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ICBF\CONTRATACION\ANTIOQUIA\"/>
    </mc:Choice>
  </mc:AlternateContent>
  <bookViews>
    <workbookView xWindow="0" yWindow="0" windowWidth="25200" windowHeight="11985" activeTab="20"/>
  </bookViews>
  <sheets>
    <sheet name="EVALUACIÓN FINANCIERA DEF." sheetId="64" r:id="rId1"/>
    <sheet name="EVALUACIÓN JURÍDICA DEF. " sheetId="62" r:id="rId2"/>
    <sheet name="TECNICA ESE SAN JUAN DE DIOS" sheetId="61" r:id="rId3"/>
    <sheet name="TECNICA ESE SAN JOAQUIN" sheetId="60" r:id="rId4"/>
    <sheet name="TECNICA ESCUELAS PIAS" sheetId="59" r:id="rId5"/>
    <sheet name="TECNICA SOFIA" sheetId="58" r:id="rId6"/>
    <sheet name="TECNICA EDU SIN FRONTERAS" sheetId="57" r:id="rId7"/>
    <sheet name="TECNICA SERVIRED" sheetId="56" r:id="rId8"/>
    <sheet name=" TECNICAG PECAS" sheetId="55" r:id="rId9"/>
    <sheet name="TECNICA PAN" sheetId="54" r:id="rId10"/>
    <sheet name="TECNICA MONTFORT" sheetId="53" r:id="rId11"/>
    <sheet name="TECNICA LOGROS" sheetId="52" r:id="rId12"/>
    <sheet name="TECNICA LAS AMERICAS" sheetId="51" r:id="rId13"/>
    <sheet name="TECNICA JESUS AMIGO" sheetId="50" r:id="rId14"/>
    <sheet name="TECNICA HUELLAS" sheetId="49" r:id="rId15"/>
    <sheet name="TECNICA GOLONDRINAS" sheetId="48" r:id="rId16"/>
    <sheet name="TECNICA FUTURO BRILLANTE" sheetId="47" r:id="rId17"/>
    <sheet name="TECNICA FUNCOESP" sheetId="46" r:id="rId18"/>
    <sheet name="TECNICA FAN" sheetId="45" r:id="rId19"/>
    <sheet name="TECNICA ESPARRO" sheetId="44" r:id="rId20"/>
    <sheet name="TECNICA CORPOLATINA" sheetId="43" r:id="rId21"/>
    <sheet name="TECNICA COREVIDA" sheetId="42" r:id="rId22"/>
    <sheet name="TECNICA COREDI" sheetId="41" r:id="rId23"/>
    <sheet name="TECNICA COOMULSAP" sheetId="40" r:id="rId24"/>
    <sheet name="TECNICA COOMEI" sheetId="39" r:id="rId25"/>
    <sheet name="TECNICA COOMACO" sheetId="38" r:id="rId26"/>
    <sheet name="TECNICA COMUNIQUEMONOS" sheetId="37" r:id="rId27"/>
    <sheet name="TECNICA CARLA CRISTINA" sheetId="36" r:id="rId28"/>
    <sheet name="TECNICA CAMPOS DE SIEMBRA" sheetId="35" r:id="rId29"/>
    <sheet name="TECNICA CAFE" sheetId="34" r:id="rId30"/>
    <sheet name="TECNICA BUCARELLY" sheetId="33" r:id="rId31"/>
    <sheet name="TECNICA BAMBI" sheetId="32" r:id="rId32"/>
    <sheet name="TECNICA ASUINFANCIA" sheetId="31" r:id="rId33"/>
    <sheet name="TECNICA ALMA ALEGRE" sheetId="30" r:id="rId3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58" i="64" l="1"/>
  <c r="C1057" i="64"/>
  <c r="C1047" i="64"/>
  <c r="C1048" i="64" s="1"/>
  <c r="C1029" i="64"/>
  <c r="C1028" i="64"/>
  <c r="C1018" i="64"/>
  <c r="C1019" i="64" s="1"/>
  <c r="C1000" i="64"/>
  <c r="C999" i="64"/>
  <c r="C989" i="64"/>
  <c r="C990" i="64" s="1"/>
  <c r="C971" i="64"/>
  <c r="C970" i="64"/>
  <c r="C960" i="64"/>
  <c r="C961" i="64" s="1"/>
  <c r="C936" i="64"/>
  <c r="C935" i="64"/>
  <c r="C925" i="64"/>
  <c r="C926" i="64" s="1"/>
  <c r="C900" i="64"/>
  <c r="C899" i="64"/>
  <c r="C889" i="64"/>
  <c r="C890" i="64" s="1"/>
  <c r="C871" i="64"/>
  <c r="C870" i="64"/>
  <c r="C860" i="64"/>
  <c r="C861" i="64" s="1"/>
  <c r="C842" i="64"/>
  <c r="C841" i="64"/>
  <c r="C831" i="64"/>
  <c r="C832" i="64" s="1"/>
  <c r="C812" i="64"/>
  <c r="C811" i="64"/>
  <c r="C801" i="64"/>
  <c r="C802" i="64" s="1"/>
  <c r="C783" i="64"/>
  <c r="C782" i="64"/>
  <c r="C772" i="64"/>
  <c r="C773" i="64" s="1"/>
  <c r="C754" i="64"/>
  <c r="C753" i="64"/>
  <c r="C743" i="64"/>
  <c r="C744" i="64" s="1"/>
  <c r="C718" i="64"/>
  <c r="C717" i="64"/>
  <c r="C707" i="64"/>
  <c r="C708" i="64" s="1"/>
  <c r="C684" i="64"/>
  <c r="C683" i="64"/>
  <c r="C673" i="64"/>
  <c r="C674" i="64" s="1"/>
  <c r="C653" i="64"/>
  <c r="C643" i="64"/>
  <c r="C642" i="64"/>
  <c r="C623" i="64"/>
  <c r="C622" i="64"/>
  <c r="C613" i="64"/>
  <c r="C612" i="64"/>
  <c r="C587" i="64"/>
  <c r="C586" i="64"/>
  <c r="C577" i="64"/>
  <c r="C576" i="64"/>
  <c r="C557" i="64"/>
  <c r="C556" i="64"/>
  <c r="C547" i="64"/>
  <c r="C546" i="64"/>
  <c r="C526" i="64"/>
  <c r="C525" i="64"/>
  <c r="C516" i="64"/>
  <c r="C515" i="64"/>
  <c r="C494" i="64"/>
  <c r="C493" i="64"/>
  <c r="C484" i="64"/>
  <c r="C483" i="64"/>
  <c r="C465" i="64"/>
  <c r="C464" i="64"/>
  <c r="C455" i="64"/>
  <c r="C454" i="64"/>
  <c r="C436" i="64"/>
  <c r="C435" i="64"/>
  <c r="C426" i="64"/>
  <c r="C425" i="64"/>
  <c r="C403" i="64"/>
  <c r="C402" i="64"/>
  <c r="C393" i="64"/>
  <c r="C392" i="64"/>
  <c r="C367" i="64"/>
  <c r="C371" i="64" s="1"/>
  <c r="C366" i="64"/>
  <c r="C365" i="64"/>
  <c r="C364" i="64"/>
  <c r="C370" i="64" s="1"/>
  <c r="C361" i="64"/>
  <c r="C360" i="64"/>
  <c r="C338" i="64"/>
  <c r="C337" i="64"/>
  <c r="C328" i="64"/>
  <c r="C327" i="64"/>
  <c r="C308" i="64"/>
  <c r="C307" i="64"/>
  <c r="C298" i="64"/>
  <c r="C297" i="64"/>
  <c r="C276" i="64"/>
  <c r="C275" i="64"/>
  <c r="C264" i="64"/>
  <c r="C244" i="64"/>
  <c r="C243" i="64"/>
  <c r="C233" i="64"/>
  <c r="C234" i="64" s="1"/>
  <c r="C215" i="64"/>
  <c r="C214" i="64"/>
  <c r="C204" i="64"/>
  <c r="C205" i="64" s="1"/>
  <c r="C185" i="64"/>
  <c r="C184" i="64"/>
  <c r="C174" i="64"/>
  <c r="C175" i="64" s="1"/>
  <c r="C148" i="64"/>
  <c r="C147" i="64"/>
  <c r="C137" i="64"/>
  <c r="C138" i="64" s="1"/>
  <c r="C118" i="64"/>
  <c r="C117" i="64"/>
  <c r="C107" i="64"/>
  <c r="C108" i="64" s="1"/>
  <c r="C88" i="64"/>
  <c r="C87" i="64"/>
  <c r="C77" i="64"/>
  <c r="C78" i="64" s="1"/>
  <c r="C58" i="64"/>
  <c r="C57" i="64"/>
  <c r="C47" i="64"/>
  <c r="C48" i="64" s="1"/>
  <c r="C25" i="64"/>
  <c r="C24" i="64"/>
  <c r="C14" i="64"/>
  <c r="C15" i="64" s="1"/>
  <c r="D293" i="61" l="1"/>
  <c r="F283" i="61"/>
  <c r="D294" i="61" s="1"/>
  <c r="E268" i="61"/>
  <c r="C264" i="61"/>
  <c r="N262" i="61"/>
  <c r="M262" i="61"/>
  <c r="L262" i="61"/>
  <c r="K262" i="61"/>
  <c r="A255" i="61"/>
  <c r="A256" i="61" s="1"/>
  <c r="A257" i="61" s="1"/>
  <c r="A258" i="61" s="1"/>
  <c r="A259" i="61" s="1"/>
  <c r="A260" i="61" s="1"/>
  <c r="A261" i="61" s="1"/>
  <c r="N205" i="61"/>
  <c r="M205" i="61"/>
  <c r="C210" i="61" s="1"/>
  <c r="L205" i="61"/>
  <c r="K205" i="61"/>
  <c r="C209" i="61" s="1"/>
  <c r="A198" i="61"/>
  <c r="A199" i="61" s="1"/>
  <c r="A200" i="61" s="1"/>
  <c r="A201" i="61" s="1"/>
  <c r="A202" i="61" s="1"/>
  <c r="A203" i="61" s="1"/>
  <c r="A204" i="61" s="1"/>
  <c r="D189" i="61"/>
  <c r="E188" i="61"/>
  <c r="E172" i="61"/>
  <c r="C172" i="61"/>
  <c r="F135" i="61"/>
  <c r="D146" i="61" s="1"/>
  <c r="E120" i="61"/>
  <c r="D145" i="61" s="1"/>
  <c r="E145" i="61" s="1"/>
  <c r="N114" i="61"/>
  <c r="M114" i="61"/>
  <c r="L114" i="61"/>
  <c r="K114" i="61"/>
  <c r="C116" i="61" s="1"/>
  <c r="A107" i="61"/>
  <c r="A108" i="61" s="1"/>
  <c r="A109" i="61" s="1"/>
  <c r="A110" i="61" s="1"/>
  <c r="A111" i="61" s="1"/>
  <c r="A112" i="61" s="1"/>
  <c r="A113" i="61" s="1"/>
  <c r="N57" i="61"/>
  <c r="M57" i="61"/>
  <c r="C62" i="61" s="1"/>
  <c r="L57" i="61"/>
  <c r="K57" i="61"/>
  <c r="C61" i="61" s="1"/>
  <c r="A51" i="61"/>
  <c r="A52" i="61" s="1"/>
  <c r="A53" i="61" s="1"/>
  <c r="A54" i="61" s="1"/>
  <c r="A55" i="61" s="1"/>
  <c r="A56" i="61" s="1"/>
  <c r="A50" i="61"/>
  <c r="D41" i="61"/>
  <c r="E40" i="61"/>
  <c r="E24" i="61"/>
  <c r="C24" i="61"/>
  <c r="D149" i="60"/>
  <c r="E149" i="60" s="1"/>
  <c r="F139" i="60"/>
  <c r="D150" i="60" s="1"/>
  <c r="E124" i="60"/>
  <c r="N118" i="60"/>
  <c r="M118" i="60"/>
  <c r="L118" i="60"/>
  <c r="K118" i="60"/>
  <c r="C120" i="60" s="1"/>
  <c r="A112" i="60"/>
  <c r="A113" i="60" s="1"/>
  <c r="A114" i="60" s="1"/>
  <c r="A115" i="60" s="1"/>
  <c r="A116" i="60" s="1"/>
  <c r="A117" i="60" s="1"/>
  <c r="A111" i="60"/>
  <c r="C61" i="60"/>
  <c r="M57" i="60"/>
  <c r="C62" i="60" s="1"/>
  <c r="L57" i="60"/>
  <c r="K57" i="60"/>
  <c r="A50" i="60"/>
  <c r="A51" i="60" s="1"/>
  <c r="A52" i="60" s="1"/>
  <c r="A53" i="60" s="1"/>
  <c r="A54" i="60" s="1"/>
  <c r="A55" i="60" s="1"/>
  <c r="A56" i="60" s="1"/>
  <c r="N49" i="60"/>
  <c r="N57" i="60" s="1"/>
  <c r="D41" i="60"/>
  <c r="E40" i="60"/>
  <c r="F22" i="60"/>
  <c r="C24" i="60" s="1"/>
  <c r="E22" i="60"/>
  <c r="E24" i="60" s="1"/>
  <c r="D144" i="59"/>
  <c r="F134" i="59"/>
  <c r="D145" i="59" s="1"/>
  <c r="E119" i="59"/>
  <c r="C115" i="59"/>
  <c r="N113" i="59"/>
  <c r="M113" i="59"/>
  <c r="L113" i="59"/>
  <c r="K113" i="59"/>
  <c r="A106" i="59"/>
  <c r="A107" i="59" s="1"/>
  <c r="A108" i="59" s="1"/>
  <c r="A109" i="59" s="1"/>
  <c r="A110" i="59" s="1"/>
  <c r="A111" i="59" s="1"/>
  <c r="A112" i="59" s="1"/>
  <c r="N57" i="59"/>
  <c r="M57" i="59"/>
  <c r="C62" i="59" s="1"/>
  <c r="L57" i="59"/>
  <c r="K57" i="59"/>
  <c r="C61" i="59" s="1"/>
  <c r="A50" i="59"/>
  <c r="A51" i="59" s="1"/>
  <c r="A52" i="59" s="1"/>
  <c r="A53" i="59" s="1"/>
  <c r="A54" i="59" s="1"/>
  <c r="A55" i="59" s="1"/>
  <c r="A56" i="59" s="1"/>
  <c r="N49" i="59"/>
  <c r="D41" i="59"/>
  <c r="E40" i="59"/>
  <c r="C24" i="59"/>
  <c r="E22" i="59"/>
  <c r="E24" i="59" s="1"/>
  <c r="E293" i="61" l="1"/>
  <c r="E144" i="59"/>
  <c r="D155" i="58" l="1"/>
  <c r="F145" i="58"/>
  <c r="D156" i="58" s="1"/>
  <c r="E125" i="58"/>
  <c r="C121" i="58"/>
  <c r="N119" i="58"/>
  <c r="M119" i="58"/>
  <c r="L119" i="58"/>
  <c r="K119" i="58"/>
  <c r="A112" i="58"/>
  <c r="A113" i="58" s="1"/>
  <c r="A114" i="58" s="1"/>
  <c r="A115" i="58" s="1"/>
  <c r="A116" i="58" s="1"/>
  <c r="A117" i="58" s="1"/>
  <c r="A118" i="58" s="1"/>
  <c r="N57" i="58"/>
  <c r="M57" i="58"/>
  <c r="C62" i="58" s="1"/>
  <c r="L57" i="58"/>
  <c r="K57" i="58"/>
  <c r="C61" i="58" s="1"/>
  <c r="A50" i="58"/>
  <c r="A51" i="58" s="1"/>
  <c r="A52" i="58" s="1"/>
  <c r="A53" i="58" s="1"/>
  <c r="A54" i="58" s="1"/>
  <c r="A55" i="58" s="1"/>
  <c r="A56" i="58" s="1"/>
  <c r="N49" i="58"/>
  <c r="D41" i="58"/>
  <c r="E40" i="58"/>
  <c r="F22" i="58"/>
  <c r="C24" i="58" s="1"/>
  <c r="E22" i="58"/>
  <c r="E24" i="58" s="1"/>
  <c r="E155" i="58" l="1"/>
  <c r="D320" i="57"/>
  <c r="F310" i="57"/>
  <c r="D321" i="57" s="1"/>
  <c r="E292" i="57"/>
  <c r="N286" i="57"/>
  <c r="M286" i="57"/>
  <c r="L286" i="57"/>
  <c r="K286" i="57"/>
  <c r="C288" i="57" s="1"/>
  <c r="A281" i="57"/>
  <c r="A282" i="57" s="1"/>
  <c r="A283" i="57" s="1"/>
  <c r="A284" i="57" s="1"/>
  <c r="A285" i="57" s="1"/>
  <c r="A280" i="57"/>
  <c r="A279" i="57"/>
  <c r="N228" i="57"/>
  <c r="M228" i="57"/>
  <c r="L228" i="57"/>
  <c r="K228" i="57"/>
  <c r="C232" i="57" s="1"/>
  <c r="A225" i="57"/>
  <c r="A226" i="57" s="1"/>
  <c r="A227" i="57" s="1"/>
  <c r="A221" i="57"/>
  <c r="A222" i="57" s="1"/>
  <c r="A223" i="57" s="1"/>
  <c r="D212" i="57"/>
  <c r="E211" i="57"/>
  <c r="F193" i="57"/>
  <c r="C195" i="57" s="1"/>
  <c r="E193" i="57"/>
  <c r="E195" i="57" s="1"/>
  <c r="D167" i="57"/>
  <c r="F157" i="57"/>
  <c r="D168" i="57" s="1"/>
  <c r="E137" i="57"/>
  <c r="C133" i="57"/>
  <c r="N131" i="57"/>
  <c r="M131" i="57"/>
  <c r="L131" i="57"/>
  <c r="K131" i="57"/>
  <c r="A124" i="57"/>
  <c r="A125" i="57" s="1"/>
  <c r="A126" i="57" s="1"/>
  <c r="A127" i="57" s="1"/>
  <c r="A128" i="57" s="1"/>
  <c r="A129" i="57" s="1"/>
  <c r="A130" i="57" s="1"/>
  <c r="N57" i="57"/>
  <c r="M57" i="57"/>
  <c r="C62" i="57" s="1"/>
  <c r="L57" i="57"/>
  <c r="K57" i="57"/>
  <c r="C61" i="57" s="1"/>
  <c r="A50" i="57"/>
  <c r="A51" i="57" s="1"/>
  <c r="A52" i="57" s="1"/>
  <c r="A53" i="57" s="1"/>
  <c r="A54" i="57" s="1"/>
  <c r="A55" i="57" s="1"/>
  <c r="A56" i="57" s="1"/>
  <c r="D41" i="57"/>
  <c r="E40" i="57"/>
  <c r="F22" i="57"/>
  <c r="C24" i="57" s="1"/>
  <c r="E22" i="57"/>
  <c r="E24" i="57" s="1"/>
  <c r="E167" i="57" l="1"/>
  <c r="E320" i="57"/>
  <c r="D144" i="56" l="1"/>
  <c r="F134" i="56"/>
  <c r="D145" i="56" s="1"/>
  <c r="E120" i="56"/>
  <c r="C116" i="56"/>
  <c r="N114" i="56"/>
  <c r="M114" i="56"/>
  <c r="L114" i="56"/>
  <c r="K114" i="56"/>
  <c r="A109" i="56"/>
  <c r="A110" i="56" s="1"/>
  <c r="A111" i="56" s="1"/>
  <c r="A112" i="56" s="1"/>
  <c r="A113" i="56" s="1"/>
  <c r="A108" i="56"/>
  <c r="A107" i="56"/>
  <c r="C61" i="56"/>
  <c r="M57" i="56"/>
  <c r="C62" i="56" s="1"/>
  <c r="L57" i="56"/>
  <c r="K57" i="56"/>
  <c r="A50" i="56"/>
  <c r="A51" i="56" s="1"/>
  <c r="A52" i="56" s="1"/>
  <c r="A53" i="56" s="1"/>
  <c r="A54" i="56" s="1"/>
  <c r="A55" i="56" s="1"/>
  <c r="A56" i="56" s="1"/>
  <c r="N49" i="56"/>
  <c r="N57" i="56" s="1"/>
  <c r="D41" i="56"/>
  <c r="E40" i="56"/>
  <c r="F22" i="56"/>
  <c r="C24" i="56" s="1"/>
  <c r="E22" i="56"/>
  <c r="E24" i="56" s="1"/>
  <c r="E144" i="56" l="1"/>
  <c r="D432" i="55"/>
  <c r="F421" i="55"/>
  <c r="E406" i="55"/>
  <c r="C402" i="55"/>
  <c r="N400" i="55"/>
  <c r="M400" i="55"/>
  <c r="L400" i="55"/>
  <c r="K400" i="55"/>
  <c r="A399" i="55"/>
  <c r="A398" i="55"/>
  <c r="A397" i="55"/>
  <c r="C344" i="55"/>
  <c r="N340" i="55"/>
  <c r="M340" i="55"/>
  <c r="C345" i="55" s="1"/>
  <c r="L340" i="55"/>
  <c r="K340" i="55"/>
  <c r="A339" i="55"/>
  <c r="A338" i="55"/>
  <c r="A337" i="55"/>
  <c r="E327" i="55"/>
  <c r="F309" i="55"/>
  <c r="C311" i="55" s="1"/>
  <c r="E309" i="55"/>
  <c r="E311" i="55" s="1"/>
  <c r="F274" i="55"/>
  <c r="D285" i="55" s="1"/>
  <c r="E259" i="55"/>
  <c r="N253" i="55"/>
  <c r="M253" i="55"/>
  <c r="L253" i="55"/>
  <c r="K253" i="55"/>
  <c r="C255" i="55" s="1"/>
  <c r="A252" i="55"/>
  <c r="A250" i="55"/>
  <c r="A251" i="55" s="1"/>
  <c r="N195" i="55"/>
  <c r="M195" i="55"/>
  <c r="C200" i="55" s="1"/>
  <c r="L195" i="55"/>
  <c r="K195" i="55"/>
  <c r="C199" i="55" s="1"/>
  <c r="A194" i="55"/>
  <c r="A193" i="55"/>
  <c r="E183" i="55"/>
  <c r="F165" i="55"/>
  <c r="C167" i="55" s="1"/>
  <c r="E165" i="55"/>
  <c r="E167" i="55" s="1"/>
  <c r="D139" i="55"/>
  <c r="E139" i="55" s="1"/>
  <c r="F129" i="55"/>
  <c r="D140" i="55" s="1"/>
  <c r="E115" i="55"/>
  <c r="C111" i="55"/>
  <c r="N109" i="55"/>
  <c r="M109" i="55"/>
  <c r="L109" i="55"/>
  <c r="K109" i="55"/>
  <c r="A108" i="55"/>
  <c r="N53" i="55"/>
  <c r="M53" i="55"/>
  <c r="C58" i="55" s="1"/>
  <c r="L53" i="55"/>
  <c r="K53" i="55"/>
  <c r="C57" i="55" s="1"/>
  <c r="A50" i="55"/>
  <c r="A51" i="55" s="1"/>
  <c r="A52" i="55" s="1"/>
  <c r="E40" i="55"/>
  <c r="F22" i="55"/>
  <c r="C24" i="55" s="1"/>
  <c r="E22" i="55"/>
  <c r="E24" i="55" s="1"/>
  <c r="D22" i="55"/>
  <c r="D465" i="54" l="1"/>
  <c r="E465" i="54" s="1"/>
  <c r="F455" i="54"/>
  <c r="N432" i="54"/>
  <c r="M432" i="54"/>
  <c r="L432" i="54"/>
  <c r="K432" i="54"/>
  <c r="C434" i="54" s="1"/>
  <c r="A426" i="54"/>
  <c r="A427" i="54" s="1"/>
  <c r="A428" i="54" s="1"/>
  <c r="A429" i="54" s="1"/>
  <c r="A430" i="54" s="1"/>
  <c r="A431" i="54" s="1"/>
  <c r="A425" i="54"/>
  <c r="C372" i="54"/>
  <c r="N368" i="54"/>
  <c r="M368" i="54"/>
  <c r="C373" i="54" s="1"/>
  <c r="L368" i="54"/>
  <c r="K368" i="54"/>
  <c r="A366" i="54"/>
  <c r="A367" i="54" s="1"/>
  <c r="E356" i="54"/>
  <c r="E340" i="54"/>
  <c r="C340" i="54"/>
  <c r="F338" i="54"/>
  <c r="D313" i="54"/>
  <c r="F303" i="54"/>
  <c r="D314" i="54" s="1"/>
  <c r="E313" i="54" s="1"/>
  <c r="C282" i="54"/>
  <c r="N280" i="54"/>
  <c r="M280" i="54"/>
  <c r="L280" i="54"/>
  <c r="K280" i="54"/>
  <c r="A275" i="54"/>
  <c r="A276" i="54" s="1"/>
  <c r="A277" i="54" s="1"/>
  <c r="A278" i="54" s="1"/>
  <c r="A279" i="54" s="1"/>
  <c r="A274" i="54"/>
  <c r="A273" i="54"/>
  <c r="C212" i="54"/>
  <c r="N208" i="54"/>
  <c r="M208" i="54"/>
  <c r="C213" i="54" s="1"/>
  <c r="L208" i="54"/>
  <c r="K208" i="54"/>
  <c r="A201" i="54"/>
  <c r="A202" i="54" s="1"/>
  <c r="A203" i="54" s="1"/>
  <c r="A204" i="54" s="1"/>
  <c r="A205" i="54" s="1"/>
  <c r="A206" i="54" s="1"/>
  <c r="A207" i="54" s="1"/>
  <c r="E191" i="54"/>
  <c r="E175" i="54"/>
  <c r="C175" i="54"/>
  <c r="F173" i="54"/>
  <c r="D148" i="54"/>
  <c r="F138" i="54"/>
  <c r="D149" i="54" s="1"/>
  <c r="E148" i="54" s="1"/>
  <c r="C119" i="54"/>
  <c r="N117" i="54"/>
  <c r="M117" i="54"/>
  <c r="L117" i="54"/>
  <c r="K117" i="54"/>
  <c r="A112" i="54"/>
  <c r="A113" i="54" s="1"/>
  <c r="A114" i="54" s="1"/>
  <c r="A115" i="54" s="1"/>
  <c r="A116" i="54" s="1"/>
  <c r="A111" i="54"/>
  <c r="A110" i="54"/>
  <c r="C61" i="54"/>
  <c r="N57" i="54"/>
  <c r="M57" i="54"/>
  <c r="C62" i="54" s="1"/>
  <c r="L57" i="54"/>
  <c r="K57" i="54"/>
  <c r="A50" i="54"/>
  <c r="A51" i="54" s="1"/>
  <c r="A52" i="54" s="1"/>
  <c r="A53" i="54" s="1"/>
  <c r="A54" i="54" s="1"/>
  <c r="A55" i="54" s="1"/>
  <c r="A56" i="54" s="1"/>
  <c r="E40" i="54"/>
  <c r="C24" i="54"/>
  <c r="F22" i="54"/>
  <c r="E22" i="54"/>
  <c r="E24" i="54" s="1"/>
  <c r="D144" i="53" l="1"/>
  <c r="E144" i="53" s="1"/>
  <c r="F134" i="53"/>
  <c r="D145" i="53" s="1"/>
  <c r="E119" i="53"/>
  <c r="N113" i="53"/>
  <c r="M113" i="53"/>
  <c r="L113" i="53"/>
  <c r="K113" i="53"/>
  <c r="C115" i="53" s="1"/>
  <c r="A107" i="53"/>
  <c r="A108" i="53" s="1"/>
  <c r="A109" i="53" s="1"/>
  <c r="A110" i="53" s="1"/>
  <c r="A111" i="53" s="1"/>
  <c r="A112" i="53" s="1"/>
  <c r="A106" i="53"/>
  <c r="N105" i="53"/>
  <c r="N57" i="53"/>
  <c r="M57" i="53"/>
  <c r="C62" i="53" s="1"/>
  <c r="L57" i="53"/>
  <c r="K57" i="53"/>
  <c r="C61" i="53" s="1"/>
  <c r="A50" i="53"/>
  <c r="A51" i="53" s="1"/>
  <c r="A52" i="53" s="1"/>
  <c r="A53" i="53" s="1"/>
  <c r="A54" i="53" s="1"/>
  <c r="A55" i="53" s="1"/>
  <c r="A56" i="53" s="1"/>
  <c r="N49" i="53"/>
  <c r="D41" i="53"/>
  <c r="E40" i="53"/>
  <c r="C24" i="53"/>
  <c r="E22" i="53"/>
  <c r="D154" i="52" l="1"/>
  <c r="E154" i="52" s="1"/>
  <c r="F144" i="52"/>
  <c r="D155" i="52" s="1"/>
  <c r="E129" i="52"/>
  <c r="N123" i="52"/>
  <c r="M123" i="52"/>
  <c r="L123" i="52"/>
  <c r="K123" i="52"/>
  <c r="C125" i="52" s="1"/>
  <c r="A117" i="52"/>
  <c r="A118" i="52" s="1"/>
  <c r="A119" i="52" s="1"/>
  <c r="A120" i="52" s="1"/>
  <c r="A121" i="52" s="1"/>
  <c r="A122" i="52" s="1"/>
  <c r="A116" i="52"/>
  <c r="N115" i="52"/>
  <c r="M57" i="52"/>
  <c r="C62" i="52" s="1"/>
  <c r="L57" i="52"/>
  <c r="K57" i="52"/>
  <c r="C61" i="52" s="1"/>
  <c r="N56" i="52"/>
  <c r="N55" i="52"/>
  <c r="N54" i="52"/>
  <c r="N53" i="52"/>
  <c r="N52" i="52"/>
  <c r="A52" i="52"/>
  <c r="A53" i="52" s="1"/>
  <c r="A54" i="52" s="1"/>
  <c r="A55" i="52" s="1"/>
  <c r="A56" i="52" s="1"/>
  <c r="N51" i="52"/>
  <c r="A51" i="52"/>
  <c r="N50" i="52"/>
  <c r="A50" i="52"/>
  <c r="N49" i="52"/>
  <c r="N57" i="52" s="1"/>
  <c r="E40" i="52"/>
  <c r="E24" i="52"/>
  <c r="C24" i="52"/>
  <c r="D1422" i="51" l="1"/>
  <c r="F1412" i="51"/>
  <c r="D1423" i="51" s="1"/>
  <c r="E1395" i="51"/>
  <c r="C1391" i="51"/>
  <c r="M1389" i="51"/>
  <c r="L1389" i="51"/>
  <c r="K1389" i="51"/>
  <c r="A1384" i="51"/>
  <c r="A1385" i="51" s="1"/>
  <c r="A1386" i="51" s="1"/>
  <c r="A1387" i="51" s="1"/>
  <c r="A1388" i="51" s="1"/>
  <c r="A1382" i="51"/>
  <c r="A1383" i="51" s="1"/>
  <c r="N1381" i="51"/>
  <c r="N1389" i="51" s="1"/>
  <c r="N1329" i="51"/>
  <c r="M1329" i="51"/>
  <c r="C1334" i="51" s="1"/>
  <c r="L1329" i="51"/>
  <c r="K1329" i="51"/>
  <c r="C1333" i="51" s="1"/>
  <c r="A1323" i="51"/>
  <c r="A1324" i="51" s="1"/>
  <c r="A1325" i="51" s="1"/>
  <c r="A1326" i="51" s="1"/>
  <c r="A1327" i="51" s="1"/>
  <c r="A1328" i="51" s="1"/>
  <c r="A1322" i="51"/>
  <c r="N1321" i="51"/>
  <c r="E1312" i="51"/>
  <c r="F1294" i="51"/>
  <c r="C1296" i="51" s="1"/>
  <c r="E1294" i="51"/>
  <c r="E1296" i="51" s="1"/>
  <c r="F1256" i="51"/>
  <c r="D1267" i="51" s="1"/>
  <c r="E1266" i="51" s="1"/>
  <c r="E1239" i="51"/>
  <c r="D1266" i="51" s="1"/>
  <c r="N1233" i="51"/>
  <c r="M1233" i="51"/>
  <c r="L1233" i="51"/>
  <c r="K1233" i="51"/>
  <c r="C1235" i="51" s="1"/>
  <c r="A1226" i="51"/>
  <c r="A1227" i="51" s="1"/>
  <c r="A1228" i="51" s="1"/>
  <c r="A1229" i="51" s="1"/>
  <c r="A1230" i="51" s="1"/>
  <c r="A1231" i="51" s="1"/>
  <c r="A1232" i="51" s="1"/>
  <c r="N1225" i="51"/>
  <c r="C1166" i="51"/>
  <c r="M1162" i="51"/>
  <c r="C1167" i="51" s="1"/>
  <c r="L1162" i="51"/>
  <c r="K1162" i="51"/>
  <c r="A1157" i="51"/>
  <c r="A1158" i="51" s="1"/>
  <c r="A1159" i="51" s="1"/>
  <c r="A1160" i="51" s="1"/>
  <c r="A1161" i="51" s="1"/>
  <c r="A1155" i="51"/>
  <c r="A1156" i="51" s="1"/>
  <c r="N1154" i="51"/>
  <c r="N1162" i="51" s="1"/>
  <c r="E1145" i="51"/>
  <c r="C1129" i="51"/>
  <c r="F1127" i="51"/>
  <c r="E1127" i="51"/>
  <c r="E1129" i="51" s="1"/>
  <c r="D1099" i="51"/>
  <c r="F1089" i="51"/>
  <c r="D1100" i="51" s="1"/>
  <c r="E1072" i="51"/>
  <c r="N1066" i="51"/>
  <c r="M1066" i="51"/>
  <c r="L1066" i="51"/>
  <c r="K1066" i="51"/>
  <c r="C1068" i="51" s="1"/>
  <c r="A1063" i="51"/>
  <c r="A1064" i="51" s="1"/>
  <c r="A1065" i="51" s="1"/>
  <c r="A1060" i="51"/>
  <c r="A1061" i="51" s="1"/>
  <c r="A1062" i="51" s="1"/>
  <c r="A1059" i="51"/>
  <c r="N1058" i="51"/>
  <c r="N1009" i="51"/>
  <c r="M1009" i="51"/>
  <c r="C1014" i="51" s="1"/>
  <c r="L1009" i="51"/>
  <c r="K1009" i="51"/>
  <c r="C1013" i="51" s="1"/>
  <c r="A1002" i="51"/>
  <c r="A1003" i="51" s="1"/>
  <c r="A1004" i="51" s="1"/>
  <c r="A1005" i="51" s="1"/>
  <c r="A1006" i="51" s="1"/>
  <c r="A1007" i="51" s="1"/>
  <c r="A1008" i="51" s="1"/>
  <c r="N1001" i="51"/>
  <c r="E992" i="51"/>
  <c r="E976" i="51"/>
  <c r="F974" i="51"/>
  <c r="C976" i="51" s="1"/>
  <c r="E974" i="51"/>
  <c r="D946" i="51"/>
  <c r="F936" i="51"/>
  <c r="D947" i="51" s="1"/>
  <c r="E919" i="51"/>
  <c r="C915" i="51"/>
  <c r="M913" i="51"/>
  <c r="L913" i="51"/>
  <c r="K913" i="51"/>
  <c r="A906" i="51"/>
  <c r="A907" i="51" s="1"/>
  <c r="A908" i="51" s="1"/>
  <c r="A909" i="51" s="1"/>
  <c r="A910" i="51" s="1"/>
  <c r="A911" i="51" s="1"/>
  <c r="A912" i="51" s="1"/>
  <c r="N905" i="51"/>
  <c r="N913" i="51" s="1"/>
  <c r="K880" i="51"/>
  <c r="C845" i="51"/>
  <c r="C844" i="51"/>
  <c r="M840" i="51"/>
  <c r="L840" i="51"/>
  <c r="K840" i="51"/>
  <c r="A833" i="51"/>
  <c r="A834" i="51" s="1"/>
  <c r="A835" i="51" s="1"/>
  <c r="A836" i="51" s="1"/>
  <c r="A837" i="51" s="1"/>
  <c r="A838" i="51" s="1"/>
  <c r="A839" i="51" s="1"/>
  <c r="N832" i="51"/>
  <c r="N840" i="51" s="1"/>
  <c r="E823" i="51"/>
  <c r="C807" i="51"/>
  <c r="F805" i="51"/>
  <c r="E805" i="51"/>
  <c r="E807" i="51" s="1"/>
  <c r="D778" i="51"/>
  <c r="D777" i="51"/>
  <c r="F767" i="51"/>
  <c r="E750" i="51"/>
  <c r="M744" i="51"/>
  <c r="L744" i="51"/>
  <c r="K744" i="51"/>
  <c r="C746" i="51" s="1"/>
  <c r="A738" i="51"/>
  <c r="A739" i="51" s="1"/>
  <c r="A740" i="51" s="1"/>
  <c r="A741" i="51" s="1"/>
  <c r="A742" i="51" s="1"/>
  <c r="A743" i="51" s="1"/>
  <c r="A737" i="51"/>
  <c r="N736" i="51"/>
  <c r="N744" i="51" s="1"/>
  <c r="C692" i="51"/>
  <c r="M687" i="51"/>
  <c r="L687" i="51"/>
  <c r="K687" i="51"/>
  <c r="C691" i="51" s="1"/>
  <c r="G682" i="51"/>
  <c r="A682" i="51"/>
  <c r="A683" i="51" s="1"/>
  <c r="A684" i="51" s="1"/>
  <c r="A685" i="51" s="1"/>
  <c r="A686" i="51" s="1"/>
  <c r="A681" i="51"/>
  <c r="A680" i="51"/>
  <c r="N679" i="51"/>
  <c r="N687" i="51" s="1"/>
  <c r="E670" i="51"/>
  <c r="F652" i="51"/>
  <c r="C654" i="51" s="1"/>
  <c r="E652" i="51"/>
  <c r="E654" i="51" s="1"/>
  <c r="D625" i="51"/>
  <c r="E624" i="51"/>
  <c r="F614" i="51"/>
  <c r="E597" i="51"/>
  <c r="D624" i="51" s="1"/>
  <c r="N591" i="51"/>
  <c r="M591" i="51"/>
  <c r="L591" i="51"/>
  <c r="K591" i="51"/>
  <c r="C593" i="51" s="1"/>
  <c r="A584" i="51"/>
  <c r="A585" i="51" s="1"/>
  <c r="A586" i="51" s="1"/>
  <c r="A587" i="51" s="1"/>
  <c r="A588" i="51" s="1"/>
  <c r="A589" i="51" s="1"/>
  <c r="A590" i="51" s="1"/>
  <c r="N583" i="51"/>
  <c r="C538" i="51"/>
  <c r="M534" i="51"/>
  <c r="C539" i="51" s="1"/>
  <c r="L534" i="51"/>
  <c r="A528" i="51"/>
  <c r="A529" i="51" s="1"/>
  <c r="A530" i="51" s="1"/>
  <c r="A531" i="51" s="1"/>
  <c r="A532" i="51" s="1"/>
  <c r="A533" i="51" s="1"/>
  <c r="A527" i="51"/>
  <c r="N526" i="51"/>
  <c r="N534" i="51" s="1"/>
  <c r="E517" i="51"/>
  <c r="C501" i="51"/>
  <c r="F499" i="51"/>
  <c r="E499" i="51"/>
  <c r="E501" i="51" s="1"/>
  <c r="D472" i="51"/>
  <c r="E471" i="51" s="1"/>
  <c r="F461" i="51"/>
  <c r="E444" i="51"/>
  <c r="C440" i="51"/>
  <c r="M438" i="51"/>
  <c r="L438" i="51"/>
  <c r="K438" i="51"/>
  <c r="A431" i="51"/>
  <c r="A432" i="51" s="1"/>
  <c r="A433" i="51" s="1"/>
  <c r="A434" i="51" s="1"/>
  <c r="A435" i="51" s="1"/>
  <c r="A436" i="51" s="1"/>
  <c r="A437" i="51" s="1"/>
  <c r="N430" i="51"/>
  <c r="N438" i="51" s="1"/>
  <c r="M379" i="51"/>
  <c r="C384" i="51" s="1"/>
  <c r="L379" i="51"/>
  <c r="K379" i="51"/>
  <c r="C383" i="51" s="1"/>
  <c r="A374" i="51"/>
  <c r="A375" i="51" s="1"/>
  <c r="A376" i="51" s="1"/>
  <c r="A377" i="51" s="1"/>
  <c r="A378" i="51" s="1"/>
  <c r="A373" i="51"/>
  <c r="A372" i="51"/>
  <c r="N371" i="51"/>
  <c r="N379" i="51" s="1"/>
  <c r="E362" i="51"/>
  <c r="F344" i="51"/>
  <c r="C346" i="51" s="1"/>
  <c r="E344" i="51"/>
  <c r="E346" i="51" s="1"/>
  <c r="D317" i="51"/>
  <c r="E316" i="51"/>
  <c r="F306" i="51"/>
  <c r="E289" i="51"/>
  <c r="D316" i="51" s="1"/>
  <c r="N283" i="51"/>
  <c r="M283" i="51"/>
  <c r="L283" i="51"/>
  <c r="K283" i="51"/>
  <c r="C285" i="51" s="1"/>
  <c r="N273" i="51"/>
  <c r="N220" i="51"/>
  <c r="M220" i="51"/>
  <c r="C225" i="51" s="1"/>
  <c r="L220" i="51"/>
  <c r="A213" i="51"/>
  <c r="A214" i="51" s="1"/>
  <c r="A215" i="51" s="1"/>
  <c r="A216" i="51" s="1"/>
  <c r="A217" i="51" s="1"/>
  <c r="A218" i="51" s="1"/>
  <c r="A219" i="51" s="1"/>
  <c r="N212" i="51"/>
  <c r="E203" i="51"/>
  <c r="E187" i="51"/>
  <c r="C187" i="51"/>
  <c r="D159" i="51"/>
  <c r="E159" i="51" s="1"/>
  <c r="F149" i="51"/>
  <c r="D160" i="51" s="1"/>
  <c r="E135" i="51"/>
  <c r="C131" i="51"/>
  <c r="M129" i="51"/>
  <c r="L129" i="51"/>
  <c r="K129" i="51"/>
  <c r="A122" i="51"/>
  <c r="A123" i="51" s="1"/>
  <c r="A124" i="51" s="1"/>
  <c r="A125" i="51" s="1"/>
  <c r="A126" i="51" s="1"/>
  <c r="A127" i="51" s="1"/>
  <c r="A128" i="51" s="1"/>
  <c r="N121" i="51"/>
  <c r="N129" i="51" s="1"/>
  <c r="M60" i="51"/>
  <c r="C65" i="51" s="1"/>
  <c r="L60" i="51"/>
  <c r="K60" i="51"/>
  <c r="C64" i="51" s="1"/>
  <c r="A54" i="51"/>
  <c r="A55" i="51" s="1"/>
  <c r="A56" i="51" s="1"/>
  <c r="A57" i="51" s="1"/>
  <c r="A58" i="51" s="1"/>
  <c r="A59" i="51" s="1"/>
  <c r="A53" i="51"/>
  <c r="N52" i="51"/>
  <c r="N60" i="51" s="1"/>
  <c r="E43" i="51"/>
  <c r="F25" i="51"/>
  <c r="C27" i="51" s="1"/>
  <c r="E25" i="51"/>
  <c r="E27" i="51" s="1"/>
  <c r="E946" i="51" l="1"/>
  <c r="E1099" i="51"/>
  <c r="E777" i="51"/>
  <c r="E1422" i="51"/>
  <c r="E300" i="50" l="1"/>
  <c r="E275" i="50"/>
  <c r="C271" i="50"/>
  <c r="M269" i="50"/>
  <c r="L269" i="50"/>
  <c r="K269" i="50"/>
  <c r="A262" i="50"/>
  <c r="A263" i="50" s="1"/>
  <c r="A264" i="50" s="1"/>
  <c r="A265" i="50" s="1"/>
  <c r="A266" i="50" s="1"/>
  <c r="A267" i="50" s="1"/>
  <c r="A268" i="50" s="1"/>
  <c r="N261" i="50"/>
  <c r="N269" i="50" s="1"/>
  <c r="N211" i="50"/>
  <c r="M211" i="50"/>
  <c r="C216" i="50" s="1"/>
  <c r="L211" i="50"/>
  <c r="K211" i="50"/>
  <c r="C215" i="50" s="1"/>
  <c r="A205" i="50"/>
  <c r="A206" i="50" s="1"/>
  <c r="A207" i="50" s="1"/>
  <c r="A208" i="50" s="1"/>
  <c r="A209" i="50" s="1"/>
  <c r="A210" i="50" s="1"/>
  <c r="N204" i="50"/>
  <c r="A204" i="50"/>
  <c r="E194" i="50"/>
  <c r="E178" i="50"/>
  <c r="C178" i="50"/>
  <c r="D152" i="50"/>
  <c r="E151" i="50" s="1"/>
  <c r="E126" i="50"/>
  <c r="C122" i="50"/>
  <c r="M120" i="50"/>
  <c r="L120" i="50"/>
  <c r="K120" i="50"/>
  <c r="A113" i="50"/>
  <c r="A114" i="50" s="1"/>
  <c r="A115" i="50" s="1"/>
  <c r="A116" i="50" s="1"/>
  <c r="A117" i="50" s="1"/>
  <c r="A118" i="50" s="1"/>
  <c r="A119" i="50" s="1"/>
  <c r="N112" i="50"/>
  <c r="N120" i="50" s="1"/>
  <c r="M57" i="50"/>
  <c r="C62" i="50" s="1"/>
  <c r="L57" i="50"/>
  <c r="K57" i="50"/>
  <c r="C61" i="50" s="1"/>
  <c r="N51" i="50"/>
  <c r="N57" i="50" s="1"/>
  <c r="N50" i="50"/>
  <c r="A50" i="50"/>
  <c r="A51" i="50" s="1"/>
  <c r="A52" i="50" s="1"/>
  <c r="A53" i="50" s="1"/>
  <c r="A54" i="50" s="1"/>
  <c r="A55" i="50" s="1"/>
  <c r="A56" i="50" s="1"/>
  <c r="N49" i="50"/>
  <c r="E40" i="50"/>
  <c r="E24" i="50"/>
  <c r="F22" i="50"/>
  <c r="E22" i="50"/>
  <c r="F791" i="49" l="1"/>
  <c r="D802" i="49" s="1"/>
  <c r="E774" i="49"/>
  <c r="D801" i="49" s="1"/>
  <c r="E801" i="49" s="1"/>
  <c r="M768" i="49"/>
  <c r="L768" i="49"/>
  <c r="K768" i="49"/>
  <c r="C770" i="49" s="1"/>
  <c r="A761" i="49"/>
  <c r="A762" i="49" s="1"/>
  <c r="A763" i="49" s="1"/>
  <c r="A764" i="49" s="1"/>
  <c r="A765" i="49" s="1"/>
  <c r="A766" i="49" s="1"/>
  <c r="A767" i="49" s="1"/>
  <c r="N760" i="49"/>
  <c r="N768" i="49" s="1"/>
  <c r="C707" i="49"/>
  <c r="M703" i="49"/>
  <c r="C708" i="49" s="1"/>
  <c r="L703" i="49"/>
  <c r="K703" i="49"/>
  <c r="A698" i="49"/>
  <c r="A699" i="49" s="1"/>
  <c r="A700" i="49" s="1"/>
  <c r="A701" i="49" s="1"/>
  <c r="A702" i="49" s="1"/>
  <c r="A697" i="49"/>
  <c r="A696" i="49"/>
  <c r="N695" i="49"/>
  <c r="N703" i="49" s="1"/>
  <c r="E686" i="49"/>
  <c r="C670" i="49"/>
  <c r="F668" i="49"/>
  <c r="E668" i="49"/>
  <c r="E670" i="49" s="1"/>
  <c r="F633" i="49"/>
  <c r="D644" i="49" s="1"/>
  <c r="E613" i="49"/>
  <c r="D643" i="49" s="1"/>
  <c r="E643" i="49" s="1"/>
  <c r="N607" i="49"/>
  <c r="M607" i="49"/>
  <c r="L607" i="49"/>
  <c r="K607" i="49"/>
  <c r="C609" i="49" s="1"/>
  <c r="A601" i="49"/>
  <c r="A602" i="49" s="1"/>
  <c r="A603" i="49" s="1"/>
  <c r="A604" i="49" s="1"/>
  <c r="A605" i="49" s="1"/>
  <c r="A606" i="49" s="1"/>
  <c r="A600" i="49"/>
  <c r="N599" i="49"/>
  <c r="C534" i="49"/>
  <c r="M530" i="49"/>
  <c r="C535" i="49" s="1"/>
  <c r="L530" i="49"/>
  <c r="K530" i="49"/>
  <c r="N523" i="49"/>
  <c r="A523" i="49"/>
  <c r="A524" i="49" s="1"/>
  <c r="A525" i="49" s="1"/>
  <c r="A526" i="49" s="1"/>
  <c r="A527" i="49" s="1"/>
  <c r="A528" i="49" s="1"/>
  <c r="A529" i="49" s="1"/>
  <c r="N522" i="49"/>
  <c r="N530" i="49" s="1"/>
  <c r="E513" i="49"/>
  <c r="F495" i="49"/>
  <c r="C497" i="49" s="1"/>
  <c r="E495" i="49"/>
  <c r="E497" i="49" s="1"/>
  <c r="F460" i="49"/>
  <c r="D471" i="49" s="1"/>
  <c r="E443" i="49"/>
  <c r="D470" i="49" s="1"/>
  <c r="C439" i="49"/>
  <c r="M437" i="49"/>
  <c r="L437" i="49"/>
  <c r="K437" i="49"/>
  <c r="A430" i="49"/>
  <c r="A431" i="49" s="1"/>
  <c r="A432" i="49" s="1"/>
  <c r="A433" i="49" s="1"/>
  <c r="A434" i="49" s="1"/>
  <c r="A435" i="49" s="1"/>
  <c r="A436" i="49" s="1"/>
  <c r="N429" i="49"/>
  <c r="N437" i="49" s="1"/>
  <c r="C379" i="49"/>
  <c r="M375" i="49"/>
  <c r="C380" i="49" s="1"/>
  <c r="L375" i="49"/>
  <c r="K375" i="49"/>
  <c r="A370" i="49"/>
  <c r="A371" i="49" s="1"/>
  <c r="A372" i="49" s="1"/>
  <c r="A373" i="49" s="1"/>
  <c r="A374" i="49" s="1"/>
  <c r="A369" i="49"/>
  <c r="A368" i="49"/>
  <c r="N367" i="49"/>
  <c r="N375" i="49" s="1"/>
  <c r="E358" i="49"/>
  <c r="F340" i="49"/>
  <c r="E340" i="49"/>
  <c r="E342" i="49" s="1"/>
  <c r="G333" i="49"/>
  <c r="F305" i="49"/>
  <c r="D316" i="49" s="1"/>
  <c r="E287" i="49"/>
  <c r="D315" i="49" s="1"/>
  <c r="E315" i="49" s="1"/>
  <c r="N281" i="49"/>
  <c r="M281" i="49"/>
  <c r="L281" i="49"/>
  <c r="K281" i="49"/>
  <c r="C283" i="49" s="1"/>
  <c r="A275" i="49"/>
  <c r="A276" i="49" s="1"/>
  <c r="A277" i="49" s="1"/>
  <c r="A278" i="49" s="1"/>
  <c r="A279" i="49" s="1"/>
  <c r="A280" i="49" s="1"/>
  <c r="A274" i="49"/>
  <c r="N273" i="49"/>
  <c r="C227" i="49"/>
  <c r="M223" i="49"/>
  <c r="C228" i="49" s="1"/>
  <c r="L223" i="49"/>
  <c r="K223" i="49"/>
  <c r="A216" i="49"/>
  <c r="A217" i="49" s="1"/>
  <c r="A218" i="49" s="1"/>
  <c r="A219" i="49" s="1"/>
  <c r="A220" i="49" s="1"/>
  <c r="A221" i="49" s="1"/>
  <c r="A222" i="49" s="1"/>
  <c r="N215" i="49"/>
  <c r="N223" i="49" s="1"/>
  <c r="E206" i="49"/>
  <c r="C190" i="49"/>
  <c r="F188" i="49"/>
  <c r="E188" i="49"/>
  <c r="E190" i="49" s="1"/>
  <c r="D163" i="49"/>
  <c r="E163" i="49" s="1"/>
  <c r="F153" i="49"/>
  <c r="D164" i="49" s="1"/>
  <c r="E138" i="49"/>
  <c r="C134" i="49"/>
  <c r="M132" i="49"/>
  <c r="L132" i="49"/>
  <c r="K132" i="49"/>
  <c r="A127" i="49"/>
  <c r="A128" i="49" s="1"/>
  <c r="A129" i="49" s="1"/>
  <c r="A130" i="49" s="1"/>
  <c r="A131" i="49" s="1"/>
  <c r="A126" i="49"/>
  <c r="A125" i="49"/>
  <c r="N124" i="49"/>
  <c r="N132" i="49" s="1"/>
  <c r="M57" i="49"/>
  <c r="C62" i="49" s="1"/>
  <c r="L57" i="49"/>
  <c r="K57" i="49"/>
  <c r="C61" i="49" s="1"/>
  <c r="A51" i="49"/>
  <c r="A52" i="49" s="1"/>
  <c r="A53" i="49" s="1"/>
  <c r="A54" i="49" s="1"/>
  <c r="A55" i="49" s="1"/>
  <c r="A56" i="49" s="1"/>
  <c r="N50" i="49"/>
  <c r="A50" i="49"/>
  <c r="N49" i="49"/>
  <c r="N57" i="49" s="1"/>
  <c r="E40" i="49"/>
  <c r="E22" i="49"/>
  <c r="E24" i="49" s="1"/>
  <c r="G15" i="49"/>
  <c r="E470" i="49" l="1"/>
  <c r="D1600" i="48" l="1"/>
  <c r="F1590" i="48"/>
  <c r="D1601" i="48" s="1"/>
  <c r="E1570" i="48"/>
  <c r="C1566" i="48"/>
  <c r="N1564" i="48"/>
  <c r="M1564" i="48"/>
  <c r="L1564" i="48"/>
  <c r="K1564" i="48"/>
  <c r="A1557" i="48"/>
  <c r="A1558" i="48" s="1"/>
  <c r="A1559" i="48" s="1"/>
  <c r="A1560" i="48" s="1"/>
  <c r="A1561" i="48" s="1"/>
  <c r="A1562" i="48" s="1"/>
  <c r="A1563" i="48" s="1"/>
  <c r="N1506" i="48"/>
  <c r="M1506" i="48"/>
  <c r="C1511" i="48" s="1"/>
  <c r="L1506" i="48"/>
  <c r="K1506" i="48"/>
  <c r="C1510" i="48" s="1"/>
  <c r="A1499" i="48"/>
  <c r="A1500" i="48" s="1"/>
  <c r="A1501" i="48" s="1"/>
  <c r="A1502" i="48" s="1"/>
  <c r="A1503" i="48" s="1"/>
  <c r="A1504" i="48" s="1"/>
  <c r="A1505" i="48" s="1"/>
  <c r="N1498" i="48"/>
  <c r="E1489" i="48"/>
  <c r="F1471" i="48"/>
  <c r="C1473" i="48" s="1"/>
  <c r="E1471" i="48"/>
  <c r="E1473" i="48" s="1"/>
  <c r="D1443" i="48"/>
  <c r="F1433" i="48"/>
  <c r="D1444" i="48" s="1"/>
  <c r="E1413" i="48"/>
  <c r="C1409" i="48"/>
  <c r="M1407" i="48"/>
  <c r="L1407" i="48"/>
  <c r="K1407" i="48"/>
  <c r="A1400" i="48"/>
  <c r="A1401" i="48" s="1"/>
  <c r="A1402" i="48" s="1"/>
  <c r="A1403" i="48" s="1"/>
  <c r="A1404" i="48" s="1"/>
  <c r="A1405" i="48" s="1"/>
  <c r="A1406" i="48" s="1"/>
  <c r="N1399" i="48"/>
  <c r="N1407" i="48" s="1"/>
  <c r="N1345" i="48"/>
  <c r="M1345" i="48"/>
  <c r="C1350" i="48" s="1"/>
  <c r="L1345" i="48"/>
  <c r="K1345" i="48"/>
  <c r="C1349" i="48" s="1"/>
  <c r="A1342" i="48"/>
  <c r="A1343" i="48" s="1"/>
  <c r="A1344" i="48" s="1"/>
  <c r="A1341" i="48"/>
  <c r="A1338" i="48"/>
  <c r="A1339" i="48" s="1"/>
  <c r="N1337" i="48"/>
  <c r="E1328" i="48"/>
  <c r="F1310" i="48"/>
  <c r="C1312" i="48" s="1"/>
  <c r="E1310" i="48"/>
  <c r="E1312" i="48" s="1"/>
  <c r="F1275" i="48"/>
  <c r="D1286" i="48" s="1"/>
  <c r="E1285" i="48" s="1"/>
  <c r="E1255" i="48"/>
  <c r="N1249" i="48"/>
  <c r="M1249" i="48"/>
  <c r="L1249" i="48"/>
  <c r="K1249" i="48"/>
  <c r="C1251" i="48" s="1"/>
  <c r="A1243" i="48"/>
  <c r="A1244" i="48" s="1"/>
  <c r="A1245" i="48" s="1"/>
  <c r="A1246" i="48" s="1"/>
  <c r="A1247" i="48" s="1"/>
  <c r="A1248" i="48" s="1"/>
  <c r="A1242" i="48"/>
  <c r="N1241" i="48"/>
  <c r="N1187" i="48"/>
  <c r="M1187" i="48"/>
  <c r="C1192" i="48" s="1"/>
  <c r="L1187" i="48"/>
  <c r="K1187" i="48"/>
  <c r="C1191" i="48" s="1"/>
  <c r="A1180" i="48"/>
  <c r="A1181" i="48" s="1"/>
  <c r="A1182" i="48" s="1"/>
  <c r="A1183" i="48" s="1"/>
  <c r="A1184" i="48" s="1"/>
  <c r="A1185" i="48" s="1"/>
  <c r="A1186" i="48" s="1"/>
  <c r="N1179" i="48"/>
  <c r="E1170" i="48"/>
  <c r="F1152" i="48"/>
  <c r="C1154" i="48" s="1"/>
  <c r="E1152" i="48"/>
  <c r="E1154" i="48" s="1"/>
  <c r="F1117" i="48"/>
  <c r="D1128" i="48" s="1"/>
  <c r="E1127" i="48" s="1"/>
  <c r="E1097" i="48"/>
  <c r="N1091" i="48"/>
  <c r="M1091" i="48"/>
  <c r="L1091" i="48"/>
  <c r="K1091" i="48"/>
  <c r="C1093" i="48" s="1"/>
  <c r="A1085" i="48"/>
  <c r="A1086" i="48" s="1"/>
  <c r="A1087" i="48" s="1"/>
  <c r="A1088" i="48" s="1"/>
  <c r="A1089" i="48" s="1"/>
  <c r="A1090" i="48" s="1"/>
  <c r="A1084" i="48"/>
  <c r="N1083" i="48"/>
  <c r="N1031" i="48"/>
  <c r="M1031" i="48"/>
  <c r="C1036" i="48" s="1"/>
  <c r="L1031" i="48"/>
  <c r="K1031" i="48"/>
  <c r="C1035" i="48" s="1"/>
  <c r="A1024" i="48"/>
  <c r="A1025" i="48" s="1"/>
  <c r="A1026" i="48" s="1"/>
  <c r="A1027" i="48" s="1"/>
  <c r="A1028" i="48" s="1"/>
  <c r="A1029" i="48" s="1"/>
  <c r="A1030" i="48" s="1"/>
  <c r="N1023" i="48"/>
  <c r="E1014" i="48"/>
  <c r="F996" i="48"/>
  <c r="C998" i="48" s="1"/>
  <c r="E996" i="48"/>
  <c r="E998" i="48" s="1"/>
  <c r="F958" i="48"/>
  <c r="D969" i="48" s="1"/>
  <c r="E968" i="48" s="1"/>
  <c r="E938" i="48"/>
  <c r="N932" i="48"/>
  <c r="M932" i="48"/>
  <c r="L932" i="48"/>
  <c r="K932" i="48"/>
  <c r="C934" i="48" s="1"/>
  <c r="A926" i="48"/>
  <c r="A927" i="48" s="1"/>
  <c r="A928" i="48" s="1"/>
  <c r="A929" i="48" s="1"/>
  <c r="A930" i="48" s="1"/>
  <c r="A931" i="48" s="1"/>
  <c r="A925" i="48"/>
  <c r="N924" i="48"/>
  <c r="N870" i="48"/>
  <c r="M870" i="48"/>
  <c r="C875" i="48" s="1"/>
  <c r="L870" i="48"/>
  <c r="K870" i="48"/>
  <c r="C874" i="48" s="1"/>
  <c r="A863" i="48"/>
  <c r="A864" i="48" s="1"/>
  <c r="A865" i="48" s="1"/>
  <c r="A866" i="48" s="1"/>
  <c r="A867" i="48" s="1"/>
  <c r="A868" i="48" s="1"/>
  <c r="A869" i="48" s="1"/>
  <c r="E854" i="48"/>
  <c r="C838" i="48"/>
  <c r="F836" i="48"/>
  <c r="E836" i="48"/>
  <c r="E838" i="48" s="1"/>
  <c r="D811" i="48"/>
  <c r="E811" i="48" s="1"/>
  <c r="F801" i="48"/>
  <c r="D812" i="48" s="1"/>
  <c r="E781" i="48"/>
  <c r="N775" i="48"/>
  <c r="M775" i="48"/>
  <c r="L775" i="48"/>
  <c r="K775" i="48"/>
  <c r="C777" i="48" s="1"/>
  <c r="A769" i="48"/>
  <c r="A770" i="48" s="1"/>
  <c r="A771" i="48" s="1"/>
  <c r="A772" i="48" s="1"/>
  <c r="A773" i="48" s="1"/>
  <c r="A774" i="48" s="1"/>
  <c r="A768" i="48"/>
  <c r="N767" i="48"/>
  <c r="N713" i="48"/>
  <c r="M713" i="48"/>
  <c r="C718" i="48" s="1"/>
  <c r="L713" i="48"/>
  <c r="K713" i="48"/>
  <c r="C717" i="48" s="1"/>
  <c r="A706" i="48"/>
  <c r="A707" i="48" s="1"/>
  <c r="A708" i="48" s="1"/>
  <c r="A709" i="48" s="1"/>
  <c r="A710" i="48" s="1"/>
  <c r="A711" i="48" s="1"/>
  <c r="A712" i="48" s="1"/>
  <c r="N705" i="48"/>
  <c r="E696" i="48"/>
  <c r="F678" i="48"/>
  <c r="C680" i="48" s="1"/>
  <c r="E678" i="48"/>
  <c r="E680" i="48" s="1"/>
  <c r="D653" i="48"/>
  <c r="E653" i="48" s="1"/>
  <c r="F643" i="48"/>
  <c r="D654" i="48" s="1"/>
  <c r="E623" i="48"/>
  <c r="C619" i="48"/>
  <c r="M617" i="48"/>
  <c r="L617" i="48"/>
  <c r="K617" i="48"/>
  <c r="A610" i="48"/>
  <c r="A611" i="48" s="1"/>
  <c r="A612" i="48" s="1"/>
  <c r="A613" i="48" s="1"/>
  <c r="A614" i="48" s="1"/>
  <c r="A615" i="48" s="1"/>
  <c r="A616" i="48" s="1"/>
  <c r="N609" i="48"/>
  <c r="N617" i="48" s="1"/>
  <c r="N555" i="48"/>
  <c r="M555" i="48"/>
  <c r="C560" i="48" s="1"/>
  <c r="L555" i="48"/>
  <c r="K555" i="48"/>
  <c r="C559" i="48" s="1"/>
  <c r="A549" i="48"/>
  <c r="A550" i="48" s="1"/>
  <c r="A551" i="48" s="1"/>
  <c r="A552" i="48" s="1"/>
  <c r="A553" i="48" s="1"/>
  <c r="A554" i="48" s="1"/>
  <c r="A548" i="48"/>
  <c r="E538" i="48"/>
  <c r="F520" i="48"/>
  <c r="C522" i="48" s="1"/>
  <c r="E520" i="48"/>
  <c r="E522" i="48" s="1"/>
  <c r="F485" i="48"/>
  <c r="D496" i="48" s="1"/>
  <c r="E495" i="48" s="1"/>
  <c r="E465" i="48"/>
  <c r="N459" i="48"/>
  <c r="M459" i="48"/>
  <c r="L459" i="48"/>
  <c r="K459" i="48"/>
  <c r="C461" i="48" s="1"/>
  <c r="A453" i="48"/>
  <c r="A454" i="48" s="1"/>
  <c r="A455" i="48" s="1"/>
  <c r="A456" i="48" s="1"/>
  <c r="A457" i="48" s="1"/>
  <c r="A458" i="48" s="1"/>
  <c r="A452" i="48"/>
  <c r="N451" i="48"/>
  <c r="N392" i="48"/>
  <c r="M392" i="48"/>
  <c r="C397" i="48" s="1"/>
  <c r="L392" i="48"/>
  <c r="K392" i="48"/>
  <c r="C396" i="48" s="1"/>
  <c r="A385" i="48"/>
  <c r="A386" i="48" s="1"/>
  <c r="A387" i="48" s="1"/>
  <c r="A388" i="48" s="1"/>
  <c r="A389" i="48" s="1"/>
  <c r="A390" i="48" s="1"/>
  <c r="A391" i="48" s="1"/>
  <c r="N384" i="48"/>
  <c r="E375" i="48"/>
  <c r="E359" i="48"/>
  <c r="C359" i="48"/>
  <c r="F322" i="48"/>
  <c r="D333" i="48" s="1"/>
  <c r="E302" i="48"/>
  <c r="D332" i="48" s="1"/>
  <c r="E332" i="48" s="1"/>
  <c r="N296" i="48"/>
  <c r="M296" i="48"/>
  <c r="L296" i="48"/>
  <c r="K296" i="48"/>
  <c r="C298" i="48" s="1"/>
  <c r="A292" i="48"/>
  <c r="A293" i="48" s="1"/>
  <c r="A294" i="48" s="1"/>
  <c r="A295" i="48" s="1"/>
  <c r="A289" i="48"/>
  <c r="A290" i="48" s="1"/>
  <c r="A291" i="48" s="1"/>
  <c r="N288" i="48"/>
  <c r="C226" i="48"/>
  <c r="M222" i="48"/>
  <c r="C227" i="48" s="1"/>
  <c r="L222" i="48"/>
  <c r="K222" i="48"/>
  <c r="A215" i="48"/>
  <c r="A216" i="48" s="1"/>
  <c r="A217" i="48" s="1"/>
  <c r="A218" i="48" s="1"/>
  <c r="A219" i="48" s="1"/>
  <c r="A220" i="48" s="1"/>
  <c r="A221" i="48" s="1"/>
  <c r="N214" i="48"/>
  <c r="N222" i="48" s="1"/>
  <c r="E205" i="48"/>
  <c r="C189" i="48"/>
  <c r="F187" i="48"/>
  <c r="E187" i="48"/>
  <c r="E189" i="48" s="1"/>
  <c r="D160" i="48"/>
  <c r="D159" i="48"/>
  <c r="F149" i="48"/>
  <c r="E129" i="48"/>
  <c r="N123" i="48"/>
  <c r="M123" i="48"/>
  <c r="L123" i="48"/>
  <c r="K123" i="48"/>
  <c r="C125" i="48" s="1"/>
  <c r="A117" i="48"/>
  <c r="A118" i="48" s="1"/>
  <c r="A119" i="48" s="1"/>
  <c r="A120" i="48" s="1"/>
  <c r="A121" i="48" s="1"/>
  <c r="A122" i="48" s="1"/>
  <c r="A116" i="48"/>
  <c r="N115" i="48"/>
  <c r="C62" i="48"/>
  <c r="M57" i="48"/>
  <c r="L57" i="48"/>
  <c r="K57" i="48"/>
  <c r="C61" i="48" s="1"/>
  <c r="A50" i="48"/>
  <c r="A51" i="48" s="1"/>
  <c r="A52" i="48" s="1"/>
  <c r="A53" i="48" s="1"/>
  <c r="A54" i="48" s="1"/>
  <c r="A55" i="48" s="1"/>
  <c r="A56" i="48" s="1"/>
  <c r="N49" i="48"/>
  <c r="N57" i="48" s="1"/>
  <c r="E40" i="48"/>
  <c r="E24" i="48"/>
  <c r="F22" i="48"/>
  <c r="C24" i="48" s="1"/>
  <c r="E22" i="48"/>
  <c r="E159" i="48" l="1"/>
  <c r="E1443" i="48"/>
  <c r="E1600" i="48"/>
  <c r="D462" i="47" l="1"/>
  <c r="E462" i="47" s="1"/>
  <c r="F452" i="47"/>
  <c r="D463" i="47" s="1"/>
  <c r="E437" i="47"/>
  <c r="N431" i="47"/>
  <c r="M431" i="47"/>
  <c r="L431" i="47"/>
  <c r="K431" i="47"/>
  <c r="C433" i="47" s="1"/>
  <c r="A425" i="47"/>
  <c r="A426" i="47" s="1"/>
  <c r="A427" i="47" s="1"/>
  <c r="A428" i="47" s="1"/>
  <c r="A429" i="47" s="1"/>
  <c r="A430" i="47" s="1"/>
  <c r="A424" i="47"/>
  <c r="N423" i="47"/>
  <c r="N374" i="47"/>
  <c r="M374" i="47"/>
  <c r="C379" i="47" s="1"/>
  <c r="L374" i="47"/>
  <c r="K374" i="47"/>
  <c r="C378" i="47" s="1"/>
  <c r="A367" i="47"/>
  <c r="A368" i="47" s="1"/>
  <c r="A369" i="47" s="1"/>
  <c r="A370" i="47" s="1"/>
  <c r="A371" i="47" s="1"/>
  <c r="A372" i="47" s="1"/>
  <c r="A373" i="47" s="1"/>
  <c r="N366" i="47"/>
  <c r="D358" i="47"/>
  <c r="E357" i="47"/>
  <c r="F339" i="47"/>
  <c r="C341" i="47" s="1"/>
  <c r="E339" i="47"/>
  <c r="E341" i="47" s="1"/>
  <c r="D314" i="47"/>
  <c r="E314" i="47" s="1"/>
  <c r="F304" i="47"/>
  <c r="E289" i="47"/>
  <c r="C285" i="47"/>
  <c r="M283" i="47"/>
  <c r="L283" i="47"/>
  <c r="K283" i="47"/>
  <c r="A276" i="47"/>
  <c r="A277" i="47" s="1"/>
  <c r="A278" i="47" s="1"/>
  <c r="A279" i="47" s="1"/>
  <c r="A280" i="47" s="1"/>
  <c r="A281" i="47" s="1"/>
  <c r="A282" i="47" s="1"/>
  <c r="N275" i="47"/>
  <c r="N283" i="47" s="1"/>
  <c r="N213" i="47"/>
  <c r="M213" i="47"/>
  <c r="C218" i="47" s="1"/>
  <c r="L213" i="47"/>
  <c r="K213" i="47"/>
  <c r="C217" i="47" s="1"/>
  <c r="A207" i="47"/>
  <c r="A208" i="47" s="1"/>
  <c r="A209" i="47" s="1"/>
  <c r="A210" i="47" s="1"/>
  <c r="A211" i="47" s="1"/>
  <c r="A212" i="47" s="1"/>
  <c r="A206" i="47"/>
  <c r="N205" i="47"/>
  <c r="E196" i="47"/>
  <c r="F178" i="47"/>
  <c r="C180" i="47" s="1"/>
  <c r="E178" i="47"/>
  <c r="E180" i="47" s="1"/>
  <c r="F143" i="47"/>
  <c r="D154" i="47" s="1"/>
  <c r="E125" i="47"/>
  <c r="D153" i="47" s="1"/>
  <c r="N119" i="47"/>
  <c r="M119" i="47"/>
  <c r="L119" i="47"/>
  <c r="K119" i="47"/>
  <c r="C121" i="47" s="1"/>
  <c r="A112" i="47"/>
  <c r="A113" i="47" s="1"/>
  <c r="A114" i="47" s="1"/>
  <c r="A115" i="47" s="1"/>
  <c r="A116" i="47" s="1"/>
  <c r="A117" i="47" s="1"/>
  <c r="A118" i="47" s="1"/>
  <c r="N111" i="47"/>
  <c r="C61" i="47"/>
  <c r="N57" i="47"/>
  <c r="M57" i="47"/>
  <c r="C62" i="47" s="1"/>
  <c r="L57" i="47"/>
  <c r="K57" i="47"/>
  <c r="A50" i="47"/>
  <c r="A51" i="47" s="1"/>
  <c r="A52" i="47" s="1"/>
  <c r="A53" i="47" s="1"/>
  <c r="A54" i="47" s="1"/>
  <c r="A55" i="47" s="1"/>
  <c r="A56" i="47" s="1"/>
  <c r="E40" i="47"/>
  <c r="F22" i="47"/>
  <c r="C24" i="47" s="1"/>
  <c r="E22" i="47"/>
  <c r="E24" i="47" s="1"/>
  <c r="E153" i="47" l="1"/>
  <c r="D906" i="46"/>
  <c r="F896" i="46"/>
  <c r="D907" i="46" s="1"/>
  <c r="E880" i="46"/>
  <c r="C876" i="46"/>
  <c r="M874" i="46"/>
  <c r="L874" i="46"/>
  <c r="K874" i="46"/>
  <c r="A867" i="46"/>
  <c r="A868" i="46" s="1"/>
  <c r="A869" i="46" s="1"/>
  <c r="A870" i="46" s="1"/>
  <c r="A871" i="46" s="1"/>
  <c r="A872" i="46" s="1"/>
  <c r="A873" i="46" s="1"/>
  <c r="N866" i="46"/>
  <c r="N874" i="46" s="1"/>
  <c r="N816" i="46"/>
  <c r="M816" i="46"/>
  <c r="C821" i="46" s="1"/>
  <c r="L816" i="46"/>
  <c r="K816" i="46"/>
  <c r="C820" i="46" s="1"/>
  <c r="A810" i="46"/>
  <c r="A811" i="46" s="1"/>
  <c r="A812" i="46" s="1"/>
  <c r="A813" i="46" s="1"/>
  <c r="A814" i="46" s="1"/>
  <c r="A815" i="46" s="1"/>
  <c r="A809" i="46"/>
  <c r="N808" i="46"/>
  <c r="E799" i="46"/>
  <c r="F781" i="46"/>
  <c r="C783" i="46" s="1"/>
  <c r="E781" i="46"/>
  <c r="E783" i="46" s="1"/>
  <c r="F746" i="46"/>
  <c r="D757" i="46" s="1"/>
  <c r="E729" i="46"/>
  <c r="D756" i="46" s="1"/>
  <c r="M723" i="46"/>
  <c r="L723" i="46"/>
  <c r="K723" i="46"/>
  <c r="C725" i="46" s="1"/>
  <c r="A716" i="46"/>
  <c r="A717" i="46" s="1"/>
  <c r="A718" i="46" s="1"/>
  <c r="A719" i="46" s="1"/>
  <c r="A720" i="46" s="1"/>
  <c r="A721" i="46" s="1"/>
  <c r="A722" i="46" s="1"/>
  <c r="N715" i="46"/>
  <c r="N723" i="46" s="1"/>
  <c r="C667" i="46"/>
  <c r="M663" i="46"/>
  <c r="C668" i="46" s="1"/>
  <c r="L663" i="46"/>
  <c r="K663" i="46"/>
  <c r="A656" i="46"/>
  <c r="A657" i="46" s="1"/>
  <c r="A658" i="46" s="1"/>
  <c r="A659" i="46" s="1"/>
  <c r="A660" i="46" s="1"/>
  <c r="A661" i="46" s="1"/>
  <c r="A662" i="46" s="1"/>
  <c r="N655" i="46"/>
  <c r="N663" i="46" s="1"/>
  <c r="E646" i="46"/>
  <c r="C630" i="46"/>
  <c r="F628" i="46"/>
  <c r="E628" i="46"/>
  <c r="E630" i="46" s="1"/>
  <c r="F593" i="46"/>
  <c r="D604" i="46" s="1"/>
  <c r="E577" i="46"/>
  <c r="D603" i="46" s="1"/>
  <c r="E603" i="46" s="1"/>
  <c r="N571" i="46"/>
  <c r="M571" i="46"/>
  <c r="L571" i="46"/>
  <c r="K571" i="46"/>
  <c r="C573" i="46" s="1"/>
  <c r="A565" i="46"/>
  <c r="A566" i="46" s="1"/>
  <c r="A567" i="46" s="1"/>
  <c r="A568" i="46" s="1"/>
  <c r="A569" i="46" s="1"/>
  <c r="A570" i="46" s="1"/>
  <c r="A564" i="46"/>
  <c r="N563" i="46"/>
  <c r="M510" i="46"/>
  <c r="C515" i="46" s="1"/>
  <c r="L510" i="46"/>
  <c r="K510" i="46"/>
  <c r="C514" i="46" s="1"/>
  <c r="A503" i="46"/>
  <c r="A504" i="46" s="1"/>
  <c r="A505" i="46" s="1"/>
  <c r="A506" i="46" s="1"/>
  <c r="A507" i="46" s="1"/>
  <c r="A508" i="46" s="1"/>
  <c r="A509" i="46" s="1"/>
  <c r="N502" i="46"/>
  <c r="N510" i="46" s="1"/>
  <c r="E493" i="46"/>
  <c r="F475" i="46"/>
  <c r="C477" i="46" s="1"/>
  <c r="E475" i="46"/>
  <c r="E477" i="46" s="1"/>
  <c r="D450" i="46"/>
  <c r="F440" i="46"/>
  <c r="D451" i="46" s="1"/>
  <c r="E424" i="46"/>
  <c r="C420" i="46"/>
  <c r="M418" i="46"/>
  <c r="L418" i="46"/>
  <c r="K418" i="46"/>
  <c r="A411" i="46"/>
  <c r="A412" i="46" s="1"/>
  <c r="A413" i="46" s="1"/>
  <c r="A414" i="46" s="1"/>
  <c r="A415" i="46" s="1"/>
  <c r="A416" i="46" s="1"/>
  <c r="A417" i="46" s="1"/>
  <c r="N410" i="46"/>
  <c r="N418" i="46" s="1"/>
  <c r="N360" i="46"/>
  <c r="M360" i="46"/>
  <c r="C365" i="46" s="1"/>
  <c r="L360" i="46"/>
  <c r="K360" i="46"/>
  <c r="C364" i="46" s="1"/>
  <c r="A354" i="46"/>
  <c r="A355" i="46" s="1"/>
  <c r="A356" i="46" s="1"/>
  <c r="A357" i="46" s="1"/>
  <c r="A358" i="46" s="1"/>
  <c r="A359" i="46" s="1"/>
  <c r="A353" i="46"/>
  <c r="N352" i="46"/>
  <c r="E343" i="46"/>
  <c r="F325" i="46"/>
  <c r="C327" i="46" s="1"/>
  <c r="E325" i="46"/>
  <c r="E327" i="46" s="1"/>
  <c r="F290" i="46"/>
  <c r="D301" i="46" s="1"/>
  <c r="E274" i="46"/>
  <c r="D300" i="46" s="1"/>
  <c r="E300" i="46" s="1"/>
  <c r="M268" i="46"/>
  <c r="L268" i="46"/>
  <c r="K268" i="46"/>
  <c r="C270" i="46" s="1"/>
  <c r="A261" i="46"/>
  <c r="A262" i="46" s="1"/>
  <c r="A263" i="46" s="1"/>
  <c r="A264" i="46" s="1"/>
  <c r="A265" i="46" s="1"/>
  <c r="A266" i="46" s="1"/>
  <c r="A267" i="46" s="1"/>
  <c r="N260" i="46"/>
  <c r="N268" i="46" s="1"/>
  <c r="C214" i="46"/>
  <c r="M210" i="46"/>
  <c r="C215" i="46" s="1"/>
  <c r="L210" i="46"/>
  <c r="K210" i="46"/>
  <c r="A203" i="46"/>
  <c r="A204" i="46" s="1"/>
  <c r="A205" i="46" s="1"/>
  <c r="A206" i="46" s="1"/>
  <c r="A207" i="46" s="1"/>
  <c r="A208" i="46" s="1"/>
  <c r="A209" i="46" s="1"/>
  <c r="N202" i="46"/>
  <c r="N210" i="46" s="1"/>
  <c r="E193" i="46"/>
  <c r="C177" i="46"/>
  <c r="F175" i="46"/>
  <c r="E175" i="46"/>
  <c r="E177" i="46" s="1"/>
  <c r="F139" i="46"/>
  <c r="D150" i="46" s="1"/>
  <c r="E123" i="46"/>
  <c r="D149" i="46" s="1"/>
  <c r="E149" i="46" s="1"/>
  <c r="N117" i="46"/>
  <c r="M117" i="46"/>
  <c r="L117" i="46"/>
  <c r="K117" i="46"/>
  <c r="C119" i="46" s="1"/>
  <c r="A111" i="46"/>
  <c r="A112" i="46" s="1"/>
  <c r="A113" i="46" s="1"/>
  <c r="A114" i="46" s="1"/>
  <c r="A115" i="46" s="1"/>
  <c r="A116" i="46" s="1"/>
  <c r="A110" i="46"/>
  <c r="N109" i="46"/>
  <c r="C61" i="46"/>
  <c r="M57" i="46"/>
  <c r="C62" i="46" s="1"/>
  <c r="L57" i="46"/>
  <c r="K57" i="46"/>
  <c r="A50" i="46"/>
  <c r="A51" i="46" s="1"/>
  <c r="A52" i="46" s="1"/>
  <c r="A53" i="46" s="1"/>
  <c r="A54" i="46" s="1"/>
  <c r="A55" i="46" s="1"/>
  <c r="A56" i="46" s="1"/>
  <c r="N49" i="46"/>
  <c r="N57" i="46" s="1"/>
  <c r="E40" i="46"/>
  <c r="C24" i="46"/>
  <c r="F22" i="46"/>
  <c r="E22" i="46"/>
  <c r="E24" i="46" s="1"/>
  <c r="E450" i="46" l="1"/>
  <c r="E756" i="46"/>
  <c r="E906" i="46"/>
  <c r="D168" i="45" l="1"/>
  <c r="E168" i="45" s="1"/>
  <c r="F158" i="45"/>
  <c r="D169" i="45" s="1"/>
  <c r="E141" i="45"/>
  <c r="N135" i="45"/>
  <c r="M135" i="45"/>
  <c r="L135" i="45"/>
  <c r="K135" i="45"/>
  <c r="C137" i="45" s="1"/>
  <c r="N57" i="45"/>
  <c r="M57" i="45"/>
  <c r="C62" i="45" s="1"/>
  <c r="L57" i="45"/>
  <c r="K57" i="45"/>
  <c r="C61" i="45" s="1"/>
  <c r="A51" i="45"/>
  <c r="A52" i="45" s="1"/>
  <c r="A53" i="45" s="1"/>
  <c r="A54" i="45" s="1"/>
  <c r="A55" i="45" s="1"/>
  <c r="A56" i="45" s="1"/>
  <c r="A50" i="45"/>
  <c r="E40" i="45"/>
  <c r="F22" i="45"/>
  <c r="C24" i="45" s="1"/>
  <c r="E22" i="45"/>
  <c r="E24" i="45" s="1"/>
  <c r="D295" i="44" l="1"/>
  <c r="E295" i="44" s="1"/>
  <c r="F285" i="44"/>
  <c r="D296" i="44" s="1"/>
  <c r="E268" i="44"/>
  <c r="C264" i="44"/>
  <c r="N262" i="44"/>
  <c r="M262" i="44"/>
  <c r="L262" i="44"/>
  <c r="K262" i="44"/>
  <c r="A257" i="44"/>
  <c r="A258" i="44" s="1"/>
  <c r="A259" i="44" s="1"/>
  <c r="A260" i="44" s="1"/>
  <c r="A261" i="44" s="1"/>
  <c r="A256" i="44"/>
  <c r="A255" i="44"/>
  <c r="N207" i="44"/>
  <c r="M207" i="44"/>
  <c r="C212" i="44" s="1"/>
  <c r="L207" i="44"/>
  <c r="K207" i="44"/>
  <c r="C211" i="44" s="1"/>
  <c r="A200" i="44"/>
  <c r="A201" i="44" s="1"/>
  <c r="A202" i="44" s="1"/>
  <c r="A203" i="44" s="1"/>
  <c r="A204" i="44" s="1"/>
  <c r="A205" i="44" s="1"/>
  <c r="A206" i="44" s="1"/>
  <c r="E190" i="44"/>
  <c r="C174" i="44"/>
  <c r="F172" i="44"/>
  <c r="E172" i="44"/>
  <c r="E174" i="44" s="1"/>
  <c r="F137" i="44"/>
  <c r="D148" i="44" s="1"/>
  <c r="E120" i="44"/>
  <c r="D147" i="44" s="1"/>
  <c r="N114" i="44"/>
  <c r="M114" i="44"/>
  <c r="L114" i="44"/>
  <c r="K114" i="44"/>
  <c r="C116" i="44" s="1"/>
  <c r="A108" i="44"/>
  <c r="A109" i="44" s="1"/>
  <c r="A110" i="44" s="1"/>
  <c r="A111" i="44" s="1"/>
  <c r="A112" i="44" s="1"/>
  <c r="A113" i="44" s="1"/>
  <c r="A107" i="44"/>
  <c r="C61" i="44"/>
  <c r="N57" i="44"/>
  <c r="M57" i="44"/>
  <c r="C62" i="44" s="1"/>
  <c r="L57" i="44"/>
  <c r="K57" i="44"/>
  <c r="A52" i="44"/>
  <c r="A53" i="44" s="1"/>
  <c r="A54" i="44" s="1"/>
  <c r="A55" i="44" s="1"/>
  <c r="A56" i="44" s="1"/>
  <c r="A51" i="44"/>
  <c r="A50" i="44"/>
  <c r="E40" i="44"/>
  <c r="F22" i="44"/>
  <c r="C24" i="44" s="1"/>
  <c r="E22" i="44"/>
  <c r="E24" i="44" s="1"/>
  <c r="E147" i="44" l="1"/>
  <c r="D155" i="43" l="1"/>
  <c r="F145" i="43"/>
  <c r="D156" i="43" s="1"/>
  <c r="E125" i="43"/>
  <c r="C121" i="43"/>
  <c r="N119" i="43"/>
  <c r="M119" i="43"/>
  <c r="L119" i="43"/>
  <c r="K119" i="43"/>
  <c r="A112" i="43"/>
  <c r="A113" i="43" s="1"/>
  <c r="A114" i="43" s="1"/>
  <c r="A115" i="43" s="1"/>
  <c r="A116" i="43" s="1"/>
  <c r="A117" i="43" s="1"/>
  <c r="A118" i="43" s="1"/>
  <c r="N57" i="43"/>
  <c r="M57" i="43"/>
  <c r="C62" i="43" s="1"/>
  <c r="L57" i="43"/>
  <c r="K57" i="43"/>
  <c r="C61" i="43" s="1"/>
  <c r="A50" i="43"/>
  <c r="A51" i="43" s="1"/>
  <c r="A52" i="43" s="1"/>
  <c r="A53" i="43" s="1"/>
  <c r="A54" i="43" s="1"/>
  <c r="A55" i="43" s="1"/>
  <c r="A56" i="43" s="1"/>
  <c r="E40" i="43"/>
  <c r="C24" i="43"/>
  <c r="F22" i="43"/>
  <c r="E22" i="43"/>
  <c r="E24" i="43" s="1"/>
  <c r="E155" i="43" l="1"/>
  <c r="D152" i="42"/>
  <c r="E151" i="42" s="1"/>
  <c r="E126" i="42"/>
  <c r="C122" i="42"/>
  <c r="N120" i="42"/>
  <c r="M120" i="42"/>
  <c r="L120" i="42"/>
  <c r="K120" i="42"/>
  <c r="A113" i="42"/>
  <c r="A114" i="42" s="1"/>
  <c r="A115" i="42" s="1"/>
  <c r="A116" i="42" s="1"/>
  <c r="A117" i="42" s="1"/>
  <c r="A118" i="42" s="1"/>
  <c r="A119" i="42" s="1"/>
  <c r="M57" i="42"/>
  <c r="C62" i="42" s="1"/>
  <c r="L57" i="42"/>
  <c r="K57" i="42"/>
  <c r="C61" i="42" s="1"/>
  <c r="N51" i="42"/>
  <c r="A51" i="42"/>
  <c r="A52" i="42" s="1"/>
  <c r="A53" i="42" s="1"/>
  <c r="A54" i="42" s="1"/>
  <c r="A55" i="42" s="1"/>
  <c r="A56" i="42" s="1"/>
  <c r="N50" i="42"/>
  <c r="A50" i="42"/>
  <c r="N49" i="42"/>
  <c r="N57" i="42" s="1"/>
  <c r="D41" i="42"/>
  <c r="E40" i="42"/>
  <c r="E24" i="42"/>
  <c r="C24" i="42"/>
  <c r="E22" i="42"/>
  <c r="D146" i="41" l="1"/>
  <c r="F136" i="41"/>
  <c r="D147" i="41" s="1"/>
  <c r="E121" i="41"/>
  <c r="C117" i="41"/>
  <c r="M115" i="41"/>
  <c r="L115" i="41"/>
  <c r="K115" i="41"/>
  <c r="A108" i="41"/>
  <c r="A109" i="41" s="1"/>
  <c r="A110" i="41" s="1"/>
  <c r="A111" i="41" s="1"/>
  <c r="A112" i="41" s="1"/>
  <c r="A113" i="41" s="1"/>
  <c r="A114" i="41" s="1"/>
  <c r="N107" i="41"/>
  <c r="N115" i="41" s="1"/>
  <c r="N57" i="41"/>
  <c r="M57" i="41"/>
  <c r="C62" i="41" s="1"/>
  <c r="L57" i="41"/>
  <c r="K57" i="41"/>
  <c r="C61" i="41" s="1"/>
  <c r="A51" i="41"/>
  <c r="A52" i="41" s="1"/>
  <c r="A53" i="41" s="1"/>
  <c r="A54" i="41" s="1"/>
  <c r="A55" i="41" s="1"/>
  <c r="A56" i="41" s="1"/>
  <c r="A50" i="41"/>
  <c r="E40" i="41"/>
  <c r="F22" i="41"/>
  <c r="C24" i="41" s="1"/>
  <c r="E22" i="41"/>
  <c r="E24" i="41" s="1"/>
  <c r="E146" i="41" l="1"/>
  <c r="D461" i="40" l="1"/>
  <c r="F451" i="40"/>
  <c r="D462" i="40" s="1"/>
  <c r="E436" i="40"/>
  <c r="C432" i="40"/>
  <c r="N430" i="40"/>
  <c r="M430" i="40"/>
  <c r="L430" i="40"/>
  <c r="K430" i="40"/>
  <c r="A423" i="40"/>
  <c r="A424" i="40" s="1"/>
  <c r="A425" i="40" s="1"/>
  <c r="A426" i="40" s="1"/>
  <c r="A427" i="40" s="1"/>
  <c r="A428" i="40" s="1"/>
  <c r="A429" i="40" s="1"/>
  <c r="N363" i="40"/>
  <c r="M363" i="40"/>
  <c r="C368" i="40" s="1"/>
  <c r="L363" i="40"/>
  <c r="K363" i="40"/>
  <c r="C367" i="40" s="1"/>
  <c r="A356" i="40"/>
  <c r="A357" i="40" s="1"/>
  <c r="A358" i="40" s="1"/>
  <c r="A359" i="40" s="1"/>
  <c r="A360" i="40" s="1"/>
  <c r="A361" i="40" s="1"/>
  <c r="A362" i="40" s="1"/>
  <c r="E346" i="40"/>
  <c r="F293" i="40"/>
  <c r="D304" i="40" s="1"/>
  <c r="E281" i="40"/>
  <c r="D303" i="40" s="1"/>
  <c r="E303" i="40" s="1"/>
  <c r="N275" i="40"/>
  <c r="M275" i="40"/>
  <c r="L275" i="40"/>
  <c r="K275" i="40"/>
  <c r="C277" i="40" s="1"/>
  <c r="A268" i="40"/>
  <c r="A269" i="40" s="1"/>
  <c r="A270" i="40" s="1"/>
  <c r="A271" i="40" s="1"/>
  <c r="A272" i="40" s="1"/>
  <c r="A273" i="40" s="1"/>
  <c r="A274" i="40" s="1"/>
  <c r="N217" i="40"/>
  <c r="M217" i="40"/>
  <c r="C222" i="40" s="1"/>
  <c r="L217" i="40"/>
  <c r="K217" i="40"/>
  <c r="C221" i="40" s="1"/>
  <c r="A211" i="40"/>
  <c r="A212" i="40" s="1"/>
  <c r="A213" i="40" s="1"/>
  <c r="A214" i="40" s="1"/>
  <c r="A215" i="40" s="1"/>
  <c r="A216" i="40" s="1"/>
  <c r="A210" i="40"/>
  <c r="E200" i="40"/>
  <c r="D157" i="40"/>
  <c r="E157" i="40" s="1"/>
  <c r="F147" i="40"/>
  <c r="D158" i="40" s="1"/>
  <c r="E132" i="40"/>
  <c r="N126" i="40"/>
  <c r="M126" i="40"/>
  <c r="L126" i="40"/>
  <c r="K126" i="40"/>
  <c r="C128" i="40" s="1"/>
  <c r="A120" i="40"/>
  <c r="A121" i="40" s="1"/>
  <c r="A122" i="40" s="1"/>
  <c r="A123" i="40" s="1"/>
  <c r="A124" i="40" s="1"/>
  <c r="A125" i="40" s="1"/>
  <c r="A119" i="40"/>
  <c r="C61" i="40"/>
  <c r="N57" i="40"/>
  <c r="M57" i="40"/>
  <c r="C62" i="40" s="1"/>
  <c r="L57" i="40"/>
  <c r="K57" i="40"/>
  <c r="A50" i="40"/>
  <c r="A51" i="40" s="1"/>
  <c r="A52" i="40" s="1"/>
  <c r="A53" i="40" s="1"/>
  <c r="A54" i="40" s="1"/>
  <c r="A55" i="40" s="1"/>
  <c r="A56" i="40" s="1"/>
  <c r="E40" i="40"/>
  <c r="E24" i="40"/>
  <c r="C24" i="40"/>
  <c r="E461" i="40" l="1"/>
  <c r="D158" i="39"/>
  <c r="E158" i="39" s="1"/>
  <c r="F148" i="39"/>
  <c r="D159" i="39" s="1"/>
  <c r="E132" i="39"/>
  <c r="N126" i="39"/>
  <c r="M126" i="39"/>
  <c r="L126" i="39"/>
  <c r="K126" i="39"/>
  <c r="C128" i="39" s="1"/>
  <c r="A120" i="39"/>
  <c r="A121" i="39" s="1"/>
  <c r="A122" i="39" s="1"/>
  <c r="A123" i="39" s="1"/>
  <c r="A124" i="39" s="1"/>
  <c r="A125" i="39" s="1"/>
  <c r="A119" i="39"/>
  <c r="C61" i="39"/>
  <c r="N57" i="39"/>
  <c r="M57" i="39"/>
  <c r="C62" i="39" s="1"/>
  <c r="L57" i="39"/>
  <c r="K57" i="39"/>
  <c r="A51" i="39"/>
  <c r="A52" i="39" s="1"/>
  <c r="A53" i="39" s="1"/>
  <c r="A54" i="39" s="1"/>
  <c r="E40" i="39"/>
  <c r="F22" i="39"/>
  <c r="C24" i="39" s="1"/>
  <c r="E22" i="39"/>
  <c r="E24" i="39" s="1"/>
  <c r="D305" i="38" l="1"/>
  <c r="F295" i="38"/>
  <c r="D306" i="38" s="1"/>
  <c r="E280" i="38"/>
  <c r="C276" i="38"/>
  <c r="N274" i="38"/>
  <c r="M274" i="38"/>
  <c r="L274" i="38"/>
  <c r="K274" i="38"/>
  <c r="A267" i="38"/>
  <c r="A268" i="38" s="1"/>
  <c r="A269" i="38" s="1"/>
  <c r="A270" i="38" s="1"/>
  <c r="A271" i="38" s="1"/>
  <c r="A272" i="38" s="1"/>
  <c r="A273" i="38" s="1"/>
  <c r="N208" i="38"/>
  <c r="M208" i="38"/>
  <c r="C213" i="38" s="1"/>
  <c r="L208" i="38"/>
  <c r="K208" i="38"/>
  <c r="C212" i="38" s="1"/>
  <c r="A201" i="38"/>
  <c r="A202" i="38" s="1"/>
  <c r="A203" i="38" s="1"/>
  <c r="A204" i="38" s="1"/>
  <c r="A205" i="38" s="1"/>
  <c r="A206" i="38" s="1"/>
  <c r="A207" i="38" s="1"/>
  <c r="E191" i="38"/>
  <c r="F173" i="38"/>
  <c r="C175" i="38" s="1"/>
  <c r="E173" i="38"/>
  <c r="F138" i="38"/>
  <c r="D149" i="38" s="1"/>
  <c r="E123" i="38"/>
  <c r="D148" i="38" s="1"/>
  <c r="M117" i="38"/>
  <c r="L117" i="38"/>
  <c r="K117" i="38"/>
  <c r="C119" i="38" s="1"/>
  <c r="A110" i="38"/>
  <c r="A111" i="38" s="1"/>
  <c r="A112" i="38" s="1"/>
  <c r="A113" i="38" s="1"/>
  <c r="A114" i="38" s="1"/>
  <c r="A115" i="38" s="1"/>
  <c r="A116" i="38" s="1"/>
  <c r="N109" i="38"/>
  <c r="N117" i="38" s="1"/>
  <c r="C59" i="38"/>
  <c r="N55" i="38"/>
  <c r="M55" i="38"/>
  <c r="C60" i="38" s="1"/>
  <c r="L55" i="38"/>
  <c r="K55" i="38"/>
  <c r="A54" i="38"/>
  <c r="A50" i="38"/>
  <c r="A51" i="38" s="1"/>
  <c r="A52" i="38" s="1"/>
  <c r="A53" i="38" s="1"/>
  <c r="E40" i="38"/>
  <c r="C24" i="38"/>
  <c r="F22" i="38"/>
  <c r="E22" i="38"/>
  <c r="E24" i="38" s="1"/>
  <c r="E148" i="38" l="1"/>
  <c r="E305" i="38"/>
  <c r="D148" i="37" l="1"/>
  <c r="F138" i="37"/>
  <c r="D149" i="37" s="1"/>
  <c r="E123" i="37"/>
  <c r="C119" i="37"/>
  <c r="M117" i="37"/>
  <c r="L117" i="37"/>
  <c r="K117" i="37"/>
  <c r="A110" i="37"/>
  <c r="A111" i="37" s="1"/>
  <c r="A112" i="37" s="1"/>
  <c r="A113" i="37" s="1"/>
  <c r="A114" i="37" s="1"/>
  <c r="A115" i="37" s="1"/>
  <c r="A116" i="37" s="1"/>
  <c r="N109" i="37"/>
  <c r="N117" i="37" s="1"/>
  <c r="N57" i="37"/>
  <c r="M57" i="37"/>
  <c r="C62" i="37" s="1"/>
  <c r="L57" i="37"/>
  <c r="K57" i="37"/>
  <c r="C61" i="37" s="1"/>
  <c r="A51" i="37"/>
  <c r="A52" i="37" s="1"/>
  <c r="A53" i="37" s="1"/>
  <c r="A54" i="37" s="1"/>
  <c r="A55" i="37" s="1"/>
  <c r="A56" i="37" s="1"/>
  <c r="A50" i="37"/>
  <c r="N49" i="37"/>
  <c r="R41" i="37"/>
  <c r="P41" i="37"/>
  <c r="E40" i="37"/>
  <c r="F22" i="37"/>
  <c r="C24" i="37" s="1"/>
  <c r="E22" i="37"/>
  <c r="E24" i="37" s="1"/>
  <c r="E148" i="37" l="1"/>
  <c r="F307" i="36"/>
  <c r="D318" i="36" s="1"/>
  <c r="E317" i="36" s="1"/>
  <c r="E290" i="36"/>
  <c r="C286" i="36"/>
  <c r="M284" i="36"/>
  <c r="L284" i="36"/>
  <c r="A278" i="36"/>
  <c r="A279" i="36" s="1"/>
  <c r="A280" i="36" s="1"/>
  <c r="A281" i="36" s="1"/>
  <c r="A282" i="36" s="1"/>
  <c r="A283" i="36" s="1"/>
  <c r="A277" i="36"/>
  <c r="N276" i="36"/>
  <c r="N284" i="36" s="1"/>
  <c r="M217" i="36"/>
  <c r="C222" i="36" s="1"/>
  <c r="L217" i="36"/>
  <c r="K217" i="36"/>
  <c r="C221" i="36" s="1"/>
  <c r="A210" i="36"/>
  <c r="A211" i="36" s="1"/>
  <c r="A212" i="36" s="1"/>
  <c r="A213" i="36" s="1"/>
  <c r="A214" i="36" s="1"/>
  <c r="A215" i="36" s="1"/>
  <c r="A216" i="36" s="1"/>
  <c r="N209" i="36"/>
  <c r="N217" i="36" s="1"/>
  <c r="E200" i="36"/>
  <c r="C184" i="36"/>
  <c r="F182" i="36"/>
  <c r="E182" i="36"/>
  <c r="E184" i="36" s="1"/>
  <c r="D157" i="36"/>
  <c r="E157" i="36" s="1"/>
  <c r="F147" i="36"/>
  <c r="D158" i="36" s="1"/>
  <c r="E130" i="36"/>
  <c r="C126" i="36"/>
  <c r="M124" i="36"/>
  <c r="L124" i="36"/>
  <c r="A118" i="36"/>
  <c r="A119" i="36" s="1"/>
  <c r="A120" i="36" s="1"/>
  <c r="A121" i="36" s="1"/>
  <c r="A122" i="36" s="1"/>
  <c r="A123" i="36" s="1"/>
  <c r="A117" i="36"/>
  <c r="N116" i="36"/>
  <c r="N124" i="36" s="1"/>
  <c r="N57" i="36"/>
  <c r="M57" i="36"/>
  <c r="C62" i="36" s="1"/>
  <c r="L57" i="36"/>
  <c r="K57" i="36"/>
  <c r="C61" i="36" s="1"/>
  <c r="A50" i="36"/>
  <c r="A51" i="36" s="1"/>
  <c r="A52" i="36" s="1"/>
  <c r="A53" i="36" s="1"/>
  <c r="A54" i="36" s="1"/>
  <c r="A55" i="36" s="1"/>
  <c r="A56" i="36" s="1"/>
  <c r="E40" i="36"/>
  <c r="C24" i="36"/>
  <c r="F22" i="36"/>
  <c r="E22" i="36"/>
  <c r="E24" i="36" s="1"/>
  <c r="D296" i="35" l="1"/>
  <c r="F286" i="35"/>
  <c r="D297" i="35" s="1"/>
  <c r="E271" i="35"/>
  <c r="C267" i="35"/>
  <c r="M265" i="35"/>
  <c r="L265" i="35"/>
  <c r="K265" i="35"/>
  <c r="A258" i="35"/>
  <c r="A259" i="35" s="1"/>
  <c r="A260" i="35" s="1"/>
  <c r="A261" i="35" s="1"/>
  <c r="A262" i="35" s="1"/>
  <c r="A263" i="35" s="1"/>
  <c r="A264" i="35" s="1"/>
  <c r="N257" i="35"/>
  <c r="N265" i="35" s="1"/>
  <c r="N209" i="35"/>
  <c r="M209" i="35"/>
  <c r="C214" i="35" s="1"/>
  <c r="L209" i="35"/>
  <c r="K209" i="35"/>
  <c r="A202" i="35"/>
  <c r="A203" i="35" s="1"/>
  <c r="A204" i="35" s="1"/>
  <c r="A205" i="35" s="1"/>
  <c r="A206" i="35" s="1"/>
  <c r="A207" i="35" s="1"/>
  <c r="A208" i="35" s="1"/>
  <c r="E192" i="35"/>
  <c r="C176" i="35"/>
  <c r="F174" i="35"/>
  <c r="E174" i="35"/>
  <c r="E176" i="35" s="1"/>
  <c r="D149" i="35"/>
  <c r="F139" i="35"/>
  <c r="D150" i="35" s="1"/>
  <c r="E124" i="35"/>
  <c r="N118" i="35"/>
  <c r="M118" i="35"/>
  <c r="L118" i="35"/>
  <c r="K118" i="35"/>
  <c r="C120" i="35" s="1"/>
  <c r="A112" i="35"/>
  <c r="A113" i="35" s="1"/>
  <c r="A114" i="35" s="1"/>
  <c r="A115" i="35" s="1"/>
  <c r="A116" i="35" s="1"/>
  <c r="A117" i="35" s="1"/>
  <c r="A111" i="35"/>
  <c r="N110" i="35"/>
  <c r="M57" i="35"/>
  <c r="C62" i="35" s="1"/>
  <c r="L57" i="35"/>
  <c r="K57" i="35"/>
  <c r="C61" i="35" s="1"/>
  <c r="A50" i="35"/>
  <c r="A51" i="35" s="1"/>
  <c r="A52" i="35" s="1"/>
  <c r="A53" i="35" s="1"/>
  <c r="A54" i="35" s="1"/>
  <c r="A55" i="35" s="1"/>
  <c r="A56" i="35" s="1"/>
  <c r="N49" i="35"/>
  <c r="N57" i="35" s="1"/>
  <c r="E40" i="35"/>
  <c r="C24" i="35"/>
  <c r="F22" i="35"/>
  <c r="E22" i="35"/>
  <c r="E24" i="35" s="1"/>
  <c r="E149" i="35" l="1"/>
  <c r="E296" i="35"/>
  <c r="D306" i="34"/>
  <c r="E306" i="34" s="1"/>
  <c r="F296" i="34"/>
  <c r="D307" i="34" s="1"/>
  <c r="E281" i="34"/>
  <c r="N275" i="34"/>
  <c r="M275" i="34"/>
  <c r="L275" i="34"/>
  <c r="K275" i="34"/>
  <c r="C277" i="34" s="1"/>
  <c r="A269" i="34"/>
  <c r="A270" i="34" s="1"/>
  <c r="A271" i="34" s="1"/>
  <c r="A272" i="34" s="1"/>
  <c r="A273" i="34" s="1"/>
  <c r="A274" i="34" s="1"/>
  <c r="A268" i="34"/>
  <c r="C210" i="34"/>
  <c r="N206" i="34"/>
  <c r="M206" i="34"/>
  <c r="C211" i="34" s="1"/>
  <c r="L206" i="34"/>
  <c r="K206" i="34"/>
  <c r="A199" i="34"/>
  <c r="A200" i="34" s="1"/>
  <c r="A201" i="34" s="1"/>
  <c r="A202" i="34" s="1"/>
  <c r="A203" i="34" s="1"/>
  <c r="A204" i="34" s="1"/>
  <c r="A205" i="34" s="1"/>
  <c r="E189" i="34"/>
  <c r="F171" i="34"/>
  <c r="C173" i="34" s="1"/>
  <c r="E171" i="34"/>
  <c r="E173" i="34" s="1"/>
  <c r="F135" i="34"/>
  <c r="D146" i="34" s="1"/>
  <c r="E120" i="34"/>
  <c r="D145" i="34" s="1"/>
  <c r="N114" i="34"/>
  <c r="M114" i="34"/>
  <c r="L114" i="34"/>
  <c r="K114" i="34"/>
  <c r="C116" i="34" s="1"/>
  <c r="A107" i="34"/>
  <c r="A108" i="34" s="1"/>
  <c r="A109" i="34" s="1"/>
  <c r="A110" i="34" s="1"/>
  <c r="A111" i="34" s="1"/>
  <c r="A112" i="34" s="1"/>
  <c r="A113" i="34" s="1"/>
  <c r="N57" i="34"/>
  <c r="M57" i="34"/>
  <c r="C62" i="34" s="1"/>
  <c r="L57" i="34"/>
  <c r="K57" i="34"/>
  <c r="C61" i="34" s="1"/>
  <c r="A51" i="34"/>
  <c r="A52" i="34" s="1"/>
  <c r="A53" i="34" s="1"/>
  <c r="A54" i="34" s="1"/>
  <c r="A55" i="34" s="1"/>
  <c r="A56" i="34" s="1"/>
  <c r="A50" i="34"/>
  <c r="E40" i="34"/>
  <c r="E24" i="34"/>
  <c r="G22" i="34"/>
  <c r="F22" i="34"/>
  <c r="C24" i="34" s="1"/>
  <c r="E22" i="34"/>
  <c r="E145" i="34" l="1"/>
  <c r="D307" i="33" l="1"/>
  <c r="F297" i="33"/>
  <c r="D308" i="33" s="1"/>
  <c r="E278" i="33"/>
  <c r="K272" i="33"/>
  <c r="A266" i="33"/>
  <c r="A267" i="33" s="1"/>
  <c r="A268" i="33" s="1"/>
  <c r="A269" i="33" s="1"/>
  <c r="A270" i="33" s="1"/>
  <c r="A271" i="33" s="1"/>
  <c r="A265" i="33"/>
  <c r="C213" i="33"/>
  <c r="N209" i="33"/>
  <c r="M209" i="33"/>
  <c r="C214" i="33" s="1"/>
  <c r="L209" i="33"/>
  <c r="K209" i="33"/>
  <c r="A202" i="33"/>
  <c r="A203" i="33" s="1"/>
  <c r="A204" i="33" s="1"/>
  <c r="A205" i="33" s="1"/>
  <c r="A206" i="33" s="1"/>
  <c r="A207" i="33" s="1"/>
  <c r="A208" i="33" s="1"/>
  <c r="E192" i="33"/>
  <c r="F174" i="33"/>
  <c r="C176" i="33" s="1"/>
  <c r="E174" i="33"/>
  <c r="E176" i="33" s="1"/>
  <c r="F139" i="33"/>
  <c r="D150" i="33" s="1"/>
  <c r="E124" i="33"/>
  <c r="D149" i="33" s="1"/>
  <c r="E149" i="33" s="1"/>
  <c r="M118" i="33"/>
  <c r="L118" i="33"/>
  <c r="K118" i="33"/>
  <c r="C120" i="33" s="1"/>
  <c r="O114" i="33"/>
  <c r="A112" i="33"/>
  <c r="A113" i="33" s="1"/>
  <c r="A114" i="33" s="1"/>
  <c r="A115" i="33" s="1"/>
  <c r="A116" i="33" s="1"/>
  <c r="A117" i="33" s="1"/>
  <c r="A111" i="33"/>
  <c r="C60" i="33"/>
  <c r="N56" i="33"/>
  <c r="N118" i="33" s="1"/>
  <c r="M56" i="33"/>
  <c r="C61" i="33" s="1"/>
  <c r="L56" i="33"/>
  <c r="K56" i="33"/>
  <c r="A50" i="33"/>
  <c r="A51" i="33" s="1"/>
  <c r="A52" i="33" s="1"/>
  <c r="A53" i="33" s="1"/>
  <c r="A55" i="33" s="1"/>
  <c r="E40" i="33"/>
  <c r="C24" i="33"/>
  <c r="F22" i="33"/>
  <c r="E22" i="33"/>
  <c r="E24" i="33" s="1"/>
  <c r="E307" i="33" l="1"/>
  <c r="D148" i="32" l="1"/>
  <c r="E148" i="32" s="1"/>
  <c r="F138" i="32"/>
  <c r="D149" i="32" s="1"/>
  <c r="E124" i="32"/>
  <c r="N118" i="32"/>
  <c r="M118" i="32"/>
  <c r="L118" i="32"/>
  <c r="K118" i="32"/>
  <c r="C120" i="32" s="1"/>
  <c r="A112" i="32"/>
  <c r="A113" i="32" s="1"/>
  <c r="A114" i="32" s="1"/>
  <c r="A109" i="32"/>
  <c r="A110" i="32" s="1"/>
  <c r="A111" i="32" s="1"/>
  <c r="N57" i="32"/>
  <c r="M57" i="32"/>
  <c r="C62" i="32" s="1"/>
  <c r="L57" i="32"/>
  <c r="K57" i="32"/>
  <c r="C61" i="32" s="1"/>
  <c r="A54" i="32"/>
  <c r="E40" i="32"/>
  <c r="F22" i="32"/>
  <c r="C24" i="32" s="1"/>
  <c r="E22" i="32"/>
  <c r="E24" i="32" s="1"/>
  <c r="F1358" i="31" l="1"/>
  <c r="D1369" i="31" s="1"/>
  <c r="E1343" i="31"/>
  <c r="D1368" i="31" s="1"/>
  <c r="E1368" i="31" s="1"/>
  <c r="N1337" i="31"/>
  <c r="M1337" i="31"/>
  <c r="L1337" i="31"/>
  <c r="K1337" i="31"/>
  <c r="C1339" i="31" s="1"/>
  <c r="A1333" i="31"/>
  <c r="A1334" i="31" s="1"/>
  <c r="A1335" i="31" s="1"/>
  <c r="A1336" i="31" s="1"/>
  <c r="A1330" i="31"/>
  <c r="A1331" i="31" s="1"/>
  <c r="A1332" i="31" s="1"/>
  <c r="N1279" i="31"/>
  <c r="M1279" i="31"/>
  <c r="C1284" i="31" s="1"/>
  <c r="L1279" i="31"/>
  <c r="K1279" i="31"/>
  <c r="C1283" i="31" s="1"/>
  <c r="A1276" i="31"/>
  <c r="A1277" i="31" s="1"/>
  <c r="A1278" i="31" s="1"/>
  <c r="A1273" i="31"/>
  <c r="A1274" i="31" s="1"/>
  <c r="A1275" i="31" s="1"/>
  <c r="A1272" i="31"/>
  <c r="E1262" i="31"/>
  <c r="E1246" i="31"/>
  <c r="C1246" i="31"/>
  <c r="E1244" i="31"/>
  <c r="D1219" i="31"/>
  <c r="F1209" i="31"/>
  <c r="D1220" i="31" s="1"/>
  <c r="E1192" i="31"/>
  <c r="N1186" i="31"/>
  <c r="M1186" i="31"/>
  <c r="L1186" i="31"/>
  <c r="K1186" i="31"/>
  <c r="C1188" i="31" s="1"/>
  <c r="A1183" i="31"/>
  <c r="A1184" i="31" s="1"/>
  <c r="A1185" i="31" s="1"/>
  <c r="A1180" i="31"/>
  <c r="A1181" i="31" s="1"/>
  <c r="A1182" i="31" s="1"/>
  <c r="A1179" i="31"/>
  <c r="C1131" i="31"/>
  <c r="N1127" i="31"/>
  <c r="M1127" i="31"/>
  <c r="C1132" i="31" s="1"/>
  <c r="L1127" i="31"/>
  <c r="K1127" i="31"/>
  <c r="A1122" i="31"/>
  <c r="A1123" i="31" s="1"/>
  <c r="A1124" i="31" s="1"/>
  <c r="A1125" i="31" s="1"/>
  <c r="A1126" i="31" s="1"/>
  <c r="A1120" i="31"/>
  <c r="A1121" i="31" s="1"/>
  <c r="E1110" i="31"/>
  <c r="F1092" i="31"/>
  <c r="C1094" i="31" s="1"/>
  <c r="E1092" i="31"/>
  <c r="E1094" i="31" s="1"/>
  <c r="F1057" i="31"/>
  <c r="D1068" i="31" s="1"/>
  <c r="E1067" i="31" s="1"/>
  <c r="E1043" i="31"/>
  <c r="D1067" i="31" s="1"/>
  <c r="N1037" i="31"/>
  <c r="M1037" i="31"/>
  <c r="L1037" i="31"/>
  <c r="K1037" i="31"/>
  <c r="C1039" i="31" s="1"/>
  <c r="A1030" i="31"/>
  <c r="A1031" i="31" s="1"/>
  <c r="A1032" i="31" s="1"/>
  <c r="A1033" i="31" s="1"/>
  <c r="A1034" i="31" s="1"/>
  <c r="A1035" i="31" s="1"/>
  <c r="A1036" i="31" s="1"/>
  <c r="N961" i="31"/>
  <c r="M961" i="31"/>
  <c r="C966" i="31" s="1"/>
  <c r="L961" i="31"/>
  <c r="K961" i="31"/>
  <c r="C965" i="31" s="1"/>
  <c r="A955" i="31"/>
  <c r="A956" i="31" s="1"/>
  <c r="A957" i="31" s="1"/>
  <c r="A958" i="31" s="1"/>
  <c r="A959" i="31" s="1"/>
  <c r="A960" i="31" s="1"/>
  <c r="A954" i="31"/>
  <c r="E944" i="31"/>
  <c r="E928" i="31"/>
  <c r="F926" i="31"/>
  <c r="C928" i="31" s="1"/>
  <c r="E926" i="31"/>
  <c r="D901" i="31"/>
  <c r="F891" i="31"/>
  <c r="D902" i="31" s="1"/>
  <c r="E874" i="31"/>
  <c r="C870" i="31"/>
  <c r="N868" i="31"/>
  <c r="M868" i="31"/>
  <c r="L868" i="31"/>
  <c r="K868" i="31"/>
  <c r="A861" i="31"/>
  <c r="A862" i="31" s="1"/>
  <c r="A863" i="31" s="1"/>
  <c r="A864" i="31" s="1"/>
  <c r="A865" i="31" s="1"/>
  <c r="A866" i="31" s="1"/>
  <c r="A867" i="31" s="1"/>
  <c r="N811" i="31"/>
  <c r="M811" i="31"/>
  <c r="C816" i="31" s="1"/>
  <c r="L811" i="31"/>
  <c r="K811" i="31"/>
  <c r="C815" i="31" s="1"/>
  <c r="A805" i="31"/>
  <c r="A806" i="31" s="1"/>
  <c r="A807" i="31" s="1"/>
  <c r="A808" i="31" s="1"/>
  <c r="A809" i="31" s="1"/>
  <c r="A810" i="31" s="1"/>
  <c r="A804" i="31"/>
  <c r="E794" i="31"/>
  <c r="C778" i="31"/>
  <c r="F776" i="31"/>
  <c r="E776" i="31"/>
  <c r="E778" i="31" s="1"/>
  <c r="D751" i="31"/>
  <c r="F741" i="31"/>
  <c r="D752" i="31" s="1"/>
  <c r="E724" i="31"/>
  <c r="N718" i="31"/>
  <c r="M718" i="31"/>
  <c r="L718" i="31"/>
  <c r="K718" i="31"/>
  <c r="C720" i="31" s="1"/>
  <c r="A713" i="31"/>
  <c r="A714" i="31" s="1"/>
  <c r="A715" i="31" s="1"/>
  <c r="A716" i="31" s="1"/>
  <c r="A717" i="31" s="1"/>
  <c r="A712" i="31"/>
  <c r="A711" i="31"/>
  <c r="C663" i="31"/>
  <c r="N659" i="31"/>
  <c r="M659" i="31"/>
  <c r="C664" i="31" s="1"/>
  <c r="L659" i="31"/>
  <c r="K659" i="31"/>
  <c r="A654" i="31"/>
  <c r="A655" i="31" s="1"/>
  <c r="A656" i="31" s="1"/>
  <c r="A657" i="31" s="1"/>
  <c r="A658" i="31" s="1"/>
  <c r="A652" i="31"/>
  <c r="A653" i="31" s="1"/>
  <c r="E642" i="31"/>
  <c r="C626" i="31"/>
  <c r="F624" i="31"/>
  <c r="E624" i="31"/>
  <c r="E626" i="31" s="1"/>
  <c r="D599" i="31"/>
  <c r="F588" i="31"/>
  <c r="E571" i="31"/>
  <c r="D598" i="31" s="1"/>
  <c r="E598" i="31" s="1"/>
  <c r="N565" i="31"/>
  <c r="M565" i="31"/>
  <c r="L565" i="31"/>
  <c r="K565" i="31"/>
  <c r="C567" i="31" s="1"/>
  <c r="A558" i="31"/>
  <c r="A559" i="31" s="1"/>
  <c r="A560" i="31" s="1"/>
  <c r="A561" i="31" s="1"/>
  <c r="A562" i="31" s="1"/>
  <c r="A563" i="31" s="1"/>
  <c r="A564" i="31" s="1"/>
  <c r="N504" i="31"/>
  <c r="M504" i="31"/>
  <c r="C509" i="31" s="1"/>
  <c r="L504" i="31"/>
  <c r="K504" i="31"/>
  <c r="C508" i="31" s="1"/>
  <c r="A498" i="31"/>
  <c r="A499" i="31" s="1"/>
  <c r="A500" i="31" s="1"/>
  <c r="A501" i="31" s="1"/>
  <c r="A502" i="31" s="1"/>
  <c r="A503" i="31" s="1"/>
  <c r="A497" i="31"/>
  <c r="E487" i="31"/>
  <c r="E471" i="31"/>
  <c r="F469" i="31"/>
  <c r="C471" i="31" s="1"/>
  <c r="E469" i="31"/>
  <c r="F434" i="31"/>
  <c r="D445" i="31" s="1"/>
  <c r="E417" i="31"/>
  <c r="D444" i="31" s="1"/>
  <c r="E444" i="31" s="1"/>
  <c r="C413" i="31"/>
  <c r="M411" i="31"/>
  <c r="L411" i="31"/>
  <c r="K411" i="31"/>
  <c r="A404" i="31"/>
  <c r="A405" i="31" s="1"/>
  <c r="A406" i="31" s="1"/>
  <c r="A407" i="31" s="1"/>
  <c r="A408" i="31" s="1"/>
  <c r="A409" i="31" s="1"/>
  <c r="A410" i="31" s="1"/>
  <c r="N403" i="31"/>
  <c r="N411" i="31" s="1"/>
  <c r="M354" i="31"/>
  <c r="C359" i="31" s="1"/>
  <c r="L354" i="31"/>
  <c r="K354" i="31"/>
  <c r="C358" i="31" s="1"/>
  <c r="A349" i="31"/>
  <c r="A350" i="31" s="1"/>
  <c r="A351" i="31" s="1"/>
  <c r="A352" i="31" s="1"/>
  <c r="A353" i="31" s="1"/>
  <c r="A348" i="31"/>
  <c r="A347" i="31"/>
  <c r="N346" i="31"/>
  <c r="N354" i="31" s="1"/>
  <c r="E337" i="31"/>
  <c r="F319" i="31"/>
  <c r="C321" i="31" s="1"/>
  <c r="E319" i="31"/>
  <c r="E321" i="31" s="1"/>
  <c r="D295" i="31"/>
  <c r="E294" i="31"/>
  <c r="F284" i="31"/>
  <c r="E271" i="31"/>
  <c r="D294" i="31" s="1"/>
  <c r="N265" i="31"/>
  <c r="M265" i="31"/>
  <c r="L265" i="31"/>
  <c r="K265" i="31"/>
  <c r="C267" i="31" s="1"/>
  <c r="A258" i="31"/>
  <c r="A259" i="31" s="1"/>
  <c r="A260" i="31" s="1"/>
  <c r="A261" i="31" s="1"/>
  <c r="A262" i="31" s="1"/>
  <c r="A263" i="31" s="1"/>
  <c r="A264" i="31" s="1"/>
  <c r="C210" i="31"/>
  <c r="N206" i="31"/>
  <c r="M206" i="31"/>
  <c r="C211" i="31" s="1"/>
  <c r="L206" i="31"/>
  <c r="K206" i="31"/>
  <c r="A200" i="31"/>
  <c r="A201" i="31" s="1"/>
  <c r="A202" i="31" s="1"/>
  <c r="A203" i="31" s="1"/>
  <c r="A204" i="31" s="1"/>
  <c r="A205" i="31" s="1"/>
  <c r="A199" i="31"/>
  <c r="E189" i="31"/>
  <c r="E173" i="31"/>
  <c r="F171" i="31"/>
  <c r="C173" i="31" s="1"/>
  <c r="E171" i="31"/>
  <c r="D146" i="31"/>
  <c r="E146" i="31" s="1"/>
  <c r="F136" i="31"/>
  <c r="D147" i="31" s="1"/>
  <c r="E123" i="31"/>
  <c r="C119" i="31"/>
  <c r="N117" i="31"/>
  <c r="M117" i="31"/>
  <c r="L117" i="31"/>
  <c r="K117" i="31"/>
  <c r="A110" i="31"/>
  <c r="A111" i="31" s="1"/>
  <c r="A112" i="31" s="1"/>
  <c r="A113" i="31" s="1"/>
  <c r="A114" i="31" s="1"/>
  <c r="A115" i="31" s="1"/>
  <c r="A116" i="31" s="1"/>
  <c r="N57" i="31"/>
  <c r="M57" i="31"/>
  <c r="C62" i="31" s="1"/>
  <c r="L57" i="31"/>
  <c r="K57" i="31"/>
  <c r="C61" i="31" s="1"/>
  <c r="A51" i="31"/>
  <c r="A52" i="31" s="1"/>
  <c r="A53" i="31" s="1"/>
  <c r="A54" i="31" s="1"/>
  <c r="A55" i="31" s="1"/>
  <c r="A56" i="31" s="1"/>
  <c r="A50" i="31"/>
  <c r="E40" i="31"/>
  <c r="E24" i="31"/>
  <c r="C24" i="31"/>
  <c r="F22" i="31"/>
  <c r="E751" i="31" l="1"/>
  <c r="E901" i="31"/>
  <c r="E1219" i="31"/>
  <c r="D149" i="30" l="1"/>
  <c r="E149" i="30" s="1"/>
  <c r="F139" i="30"/>
  <c r="D150" i="30" s="1"/>
  <c r="E124" i="30"/>
  <c r="C120" i="30"/>
  <c r="N118" i="30"/>
  <c r="M118" i="30"/>
  <c r="L118" i="30"/>
  <c r="K118" i="30"/>
  <c r="A110" i="30"/>
  <c r="A111" i="30" s="1"/>
  <c r="A112" i="30" s="1"/>
  <c r="A113" i="30" s="1"/>
  <c r="A114" i="30" s="1"/>
  <c r="A115" i="30" s="1"/>
  <c r="A116" i="30" s="1"/>
  <c r="N57" i="30"/>
  <c r="M57" i="30"/>
  <c r="C62" i="30" s="1"/>
  <c r="L57" i="30"/>
  <c r="K57" i="30"/>
  <c r="C61" i="30" s="1"/>
  <c r="E40" i="30"/>
  <c r="F22" i="30"/>
  <c r="C24" i="30" s="1"/>
  <c r="E22" i="30"/>
  <c r="E24" i="30" s="1"/>
</calcChain>
</file>

<file path=xl/sharedStrings.xml><?xml version="1.0" encoding="utf-8"?>
<sst xmlns="http://schemas.openxmlformats.org/spreadsheetml/2006/main" count="34009" uniqueCount="4255">
  <si>
    <t>FUNDACION EDUCATIVA ALMALEGRE   GRUPO 4</t>
  </si>
  <si>
    <t>1. CRITERIOS HABILITANTES</t>
  </si>
  <si>
    <t>Experiencia Específica - habilitante</t>
  </si>
  <si>
    <t>Nombre de Proponente:</t>
  </si>
  <si>
    <t>FUNDACION EDUCATIVA ALMALEGRE</t>
  </si>
  <si>
    <t>Nombre de Integrante No 1:</t>
  </si>
  <si>
    <t>Nombre de Integrante No 2:</t>
  </si>
  <si>
    <t>Nombre de Integrante No 3:</t>
  </si>
  <si>
    <t>grupo a la que se presenta</t>
  </si>
  <si>
    <t>4</t>
  </si>
  <si>
    <t>Fecha de evaluación:</t>
  </si>
  <si>
    <t>01 12 2014</t>
  </si>
  <si>
    <t>Resumen de Grupos y Presupuesto que esta ofertando (se debe hacer una valuación independiente para cada grupo al que se presenta)</t>
  </si>
  <si>
    <t>Número del Grupo</t>
  </si>
  <si>
    <t>Valor del Presupuesto</t>
  </si>
  <si>
    <t>Número de cupos</t>
  </si>
  <si>
    <t>Sumatoria</t>
  </si>
  <si>
    <t xml:space="preserve">Experiencia minima a acreditar </t>
  </si>
  <si>
    <t>Experiencia mínima a acreditar en cupos (80% de los cupos del grupo)</t>
  </si>
  <si>
    <t>RESULTADOS EVALUACION COMPONENTE TECNICO</t>
  </si>
  <si>
    <t>CRITERIO</t>
  </si>
  <si>
    <t>SI</t>
  </si>
  <si>
    <t>NO</t>
  </si>
  <si>
    <t>Experiencia Específica habilitante en tiempo</t>
  </si>
  <si>
    <t>X</t>
  </si>
  <si>
    <t>Experiencia Específica habilitante en cupos</t>
  </si>
  <si>
    <t>Infraestructura</t>
  </si>
  <si>
    <t>Talento Humano</t>
  </si>
  <si>
    <t>RESULTADOS FACTORES DE PONDERACION</t>
  </si>
  <si>
    <t>PUNTAJE MAXIMO</t>
  </si>
  <si>
    <t>PUNTAJE ASIGNADO</t>
  </si>
  <si>
    <t>TOTAL</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</si>
  <si>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</si>
  <si>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</si>
  <si>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Solo de certificaciones validadas (por que se ajustan al objeto solicitado y periodos solicitado y no fueron objeto de multas</t>
  </si>
  <si>
    <t>Experiencia habilitante</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</si>
  <si>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</si>
  <si>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</si>
  <si>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</si>
  <si>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Numero
 del contrato</t>
  </si>
  <si>
    <t xml:space="preserve">Objeto del contrato cumple con lo solcitado 
si/ no
</t>
  </si>
  <si>
    <t>Porcentaje de participación en caso de consorcio o unión temporal</t>
  </si>
  <si>
    <t xml:space="preserve">Fecha 
inicio </t>
  </si>
  <si>
    <t>Fecha de terminación</t>
  </si>
  <si>
    <t>fueron objeto de multas
si/no</t>
  </si>
  <si>
    <t>experiencia
acreditada
validada
(en meses)</t>
  </si>
  <si>
    <t>experiencia
acreditada
no validada 
(en meses)</t>
  </si>
  <si>
    <t xml:space="preserve">Cantidad de Cupos ejecutados </t>
  </si>
  <si>
    <t>Cantidad de Cupos 
 según % de participación</t>
  </si>
  <si>
    <t>Valor ejecutado
del contrato</t>
  </si>
  <si>
    <t>FOLIO</t>
  </si>
  <si>
    <t>OBSERVACION</t>
  </si>
  <si>
    <t>SECRETARIA DE EDUCACION DE MEDELLIN</t>
  </si>
  <si>
    <t>4600055242 DE 2014</t>
  </si>
  <si>
    <t>NA</t>
  </si>
  <si>
    <t>22 09 2014</t>
  </si>
  <si>
    <t>30 11 2014</t>
  </si>
  <si>
    <t>ACLARAR EL CONTRATO 4600055242 DE 2014 YA QUE NO SE EVIDENCIA CERTIFICACION SUBSANAR</t>
  </si>
  <si>
    <t>4600052543 DE 2014</t>
  </si>
  <si>
    <t>24 01 2014</t>
  </si>
  <si>
    <t>21 09 2014</t>
  </si>
  <si>
    <t>4600056197 DE 2014</t>
  </si>
  <si>
    <t>SE ENCUENTRA MAS DE DOS CONTRATOS CERTIFICANDO EXPERIENCIA DENTRO DE UNA MISMA VIGENCIA CONFORME A LAS PROPUESTA REALIZADAS</t>
  </si>
  <si>
    <t>4600052459 DE 2014</t>
  </si>
  <si>
    <t>13 02 2014</t>
  </si>
  <si>
    <t>4600045124 DE 2013</t>
  </si>
  <si>
    <t>22 01 2013</t>
  </si>
  <si>
    <t>06 12 2013</t>
  </si>
  <si>
    <t>4600045316 DE 2013</t>
  </si>
  <si>
    <t>04 02 2013</t>
  </si>
  <si>
    <t>15 12 2013</t>
  </si>
  <si>
    <t>4600037923 DE 2012</t>
  </si>
  <si>
    <t>08 02 2012</t>
  </si>
  <si>
    <t>12 12 2012</t>
  </si>
  <si>
    <t>4600038159 DE 2012</t>
  </si>
  <si>
    <t>13 02 2012</t>
  </si>
  <si>
    <t>Criterio</t>
  </si>
  <si>
    <t>Valor</t>
  </si>
  <si>
    <t xml:space="preserve">Concepto, cumple </t>
  </si>
  <si>
    <t>si</t>
  </si>
  <si>
    <t>no</t>
  </si>
  <si>
    <t>Total meses de experiencia acreditada valida</t>
  </si>
  <si>
    <t>Total cupos certificados</t>
  </si>
  <si>
    <t>Infraestructura Formato 11 - Habilitante</t>
  </si>
  <si>
    <t>MODALIDAD A LA QUE SE PRESENTA
(CDI CON ARRIENDO- CDI SIN ARRIENDO - MODALIDAD FAMILIAR)</t>
  </si>
  <si>
    <t>MODALIDAD</t>
  </si>
  <si>
    <t>UBICACIÓN*</t>
  </si>
  <si>
    <t>CAPACIDAD  INSTALADA EN CUPOS**</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</si>
  <si>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</si>
  <si>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</si>
  <si>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</si>
  <si>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</si>
  <si>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</si>
  <si>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</si>
  <si>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</si>
  <si>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</si>
  <si>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</si>
  <si>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OBSERVACIONES</t>
  </si>
  <si>
    <t>CUMPLE 
SI /NO</t>
  </si>
  <si>
    <t>CDI SIN ARRIENDO</t>
  </si>
  <si>
    <t>INSTITUCIONAL</t>
  </si>
  <si>
    <t>CL 45 # 45 54 CALLE ATARQUI - FREDONIA CZ ABURRA SUR</t>
  </si>
  <si>
    <t>JUNTA DE ACCION COMUNAL CORREGIMIENTO PALOMOS FREDONIA CZ ABURRA SUR</t>
  </si>
  <si>
    <t>CL 30 A 32 69 INTERIOR 109 EL CRUCERITO LA PINTADA CZ ABURRA SUR</t>
  </si>
  <si>
    <t>CALLE DE LOS LOPEZ CERCA A PUNTO DIGITAL MONTEBELLO CZ ABURRA SUR</t>
  </si>
  <si>
    <t>VEREDA CHONTALITO DETRÁS DEL LICEO TOMAS EASTMAN SANTA BARBARA CZ ABURRA SUR</t>
  </si>
  <si>
    <t>CALLE SAN MATEO VENECIA CZ ABURRA SUR</t>
  </si>
  <si>
    <t>* Dirección, barrio - vereda, Centro Zonal</t>
  </si>
  <si>
    <t>** Cupos de acuerdo con el área exigida en el estándar 40 para las dos Modalidades</t>
  </si>
  <si>
    <t>*** Si es propia, en arriendo,  comodato ó con autorización de uso, con que entidad</t>
  </si>
  <si>
    <t>Talento Humano - Habilitante</t>
  </si>
  <si>
    <t>CARGO</t>
  </si>
  <si>
    <t>PROPORCIÓN T.HNO/CUPOS</t>
  </si>
  <si>
    <t>NOMBRE</t>
  </si>
  <si>
    <t>CÉDULA DE CIUDADANÍA</t>
  </si>
  <si>
    <t>TÍTULO OBTENIDO</t>
  </si>
  <si>
    <t>INSTITUCIÓN DE EDUCACIÓN SUPERIOR</t>
  </si>
  <si>
    <t>FECHA DE TERMINACIÓN DE MATERIAS O DE GRADO SEGÚN EL CASO</t>
  </si>
  <si>
    <t>TARJETA PROFESIONAL DE REQUERIRSE</t>
  </si>
  <si>
    <t xml:space="preserve">EXPERIENCIA PROFESIONAL </t>
  </si>
  <si>
    <t xml:space="preserve">CARTA DE COMPROMISO DE SUSCRIBIR EL CONTRATO FORMATO 8 </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</si>
  <si>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</si>
  <si>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</si>
  <si>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</si>
  <si>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DARLIN ARLENE JARAMILLO CARMONA</t>
  </si>
  <si>
    <t>LICENCIATURA EN PEDAGOGIA INFANTIL</t>
  </si>
  <si>
    <t>UNIVERSIDAD DE ANTIOQUIA</t>
  </si>
  <si>
    <t>4 AÑOS 7 MESES</t>
  </si>
  <si>
    <t>AGENTE EDUCATIVO DOCENTE Y COORDINADORA PEDAGOGICA</t>
  </si>
  <si>
    <t>NO CERTIFICA ESTUDIOS DE LA LICENCIATURA SUBSANAR</t>
  </si>
  <si>
    <t>MARGARITA MARIA FRANCO VELEZ</t>
  </si>
  <si>
    <t>LICENCIADA EN PEDAGOGIA INFANTIL</t>
  </si>
  <si>
    <t>PSICOSOCIAL</t>
  </si>
  <si>
    <t>SANDRA YOLIMA CIFUENTES ARBOLEDA</t>
  </si>
  <si>
    <t>TRABAJADORA SOCIAL</t>
  </si>
  <si>
    <t>NO ANEXADA</t>
  </si>
  <si>
    <t>5 AÑOS 7 MESES</t>
  </si>
  <si>
    <t>AGENTE EDUCATIVO DOCENTE Y AGENTE EDUCATIVA PSICOSOCIAL</t>
  </si>
  <si>
    <t>NO CERTIFICA ESTUDIOS  Y FALTA LA TARJETA PROFESIOANLSUBSANAR</t>
  </si>
  <si>
    <t>SERGIO DAVID COVALEDA CEDIEL</t>
  </si>
  <si>
    <t>PSICOLOGO</t>
  </si>
  <si>
    <t>23 06 2010</t>
  </si>
  <si>
    <t>12 MESES</t>
  </si>
  <si>
    <t>GRUPO PSICOSOCIAL</t>
  </si>
  <si>
    <t>NO CERTIFICA TARJETA PROFESIONAL SUBSANAR</t>
  </si>
  <si>
    <t>Propuesta Técnica - Habilitante</t>
  </si>
  <si>
    <r>
      <rPr>
        <b/>
        <sz val="10"/>
        <color theme="1"/>
        <rFont val="Calibri"/>
        <family val="2"/>
        <scheme val="minor"/>
      </rPr>
      <t xml:space="preserve">CUMPLE </t>
    </r>
    <r>
      <rPr>
        <b/>
        <sz val="11"/>
        <color theme="1"/>
        <rFont val="Calibri"/>
        <family val="2"/>
        <scheme val="minor"/>
      </rPr>
      <t xml:space="preserve">
SI /NO</t>
    </r>
  </si>
  <si>
    <t>Presentó propuesta técnica de acuedo con lo solicitado en el pliego de condiciones. Formato 12</t>
  </si>
  <si>
    <t>2. CRITERIOS DE EVALUACIÓN</t>
  </si>
  <si>
    <t>1. Experiencia Específica - Adicional</t>
  </si>
  <si>
    <t>SECRETARIA DE EDUCACION MEDELLIN</t>
  </si>
  <si>
    <t>4600030874 DE 2011</t>
  </si>
  <si>
    <t>02 02 2011</t>
  </si>
  <si>
    <t>09 12 2011</t>
  </si>
  <si>
    <t>4600030684 DE 2011</t>
  </si>
  <si>
    <t>4600030996 DE 2011</t>
  </si>
  <si>
    <t>4600024202 DE 2010</t>
  </si>
  <si>
    <t>01 02 2010</t>
  </si>
  <si>
    <t>15 12 2010</t>
  </si>
  <si>
    <t>4600023835 DE 2010</t>
  </si>
  <si>
    <t>4600020692 DE 2009</t>
  </si>
  <si>
    <t>09 09 2009</t>
  </si>
  <si>
    <t>23 12 2009</t>
  </si>
  <si>
    <t>4600020679 DE 2009</t>
  </si>
  <si>
    <t>NO SE VALIDAD PARTE DE LA EXPERIENCIA YA QUE ES PREVIA A NOVIEMBRE 28 DE 2009</t>
  </si>
  <si>
    <t>4600017875 DE 2009</t>
  </si>
  <si>
    <t>06 04 2009</t>
  </si>
  <si>
    <t>06 09 2009</t>
  </si>
  <si>
    <t>NO SE VALIDAD PARTE DE LA EXPERIENCIA YA QUE ES PREVIA A NOVIEMBRE 28 DE 2010</t>
  </si>
  <si>
    <t>4600017874 DE 2009</t>
  </si>
  <si>
    <t>05 09 2009</t>
  </si>
  <si>
    <t>NO SE VALIDAD PARTE DE LA EXPERIENCIA YA QUE ES PREVIA A NOVIEMBRE 28 DE 2011</t>
  </si>
  <si>
    <t>Total meses de experiencia adicional acreditada valida</t>
  </si>
  <si>
    <t>VARIABLES</t>
  </si>
  <si>
    <t>PUNTAJE MÁXIMO</t>
  </si>
  <si>
    <t>TOTAL PUNTAJE 
CRITERIO 1</t>
  </si>
  <si>
    <t xml:space="preserve">6 meses adicionales al mínimo requerido </t>
  </si>
  <si>
    <t xml:space="preserve">12 meses adicionales al mínimo requerido </t>
  </si>
  <si>
    <t xml:space="preserve">18 meses adicionales al mínimo requerido </t>
  </si>
  <si>
    <t>Equipo talento humano adicional</t>
  </si>
  <si>
    <t>COORDINADORCOORDINADOR GENERAL DEL PROYECTO POR CADA MIL CUPOS OFERTADOS O FRACIÓN INFERIOR</t>
  </si>
  <si>
    <t>ADRIANA BOHORQUEZ OROZCO</t>
  </si>
  <si>
    <t>TECNOLOGA EN EDUCACION PREESCOLAR</t>
  </si>
  <si>
    <t>TECNOLOGICO DE ANTIOQUIA</t>
  </si>
  <si>
    <t>20 AÑOS 7 MESES</t>
  </si>
  <si>
    <t>AGENTE EDUCATIVA DOCENTE COORDINADORA PEDAGOGICA Y COORDINADORA PEDAGOGICA GENERAL</t>
  </si>
  <si>
    <t>NO APORTA CERTIFICADOS DE ESTUDIO</t>
  </si>
  <si>
    <t>FINANCIERO  POR CADA CINCO MIL CUPOS OFERTADOS O FRACIÓN INFERIOR</t>
  </si>
  <si>
    <t>JUAN GUILLERMO BOHORQUEZ OROZCO</t>
  </si>
  <si>
    <t>TECNOCLOGO EN COMERCIO INTERNACIONAL</t>
  </si>
  <si>
    <t>ESUMER</t>
  </si>
  <si>
    <t>17 12 2001</t>
  </si>
  <si>
    <t>5 AÑOS 11 MESES</t>
  </si>
  <si>
    <t>GESTION DE LOS GASTOS DEL DINERO</t>
  </si>
  <si>
    <t>TOTAL PUNTAJE 
CRITERIO 2</t>
  </si>
  <si>
    <t xml:space="preserve">
Disposición de un equipo adicional al requerido por manual operativo, para la administración de la ejecución del contrato a suscribir.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</si>
  <si>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</si>
  <si>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</si>
  <si>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</si>
  <si>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TOTAL PUNTAJE POR CRITERIO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</si>
  <si>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</si>
  <si>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</si>
  <si>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 xml:space="preserve">CONTADORA </t>
  </si>
  <si>
    <t>7 AÑOS</t>
  </si>
  <si>
    <t>NAFERTEX ASUINFANCIA</t>
  </si>
  <si>
    <t>UNIVERSIDAD COOPERATIVA DE COLOMBIA</t>
  </si>
  <si>
    <t>CONTADORA PUBLICA</t>
  </si>
  <si>
    <t>FRANCI MACHADO  HOYOS</t>
  </si>
  <si>
    <t xml:space="preserve">FINANCIERO  POR CADA CINCO MIL CUPOS OFERTADOS O FRACIÓN INFERIOR </t>
  </si>
  <si>
    <t>GESTORA PEDAGOGICA</t>
  </si>
  <si>
    <t>3 AÑOS 6 MESES</t>
  </si>
  <si>
    <t xml:space="preserve">SECRETARIA DE MOVILIDAD </t>
  </si>
  <si>
    <t>LICENCIATURA EN EDUCACION PREESCOLAR</t>
  </si>
  <si>
    <t>ISABEL CRISTINA ZULUAGA CHAVERRA</t>
  </si>
  <si>
    <t>PROFESIONAL DE APOYO PEDAGÓGICO  POR CADA MIL CUPOS OFERTADOS O FRACIÓN INFERIOR</t>
  </si>
  <si>
    <t>LOS ADICIONALES NO SON SUBSANABLES ACORDE AL PLIEGO</t>
  </si>
  <si>
    <t>NO REPORTA</t>
  </si>
  <si>
    <t>UNIMINUTO</t>
  </si>
  <si>
    <t>NATALIA HINCAPIE ESCUDERO</t>
  </si>
  <si>
    <t>NO SE TUVO EN CUENTA LOS MESES DE  LA EXPEREINCIA PORQUE SE CRUZA CON EL CONTRATO 377 DE LA MISMA VIGENCIA</t>
  </si>
  <si>
    <t xml:space="preserve">NA </t>
  </si>
  <si>
    <t>409 2014</t>
  </si>
  <si>
    <t>INSTITUTO COLOMBIANO DE BIENESTAR FAMILIAR  REGIONAL ANTIOQUIA CENTRO ZONAL NORORIENTAL</t>
  </si>
  <si>
    <t>ASOCIACION UNIDOS POR LA INFANCIA ASUINFANCIA</t>
  </si>
  <si>
    <t>NO SE TUVO EN CUENTA LA TOTALIDAD DE LA EXPERIENCAI PORQUE ESTE CONTRATO SE CRUZA CON EL CONTRATO 524 DE 2013</t>
  </si>
  <si>
    <t>259 2013</t>
  </si>
  <si>
    <t xml:space="preserve">1 AÑO </t>
  </si>
  <si>
    <t>ASUINFANCIA</t>
  </si>
  <si>
    <t>SANDRA MILENA BETANCUR CANO</t>
  </si>
  <si>
    <t>PROFESIONAL DE APOYO PSICOSOCIAL</t>
  </si>
  <si>
    <t>SUBSANO</t>
  </si>
  <si>
    <t>1 AÑO 1 MES</t>
  </si>
  <si>
    <t>MARIA ALEJANDRA SEPULVEDA GOMEZ</t>
  </si>
  <si>
    <t>COORDINADORA</t>
  </si>
  <si>
    <t>1 AÑO 7 MESES</t>
  </si>
  <si>
    <t>EDUCACION INFANTIL</t>
  </si>
  <si>
    <t>ALICIA GOMEZ PERDOMO</t>
  </si>
  <si>
    <t>LICENCIADA EN EDUCACION BASICA CON ENFASIS EN  HUMANIDADES Y LENGUA CASTELLANA</t>
  </si>
  <si>
    <t>HERIKA TATIANA MENDEZ GALINDO</t>
  </si>
  <si>
    <t>N/A</t>
  </si>
  <si>
    <t xml:space="preserve">BARRIO EL LLANO CALLE 41 N 29-22 </t>
  </si>
  <si>
    <t>CDI CON ARRIENDO URRAO</t>
  </si>
  <si>
    <t>CDI CON ARRIENDO</t>
  </si>
  <si>
    <t>BARRIO FOVIS CARRERA  24 N 21-66</t>
  </si>
  <si>
    <t xml:space="preserve">BARRIO MORAVIA CALLE  21  N 32-31 </t>
  </si>
  <si>
    <t xml:space="preserve">CARRERA 32 N 28-23 </t>
  </si>
  <si>
    <t>31 12 2011</t>
  </si>
  <si>
    <t>20 01  2011</t>
  </si>
  <si>
    <t>528 2011</t>
  </si>
  <si>
    <t>INSTITUTO COLOMBIANO DE BIENESTAR FAMILIAR  REGIONAL ANTIOQUIA CENTRO ZONAL PORCE NUS</t>
  </si>
  <si>
    <t xml:space="preserve">66  70 </t>
  </si>
  <si>
    <t>31 12 2013</t>
  </si>
  <si>
    <t>15 04 2013</t>
  </si>
  <si>
    <t>524 2013</t>
  </si>
  <si>
    <t>INSTITUTO COLOMBIANO DE BIENESTAR FAMILIAR  REGIONAL ANTIOQUIA CENTRO ZONALPENDERISCO</t>
  </si>
  <si>
    <t>64  68</t>
  </si>
  <si>
    <t>17 01 2014</t>
  </si>
  <si>
    <t>377 2014</t>
  </si>
  <si>
    <t xml:space="preserve">INSTITUTO COLOMBIANO DE BIENESTAR FAMILIAR  REGIONAL ANTIOQUIA CENTRO ZONAL LA MESETA </t>
  </si>
  <si>
    <t>401</t>
  </si>
  <si>
    <t>27</t>
  </si>
  <si>
    <t>ASOCIACION UNIDOS POR LA INFANCIA ASUINFANCIA   GRUPO 27</t>
  </si>
  <si>
    <t>DOCENTE</t>
  </si>
  <si>
    <t>3 AÑO 8 MESES</t>
  </si>
  <si>
    <t xml:space="preserve">SEMBRANDO FUTURO PAN </t>
  </si>
  <si>
    <t xml:space="preserve">LICENCIADA EN EDUCACION PREESCOLAR </t>
  </si>
  <si>
    <t xml:space="preserve">JESSICA ANDREA RENDON CHICA </t>
  </si>
  <si>
    <t>REPRESENTANTE LEGAL</t>
  </si>
  <si>
    <t>2 AÑOS</t>
  </si>
  <si>
    <t>ABOGADO</t>
  </si>
  <si>
    <t>HUMBERTO ELIAS CORREA CHAVARRIAGA</t>
  </si>
  <si>
    <t>EJECUTADO</t>
  </si>
  <si>
    <t>ICBF</t>
  </si>
  <si>
    <t>PSICOLOGA</t>
  </si>
  <si>
    <t>1 AÑO Y 6 MESES</t>
  </si>
  <si>
    <t>PSICOLOGIA</t>
  </si>
  <si>
    <t>OLGA LUCIA BETANCUR MIRA</t>
  </si>
  <si>
    <t>FUNACION UNIVERSITARIA LUIS AMIGO</t>
  </si>
  <si>
    <t>LIGIA LUCIA ALCARAZ VELASQUEZ</t>
  </si>
  <si>
    <t>1 AÑO</t>
  </si>
  <si>
    <t>LICENCIADA EN LENGUAS</t>
  </si>
  <si>
    <t>MARIBEL MUÑOZ FLOREZ</t>
  </si>
  <si>
    <t>LICENCIADA EN EDUCACION BASICA</t>
  </si>
  <si>
    <t>BEATRIZ ELENA BENITEZ JIMENEZ</t>
  </si>
  <si>
    <t>CORREGIMIENTO LA FLORESTA</t>
  </si>
  <si>
    <t>CON ARRIENDO  YOLOMBO</t>
  </si>
  <si>
    <t>CORREGIMIENTO EL RUBI</t>
  </si>
  <si>
    <t>KR 47 N 56 06 SANBARTOLO</t>
  </si>
  <si>
    <t>CON ARRIENDO  SEGOVIA</t>
  </si>
  <si>
    <t>CIUDADELA EDUCATIVA MATUNBE</t>
  </si>
  <si>
    <t xml:space="preserve">CON ARRIENDO AMALFI </t>
  </si>
  <si>
    <t>NO SUBSANO EL OFERENTE MANIFIESTA TENER EN CUENTA EL CONTRATO 190 DE 2011 DE LA EXPEREICNAI ADICIONAL, LO QUE NO ES POSIBLE DADO QUE LO ADICIONAL NOS E PUEDE MODIFICAR SEGÚN PLIEGOS</t>
  </si>
  <si>
    <t>EN EJECUCION</t>
  </si>
  <si>
    <t>23</t>
  </si>
  <si>
    <t>ASOCIACION UNIDOS POR LA INFANCIA ASUINFANCIA   GRUPO 23</t>
  </si>
  <si>
    <t xml:space="preserve">SI </t>
  </si>
  <si>
    <t>2 AÑOS 9 MESES</t>
  </si>
  <si>
    <t>ASPEN SERVIUNIDAS ASUINFANCIAS</t>
  </si>
  <si>
    <t xml:space="preserve">FUNDACION UNIVERSITARIA CATOLICA DEL NORTE </t>
  </si>
  <si>
    <t xml:space="preserve">PSICOLOGA </t>
  </si>
  <si>
    <t xml:space="preserve">LUZ DARY VELEZ </t>
  </si>
  <si>
    <t>3 AÑOS</t>
  </si>
  <si>
    <t xml:space="preserve">UNIVERSIDAD CATOLICA DEL NORTE </t>
  </si>
  <si>
    <t>ALBA EDITH GOMEZ CARDONA</t>
  </si>
  <si>
    <t>2 AÑO 6 MESES</t>
  </si>
  <si>
    <t>FACULTAD DE SALUD PUBLICA UNIVERSIDAD DE ANTIOQUIA ASUINFANCIA</t>
  </si>
  <si>
    <t xml:space="preserve">UNIVERSIDAD DE ANTIOQUIA </t>
  </si>
  <si>
    <t xml:space="preserve">PSICOLOGO </t>
  </si>
  <si>
    <t xml:space="preserve">JHON EDISON ESCOBAR LONDOÑO </t>
  </si>
  <si>
    <t>ASUINFANCIA ESCUELA EMPRESAS DE EDUCACION VILLA LINDA EUDES</t>
  </si>
  <si>
    <t xml:space="preserve">UNIVESIDAD MINUTO DE DIOS </t>
  </si>
  <si>
    <t>NIDIA MAYO GUTIERREZ</t>
  </si>
  <si>
    <t>1 AÑO 9 MESES</t>
  </si>
  <si>
    <t>ALFINE ASUINFANCIA</t>
  </si>
  <si>
    <t xml:space="preserve">JORGE ELIECER ESCOBAR PIEDRAHITA </t>
  </si>
  <si>
    <t>1 AÑO 8 MESES</t>
  </si>
  <si>
    <t xml:space="preserve">VICTOR MANUE HENAO JARAMILLO </t>
  </si>
  <si>
    <t>8 MESES</t>
  </si>
  <si>
    <t xml:space="preserve">NO APORTA DIPLOMA </t>
  </si>
  <si>
    <t xml:space="preserve">CORPORACION UNIVERSITARIA MINUTO DE DIOS </t>
  </si>
  <si>
    <t xml:space="preserve">ERICA TATIANA LOPERA CASTRILLON </t>
  </si>
  <si>
    <t>14 MESES</t>
  </si>
  <si>
    <t>CUARTA BRIGADA HOSPITAL DE AMALFI CENTRO EDUCATIVO PUERTO BERRIO ASUINFANCIA</t>
  </si>
  <si>
    <t xml:space="preserve">DENNYS SMERLY AMAYA RAMIREZ </t>
  </si>
  <si>
    <t xml:space="preserve">1 AÑOS 8 MESE </t>
  </si>
  <si>
    <t>INSTITUTO SUPERIO DE EDUCACION RURAL DE PAMPLONA</t>
  </si>
  <si>
    <t xml:space="preserve">LICENCIADA EN EDUCACION BASICA CON EFASIS EN HUMANIDADES Y LENGUA CASTELLANA </t>
  </si>
  <si>
    <t xml:space="preserve">ANA VIANEY ROJAS ROJAS </t>
  </si>
  <si>
    <t xml:space="preserve">2 AÑOS </t>
  </si>
  <si>
    <t>182144302-I</t>
  </si>
  <si>
    <t xml:space="preserve">TRABAJADORA SOCIAL </t>
  </si>
  <si>
    <t xml:space="preserve">BEATRIZ JACKELINE SUAREZ CASTAÑEDA </t>
  </si>
  <si>
    <t xml:space="preserve"> NO SUBSANO 
NO APORTA EVIDENCIA DEL DIPLOMA DE GRADO DE LA LICENCIATURA </t>
  </si>
  <si>
    <t xml:space="preserve">3 AÑOS </t>
  </si>
  <si>
    <t xml:space="preserve">TECNOLOGICOA DE ANTIOQUIA </t>
  </si>
  <si>
    <t xml:space="preserve">LICENCIADA EN EDUCACION CON ENFASIS EN MATEMATICAS </t>
  </si>
  <si>
    <t>RUTH CONSUELO RUA ALZATE</t>
  </si>
  <si>
    <t>PORTA EL A CTA DE GRADO</t>
  </si>
  <si>
    <t>UNIVERSIDAD CATOLICA DEL NORTE</t>
  </si>
  <si>
    <t>ALBA EDID GOMEZ CARDONA</t>
  </si>
  <si>
    <t>COORDINADORA DOCENTE</t>
  </si>
  <si>
    <t>3 AÑOS 3 MESES</t>
  </si>
  <si>
    <t>ASUINFANCIA  COLEGIO SAN JUDAS TADEO</t>
  </si>
  <si>
    <t xml:space="preserve">LICENCIADA EN PEDAGOGIA INFANTIL </t>
  </si>
  <si>
    <t xml:space="preserve">VIANELLY JIMENEZ FRANCO </t>
  </si>
  <si>
    <t>BUEN COMIENZO ASUINFANCIA</t>
  </si>
  <si>
    <t xml:space="preserve">UNIVERSIDAD SAN BUENAVENTURA DE MEDELLIN </t>
  </si>
  <si>
    <t xml:space="preserve">YASMINE ELENA RESTREPO </t>
  </si>
  <si>
    <t>2 AÑOS UN MES</t>
  </si>
  <si>
    <t>ASUINFANCIA GOLONDRINAS</t>
  </si>
  <si>
    <t xml:space="preserve">LICENCIADA EN EDUCACION BASICA CON ENFASIS EN CIENCIAS NATURALES </t>
  </si>
  <si>
    <t xml:space="preserve">ALBA MERY MUNERA PARRA </t>
  </si>
  <si>
    <t>YOLOMBO</t>
  </si>
  <si>
    <t>YALI</t>
  </si>
  <si>
    <t>VEGACHI</t>
  </si>
  <si>
    <t xml:space="preserve">COMUNIDAD INDIGENA COREA </t>
  </si>
  <si>
    <t>SEGOVIA</t>
  </si>
  <si>
    <t>S</t>
  </si>
  <si>
    <t>SAN ROQUE</t>
  </si>
  <si>
    <t>REMEDIOS</t>
  </si>
  <si>
    <t>ANORI</t>
  </si>
  <si>
    <t>ASOCIACION UNIDOS POR LA INFANCIA ASUINFANCIA   GRUPO 22</t>
  </si>
  <si>
    <t>SE ENCUENTRA MAS DE DOS CONTRATOS CERTIFICANDO EXPERIENCIA DENTRO DE UNA MISMA VIGENCIA CONFORME A LAS PROPUESTA REALIZADAS, ADEMAS ESTE CERTIFICADO NO ES VALIDO PORQUE APARECE CELEBRADO EN EL 2013 Y EJECUTADO EN EL 2011</t>
  </si>
  <si>
    <t>1 AÑO Y UN MES</t>
  </si>
  <si>
    <t>HOSPITAL SAN VICENTE DE PAUL ASUINFANCIA</t>
  </si>
  <si>
    <t>UNIVERSIDAD DEL NORTE BARRANQUILLA</t>
  </si>
  <si>
    <t>MARIA FERNANDA PALLARES ALVAREZ</t>
  </si>
  <si>
    <t>FUNDACION UNIVERSITARIA LUIS AMIGO</t>
  </si>
  <si>
    <t>PROFESIONAL EN DESARROLLO FAMILIAR</t>
  </si>
  <si>
    <t>LEONARDO ANDRES SALOMON CALLE</t>
  </si>
  <si>
    <t>CARRERA 30  32 13</t>
  </si>
  <si>
    <t>CDI CON ARRIENDO FRONTINO</t>
  </si>
  <si>
    <t>CARRERA 30 27 B- 57</t>
  </si>
  <si>
    <t>19</t>
  </si>
  <si>
    <t>ASOCIACION UNIDOS POR LA INFANCIA ASUINFANCIA   GRUPO 19</t>
  </si>
  <si>
    <t xml:space="preserve">NO SE RELACIONA LOS CERTIFICADOS DE EXPERIENCIA </t>
  </si>
  <si>
    <t>1 AÑO Y 9 MESES</t>
  </si>
  <si>
    <t>HOGAR INFANTIL CARACOLITO HOSPITAL LA MARIA COMFAMA ASUINFANCIA</t>
  </si>
  <si>
    <t>FUNDACIUON UNIVERSITARIA LUIS AMIGO</t>
  </si>
  <si>
    <t>LISSETH MONTOYA VELILLA</t>
  </si>
  <si>
    <t>253721027-1</t>
  </si>
  <si>
    <t>MADONNA KATHERINE ZAPATA BOLIVAR</t>
  </si>
  <si>
    <t>DOCENTE COORDINADORA</t>
  </si>
  <si>
    <t>22 MESES</t>
  </si>
  <si>
    <t>ALCALDIA AMAGA BUCARELLY ASUINFANCIA</t>
  </si>
  <si>
    <t>JULIANA ANDREA RAMIREZ VELASQUEZ</t>
  </si>
  <si>
    <t>SARLY ANDREA GONZALEZ</t>
  </si>
  <si>
    <t>URAMITA</t>
  </si>
  <si>
    <t>PEQUE</t>
  </si>
  <si>
    <t>DABEIBA</t>
  </si>
  <si>
    <t>CAÑASGORDAS</t>
  </si>
  <si>
    <t>18</t>
  </si>
  <si>
    <t>ASOCIACION UNIDOS POR LA INFANCIA ASUINFANCIA   GRUPO 18</t>
  </si>
  <si>
    <t>3 AÑOS 8 MESES</t>
  </si>
  <si>
    <t>PREESCOLAR LUGAR PARA MI LAS COMETAS ESTRELLITAS CECODA UNIDOS POR LA INFANCIA</t>
  </si>
  <si>
    <t>CORPORACION UNIVERSITARIA LASALLISTA</t>
  </si>
  <si>
    <t>LICENCIADA EN EDUCACION PREESCOLAR</t>
  </si>
  <si>
    <t>BEATRIZ ELENA GARCIA CHARRY</t>
  </si>
  <si>
    <t>AUXILIAR CONTABLE</t>
  </si>
  <si>
    <t xml:space="preserve"> 2 AÑOS 3 MESES</t>
  </si>
  <si>
    <t>BALLESTA</t>
  </si>
  <si>
    <t>ADMINISTRADOR DE EMPRESAS</t>
  </si>
  <si>
    <t>CARLOS ANDRES MONTOYA</t>
  </si>
  <si>
    <t>1 AÑO 1 MESES</t>
  </si>
  <si>
    <t>UNIVERSIDAD DE SAN BUENAVENTRUA</t>
  </si>
  <si>
    <t>YANETH MARCELA ZAPATA GARRILLO</t>
  </si>
  <si>
    <t>1 AÑO7 MESES</t>
  </si>
  <si>
    <t>218488202-1</t>
  </si>
  <si>
    <t>VIVIANA PATRICIA GONZALEZ ESPINOSA</t>
  </si>
  <si>
    <t xml:space="preserve">ANGELA EIDI GUZMAN GONZALEZ </t>
  </si>
  <si>
    <t>5 AÑOS</t>
  </si>
  <si>
    <t>TATIANA GIRALDO PALACIO</t>
  </si>
  <si>
    <t>249281002-1</t>
  </si>
  <si>
    <t>YESICA LISETH VARELA ARGAEZ</t>
  </si>
  <si>
    <t>LUZ DARY RIVERA MUÑOZ</t>
  </si>
  <si>
    <t>UNIVERSIDAD DEL TOLIMA</t>
  </si>
  <si>
    <t>LICENCIADA EN EDUCACION BASICA EN CIENCIAS NATURALES</t>
  </si>
  <si>
    <t>LINA MARCELA ORREGO HERRERA</t>
  </si>
  <si>
    <t>LICENCIADA EN ADMINISTRACION EDUCATIVA</t>
  </si>
  <si>
    <t>MARGARITA MARIA ACEVEDO LOPEZ</t>
  </si>
  <si>
    <t xml:space="preserve">CR 12 PAEZ POR CL 12 SANTANDER CENTRO URBANO SOPETRÁN </t>
  </si>
  <si>
    <t xml:space="preserve">CDI CON ARRIENDO </t>
  </si>
  <si>
    <t xml:space="preserve">CR 61 AD 034 BARRIO LLANO DE BOLIVAR SANTAFÉ DE ANTIOQUIA </t>
  </si>
  <si>
    <t xml:space="preserve">CALLE 21 N 8  69 CENTRO URBANO SAN JERÓNIMO </t>
  </si>
  <si>
    <t>CORREGIMIENTO DE LLANADAS CALLE PRINCIPAL OLAYA</t>
  </si>
  <si>
    <t>CALLE ALFONSO LOPEZ CON CARRERA 10 N°12-05  GIRALDO</t>
  </si>
  <si>
    <t>CL 12 N°101  EBÉJICO</t>
  </si>
  <si>
    <t>NO SE TIENE EN CUENTA 9 DIAS PORQUE SE CRUZAN CON LA VIGENCIA DEL CONTRATO NUMERO 1717 DE 2012</t>
  </si>
  <si>
    <t>17</t>
  </si>
  <si>
    <t>ASOCIACION UNIDOS POR LA INFANCIA ASUINFANCIA   GRUPO 17</t>
  </si>
  <si>
    <t>TECNOLOGO ADMINISTRACION DE EMPRESAS</t>
  </si>
  <si>
    <t>SE ENCUENTRA MAS DE DOS CONTRATOS CERTIFICANDO EXPERIENCIA DENTRO DE UNA MISMA VIGENCIA CONFORME A LAS PROPUESTA REALIZADA,  POR LO TATNO NO SE PUEDE TENER EN CUENTA ESTA EXPERIENCIA, LOS CONTRATOS SON: 541 Y 902 DE 2012, CON ESTO SE DA RESPEUSTA A LA OBSERVACION QUE HACE EL OFERENTE, MAS NO SE MODIFICA LA CALIFICACION YA EMITIDA</t>
  </si>
  <si>
    <t>NO SE REQUIERE TARJETA</t>
  </si>
  <si>
    <t>EDUCADOR</t>
  </si>
  <si>
    <t xml:space="preserve">ESUMER UNIVERSIDAD CATOLICA DEL NORTE </t>
  </si>
  <si>
    <t>DONAY ALONSO USUGA GALLO</t>
  </si>
  <si>
    <t>COORDINADORA TRABAJADORA SOCIAL</t>
  </si>
  <si>
    <t>4 AÑOS 1 MES</t>
  </si>
  <si>
    <t>RED UNIDOS ICBFCARISMA ASUINFANCIA</t>
  </si>
  <si>
    <t>LAURA PATRICIA DURANGO JARAMILLO</t>
  </si>
  <si>
    <t>ASUINFANCIA CECODA ACARPIN</t>
  </si>
  <si>
    <t>YENNY PATRICIA HENAO LOAIZA</t>
  </si>
  <si>
    <t>SOPETRAN</t>
  </si>
  <si>
    <t>SABANALARGA</t>
  </si>
  <si>
    <t>EBEJICO</t>
  </si>
  <si>
    <t>BURITICA</t>
  </si>
  <si>
    <t>ANZA</t>
  </si>
  <si>
    <t>16</t>
  </si>
  <si>
    <t>ASOCIACION UNIDOS POR LA INFANCIA ASUINFANCIA   GRUPO 16</t>
  </si>
  <si>
    <t>CONTADORA</t>
  </si>
  <si>
    <t>8 AÑOS</t>
  </si>
  <si>
    <t>NEFERTEX CONFECCIONES BOTERO ASUINFANCIA</t>
  </si>
  <si>
    <t xml:space="preserve">UNIVESDIAD COOPERATIVA DE COLOMBIA </t>
  </si>
  <si>
    <t>CONTADOR PUBLICO</t>
  </si>
  <si>
    <t xml:space="preserve">FRANCY MACHADO HOYOS </t>
  </si>
  <si>
    <t>LUNITA CLARA  BUEN COMIENZO</t>
  </si>
  <si>
    <t xml:space="preserve">LICENCIAD EN DUCACION PREESCOLAR </t>
  </si>
  <si>
    <t xml:space="preserve">JANETH DEL CARMEN BLANDON SERNA </t>
  </si>
  <si>
    <t>CECODA FORMAR</t>
  </si>
  <si>
    <t xml:space="preserve">JENNIFER GARCIA RESTREPO </t>
  </si>
  <si>
    <t>20 MESES</t>
  </si>
  <si>
    <t xml:space="preserve">UNIVERSIDAD DE ANTIOQUIA CONCEJO NACIONAL TRABAJO SOCIAL </t>
  </si>
  <si>
    <t xml:space="preserve">AURA NELLY SALAZAR GIRALDO </t>
  </si>
  <si>
    <t>202431027-1</t>
  </si>
  <si>
    <t>LUZ ANDREA PANIAGUA</t>
  </si>
  <si>
    <t>LICENCIADA EN BASICA CON ENFASIS EN HUMANIDADES</t>
  </si>
  <si>
    <t>ALEJANDRA MARIA RUIZ LONDOÑO</t>
  </si>
  <si>
    <t>NO APORTA</t>
  </si>
  <si>
    <t>ROSA ALEJANDRA MARIN PALACIO</t>
  </si>
  <si>
    <t>CR 54 N 52 37 RAYITOS DE LUZ YONDO CZ MAGDALENA MEDIO</t>
  </si>
  <si>
    <t>BARRIO LA ESMERALDA PUERTO TRIUNFO CZ MAGDALENA MEDIO</t>
  </si>
  <si>
    <t>ASOCIACION UNIDOS POR LA INFANCIA ASUINFANCIA   GRUPO 14</t>
  </si>
  <si>
    <t>2 AÑO 1 MESES</t>
  </si>
  <si>
    <t>INSTITUCION EDUCATIVA JOSE MIGUEL RESTREPO INSDTITUCION EDUCATIVA FRANCISCO MIRANDA  FUNDACION AUTONOMA DE LAS AMERICAS</t>
  </si>
  <si>
    <t xml:space="preserve">FUNDACION UNIVERSITARIA LUIS AMIGO </t>
  </si>
  <si>
    <t xml:space="preserve">ANA ISABEL PEREZ ARANGO </t>
  </si>
  <si>
    <t>2 AÑOS 5 MESES</t>
  </si>
  <si>
    <t>COREDI</t>
  </si>
  <si>
    <t>12/012/2012</t>
  </si>
  <si>
    <t xml:space="preserve">UNIVERSIDAD DE ANTIOQUA </t>
  </si>
  <si>
    <t xml:space="preserve">DIEGO ARMANDO ALVAREZ TAMAYO </t>
  </si>
  <si>
    <t>2 AÑO 3  MESES</t>
  </si>
  <si>
    <t>ASUINFANCIA FEDERICO SIERRA ARANGO</t>
  </si>
  <si>
    <t>KATHERINE MENA PRENS</t>
  </si>
  <si>
    <t>COOPEEDUCAMOS ASUINFANCIA</t>
  </si>
  <si>
    <t xml:space="preserve">ANTONIO NARIÑO </t>
  </si>
  <si>
    <t xml:space="preserve">LICENCIADA EN EDUCACION BASICA PRIMARIA CON ENFASIS EN HUMANIDADES Y LENGUA CASTELLANA E IDIOMA EXTRANJERO </t>
  </si>
  <si>
    <t xml:space="preserve">DIANA MARIA GARRO VARGAS </t>
  </si>
  <si>
    <t xml:space="preserve">TECNOLOGICO DE ANTIOQUIA </t>
  </si>
  <si>
    <t xml:space="preserve">LICENCIADA EN EDUCACION BASICA CON ENFASIS EN HUMANIDADES Y LENGUA CASTELLANA </t>
  </si>
  <si>
    <t xml:space="preserve">DERLY ENELCY HERNANDEZ </t>
  </si>
  <si>
    <t>1 AÑO 11 MESES</t>
  </si>
  <si>
    <t xml:space="preserve">NO APORTA EVIDENCIA DEL DIPLOMA </t>
  </si>
  <si>
    <t xml:space="preserve">NORMALISTA SUPERIOR </t>
  </si>
  <si>
    <t>DANIELA SUAZA BEDOYA</t>
  </si>
  <si>
    <t>ENTRERIOS</t>
  </si>
  <si>
    <t>DON MATIAS</t>
  </si>
  <si>
    <t>BELLO</t>
  </si>
  <si>
    <t>928,464,422</t>
  </si>
  <si>
    <t>ASOCIACION UNIDOS POR LA INFANCIA ASUINFANCIA   GRUPO 1</t>
  </si>
  <si>
    <t>FUNDACION AYUDA A LA INFANCIA HOGARES BAMBI   GRUPO 21</t>
  </si>
  <si>
    <t>FUNDACION AYUDA A LA INFANCIA HOGARES BAMBI</t>
  </si>
  <si>
    <t xml:space="preserve">SUBSANO </t>
  </si>
  <si>
    <t>X NO SUBSANO</t>
  </si>
  <si>
    <t>1739 2012</t>
  </si>
  <si>
    <t>20 12 2012</t>
  </si>
  <si>
    <t>31 10 2014</t>
  </si>
  <si>
    <t>GBERNACION DE ANTIOQUIA</t>
  </si>
  <si>
    <t>2009SS390117 2009</t>
  </si>
  <si>
    <t>21 12 2009</t>
  </si>
  <si>
    <t>31 08 2010</t>
  </si>
  <si>
    <t>99 100</t>
  </si>
  <si>
    <t>NO CUMPLE LA EXPERIENCIA PARA LA ATENCION DEL OBJETO DE LA CONVOCATORIA SUBSANAR</t>
  </si>
  <si>
    <t>2211SS390030</t>
  </si>
  <si>
    <t>4 05 2011</t>
  </si>
  <si>
    <t>15 01 2012</t>
  </si>
  <si>
    <t>101 102</t>
  </si>
  <si>
    <t>ALCALDAI DE MEDELLIN SECRETARIA DE SALUD</t>
  </si>
  <si>
    <t>13 08 2012</t>
  </si>
  <si>
    <t xml:space="preserve">13 04 2013 </t>
  </si>
  <si>
    <t>1403 2012</t>
  </si>
  <si>
    <t>31 10 2012</t>
  </si>
  <si>
    <t>31 12 2012</t>
  </si>
  <si>
    <t>x</t>
  </si>
  <si>
    <t>CDI INSTITUCIONAL</t>
  </si>
  <si>
    <t>CR 9 n 10 71</t>
  </si>
  <si>
    <t xml:space="preserve">NO </t>
  </si>
  <si>
    <t>NO PRESENTOPROMESA DE ARRENDAMIENTO O CARTA DE INTENCION PARA TODAS LAS INFRAESTRUCTURAS SOLO LO HIZO PARA UNA UNIDAD DE SERVICIO</t>
  </si>
  <si>
    <t>CL 29 N 29 31</t>
  </si>
  <si>
    <t xml:space="preserve">CL 40 N 67 45 </t>
  </si>
  <si>
    <t>NO SUBSANO</t>
  </si>
  <si>
    <t>CL 10 N 8 34 CORREGIMIENTO MESOPOTAMIA</t>
  </si>
  <si>
    <t xml:space="preserve">LUISA FERNANDA GARCES OSORIO </t>
  </si>
  <si>
    <t>UNIVERSIDAD CATOLICA DE ORIENTE</t>
  </si>
  <si>
    <t>BAMBI</t>
  </si>
  <si>
    <t>24 meses</t>
  </si>
  <si>
    <t>ALIS GIOVANA CARDONA ALZATE</t>
  </si>
  <si>
    <t>LICENCIADA EN EDUCACION PRIMARIA</t>
  </si>
  <si>
    <t>PRESENCIA COLOMBO SUIZA</t>
  </si>
  <si>
    <t>YENNIFER BURITICA GIL</t>
  </si>
  <si>
    <t>13 meses</t>
  </si>
  <si>
    <t xml:space="preserve">JUDIANA MARCELA SOTO SEPULVEDA </t>
  </si>
  <si>
    <t>FUNDACION UNIVERSITARIA MARIA CANO</t>
  </si>
  <si>
    <t>31 meses</t>
  </si>
  <si>
    <t>GOBERNACION DE ANTIOQUIA</t>
  </si>
  <si>
    <t>209SS390022</t>
  </si>
  <si>
    <t>5 05 2009</t>
  </si>
  <si>
    <t>30 12 2009</t>
  </si>
  <si>
    <t>NO CUMPLE CON EL OBJETO PARA EL CUAL SE REALIZA LA CONVOCATORIA</t>
  </si>
  <si>
    <t>2009SS390039</t>
  </si>
  <si>
    <t>30 08 2009</t>
  </si>
  <si>
    <t>2010SS390020</t>
  </si>
  <si>
    <t>15 12 2009</t>
  </si>
  <si>
    <t>28 02 2010</t>
  </si>
  <si>
    <t>100 101</t>
  </si>
  <si>
    <t>2012SS390037</t>
  </si>
  <si>
    <t>10 05 2012</t>
  </si>
  <si>
    <t>10 08 2012</t>
  </si>
  <si>
    <t>ALCALDIA DE MEDELLIN SECRETARIA DE SALUD</t>
  </si>
  <si>
    <t>15 06 2011</t>
  </si>
  <si>
    <t>2705 2013</t>
  </si>
  <si>
    <t>27 01 2014</t>
  </si>
  <si>
    <t>ALCALDIA DE MARINILLA DESARROLLO SOCILA Y COMUNITARIO</t>
  </si>
  <si>
    <t>176AS2013</t>
  </si>
  <si>
    <t>5 08 2013</t>
  </si>
  <si>
    <t>ESTA EXPERIENCIA SE PASO PARA LA HABILITANTE</t>
  </si>
  <si>
    <t>057AS2014</t>
  </si>
  <si>
    <t>31 01 2014</t>
  </si>
  <si>
    <t>AUXILIAR ADMINSTRATIVO</t>
  </si>
  <si>
    <t>BLADIMIR IBARRAGA GRANDA</t>
  </si>
  <si>
    <t>TECNOLOGO CIENCIAS DE LA ADMINISTRACION</t>
  </si>
  <si>
    <t>13 MESES</t>
  </si>
  <si>
    <t>NO CUMPLE PERFIL FALTA DE EXPERIENCIA EXPECIFICA</t>
  </si>
  <si>
    <t>AUXILIAR PEDAGOGICO</t>
  </si>
  <si>
    <t>DAISY ANDREA GIRALDO MONTOYA</t>
  </si>
  <si>
    <t>NORMALISTA SUPERIOR</t>
  </si>
  <si>
    <t>ESCUELA NORMAL SUPERIOR RAFAEL MARIA GIRALDO</t>
  </si>
  <si>
    <t>NO PRESENTA</t>
  </si>
  <si>
    <t>36 MESES</t>
  </si>
  <si>
    <t>APOYO PEDAGOGICO</t>
  </si>
  <si>
    <t>NO APLICA SEGÚN PLIEGO</t>
  </si>
  <si>
    <t>NO APLICA SEGÚN PLIEGOS</t>
  </si>
  <si>
    <t>NO APLICA</t>
  </si>
  <si>
    <t>CONDUCTOR</t>
  </si>
  <si>
    <t xml:space="preserve">8 AÑOS </t>
  </si>
  <si>
    <t>FUNDACION BUCARELLY COMERCIALIZADORA MARTINA TALLER ALEMAN</t>
  </si>
  <si>
    <t>COLEGIO SAN CRISTOBAL</t>
  </si>
  <si>
    <t>BACHILLER</t>
  </si>
  <si>
    <t>MARIA ALBERTO GOMEZ ALVAREZ</t>
  </si>
  <si>
    <t>RESPONSABLE BIENESTAR LABORAL</t>
  </si>
  <si>
    <t xml:space="preserve">FUNDACION BUCARELLY </t>
  </si>
  <si>
    <t>LICENCIADA EN EDUCACION FISICA</t>
  </si>
  <si>
    <t>LUISA FERNANDA MUÑOZ PELAEZ</t>
  </si>
  <si>
    <t>RESPONSABLE DE BIENESTAR LABORAL</t>
  </si>
  <si>
    <t>ABOGADA</t>
  </si>
  <si>
    <t>UNIVERSIDAD AUTONOMA</t>
  </si>
  <si>
    <t>ABPGADA</t>
  </si>
  <si>
    <t>LAURA MARIA CANO BALVIN</t>
  </si>
  <si>
    <t>AUDITOR</t>
  </si>
  <si>
    <t>1 AÑO 6 MESES</t>
  </si>
  <si>
    <t>MAZ AUDITORES COLTEFINANCIERA</t>
  </si>
  <si>
    <t>EAFIT</t>
  </si>
  <si>
    <t>DAVID ALEJANDRO MAZO GIRALDO</t>
  </si>
  <si>
    <t>REVISOR FISCAL</t>
  </si>
  <si>
    <t>4 AÑOS 3 MESES</t>
  </si>
  <si>
    <t>FUNDACION BUCARELLY UNIVERSIDAD DE ANTIOQUIA</t>
  </si>
  <si>
    <t>LUISA FERNANDA MONA CIFUENTES</t>
  </si>
  <si>
    <t>39</t>
  </si>
  <si>
    <t>LIQUIDADO</t>
  </si>
  <si>
    <t>MUNICIPIO DE MEDELLIN</t>
  </si>
  <si>
    <t>FUNDACION SOCIO EDUCATIVA BUCARELLY</t>
  </si>
  <si>
    <t xml:space="preserve"> NO SUBSANO PORQUE NO PRESENTO UNA NUEVA HOJA DE VIDA 
SE REPITE EN HUELLAS CON FUTURO Y SE LE VALIDA A DICHO OPERADOR POR HABERSE PRESENTADO PRIMERO PROPUESTA 31 Y BUCARELLY 37</t>
  </si>
  <si>
    <t>2 AÑOS 11 MESES</t>
  </si>
  <si>
    <t>FUNDACION COLOMBIANITOS  FUNDACION BUCARELLY</t>
  </si>
  <si>
    <t>YENNY YANETH TABARES PUERTA</t>
  </si>
  <si>
    <t xml:space="preserve">20 MESES </t>
  </si>
  <si>
    <t>CORPORACION FORMAR FUNDACION GENTE UNIDAD ESE HOSPITAL MENTAL FUNDACION BUCARELLY</t>
  </si>
  <si>
    <t>NANCY RINCON CARDONA</t>
  </si>
  <si>
    <t>16 MESES</t>
  </si>
  <si>
    <t xml:space="preserve">HOSPITAL MENTAL DE ANTIOQUIA FUNDACION BUCARELLY IME </t>
  </si>
  <si>
    <t>NICOLAS PARRA BOLAÑOS</t>
  </si>
  <si>
    <t>FUNDACION BUCARELLY</t>
  </si>
  <si>
    <t>DAISSY YURLLEY MONCADA GALLEGO</t>
  </si>
  <si>
    <t>DEISY ANDREA TAMAYO ARISMENDI</t>
  </si>
  <si>
    <t>5 AÑOS 9 MESES</t>
  </si>
  <si>
    <t>CEBOGA FUNDACION BUCARELLY</t>
  </si>
  <si>
    <t>TATIANA MARTINEZ RIVERA</t>
  </si>
  <si>
    <t>4 años 8 meses</t>
  </si>
  <si>
    <t>PAULA ANDREA GIRALDO ARANGO</t>
  </si>
  <si>
    <t>2 AÑOS 1 MESES</t>
  </si>
  <si>
    <t>LEIDY NATALIA VALLEJO</t>
  </si>
  <si>
    <t>NO SUBSANA NO PRESENTA CUATRO UNIDADES DE LOS MUNCIPIOS DE EBEJICO, JIRALDO, LIBORINA Y OLAYA EN EL FORMATO 11 PARA UN TOAL DE 310 CUPOS</t>
  </si>
  <si>
    <t>LOS CUPOS QUE TRAE LA GEOREFERENCIACION SON 170 Y EL OFERENTE COLOCA 150</t>
  </si>
  <si>
    <t>CDI CON ARREINDO</t>
  </si>
  <si>
    <t>LOS CUPOS QUE TRAE LA GEOREFERENCIACION SON 150 Y EL OFERENTE COLOCA 200</t>
  </si>
  <si>
    <t>SANTA FE DE ANTIOQUIA</t>
  </si>
  <si>
    <t>LOS CUPOS QUE TRAE LA GEOREFERENCIACION SON 150 Y EL OFERENTE COLOCA 250, ADEMAS CAMBIA LA DIRECCION DEL ANEXO TRES</t>
  </si>
  <si>
    <t>SAN JERONIMO</t>
  </si>
  <si>
    <t>FUNDACION SOCIO EDUCATIVA BUCARELLY   GRUPO 17</t>
  </si>
  <si>
    <t>FUNDACION BUCARELLY  ADH COMERCIALIZADORA MERTINA</t>
  </si>
  <si>
    <t>INSTITUTO FERRINI</t>
  </si>
  <si>
    <t>ROBINSON ALEXIS BALBIN GARCIA</t>
  </si>
  <si>
    <t>CARLOS MARIO SALDARRIAGA CASTILLO</t>
  </si>
  <si>
    <t>2 AÑOS 2 MESES</t>
  </si>
  <si>
    <t>VIVANA CANO VALDERRAMA</t>
  </si>
  <si>
    <t>SUBSANADO</t>
  </si>
  <si>
    <t>9 MESES</t>
  </si>
  <si>
    <t>FUNDACION BUCARELLY  UNIVERSIDAD CATOLICA DEL NORTE</t>
  </si>
  <si>
    <t>JULIETH TATIANA VASQUEZ ARANGO</t>
  </si>
  <si>
    <t>2 AÑOS 8 MESES</t>
  </si>
  <si>
    <t>FUNDACION BUCARELLY COLANTA</t>
  </si>
  <si>
    <t>DIANA FERNANDA PULGARIN OCHOA</t>
  </si>
  <si>
    <t>3 AÑOS 11 MESES</t>
  </si>
  <si>
    <t>MANA CARISMA UNIVERSIDAD SAN BUENAVENTURA UNIVERSIDAD DE ANTIOQUIA</t>
  </si>
  <si>
    <t>LAURA USUGA MARTINEZ</t>
  </si>
  <si>
    <t>FUNDACION BUCARELLY  GOTICAS DE CRISTAL</t>
  </si>
  <si>
    <t>YEIDI LILIANA CARDONA PULGARIN</t>
  </si>
  <si>
    <t>MUNICIPIO SAN JERONIMO COOPEDUCAMOS BUCARELLY</t>
  </si>
  <si>
    <t>LICENCIADO EN EDUCACION</t>
  </si>
  <si>
    <t>HENRRY DE JESUS AGUDELO ROJAS</t>
  </si>
  <si>
    <t xml:space="preserve">FUNDACION BUCARELLY FUNDACION GOLONDRINAS </t>
  </si>
  <si>
    <t xml:space="preserve"> FUNDACION UNIVERSITARIA LUIS AMIGO</t>
  </si>
  <si>
    <t>LICENCIADA EDUCACION PREESCOLAR</t>
  </si>
  <si>
    <t>MONICA ANDREA RENDON URIBE</t>
  </si>
  <si>
    <t>NO APORTO EL FORMATO 11 PARA REALCIONAR LAS INFRAESTRUCTURAS DE ESTE GRUPO Y CA DA UNA DE LAS VARIABLES PARA PODER VALIDAD LA INFORMACION</t>
  </si>
  <si>
    <t xml:space="preserve">NO SUBSANO  FORMATO 11 Y LAS CARTAS NO SON ESPECIFICAS, NO TRAE DIRECCIÓN </t>
  </si>
  <si>
    <t>NO APORTA FORMATO</t>
  </si>
  <si>
    <t>NO REGISTRA</t>
  </si>
  <si>
    <t>CARRERA 10 N 25 01 FINCA LA PLAYA</t>
  </si>
  <si>
    <t>CON ARRIENDO</t>
  </si>
  <si>
    <t>NO SUBSANO  FORMATO 11 Y LAS CARTAS NO SON ESPECIFICAS, NO TRAE DIRECCIÓN DEL INMUEBLE</t>
  </si>
  <si>
    <t>SAN PEDRO DE LOS MILAGROS</t>
  </si>
  <si>
    <t xml:space="preserve">NO SUBSANO PORQUE NO SE PUEDE PASAR LA EXPERECIENCIA ADICIONAL  A LA EXPERIENCIA HABILITANTE </t>
  </si>
  <si>
    <t>LIQUIDADO FUERA DEL TIEMPO DE EVALUACION</t>
  </si>
  <si>
    <t>3</t>
  </si>
  <si>
    <t>FUNDACION SOCIO EDUCATIVA BUCARELLY   GRUPO 3</t>
  </si>
  <si>
    <t>FUNDACION CENTRO DE APOYO PARA LA FELICIDAD CAFÉ   GRUPO 4</t>
  </si>
  <si>
    <t>FUNDACION CENTRO DE APOYO PARA LA FELICIDAD CAFÉ</t>
  </si>
  <si>
    <t>01 12  2014</t>
  </si>
  <si>
    <t>FUNDACION CENTRO DE APOYO PARA LA FELICIDAD CAFE</t>
  </si>
  <si>
    <t>INSTITUTO COLOMBIANO DE BIENESTAR FAMILIAR CENTRO ZONAL ABRURRA SUR</t>
  </si>
  <si>
    <t>1673 2012</t>
  </si>
  <si>
    <t>31 07 2014</t>
  </si>
  <si>
    <t>50 A 54</t>
  </si>
  <si>
    <t xml:space="preserve">472 2014 </t>
  </si>
  <si>
    <t>22 01 2014</t>
  </si>
  <si>
    <t>30 09 2014</t>
  </si>
  <si>
    <t>55 A 64</t>
  </si>
  <si>
    <t>NO SE VALIDAN 6 MESES DE LA EXPERIENCIA CERTIFICADA YA QUE SE ENCUENTRAN TRASLAPADOS EN TIEMPO  CON LA EXPERIENCIA HABILITANTE NRO 1673 DE 2012  PRESENTADA PARA EL GRUPO NRO 4</t>
  </si>
  <si>
    <t>INSTITUTO COLOMBIANO DE BIENESTAR FAMILIAR CENTRO ZONAL NOROCCIDENTAL</t>
  </si>
  <si>
    <t>946 2012</t>
  </si>
  <si>
    <t>03 07 2012</t>
  </si>
  <si>
    <t>EL PROPONENTE SOLICITA QUE LA EXPERIENCIA ADICONAL PRESENTADA CONTRATO 946 DE 2012 SEA APLICADA COMO EXPERIENCIA HABILITANTE 
NO ES VALIDADO PORQUE LA EXPERIENCIA ADICIONAL NO PUEDE SER MODIFICADA EN NINGUNA FASE DEL PROCESO DE CONTRATACIÓN
NO SUBSANADO</t>
  </si>
  <si>
    <t>CDI I SIN ARRIENDO</t>
  </si>
  <si>
    <t>CALLE 45 45 54  CALLE ATARQUI FREDONIA CZ ABURRA SUR</t>
  </si>
  <si>
    <t>JUANTA DE ACCIÓN COMUNAL CORREGIMIENTO PALOMOS FREDONIA CZ ABURRA SUR</t>
  </si>
  <si>
    <t>CALLE 30 32 69 INTERIOR 109 EL CRUCERITO LA PINTADA CZ ABURRA SUR</t>
  </si>
  <si>
    <t>CLAUDIA EUGENIA SANCHEZ CHARRY</t>
  </si>
  <si>
    <t>LICENCIADA EN EDUCACIÓN PREESCOLAR</t>
  </si>
  <si>
    <t>UNIVERSIDAD SAN BUENAVENTURA</t>
  </si>
  <si>
    <t>05 12 1989</t>
  </si>
  <si>
    <t>NO REQUIERE</t>
  </si>
  <si>
    <t xml:space="preserve">
FUNDACION CENTRO DE APOYO PARA LA FELICIDAD CAFE
GOLONDRINAS </t>
  </si>
  <si>
    <t>11 MESES
8 MESES</t>
  </si>
  <si>
    <t>DEBE SUBSANARSE LA CERTIFICACION LABORAL EXPEDIDA POR CAFÉ DADO QUE LA VIGENCIA 2011 NO CERTIFICA FECHA DE INICIO
EL PROPONENTE ENVÍA CERTIFICACION LABORAL QUE EVIDENCIA LA VIGENCIA LABORAL DEL AÑO 2011 SUBSANADO</t>
  </si>
  <si>
    <t>GLORIA AMPARO VELASQUEZ ESCUDERO</t>
  </si>
  <si>
    <t>TECNICO PROFESIONAL EN FORMACION Y ATENCION A LA PRIMERA INFANCIA</t>
  </si>
  <si>
    <t>SENA</t>
  </si>
  <si>
    <t>19 11 2010</t>
  </si>
  <si>
    <t>9 MESES
59 MESES</t>
  </si>
  <si>
    <t>DOCENTE
COORDINADORA</t>
  </si>
  <si>
    <t>JOHANA ALEJANDRA PANIAGUA SALINAS</t>
  </si>
  <si>
    <t>07 12 2013</t>
  </si>
  <si>
    <t xml:space="preserve">SECRETARIA DE GOBIERNO Y DESARROLLO SOCIAL MUNICIPIO DE JERICO
</t>
  </si>
  <si>
    <t>11 MESES</t>
  </si>
  <si>
    <t>NO PRESENTA TARJETA PROFESIONAL Y LA EXPERIENCIA  NO CUMPLE LA SOLICITADA EN LOS PLIEGOS DE LA CONVOCATORIA 
SUBSANADO PRESENTANDO UNA NUEVA HOJA DE VIDA</t>
  </si>
  <si>
    <t>AIMEE PATRICIA MARTINEZ VEGA</t>
  </si>
  <si>
    <t>UNIVERSIDAD COLEGIO MAYOR DE CUNDINAMARCA</t>
  </si>
  <si>
    <t>29 06 2012</t>
  </si>
  <si>
    <t>202841012 1</t>
  </si>
  <si>
    <t>PROTECCION Y SELECCIÓN INTEGRAL LTDA ROSALCALDIA MUNICIPAL DE SUSA CUNDINAMARCA
MUNICIPIO DE SUSA CUNDINAMARCA COMISARIA DE FAMILIA</t>
  </si>
  <si>
    <t>3 MESES
5 MESES
5 MESES</t>
  </si>
  <si>
    <t>TRABAJADORA SOCIAL
TRABAJADORA SOCIAL
TRABAJADORA SOCIAL</t>
  </si>
  <si>
    <t>YELITZA AUDREY TABORDA BARRIENTOS</t>
  </si>
  <si>
    <t>CORPORACION UNIVERSITARIA MINUTO DE DIOS</t>
  </si>
  <si>
    <t>25 04 2014</t>
  </si>
  <si>
    <t>247354327 1</t>
  </si>
  <si>
    <t>COMFENALCO</t>
  </si>
  <si>
    <t>5 MESES
7 MESES</t>
  </si>
  <si>
    <t>APRENDIZ UNIVERSITARIO
TRABAJADORA SOCIAL</t>
  </si>
  <si>
    <t>EL PROPONENTE ENVIA LA HOJA DE VIDA DE ESTA PROFESIONAL REEMPLAZAR Y  SUBSANAR LA PRESENTA INICIALMENTE DE LA TRABAJADORA SOCIAL JOHANA ALEJANDRA PANIAGUA
SUBSANADO</t>
  </si>
  <si>
    <t>LA PROPUESTA INCLUYE LOS COMPONENTES SOLICITADOS EN LOS PLIEGOS DE LA CONVOCATORIA</t>
  </si>
  <si>
    <t xml:space="preserve">COORDINADORCOORDINADOR GENERAL </t>
  </si>
  <si>
    <t>LINA BEATRIZ ORTIZ GARCIA</t>
  </si>
  <si>
    <t>LICENCIADA EN PEDAGOGIA REEDUCATIVA</t>
  </si>
  <si>
    <t>18 06 1999</t>
  </si>
  <si>
    <t>ASESOR FINANCIERO</t>
  </si>
  <si>
    <t>LUIS FERNANDO BENJUMEA MARIN</t>
  </si>
  <si>
    <t>UNIVERSIDAD DE MEDELLIN</t>
  </si>
  <si>
    <t>ILEGIBLE</t>
  </si>
  <si>
    <t>NO PRESENTA TARJETA PROFESIONAL
NO CERTIFICA EXPERIENCIA LABORAL
EL DOCUMENTO APORTADO COM DIPLOMA DE GRADO ES ILEGIBLE
EL PROPONENTE PRESENTA DOCUMENTACION PARA SUBSANAR ESTE PERFIL SIN EMBARGO SE ACLARA QUE LOS COMPONENTES ADICICIONALES NO SON SUBSANABLES</t>
  </si>
  <si>
    <t>FUNDACION CENTRO DE APOYO PARA LA FELICIDAD CAFÉ   GRUPO 28</t>
  </si>
  <si>
    <t>29 11 2014</t>
  </si>
  <si>
    <t>FUNDACION CENTRO DE APOYO PARA LA FELICIDAD CAFÉ HOGAR INFANTIL GIRASOL</t>
  </si>
  <si>
    <t>INSTITUTO COLOMBIANO DE BIENESTAR FAMILIAR CENTRO ZONAL  NOROCCIDENTAL</t>
  </si>
  <si>
    <t>1716 2012</t>
  </si>
  <si>
    <t>01 01 2013</t>
  </si>
  <si>
    <t xml:space="preserve">31 07 2014 </t>
  </si>
  <si>
    <t>18, 99</t>
  </si>
  <si>
    <t>NO REGISTRADO</t>
  </si>
  <si>
    <t>SE RELACIONA PORCENTAJE DE EJECUCION DEL TREINTA Y SIENTE POR CIENTO SOBRE 330911600</t>
  </si>
  <si>
    <t>LA EMISIÓN DEL CERTIFICADO ES DE JULIO DE 2013 CON UN PORCENTAJE DE EJECUCIÓN INFERIOR AL 70% DEBE PRESENTAR CERTIFICADO ACTUALIZADO QUE INCLUYA EL NUMERO DE CUPOS EJECUTADOS</t>
  </si>
  <si>
    <t xml:space="preserve">FUNDACION CENTRO DE APOYO PARA LA FELICIDAD CAFÉ </t>
  </si>
  <si>
    <t>955 2012</t>
  </si>
  <si>
    <t>30 12 2012</t>
  </si>
  <si>
    <t>SECRETARIA JURIDICA DEL MUNICIPIO DE ITAGUI</t>
  </si>
  <si>
    <t>SPS CD 011 2011</t>
  </si>
  <si>
    <t>10 02 2010</t>
  </si>
  <si>
    <t xml:space="preserve">31  12 2010 </t>
  </si>
  <si>
    <t>69 
FOLI DE SUBSANACIO 75</t>
  </si>
  <si>
    <t>DEBE ACLARAR LOS CUPOS EJECUTADOS EL OBJETO CERTIFICADO HACE RELACION A 250 CUPOS Y  EL NUMERO DE CUPO DE LA CERTIFICACIÓN REFIERE 38.  SUBSANA PRESENTANDO NUEVO CERTIFICADO QUE REFIERE 250 CUPOS EL CUAL NO ESTA EN PAPELERIA DE LA ALCALDIA</t>
  </si>
  <si>
    <t>SPS CD 018 2010</t>
  </si>
  <si>
    <t>01 01 2010</t>
  </si>
  <si>
    <t>31 12 2010</t>
  </si>
  <si>
    <t>70
FOLIO DE SUBSANACION 76</t>
  </si>
  <si>
    <t>DEBE ACLARAR LOS CUPOS EJECUTADOS EL OBJETO CERTIFICADO HACE RELACION A 250 CUPOS Y  EL NUMERO DE CUPO DE LA CERTIFICACIÓN REFIERE 38.  SUBSANA PRESENTANDO NUEVO CERTIFICADO QUE REFIERE 250 CUPOS</t>
  </si>
  <si>
    <t>20 01 2012</t>
  </si>
  <si>
    <t>30 06 2012</t>
  </si>
  <si>
    <t>71 AL 74</t>
  </si>
  <si>
    <t>INSTITUTO COLOMBIANO DE BIENESTAR FAMILIAR</t>
  </si>
  <si>
    <t>04 01 2010</t>
  </si>
  <si>
    <t xml:space="preserve">EL PROPONENTE ENVIA CERTIFICACION DE EXPERIENCIA HABILITANTE NUEVA PARA SUBSANAR EL TIEMPO Y CUPOS </t>
  </si>
  <si>
    <t>SPIS 008 2014</t>
  </si>
  <si>
    <t>01 02 2014</t>
  </si>
  <si>
    <t xml:space="preserve">18 11 2014 </t>
  </si>
  <si>
    <t xml:space="preserve">EL PROPONENTE ENVIA CERTIFICACION DE EXPERIENCIA HABILITANTE NUEVA PARA SUBSANAR
NO SE VALIDAN  LOS 2 MESES FINALES DE EXPERIENCIA DE LA CERTIFICACION POR ENCONTRARSE FUERA DE LA VIGENCIA ESPECIFICADA EN LOS PLIEGOS DE LA CONVOCATORIA
ESTA EXPERIENCIA SE ENCUENTRA TRASLAPADA EN TIEMPO CON LA EXPERIENCIA HABILITANTE DEL GRUPO 4 </t>
  </si>
  <si>
    <t>SPS CD 014 2009</t>
  </si>
  <si>
    <t>01 02 2009</t>
  </si>
  <si>
    <t>31 12 2009</t>
  </si>
  <si>
    <t>EL PROPONENTE PRESENTA NUEVA EXPERIENCIA PARA SUBSANAR EXPERIENCIA EN TIEMPO Y CUPOS CERTIFICADO NO EXPEDIDO EN PAPELERIA DE LA ALCALDIA</t>
  </si>
  <si>
    <r>
      <t xml:space="preserve"> </t>
    </r>
    <r>
      <rPr>
        <sz val="11"/>
        <rFont val="Calibri"/>
        <family val="2"/>
        <scheme val="minor"/>
      </rPr>
      <t xml:space="preserve">CARRERA 21 17 60 </t>
    </r>
    <r>
      <rPr>
        <sz val="11"/>
        <color theme="1"/>
        <rFont val="Calibri"/>
        <family val="2"/>
        <scheme val="minor"/>
      </rPr>
      <t>COCORNA CZ ORIENTE MEDIO</t>
    </r>
  </si>
  <si>
    <t>AL LADO DEL COLEGIO LA PIÑUELA CZ ORIENTE MEDIO</t>
  </si>
  <si>
    <t xml:space="preserve"> CARRERA 49 B 43 CO 2 EL SANTUARIO CZ ORIENTE MEDIO</t>
  </si>
  <si>
    <t xml:space="preserve">NO CORRESPONDE CON LOS PLIEGOS LA INFORMACIÓN DE CUPOS REGISTADA SE POSTULAN A 115 Y SON 39       
SUBSANA PRESENTANDO NUEVO FORMATO 11 DONDE REGISTRA CORRECTAMENTE LOS CUPOS FOLIO 77                                        </t>
  </si>
  <si>
    <t>CALLE 43 B 49 B 18 EL SANTUARIO CZ ORIENTE MEDIO</t>
  </si>
  <si>
    <t>DEBE PRESENTAR DOCUMENTO DE INTECIÓN DE  GEESTION PARA USO DE  INFRAESTRUCTURA DE UNIDAD DE SERVICIO LA CUAL NO FUE RELACIONADA DENTRO DE LA PROPUESTA 
SUBSANA PRESENTANDO NUEVO FORMATO 11 RELACIONANDO LA INFRAESTRUCTURA Y PRESENTANDO CARTA DE INTENCION FOLIOS 77 Y 78</t>
  </si>
  <si>
    <t>CALLE 23 22 18 BARRIO SANTA BARBARA GRANADA CZ ORIENTE MEDIO</t>
  </si>
  <si>
    <t xml:space="preserve"> CALLE 11 10 34 SAN FRANCISCO CZ ORIENTE MEDIO</t>
  </si>
  <si>
    <t>CALL 17 SALIDA A LA AUTOPISTA</t>
  </si>
  <si>
    <t>CARRERA 24 CALLE 10 SECTOR LAS VEGAS</t>
  </si>
  <si>
    <t>CALLE 45 B 52 05 EL SANTUARIO CZ ORIENTE MEDIO</t>
  </si>
  <si>
    <t>NO FUE RELACIONADA DENTRO DE LA PROPUESTA ESTA INFRAESTRUCTURA DEBE SUBSANAR
DEBE PRESENTAR DOCUMENTO DE INTENCION QUE ACREDITE LA DISPONIBILIDAD DE INFRAESTRUCTURA PARA USO DE  UNIDAD DE SERVICIO 
SUBSANA PRESENTANDO NUEVO FORMATO 11 RELACIONAN LA INFRAESTRUCTURA FOLIOS 77 Y 79</t>
  </si>
  <si>
    <t>COORDINADOR GENERAL</t>
  </si>
  <si>
    <t>LILIANA MARIA VELEZ ESPINAL</t>
  </si>
  <si>
    <t>LICENCIADA EN EDUCACION BASICA CON ENFASIS TECNOLOGIA E INFORMATICA</t>
  </si>
  <si>
    <t>13 12 2014</t>
  </si>
  <si>
    <t>34
30</t>
  </si>
  <si>
    <t>ASISTENTE DE COORDINACION
COORDINADORA</t>
  </si>
  <si>
    <t>LA CERTIFICACION LABORAL CORRESPONDIENTE AL CARGO DE CCORDINADORA DEBE ESPECIFICAR LA FECHA DE INICIO DE ESTAS LABORES 
SUBSANA PRESENTANDO CERTIFICACIÓN CON FECHA DE INICIO FOLIO 82 Y 83</t>
  </si>
  <si>
    <t>LINA MARCELA GALLEGO OSSA</t>
  </si>
  <si>
    <t>NORMALISTA SUPERIOR CON ENFASIS EN LENGUA CASTELLANA</t>
  </si>
  <si>
    <t>NORMAL SUPERIOR ANTIOQUEÑA</t>
  </si>
  <si>
    <t>07 12 2007</t>
  </si>
  <si>
    <t>YENNIFER OSPINA GOMEZ</t>
  </si>
  <si>
    <t xml:space="preserve">
PSICOLOGA</t>
  </si>
  <si>
    <t xml:space="preserve">
UNIVERSIDAD CATOLICA DE ORIENTE</t>
  </si>
  <si>
    <t>21  02 2012</t>
  </si>
  <si>
    <t>FUNDACION UNBOUND PROYECTO ANTIOQUIA
CONSULTORIO PSICOLOGICO SHIRLEY ANDREA ECHEVERRI</t>
  </si>
  <si>
    <t>17
16</t>
  </si>
  <si>
    <t>PSICOLOGA
PSICOLOGA</t>
  </si>
  <si>
    <t>NINY JOHANA GALLEGO RESTREPO</t>
  </si>
  <si>
    <t>INSTITUCION UNIVERSITARIA TECNOLOGICO DE ANTIOQUIA</t>
  </si>
  <si>
    <t>11 07 2003</t>
  </si>
  <si>
    <t>CAJA DE COMPENSACION FAMILIAR DE ANTIOQUIA COMFAMA
FUNDACION CENTRO DE APOYO PARA LA FELICIDAD CAFÉ
FUNDACION CENTRO DE APOYO PARA LA FELICIDAD CAFÉ</t>
  </si>
  <si>
    <t>21
2
8</t>
  </si>
  <si>
    <t>JARDINERA
ASISTENTE ACADEMICA
COORDINADORA</t>
  </si>
  <si>
    <t>JUAN DAVID RESTREPO CORTES</t>
  </si>
  <si>
    <t>09 12 2005</t>
  </si>
  <si>
    <t>NO LO APORTA</t>
  </si>
  <si>
    <t>FUNDACION CENTRO DE APOYO PARA LA FELICIDAD CAFÉ
FUNDACION CENTRO DE APOYO PARA LA FELICIDAD CAFÉ
FUNDACION CENTRO DE APOYO PARA LA FELICIDAD CAFÉ
FUNDACION CENTRO DE APOYO PARA LA FELICIDAD CAFÉ
FUNDACION CENTRO DE APOYO PARA LA FELICIDAD CAFÉ</t>
  </si>
  <si>
    <t>3
4
3
11
5</t>
  </si>
  <si>
    <t>COORDINADOR PROGRAMA INTERVENCIONES DE APOYO
COORDINADOR DE CALIDAD
COORDINADOR DE CALIDAD Y GESTION HUMANA
COORDINADOR DE PROYECTOS INSTITUCIONALES</t>
  </si>
  <si>
    <t>PROFESIONAL APOYO PSICOSOCIAL</t>
  </si>
  <si>
    <t>VIVIANA MARITZA GUARIN LONDOÑO</t>
  </si>
  <si>
    <t>SECRETARIA DE EDUCACION ALCALDIA DE MEDELLIN
ESE HOSPITAL MENTAL DE ANTIOQUIA HOMO
FUNDACION HILOS DE ORO</t>
  </si>
  <si>
    <t xml:space="preserve">5
4
12
</t>
  </si>
  <si>
    <t>PSICOLOGA
PSICOLOGA
PSICOLOGA</t>
  </si>
  <si>
    <t>YULY QUINTANA PARRA</t>
  </si>
  <si>
    <t>21 11 1998</t>
  </si>
  <si>
    <t>COOPERATIVA DE TRABAJO ASOCIADO EQUIPO INTEGRAL DE GESTION CTA
CORPORACION CAMPOS DE SIEMBRA</t>
  </si>
  <si>
    <t>29
4</t>
  </si>
  <si>
    <t>PSICOLOGA TALENTO HUMANO
PSICOLOGA TALLERISTA</t>
  </si>
  <si>
    <t>SUSANA ZAPATA OSSA</t>
  </si>
  <si>
    <t>04 05 2013</t>
  </si>
  <si>
    <t>4
5</t>
  </si>
  <si>
    <t>PRACTICANTE PROFESIONAL
TRABAJADORA SOCIAL</t>
  </si>
  <si>
    <t>NO APORTA COPIA DE LA TARJETA LOS CERTIFICADOS DE LA EXPERIENCIA PROFESIONAL APORTADOS SUMAN 4 MESES TIEMPO INSUFICIENTE</t>
  </si>
  <si>
    <t>DARIANA SAMPER AGUDELO</t>
  </si>
  <si>
    <t>INSTITUCION UNIVERSITARIA DE ENVIGADO</t>
  </si>
  <si>
    <t>06 09 2013</t>
  </si>
  <si>
    <t>ESPECIALISTA EN EL PROGRAMA DE INTERVENCIONES</t>
  </si>
  <si>
    <t>NO APORTA COPIA DE LA TARJETA LOS CERTIFICADOS DE LA EXPERIENCIA PROFESIONAL APORTADOS SUMAN 3 MESES TIEMPO INSUFICIENTE</t>
  </si>
  <si>
    <t>ROSA LEYDA PALACIO CORDOBA</t>
  </si>
  <si>
    <t>19 1 0 2012</t>
  </si>
  <si>
    <t>212264327 I</t>
  </si>
  <si>
    <t>21
12</t>
  </si>
  <si>
    <t>TRABAJADORA SOCIAL
COORDINADORA</t>
  </si>
  <si>
    <t>EL PROPONENTE PRESENTA ESTE NUEVO PERFIL DE PROFESIONAL  DE APOYO PSICOSOCIAL PARA SUBSANAR EL TELENTO HUMANO</t>
  </si>
  <si>
    <t>YENIFER ARIAS DAVILA</t>
  </si>
  <si>
    <t>13 069 2014</t>
  </si>
  <si>
    <t>256631027 I</t>
  </si>
  <si>
    <t>HOGAR MARIA AUXILIADORA</t>
  </si>
  <si>
    <t xml:space="preserve">
6
5</t>
  </si>
  <si>
    <t>PRACTICANTE EN TRABAJO SOCIAL</t>
  </si>
  <si>
    <t>LUZ DARY MORENO CHAVARRA</t>
  </si>
  <si>
    <t>23 11 2007</t>
  </si>
  <si>
    <t>193401002 1</t>
  </si>
  <si>
    <t>FUNDACION CONDUCIENDO LA NIÑEZ</t>
  </si>
  <si>
    <t>COORDINADORA PEDAGOGICA</t>
  </si>
  <si>
    <t>PATRICIA PAOLA GALVAN RUIZ</t>
  </si>
  <si>
    <t>20 04 2012</t>
  </si>
  <si>
    <t>207405527 1</t>
  </si>
  <si>
    <t>INSTITUTO COLOMBIANO DE BIENESTAR FAMILIAR CENTRO ZONAL DOS</t>
  </si>
  <si>
    <t xml:space="preserve">03 07  2012 </t>
  </si>
  <si>
    <t>364 AL 367</t>
  </si>
  <si>
    <t>ESTA EXPERIENCIA NO ES VALIDADA PUESTO QUE SE ENCUENTRA TRASLAPADA EN TIEMPO COPN LA EXPERIENCIA HABILTANTE Y ADICIONAL DEL GRUPO 4
EL PROPONENTE ENVIA CERTIFICADO SUBSANANTE DE LA EXPERIENCIA ESPECIFICA HABILITANTE PARA EL GRUPO 4 DEL CONTRATO 946 DE 2012 RENUNCIANDO A LA EXPERIENCIA ADICIONAL PARA EL GRUPO 28</t>
  </si>
  <si>
    <t>FRANCY JULIETH RODAS LONDOÑO</t>
  </si>
  <si>
    <t>LICENCIADO EN EDUCACION INFANTIL CON ENFASIS EN LENGUAJE</t>
  </si>
  <si>
    <t>04 12 1998</t>
  </si>
  <si>
    <t>COLEGIO DE LA INMACULADA HHTT CAPUCHINAS</t>
  </si>
  <si>
    <t>COORDINADORA DE DISCIPLINA Y CONVIVENCIA
ORIENTADORA DE PROYECTOS
LIDER DE SERVICIOS GENERALES</t>
  </si>
  <si>
    <t>JUAN DANIEL ROJAS CANO</t>
  </si>
  <si>
    <t>INGENIERO FINANCIERO</t>
  </si>
  <si>
    <t>24 08 2007</t>
  </si>
  <si>
    <t>FERRASA</t>
  </si>
  <si>
    <t>JEFE SECTOR PLANEAMIENTO FINANCIERO ANDINO</t>
  </si>
  <si>
    <t>CORPORACION CAMPOS DE SIEMBRA   GRUPO 3</t>
  </si>
  <si>
    <t>CORPORACION CAMPOS DE SIEMBRA</t>
  </si>
  <si>
    <t>01 02 2011</t>
  </si>
  <si>
    <t>25 01 2012</t>
  </si>
  <si>
    <t>01 02 2013</t>
  </si>
  <si>
    <t>COPACABANA ZC ABURRA NORTE</t>
  </si>
  <si>
    <t>FALTA CARTA DE INTENSION SUBSANAR</t>
  </si>
  <si>
    <t>DON MATIAS ZC ABURRA NORTE</t>
  </si>
  <si>
    <t>GIRARDOTA ZC ABURRA NORTE</t>
  </si>
  <si>
    <t>SAN PEDRO ZC ABURRA NORTE</t>
  </si>
  <si>
    <t>ALEJANDRO MONTOYA PALACIO</t>
  </si>
  <si>
    <t>GERONTOLOGO</t>
  </si>
  <si>
    <t>NO PRESENTA SOPORTES</t>
  </si>
  <si>
    <t>NO CUMPLE CON CON EL PERFIL NO ANEXA CERTIFICADOS DE TRABAJO SUBSANAR</t>
  </si>
  <si>
    <t>ARIS YIRLEAN MOSCORA PALACIO</t>
  </si>
  <si>
    <t>UNIVERSIDAD TECNOLOGICA DEL CHOCO</t>
  </si>
  <si>
    <t>FUNDACION CHOCO JOVEN</t>
  </si>
  <si>
    <t>NO CUMPLE CON LA EXPERIENCIA DEL CARGO SUBSANAR</t>
  </si>
  <si>
    <t>YASMIDT SERNA QUINTANA</t>
  </si>
  <si>
    <t>COMUNICADOR SOCIAL CON ENFASIS EN COMUNICACIÓN COMUNITARIA</t>
  </si>
  <si>
    <t>UNIVERSIDAD NACIONAL ABIERTA Y A DISTANCIA</t>
  </si>
  <si>
    <t>UNAD</t>
  </si>
  <si>
    <t>1 AÑOS 4 MESES</t>
  </si>
  <si>
    <t>TALLERISTA</t>
  </si>
  <si>
    <t>NO CUMPLE CON CON EL PERFIL SUBSANAR</t>
  </si>
  <si>
    <t>SAIDA MARIA PALACIOS PEREA</t>
  </si>
  <si>
    <t>NO ANEXA</t>
  </si>
  <si>
    <t>CORPORACION INTERUNIVERSITARIA DE SERVICIOS</t>
  </si>
  <si>
    <t>1 AÑO 12 MESES</t>
  </si>
  <si>
    <t>COGESTORA SOCIAL</t>
  </si>
  <si>
    <t>NO CUMPLE CON PERFIL FALTA TP SUBSANAR</t>
  </si>
  <si>
    <t>YADIRA MORENO ASPRILLA</t>
  </si>
  <si>
    <t>NO SUMINISTRA TP Y CERTIFICADOS LABORALES NO LEGIBLES SUBSANAR</t>
  </si>
  <si>
    <t xml:space="preserve">IRAIDA JOSEFA ROJAS SERNA </t>
  </si>
  <si>
    <t xml:space="preserve">TECNICA EN ATENCION A A LA PRIMERA INFANCIA </t>
  </si>
  <si>
    <t>SERVICIO NACIONAL DE APRENDIZAJE SENA</t>
  </si>
  <si>
    <t>NO CUMPLE CON CON EL PERFIL NO SUMINITRA CERTIFICADOS LABORALES SUBSANAR</t>
  </si>
  <si>
    <t xml:space="preserve">PAULA ANDREA VELASQUEZ ARISTIZABAL </t>
  </si>
  <si>
    <t xml:space="preserve">INSTITUCION UNIVERSITARIA DE ENVIGADO </t>
  </si>
  <si>
    <t>NO CUMPLE, NO APORTO CERTIFICADOS LABORALES NO APORTO TP</t>
  </si>
  <si>
    <t xml:space="preserve">LEIDY TATIANA SIERRA SIERRA </t>
  </si>
  <si>
    <t xml:space="preserve">LUZ AMPARO LOPEZ ORTIZ </t>
  </si>
  <si>
    <t>CORPORACION CAMPOS DE SIEMBRA   GRUPO 19</t>
  </si>
  <si>
    <t xml:space="preserve">X NO SUBSANO </t>
  </si>
  <si>
    <t>X SUBSANO PERO NO CUMPLE CON PERFIL</t>
  </si>
  <si>
    <t>278 2011</t>
  </si>
  <si>
    <t>30 11 2011</t>
  </si>
  <si>
    <t>414  2014</t>
  </si>
  <si>
    <t xml:space="preserve">01 02 2014 </t>
  </si>
  <si>
    <t>31 12 2014</t>
  </si>
  <si>
    <t>447 2014</t>
  </si>
  <si>
    <t>384 2013</t>
  </si>
  <si>
    <t xml:space="preserve">01 02 2013 </t>
  </si>
  <si>
    <t>168 2012</t>
  </si>
  <si>
    <t>01 02 2012</t>
  </si>
  <si>
    <t>37,16</t>
  </si>
  <si>
    <t>FRONTINO</t>
  </si>
  <si>
    <t xml:space="preserve">SUBSANAR ACLARAR EL CAMBIO DE DIRECCION DE LA UNIDAD FALTA CARTA DE PROMESA NO SUBSANO LA ACLARACION DE LA DIRECCION LA CARTA DE PROMESA DE ARRENDAMIENTO NO TIENE DIRECCIÓN </t>
  </si>
  <si>
    <t xml:space="preserve">GABRIEL JAIME CARVAJAL ROJAS </t>
  </si>
  <si>
    <t>SUBSANAR  EXPERIENCIA CERTIFICADA,  FALTA CLARIDAD PARA EL GRUPO QUE SE PRESENTAN SE PRESENTA REPETIDO CON OFERENTE GOLONDRIAS NO VALIDO PARA ESTE GRUPO POR ORDEN DE LLEGADA</t>
  </si>
  <si>
    <t>PAOLA ANDREA VELASQUEZ ARISTIZABAL</t>
  </si>
  <si>
    <t>INSTITUCIÓN UNIVERSITARIA DE ENVIGADO</t>
  </si>
  <si>
    <t>SUBSANAR  EXPERIENCIA CERTIFICADA,  FALTA CLARIDAD PARA EL GRUPO QUE SE PRESENTAN REPETIDA EN PERSONAL ADICIOANAL EN GRUPO 3</t>
  </si>
  <si>
    <t>PAULA ANDREA ROMERO GONZALEZ</t>
  </si>
  <si>
    <t xml:space="preserve">UNIVERSIDAD NACIONAL DE COLOMBIA </t>
  </si>
  <si>
    <t>14 06 2014</t>
  </si>
  <si>
    <t>APORTA PERO NO CUMPLE CON  EL PERFIL DE COORDINADORA</t>
  </si>
  <si>
    <t>SUBSANO PERO NO CUMPLE EL PERFIL COMO COORDINAORA</t>
  </si>
  <si>
    <t>GLADYS CRISTINA IDARRAGA MONTOYA</t>
  </si>
  <si>
    <t>UNIVERSIADA NACIONAL ABIERTA Y A DISTANCIA</t>
  </si>
  <si>
    <t>26 09 2014</t>
  </si>
  <si>
    <t>COMISARIA DE FAMILIA DE URRAO</t>
  </si>
  <si>
    <t>6 MESES</t>
  </si>
  <si>
    <t xml:space="preserve">SUBSANAR PROPUESTA TECNICA DE ACUERDO A LO SOLICITADO EN EL PLIEGO EN LO REFERENTE A SALUD Y NUTRICION </t>
  </si>
  <si>
    <t xml:space="preserve">VIVIANA BETANCUR RESTREPO </t>
  </si>
  <si>
    <t>NO CUMPLE, NO APORTO CERTIFICADOS DE TRABAJO</t>
  </si>
  <si>
    <t>LEIDY TATIANA SIERRA SIERRA</t>
  </si>
  <si>
    <t>LUIS FERNANDO URIBE SUAREZ</t>
  </si>
  <si>
    <t>TECNOLOGO EN ADMINISTRACIÓN EMPRESARIAL</t>
  </si>
  <si>
    <t>NO CUMPLE PERFIL PROFESIONAL EN CIENCIAS DE LA EDUCACION</t>
  </si>
  <si>
    <t>23 MESES</t>
  </si>
  <si>
    <t>ANA CRISTINA LONDOÑO BUSTAMANTE</t>
  </si>
  <si>
    <t>PROFESIONAL DE APOYO SICOSOCIAL</t>
  </si>
  <si>
    <t>NO CUMPLE, PERFIL PROFESIONAL EN CIENCIAS DE LA EDUCACION</t>
  </si>
  <si>
    <t>80 MESES</t>
  </si>
  <si>
    <t xml:space="preserve">UNIVERSIDAD SAN BUENAVENTURA </t>
  </si>
  <si>
    <t>JEANNETTE PATRICIA SIERRA PUERTA</t>
  </si>
  <si>
    <t>34 MESES</t>
  </si>
  <si>
    <t>FUNDACIÓN UNIVERSITARIA CATOLICA DEL NORTE</t>
  </si>
  <si>
    <t>LICENCIADA EN EDUCACION BASICA CON ENFASIS EN HUMANIDADES, LENGUA CASTELLANA E IDIOMA EXTRANJERO</t>
  </si>
  <si>
    <t>LUZ EDITH OSPINA MARIO</t>
  </si>
  <si>
    <t>33 MESES</t>
  </si>
  <si>
    <t>LICENCIADA EN EDUCACION INFANTIL</t>
  </si>
  <si>
    <t>MARTA TERESA MENDOZA BLANCO</t>
  </si>
  <si>
    <t>23.21</t>
  </si>
  <si>
    <t xml:space="preserve">Experiencia  no validada por ser anterior al  solicitado </t>
  </si>
  <si>
    <t>4600056124 2014</t>
  </si>
  <si>
    <t>FUNDACION CARLA CRISTINA</t>
  </si>
  <si>
    <t>20 01 2011</t>
  </si>
  <si>
    <t>144 2011</t>
  </si>
  <si>
    <t>21 01 2010</t>
  </si>
  <si>
    <t>559 2010</t>
  </si>
  <si>
    <t>16 01 2009</t>
  </si>
  <si>
    <t>478 2009</t>
  </si>
  <si>
    <t>YURANI MUÑOZ MARIN</t>
  </si>
  <si>
    <t>18 MESES</t>
  </si>
  <si>
    <t>CAROL DAYANY MESA VELASQUEZ</t>
  </si>
  <si>
    <t xml:space="preserve"> </t>
  </si>
  <si>
    <t>CRISTIAN DAVID ZAPATA CORREA</t>
  </si>
  <si>
    <t>UNIVERSIDAD PEDAGOGICA Y TECNOLOGICA DE COLOMBIA</t>
  </si>
  <si>
    <t>LICENCIADO EN PSICOPEDAGOGIA CON ENFASIS EN ASESORIA EDUCATIVA</t>
  </si>
  <si>
    <t>SANDRA MILENA MORA GUZMAN</t>
  </si>
  <si>
    <t>53 MESES</t>
  </si>
  <si>
    <t>ELIANA PATRICIA PATIÑO PATIÑO</t>
  </si>
  <si>
    <t>SUBSANAR EXPERIENCIA YA QUE CERTIFICA 9 MESES COMO COORDIANDORA DE PROGRAMAS Y SE REQUIERE DOS AÑOS.NO SUBSANO PRESENTO LAS MISMAS CERTIFICACIONES NO CUMPLE</t>
  </si>
  <si>
    <t>LICENCIADO EN EDUCACION PREESCOLAR</t>
  </si>
  <si>
    <t>LUZ DARY RUDA VARGAS</t>
  </si>
  <si>
    <t xml:space="preserve">INSTITUCION EDUCATIVA  ESCUELA NORMAL SUPERIOR  DEL BAJO CAUCA </t>
  </si>
  <si>
    <t xml:space="preserve">VIVIANA ANDREA PEREZ HURTADO </t>
  </si>
  <si>
    <t>CORPORACION UNIVERSITARIA DEL CARIBE</t>
  </si>
  <si>
    <t>LICENCIADO EN EDUCACION BASICA CON ENFASIS EN CIENCIAS NATURALES Y EDUCACION AMBIENTAL</t>
  </si>
  <si>
    <t>ALEXANDRA MARIA ALVAREZ PATIÑO</t>
  </si>
  <si>
    <t xml:space="preserve"> BARRIO LA ESMERALDA</t>
  </si>
  <si>
    <t>BARRIO BIJAO</t>
  </si>
  <si>
    <t>LAS MODALIDADES OFERTADAS NO SON SUCEPTIBLES DEL CAMBIO DE MODALIDAD</t>
  </si>
  <si>
    <t xml:space="preserve"> BARRIO VILLA ARABIA 1</t>
  </si>
  <si>
    <t>BARRIO EL TRIANGULO</t>
  </si>
  <si>
    <t>SECTOR MALVINAS</t>
  </si>
  <si>
    <t>BARRIO ALTOS DEL COUNTRY</t>
  </si>
  <si>
    <t xml:space="preserve">BARRIO LAS MALVINAS </t>
  </si>
  <si>
    <t>TIEMPOS TRASLAPADOS  SUBSANO PERO NO CUMPLE</t>
  </si>
  <si>
    <t>13 9 2013</t>
  </si>
  <si>
    <t>784 2013</t>
  </si>
  <si>
    <t>20 11 2012</t>
  </si>
  <si>
    <t>1676 2012</t>
  </si>
  <si>
    <t>15 12 2014</t>
  </si>
  <si>
    <t>1670 2012</t>
  </si>
  <si>
    <t>SUBSANAR LA EXPERIENCIA HABILITANTE EN EL FORMATO 7 EN LA CORRESPONDIENTE A LA FECHA DE EJECUCIÓN</t>
  </si>
  <si>
    <t>31 12 2008</t>
  </si>
  <si>
    <t>15 01 2008</t>
  </si>
  <si>
    <t>477 2008</t>
  </si>
  <si>
    <t xml:space="preserve">SUBSANAR LA EXPERIENCIA HABILITANTE EN EL FORMATO 7 EN LA CORRESPONDIENTE A LA FECHA DE EJECUCIÓN LA FECHA DEL CONTRATO NO ES VALIDA SOLO SE TIENEN EN CUENTA CONTRATOS QUE SE HAYAN EJECUTADO A PARTIR DEL 2009 Y SOLO DESDE EL MES DE NOVIEMBRE </t>
  </si>
  <si>
    <t>31 12 2007</t>
  </si>
  <si>
    <t>01 02 2007</t>
  </si>
  <si>
    <t>369 2007</t>
  </si>
  <si>
    <t>X SUBSANO PERO PRESENTO LAS MISMAS CERTIFICACIONES</t>
  </si>
  <si>
    <t>X SUBSANO PERO TIEMPOS TRASLAPADOS</t>
  </si>
  <si>
    <t>FUNDACION CARLA CRISTINA   GRUPO 8</t>
  </si>
  <si>
    <t>NO CUMPLE PERFIL</t>
  </si>
  <si>
    <t>ANGELA MARIA CATAÑO VANEGAS</t>
  </si>
  <si>
    <t xml:space="preserve">14 MESES </t>
  </si>
  <si>
    <t>ESTA PENDIENTE LOS GRADOS</t>
  </si>
  <si>
    <t>LICENCIADA EN EDUCACION BASICA CON ENFASIS EN CIENCIAS NATURALES Y EDUCACION AMBIENTAL</t>
  </si>
  <si>
    <t>DINA MARCELA DIAZ MENDOZA</t>
  </si>
  <si>
    <t>59</t>
  </si>
  <si>
    <t>13 01 2014</t>
  </si>
  <si>
    <t xml:space="preserve">4600052552 2014 </t>
  </si>
  <si>
    <t>06 12 2014</t>
  </si>
  <si>
    <t>4600045148 2013</t>
  </si>
  <si>
    <t>02 02 2012</t>
  </si>
  <si>
    <t>4600037963 2012</t>
  </si>
  <si>
    <t xml:space="preserve"> 9 12 2011</t>
  </si>
  <si>
    <t>2 02 2011</t>
  </si>
  <si>
    <t>4600030734 2011</t>
  </si>
  <si>
    <t>16 12 2010</t>
  </si>
  <si>
    <t>2 02 2010</t>
  </si>
  <si>
    <t>4600024181 2010</t>
  </si>
  <si>
    <t>32 MESES</t>
  </si>
  <si>
    <t>UNIVERSIDAD PONTIFICIA BOLIVARIANA</t>
  </si>
  <si>
    <t>ANGELA LUCIA CASTAÑEDA CIFUENTES</t>
  </si>
  <si>
    <t>84 MESES</t>
  </si>
  <si>
    <t>SICOLOGA</t>
  </si>
  <si>
    <t>VIVIANA HENAO CARDENAS</t>
  </si>
  <si>
    <t>72 MESES</t>
  </si>
  <si>
    <t>SANDRA GUTIERREZ BEDOYA</t>
  </si>
  <si>
    <t>YANDRIS PAOLA PAEZ CASTAÑO</t>
  </si>
  <si>
    <t>30 meses</t>
  </si>
  <si>
    <t>POLITECNICO JAIME ISAZA CADAVID</t>
  </si>
  <si>
    <t>LICENCIADO EN EDUCACION FISICA RECREACION Y DEPORTE</t>
  </si>
  <si>
    <t>MARTA EUGENIA MONSALVE JIMENEZ</t>
  </si>
  <si>
    <t>36 meses</t>
  </si>
  <si>
    <t xml:space="preserve">JULIA ESTHER TEJADA RIVERA </t>
  </si>
  <si>
    <t xml:space="preserve">33 meses </t>
  </si>
  <si>
    <t>ESCUELA NORMAL SUPERIOR ANTIOQUEÑA</t>
  </si>
  <si>
    <t>LICENCIADO EN EDUCACION CON ENFASIS CIENCIAS ECONOMICAS</t>
  </si>
  <si>
    <t>ANDRES EDUARDO RICO SALAS</t>
  </si>
  <si>
    <t>TECNICO EN ATENCION INTEGRAL A LA PRIMERA INFANCIA</t>
  </si>
  <si>
    <t>YONAIDA MAZO LOAIZA</t>
  </si>
  <si>
    <t>TARAZA BARRIO EL BOSQUE</t>
  </si>
  <si>
    <t xml:space="preserve">CDI INSTITUCIONAL </t>
  </si>
  <si>
    <t>TARAZA BARRIO NUEVO MILENIO</t>
  </si>
  <si>
    <t>TARAZA BARRIO LA MESETA</t>
  </si>
  <si>
    <t>NECHI BARRIO MALAGANO</t>
  </si>
  <si>
    <t>NECHI BARRIO14 DE SEPTIEMBRE</t>
  </si>
  <si>
    <t>CACERES LA CANCHA CERCA A LA TRONCAL</t>
  </si>
  <si>
    <t>EL OFERENTE PROPONE PASAR LA EXPERIENCIA  ADICIONAL DE LOS CONTRATOS 4600045148 2013 Y 4600052552 2014 LO CUAL NO ES POSIBLE YA QUE LOS PLIEGOS NO ADMITEN MODIFICACION A LO ADICIONAL</t>
  </si>
  <si>
    <t>SUBSANAR LA EXPERIENCIA HABILITANTE EN EL FORMATO 7 YA RELACIONADO REPORTAN 3 MESES, PARA EL AÑO 2009 SOLO SE TOMA LA EXPEREINCIA A PARTIR DEL MES DE NOVIEMBRE SIENDO ASÍ SOLO SE TOMA DOS MESES.</t>
  </si>
  <si>
    <t xml:space="preserve">12 02 2009 </t>
  </si>
  <si>
    <t>4600017239 2009</t>
  </si>
  <si>
    <t xml:space="preserve">SUBSANAR LA EXPERIENCIA HABILITANTE EN EL FORMATO 7 </t>
  </si>
  <si>
    <t>30 12 2008</t>
  </si>
  <si>
    <t xml:space="preserve">30 01 200 8 </t>
  </si>
  <si>
    <t>4600004616 2008</t>
  </si>
  <si>
    <t>X SUBSANO PERO RELACIONA UNA EXPERIENCIA DE LA ADICIONAL</t>
  </si>
  <si>
    <t>FUNDACION CARLA CRISTINA   GRUPO 7</t>
  </si>
  <si>
    <t>CORPORACION COMUNIQUEMONOSI   GRUPO 18</t>
  </si>
  <si>
    <t>CORPORACION COMUNIQUEMONOS</t>
  </si>
  <si>
    <t>ALCALDIA DE MEDELLIN NUCLEO EDUCATIVO 921 COMUNA SEIS</t>
  </si>
  <si>
    <t>RESOLUCION 006014</t>
  </si>
  <si>
    <t>30/092014</t>
  </si>
  <si>
    <t>SUBSANAR CERTIFICACION DEBE SER EXPEDIDA  POR EL CONTRATANTE</t>
  </si>
  <si>
    <t>ALCALDIA DE MEDELLIN</t>
  </si>
  <si>
    <t>CORREGIMIENTO CESTILLAL CAÑASGORDAS</t>
  </si>
  <si>
    <t>COMODATO MUNICIPIO</t>
  </si>
  <si>
    <t>COMPROMISO DE GESTIONAR CON LOS PROPIETARIOS EL PERMISO  PARA EL USO DE LAS INSTALACIONES DONDE OPERA EL PROGRAMA</t>
  </si>
  <si>
    <t>CRA SUCRE NUMERO 33 20 CAÑASGORDAS</t>
  </si>
  <si>
    <t>BARRIO SANTADER DABEIBA</t>
  </si>
  <si>
    <t>CALLE JUAN DEL CORRAL DABEIBA</t>
  </si>
  <si>
    <t>CALLE 11 NO 1108</t>
  </si>
  <si>
    <t>CORREGIMIENTOS LOS LLANOS DE PEQUE</t>
  </si>
  <si>
    <t>BARRIO EL SOCORRO URAMITA</t>
  </si>
  <si>
    <t>JASMIN OSORIO BUILES</t>
  </si>
  <si>
    <t>LICENCIADA EN BASICA PRIMARIA</t>
  </si>
  <si>
    <t>UNIVERSIDAD DE PAMPLONA</t>
  </si>
  <si>
    <t>N A</t>
  </si>
  <si>
    <t>C.E. SAN ATONIO DE PADUAS  COOPEDUCAMOS</t>
  </si>
  <si>
    <t>40 MESES</t>
  </si>
  <si>
    <t>DIANA LORENA LOPEZ  CARDONA</t>
  </si>
  <si>
    <t>35 MESES</t>
  </si>
  <si>
    <t>ASTRID MARCELA OSPINA ZAPATA</t>
  </si>
  <si>
    <t>LICENCIADA EN EDUCACION BASICA CON ENFASIS EN EDUCACION FIDICA RECREACION Y DEPORTES</t>
  </si>
  <si>
    <t>COOPEDUCAMOS</t>
  </si>
  <si>
    <t>MARIANA VELASQUEZ ARANGO</t>
  </si>
  <si>
    <t>FUNDACION UNIVERSIDAD MARIA CANO</t>
  </si>
  <si>
    <t xml:space="preserve">METROSALUD  TECNOLOGICO PASCUAL BRAVO  CORPROE </t>
  </si>
  <si>
    <t>10 MESES</t>
  </si>
  <si>
    <t>PSICOLOCA Y PRACTICANTE DE PSICOLOGIA</t>
  </si>
  <si>
    <t>LINA MARIA VARGAS TOBON</t>
  </si>
  <si>
    <t>UNIVERSIDAD SAN BUENVENTURA</t>
  </si>
  <si>
    <t xml:space="preserve">METROSALUD </t>
  </si>
  <si>
    <t>NATALIA OSORIO BUILES</t>
  </si>
  <si>
    <t>CORPORACION UNIVERSITARIA REMINGTON</t>
  </si>
  <si>
    <t>60 MESES</t>
  </si>
  <si>
    <t>SUBSANAR TARJETA PROFESIONAL</t>
  </si>
  <si>
    <t>ACTUAL</t>
  </si>
  <si>
    <t>CERTIFICADO NO EXPEDIDO POR EL CONTRATANTE</t>
  </si>
  <si>
    <t>ASOJAM</t>
  </si>
  <si>
    <t>NO ACREDITA</t>
  </si>
  <si>
    <t>NO REGISTRA EL NUMERO DEL CONTRATO</t>
  </si>
  <si>
    <t>EXPERIENCIA PROFESIONAL                                                                        EXPERIENCIA      FECHA DE INICIO Y TERMINACION       FUNCIONES</t>
  </si>
  <si>
    <t>JOEL SUAREZ OSPINA</t>
  </si>
  <si>
    <t>ENTIDADES VARIAS</t>
  </si>
  <si>
    <t>19 AÑOS</t>
  </si>
  <si>
    <t>NO ACREDITA TARJETA PROSESIONAL</t>
  </si>
  <si>
    <t>DIANA MARIA CORREA MONTOYA</t>
  </si>
  <si>
    <t>LICENCIADA EN PREESCOLAR</t>
  </si>
  <si>
    <t>UFUNDACION UNIVERSITARIA LUIS AMIGÓ</t>
  </si>
  <si>
    <t>CORPORACION COMUNIQUEMONOS  SALACUNA GESTAR</t>
  </si>
  <si>
    <t>PROFESIONAL EN APOYO PEDAGOGICO</t>
  </si>
  <si>
    <t>ORLANDO DE JESUS JIMENEZ TAVERA</t>
  </si>
  <si>
    <t>COOMEI</t>
  </si>
  <si>
    <t>14 AÑOS</t>
  </si>
  <si>
    <t>REVISRO FISCAL CONTADOR</t>
  </si>
  <si>
    <t>06 12 2003</t>
  </si>
  <si>
    <t>HECTOR ANIBAL SALCEDO HERNANDEZ</t>
  </si>
  <si>
    <t>NO CUMPLE CON LA EXPERIENCIA MINIMA REQUERIDAEN LOS PLIEGOS DE LA CONVOCATORIA
 SE RELACIONAN PAZ Y SALVO COMO EXPERIENCIA NO CUMPLE POR QUE EL PERSONAL RELACIONADO EN TALENTO HUMANO NO ES PROPORCIONAL CON LOS CUPOS ESTABLECIDOS PARA EL CARGO</t>
  </si>
  <si>
    <t xml:space="preserve">AGENTE EDUCATIVO FAMILIAR
TUTORA CON FUNCIONES DE ASESOR PEDAGOGICO </t>
  </si>
  <si>
    <t>13 MESES 
5 MESES</t>
  </si>
  <si>
    <t xml:space="preserve"> COOMACO 
FUNDACIONM PARA LA PROMOCIÓN DE LA CULTURA Y EDUCACIÓN POPULAR FUNPROCEP</t>
  </si>
  <si>
    <t>06 07 2012</t>
  </si>
  <si>
    <t>UNIVERSIDAD DE TOLIMA</t>
  </si>
  <si>
    <t>MARLEM HERNANDEZ ROJAS</t>
  </si>
  <si>
    <t>NO C UMPLE CON EL PERFIL YA QUE NO PRESENTA TP NO CUMPLE POR QUE EL PERSONAL RELACIONADO EN TALENTO HUMANO NO ES PROPORCIONAL CON LOS CUPOS ESTABLECIDOS PARA EL CARGO</t>
  </si>
  <si>
    <t>28 MESES</t>
  </si>
  <si>
    <t>COOPERATIVA MULTIACTIVA DE MADRES COMUNITARIAS COOMACO</t>
  </si>
  <si>
    <t>NO SE RELACIONA TARJETA PROFESIONAL</t>
  </si>
  <si>
    <t>28  08 2005</t>
  </si>
  <si>
    <t>FRANCISCO RIVERO BELTRAN</t>
  </si>
  <si>
    <t>60 AL 61</t>
  </si>
  <si>
    <t>09 09 2013</t>
  </si>
  <si>
    <t>756 DE 2013</t>
  </si>
  <si>
    <t>INSTITUTO COLOMBIANO DE BIESTAR FAMILIAR CENTRO ZONAL BAJO CAUCA</t>
  </si>
  <si>
    <t>COOPERATIVA DE MADRES COOMACO</t>
  </si>
  <si>
    <t>58 AL 59</t>
  </si>
  <si>
    <t>15 12 2012</t>
  </si>
  <si>
    <t>1677 DE 2012</t>
  </si>
  <si>
    <t>NO PRESENTA TARJETA PROFESIONAL DEBE SUBSANAR</t>
  </si>
  <si>
    <t>COOPERATIVA MULTIACTIVA DE MADRES COMUNITARIAS COMACO</t>
  </si>
  <si>
    <t>23 03 2000</t>
  </si>
  <si>
    <t>PATRICIA GIL BARRIENTOS</t>
  </si>
  <si>
    <t xml:space="preserve">ASESOR PSICOLOGICO
PSICOLOGO
</t>
  </si>
  <si>
    <t xml:space="preserve">4 MESES
9 MESES
</t>
  </si>
  <si>
    <t>INSTITUCION EDUCATIVA LA MISERICORDIA
COMISARIA DE FAMILIA CAUCASIA</t>
  </si>
  <si>
    <t>05 06 2009</t>
  </si>
  <si>
    <t>JAIME ALBERTO OLARTE GIRALDO</t>
  </si>
  <si>
    <t>COORDINDOR MODALIDAD FAMILIAR
PROFESIONAL TERRITORIAL</t>
  </si>
  <si>
    <t>6 MESES
4 MESES</t>
  </si>
  <si>
    <t>COOPERATIVA MULTIACTIVA DE MADRES COMUNITARIAS COMACO
FUNDACION COLOMBIANA PARA EL DESARROLLO FUCOLDE</t>
  </si>
  <si>
    <t>24 03 2011</t>
  </si>
  <si>
    <t>UNIOVERSIDAD COOPERATIVA DE COLOMBIA</t>
  </si>
  <si>
    <t>DIANA MARCELA RIVERO TRUJILLO</t>
  </si>
  <si>
    <t>10 12 2005</t>
  </si>
  <si>
    <t>UNIVERSIDAD NACIONAL ABIERTA Y ADISTANCIA</t>
  </si>
  <si>
    <t>PSICOLOGO SOCIAL</t>
  </si>
  <si>
    <t>HERNANDO JOSE ARRIETA CALY</t>
  </si>
  <si>
    <t>NO CUMPLE CON EL TIEMPO DE EXPERIENCIA LABORAL REQUERIDO EN EL CQRGO DE COORDINADOR O  JEFE DE PROYECTOS ESTABLECIDO EN LOS PLIEGOS DE LA CONVOCATORIA</t>
  </si>
  <si>
    <t>19 12 2013</t>
  </si>
  <si>
    <t>PAULA ANDREA ZAPÁTA FERREIRA</t>
  </si>
  <si>
    <t>LICENCIADO EN EDUCACION FISICA</t>
  </si>
  <si>
    <t>ANDERSON MAURICIO PADILLA CASTRILLON</t>
  </si>
  <si>
    <t>08 04 2011</t>
  </si>
  <si>
    <t>ELIZABETH ALVAREZ FERNANDEZ</t>
  </si>
  <si>
    <t>12  MESES</t>
  </si>
  <si>
    <t>23 07 2012
2014 ( Actualmente)</t>
  </si>
  <si>
    <t>TECNICO EN ATENCION INTEGRAL A LA PRIMERA INFANCIA
 ONG CORPORACION EDUCATIVA LOGOS</t>
  </si>
  <si>
    <t>SERVICIO NACIONAL DE APRENDIZAJE SENA
ACTAUALMENTE ESTUDIANTE DE LICENCIATURA EN PRIMERA INFANCIA</t>
  </si>
  <si>
    <t>MARIA ELSY BARRIENTOS AGUDELO</t>
  </si>
  <si>
    <t xml:space="preserve">BARRIO LA PALMA CENTRO ZONAL BAJO CAUCA </t>
  </si>
  <si>
    <t>NO ES CLARA LA CARTA DE INTENCION, COLCOAR SI LA DIRECCION ES IGUA LA LA QUE VIENE OEPERANDO EL SERVICIO</t>
  </si>
  <si>
    <t xml:space="preserve">BARRIO SANTA LUCIA CENTRO ZONAL BAJO CAUCA </t>
  </si>
  <si>
    <t xml:space="preserve">CL 9 9 9 BARRIO LA PALMA CENTRO ZONAL BAJO CAUCA </t>
  </si>
  <si>
    <t>ACALRAR DIRECCION DADO QUE EN LA GEOREFERENCIACION APARECE CLL 8A Y EL OFERENTE COLOCA 8.</t>
  </si>
  <si>
    <t xml:space="preserve">CL 8 CAR 20 ESQUINA  LA TRONCAL  CENTRO ZONAL BAJO CAUCA </t>
  </si>
  <si>
    <t>DIRECCIÓN REGISTRADA ES DIFERENTE A LA GEOREFERENCIACIÓN PUBLICADA EN LA CONVOCATORIA</t>
  </si>
  <si>
    <t xml:space="preserve">CORREGIMIENTO DE CUTURU  CENTRO ZONAL BAJO CAUCA </t>
  </si>
  <si>
    <t>BARRIO EL TRIANGULO SECTOR CASA FINCA CAUCASIA CENTRO ZONAL BAJO CAUCA</t>
  </si>
  <si>
    <t xml:space="preserve">BARRIO LA MAGDALENA CENTRO ZONAL BAJO CAUCA </t>
  </si>
  <si>
    <t>NO SE VALIDA EL TIEMPO DE LA CERTIFICACION POR ESTAR TRASLAPADO  SI SE VALIDAN LOS CUPOS</t>
  </si>
  <si>
    <t>55 AL 55</t>
  </si>
  <si>
    <t>15 11 2012</t>
  </si>
  <si>
    <t>1480 DE 2012</t>
  </si>
  <si>
    <t>51 AL 52</t>
  </si>
  <si>
    <t>17 01 2012</t>
  </si>
  <si>
    <t>307 2012</t>
  </si>
  <si>
    <t>50 AL 51</t>
  </si>
  <si>
    <t>436 2011</t>
  </si>
  <si>
    <t>7-9</t>
  </si>
  <si>
    <t>COOPERATIVA MULTIACTIVA DE MADRES COMUNITARIAS COOMACO   GRUPO 9</t>
  </si>
  <si>
    <t>NO SE RELACIONA EXPERIENCIA ADICIONAL</t>
  </si>
  <si>
    <t>ESUMER FUNDACION MANUEL MEJIA</t>
  </si>
  <si>
    <t xml:space="preserve">11 03 2011 </t>
  </si>
  <si>
    <t>ARIS YGINA QUINTERO AGUDELO</t>
  </si>
  <si>
    <t>NO ANEXA LA TARJETA PROFESIONAL</t>
  </si>
  <si>
    <t xml:space="preserve">7 MESES </t>
  </si>
  <si>
    <t>PASTORAL SOCIAL  DIOCISIS DE SINCELEJO</t>
  </si>
  <si>
    <t>NO LA ANEXO</t>
  </si>
  <si>
    <t>02 07 2008</t>
  </si>
  <si>
    <t>CECAR (CORPORACION UNIVERSITARIA DEL CARIBE)</t>
  </si>
  <si>
    <t>DAVID EDUARDO GONZALEZ SUAREZ</t>
  </si>
  <si>
    <t>11 03 2011</t>
  </si>
  <si>
    <t>FRANCISCO ANTONIO SEPULVEDA MADERA</t>
  </si>
  <si>
    <t>4 MESES
6 MESES
1 MES</t>
  </si>
  <si>
    <t>COMFENALCO
IPS CENTRO PERSONAL Y FAMILIA
FUNDACION UNIVERSITARIA CATOLICA EL NORTE</t>
  </si>
  <si>
    <t>18 03 2011</t>
  </si>
  <si>
    <t>LILIANA PATRICIA BUELVAS BELTRAN</t>
  </si>
  <si>
    <t>20 11 2014</t>
  </si>
  <si>
    <t>8 SEMESTRE DE LICENCIADA EN EDUCACION BASICA CON ENFASIS HUMANIDADES, LENGUA ASTELLANA E INGLES</t>
  </si>
  <si>
    <t>YESENIA RICO RODRIGUEZ</t>
  </si>
  <si>
    <t>NO C UMPLE CON EL PERFIL EN LO RELACIONADO CON LA EXPERIENCIA</t>
  </si>
  <si>
    <t>75 MESES</t>
  </si>
  <si>
    <t>CORINGE Y CORPORACION EDUCATIVA ESPARRO</t>
  </si>
  <si>
    <t>14 12 2014</t>
  </si>
  <si>
    <t>UNIVERSIDAD UNIMINUTO</t>
  </si>
  <si>
    <t>ESTUDIANTE DE PEDAGOGIA INFANTIL (Actualmente)</t>
  </si>
  <si>
    <t>LEIDY MILENA RICO RODRIGUEZ</t>
  </si>
  <si>
    <t>30 03 2013</t>
  </si>
  <si>
    <t>LEDIS VIVIANA VERDEZA MARTINEZ</t>
  </si>
  <si>
    <t>PROFESIONAL COORDIANDOR DE ACTIVIDADES DIDACTICAS, FORMACIÓN Y PREVENCIÓN EN SALUD MENTAL, DE PROYECTOS PARA PI</t>
  </si>
  <si>
    <t>17 MESES</t>
  </si>
  <si>
    <t>CORPORACION PARA EL DESARROLLO SOCIAL BAJO CAUCA</t>
  </si>
  <si>
    <t>11 12 1998</t>
  </si>
  <si>
    <t>PROFESIONAL EN GERENCIA DE SISTEMAS DE INFORMACION EN SALUD</t>
  </si>
  <si>
    <t>GUSTAVO ARIAS HERNANDEZ</t>
  </si>
  <si>
    <t>BARRIO EL BOSQUE TARAZA CENTRO ZONAL BAJO CAUCA</t>
  </si>
  <si>
    <t>BARRIO NUEVO MILENIO TARAZA  CENTRO ZONAL BAJO CAUCA</t>
  </si>
  <si>
    <t>BARRIO LA MESETA TARAZA CENTRO ZONAL BAJO CAUCA</t>
  </si>
  <si>
    <t>BARRIO LAS PALMAS FRENTE A LA CANCHA DEL MALAGANO NECHI CENTRO ZONAL BAJO CAUCA</t>
  </si>
  <si>
    <t>BARRIO14 DE SEPTIEMBRE NECHI  CENTRO ZONAL BAJO CAUCA</t>
  </si>
  <si>
    <t>LA CANCHA CERCA A LA TRONCAL CENTRO ZONAL BAJO CAUCA</t>
  </si>
  <si>
    <t>CONFORME A LO ESTABLECIDO EN PLIEGO DE CONDICIONES LOS CONTTRATOS QUE SE ENCUENTRAN EN EJECUCION SOLO SE TENDRAN EN CUENTA HASTA EL 30 SEPTIEMBRE DE 2014</t>
  </si>
  <si>
    <t xml:space="preserve">17 01 2014 </t>
  </si>
  <si>
    <t xml:space="preserve">INSTITUTO COLOMBIANO DE BIENESTAR FAMILIAR  REGIONAL ANTIOQUIA CENTRO ZONAL BAJO CAUCA </t>
  </si>
  <si>
    <t>31 01 2013</t>
  </si>
  <si>
    <t>31  12 2012</t>
  </si>
  <si>
    <t>28 06 2012</t>
  </si>
  <si>
    <t xml:space="preserve">7 </t>
  </si>
  <si>
    <t>COOPERATIVA MULTIACTIVA DE MADRES COMUNITARIAS COOMACO   GRUPO 7</t>
  </si>
  <si>
    <t>COOPERATIVA MULTIACTIVA PARA LA EDUCACION INTEGRAL COOMEI</t>
  </si>
  <si>
    <t>EL CERTIFICADO NO ACLARA SI HA TENIDO MULTAS O NO</t>
  </si>
  <si>
    <t>21/092014</t>
  </si>
  <si>
    <t xml:space="preserve"> CENTRO DE DESARROLLO INFANTIL SIN ARRIENDO</t>
  </si>
  <si>
    <t>AMAGA</t>
  </si>
  <si>
    <t>PROPIEDAD DEL MUNICIPIO</t>
  </si>
  <si>
    <t>ANGELOPOLIS</t>
  </si>
  <si>
    <t>CALDAS</t>
  </si>
  <si>
    <t>ARRIENDO PAGADO POR MUNICIPIO</t>
  </si>
  <si>
    <t>ENVIGADO</t>
  </si>
  <si>
    <t>LA ESTRELLA</t>
  </si>
  <si>
    <t>ARRIENDO PAGADO POR CDI</t>
  </si>
  <si>
    <t>TITIRIBI</t>
  </si>
  <si>
    <t>DORA ELENA AVENDAÑO VELEZ</t>
  </si>
  <si>
    <t>LICENCIADA EN ADMINISTRACION EDUCATIVA SEMIESCOLARIZADA</t>
  </si>
  <si>
    <t>UNIVERSIDAD DE SAN BUENAVENTURA</t>
  </si>
  <si>
    <t>12 AÑOS 6 MESES</t>
  </si>
  <si>
    <t>RECTORA Y COORDINADORA PEDAGOGICA</t>
  </si>
  <si>
    <t>MARTHA CECILIA BETANCUR BETANCUR</t>
  </si>
  <si>
    <t>63 MESES</t>
  </si>
  <si>
    <t>JADY YURLEY ZAPATA AVENDAÑO</t>
  </si>
  <si>
    <t>LICENCIADA EN EDUCACION PREECOLAR</t>
  </si>
  <si>
    <t>24 MESES</t>
  </si>
  <si>
    <t>LUZ ELIANA LEON MESA</t>
  </si>
  <si>
    <t>38 MESES</t>
  </si>
  <si>
    <t>COORDINADORA MUNICIPIOS</t>
  </si>
  <si>
    <t>ALEJANDRA ZULUAGA CARDONA</t>
  </si>
  <si>
    <t>SICOLOGA CON ENFASIS EN SICOLOGIA SOCIAL</t>
  </si>
  <si>
    <t>21 MESES</t>
  </si>
  <si>
    <t>RUBEN FRANCISCO HINCAPIE CARDONA</t>
  </si>
  <si>
    <t>SICOLOGO</t>
  </si>
  <si>
    <t>AGENTE PSICOSOCIAL</t>
  </si>
  <si>
    <t>NORA EUGENIA ALVAREZ GALEANO</t>
  </si>
  <si>
    <t>10  MESES</t>
  </si>
  <si>
    <t>ALEJANDRA HERRERA GOMEZ</t>
  </si>
  <si>
    <t xml:space="preserve">SICOLOGA </t>
  </si>
  <si>
    <t>JENNY MARCELA MONTOYA RESTREPO</t>
  </si>
  <si>
    <t>YULIANA HERNANDEZ HOLGUIN</t>
  </si>
  <si>
    <t>RESPONDE A LAS PREGUNTAS PERO NO HIZO LA PRESENTACION ADECUADA</t>
  </si>
  <si>
    <t>MUNICIPIO DE MEDELLIN SECRETARIA DE EDUCACON</t>
  </si>
  <si>
    <t>12 03 2009</t>
  </si>
  <si>
    <t>12 09 2009</t>
  </si>
  <si>
    <t>NO SE VALIDA LA EXPERIENCIA CERTIFICADA DEBIDO QUE ES NO SE ENCUENTRA DENTRO DE LA VIGENCIA ESTABLECIDA EN LOS PLIEGOS DE LA CONVOCATORIA</t>
  </si>
  <si>
    <t>14 09 2009</t>
  </si>
  <si>
    <t>13 12 2009</t>
  </si>
  <si>
    <t>SOLO SE VALIDA UNA FRACCION DE LA EXPERIENCIA CERTIFICADA DEBIDO QUE ES LA UNICA QUE SE ENCUENTRA DENTRO DE LA VIGENCIA ESTABLECIDA EN LOS PLIEGOS DE LA CONVOCATORIA</t>
  </si>
  <si>
    <t>GLORIA AMPARO DIAZ VALENCIA</t>
  </si>
  <si>
    <t>LICENCIADA EN EDUCACION PREESCOLAR ESPECIALISTA EN GERENCIA EDUCATIVA</t>
  </si>
  <si>
    <t>77 MESES</t>
  </si>
  <si>
    <t>COORDINADORA DE EDUCACION</t>
  </si>
  <si>
    <t>BERENICE DE LA INMACULADA VARGAS MUÑOZ</t>
  </si>
  <si>
    <t>NO SE EVIDENCIA</t>
  </si>
  <si>
    <t>CENTRO EDUCATIVO SOL NACIENTE Y COOMEI</t>
  </si>
  <si>
    <t>DOCENTE PREESCOLAR</t>
  </si>
  <si>
    <t>NO SE EVIDENCIA EN LOS DOCUMENTOS PRESENTADOS EN LA PROPUESTA DIPLOMA O ACTA DE GRADO
NO ES SUBSABABLE EL COMPONENTE TALENTO HUMANO ADICIONAL</t>
  </si>
  <si>
    <t>IRENE MONTES GARCIA</t>
  </si>
  <si>
    <t>CORPORACION UNIVERITARIA DEL CARIBE</t>
  </si>
  <si>
    <t>COOPERATIVA MULTIACTIVA DE MADRES COMUNITARIAS COOMACO   GRUPO 5</t>
  </si>
  <si>
    <t>COOPERATIVO MULTIACTIVA DE SAN ANTONIO DE PRADO COOMULSAP</t>
  </si>
  <si>
    <t>DICIEMBRE 2 DE 2014</t>
  </si>
  <si>
    <t>COOPERATIVA  MULTIACTIVA INTEGRAL DE SAN ANTONIO DE PADRO COOMULSAP</t>
  </si>
  <si>
    <t>4600052566 2014</t>
  </si>
  <si>
    <t>21 01 2014</t>
  </si>
  <si>
    <t>4600047849 2013</t>
  </si>
  <si>
    <t>10 05 2013</t>
  </si>
  <si>
    <t>4600038144 2012</t>
  </si>
  <si>
    <t>14 02 2012</t>
  </si>
  <si>
    <t>CALLE 52 BOYACA SECTOR CAMPIÑAS SAN FERNANDO AMAGA ZONAL ABURRA SUR</t>
  </si>
  <si>
    <t>CALLE ARENALES AL FRENTE DEL COLEGIO SAN JOSE SECCION SECUNDARIOA ANGELOPOLIS ZONAL ABURRA SUR</t>
  </si>
  <si>
    <t>CARRERA 54 133 SUR 26 CALDAS ZONAL ABURRA SUR</t>
  </si>
  <si>
    <t>CALLE 38 SUR 36 20 BARRIO  NISA ENVIGADO ZONAL ABURRA SUR</t>
  </si>
  <si>
    <t>CALLE 36 S 43 B 35 ENVIGADO ZONAL ABURRA SUR</t>
  </si>
  <si>
    <t>TRANSVERSAL 34 F SUR 29 16 BARRIO LAS COMETAS ENVIGADO ZONAL ABURRA SUR</t>
  </si>
  <si>
    <t>CENTRO ENCUENTRO CIUDADANOS LAS PALMAS KILOMETRO 16 VIA LAS PALMAS</t>
  </si>
  <si>
    <t>CALLE 100 C SUR 48 C 39 BARRIO LA TABLAZA JUAN 23 ZONAL ABURRA SUR</t>
  </si>
  <si>
    <t>CARRERA 61 77 SUR 27 LA ESTRELLA ZONAL ABURRA SUR</t>
  </si>
  <si>
    <t>CARRERA  62 87 SUR 340 LA ESTRELLA ZONAL ABURRA SUR</t>
  </si>
  <si>
    <t>CALLE ANTONIO JOSE RESTREPO 22 60 TITIRIBI ZONAL ABURRA SUR</t>
  </si>
  <si>
    <t>DIANY PATRICIA ROJAS MARIN</t>
  </si>
  <si>
    <t>27 07 2001</t>
  </si>
  <si>
    <t>COOMULSAP</t>
  </si>
  <si>
    <t>68  MESES
22 MESES</t>
  </si>
  <si>
    <t>AGENTE EDUCATIVO
COORDINADORA</t>
  </si>
  <si>
    <t xml:space="preserve">ACLARAR CARGO Y TIEMPO LABORADO DE LA CERTIFICACIÓN 20 11 2014 FOLIO 97 SUBSANAR
EL PROPONENTE SUBSANA PRESENTANDO NUEVA CERTIFICACION LABORAL QUE DETALLA CARGO Y TIEMPO </t>
  </si>
  <si>
    <t>PAULA ANDREA GARCIA MUNOZ</t>
  </si>
  <si>
    <t>06 08 1998</t>
  </si>
  <si>
    <t>87 MESES
11 MESES</t>
  </si>
  <si>
    <t>AGENTE EDUCATIVO</t>
  </si>
  <si>
    <t>ACLARAR CARGO Y TIEMPO LABORADO DE LA CERTIFICACIÓN 20 11 2014 FOLIO 117 SUBSANAR 
EL PROPONENTE SUBSANA PRESENTANDO NUEVA CERTIFICACION LABORAL QUE DETALLA CARGO Y TIEMPO  EN EL CUAL SE ESPECIFICA EXPERIENCIA MENOR A LA SOLICITADA EN LOS PLIEGOS DE LA CONVOCATORIA PARA EL PERFIL DE COORDINADOR</t>
  </si>
  <si>
    <t>LUZ ADRIANA PATIÑO RIVERA</t>
  </si>
  <si>
    <t>20 06 2007</t>
  </si>
  <si>
    <t>50 MESES
11, 8 MESES</t>
  </si>
  <si>
    <t>MARIA TERESITA DEL NIÑO JESUS VILLEGAS MORENO</t>
  </si>
  <si>
    <t>LICENCIADA EN EDUCACION BASICA CON ENFASIS EN INGLES</t>
  </si>
  <si>
    <t>11 12 2003</t>
  </si>
  <si>
    <t>51 MESES</t>
  </si>
  <si>
    <t>LUZ ESTELA SILVA RODRIGUEZ</t>
  </si>
  <si>
    <t>13 12 1999</t>
  </si>
  <si>
    <t>37 MESES</t>
  </si>
  <si>
    <t>MELFY CASTAÑO LONDOÑO</t>
  </si>
  <si>
    <t>01 04 2008</t>
  </si>
  <si>
    <t>181064227-I</t>
  </si>
  <si>
    <t>47 MESES</t>
  </si>
  <si>
    <t>PAULA ANDREA ORTIZ LONDOÑO</t>
  </si>
  <si>
    <t>18 06 2013</t>
  </si>
  <si>
    <t>SANDRA NATALIA VALENCIA OSORIO</t>
  </si>
  <si>
    <t>27 05 2005</t>
  </si>
  <si>
    <t>ELDA MONICA RESTREPO AGUIRRE</t>
  </si>
  <si>
    <t>19 07 2006</t>
  </si>
  <si>
    <t xml:space="preserve">5 1567 </t>
  </si>
  <si>
    <t>71 MESES</t>
  </si>
  <si>
    <t>JEIMY TATIANA BALBIN MESA</t>
  </si>
  <si>
    <t>19 07 2013</t>
  </si>
  <si>
    <t>14 05 69</t>
  </si>
  <si>
    <t>2 MESES</t>
  </si>
  <si>
    <t>NO CUMPLE CON EL PERFIL FALTA TIEMPO DE EXPERIENCIA SUBSANAR
NO SUBSANA EL PROPONENTE</t>
  </si>
  <si>
    <t>UNIDAD JURIDICA SECRETARIA DE EDUCACIÓN DE MEDELLÍN</t>
  </si>
  <si>
    <t>4600052475 2014</t>
  </si>
  <si>
    <t>03 02 2014</t>
  </si>
  <si>
    <t>NO ES VALIDA LA EXPERIENCIA POR ENCONTRARSE TRASLAPADA EN TIEMPO CON LA EXPERIENCIA HABILITANTE EN EL GRUPO 5</t>
  </si>
  <si>
    <t xml:space="preserve">14 02 2012 </t>
  </si>
  <si>
    <t>12 02 2012</t>
  </si>
  <si>
    <t>NO ES VALIDA LA EXPERIENCIA YA QUE FUE APORTADA COMO EXPERIENCIA HABILITANTE EN EL GRUPO 5</t>
  </si>
  <si>
    <t>4600030652 2011</t>
  </si>
  <si>
    <t>4600024169 2010</t>
  </si>
  <si>
    <t>05 02 2010</t>
  </si>
  <si>
    <t>20 08 2010</t>
  </si>
  <si>
    <t>GLORIA EMILSEN CUERVO CASTAÑEDA</t>
  </si>
  <si>
    <t>08 11 1996</t>
  </si>
  <si>
    <t>42 MESES</t>
  </si>
  <si>
    <t>DAMARIZ GUTIERREZ SUAREZ</t>
  </si>
  <si>
    <t>45 MESES
12 MESES</t>
  </si>
  <si>
    <t>AGENTE EDUCATIVO 
COORDINADORA PEDAGOGICA</t>
  </si>
  <si>
    <t>UBER ARMANDO MONTAÑO PATIÑO</t>
  </si>
  <si>
    <t>ECONOMISTA</t>
  </si>
  <si>
    <t>UNIVERSIDAD NACIONAL DE COLOMBIA</t>
  </si>
  <si>
    <t>07 06 2005</t>
  </si>
  <si>
    <t>76 MESES</t>
  </si>
  <si>
    <t>DOCENTE COORDINADOR</t>
  </si>
  <si>
    <t>COOPERATIVA MULTIACTIVA DE MADRES COMUNITARIAS COOMACO   GRUPO 21</t>
  </si>
  <si>
    <t>479 2014</t>
  </si>
  <si>
    <t>4600045105 2013</t>
  </si>
  <si>
    <t>4600030399 2013</t>
  </si>
  <si>
    <t>CR 9 n 10 71  UNION CENTRO ZONAL ORIENTE</t>
  </si>
  <si>
    <t xml:space="preserve">LA CARTA DEBE AGRGEAR INTECION DE ARRENDAMIENTO Y NO SOLO DE GESTIONAR USO DE LA INFRAETRUCTURA COMO ESTA CITADO EN LA MISMA DEBIDO A QUE ES EN ARRIENDO </t>
  </si>
  <si>
    <t>CL 29 N 29 31 MARINILLA CENTRO ZONAL ORIENTE</t>
  </si>
  <si>
    <t>CL 40 N 67 45  BARRIO PROVENIR CENTRO ZONAL ORIENTE</t>
  </si>
  <si>
    <t>CL 10 N 8 34 CORREGIMIENTO MESOPOTAMIA UNION CENTRO ZONAL ORIENTE</t>
  </si>
  <si>
    <t>MARIA GLADIS AVENDAÑO GOMEZ</t>
  </si>
  <si>
    <t>26 07 2012</t>
  </si>
  <si>
    <t>PAULA ANDREA MARIN RENGIFO</t>
  </si>
  <si>
    <t>27 08 1999</t>
  </si>
  <si>
    <t>WILSON DARIO JARAMILLO JARAMILLO</t>
  </si>
  <si>
    <t>22 09 2006</t>
  </si>
  <si>
    <t>5 3075</t>
  </si>
  <si>
    <t>85 MESES</t>
  </si>
  <si>
    <t>PATRICIA LOPEZ MARULANDA</t>
  </si>
  <si>
    <t>23 08 2002</t>
  </si>
  <si>
    <t>5 2952</t>
  </si>
  <si>
    <t>4600024017 2010</t>
  </si>
  <si>
    <t>4600030859 2011</t>
  </si>
  <si>
    <t>NO SE EVALUA LA EXPERIENCIA POR ENCONTRARSE TRASLAPADA CON LA EXPERIENCIA HABILITADA CON EL GRUPO 21</t>
  </si>
  <si>
    <t>4600052400 2014</t>
  </si>
  <si>
    <t>ELIANA ANDREA VAHOS MONTOYA</t>
  </si>
  <si>
    <t>26 07 2002</t>
  </si>
  <si>
    <t>COODINADORA PEDAGOGICA</t>
  </si>
  <si>
    <t>EDSON YASHIN MARULANDA FERNANDEZ</t>
  </si>
  <si>
    <t>14 08 2009</t>
  </si>
  <si>
    <t>41 MESES
15 MESES</t>
  </si>
  <si>
    <t>COODINADORA PEDAGOGICA
AGENTE PEDAGOGICO</t>
  </si>
  <si>
    <t>COOPERATIVA MULTIACTIVA DE MADRES COMUNITARIAS COOMACO   GRUPO 28</t>
  </si>
  <si>
    <t>4600038015 2012</t>
  </si>
  <si>
    <t>10 02 2012</t>
  </si>
  <si>
    <t>4600030871 2001</t>
  </si>
  <si>
    <t>4600024204 2010</t>
  </si>
  <si>
    <t>04 02 2010</t>
  </si>
  <si>
    <t>18 12 2010</t>
  </si>
  <si>
    <t>CARRERA 21 17 60 COCORNA CENTRO ZONAL ORIENTE MEDIO</t>
  </si>
  <si>
    <t>LA PIÑUELA COCORNA CENTRO ZONAL ORIENTE MEDIO</t>
  </si>
  <si>
    <t>CARRERA 49 B 43 C 02 EL SANTUARIO CENTRO ZONAL ORIENTE MEDIO</t>
  </si>
  <si>
    <t>NO CORRESPONDEN LOS CUPOS REPORTADOS CON LA GEOREFERENCIACION LA PROPUESTA REPORTA 115 Y EN EL AVISO MODIFICATORIO SE REPORTARON 39
NO SUBSANA EL PROPONENTE DADO QUE NO PRESENTA NUEVO FORMATO 11 CON LAS CORRECIONES DE INFRAESTRUCTURA</t>
  </si>
  <si>
    <t>CALLE 43 49 B 18 EL SANTUARIO CENTRO ZONAL ORIENTE MEDIO</t>
  </si>
  <si>
    <t>CALLE 23 22 18 BARRIO SANTA BARBARA CENTRO ZONAL ORIENTE MEDIO</t>
  </si>
  <si>
    <t>CALLE 11 10 34 SAN FRANCISCO CENTRO ZONAL ORIENTE MEDIO</t>
  </si>
  <si>
    <t>CARRERA 17 16 80 SAN LUIS CENTRO ZONAL ORIENTE MEDIO</t>
  </si>
  <si>
    <t>NO CORRESPONDE CON LA GEOREFERENCIACION VALIDAR</t>
  </si>
  <si>
    <t>CALLE 50 23 16 SECTOR LAS VEGAS SAN RAFAEL  CENTRO ZONAL ORIENTE MEDIO</t>
  </si>
  <si>
    <t>CALLE 45 B 52 05 MONSEÑOR EL SANTUARIO CENTRO ZONAL ORIENTE MEDIO</t>
  </si>
  <si>
    <t>ESTA INFRAESTRUCTURA NO FUE INCLUIDA EN LA PROPUESTA  DEBE PRESENTAR COMPROMISO DE GESTION SE DEBE SUBSANAR
LA CARTA DE COMPROMISO ENVIADA NO VIENE FIRMADA NI EN MEMBRETE DEL PROPONENTE POR ELLO NOS VALIDADO EL DOCUMENTO NO SUBSANA</t>
  </si>
  <si>
    <t>CARLOS ANDRES PEREZ GUZMAN</t>
  </si>
  <si>
    <t>LICENCIATURA EN EDUCACION FISICA RECREACION Y DEPORTE</t>
  </si>
  <si>
    <t>14 10 2000</t>
  </si>
  <si>
    <t>COORDINADOR PEDAGOGICO</t>
  </si>
  <si>
    <t>LISETH KATERINE MURILLO GIRALDO</t>
  </si>
  <si>
    <t>16 12 2011</t>
  </si>
  <si>
    <t>NO SUBSANA EL PROPONENTE</t>
  </si>
  <si>
    <t>LILIANA MARIA HENAO CORREA</t>
  </si>
  <si>
    <t>06 08 2008</t>
  </si>
  <si>
    <t>1 MES</t>
  </si>
  <si>
    <t>NO CUMPLE CON EL TIEMPO DE EXPERIENCIA ESTABLECIDO PARA EL CARGO DE ACUERDO A LOS PLIEGOS
NO SUBSANA EL PROPONENTE</t>
  </si>
  <si>
    <t>NELLY DEL SOCORRO SOSSA AGUDELO</t>
  </si>
  <si>
    <t>24 03 2006</t>
  </si>
  <si>
    <t>MARIA JULIANA CORREA MUÑOZ</t>
  </si>
  <si>
    <t>01 08 2008</t>
  </si>
  <si>
    <t>64 MESES</t>
  </si>
  <si>
    <t>SARA EUGENIA ANGEL VELEZ</t>
  </si>
  <si>
    <t>05 11 2009</t>
  </si>
  <si>
    <t>CENTRO DE APOYO A LA FELICIDAD CAFÉ
CORPORACION EDUCATIVA NUEVA GENTE CORINGE</t>
  </si>
  <si>
    <t>5 MESES
8 MESES</t>
  </si>
  <si>
    <t>EDUCADORA FAMILIAR
PSICOLOGA</t>
  </si>
  <si>
    <t>CLAUDIA PATRICIA GALEANO OCHOA</t>
  </si>
  <si>
    <t>17 12 2010</t>
  </si>
  <si>
    <t>SANDRA MARGARITA CADAVID ZAPÁTA</t>
  </si>
  <si>
    <t>FONOAUDIOLOGA</t>
  </si>
  <si>
    <t>GREISY SIERRA AVILA</t>
  </si>
  <si>
    <t>19 12 2009</t>
  </si>
  <si>
    <t>4 MESES</t>
  </si>
  <si>
    <t xml:space="preserve"> SI</t>
  </si>
  <si>
    <t>ANA MARIA BUSTAMANTE OROZCO</t>
  </si>
  <si>
    <t>LA PROPUESTA INCLUYE TODOS LOS COMPONENTES QUE ESTABLECE LOS PLIEGOS DE LA CONVOCATORIA</t>
  </si>
  <si>
    <t>4600016936 2009</t>
  </si>
  <si>
    <t xml:space="preserve">02 03 2009 </t>
  </si>
  <si>
    <t>31 03 2013</t>
  </si>
  <si>
    <t>4600024209 2010</t>
  </si>
  <si>
    <t>MARTA INES BUSTAMANTE QUINTERO</t>
  </si>
  <si>
    <t>LICENCIADA EN EDUCACION ESPECIAL</t>
  </si>
  <si>
    <t>ERICA CRISTINA CARDONA CASTAÑEDA</t>
  </si>
  <si>
    <t>18 12 2009</t>
  </si>
  <si>
    <t>CORPORACION EDUCATIVA PARA EL DESARROLLO INTEGRAL COREDI  GRUPO 21</t>
  </si>
  <si>
    <t>CORPORACION EDUCATIVA PARA EL DESARROLLO INTEGRAL COREDI</t>
  </si>
  <si>
    <t>NO SUBSANO NO PRESENTO LAS CARTAS DE INTENCION DE TODAS LAS INFRAESTRUCTURAS</t>
  </si>
  <si>
    <t>MINISTERIO DE EDUACION NACIONAL</t>
  </si>
  <si>
    <t>FPI05090</t>
  </si>
  <si>
    <t>FPI05216</t>
  </si>
  <si>
    <t>65 66</t>
  </si>
  <si>
    <t>FPI05266</t>
  </si>
  <si>
    <t>FPI05763</t>
  </si>
  <si>
    <t>FPI05764</t>
  </si>
  <si>
    <t>66 67</t>
  </si>
  <si>
    <t>FPI05765</t>
  </si>
  <si>
    <t>FPI05766</t>
  </si>
  <si>
    <t>FPI05767</t>
  </si>
  <si>
    <t>CALLE 40 NUMERO 67 45 BARRIO EL PORVENIR RIONEGRO</t>
  </si>
  <si>
    <r>
      <t xml:space="preserve">FALTO RELACIONAR EN EL FORMATO 11 JUNTO CON LA CARTAS DE GESTION O  INTENCÓN DE ARRENDAMIENTO LAS CUATRO INFRAESTRUCTURAS QUE TIENE ESTE GRUPO, A DEMAS LA INFRAESTRUCTURA QUE REALCIONA LA NOMBRA 250 CUPOS Y SON 200 </t>
    </r>
    <r>
      <rPr>
        <b/>
        <sz val="11"/>
        <color theme="1"/>
        <rFont val="Calibri"/>
        <family val="2"/>
        <scheme val="minor"/>
      </rPr>
      <t>NO SUBSANO</t>
    </r>
  </si>
  <si>
    <t xml:space="preserve">PAOLA ANDREA OSPINA RESTREPO </t>
  </si>
  <si>
    <t>LICENCIADA EN  EDUCACION PREESCOLAR</t>
  </si>
  <si>
    <t>UNIVERSIDAD SAN BUENA AVENTURA</t>
  </si>
  <si>
    <t>COLEGIO CONCJO MUNICIPAL EL  PORVENIR</t>
  </si>
  <si>
    <t>12 meses</t>
  </si>
  <si>
    <t>DOCENTE DE COBERTURA AREA DE PRIMARIA</t>
  </si>
  <si>
    <t>LIANA MARCELA OCAMPO CARDONA</t>
  </si>
  <si>
    <t>UNIVERSIDAD CATOLICA DEL ORIENTE</t>
  </si>
  <si>
    <t>LESLIE DUQUE GONZALEZ</t>
  </si>
  <si>
    <t>UNIVERSIDAD AUTONOMA DE LAS AMERICAS  DILA COLOMBIA</t>
  </si>
  <si>
    <t>28 meses</t>
  </si>
  <si>
    <t>GLORIA PATRICIA MORALES GIRALDO</t>
  </si>
  <si>
    <t>CAPERUCITA XIMENA RICO Y CORPORACION EL PROGRESO</t>
  </si>
  <si>
    <t>PSICOLOGA PROFESIONAL DE APOYO PSICOSOCIAL</t>
  </si>
  <si>
    <t>NO REPORTA CUPOS EN EL CERTIFICADO</t>
  </si>
  <si>
    <t>AURA LUCIA HENAO MARIN</t>
  </si>
  <si>
    <t>MAGISTER EN EDUCACION Y DESARROLLO HUMANO</t>
  </si>
  <si>
    <t>UNIVERSIS SURCOLOMBIANA</t>
  </si>
  <si>
    <t>11 AÑOS Y 4 MESES</t>
  </si>
  <si>
    <t>COORDINAR LOS PROGRAMAS DE PRIMERA INFANCIA</t>
  </si>
  <si>
    <t>NELSON AGUSTIN VACA MARTINEZ</t>
  </si>
  <si>
    <t>LICENCIADO EN EDUCACION ESPECIALISTA EN GERENCIA DE INSTITUCIONES DE EDUCACION SUPERIOR Y ESPECIALISTA EN PLANEAMIENTO EDUCATIVO</t>
  </si>
  <si>
    <t>UNIVERSIDAD DE SANTO TOMAS</t>
  </si>
  <si>
    <t>RECTOR COLEGIO COREDI</t>
  </si>
  <si>
    <t>OSCAR DARIO RAMIREZ VALENCIA</t>
  </si>
  <si>
    <t>CONTDOR PUBLICO ESPECIALISTA EN GESTION TRIBUTARIA TECNOLOGIA EN COSTOS Y AUDITORIA</t>
  </si>
  <si>
    <t>11 AÑOS 9 MESES</t>
  </si>
  <si>
    <t>DIRECTOR ADMINSITRATIVO Y FINANCIERO</t>
  </si>
  <si>
    <t>CORPORACION EDUCATIVA VIDA AMBIENTAL  GRUPO 11</t>
  </si>
  <si>
    <t>CORPORACION EDUCATIVA VIDA AMBIENTAL</t>
  </si>
  <si>
    <t>338</t>
  </si>
  <si>
    <t>CORPORACION VIDA AMBIENTAL</t>
  </si>
  <si>
    <t>MUNICIPIO DE MEDELLIN SECRETARIA DE EDUCACION</t>
  </si>
  <si>
    <t>4600045143</t>
  </si>
  <si>
    <t>21 01 2013</t>
  </si>
  <si>
    <t>23 01 2014</t>
  </si>
  <si>
    <t>23 01 2012</t>
  </si>
  <si>
    <t>06 12 2012</t>
  </si>
  <si>
    <t>INSTITUCION EDUCATIVA CELESTIN FREINET</t>
  </si>
  <si>
    <t xml:space="preserve">20 01 2011 </t>
  </si>
  <si>
    <t xml:space="preserve">30 11 2011 </t>
  </si>
  <si>
    <t>BRICEÑO</t>
  </si>
  <si>
    <t>NO PRESENTA CARTA DE INTENCIÓN DE GESTION PARA INFRAESTRUCTURA PUBLICA</t>
  </si>
  <si>
    <t>SAN ANDRES DE CUERQUIA</t>
  </si>
  <si>
    <t>INTECION CARTA DE ARRENDAMIENTO</t>
  </si>
  <si>
    <t>YARUMAL</t>
  </si>
  <si>
    <t>CUMPLE PERFIL
SI /NO</t>
  </si>
  <si>
    <t>CUMPLE PROPORCION
SI /NO</t>
  </si>
  <si>
    <t>ALBA LUCILA OROZCO OROZCO</t>
  </si>
  <si>
    <t>12 2010</t>
  </si>
  <si>
    <t>FUNDACION MUNDO MEJOR COOMULSAP FUNDACION MUNDO MEJOR</t>
  </si>
  <si>
    <t xml:space="preserve">21 05 2012 30 04 2014 2 05 2011 9 12 20112 05 2011 9 12 2011 </t>
  </si>
  <si>
    <t xml:space="preserve">PSICOSOCIAL </t>
  </si>
  <si>
    <t>FREDY ALEXANDER GIRALDO CANO</t>
  </si>
  <si>
    <t>26 05 2006</t>
  </si>
  <si>
    <t>CORPORACION EDUCATIVA Y CULTURAL JESUS AMIGO</t>
  </si>
  <si>
    <t>14 01 2011 27 07 2014</t>
  </si>
  <si>
    <t>RECTOR</t>
  </si>
  <si>
    <t>DURLEY ALEXANDRA GONZALEZ VELEZ</t>
  </si>
  <si>
    <t xml:space="preserve">LICENCIADA EN EDUCACION BASICA CON ENFASIS EN TECNOLOGIA E INFORMATICA </t>
  </si>
  <si>
    <t>11 12 2013</t>
  </si>
  <si>
    <t>18 01 199 27 07 2014</t>
  </si>
  <si>
    <t>JAIME ALBERTO QUICENO BETANCUR</t>
  </si>
  <si>
    <t>2 12 1999</t>
  </si>
  <si>
    <t>CORPORACION LATINA   GRUPO 3</t>
  </si>
  <si>
    <t>CORPORACION LATINA</t>
  </si>
  <si>
    <t xml:space="preserve">ALCALDIA DE MEDELLIN </t>
  </si>
  <si>
    <t>NO APORTA CERFIFICACION CONFORME A LO ESTABLECIDO D. 019 DE 2012 Y EL FORMATO 6 NO SE ENCUENTRA DILIGENCIADO DE MANERA COMPLETA. YA QUE NO DECLARA IMPOSICION DE MULTAS O NO DE LOS CONTRATOS CERTIFICADOS.</t>
  </si>
  <si>
    <t>CARRERA 46 Nro 53-04</t>
  </si>
  <si>
    <t>NO SE RELACIONA</t>
  </si>
  <si>
    <t>CALLE 34 Nro 31-46</t>
  </si>
  <si>
    <t>EVELIS ESTHER BOLAÑO RENGIFO</t>
  </si>
  <si>
    <t xml:space="preserve">CORPORACION LATINA </t>
  </si>
  <si>
    <t xml:space="preserve">50 MESES </t>
  </si>
  <si>
    <t xml:space="preserve">COORDINADORA </t>
  </si>
  <si>
    <t>ANGELA MARIA ISAZA ESTRADA</t>
  </si>
  <si>
    <t>ERIKA MARIA CADAVID OLAYA</t>
  </si>
  <si>
    <t>DIANA PATRICIA CIFUENTES OCAMPO</t>
  </si>
  <si>
    <t>PROFESIONAL DE AOYO PSICOSOCIAL</t>
  </si>
  <si>
    <t>VERONICA BENITEZ BARRIOS</t>
  </si>
  <si>
    <t xml:space="preserve">49 MESES </t>
  </si>
  <si>
    <t>MARTHA LUCIA MESA SANCHEZ</t>
  </si>
  <si>
    <t>LINA MARIA MARTINEZ CASTRO</t>
  </si>
  <si>
    <t>AURA PATRICIA LONDOÑO RUIZ</t>
  </si>
  <si>
    <t xml:space="preserve">48 MESES </t>
  </si>
  <si>
    <t xml:space="preserve">NO DESCRIBE LA METODOLOGIA DEL COMPONENTE DE FAMILIA COMUNIDAD Y REDES </t>
  </si>
  <si>
    <t>RESOLUCION 08687 (SIMAT)</t>
  </si>
  <si>
    <t>NO  SE APORTA CERTIFICADO SIMAT EXPEDIDO POR LA SECRETARIA DE EDUCACION.</t>
  </si>
  <si>
    <t>COORDINADORA GENRAL</t>
  </si>
  <si>
    <t>YENY MARIBEL ECHEVERRI USUGA</t>
  </si>
  <si>
    <t>ADMINISTRADORA DE EMPRESAS</t>
  </si>
  <si>
    <t>50 MESES</t>
  </si>
  <si>
    <t xml:space="preserve">COORDINADORA GENERAL </t>
  </si>
  <si>
    <t>PROFESIONAL DE APOYO PEDAGOGICO</t>
  </si>
  <si>
    <t>CLAUDIA PATRICIA COLORADO VILLA</t>
  </si>
  <si>
    <t>LICENCIADA EN EDUCACION INFANTIL CON EFASIS EN MATEMATICAS</t>
  </si>
  <si>
    <t xml:space="preserve">42 MESES </t>
  </si>
  <si>
    <t xml:space="preserve">APOYO PEDAGOGICO </t>
  </si>
  <si>
    <t>FINANCIERA</t>
  </si>
  <si>
    <t>PAULA ANDREA SANCHEZ SANCHEZ</t>
  </si>
  <si>
    <t>UNIVERSIDAD REMINGTON</t>
  </si>
  <si>
    <t xml:space="preserve">5 AÑOS </t>
  </si>
  <si>
    <t xml:space="preserve">AUXILIAR CONTABLE </t>
  </si>
  <si>
    <t>COORPORACION EDUCATIVA ESPARRO   GRUPO 11</t>
  </si>
  <si>
    <t>COORPORACION EDUCATIVA ESPARRO</t>
  </si>
  <si>
    <t>CORPORACION EDUCATIVA ESPARRO</t>
  </si>
  <si>
    <t>2012  SS 15024</t>
  </si>
  <si>
    <t>13 06 2012</t>
  </si>
  <si>
    <t>2013 SS 005</t>
  </si>
  <si>
    <t>18 01 2013</t>
  </si>
  <si>
    <t>29 11 2013</t>
  </si>
  <si>
    <t>30 07  2014</t>
  </si>
  <si>
    <t>31 12  2014</t>
  </si>
  <si>
    <t>INSTITUTO COLOMBIANO DE BIENESTAR FAMILAIR</t>
  </si>
  <si>
    <t>10 09 2013</t>
  </si>
  <si>
    <t>NO CONTIENE VALOR DE CONTRATO</t>
  </si>
  <si>
    <t>KRA 3 BOLIVAR  26 38  SAN ANDRES DE CUERQUIA CZ LA MESETA</t>
  </si>
  <si>
    <t>KRA 10 URBANIZACION EL MIRADOR  BRICEÑO C.Z LA MESETA</t>
  </si>
  <si>
    <t>KRA 19 14 47 YARUMAL C.Z LA MESETA</t>
  </si>
  <si>
    <t>KRA 2 VIA PRINCIPAL YARUMAL C.Z LA MESETA</t>
  </si>
  <si>
    <t>JAIME ALBERTO ESCOBAR PEREZ</t>
  </si>
  <si>
    <t xml:space="preserve">COLEGIO LA INMACULADA CAUCASIA FUNDACION CARLA CRISTINA  </t>
  </si>
  <si>
    <t>19 MESES</t>
  </si>
  <si>
    <t>COORDINADOR INSTITUCIONAL  COORDINADOR</t>
  </si>
  <si>
    <t>DEBE ALLEGAR TARJETA PROFESIONAL</t>
  </si>
  <si>
    <t>HERBERT HOOVER AGUIRRE GALLEGO</t>
  </si>
  <si>
    <t>LICENCIADO EN EDUCACION BASICA</t>
  </si>
  <si>
    <t>INIVERSIDAD DE CORDOBA</t>
  </si>
  <si>
    <t xml:space="preserve">CORPORACION EDUCATIVA ESPARRO  </t>
  </si>
  <si>
    <t>COORDINADOR I</t>
  </si>
  <si>
    <t>ANDREA PAOLA ESCOBAR MEDRANO</t>
  </si>
  <si>
    <t>CORPORACION CAMPOS DE SIEMBRA COOMEGE COMFENALCO</t>
  </si>
  <si>
    <t>56 MESES</t>
  </si>
  <si>
    <t>JONATAN CARDONA SINITAVE</t>
  </si>
  <si>
    <t xml:space="preserve">CORPORACION EDUCATIVA ESPARRO </t>
  </si>
  <si>
    <t>DEBE ALLEGAR TARJETA PROFESIONAL SE ENCUENTRA INCONSISTENCIA EN LA FECHA DE LA CERTIFICACION LABORAL DE FUNSECOM POR LO CUAL SE ANULA LA CERTIFICACION LABORAL DE LA INSTITUCION EDUATIVA SANTA TERESITA DE CAUCASIA ANTIQUIA NO DETERMINA EL PERIODO LABORADO</t>
  </si>
  <si>
    <t>SE DEBE SUBSANAR DEBIDO A QUE NO PRESENTA PROPUESTA TECNICA PARA ESTE GRUPO</t>
  </si>
  <si>
    <t>2010SS15319</t>
  </si>
  <si>
    <t>2011SS15306</t>
  </si>
  <si>
    <t>2012SS15066</t>
  </si>
  <si>
    <t>COORDINADOR GENERAL DEL PROYECTO POR CADA MIL CUPOS OFERTADOS O FRACIÓN INFERIOR</t>
  </si>
  <si>
    <t>DIEGO ARMANDO PULIDO ESCOBAR</t>
  </si>
  <si>
    <t>UNIREMINTON</t>
  </si>
  <si>
    <t>30 MESES</t>
  </si>
  <si>
    <t xml:space="preserve">COORDINADOR </t>
  </si>
  <si>
    <t xml:space="preserve"> NO CUMPLE NO PRESENTO TARJETA PROFESIOAL</t>
  </si>
  <si>
    <t>ELSIS ELENA ALEMAN SUAREZ</t>
  </si>
  <si>
    <t xml:space="preserve"> UNIVERSIDAD COOPERATIVA</t>
  </si>
  <si>
    <t>CAROL TATIANA HERNANDEZ MARTINEZ</t>
  </si>
  <si>
    <t>NO CUMLE YA QUE NO PRESENTO TARJETA PROFESIONAL NI CERTIFICACIONES  LABORALES</t>
  </si>
  <si>
    <t>COORPORACION EDUCATIVA ESPARRO   GRUPO 14</t>
  </si>
  <si>
    <t>ESTE CONTRATO YA FUE REFERENCIADO PARA EL GRUPO 11 Y NO SE REPORTA EL VALOR DEL CONTRATO EJECUTADO SUBSANAR</t>
  </si>
  <si>
    <t>2014SS150010</t>
  </si>
  <si>
    <t>16 01 2014</t>
  </si>
  <si>
    <t>28 11 2014</t>
  </si>
  <si>
    <t>EL OBJETO DEL CONTRATO NO CUMPLE SUBSANAR</t>
  </si>
  <si>
    <t xml:space="preserve">MUNICIPIO DE CAUCASIA SECRETARIA DE EDUCACION </t>
  </si>
  <si>
    <t xml:space="preserve">NO CUMPLE PORQUE NO ADJUNTA RESOLUCION DE FUNCIONAMIENTO EXPEDIDA POR LA  SECRETARIA DE EDUCACION MUNICIPAL Y LA CERTIFICACION REPORTADA NO CUMPLE CON LOS REQUISITOS COMO SON NUMERO DE CONTRATO, VALOR DEL CONTRATO, FECHA DE INICIO, FECHA DE TERMINACION . SUBSANAR </t>
  </si>
  <si>
    <t>12 01 2013</t>
  </si>
  <si>
    <t>30 11 2013</t>
  </si>
  <si>
    <t xml:space="preserve">NO CUMPLE PORQUE NO ADJUNTA RESOLUCION DE FUNCIONAMIENTO EXPEDIDA POR LA  SECRETARIA DE EDUCACION MUNICIPAL Y LA CERTIFICACION REPORTADA NO CUMPLE CON LOS REQUISITOS COMO SON NUMERO DE CONTRATO, VALOR DEL CONTRATO, FECHA DE INICIO, FECHA DE TERMINACION . </t>
  </si>
  <si>
    <t>16 01 2012</t>
  </si>
  <si>
    <t>30 11 2012</t>
  </si>
  <si>
    <t>NO CUMPLE PORQUE NO ADJUNTA RESOLUCION DE FUNCIONAMIENTO EXPEDIDA POR LA  SECRETARIA DE EDUCACION MUNICIPAL Y LA CERTIFICACION REPORTADA NO CUMPLE CON LOS REQUISITOS COMO SON NUMERO DE CONTRATO, VALOR DEL CONTRATO, FECHA DE INICIO, FECHA DE TERMINACION . SUBSANAR</t>
  </si>
  <si>
    <t xml:space="preserve">CDI SIN ARRIENDO </t>
  </si>
  <si>
    <t>INSTITUCCIONAL</t>
  </si>
  <si>
    <t>OJO ACALRAR CON EL CENTRO ZONAL EL NOMBRE DEL BARRIO PORQUE EL ALCALDE MANIIFESTA QUE SE LLMA BARRIO LA ESPERANZA</t>
  </si>
  <si>
    <t>OSCAR ALBERTO SOTO MAZO</t>
  </si>
  <si>
    <t>LICENCIADO EN EDUCACION FISICA, RECREACION Y DEPORTE</t>
  </si>
  <si>
    <t>POLICTECNICO JAIME ISAZA CADAVID</t>
  </si>
  <si>
    <t>NO SE REQUIERE</t>
  </si>
  <si>
    <t xml:space="preserve">27 MESES </t>
  </si>
  <si>
    <t>COORDINADOR ACADEMICO</t>
  </si>
  <si>
    <t>MARIA ELENA BOTERO TOBON</t>
  </si>
  <si>
    <t>CES</t>
  </si>
  <si>
    <t>15 MESES</t>
  </si>
  <si>
    <t>MUNICIPIO DE CAUCASIA</t>
  </si>
  <si>
    <t>NO CUMPLE NO PRESENTO TARJETA PROFESIOAL</t>
  </si>
  <si>
    <t>NO CUMPLE YA QUE  NO PRESENTO TARJETA PROFESIONAL NI CERTIFICACIONES  LABORALES</t>
  </si>
  <si>
    <t>FUNDACION DE ATENCION A LA NIÑEZ -FAN GRUPO 22</t>
  </si>
  <si>
    <t>FUNDACION DE ATENCION A LA NIÑEZ -FAN</t>
  </si>
  <si>
    <t xml:space="preserve"> ICBF</t>
  </si>
  <si>
    <t>74 -75</t>
  </si>
  <si>
    <t xml:space="preserve">SE ENCUENTRA MAS DE DOS CONTRATOS CERTIFICANDO EXPERIENCIA DENTRO DE UNA MISMA VIGENCIA CONFORME A LAS PROPUESTA REALIZADAS
NO RELACIONA EL NUMERO DE CUPOS ATENDIDOS </t>
  </si>
  <si>
    <t xml:space="preserve">MUNICIPIO DE MEDELLIN </t>
  </si>
  <si>
    <t xml:space="preserve">NO SE RELACIONA PORCENTAJE DE PARTICIPACION DE LA INSTITUCION </t>
  </si>
  <si>
    <t xml:space="preserve">LA FECHA DE INCIO DEL CONTRATO SE ENCUENTRA POR FUERA DEL PERIODO ESTABLECIDO POR LA CONVOCATORIA ADMISIBLE PARA EXPERIENCIANO SE RELACIONA PORCENTAJE DE PARTICIPACION DE LA INSTITUCION </t>
  </si>
  <si>
    <t xml:space="preserve">ANORI BARRIO LAS LOMAS </t>
  </si>
  <si>
    <t xml:space="preserve">ANORI LA CASITA ENCANTADA </t>
  </si>
  <si>
    <t xml:space="preserve">CDI GOTICAS DE AMOR </t>
  </si>
  <si>
    <t xml:space="preserve">ACLARAR DIRECCIÓN DEBIDO A QUE  EN LA GEOREFERENCIACION AAPRECE UNA DIRECCIÓN DIFERETE A LA REPORTADA EN EL FORMATO 11 Y EN LA CARTA DE INTECIÓN </t>
  </si>
  <si>
    <t xml:space="preserve">CDI MIS PRIMEROS PASOS </t>
  </si>
  <si>
    <t>ACLARAR DEBIDO A QUE EL FORMATO 11 Y LA CARTA DE INTESION TIENE DIRECCIONES Y CUPOS  DIFERENTES, EL FORMATO 11 ESTA CORDE A LA GEOREFERENCIACIÓN Y LA CARTA TIENE DE INTECION NO</t>
  </si>
  <si>
    <t xml:space="preserve">CDI SANTA ISABEL DE AMARA </t>
  </si>
  <si>
    <t xml:space="preserve">ACLARAR DEBIDO A QUE EN LA GEOREFERENCIACION SON 71 EN LA CARTA DE INTESIÓN HABLA DE 96 CUPOS </t>
  </si>
  <si>
    <t>CDI BURBUJAS DE AMOR</t>
  </si>
  <si>
    <t>CDI WANWADE</t>
  </si>
  <si>
    <t>CDI KARABY</t>
  </si>
  <si>
    <t>CDI MANZANILLO</t>
  </si>
  <si>
    <t>CDI URURRUA</t>
  </si>
  <si>
    <t>CDI RENACER</t>
  </si>
  <si>
    <t xml:space="preserve">CDI MI DULCE INFANCIA </t>
  </si>
  <si>
    <t>SE REQUIERE REALIZAR VISITA A INFRAESTRUCTURA NUEVA</t>
  </si>
  <si>
    <t>CDI EL TIGRE</t>
  </si>
  <si>
    <t>ALCARAR NO RELACIONA DIRECCION DEL INMUEBLE, RELACIONA COMPROMISO DE ARRENDAMIENTO SIN INDICAR DIRECCION DEL MISMO</t>
  </si>
  <si>
    <t xml:space="preserve">CDI JOSE REVIN </t>
  </si>
  <si>
    <t xml:space="preserve">CDO HUELLAS A LA FELICIDAD </t>
  </si>
  <si>
    <t xml:space="preserve">CDI VILLA DULZURA </t>
  </si>
  <si>
    <t>ACLARAR DEBIDO A QUE E EL CERTIFICADO QUE DIO EL MUNICIPIO NO HABLA DE CARTA DE INTENCIÓN   O EL OFERENTE DEBE  REALIZAR CARTA DE INTENCION DE GESTION CON EL MUNICIPIO PARA ESA INFRAESTRUCTURA EN YOLOMBO</t>
  </si>
  <si>
    <t xml:space="preserve">CDI EL HORMIGUERO </t>
  </si>
  <si>
    <t>NO RELACIONA DIRECCION DEL INMUEBLE, RELACIONA COMPROMISO DE ARRENDAMIENTO SIN INDICAR DIRECCION DEL INMUEBLE</t>
  </si>
  <si>
    <t>LUZ EDITH PEREZ PALACIO</t>
  </si>
  <si>
    <t>FAN/AURUM EXPLORATION</t>
  </si>
  <si>
    <t xml:space="preserve">11 MESES </t>
  </si>
  <si>
    <t>SUBSANA</t>
  </si>
  <si>
    <t>CAROLINA PELAEZ GUTIERREZ</t>
  </si>
  <si>
    <t>COMISARIA DE FAMILIA - FAN</t>
  </si>
  <si>
    <t xml:space="preserve"> LA EXPERIENCIA FUE SUMADA DE 5 MESES EN COMISARIA DE FAMILIA Y UN MES EN FAN </t>
  </si>
  <si>
    <t>ADRIANA AMPARO PEÑA PEÑA</t>
  </si>
  <si>
    <t>FUNDACION UNIVERSITARIA CATOLICA DEL NORTE</t>
  </si>
  <si>
    <t>FAN</t>
  </si>
  <si>
    <t>JULIANA CAÑAS GOMEZ</t>
  </si>
  <si>
    <t>COMISARIA DE FAMILIA</t>
  </si>
  <si>
    <t>MONICA ANDREA GIL PEREZ</t>
  </si>
  <si>
    <t>7 MESES</t>
  </si>
  <si>
    <t>SANDRA MARCELA GUTIERREZ COLORADO</t>
  </si>
  <si>
    <t>CERFAMI</t>
  </si>
  <si>
    <t xml:space="preserve">YURMI LISETH ZULUAGA ECHEVERRI </t>
  </si>
  <si>
    <t>INST CRISTO REY</t>
  </si>
  <si>
    <t xml:space="preserve">LEIDI ZULEIMA JARAMILLO OSPINA </t>
  </si>
  <si>
    <t>FUNDACION UNIVESITARIA LUIS AMIGO</t>
  </si>
  <si>
    <t>NORMAL E IMPEC</t>
  </si>
  <si>
    <t xml:space="preserve"> APORTA CERTIFICACIONES DE EXPERIENCIA LABORAL EN LA MISMA VIGENCIA, EN LA CUAL SE HACE MENCION COMO PRACTICANTE CON EL INPEC E IGUALMENTE SE REALACIONA CERTIFICADO DE EXPERIENCIA CON LA NORMAL SUPERIOR MARIANA OSPINA RODRIGUEZ</t>
  </si>
  <si>
    <t>MARISELA CASTRILLON HERRERA</t>
  </si>
  <si>
    <t xml:space="preserve"> UNIVERSIDAD DE ANTIOQUIA</t>
  </si>
  <si>
    <t>ALEJANDRA MARIA ACEVEDO VASQUEZ</t>
  </si>
  <si>
    <t>LICENCIATURA EN EDUCACION BASICA CON ENFASIS EN TECNOGOLIAS E INFORMATICA</t>
  </si>
  <si>
    <t>PIEDAD CECILIA SEPULVEDA PEREZ</t>
  </si>
  <si>
    <t>LICENCIATURA EN PEDAGOGIA REEDUCATIVA</t>
  </si>
  <si>
    <t>ICBF Y CIUDAD DON BOSCO</t>
  </si>
  <si>
    <t xml:space="preserve">18 MESES </t>
  </si>
  <si>
    <t>YANETH VARELA ESTRADA</t>
  </si>
  <si>
    <t>DURBY YANED ECHAVARRIA VALENCIA</t>
  </si>
  <si>
    <t>CORPORACION SUPERARSE</t>
  </si>
  <si>
    <t xml:space="preserve">15 MESES </t>
  </si>
  <si>
    <t>MARIA ADELAIDA MUÑOZ GUERRA</t>
  </si>
  <si>
    <t xml:space="preserve">68 MESES </t>
  </si>
  <si>
    <t>92 - 102</t>
  </si>
  <si>
    <t xml:space="preserve">NO SE RELACIONAN EN EL CERTIFICADO LOS CUPOS ATENDIDOS </t>
  </si>
  <si>
    <t>103 - 111</t>
  </si>
  <si>
    <t xml:space="preserve">NO APLICAN POR LA FECHA DE EJECUION DEL CONTRTATO  YA QUE SE ENCUENTRA POR FUERA DE LA FECHA ESTABLECIDA EN LOS PLIGOS COMO VALIDA </t>
  </si>
  <si>
    <t>SANDRA HAYDE GARNICA LOPEZ</t>
  </si>
  <si>
    <t xml:space="preserve">FAN </t>
  </si>
  <si>
    <t xml:space="preserve">7 AÑOS </t>
  </si>
  <si>
    <t>SE DEBE ACLARAR EL TIPO DE CAGO Y DESARROLLO DE FUNCIONES EN LA CERFICACION DEL FOLIO 326 (FAN)</t>
  </si>
  <si>
    <t>CLAUDIA YANETH QUICENO URIBE</t>
  </si>
  <si>
    <t>ANGELA MARIA SUAREZ RAMIREZ</t>
  </si>
  <si>
    <t xml:space="preserve">NO APORTA TARJETA </t>
  </si>
  <si>
    <t>MULTICREDITOS</t>
  </si>
  <si>
    <t xml:space="preserve">NO APORTA EVIDENCIA DE TARJETA PROFESIONAL </t>
  </si>
  <si>
    <t>FUNDACION COLOMBO ESPAÑOLA FUNCOESP   GRUPO 3</t>
  </si>
  <si>
    <t>FUNDACION COLOMBO ESPAÑOLA FUNCOESP</t>
  </si>
  <si>
    <t>ALCALDIA MACEO</t>
  </si>
  <si>
    <t>001 2012</t>
  </si>
  <si>
    <t>FUNDACION TODOS PODEMOS AYUDAR</t>
  </si>
  <si>
    <t>TAP 01 2013</t>
  </si>
  <si>
    <t>ALCALDIA DE MACEO</t>
  </si>
  <si>
    <t>007 2014</t>
  </si>
  <si>
    <t>INSTITUCION  EDUCATIVA CELESTIN FREINET</t>
  </si>
  <si>
    <t xml:space="preserve">CDI CON ARRIENDO COPACABANA </t>
  </si>
  <si>
    <t>CALLE 50A 53-46</t>
  </si>
  <si>
    <t>(MANIFIESTAN INTERES DE ARRENDAR CON EL MUNICIPIO DE COPACABANA),ES DE ANOTAR QUE ES PROPIEDAD DEL MUNICIPIO POR TAL MOTIVO SE REVISARA EL CANON DE ARRENDAMIENTO YA QUE EN EL AVISO MIDIFICATORIO 001 SE ESTABLECE QUE EN CASO DE QUE LA PROPIEDAD SEA DE LA ENTIDAD TERRITROIAL SE DEBE TENER UNA CARTA  DONDE SE MANIEFIESTE SU COMPROMISO DE GESTIONAR CON EL PROPIETARIO DE LA INFRAESTRUCTURA EL PERMISO DE USO DE LA MISMA, DONDE SE INDIQUE LA DIRECCION DEL INMUEBLE.</t>
  </si>
  <si>
    <t>CARRERA 57A 59 10</t>
  </si>
  <si>
    <t>CARRERA 87  39 10</t>
  </si>
  <si>
    <t xml:space="preserve">CDI CON ARRIENDO DON MATÍAS </t>
  </si>
  <si>
    <t>CALLE 34 B 31-13</t>
  </si>
  <si>
    <t>(MANIFIESTAN INTERES DE ARRENDAR CON EL MUNICIPIO DE DON MATIAS),ES DE ANOTAR QUE ES PROPIEDAD DEL MUNICIPIO POR TAL MOTIVO SE REVISARA EL CANON DE ARRENDAMIENTO YA QUE EN EL AVISO MIDIFICATORIO 001 SE ESTABLECE QUE EN CASO DE QUE LA PROPIEDAD SEA DE LA ENTIDAD TERRITROIAL SE DEBE TENER UNA CARTA  DONDE SE MANIEFIESTE SU COMPROMISO DE GESTIONAR CON EL PROPIETARIO DE LA INFRAESTRUCTURA EL PERMISO DE USO DE LA MISMA, DONDE SE INDIQUE LA DIRECCION DEL INMUEBLE.</t>
  </si>
  <si>
    <t>CDI CON ARRIENDO GIRARDOTA</t>
  </si>
  <si>
    <t>CARRERA 15 7 51</t>
  </si>
  <si>
    <t>ACLARAR DIRECCION YA QUE PRESENTA DOS CARTAS  UNA CON CARR  16 # 9-12 Y OTRA CARTA CON LA DIRECCION CR 15  # 7-51</t>
  </si>
  <si>
    <t>CDI CON ARRIENDO SAN PEDRO DE LOS MILAGROS</t>
  </si>
  <si>
    <t>CALLE 50 48-03</t>
  </si>
  <si>
    <t>(MANIFIESTAN INTERES DE ARRENDAR CON EL MUNICIPIO DE SAN PEDRO DE LOS MILAGROS),ES DE ANOTAR QUE ES PROPIEDAD DEL MUNICIPIO POR TAL MOTIVO SE REVISARA EL CANON DE ARRENDAMIENTO YA QUE EN EL AVISO MIDIFICATORIO 001 SE ESTABLECE QUE EN CASO DE QUE LA PROPIEDAD SEA DE LA ENTIDAD TERRITROIAL SE DEBE TENER UNA CARTA  DONDE SE MANIEFIESTE SU COMPROMISO DE GESTIONAR CON EL PROPIETARIO DE LA INFRAESTRUCTURA EL PERMISO DE USO DE LA MISMA, DONDE SE INDIQUE LA DIRECCION DEL INMUEBLE.</t>
  </si>
  <si>
    <t>CARRERA 49 48-49</t>
  </si>
  <si>
    <t>CORREGIMIENTO OVEJAS</t>
  </si>
  <si>
    <t>JULIANA ANDREA JULIO AGUDELO</t>
  </si>
  <si>
    <t>PLANEACION Y DESARROLLO SOCIAL</t>
  </si>
  <si>
    <t>COLEGIO MAYOR</t>
  </si>
  <si>
    <t>A</t>
  </si>
  <si>
    <t>CERTIFICADA POR EL MUNICIPIO DE EBEJICO.</t>
  </si>
  <si>
    <t>MARLEN CAROLINA MOSQUERA MOSQUERA</t>
  </si>
  <si>
    <t>LICENCIADA EN EPEDAGOGIA INFANTIL</t>
  </si>
  <si>
    <t>GOTICAS DE AMOR CORPORACION LATINA HOSPITAL SAN VICENTE</t>
  </si>
  <si>
    <t>SUBSANAR SE REPITE EN GOLONDRINAS, NO SE VALIDA PARA FUNCOESP POR PRESENTAR PRIMERO EN GOLONDRINAS</t>
  </si>
  <si>
    <t>VIRGINIA BENITEZ MOSQUERA</t>
  </si>
  <si>
    <t>CORPORACION ATENCION A LA NIÑEZ</t>
  </si>
  <si>
    <t>NATALIA ANDREA JIMENEZ BEDOYA</t>
  </si>
  <si>
    <t>MEDELLIN SOLIDARIA SOLIDARIDAD POR COLOMBIA</t>
  </si>
  <si>
    <t>DANIELA HERNANDEZ FRANCO</t>
  </si>
  <si>
    <t>UNIVERSIDAD DE ENVIGADO</t>
  </si>
  <si>
    <t>CENTRO DE PSICOLOGIA</t>
  </si>
  <si>
    <t>SUBSANAR CERTIFICADO DE EXPERIENCIA LABORAL EN LO REFERENTE A TIEMPO EN FECHA DE INICIO Y FECHA DE TERMINACION.</t>
  </si>
  <si>
    <t>LIDA OFELIA CATAÑO SALDARRIAGA</t>
  </si>
  <si>
    <t>INSTITUCION EDUCATIVA TULIO OSPINA COLEGIO CALAZAN</t>
  </si>
  <si>
    <t>379 2014</t>
  </si>
  <si>
    <t>MAX EVENT BTL</t>
  </si>
  <si>
    <t>01 2014</t>
  </si>
  <si>
    <t>DE ACUERDO AL AVISO MODIFICATORIO 001 PARA ACREDITAR LOS CONTRATOS EN EJECUCON SE TOMA DESDE EL INICIO HASTA EL 30 DE SEPTIEMBRE DE 2014</t>
  </si>
  <si>
    <t>18 2010</t>
  </si>
  <si>
    <t>NO INFORMA EL OBJETO DEL CONTRATO</t>
  </si>
  <si>
    <t>ALEIDA MARIA GUERRA SERNA</t>
  </si>
  <si>
    <t>ADMINISTRADORAS DE EMPRESAS</t>
  </si>
  <si>
    <t>CORPORACION ADVENTISTA</t>
  </si>
  <si>
    <t>FUNCOESP MUNICIPIO EBEJICO</t>
  </si>
  <si>
    <t>VIVIANA AGUIRRE CARVAJAL</t>
  </si>
  <si>
    <t>UNIMINUTO COLEGIO ADVENTISTA CENTRO EDUCATIVO ZONA 5</t>
  </si>
  <si>
    <t>FUNDACION COLOMBO ESPAÑOLA FUNCOESP   GRUPO 4</t>
  </si>
  <si>
    <t>006 2014</t>
  </si>
  <si>
    <t>No coincide la certificacion con los meses de ejecucion.</t>
  </si>
  <si>
    <t>FUNDACION UNIVERSITARIA ESUMER</t>
  </si>
  <si>
    <t>603 2014</t>
  </si>
  <si>
    <t>DE ACUERDO CON EL AVISO MODIFICATORIO 001 SE TENDRAN EN CUENTA LAS OBLIGACIONES CONTRACTUALES ADQUIRIDAS DESDE EL INICO DE LA EJECUCIÓN HASTA EL 30 DE SEPTIEMBRE DE 2014.</t>
  </si>
  <si>
    <t>02 2011 2012</t>
  </si>
  <si>
    <t>003 2014</t>
  </si>
  <si>
    <t>0</t>
  </si>
  <si>
    <t>FREDONIA</t>
  </si>
  <si>
    <t>LA PINTADA</t>
  </si>
  <si>
    <t>MONTEBELLO</t>
  </si>
  <si>
    <t>SANTA BARBARA</t>
  </si>
  <si>
    <t>VENECIA</t>
  </si>
  <si>
    <t>YENNY PATRICIA BASTIDAS RAMIREZ</t>
  </si>
  <si>
    <t>NO PRESENTA CERTIFICADO LABORAL, EL CERTIFICADO LABORAL QUE ANEXA PERTENECE A LA SEÑORA MARIA VIRGINIA BENITEZ</t>
  </si>
  <si>
    <t>NATALIA ANDREA ECHEVERRY RIVERA</t>
  </si>
  <si>
    <t>FUNCOESP</t>
  </si>
  <si>
    <t>YURANY OSORIO TEHERAN</t>
  </si>
  <si>
    <t>CARLOS ALBERTO ROMAN RUA</t>
  </si>
  <si>
    <t xml:space="preserve">CONSULTORIO JURIDICO U DE A </t>
  </si>
  <si>
    <t>FUBNDACIONBANPROYET</t>
  </si>
  <si>
    <t>061 2013</t>
  </si>
  <si>
    <t>SE REPITE EN EL GRUPO 3 Y SE VALIDA PARA ESE GRUPO</t>
  </si>
  <si>
    <t>13 AÑOS</t>
  </si>
  <si>
    <t>NO SE OBSERVA LA CERTIFICACION DE LA EXPERIENCIA</t>
  </si>
  <si>
    <t>FUNDACION COLOMBO ESPAÑOLA FUNCOESP   GRUPO 16</t>
  </si>
  <si>
    <t>ALCALDIA ANZA</t>
  </si>
  <si>
    <t>0124 2013</t>
  </si>
  <si>
    <t>NO CUMPLE POR QUE FALTA CERTIFICAR 7 MESES PARA EL MINIMO DE 24 MESES DE EXPERIENCIA HABILITANTE. ACALRAR COMO SE ATENDIERON DIRECTAMENTE 126 NIÑOS Y NIÑAS EN EL CONTRATO CON LA ALCALDIA DE ANZA</t>
  </si>
  <si>
    <t>FUNDACION BANPROYECT</t>
  </si>
  <si>
    <t>01 2011</t>
  </si>
  <si>
    <t>INSTUTICUION EDUCATIVA CELESTIN FREINET</t>
  </si>
  <si>
    <t>NO PRESENTA NUMERO DEL CONTRATO</t>
  </si>
  <si>
    <t>MARIA NELLY ORTIZ LOAIZA</t>
  </si>
  <si>
    <t>LICENCIADA EN FILOSOFIA Y LETRAS</t>
  </si>
  <si>
    <t>PREESCOLAR PEQUITAS ESCUELA URBANA AURES</t>
  </si>
  <si>
    <t xml:space="preserve"> DIRECTORA</t>
  </si>
  <si>
    <t>SE VALIDA EXPERIENCIA COMO DIRECTORA NO COMO DOCENTE</t>
  </si>
  <si>
    <t>JUAN ALBERTO RESTREPO DUQUE</t>
  </si>
  <si>
    <t>SER ESPECIAL</t>
  </si>
  <si>
    <t>478 2014</t>
  </si>
  <si>
    <t>ALCALDIA LA ESTRELLA</t>
  </si>
  <si>
    <t xml:space="preserve">10031782013 2013 </t>
  </si>
  <si>
    <t xml:space="preserve">EL OBJETO DEL CONTRATO NO CUMPLE DEBIDO QUE SE DESARRLLO UN FESTIVAL PARA LA TERCERA EDAD. </t>
  </si>
  <si>
    <t>ALCALDIA DE CARACOLI</t>
  </si>
  <si>
    <t>003 2013</t>
  </si>
  <si>
    <t>03/26/2013</t>
  </si>
  <si>
    <t>EL OBJETO DEL CONTRATO NO ES DE ATENCION A LA PRIMERA INFANCIA.</t>
  </si>
  <si>
    <t>ELIANA ZAPATA MORA</t>
  </si>
  <si>
    <t>2 AÑOS  5 MESES</t>
  </si>
  <si>
    <t>SE REPITE EN EL GRUPO 17 SE VALIDA PARA ESE MISMO GRUPO</t>
  </si>
  <si>
    <t>YOHANA ORTIZ CARDONA</t>
  </si>
  <si>
    <t>BUEN COMIENZO</t>
  </si>
  <si>
    <t>FUNDACION COLOMBO ESPAÑOLA FUNCOESP   GRUPO 17</t>
  </si>
  <si>
    <t>760 2013</t>
  </si>
  <si>
    <t>CONFORME A LA NOTA ACLARATORIA 001 SE VALIDA EXPERIENCIA HASTA EL 30 DE SEPTIEMBRE DE 2014</t>
  </si>
  <si>
    <t>ALCALDIA SANTA ROSA DE OSOS</t>
  </si>
  <si>
    <t>03 2012</t>
  </si>
  <si>
    <t>NO CUMPLE EL OBJETO DE LA CONVOCATORIA POR QUE ES APOYO A MADRES COMUNITARIAS…</t>
  </si>
  <si>
    <t>004 2013</t>
  </si>
  <si>
    <t>04 2013</t>
  </si>
  <si>
    <t>CDI CON ARRIENDO EBÉJICO</t>
  </si>
  <si>
    <t>CALLE 12 N 101</t>
  </si>
  <si>
    <t>CDI CON ARRIENDO GIRALDO</t>
  </si>
  <si>
    <t>CALLE ALFONSO LOPEZ CON CARRERA 10 N 12-05</t>
  </si>
  <si>
    <t xml:space="preserve">CDI CON ARRIENDO LIBORINA </t>
  </si>
  <si>
    <t>CARRERA 11 N 15-11 BARRIO VIENTO VERDE</t>
  </si>
  <si>
    <t>CDI CON ARRIENDO OLAYA</t>
  </si>
  <si>
    <t>CORREGIMIENTO DE LLANADAS CALLE PRINCIPAL</t>
  </si>
  <si>
    <t xml:space="preserve">CDI CON ARRIENDO SAN JERÓNIMO </t>
  </si>
  <si>
    <t xml:space="preserve">CARRERA 10 N 23 05 </t>
  </si>
  <si>
    <t xml:space="preserve">REQUIERE VISITA DEL CENTRO ZONAL,  REPORTA DIRECCION DIFERENTE A LA GEOREFERENCIACION </t>
  </si>
  <si>
    <t xml:space="preserve">CDI CON ARRIENDO SANTAFÉ DE ANTIOQUIA </t>
  </si>
  <si>
    <t>CARRERA 61 AD 034 BARRIO LLANO DE BOLIVAR</t>
  </si>
  <si>
    <t xml:space="preserve">CDI CON ARRIENDO SOPETRÁN </t>
  </si>
  <si>
    <t>CARRERA 12 PAEZ POR CALLE 12 SANTANDER CENTRO URBANO</t>
  </si>
  <si>
    <t>LINA MARCELA BERMUDEZ RAMIREZ</t>
  </si>
  <si>
    <t>CAFETERITOS FUNCOESP</t>
  </si>
  <si>
    <t xml:space="preserve">SE VALIDA LA EXPERIENCIA CERTIFICADA COMO COORDINADORA MAS NO COMO MADRE COMUNITARIA </t>
  </si>
  <si>
    <t>LEIDY JOHANA SALDARRIAGA MURILLO</t>
  </si>
  <si>
    <t>LICENCIADA EN EPEDAGOGIA REEDUCATIVA</t>
  </si>
  <si>
    <t>ALAMOS FUNCOESP</t>
  </si>
  <si>
    <t>ANGELA MARIA CORREA MONTOYA</t>
  </si>
  <si>
    <t>BUEN COMIENZO UPAS</t>
  </si>
  <si>
    <t>1 AÑO Y 7 MESES</t>
  </si>
  <si>
    <t>SANDRA CATALINA MURILLO VARGAS</t>
  </si>
  <si>
    <t>LUCERITO FUNCOESP</t>
  </si>
  <si>
    <t>CATALINA MUÑOZ CORREA</t>
  </si>
  <si>
    <t>LOS COMBOS AYUDA HUMANITARIA</t>
  </si>
  <si>
    <t>YASMID VIVIANA BEDOYA GARCIA</t>
  </si>
  <si>
    <t>UNIVERSIDAD UNICLARETIANA</t>
  </si>
  <si>
    <t xml:space="preserve"> FUNCOESP</t>
  </si>
  <si>
    <t>CATALINA VILLA RESTREPO</t>
  </si>
  <si>
    <t xml:space="preserve">ALCALDIA HOSPITAL TITIRIBI </t>
  </si>
  <si>
    <t>2 AÑOS 1 MES</t>
  </si>
  <si>
    <t>YOVANA PIEDRAHITA CARDONA</t>
  </si>
  <si>
    <t>ASOCIACION MUTUAL SECRETARIA DE SALUD DE UNIVERSIDAD DE ANTIOQUIA UNIVERSIDAD CATOLICA NORTE</t>
  </si>
  <si>
    <t>2 AÑOS 4 MESES</t>
  </si>
  <si>
    <t>797 2014</t>
  </si>
  <si>
    <t>07 2013</t>
  </si>
  <si>
    <t>ALCALDIA DE SABANETA</t>
  </si>
  <si>
    <t>02 2012</t>
  </si>
  <si>
    <t>2 AÑOS  4 MESES</t>
  </si>
  <si>
    <t>FUNDACION COLOMBO ESPAÑOLA FUNCOESP   GRUPO 24</t>
  </si>
  <si>
    <t>BANPROYET</t>
  </si>
  <si>
    <t>002 2013</t>
  </si>
  <si>
    <t>608 2013</t>
  </si>
  <si>
    <t>CARMANTA</t>
  </si>
  <si>
    <t>JERICO</t>
  </si>
  <si>
    <t>PUEBLO RICO</t>
  </si>
  <si>
    <t>VALPARAISO</t>
  </si>
  <si>
    <t>FABIAN GUILLERMO DE LOS RIOS OROZCO</t>
  </si>
  <si>
    <t xml:space="preserve"> ASUINFANCIA</t>
  </si>
  <si>
    <t>COORDINADOR PSICOLOGO</t>
  </si>
  <si>
    <t>DE ACUERDO AL PLIEGO DE CONDICIONES PARA DESEMPEÑAR EL CARGO DE CORDINADOR DEBE CERTIFICAR MINIMO UN AÑO DE EXPERIENCIA COMO DIRECTOR, COORDINADOR O JEFE  EN PROGRMAS O PROYECTOS  SOCIALES PARA LA INFANCIA O CENTROS EDUCATIVOS</t>
  </si>
  <si>
    <t>BORIS LEON RIVERA MORENO</t>
  </si>
  <si>
    <t xml:space="preserve">LICENCIADO EN CIENCIAS DE LA EDUCACION </t>
  </si>
  <si>
    <t>ALCALDIA DE BELLO</t>
  </si>
  <si>
    <t>SECRETARIO DEPORTES Y EDUCACION</t>
  </si>
  <si>
    <t>ROCIO DEL SOCORRO BRAN CARTAGENA</t>
  </si>
  <si>
    <t>FUNCOESP BOSCONIA</t>
  </si>
  <si>
    <t>CLARA JULIANA ARGAEZ RIOS</t>
  </si>
  <si>
    <t>FUNDACION AUTONOMA DE LAS AMERICAS</t>
  </si>
  <si>
    <t>SERVIVIENDA AYUDA HUMANITARIA</t>
  </si>
  <si>
    <t>CAROL MILENA GRISALES GIRALDO</t>
  </si>
  <si>
    <t>FUNDACION LUIS AMIGO</t>
  </si>
  <si>
    <t>CIS</t>
  </si>
  <si>
    <t>26 MESES</t>
  </si>
  <si>
    <t>CLAUDIA YANETH VELEZ MONTOYA</t>
  </si>
  <si>
    <t>CAFÉ</t>
  </si>
  <si>
    <t>INSTITUCION EDUCATIVA CESLESTIN FREINMET</t>
  </si>
  <si>
    <t>001 2013</t>
  </si>
  <si>
    <t>FUNDACION BANPROYET</t>
  </si>
  <si>
    <t>007 2012</t>
  </si>
  <si>
    <t>ULDA ELENA MARTINEZ URIBE</t>
  </si>
  <si>
    <t>ACADEMICA LIMITADA CENTRO EDUCATIVO ADVENTISTA</t>
  </si>
  <si>
    <t>SE REPITE EN EL GRUPO 26 /NOCUMPLE LA EXPERIENCIA EN INFANCIA O FAMILIA</t>
  </si>
  <si>
    <t>MABEL TATIANA CASTRILLON CAÑAS</t>
  </si>
  <si>
    <t>CEDESIS</t>
  </si>
  <si>
    <t>31 MESES</t>
  </si>
  <si>
    <t>SE REPITE EN EL GRUPO 26 Y SE VALIDA EN ESE GRUPO</t>
  </si>
  <si>
    <t>EDGAR ALBERTO GRAJALES MARTINEZ</t>
  </si>
  <si>
    <t>SOLUCION Y CONSTRUCION RIACOL SA FINO COMPANI</t>
  </si>
  <si>
    <t xml:space="preserve">23 MESES </t>
  </si>
  <si>
    <t>CONTADOR</t>
  </si>
  <si>
    <t>FUNDACION COLOMBO ESPAÑOLA FUNCOESP   GRUPO 26</t>
  </si>
  <si>
    <t>INSTITUCION EDUATIVA CELESTIN</t>
  </si>
  <si>
    <t>002 2014</t>
  </si>
  <si>
    <t>3 MESES</t>
  </si>
  <si>
    <t>06 2013</t>
  </si>
  <si>
    <t>NO CUMPLE CON EL OBJETO DE LA CONVOCATORIA (FIESTAS DEL CACAO)</t>
  </si>
  <si>
    <t>015 2013</t>
  </si>
  <si>
    <t>CDI CON ARRIENDO ANDES</t>
  </si>
  <si>
    <t>CARRERA 51 N 48-55 PLAZUELA SANTA RITA</t>
  </si>
  <si>
    <t>LA DIRECCION NO COINCIDE CON LA REPORTADA EN L A GEOREFERENCIACION, VERIFICAR DIRECCION</t>
  </si>
  <si>
    <t>PARQUE PRINCIPAL AL LADO DE LA COOPERATIVA DE CAFICULTORES</t>
  </si>
  <si>
    <t>SANDRA MILENA GALLEGO GARCIA</t>
  </si>
  <si>
    <t>CLAUDIA MARIA MUÑOZ LOPERA</t>
  </si>
  <si>
    <t>UNIVERSIDAD MINUTO DE DIOS</t>
  </si>
  <si>
    <t>02 2013</t>
  </si>
  <si>
    <t>0907126 2013</t>
  </si>
  <si>
    <t>NO CUMPLE EXPERIENCIA COMO COORDINADORA</t>
  </si>
  <si>
    <t>CORPORACION DEPORTIVA ARTISTICA EDUCATIVA Y CULTURAL FUTURO BRILLANTE   GRUPO 24</t>
  </si>
  <si>
    <t>CORPORACION DEPORTIVA ARTISTICA EDUCATIVA Y CULTURAL FUTURO BRILLANTE</t>
  </si>
  <si>
    <t>SUBSANAR</t>
  </si>
  <si>
    <t xml:space="preserve">ALCALDIA DE CAUCASA </t>
  </si>
  <si>
    <t>SE 036 2010</t>
  </si>
  <si>
    <t>09 04 2010</t>
  </si>
  <si>
    <t>02  02 2011</t>
  </si>
  <si>
    <t>FUNDACION FEDESCA</t>
  </si>
  <si>
    <t xml:space="preserve">03 18 2011 </t>
  </si>
  <si>
    <t>11 06 2011</t>
  </si>
  <si>
    <t>SUBSANAR TIEMPO DE EXPERIENCIA El objeto delcontrato no cumple con lo exigido en los pliegos</t>
  </si>
  <si>
    <t>ALCALDIA MUNICIPAL DE CLEMENCIA BOLIVAR</t>
  </si>
  <si>
    <t>SGMC0912012</t>
  </si>
  <si>
    <t>8 12 2012</t>
  </si>
  <si>
    <t>SUBSANAR TIEMPO DE EXPERIENCIAEl objeto delcontrato no cumple con lo exigido en los pliegos</t>
  </si>
  <si>
    <t>CL 21 MONTOYA CARAMANTA</t>
  </si>
  <si>
    <t>VALPARAISO URB LA NUEVA</t>
  </si>
  <si>
    <t>PUEBLO RICO CALLE 32 AVENIDA LA PAZ</t>
  </si>
  <si>
    <t>JERICO CARRE QUINTA PARQUE LOS FUNDADORES</t>
  </si>
  <si>
    <t xml:space="preserve">Carrera 2 # 04-17 </t>
  </si>
  <si>
    <t>SAUL JOSE NIEBLES SINCELEJO</t>
  </si>
  <si>
    <t>UNIVERSIDAD DE LA COSTA</t>
  </si>
  <si>
    <t>AUTO TAXI SATELITAL S.A.C</t>
  </si>
  <si>
    <t>2 AÑOS 7 MESES</t>
  </si>
  <si>
    <t>PSICOTERAPIA INDIVIDUAL Y DE GRUPO</t>
  </si>
  <si>
    <t xml:space="preserve"> NO CUMPLE CON LA EXPERIENCIACOMO DIRECTOR O COORDINADOR EN PROGRAMAS O PROYECTOS SOCIALES  PARA LAINFANCIA  O CENTROS EDUCATIVOS.
</t>
  </si>
  <si>
    <t>LUIS ENRIQUE GARCIA COSTES</t>
  </si>
  <si>
    <t>UNIVERSIDAD NACIONAL UNAD</t>
  </si>
  <si>
    <t>4 AÑOS 6 MESES</t>
  </si>
  <si>
    <t>UNIDADES MOBILES</t>
  </si>
  <si>
    <t>ADRIAN FELIPE URIBE LOPERA</t>
  </si>
  <si>
    <t>2 AÑOS 6 MESES</t>
  </si>
  <si>
    <t>NO HAY EVIDENCIA DE LA EXPERINCIA LABORAL PARA CORROBORAR EL PERFIL</t>
  </si>
  <si>
    <t>EDWIN ALEXANDER RODRIGUEZ HERRERA</t>
  </si>
  <si>
    <t>TRABAJADOR SOCIAL</t>
  </si>
  <si>
    <t>COLEGIO MAYOR DE CUNDINAMARCA</t>
  </si>
  <si>
    <t>24976802-1</t>
  </si>
  <si>
    <t>CORPORACION DE SERVICIOS DE COLOMBIA</t>
  </si>
  <si>
    <t>3 AÑOS 10 MESES</t>
  </si>
  <si>
    <t>NO APORTA EXPERIENCIA CERTIFICADA</t>
  </si>
  <si>
    <t>PAULA ANDREA ARROYAVE VELEZ</t>
  </si>
  <si>
    <t>FUNDACION HOGARES CLARET</t>
  </si>
  <si>
    <t>CLAUDIA NANCY PARRA MARIN</t>
  </si>
  <si>
    <t>9 AÑOS 5 MESES</t>
  </si>
  <si>
    <t xml:space="preserve">ALCALDIA DE BUCARAMNAGA </t>
  </si>
  <si>
    <t>EL OBJETO NO CUMPLE</t>
  </si>
  <si>
    <t>MARTHA EUGENIA MINOTA PABON</t>
  </si>
  <si>
    <t>SOCIOLOGA</t>
  </si>
  <si>
    <t>AUTONOMA LATINOAMERICANA</t>
  </si>
  <si>
    <t>SOCIOLOGA DIRECTORA</t>
  </si>
  <si>
    <t>ANGIE ALEXANDRA MARTINEZ MOSQUERA</t>
  </si>
  <si>
    <t>NO CUMPLE, NO CERTIFICA LA EXPERINCIA PARA EL CARGO</t>
  </si>
  <si>
    <t>YACKELINE MEJIA RUIZ</t>
  </si>
  <si>
    <t>PROFESIONAL EN PLANEACION Y DESARROLLO SOCIAL</t>
  </si>
  <si>
    <t>INSTITUCIÓN UNIVERSITARIA COLEGIO MAYOR DE ANTIOQUIA</t>
  </si>
  <si>
    <t xml:space="preserve"> NO CUMPLE, </t>
  </si>
  <si>
    <t>6 AÑOS 3 MESES</t>
  </si>
  <si>
    <t>NO CUMPLE PERFIL DE PERSONAL ADICIONAL</t>
  </si>
  <si>
    <t>DIANA PATRICIA RIOS PARRA</t>
  </si>
  <si>
    <t>11 AÑOS 3 MESES</t>
  </si>
  <si>
    <t>CORPORACION DEPORTIVA ARTISTICA EDUCATIVA Y CULTURAL FUTURO BRILLANTE   GRUPO 25</t>
  </si>
  <si>
    <t>SUBSANAR NO APORTA EXPERIENCIA HABILITANTE EN TIEMPO NI EN CUPOS</t>
  </si>
  <si>
    <t xml:space="preserve"> PARQUE PRINCIPAL SANTA RITA</t>
  </si>
  <si>
    <t>AVENIDA MEDELILIN SECTOR PLAZA DE FERIAS</t>
  </si>
  <si>
    <t>CL18 25 63</t>
  </si>
  <si>
    <t>CR 49 42 23</t>
  </si>
  <si>
    <t>CARRERA 58 ATENAS</t>
  </si>
  <si>
    <t>KR 2 8 76</t>
  </si>
  <si>
    <t>RESGUARDO NDIGENA CRISTIANIA</t>
  </si>
  <si>
    <t>CARRERA 14 30 49B SIMON BOLIVAR</t>
  </si>
  <si>
    <t>CORREGIMIENTO LA CAMARA</t>
  </si>
  <si>
    <t>SECTOR LA CUARENTA</t>
  </si>
  <si>
    <t>ELKIN GUILLERMO CASTRO MADRID</t>
  </si>
  <si>
    <t>113481509-A</t>
  </si>
  <si>
    <t>6 AÑOS 10 MESES</t>
  </si>
  <si>
    <t>FALTA CERTIFICAR LA EXPERIENCIA COMO COORDINADOR</t>
  </si>
  <si>
    <t>YENSY MILENA RENTERIA VALOYES</t>
  </si>
  <si>
    <t>UNIVERSIDAD TECNOLOGICO DEL CHOCO</t>
  </si>
  <si>
    <t>245601007-1</t>
  </si>
  <si>
    <t>COLEGIO MIXTO DE BACHILLERATO RAMON LOZANO GARCES 2 DE QUIBDO</t>
  </si>
  <si>
    <t>4 AÑOS 2 MESES</t>
  </si>
  <si>
    <t>NO CUMPLE CON LA EXPERIENCIACOMO DIRECTOR O COORDINADOR EN PROGRAMAS O PROYECTOS SOCIALES  PARA LAINFANCIA  O CENTROS EDUCATIVOS</t>
  </si>
  <si>
    <t>ERICA JINETH MONTIEL ROMERO</t>
  </si>
  <si>
    <t>55207-12</t>
  </si>
  <si>
    <t>IPS SAN MARCOS DE LEON NORTE</t>
  </si>
  <si>
    <t>DIRECTORA DE PSICOLOGIA</t>
  </si>
  <si>
    <t>DIANA LUCIA CONTRERAS ESPEJO</t>
  </si>
  <si>
    <t>CORPORACION UNIVERSITARIA LUIS AMIGO</t>
  </si>
  <si>
    <t>INSTITUTO METROPOLITANO DE EDUCACION</t>
  </si>
  <si>
    <t>OLGA LILIANA BERMUDEZ HERRERA</t>
  </si>
  <si>
    <t>123574023-1</t>
  </si>
  <si>
    <t>MUNICIPIO VILLAVICENCIO</t>
  </si>
  <si>
    <t>5 AÑOS 3 MESES</t>
  </si>
  <si>
    <t>COORDINADORA DE PROGRAMAS DE INFANCIA Y ADOLESCENCIA</t>
  </si>
  <si>
    <t>NATALIA LONDOÑO SOTOMAYOR</t>
  </si>
  <si>
    <t>HOSPITAL MENTAL DE ANTIOQUIA</t>
  </si>
  <si>
    <t>1 AÑO 5 MESES</t>
  </si>
  <si>
    <t>NO CUMPLE CON LA EXPERIENCIACOMO DIRECTOR O COORDINADOR EN PROGRAMAS O PROYECTOS SOCIALES  PARA LAINFANCIA  O CENTROS EDUCATIVOS, NO APORTA TARJETA PROFESIONAL</t>
  </si>
  <si>
    <t>WILNER ENRIQUE REDONDO CASTRO</t>
  </si>
  <si>
    <t>LICENCIADO EN FILOSOFIA Y CIENCIAS RELIGIOSAS</t>
  </si>
  <si>
    <t>DAVID ALEJANDRO ARANGO CARVAJAL</t>
  </si>
  <si>
    <t>FUNDACION JIMENA RICO</t>
  </si>
  <si>
    <t>1 AÑO 10 MESES</t>
  </si>
  <si>
    <t>MAGALY PANIAGUA URREGO</t>
  </si>
  <si>
    <t>MARIA ISABEL ROLDAN MERINO</t>
  </si>
  <si>
    <t>JONATHAN CUERVO GUTIERREZ</t>
  </si>
  <si>
    <t>UNIVERSIDAD DE CALDAS</t>
  </si>
  <si>
    <t>1 AÑO 3 MESES</t>
  </si>
  <si>
    <t>SUBSANAR:NO APORTA TARJETA PROFESIOANL</t>
  </si>
  <si>
    <t>MARIA DEL PILARA IBARRA SARRAZOLA</t>
  </si>
  <si>
    <t>SUBSANAR PARA ESTA PROPUESTA</t>
  </si>
  <si>
    <t>EMPRESA</t>
  </si>
  <si>
    <t>FECHA DE INICIO Y TERMINACIÓN</t>
  </si>
  <si>
    <t xml:space="preserve">FUNCIONES </t>
  </si>
  <si>
    <t>CORPORACION DEPORTIVA ARTISTICA EDUCATIVA Y CULTURAL FUTURO BRILLANTE   GRUPO 26</t>
  </si>
  <si>
    <t>CDI INTITUCIONAL</t>
  </si>
  <si>
    <t xml:space="preserve">CARRERA 51 48 55 PLAZUELA SANTA RITA </t>
  </si>
  <si>
    <t>SSI</t>
  </si>
  <si>
    <t>LINA MARCELA BENITEZ MILLAN</t>
  </si>
  <si>
    <t>SUBSANAR NO CUMPLE CON LA EXPERIENCIACOMO DIRECTOR O COORDINADOR EN PROGRAMAS O PROYECTOS SOCIALES  PARA LAINFANCIA  O CENTROS EDUCATIVOS</t>
  </si>
  <si>
    <t>SANDRA MILENA GARCIA GRISALES</t>
  </si>
  <si>
    <t>NUTRICIONISTA DIETISTA</t>
  </si>
  <si>
    <t>SUBSANAR NO CUMPLE CON EL PERFIL</t>
  </si>
  <si>
    <t>SUBSANAR  PARA ESTA PROPUESTA</t>
  </si>
  <si>
    <t>CORPORACION EDUCATIVA Y CULTURAL JESUS AMIGO   GRUPO 18</t>
  </si>
  <si>
    <t>INSTITUCION EDUCATIVA Y CULTURAL JESUS AMIGO</t>
  </si>
  <si>
    <t>4600024303</t>
  </si>
  <si>
    <t>9 12 2011</t>
  </si>
  <si>
    <t>8 02 2012</t>
  </si>
  <si>
    <t>CAÑAS GORDAS</t>
  </si>
  <si>
    <t>Dado que se relaciona una dirección de infraestructura nueva, se programó visita, de acuerdo con lo establecido en los pliegos. Al realizar visita, se estableció que NO CUMPLE. Adicionalmente se le solicitó aclarar la dirección de este inmueble y el oferente presentó nuevos documentos para subsanar, fuera del tiempo establecido.</t>
  </si>
  <si>
    <t>SILVIA MARIA TORRES CANO</t>
  </si>
  <si>
    <t>LICENCIADA EN CIENCIAS NATURALES Y SALUD</t>
  </si>
  <si>
    <t>28 02 2003</t>
  </si>
  <si>
    <t xml:space="preserve">19 01  1998 27 07 2014 </t>
  </si>
  <si>
    <t>CARLOS MARIO GRISALES RUIZ</t>
  </si>
  <si>
    <t>26 03 1993</t>
  </si>
  <si>
    <t>CRISTINA MARIA MONTOYA LOPEZ</t>
  </si>
  <si>
    <t>13 12 2012</t>
  </si>
  <si>
    <t>18 01 2012 27 07 2014</t>
  </si>
  <si>
    <t>BIBIANA MARIA GRISALES VARGAS</t>
  </si>
  <si>
    <t>11 12 1992</t>
  </si>
  <si>
    <t>FUNDACION PARA EL DESARROLLO EDUCATIVO</t>
  </si>
  <si>
    <t xml:space="preserve">1 06 1997 30 01 2011 13 16 06 2009 </t>
  </si>
  <si>
    <t>PSCOLOGO</t>
  </si>
  <si>
    <t>YOLIMA YANETH PALACIO SUAZA</t>
  </si>
  <si>
    <t>10 07 2009</t>
  </si>
  <si>
    <t xml:space="preserve">18 01 2012 27  07 </t>
  </si>
  <si>
    <t>MARICEL ZAPATA JARABA</t>
  </si>
  <si>
    <t>LICENCIADO EN EDUCACION BASICA ENFAIS EN MATEMATICAS</t>
  </si>
  <si>
    <t>18 11 2005</t>
  </si>
  <si>
    <t>2 02 2009</t>
  </si>
  <si>
    <t>SUBSANADO CUMPLE</t>
  </si>
  <si>
    <t>VIGENTE</t>
  </si>
  <si>
    <t>NO PRESENTA VALOR</t>
  </si>
  <si>
    <t>3 02 2014</t>
  </si>
  <si>
    <t>NO PRESENTA CERTIFICACION FIRMADA DE LA EXPERIENCIA</t>
  </si>
  <si>
    <t>CORPORACION EDUCATIVA Y CULTURAL JESUS AMIGO   GRUPO 19</t>
  </si>
  <si>
    <t xml:space="preserve">7 02 2012 </t>
  </si>
  <si>
    <t xml:space="preserve">22 01 2013 </t>
  </si>
  <si>
    <t>15 09 2013</t>
  </si>
  <si>
    <t>ANDRES DAVID COSSIO MORENO</t>
  </si>
  <si>
    <t>LICENCIADO EN EDUCACION BASICA PRIMERA CON ESNFASIS EN CIENCIA NATRURALES Y EDUCACIÓN AMBIENTAL</t>
  </si>
  <si>
    <t>27 04 2009 25 07 20014</t>
  </si>
  <si>
    <t>YIMINEDY AUGUSTO BUITRAGO</t>
  </si>
  <si>
    <t>15 09 2000</t>
  </si>
  <si>
    <t>14 01 2002 30 12 2013</t>
  </si>
  <si>
    <t>PSCOLOGA</t>
  </si>
  <si>
    <t>FUNDACION AUTONOMA DE LAS AMERICAS  GRUPO 1</t>
  </si>
  <si>
    <r>
      <t xml:space="preserve">NO SE SUBSANO SIGUEN APORTANDO DE EXPERIENCIA PARA ESTE GRUPO SOLO 20 MESES, 23 DÍAS </t>
    </r>
    <r>
      <rPr>
        <b/>
        <sz val="11"/>
        <color theme="1"/>
        <rFont val="Arial"/>
        <family val="2"/>
      </rPr>
      <t>NO CUMPLE</t>
    </r>
  </si>
  <si>
    <t>4600038180  2011</t>
  </si>
  <si>
    <t>46000001135 2013</t>
  </si>
  <si>
    <t>8 11  2013</t>
  </si>
  <si>
    <t>31  12  2014</t>
  </si>
  <si>
    <r>
      <t xml:space="preserve">NO SE SUBSANO LA EXPEREINCIA </t>
    </r>
    <r>
      <rPr>
        <b/>
        <sz val="11"/>
        <rFont val="Arial"/>
        <family val="2"/>
      </rPr>
      <t>NO CUMPLE YA QUE EN EL PLIEGO DE CONDICONES SE EXIGE 24 MESES</t>
    </r>
  </si>
  <si>
    <t>BELMIRA</t>
  </si>
  <si>
    <t>EL OFERENTE HABIA COLOCADO 104 CUPOS Y SON 80 SEGÚN GEOREFERENCIACIÓN</t>
  </si>
  <si>
    <t>SE SUBSANO CUMPLE</t>
  </si>
  <si>
    <t xml:space="preserve"> según georeferenciacion son 80 cupos y no 60, </t>
  </si>
  <si>
    <t>ENTRERRIOS</t>
  </si>
  <si>
    <r>
      <rPr>
        <b/>
        <sz val="10"/>
        <color theme="1"/>
        <rFont val="Arial"/>
        <family val="2"/>
      </rPr>
      <t>CUMPLE PERFIL</t>
    </r>
    <r>
      <rPr>
        <b/>
        <sz val="11"/>
        <color theme="1"/>
        <rFont val="Arial"/>
        <family val="2"/>
      </rPr>
      <t xml:space="preserve">
SI /NO</t>
    </r>
  </si>
  <si>
    <r>
      <rPr>
        <b/>
        <sz val="9"/>
        <color theme="1"/>
        <rFont val="Arial"/>
        <family val="2"/>
      </rPr>
      <t>CUMPLE PROPORCION</t>
    </r>
    <r>
      <rPr>
        <b/>
        <sz val="11"/>
        <color theme="1"/>
        <rFont val="Arial"/>
        <family val="2"/>
      </rPr>
      <t xml:space="preserve">
SI /NO</t>
    </r>
  </si>
  <si>
    <t xml:space="preserve">MONICA ANDREA ZAPATA BARRIENTOS </t>
  </si>
  <si>
    <t>COORDINADORA  ACADEMICA BASICA PRIMARIA</t>
  </si>
  <si>
    <t>SILVIA CATALINA LOPEZ  JARAMILLO</t>
  </si>
  <si>
    <t>OLGA LUCIA CORDOBA MURILLO</t>
  </si>
  <si>
    <t>LICENCIADA EN EDUCACION BASICA ENFASIS EN INGLES</t>
  </si>
  <si>
    <t>162 MESES</t>
  </si>
  <si>
    <t xml:space="preserve">COORDIANDORA </t>
  </si>
  <si>
    <t>IVAN DARIO RODRIGUEZ LONDOÑO</t>
  </si>
  <si>
    <t xml:space="preserve">CLAUDIA MARIA QUINTERO RAMIREZ </t>
  </si>
  <si>
    <t>LUISA FERNANDA GOMEZ RESTREPO</t>
  </si>
  <si>
    <r>
      <rPr>
        <b/>
        <sz val="10"/>
        <color theme="1"/>
        <rFont val="Arial"/>
        <family val="2"/>
      </rPr>
      <t xml:space="preserve">CUMPLE </t>
    </r>
    <r>
      <rPr>
        <b/>
        <sz val="11"/>
        <color theme="1"/>
        <rFont val="Arial"/>
        <family val="2"/>
      </rPr>
      <t xml:space="preserve">
SI /NO</t>
    </r>
  </si>
  <si>
    <t>960 DEL 2012</t>
  </si>
  <si>
    <t>28 6 2012</t>
  </si>
  <si>
    <t>30 12 12</t>
  </si>
  <si>
    <t>967 DEL 2012</t>
  </si>
  <si>
    <t>12 7 2012</t>
  </si>
  <si>
    <t>1067 del 2012</t>
  </si>
  <si>
    <t>28 8 2011</t>
  </si>
  <si>
    <t>4600052461 2014</t>
  </si>
  <si>
    <t>3  2 2014</t>
  </si>
  <si>
    <t>11 8 2014</t>
  </si>
  <si>
    <t>ADICION I 4600052461 2014</t>
  </si>
  <si>
    <t>12 8 2014</t>
  </si>
  <si>
    <t>20 9 2014</t>
  </si>
  <si>
    <t>ADICION 4600052461 2014</t>
  </si>
  <si>
    <t>21 9 2014</t>
  </si>
  <si>
    <t>3 12 2014</t>
  </si>
  <si>
    <t>COORDINADOR GENERAL DEL PROYECTO</t>
  </si>
  <si>
    <t>ADRIAN CAMILO TORO LONDOÑO</t>
  </si>
  <si>
    <t>LICENCIADO EN PEDAGOGIA REEDUCATIVA</t>
  </si>
  <si>
    <t xml:space="preserve">NO APLICA </t>
  </si>
  <si>
    <t>LISANDRA MARIA RAMIREZ BARRERA</t>
  </si>
  <si>
    <t>ACTUALMENTE TIENEN EL CARGO DE COORDINADOR PEDAGOGICA</t>
  </si>
  <si>
    <t>FINANCIERO</t>
  </si>
  <si>
    <t>RICARDO GONZALEZ GOMEZ</t>
  </si>
  <si>
    <t>TECNOLOGO EN ADMINISTRACION DE EMPRESAS Y NEGOCIOS INTERNANCIONALES</t>
  </si>
  <si>
    <t>ITM</t>
  </si>
  <si>
    <t>ASISTENTE FINANCIERO</t>
  </si>
  <si>
    <t>ACTUALMENTE ASISTENTE FINANCIERA</t>
  </si>
  <si>
    <r>
      <t>1.</t>
    </r>
    <r>
      <rPr>
        <sz val="7"/>
        <color theme="1"/>
        <rFont val="Arial"/>
        <family val="2"/>
      </rPr>
      <t xml:space="preserve">   </t>
    </r>
    <r>
      <rPr>
        <sz val="11"/>
        <color theme="1"/>
        <rFont val="Arial"/>
        <family val="2"/>
      </rPr>
      <t>Experiencia adicional a la mínima requerida en la ejecución de programas de atención a primera infancia y o familia</t>
    </r>
  </si>
  <si>
    <r>
      <t>2.</t>
    </r>
    <r>
      <rPr>
        <sz val="7"/>
        <color theme="1"/>
        <rFont val="Arial"/>
        <family val="2"/>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</si>
  <si>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FUNDACION AUTONOMA DE LAS AMERICAS  GRUPO 3</t>
  </si>
  <si>
    <t>4600030944 DEL 2011</t>
  </si>
  <si>
    <t>10, 7</t>
  </si>
  <si>
    <t>4600037930 DEL 2012</t>
  </si>
  <si>
    <t>7 2 2012</t>
  </si>
  <si>
    <t xml:space="preserve"> 7  9  2012</t>
  </si>
  <si>
    <t>AMPLIACION I 4600037930 DEL 2012</t>
  </si>
  <si>
    <t xml:space="preserve">22 9 2012 </t>
  </si>
  <si>
    <t>AMPLIACION II 4600037930 DEL 2013</t>
  </si>
  <si>
    <t>8 9 2012</t>
  </si>
  <si>
    <t>21 9 2012</t>
  </si>
  <si>
    <t>MUNICIPIO DE MEDELLIN - ALCALDIA DE MEDELLIN</t>
  </si>
  <si>
    <t>460004567 DEL 2013</t>
  </si>
  <si>
    <t>4 2 2013</t>
  </si>
  <si>
    <t>15 9 2013</t>
  </si>
  <si>
    <t>27.18</t>
  </si>
  <si>
    <t>CL 50A 53-46</t>
  </si>
  <si>
    <t>CR 57A 59 10</t>
  </si>
  <si>
    <t>CR 87 39 10</t>
  </si>
  <si>
    <t>CL 34 B 31-13</t>
  </si>
  <si>
    <t>CR 16 9-12</t>
  </si>
  <si>
    <t>CL 50 48-03</t>
  </si>
  <si>
    <t>CR 49 48-49</t>
  </si>
  <si>
    <t>DIANA CAROLINA GONZALEZ CARDONA</t>
  </si>
  <si>
    <t>TECNOLOGICO DE ANTIOQUIA INSTITUCIÓN UNIVERSITARIA</t>
  </si>
  <si>
    <t>LUISA FERNANDA MENESES VILLA</t>
  </si>
  <si>
    <t>DINA MARCELA TORO TOBON</t>
  </si>
  <si>
    <t>GERONTOLOGA</t>
  </si>
  <si>
    <t>MARYSOL PALACIO VELEZ</t>
  </si>
  <si>
    <t>UNIVERSIDAD SIMON BOLIVAR</t>
  </si>
  <si>
    <t>NATALIA GOMEZ COSSIO</t>
  </si>
  <si>
    <t>BLANCA BIBIANA CHICA ACEVEDO</t>
  </si>
  <si>
    <t>SE  SUBSANO</t>
  </si>
  <si>
    <t>MUNICIPIO DE COPACABANA</t>
  </si>
  <si>
    <t>323  DEL 2013</t>
  </si>
  <si>
    <t>3 11 2011</t>
  </si>
  <si>
    <t>NO CUMPLE CON EL OBJETO SEGÚN LA CONVOCATORIA</t>
  </si>
  <si>
    <t>400 DEL 2012</t>
  </si>
  <si>
    <t>20 1 2014</t>
  </si>
  <si>
    <t>30 12 2014</t>
  </si>
  <si>
    <t>460004516000 2013</t>
  </si>
  <si>
    <t>21  1 2013</t>
  </si>
  <si>
    <t>15 9  2013</t>
  </si>
  <si>
    <t xml:space="preserve">NO CUMPLE YA QUE SE EVIDCENCIA LA MISMA INFORMACION DE EXPERIENCIA HABILITANTE EN EL GRUPO 26 </t>
  </si>
  <si>
    <t>MODIFICACION 460004516000 2013</t>
  </si>
  <si>
    <t>16 9 2013</t>
  </si>
  <si>
    <t>NO CUMPLE YA QUE SE EVIDCENCIA LA MISMA INFORMACION DE EXPERIENCIA HABILITANTE EN EL GRUPO 27</t>
  </si>
  <si>
    <t>MODIFICACION 531 DEL 2014</t>
  </si>
  <si>
    <t>1 10 2014</t>
  </si>
  <si>
    <t>SANDRA MILENA BUILES</t>
  </si>
  <si>
    <t>ACTUALMENTE TIENEN EL CARGO DE COORDINADOR GENERAL</t>
  </si>
  <si>
    <t>SANDRA MILENA RAMIREZ</t>
  </si>
  <si>
    <t>FUNDACION AUTONOMA DE LAS AMERICAS  GRUPO 11</t>
  </si>
  <si>
    <t>ALCLADIA DE MEDELLIN</t>
  </si>
  <si>
    <t>46000024185 DEL 2010</t>
  </si>
  <si>
    <t>2 2 2010</t>
  </si>
  <si>
    <t>16 12 2012</t>
  </si>
  <si>
    <t>46000030766 DEL 2011</t>
  </si>
  <si>
    <t>1 2 2011</t>
  </si>
  <si>
    <t>46000052545 DEL 2014</t>
  </si>
  <si>
    <t>2134 478396</t>
  </si>
  <si>
    <t>MARIA EUGENIA LEZCANO MOLINA</t>
  </si>
  <si>
    <t>LICENCIADA EN EDUCACION BASICA PRIMARIA</t>
  </si>
  <si>
    <t>LAURA MARIA URREGO AGUDELO</t>
  </si>
  <si>
    <t>26534 28</t>
  </si>
  <si>
    <t>PRACTICA UNIVERSITARIA</t>
  </si>
  <si>
    <t>TATIANA MESA BERMUDEZ</t>
  </si>
  <si>
    <t xml:space="preserve">LICENCIADA EN PREESCOLAR </t>
  </si>
  <si>
    <t>CORPORACIÓN UNIVERSITARIA LA SALLISTA</t>
  </si>
  <si>
    <t>COORDINADOR PEDAGOGICA ACTUALMENTE DEL CDI</t>
  </si>
  <si>
    <t>ERICA MARIA SEPULVEDA BOTERO</t>
  </si>
  <si>
    <t xml:space="preserve"> SUBSANO</t>
  </si>
  <si>
    <t>1073 DEL 2011</t>
  </si>
  <si>
    <t>2 8 2011</t>
  </si>
  <si>
    <t>31  12 2011</t>
  </si>
  <si>
    <t>NO CUMPLE CON EL OBJETO DEL CONTRATO SEGÚN CRITERIOS DE CONVOCATORIA</t>
  </si>
  <si>
    <t>1419 DEL 2012</t>
  </si>
  <si>
    <t>23 10 2012</t>
  </si>
  <si>
    <t>369  DEL 2014</t>
  </si>
  <si>
    <t>1 10  2014</t>
  </si>
  <si>
    <t>FUNDACION AUTONOMA DE LAS AMERICAS  GRUPO 12</t>
  </si>
  <si>
    <t>NO SUBSANO NO CUMPLE</t>
  </si>
  <si>
    <t>1678 DEL 2012</t>
  </si>
  <si>
    <t>1  1  2013</t>
  </si>
  <si>
    <t>31 7 2014</t>
  </si>
  <si>
    <t>18, 20</t>
  </si>
  <si>
    <t>1 8 2014</t>
  </si>
  <si>
    <t xml:space="preserve"> PRESENTA EL MISMO CERTIFICADO DE EXPERIENCIA NO SUBSANA NO CUMPLE</t>
  </si>
  <si>
    <t>1 11 2014</t>
  </si>
  <si>
    <t>CAMPAMENTO</t>
  </si>
  <si>
    <t>EN LA CARTA DE INTENSIÓN DE GESTION SE DEBE ACLARAR LA DIRECCIÓN DEL CDI PEQUEÑOS SOÑADORES DEL MUNCIPIO DE CAMPAMENTO PUESTO QUE APARECE UNA DIRECCION DIFERENTE A LA DE LA GEOREFERENCIACIÓN Y  FORMATO 11 ANEXADO POR EL OFERENTE</t>
  </si>
  <si>
    <t>SE SOLICITO ACLARACION AL OFERENTE</t>
  </si>
  <si>
    <t xml:space="preserve">CAROLINA </t>
  </si>
  <si>
    <t>EN LA CARTA DE INTENSIÓN DE GESTION SE DEBE ACALRAR LA DIRECCIÓN DEL CDI SUEÑOS Y SONRRISAS DEL MUNCIPIO DE CAROLINA DEL PRINCIPE PUESTO QUE APARECE UNA DIRECCION DIFERENTE A LA DE LA GEOREFERENCIACIÓN Y A LA DEL FORMATO 11 ANEXADO POR EL OFERENTE</t>
  </si>
  <si>
    <t>GOMEZ PLATA</t>
  </si>
  <si>
    <t>EN LA CARTA DE INTENSIÓN DE GESTION SE DEBE ACALRAR LA DIRECCIÓN DEL CDI EL SALTO  DEL MUNCIPIO DE GOMEZ PLATA PUESTO QUE APARECE UNA DIRECCION DIFERENTE A LA DE LA GEOREFERENCIACIÓN Y A LA DEL FORMATO 11 ANEXADO POR EL OFERENTE</t>
  </si>
  <si>
    <t>SANTA ROSA DE OSOS</t>
  </si>
  <si>
    <t>EN LA CARTA DE INTENSIÓN DE GESTION SE DEBE ACLARAR LA DIRECCIÓN DEL CDI EL RONDAS Y AROMAS DEL MUNCIPIO DE SANTA ROSA DE OSOS PUESTO QUE APARECE UNA DIRECCION DIFERENTE A LA DE LA GEOREFERENCIACIÓN Y A LA DEL FORMATO 11 ANEXADO POR EL OFERENTE</t>
  </si>
  <si>
    <t>KELLY  DAYANA BOHORQUEZ CORDOBA</t>
  </si>
  <si>
    <t>OLGA NUBIA HIGUITA</t>
  </si>
  <si>
    <t>5 5671 12</t>
  </si>
  <si>
    <t>0953 DEL 2012</t>
  </si>
  <si>
    <t>3  7 2012</t>
  </si>
  <si>
    <t>AMPLIACION DE 4600045367 2013</t>
  </si>
  <si>
    <t>31 10 2013</t>
  </si>
  <si>
    <t>FUNDACION AUTONOMA DE LAS AMERICAS  GRUPO 13</t>
  </si>
  <si>
    <t>NO CUMPLE CON LOS 24 MESES DE EXPERIENCIA CERTIFICADA</t>
  </si>
  <si>
    <t>393 DEL 2012</t>
  </si>
  <si>
    <t>20 1 2012</t>
  </si>
  <si>
    <t>30 7 2012</t>
  </si>
  <si>
    <t>762 DEL 2013</t>
  </si>
  <si>
    <t>9 9 2013</t>
  </si>
  <si>
    <t>762 DEL 2013  ADICION</t>
  </si>
  <si>
    <t xml:space="preserve"> NO SUBSANO NO CUMLE</t>
  </si>
  <si>
    <t>KR 22 18 08</t>
  </si>
  <si>
    <t>CALLE 18 20-11</t>
  </si>
  <si>
    <t>LYLIANA ROLDAN MUNERA</t>
  </si>
  <si>
    <t>TRINIDAD CARDONA CARDONA</t>
  </si>
  <si>
    <t>UNIVERSIDAD DE LA SALLE</t>
  </si>
  <si>
    <t>0954 DEL 2012</t>
  </si>
  <si>
    <t>3 7 2012</t>
  </si>
  <si>
    <t>ADICION 4600045367 2013</t>
  </si>
  <si>
    <t>1  11  2013</t>
  </si>
  <si>
    <t>15  12  2013</t>
  </si>
  <si>
    <t>1, 11</t>
  </si>
  <si>
    <t>NATALIA CAMACHO RODRIGUEZ</t>
  </si>
  <si>
    <t>PONTIFICIA UNIVERSIDAD JAVERIANA</t>
  </si>
  <si>
    <t>CLARA INES VILLEGAS SOTO</t>
  </si>
  <si>
    <t>FUNDACION AUTONOMA DE LAS AMERICAS  GRUPO 25</t>
  </si>
  <si>
    <t>NO CUMPLE NO ACREDITA EXPEREINCIA POR 24 MESES</t>
  </si>
  <si>
    <t>1687 DEL 2012</t>
  </si>
  <si>
    <t>15 12  2012</t>
  </si>
  <si>
    <t>31 12 1014</t>
  </si>
  <si>
    <t>ADICION 1687 DEL 2012</t>
  </si>
  <si>
    <t xml:space="preserve">ESTA  SITUACION NO SE SUBSANO RELACIONARON LA MISMA EXPERIENCIA  NO CUMPLEN CON LOS 24 MESES EXIGIDOS </t>
  </si>
  <si>
    <t>ADICION 1687 DEL 2013</t>
  </si>
  <si>
    <t>ANDES</t>
  </si>
  <si>
    <t>BETANIA</t>
  </si>
  <si>
    <t>CIUDAD BOLIVAR</t>
  </si>
  <si>
    <t>HISPANIA</t>
  </si>
  <si>
    <t>JARDIN</t>
  </si>
  <si>
    <t>SALGAR</t>
  </si>
  <si>
    <t>DORA EMILCEN AGUDELO RESTREPO</t>
  </si>
  <si>
    <t>LICENCIADA EN EDUCACION BASICA ENFASIS EN HUMANIDADES Y LENGUA CASTELLANA</t>
  </si>
  <si>
    <t xml:space="preserve">TECNOLOGICO DE ANTIOQUIA INSTITUCION UNIVERSITARIA </t>
  </si>
  <si>
    <t>MARCELA ORREGO RODRIGUEZ</t>
  </si>
  <si>
    <t>ALEJANDRA CAROLINA MOLINA MARQUEZ</t>
  </si>
  <si>
    <t>GLADIS ASTRID ROJAS TABORDA</t>
  </si>
  <si>
    <t>PSICOLOGA PRACTICA UNIVERSITARIA</t>
  </si>
  <si>
    <t>EIDER CAMILO RESTREPO MONSALVE</t>
  </si>
  <si>
    <t xml:space="preserve">LICENCIADO EN PEDAGOGIA INFANTIL </t>
  </si>
  <si>
    <t>LISA JANETH VILLA CORREA</t>
  </si>
  <si>
    <t>SANDRA MARIA ROMERO RODAS</t>
  </si>
  <si>
    <t>LICENCIADA EN EDUCACION INFANTIL ENFASIS EN HUMANIDADES Y LENGUA CASTELLANA</t>
  </si>
  <si>
    <t>CORPORACION UNIVERSITARIA LA SALLISTA</t>
  </si>
  <si>
    <t>ANYI JULIANA ARRUBLA ACEVEDO</t>
  </si>
  <si>
    <t>DIANA CAROLINA AYALA BEDOYA</t>
  </si>
  <si>
    <t>LAURA BARRENECHE YUSTI</t>
  </si>
  <si>
    <t>CARLOS ANDRES BETANCUR BEDOYA</t>
  </si>
  <si>
    <t>JULIETH ALEJANDRA FERNANDEZ CORREA</t>
  </si>
  <si>
    <t>403 DEL 2012</t>
  </si>
  <si>
    <t>20  1 2012</t>
  </si>
  <si>
    <t>531 DEL 2014</t>
  </si>
  <si>
    <t xml:space="preserve">15  5 2014 </t>
  </si>
  <si>
    <t>30  9 2014</t>
  </si>
  <si>
    <t>JUAN DAVID VALDES GIL</t>
  </si>
  <si>
    <t>AUTONOMA DE LAS AMERICAS</t>
  </si>
  <si>
    <t>NATALIA MEJIA BOLIVAR</t>
  </si>
  <si>
    <t>FUNDACION AUTONOMA DE LAS AMERICAS  GRUPO 26</t>
  </si>
  <si>
    <t>968 DEL 2012</t>
  </si>
  <si>
    <t>2 7 2012</t>
  </si>
  <si>
    <t>763 DEL 2013</t>
  </si>
  <si>
    <t>9 2 2013</t>
  </si>
  <si>
    <t>ADICION 763 DEL 2013</t>
  </si>
  <si>
    <t>NO SE RELACIONA EL PORCENTAJE DE EJECUCION DEL CONTRATO ADEMAS SE TIENE EN CUENTA LA EXPERIENCIA ACREDITADA HASTA EL 30 DE SEPTIEMBRE, SITUACION QUE SE DEBE SUBSANAR</t>
  </si>
  <si>
    <t>ADICION 763 DEL 2014</t>
  </si>
  <si>
    <t xml:space="preserve">1  11 2014 </t>
  </si>
  <si>
    <t>SE REPITE EN EL GRUPO 3 Y SE VALIDA EN DICHO GRUPO</t>
  </si>
  <si>
    <t xml:space="preserve">Carrera 51  48-55 Plazuela Santa Rita </t>
  </si>
  <si>
    <t>SANDRA MILENA HENAO MORENO</t>
  </si>
  <si>
    <t>JOHANA VERGARA GARCIA</t>
  </si>
  <si>
    <t>369 DEL 2014</t>
  </si>
  <si>
    <t>23 1 2014</t>
  </si>
  <si>
    <t>762 DEL 2014</t>
  </si>
  <si>
    <t xml:space="preserve">1 11 2014 </t>
  </si>
  <si>
    <t>20 12 2014</t>
  </si>
  <si>
    <t>1400 DEL 2012</t>
  </si>
  <si>
    <t>26  10  2012</t>
  </si>
  <si>
    <t>31 12   2012</t>
  </si>
  <si>
    <t>FUNDACION AUTONOMA DE LAS AMERICAS  GRUPO 28</t>
  </si>
  <si>
    <t>1690  DEL 2012</t>
  </si>
  <si>
    <t>1 1 2013</t>
  </si>
  <si>
    <t>ADICION 1690 DEL 2012</t>
  </si>
  <si>
    <t xml:space="preserve">31 7 2014 </t>
  </si>
  <si>
    <t>NO SE RELACIONA EL PORCENTAJE DE EJECUCION DEL CONTRATO ADEMAS SE TIENE EN CUENTA LA EXPERIENCIA ACREDITADA HASTA EL 30 DE SEPTIEMBRE, SITUACION QUE SE DEBE SUBSANAR SE SUBSANO</t>
  </si>
  <si>
    <t>812 DEL 2014</t>
  </si>
  <si>
    <t>0954 2012</t>
  </si>
  <si>
    <t>SE SUBSANO</t>
  </si>
  <si>
    <t>COCORNA</t>
  </si>
  <si>
    <t>SANTUARIO</t>
  </si>
  <si>
    <t>NO SE ANEXO ESTA INFRAESTRUCTURA CON 76 CUPOS EN LA GEOREFERENCIACION DEL OFERENTE Y EL ARRIENDO LO DEBE PAGAR EL OEPRADOR</t>
  </si>
  <si>
    <t>EL OFERENTE COLOCO 115 CUPOS EN ESTA INFRAESTRUCTURA Y SON 39 EN REALIDAD</t>
  </si>
  <si>
    <t>GRANADA</t>
  </si>
  <si>
    <t xml:space="preserve">SE DEBE ACLARAR LA DIRECCIÓN PORQUE ESTA DIFERENTE A LA DE LA GEOREFERENCIACIÓN  </t>
  </si>
  <si>
    <t xml:space="preserve">SAN FRANCISCO </t>
  </si>
  <si>
    <t>SAN LUIS</t>
  </si>
  <si>
    <t xml:space="preserve">SAN RAFAEL </t>
  </si>
  <si>
    <t>ALEJANDRA CRISTINA GIRALDO GOMEZ</t>
  </si>
  <si>
    <t xml:space="preserve">LICENCIADO EN EDUCACION BASICA CON ENFASIS EN TECNOLOGIA E INFORMATICA </t>
  </si>
  <si>
    <t>PAULA ANDREA VALENCIA MORENO</t>
  </si>
  <si>
    <t>DIANA MARIA FRANCO GIRALDO</t>
  </si>
  <si>
    <t>LEIDY TATIANA ECHEVERRY HINCAPIE</t>
  </si>
  <si>
    <t>LICENCIADA EN GESTION EDUCATIVA</t>
  </si>
  <si>
    <t>NATALIA ZAPATA GOMEZ</t>
  </si>
  <si>
    <t>TECNOLOGICO DE ANTIOQUIA INSTITUCION UNIVERSITARIA</t>
  </si>
  <si>
    <t>CLAUDIA ELENA BENITEZ GOMEZ</t>
  </si>
  <si>
    <t>TRABAJADORA SOCIAL PRACTICA UNIVERSITARIA</t>
  </si>
  <si>
    <t>NO SE ENEXA  DIPLOMA UNIVERSITARIO, SE DEBE SUBSANAR</t>
  </si>
  <si>
    <t>VLADIMIR MAURICIO RICO BARRERA</t>
  </si>
  <si>
    <t>5 3357</t>
  </si>
  <si>
    <t>LINA MARIA ALVAREZ MONTOYA</t>
  </si>
  <si>
    <t>OLGA CECILIA PINO GIRALDO</t>
  </si>
  <si>
    <t>ANA SILVIA GONZALEZ ESCUDERO</t>
  </si>
  <si>
    <t>ALCALDIA DE MDELLIN</t>
  </si>
  <si>
    <t>4600056122 2014</t>
  </si>
  <si>
    <t xml:space="preserve">22 9 2014 </t>
  </si>
  <si>
    <t>46000288336 2010</t>
  </si>
  <si>
    <t>1 10 2010</t>
  </si>
  <si>
    <t>15  12  2010</t>
  </si>
  <si>
    <t>764 DEL 2012</t>
  </si>
  <si>
    <t>9 10 2013</t>
  </si>
  <si>
    <t>31  12 2013</t>
  </si>
  <si>
    <t>0714 DEL 2012</t>
  </si>
  <si>
    <t>1   2  2012</t>
  </si>
  <si>
    <t>30   12  2012</t>
  </si>
  <si>
    <t>NIDIA ASTRID MONTOYA GALEANO</t>
  </si>
  <si>
    <t>MARIA EUGENIA QUIROZ GUERRA</t>
  </si>
  <si>
    <t>FUNDACION AUTONOMA DE LAS AMERICAS  GRUPO 29</t>
  </si>
  <si>
    <t>NO CUMPLE NO SUBSANO NO CUMPLE CON LOS 24 MESE DE EXPERIENCIA CERTIFICADA</t>
  </si>
  <si>
    <t>1671 DE 2012</t>
  </si>
  <si>
    <t>ADICION 1671 DEL 2012</t>
  </si>
  <si>
    <t>1 8 2013</t>
  </si>
  <si>
    <t>NO SE RELACIONA EL PORCENTAJE DE EJECUCION DEL CONTRATO ADEMAS SE TIENE EN CUENTA LA EXPERIENCIA ACREDITADA HASTA EL 30 DE SEPTIEMBRE, SITUACION QUE SEDEBE SUBSANAR NO SUBSANO NO CUMPLE CON LOS 24 MESE DE EXPERIENCIA CERTIFICADA</t>
  </si>
  <si>
    <t>CL 1 VIA PRINCIPAL 11 23</t>
  </si>
  <si>
    <t>SUBSANAR   DIRECCION REQUIERE VISITA POR PARTE DEL CENTRO ZONAL</t>
  </si>
  <si>
    <t>CL 45 54 310</t>
  </si>
  <si>
    <t>SE DEBE COLOCAR 205 ACORDE A LAVISO MODIFICATORIO NUMERO 1, SUBSANAR   DIRECCION REQUIERE VISITA POR PARTE DEL CENTRO ZONAL</t>
  </si>
  <si>
    <t xml:space="preserve">KR 46 48 A 15  </t>
  </si>
  <si>
    <t>SE DEBE COLOCAR 65 ACORDE A LAVISO MODIFICATORIO NUMERO 1 SUBSANAR   DIRECCION REQUIERE VISITA POR PARTE DEL CENTRO ZONAL AJUSTAR LOS CUPOS AL  ULTIMO AVISO MODIFICATORIO DE GEOREFENCIACION</t>
  </si>
  <si>
    <t>CL 22 19 34</t>
  </si>
  <si>
    <t>CL 21 18 23</t>
  </si>
  <si>
    <t>JULIANA ANDREA AYALA BEDOYA</t>
  </si>
  <si>
    <t>PROFESIONAL EN DESARROLLO FAMILIAR PRACTICA UNIVERSITARIA</t>
  </si>
  <si>
    <t>LUZ ELENA VILLEGAS ACEVEDO</t>
  </si>
  <si>
    <t>LUZ DARY RAMIREZ MARIN</t>
  </si>
  <si>
    <t>LICENCIADA EN EDUCACION INFANTIL CON ENFASIS EN CIENCIAS NATURALES</t>
  </si>
  <si>
    <t>MARIA ELISENIA VILLADA CASTAÑEDA</t>
  </si>
  <si>
    <t xml:space="preserve">GOBERNACION DE ANTIOQUIA </t>
  </si>
  <si>
    <t>7  6 2013</t>
  </si>
  <si>
    <t>17  1   2012</t>
  </si>
  <si>
    <t>30 12  2012</t>
  </si>
  <si>
    <t>399 DEL 2011</t>
  </si>
  <si>
    <t>28 10 2012</t>
  </si>
  <si>
    <t>NO SE VALIDAD PARA ESTE GRUPO POR NO CUMPLIR PROPORCION POR CUPOS</t>
  </si>
  <si>
    <t>LOGROS POR UNA INFANCIA FELIZ EN ANTIOQUIA LOGROS  GRUPO 5</t>
  </si>
  <si>
    <t xml:space="preserve">LOGROS POR UNA INFANCIA FELIZ EN ANTIOQUIA LOGROS </t>
  </si>
  <si>
    <t>SECRETARIA DE EDUCACION MUNICIPIO DE MEDELLIN</t>
  </si>
  <si>
    <t>EL NUMERO DE CUPOS QUE SE ESTABLECE EN EL FORAMTO 6 NO ES CONCORDANTE CON EL CERTIFICADO EXPEDIDO POR EL MUNCIPIO DE MEDELLIN SUBSANAR</t>
  </si>
  <si>
    <t>FUNDACION SOCIAL Y CULTURAL SAN ANTONIO DE PADUA</t>
  </si>
  <si>
    <t>INSTITUTO COLOMBIANO DE BIENESTAR FAMILIAR  REGIONALVALLE DEL CAUCA</t>
  </si>
  <si>
    <t>11 10 2013</t>
  </si>
  <si>
    <t>UNA VEZ REALIZADO EL CRUCE DE INFORMACION NACIONAL ESTA CERTIFICACION SE ENCUENTRA  PRESENTADA EN LA REGIONAL VALLE, Y NO ES VALIDO PARA ANTIOQUIA PUES ESTA SE PRESENTO EN LA REGIONAL VALLE CONFORME A LOS PLIEGOS DEBERA SUBSANAR ESTA.</t>
  </si>
  <si>
    <t>15 08 2010</t>
  </si>
  <si>
    <t>NO SE RELACIONA RESOLUCION DE LA SECRETARIA DE EDUCACION Y CERTIFICADO SIMAT. SUBSANAR</t>
  </si>
  <si>
    <t xml:space="preserve"> NO PRESENTA NI FORMATO 11, NI CARTAS DE GESTION DE LA INFRAESTRUCTURA </t>
  </si>
  <si>
    <t>LINDA JOHANA TABORDA NIÑO</t>
  </si>
  <si>
    <t>CORDINADORA</t>
  </si>
  <si>
    <t>DAYSY MARY ZAPATA MARTINEZ</t>
  </si>
  <si>
    <t>LICENCIADA  EN EDUCACIÓN BASICA CON ENFASIS EN LENGUA CASTELLANA</t>
  </si>
  <si>
    <t>UNIVERSIDAD DEL TOLIMA EN CONVENIO CON LA CORPORACION UNIVESITARIA MINUTO DE DIOS</t>
  </si>
  <si>
    <t>28 06 2014</t>
  </si>
  <si>
    <t>COORIDINADORA</t>
  </si>
  <si>
    <t xml:space="preserve">PATRICIA MENESES GARCIA </t>
  </si>
  <si>
    <t>14 12 2007</t>
  </si>
  <si>
    <t>COORIDNADORA</t>
  </si>
  <si>
    <t>CAROLINA GIRALDO ARROYAVE</t>
  </si>
  <si>
    <t>09 12 2010</t>
  </si>
  <si>
    <t>NO CUENTA CON EXPERIENCIA COMO COORDINADORA  O JEFE DE PROGRAMAS EN PI SOLO RELACIONA DE DOCENCIA SUBSANAR</t>
  </si>
  <si>
    <t>ISABEL CRISTINA VASQUEZ BARRIENTOS</t>
  </si>
  <si>
    <t>11 12 2008</t>
  </si>
  <si>
    <t>PROFESIONAL DE APOYO  PSICOSOCIAL</t>
  </si>
  <si>
    <t>PAULA ANDREA HINCAPIE RENDON</t>
  </si>
  <si>
    <t>21 10 2007</t>
  </si>
  <si>
    <t>133554309-1</t>
  </si>
  <si>
    <t>27 MESES</t>
  </si>
  <si>
    <t>LA CERTIFICACION PRESENTADA  NO GOZA DE LOS REQUISITOS FORAMLES REQUERIDOS SUBSANAR</t>
  </si>
  <si>
    <t>PAULA ANDREA BERMUDEZ CORDOBA</t>
  </si>
  <si>
    <t>24 062 010</t>
  </si>
  <si>
    <t>UNIVERSIDAD DE ANTIOQUIA Y COLEGIO CECODA</t>
  </si>
  <si>
    <t xml:space="preserve">ASESORIAS Y TERAPIA </t>
  </si>
  <si>
    <t>LIBIA NATALIA AGUDELO MORENO</t>
  </si>
  <si>
    <t>PSICOLOGA CON ENFASIS EN  PSICOLOGIA SOCIAL</t>
  </si>
  <si>
    <t>CORPORACION LAS COMETAS</t>
  </si>
  <si>
    <t>44 MESES</t>
  </si>
  <si>
    <t xml:space="preserve"> NO ANEXA LA TERGETA PROFESIONAL SUBSANAR</t>
  </si>
  <si>
    <t xml:space="preserve">FAICELLY CARMONA HOYOS </t>
  </si>
  <si>
    <t>21 06 2012</t>
  </si>
  <si>
    <t>NO LA ANEXA</t>
  </si>
  <si>
    <t>SOCIEDAD SAN VICENTE DE PAUL</t>
  </si>
  <si>
    <t xml:space="preserve"> NO ANEXA LA TARJETA PROFESIONAL SUBSANAR</t>
  </si>
  <si>
    <t>DEIBYS FUENTES OROZCO</t>
  </si>
  <si>
    <t>FUNDACION UNIVERSITARIA LOS LIBERTADORES</t>
  </si>
  <si>
    <t>05 03 2009</t>
  </si>
  <si>
    <t xml:space="preserve">FUNDACION UNIVERSITARIA AUTONOMA LAS AMERICAS </t>
  </si>
  <si>
    <t>INSTITUTO COLOMBIANO DE BIENESTAR FAMILIAR  REGIONALANTIOQUIA</t>
  </si>
  <si>
    <t>JORGE MARIO GRANADA MENDEZ</t>
  </si>
  <si>
    <t xml:space="preserve">ABOGADO </t>
  </si>
  <si>
    <t>CORPORACION UNIVERSITARIA DE SABANETA</t>
  </si>
  <si>
    <t>26 02 2010</t>
  </si>
  <si>
    <t>NO ANEXO</t>
  </si>
  <si>
    <t xml:space="preserve">NO ANEXO EXPERIENCIA CERTIFICADA, NI LA TARGETA PROFESIONAL </t>
  </si>
  <si>
    <t>OLGA LUCIA GOMEZ GALEANO</t>
  </si>
  <si>
    <t xml:space="preserve">LICENCIADO EN EDUCACION PREESCOLAR </t>
  </si>
  <si>
    <t>24 06 2012</t>
  </si>
  <si>
    <t>CORPORACION LATINA Y FUNDACION LAS GOLONDRINAS</t>
  </si>
  <si>
    <t xml:space="preserve">DOCENTE </t>
  </si>
  <si>
    <t>CON LAS CERTIFICACIONES ANEXADA NO CUMPLE EL TIEMPO REQUERIDO</t>
  </si>
  <si>
    <t>MARTHA EUGENIA BLANCO PEDRAZA</t>
  </si>
  <si>
    <t xml:space="preserve">TEGNOLOGA EMPRESARIAL </t>
  </si>
  <si>
    <t>UNIVERSIDAD INDUSTRIAL DE SANTANDER</t>
  </si>
  <si>
    <t>02 10 1990</t>
  </si>
  <si>
    <t>SOPTEAM</t>
  </si>
  <si>
    <t>41 MESES</t>
  </si>
  <si>
    <t>DIRECTORA ADMINSITRATIVA</t>
  </si>
  <si>
    <t>FUNDACION SAN LUIS MARIA DE MONTFORT  GRUPO 16</t>
  </si>
  <si>
    <t>FUNDACION SAN LUIS MARIA DE MONTFORT</t>
  </si>
  <si>
    <t>234</t>
  </si>
  <si>
    <t>SAN LUIS MARIA DE MONFORT</t>
  </si>
  <si>
    <t>FUNDACION LATINOAMERICANA SIETE DESTELLOS DEL ARCOIRIS</t>
  </si>
  <si>
    <t>002</t>
  </si>
  <si>
    <t>10 01 2008</t>
  </si>
  <si>
    <t>10 01 2009</t>
  </si>
  <si>
    <t>005</t>
  </si>
  <si>
    <t>01 12 2009</t>
  </si>
  <si>
    <t>01 12 2010</t>
  </si>
  <si>
    <t>FUNDACION SER HUMANO</t>
  </si>
  <si>
    <t>009</t>
  </si>
  <si>
    <t>13 01 2012</t>
  </si>
  <si>
    <t>07 12 2012</t>
  </si>
  <si>
    <t>FUNDACION POSITIVOS POR LA VIDA</t>
  </si>
  <si>
    <t>03022011</t>
  </si>
  <si>
    <t>03 02 2011</t>
  </si>
  <si>
    <t>03 02 2012</t>
  </si>
  <si>
    <t>000117</t>
  </si>
  <si>
    <t>10 01 2010</t>
  </si>
  <si>
    <t>MUNICIPIO DE ANZA CENTRO ZONAL OCCIDENTE</t>
  </si>
  <si>
    <t>NO SE RELACIONA ANEXO FORMATO 11 LA INFORMACION SE EXTRAE DE LA CARTA DE LA ADMINISTRACION, FALTA CARTA DE INTENCION DEL OPERADOR</t>
  </si>
  <si>
    <t>MUNICIPIO SABANALARGA CENTRO ZONAL OCCIDENTE</t>
  </si>
  <si>
    <t>MUNICIPIO BURITICA</t>
  </si>
  <si>
    <t>NO SE RELACIONA ANEXO FORMATO 11 LA INFORMACION SE EXTRAE DE LA CARTA DE LA ADMINISTRACION</t>
  </si>
  <si>
    <t>MUNICIPIO SOPETRAN</t>
  </si>
  <si>
    <t>CLAUDIA ELENA OCAMPO MEJIA</t>
  </si>
  <si>
    <t>LICENCIADA EN EDUICACION BASICAS CON ENFASIS EN TECNOLOGIA E INFORMATICA</t>
  </si>
  <si>
    <t>FUNDACION DE ATENCION A LA NIÑEZ</t>
  </si>
  <si>
    <t>91 MESES</t>
  </si>
  <si>
    <t>LIDER DE PROCESOS DE ADMISIONES</t>
  </si>
  <si>
    <t>DIANA MARIA ARBOLEDA OSPINA</t>
  </si>
  <si>
    <t>1666794302-I</t>
  </si>
  <si>
    <t>UNION TEMPORAL CRE SER</t>
  </si>
  <si>
    <t>AGENTE EDUCATIVA PSICOSOCIAL</t>
  </si>
  <si>
    <t>LA PROPUESTA TECNICA ES BASICA</t>
  </si>
  <si>
    <t>FUNDACION SAN LUIS MARIA DE MONFORT</t>
  </si>
  <si>
    <t>JULIETE ANDREA RODRIGUEZ MARIN</t>
  </si>
  <si>
    <t>CENTRO PEDAGOGICO FLORENCIA</t>
  </si>
  <si>
    <t>COORDINAR Y PROMOVER LA PARTICIPACION E INNOVACION DE LOS AGENTES EDUCATIVOS</t>
  </si>
  <si>
    <t>LA CARTA DE COMPROMISO DEL EQUIPO MINIMO Y ADICIONAL FORMATO 8 NO ESTA FIRMADA</t>
  </si>
  <si>
    <t>SHARELLA ELIDDE ARIAS</t>
  </si>
  <si>
    <t>UNION TEMPORAL CRE SER                                              FUNDACION POSITIVOS POR LA VIDA</t>
  </si>
  <si>
    <t>14 MESES                                     10 MESES</t>
  </si>
  <si>
    <t>AGENTE EDUCATIVA DOCENTE                             EDUCADORA</t>
  </si>
  <si>
    <t>EN LOS CERTIFICADOS LABORALES NO ES CLARO SI EL TRABAJO ES ESPECIFICO CON INFANCIA O FAMILIA</t>
  </si>
  <si>
    <t>DIEGO FERNANDO GARCIA RESTREPO</t>
  </si>
  <si>
    <t>UNIVERSIDAD DE CIENCIAS Y DESARROLLO</t>
  </si>
  <si>
    <t>LITO SAS</t>
  </si>
  <si>
    <t>PRESENTA CERTIFICADO DE QUE DESEMPEÑABA CARGO DE CONTADOR PUBLICO DESDE EL AÑO 2013 Y TIENE ACTA DE GRADO DE CONTADOR DEL AÑO 2014 Y NO POSEE TARJETA PROFESIONAL ESTA EN TRAMITE</t>
  </si>
  <si>
    <t>COMITE PRIVADO DE ASISTENCIA A LA NIÑEZ PAN   GRUPO 24</t>
  </si>
  <si>
    <t>COMITE PRIVADO DE ASISTENCIA A LA NIÑEZ PAN</t>
  </si>
  <si>
    <t>COMITE PRIVADO DE ASISTENCIA A LA NIÑEZ</t>
  </si>
  <si>
    <t>COMFAMA</t>
  </si>
  <si>
    <t xml:space="preserve">31 12 2012 </t>
  </si>
  <si>
    <t xml:space="preserve">31 12 2013 </t>
  </si>
  <si>
    <t>01 01 2012</t>
  </si>
  <si>
    <t xml:space="preserve">30 06 2012 </t>
  </si>
  <si>
    <t>01 07 2012</t>
  </si>
  <si>
    <t xml:space="preserve">SE ENCUENTRA MAS DE DOS CONTRATOS CERTIFICANDO EXPERIENCIA DENTRO DE UNA MISMA VIGENCIA CONFORME A LAS PROPUESTA REALIZADAS </t>
  </si>
  <si>
    <t xml:space="preserve">CALLE 21 MONTOYA </t>
  </si>
  <si>
    <t xml:space="preserve">URBANIZACION LA NUEVA </t>
  </si>
  <si>
    <t xml:space="preserve">CARRRERA 28 SUCRE </t>
  </si>
  <si>
    <t>CARRERA 5 N 9A  06</t>
  </si>
  <si>
    <t>CARRERA 2 N 02 17</t>
  </si>
  <si>
    <t>ANGELA MARIA RESTREPO CALLE</t>
  </si>
  <si>
    <t>17 12 2009</t>
  </si>
  <si>
    <t xml:space="preserve">COMITÉ PRIVADO DE ASISTENCIA A LA NIÑEZ                          HOGAR INFANTIL PAYASOS                    COOMEI    </t>
  </si>
  <si>
    <t xml:space="preserve">11 MESES      7 MESES    </t>
  </si>
  <si>
    <t xml:space="preserve">COORDINADORA Y  DIRECTORA    </t>
  </si>
  <si>
    <t>LUZ AMPARO LONDOÑO BAENA</t>
  </si>
  <si>
    <t>6 2 2009</t>
  </si>
  <si>
    <t xml:space="preserve">COMITÉ PRIVADO DE ASISTENCIA A LA NIÑEZ                            </t>
  </si>
  <si>
    <t>ISABEL CRISTINA GAVIRIA ECHEVERRY</t>
  </si>
  <si>
    <t xml:space="preserve">COORDINADORA PEDAGOGICA </t>
  </si>
  <si>
    <t>SUSANA STEPHANIE AVENDAÑO HERRERA</t>
  </si>
  <si>
    <t>18 5 2012</t>
  </si>
  <si>
    <t>CARLOS ESTEBAN ARIAS CASTRO</t>
  </si>
  <si>
    <t>3 8 2012</t>
  </si>
  <si>
    <t xml:space="preserve">COMITÉ PRIVADO DE ASISTENCIA A LA NIÑEZ      PRODEPAZ                      </t>
  </si>
  <si>
    <t xml:space="preserve">11 MESES  5 MESES    </t>
  </si>
  <si>
    <t>KELLY JOHANA ORTIZ OQUENDO</t>
  </si>
  <si>
    <t>17 2 2012</t>
  </si>
  <si>
    <t>PRESENTO PROPUESTA TECNICA DEA CAUERDO A LO SOLICITADO EN EL PLIEGO DE CONDICIONES FORMATO 12</t>
  </si>
  <si>
    <t>01 04 2009</t>
  </si>
  <si>
    <t>31 07 2010</t>
  </si>
  <si>
    <t xml:space="preserve">NO APARECE EL SOPORTE CON EL VALOR EJECUTADO </t>
  </si>
  <si>
    <t>02 02 2009</t>
  </si>
  <si>
    <t>VIVIANA MARIA AGUDELO GIRALDO</t>
  </si>
  <si>
    <t>PROFESIONAL EN CIENIAS DE LA EDUCACIÓN</t>
  </si>
  <si>
    <t>08 05 2009</t>
  </si>
  <si>
    <t xml:space="preserve">COMITÉ PRIVADO DE ASISTENCIA A LA NIÑEZ     </t>
  </si>
  <si>
    <t>PATRICIA ESPINOSA GARCES</t>
  </si>
  <si>
    <t>LICENCIADA EN EDUCACION PRESCOLAR</t>
  </si>
  <si>
    <t xml:space="preserve">UNIVERSIDAD DE SAN BUENAVENTURA </t>
  </si>
  <si>
    <t>09 07 1988</t>
  </si>
  <si>
    <t>12 MESES               12 MESES</t>
  </si>
  <si>
    <t>COORDINADORA DE PREVENCION Y PROTECCION PREVENTIVA            LIDER DE FORMACION E INVESTIGACION</t>
  </si>
  <si>
    <t>CLAUDIA LILIANA GOMEZ CARDONA</t>
  </si>
  <si>
    <t>30 08 1996</t>
  </si>
  <si>
    <t>069153004-A</t>
  </si>
  <si>
    <t>25 MESES</t>
  </si>
  <si>
    <t>KELLY JOHANA CUARTAS CAÑAS</t>
  </si>
  <si>
    <t>19 12 2003</t>
  </si>
  <si>
    <t>ELIANA PATRICIA CHICA ROJAS</t>
  </si>
  <si>
    <t>156840-T</t>
  </si>
  <si>
    <t>DIRECTORA FINANCIERA</t>
  </si>
  <si>
    <t>COMITE PRIVADO DE ASISTENCIA A LA NIÑEZ PAN   GRUPO 25</t>
  </si>
  <si>
    <t>31 01 2012</t>
  </si>
  <si>
    <t>SECRETARIA DE EDUCACION  MUNIIPIO DE MEDELLIN</t>
  </si>
  <si>
    <t xml:space="preserve">30 04 2013 </t>
  </si>
  <si>
    <t>01  11 2014</t>
  </si>
  <si>
    <t>01 08 2014</t>
  </si>
  <si>
    <t>31 08 2014</t>
  </si>
  <si>
    <t>08 05 2013</t>
  </si>
  <si>
    <t>CUMPLE SUBSANO</t>
  </si>
  <si>
    <t>AVENIDA MEDELLIN  SECTOR PLAZA DE FERIAS CZ SUROESTE</t>
  </si>
  <si>
    <t>CARRERA 57 51-60 CZ SUROESTE</t>
  </si>
  <si>
    <t>CARRERA 50 49-40 CZ SUROESTE</t>
  </si>
  <si>
    <t>CALLE 18 25-63 CZ SUROESTE</t>
  </si>
  <si>
    <t>CALLE 49 42-23 CZ SUROESTE</t>
  </si>
  <si>
    <t>CARRERA 58 ATENAS CZ SUROESTE</t>
  </si>
  <si>
    <t>CARRERA 2 8-76 CZ SUROESTE</t>
  </si>
  <si>
    <t>VEREDA CRISTIANIA RESGUARDO INDIGENA CZ SUROESTE</t>
  </si>
  <si>
    <t>CARRERA 14 30-49 CZ SUROESTE</t>
  </si>
  <si>
    <t>CORREGIMIENTO LA CAMARA CZ SUROESTE</t>
  </si>
  <si>
    <t>ANA MARIA ZAPATA ZAPATA</t>
  </si>
  <si>
    <t>COMITÉ PRIVADO DE ASISTENCIA A LA NIÑEZ                             COMFENALCO            COORPORACIÓN CENTRO PEDAGOGICO SIGLO XXI</t>
  </si>
  <si>
    <t xml:space="preserve">13 MESES             4 MESES          20 MESES    </t>
  </si>
  <si>
    <t>COORDINADORA PEDAGOGICA    PROFESIONAL EN EDUCACIÓN INICIAL                            DOCENTE EN PRGRAMA DE PRIMERA INFANCIA</t>
  </si>
  <si>
    <t>SALE DE ESTE GRUPO</t>
  </si>
  <si>
    <t>PAULA ANDREA LONDOÑO TORO</t>
  </si>
  <si>
    <t>COMITÉ PRIVADO DE ASISTENCIA A LA NIÑEZ                         FACULTAD DE EDUCACIÓN UDEA</t>
  </si>
  <si>
    <t>13 MESES             17 MESES</t>
  </si>
  <si>
    <t>COORDINADORA PEDAGOGICA PRACTICA Y PROYECTO PEDAGOGICO EN TALLERES DE ARTE INTEGRAL</t>
  </si>
  <si>
    <t>JENNY ELIZABETH TORRES QUINTERO</t>
  </si>
  <si>
    <t>GLADYS RAMIREZ BENTANCUR</t>
  </si>
  <si>
    <t>LICENCIADA EN EDUCACION INFANTIL CON ENFASIS EN LENGUAJE</t>
  </si>
  <si>
    <t xml:space="preserve">UNIVERSIDAD COOPERATIVA DE COLOMBIA </t>
  </si>
  <si>
    <t xml:space="preserve">COMITÉ PRIVADO DE ASISTENCIA A LA NIÑEZ    </t>
  </si>
  <si>
    <t>MARIA JANETT ESTRADA CARDENAS</t>
  </si>
  <si>
    <t xml:space="preserve">LICENCIADA EN EDUCACION BASICA: ENFASIS EN TECNOLOGIA E INFORMATICA </t>
  </si>
  <si>
    <t>COMITÉ PRIVADO DE ASISTENCIA A LA NIÑEZ                CORPORACION CENTRO PEDAGOGICO SIGLO XXI    NARANJALES DEL CAUCA</t>
  </si>
  <si>
    <t>15 MESES                                     2 MESES             88 MESES</t>
  </si>
  <si>
    <t>COORDINADORA PEDAGOGICA  DOCENTE DE PROGRAMA PRIMERA INFANCIA  EDUCADORA BASICA PRIMARIA</t>
  </si>
  <si>
    <t>JOHANA CAROLINA VELEZ ESPINOSA</t>
  </si>
  <si>
    <t xml:space="preserve">LICENCIADA EN EDUCACION BASICA: CON ENFASIS EN CIENCIAS NATURALES Y EDUCACION AMBIENTAL </t>
  </si>
  <si>
    <t>COMITÉ PRIVADO DE ASISTENCIA A LA NIÑEZ     COOPEDUCAMOS</t>
  </si>
  <si>
    <t xml:space="preserve">15 MESES         36 MESES                                 </t>
  </si>
  <si>
    <t>SANDY MILENA VELASQUEZ BARBOSA</t>
  </si>
  <si>
    <t>UNIVERSIDAD TECNOLOGIA DE BOLIVAR</t>
  </si>
  <si>
    <t>COMITÉ PRIVADO DE ASISTENCIA A LA NIÑEZ    FUNDACION UNIVERSITARIA AUTONOMA DE LAS AMERICAS</t>
  </si>
  <si>
    <t>2 MESES              17 MESES</t>
  </si>
  <si>
    <t>KIARA EMPERATRIZ OSTOS ARANGO</t>
  </si>
  <si>
    <t>NO LA PRESENTO</t>
  </si>
  <si>
    <t xml:space="preserve">12 MESES              </t>
  </si>
  <si>
    <t>NO APORTA TARJETA PROFESIONAL</t>
  </si>
  <si>
    <t>PAULA ANDREA AGUDELO ARBOLEDA</t>
  </si>
  <si>
    <t>CATERINE JHOHANA SEPULVEDA AGULAR</t>
  </si>
  <si>
    <t>COMITÉ PRIVADO DE ASISTENCIA A LA NIÑEZ                          HOGAR INFANTIL BEBITOS ITUANGO</t>
  </si>
  <si>
    <t>3 MESES              19 MESES</t>
  </si>
  <si>
    <t>MAURICIO ARBELAEZ LONDOÑO</t>
  </si>
  <si>
    <t xml:space="preserve">TRABAJADOR SOCIAL </t>
  </si>
  <si>
    <t>219751502-1</t>
  </si>
  <si>
    <t>CAROLINA GIRALDO HOYOS</t>
  </si>
  <si>
    <t>ENTRA A ESTE GRUPO</t>
  </si>
  <si>
    <t>VANESSA CRISTINA CARVAJAL AGUIRRE</t>
  </si>
  <si>
    <t>TRABAJAORA SOCIAL</t>
  </si>
  <si>
    <t>04 05 2007</t>
  </si>
  <si>
    <t>159663202 1</t>
  </si>
  <si>
    <t>RTS FILIAL BASTER INTERNAL</t>
  </si>
  <si>
    <t>MINISTERIO DE EDUCACIÓN NACIONAL</t>
  </si>
  <si>
    <t>05-801</t>
  </si>
  <si>
    <t>05 09 2011</t>
  </si>
  <si>
    <t>15 12 2011</t>
  </si>
  <si>
    <t>14 01 2011</t>
  </si>
  <si>
    <t>25 01 2010</t>
  </si>
  <si>
    <t xml:space="preserve">NO SE RELACIONA FECHA DE INCIO DEL CONTRATO </t>
  </si>
  <si>
    <t>COMITE PRIVADO DE ASISTENCIA A LA NIÑEZ PAN   GRUPO 26</t>
  </si>
  <si>
    <t xml:space="preserve"> CONFORME A LO ESTABLECIDO EN PLIEGO DE CONDICIONES LOS CONTTRATOS QUE SE ENCUENTRAN EN EJECUCION SOLO SE TENDRAN EN CUENTA HASTA EL 30 SEPTIEMBRE DE 2014
</t>
  </si>
  <si>
    <t>KKLLLLL</t>
  </si>
  <si>
    <t xml:space="preserve">CDI CON ARRRIENDO </t>
  </si>
  <si>
    <t xml:space="preserve">Carrera 51 N 48 55 </t>
  </si>
  <si>
    <t>CARRERA 50 49 - 42 PARQUE PRINCIPAL AL LADO DE LA COOPERATIVA DE CAFICULTORES</t>
  </si>
  <si>
    <t>POR PROPORCION NO ES POSIBLE COMPARTIR TALENTO HUMANO EN EL GRUPO 25 Y EL 26. SE DEBE BRINDAR AL GRUPO 26 UN COORDINADOR DIFERENTE  QUE PUEDE SER DEL EQUIPO DE TALENTO HUMANO ADICIONAL.</t>
  </si>
  <si>
    <t>POR PROPORCION NO ES POSIBLE COMPARTIR TALENTO HUMANO EN EL GRUPO 25 Y EL 26. SE DEBE BRINDAR AL GRUPO 26 UN COORDINADOR DIFERENTE L  QUE PUEDE SER DEL EQUIPO DE TALENTO HUMANO ADICIONAL.</t>
  </si>
  <si>
    <t>POR PROPORCION NO ES POSIBLE COMPARTIR TALENTO HUMANO EN EL GRUPO 25 Y EL 26. SE DEBE BRINDAR AL GRUPO 26  UN PROFESIONAL DE APOYO PSICOSOCIAL  QUE PUEDE SER DEL EQUIPO DE TALENTO HUMANO ADICIONAL.</t>
  </si>
  <si>
    <t>VANESA CRISTINA CARVAJAL AGUIRRE</t>
  </si>
  <si>
    <t>1596663202-I</t>
  </si>
  <si>
    <t>FILIAL DE BAXER INTERNACIONAL</t>
  </si>
  <si>
    <t>24 01 2011</t>
  </si>
  <si>
    <t>EL FOLIO DE INFORMACION DE VALOR EJECUTADO DEL CONTRATO ES EL 533</t>
  </si>
  <si>
    <t>NO APARECE SOPORTE DE VALOR EJECUTADO SE ENCUENTRA MAS DE DOS CONTRATOS CERTIFICANDO EXPERIENCIA DENTRO DE UNA MISMA VIGENCIA CONFORME A LAS PROPUESTA REALIZADAS</t>
  </si>
  <si>
    <t>04 02 2011</t>
  </si>
  <si>
    <t>31 07 12</t>
  </si>
  <si>
    <t>03 07 12</t>
  </si>
  <si>
    <t>31 12 12</t>
  </si>
  <si>
    <t>CORPORACION PROYECTO DE EMPUJE PARA COLABORACION Y AYUDA SOCIAL PECAS     GRUPO 8</t>
  </si>
  <si>
    <t xml:space="preserve">CORPORACION PROYECTO DE EMPUJE PARA COLABORACION Y AYUDA SOCIAL PECAS  </t>
  </si>
  <si>
    <t xml:space="preserve">Experiencia habilitante </t>
  </si>
  <si>
    <t>16 09 2013</t>
  </si>
  <si>
    <t>SECRETARIA DE EDUCACION ALCALDIA DE MEDELLIN</t>
  </si>
  <si>
    <t>MINISTERIO DE EDUCACION NACIONAL</t>
  </si>
  <si>
    <t>14 10 2010</t>
  </si>
  <si>
    <t>01 05 2011</t>
  </si>
  <si>
    <t>109 Y 121</t>
  </si>
  <si>
    <t>CAUCASIA BARRIO LAS MALVINAS CENTRO ZONAL 7 BAJO  CAUCA</t>
  </si>
  <si>
    <t>CAUCASIA BARRIO ALTOS DEL COUNTRY ASOVIVIENDA CENTRO ZONAL 7 BAJO  CAUCA</t>
  </si>
  <si>
    <t>CAUCASIA SECTOR MALVINAS VIA PRINCIPAL CENTRO ZONAL 7 BAJO  CAUCA</t>
  </si>
  <si>
    <t xml:space="preserve">
CAUCASIA BARRIO EL TRIANGULO KRA 25 CENTRO ZONAL 7 BAJO  CAUCA
</t>
  </si>
  <si>
    <t xml:space="preserve">CAUCASIA  CALLE 3A SUR CALLE 5 BARRIO VILLA ARABIA 2 CENTRO ZONAL 7 BAJO  CAUCA
</t>
  </si>
  <si>
    <t>EL BAGRE BARRIO BIJAO ENTRADA A MINEROS CENTRO ZONAL 7 BAJO  CAUCA</t>
  </si>
  <si>
    <t>ZARAGOZA  BARRIO LA ESMERALDA- LOS LAURELES ANTIGUO MATADERO CENTRO ZONAL 7 BAJO  CAUCA</t>
  </si>
  <si>
    <t>MARIA NILIA CORDOBA MURILLO</t>
  </si>
  <si>
    <t>LICENCIADO EN EDUCACION PREESCOLAR CON ENFASIS EN EDUCACION SEXUAL</t>
  </si>
  <si>
    <t>UNIVERSIDAD ANTONIO NARIÑO</t>
  </si>
  <si>
    <t>17 10 1998</t>
  </si>
  <si>
    <t>PECAS</t>
  </si>
  <si>
    <t>57 MESES</t>
  </si>
  <si>
    <t>LILIAN ANDREA SANCHEZ ALVAREZ</t>
  </si>
  <si>
    <t>18 12 2012</t>
  </si>
  <si>
    <t>SANDRA MILENA CARCAMO PADILLA</t>
  </si>
  <si>
    <t>LICENCIADO EN EDUCACION BASICA CON ENFASIS EN HUMANIDADES, LENGUA CASTELLANA E IDIOMA EXTRANJERA</t>
  </si>
  <si>
    <t>30 10 2009</t>
  </si>
  <si>
    <t>JHOANA MONROY SOSA</t>
  </si>
  <si>
    <t>08 08 2014</t>
  </si>
  <si>
    <t>ENITH JOHANA SOLIS RODRIGUEZ</t>
  </si>
  <si>
    <t xml:space="preserve">CENTRO DE DESARROLLO INTEGRAL CORAZONCITOS </t>
  </si>
  <si>
    <t xml:space="preserve">ADRIANA MARIA ATEHORTUA </t>
  </si>
  <si>
    <t>14 12 2012</t>
  </si>
  <si>
    <t>PECAS Y HOSPITAL ISABEL LA CATOLICA DE CACERES</t>
  </si>
  <si>
    <t>SUBSANADA</t>
  </si>
  <si>
    <t>DELYS ELIZA ALVARADO ALVARADO</t>
  </si>
  <si>
    <t>CORPORACION EDUCATIVA MAYOR DEL ESARROLLO SIMON BOLIVAR</t>
  </si>
  <si>
    <t>19 12 1980</t>
  </si>
  <si>
    <t xml:space="preserve">PECAS </t>
  </si>
  <si>
    <t>RICARDO SEGUNDO SILVERA DE MOYA</t>
  </si>
  <si>
    <t>15 12 2006</t>
  </si>
  <si>
    <t>29 01 2010</t>
  </si>
  <si>
    <t>09 11 2010</t>
  </si>
  <si>
    <t>894 903 912</t>
  </si>
  <si>
    <t>VIVIANA SUJEID PALACIO TURIZO</t>
  </si>
  <si>
    <t xml:space="preserve">ESCUALA NORMAL SUPERIOR BAJO CAUCA CONVENIO UNIVERSIDAD DE ANTIOQUIA </t>
  </si>
  <si>
    <t>12 12 20031999</t>
  </si>
  <si>
    <t>DOCENTE PRIMERA INFANCAI</t>
  </si>
  <si>
    <t>AMELIA CRISTINA VERGARA ARRIETA</t>
  </si>
  <si>
    <t>CORPORACION INSTITUTO DE ARTE Y CIENCIAS CIAC</t>
  </si>
  <si>
    <t>20 08 1999</t>
  </si>
  <si>
    <t>DOCENTE PRIMERA INFANCIA</t>
  </si>
  <si>
    <t>DISNEY SORELLY CORRALES JARAMILLO</t>
  </si>
  <si>
    <t>17 08 2001</t>
  </si>
  <si>
    <t>90 MESES</t>
  </si>
  <si>
    <t>CONTADORA Y ASESORA CONTABLE</t>
  </si>
  <si>
    <t>CORPORACION PROYECTO DE EMPUJE PARA COLABORACION Y AYUDA SOCIAL PECAS     GRUPO 9</t>
  </si>
  <si>
    <t>grupo</t>
  </si>
  <si>
    <t>INSTITUTO COLOMBIANO DE BIENESTAR FAMILIAR  REGIONAL ANTIOQUIA CENTRO ZONAL BAJO CAUCA</t>
  </si>
  <si>
    <t>21 12 2012</t>
  </si>
  <si>
    <t>133 Y 134</t>
  </si>
  <si>
    <t>CACERES BARRIO LA MAGDALENA CENTRO ZONAL 7 BAJO CAUCA</t>
  </si>
  <si>
    <t>CACUASIA BARRIO EL TRIANGULO CALLE 2 DIAGONAL HACIENDA EL TRIANGULO  CENTRO ZONAL 7 BAJO CAUCA</t>
  </si>
  <si>
    <t>PRESENTA INTENSION PROMERA DE ARRENDAMIETNO  SUBSANADA</t>
  </si>
  <si>
    <t>CAUCASIA CORREGIMIENTO CUTURÚ  CENTRO ZONAL 7 BAJO CAUCA</t>
  </si>
  <si>
    <t xml:space="preserve">CAUCASIA CL 8 CAR 20 ESQUINA  LA TRONCAL CENTRO ZONAL 7 BAJO CAUCA </t>
  </si>
  <si>
    <t xml:space="preserve">NECHI BARRIO LAS PALMAS CENTRO ZONAL 7 BAJO CAUCA </t>
  </si>
  <si>
    <t xml:space="preserve">NECHI BARRIO SANTA LUCIA CENTRO ZONAL 7 BAJO CAUCA </t>
  </si>
  <si>
    <t xml:space="preserve">NECHI BARRIO LA PALMA CENTRO ZONAL 7 BAJO CAUCA </t>
  </si>
  <si>
    <t>CAROLINA GUTIERREZ LOPEZ</t>
  </si>
  <si>
    <t>08 03 2011</t>
  </si>
  <si>
    <t>LUZ ANIRIS MELENDEZ IBARGUEN</t>
  </si>
  <si>
    <t>LICENCIADA EN EDUCACION BASICA SON ENFASIS EN HUMANIDADES Y LENGUA CASTELLANA</t>
  </si>
  <si>
    <t>06 03 2013</t>
  </si>
  <si>
    <t>PATRICIA ZULEIMA AGUILAR PEREZ</t>
  </si>
  <si>
    <t>ADMINISTRADORA PUBLICA</t>
  </si>
  <si>
    <t>27 06 2013</t>
  </si>
  <si>
    <t xml:space="preserve">OLEODUCTOS DE COLOMBIA Y PECAS </t>
  </si>
  <si>
    <t>COGESTOR SOCIAL RED UNIDOS Y COORDINADORA</t>
  </si>
  <si>
    <t>EDILMA DEL SOCORRO VALENCIA GARCIA</t>
  </si>
  <si>
    <t>13 07 2012</t>
  </si>
  <si>
    <t>MARGARITA MARIA VELEZ PIEDRAHTA</t>
  </si>
  <si>
    <t>13 12 2013</t>
  </si>
  <si>
    <t xml:space="preserve">PECAS 
INSTITUCIÓN UNIVERSITARIA DE ENVIGADO </t>
  </si>
  <si>
    <t>DANIELA CARDONA PATIÑO</t>
  </si>
  <si>
    <t>JUAN DAVID GARCIA CASTAÑO</t>
  </si>
  <si>
    <t>MARIA FERNANDA VALENCIA TAMAYO</t>
  </si>
  <si>
    <t>22 01 2010</t>
  </si>
  <si>
    <t xml:space="preserve">PECAS Y COLEGIO TERCER MILENIO </t>
  </si>
  <si>
    <t>FPI05231</t>
  </si>
  <si>
    <t>26 03 2010</t>
  </si>
  <si>
    <t>25 11 2010</t>
  </si>
  <si>
    <t xml:space="preserve">  921  930  </t>
  </si>
  <si>
    <t>FONADE</t>
  </si>
  <si>
    <t>26 09 2012</t>
  </si>
  <si>
    <t xml:space="preserve"> 931   934</t>
  </si>
  <si>
    <t>ERIKA CELINDA RUIZ BELEÑO</t>
  </si>
  <si>
    <t xml:space="preserve">LICENCIADA EN EDUCACION INFANTIL CON ENFASIS EN HUMANIDADES </t>
  </si>
  <si>
    <t>UNIVERSIDAD DE CORDOBA</t>
  </si>
  <si>
    <t>03 11 2000</t>
  </si>
  <si>
    <t xml:space="preserve">PECAS Y SECRETARIA DE EDUCACION Y CULTURA MUNICPAL NECHI </t>
  </si>
  <si>
    <t>LISBETH EMITH ARIAS RIVERA</t>
  </si>
  <si>
    <t xml:space="preserve">LICENCIADA EN EDUCACION BASICA CON ENFASIS EN HUMANIDADES LENGUA CASTELLANA </t>
  </si>
  <si>
    <t>UNIVERSIDAD DEL MAGDALENA</t>
  </si>
  <si>
    <t>03 10 2014</t>
  </si>
  <si>
    <t>NO ANEXA SOPORTE DE LA CERTIFICACIÓN  DE LA INSTITUCION EDUCATIVA DIVINO NIÑO DE CACUASIA  Y DE PECAS DE LOS AÑOS 2010 2011  POR LO QUEN O LE DA LA EXPERIENCIA</t>
  </si>
  <si>
    <t>CORPORACION PROYECTO DE EMPUJE PARA COLABORACION Y AYUDA SOCIAL PECAS     GRUPO 10</t>
  </si>
  <si>
    <t xml:space="preserve">INSTITUTO COLOMBIANO DE BIENESTAR FAMILIAR  REGIONAL ANTIOQUIA CENTRO ZONAL URABA </t>
  </si>
  <si>
    <t>131   139</t>
  </si>
  <si>
    <t>140  141</t>
  </si>
  <si>
    <t>EL BAGRE CL 53 42- 87 BARRIO FLORESTA CENTRO ZONAL BAJO CAUCA</t>
  </si>
  <si>
    <t>EL BAGRE BARRIO LAS COLINAS  CENTRO ZONAL BAJO CAUCA</t>
  </si>
  <si>
    <t>TARAZA BARRIO LA LUCHA CALLE 1  CENTRO ZONAL BAJO CAUCA</t>
  </si>
  <si>
    <t xml:space="preserve">TARAZA BARRIO LAS PALMAS  CALLE 25 40 20 Y CARRERA 40 25 49  CENTRO ZONAL BAJO CAUCA  </t>
  </si>
  <si>
    <t xml:space="preserve">ZARAGOZA SEMINARIO CALLE DEL COMERCIO CENTRO ZONAL BAJO CAUCA  </t>
  </si>
  <si>
    <t>na</t>
  </si>
  <si>
    <t>MARITZA ISABEL TORREGLOSA PEREZ</t>
  </si>
  <si>
    <t>LICENCIADA EN FILOSOFIA Y CIENCIAS RELIGIOSAS</t>
  </si>
  <si>
    <t>FUNDACIOUNIVERSITARIA CATOLICA DEL ORIENTE</t>
  </si>
  <si>
    <t>29 09 2001</t>
  </si>
  <si>
    <t>LUZ EDENIDE MORENO MORA</t>
  </si>
  <si>
    <t>LICENCIADA EN LENGUA CASTELLANA</t>
  </si>
  <si>
    <t>06 042013</t>
  </si>
  <si>
    <t>LYLLIANA ROSA TAPIAS ECHAVARRIA</t>
  </si>
  <si>
    <t>FUNDACIOUNIVERSITARIA CATOLICA DEL NORTE</t>
  </si>
  <si>
    <t>25 06 2010</t>
  </si>
  <si>
    <t>MARINELDA DEL SOCORRO ORREGO MONTOYA</t>
  </si>
  <si>
    <t>14 08 2014</t>
  </si>
  <si>
    <t>MARYELY ZAPATA NAVARRO</t>
  </si>
  <si>
    <t>22  MESES</t>
  </si>
  <si>
    <t>INGRID JOHANA GIL OSORIO</t>
  </si>
  <si>
    <t>07 03 2002</t>
  </si>
  <si>
    <t>SALLY VANESSA SAENZ BLANQUICETT</t>
  </si>
  <si>
    <t>21 05 2010</t>
  </si>
  <si>
    <t>ANGELICA MARIA RODIÑO MONTIEL</t>
  </si>
  <si>
    <t>CINDY SHIRLEY MOSQUERA PEREA</t>
  </si>
  <si>
    <t>30 05 2014</t>
  </si>
  <si>
    <t>PECAS
UNIVERSIDAD COOPERATIVA DE COLOMBIA</t>
  </si>
  <si>
    <t xml:space="preserve">12 MESES </t>
  </si>
  <si>
    <t>DEIBY MARIA CORDOBA NAGLES</t>
  </si>
  <si>
    <t>07 03 2014</t>
  </si>
  <si>
    <t>03 04 2012</t>
  </si>
  <si>
    <t>19 09 2012</t>
  </si>
  <si>
    <t>KENIA FANERIS MARTINEZ ARIAS</t>
  </si>
  <si>
    <t>07 06 2012</t>
  </si>
  <si>
    <t>LAYS YESENIA FLOREZ MORENO</t>
  </si>
  <si>
    <t>LICENCIADA EN EDUCACION BASICA CON ENFASIS EN HUMANIDADES LENGUA CASTELLANA</t>
  </si>
  <si>
    <t>CORPORACION SERVIREDI   GRUPO 20</t>
  </si>
  <si>
    <t>CORPORACION SERVIRED</t>
  </si>
  <si>
    <t>44 AL 49</t>
  </si>
  <si>
    <t>52 AL 58</t>
  </si>
  <si>
    <t>59 AL 66</t>
  </si>
  <si>
    <t>CRA 6 NO 12 07 NARIÑO</t>
  </si>
  <si>
    <t>COMODATO</t>
  </si>
  <si>
    <t>CALLE 14 NO 13 50</t>
  </si>
  <si>
    <t>LUIS FERNANDO VALENCIA CARDONA</t>
  </si>
  <si>
    <t>CEIPA</t>
  </si>
  <si>
    <t>NUCLEO EDUCATIVO MUNICIPIO DE LA CEJA</t>
  </si>
  <si>
    <t>DIRECTOR DE CENTRO EDUCATIVO</t>
  </si>
  <si>
    <t>SUBSANAR TARJETA PROFESIONAL ADMINISTRADOR</t>
  </si>
  <si>
    <t>MARIA EMPERATRIZ SOTO BETANCUR</t>
  </si>
  <si>
    <t>PROFESIONAL DE COMERCIO EXTERIOR</t>
  </si>
  <si>
    <t xml:space="preserve">N A </t>
  </si>
  <si>
    <t>APNUHI CAPERUCITA</t>
  </si>
  <si>
    <t>MARIA DOLORES ALVAREZ ZULETA</t>
  </si>
  <si>
    <t>ALFIME</t>
  </si>
  <si>
    <t>SUBSANAR TARJETA PROFESIONAL Y CERTIFICADO DE EXPERIENCIA</t>
  </si>
  <si>
    <t>NELSON OSWALDO RIOS VALENCIA</t>
  </si>
  <si>
    <t>COORDINADOR EQUIPOS SICOSOCIAL</t>
  </si>
  <si>
    <t>MUNICIPIO DE RIONEGRO</t>
  </si>
  <si>
    <t>NO REPORTA NUMERO DE CUPOS</t>
  </si>
  <si>
    <t>CORPORACION EUCCACION SIN FRONTERAS   GRUPO 5</t>
  </si>
  <si>
    <t>CORPORACION EUCCACION SIN FRONTERAS</t>
  </si>
  <si>
    <t>CORPORACION EDUCATIVA EDUCACION SIN FRONTERAS</t>
  </si>
  <si>
    <t>4600024198 2010</t>
  </si>
  <si>
    <t>NO REPORTADO</t>
  </si>
  <si>
    <t>EL CERTIFICADO NO REPORTA EL NUMERO DE CUPOS EJECUTADOS DEBE SUBSANARSE</t>
  </si>
  <si>
    <t>4600028837 2010</t>
  </si>
  <si>
    <t>12 10 2010</t>
  </si>
  <si>
    <t xml:space="preserve">15 12 2010 </t>
  </si>
  <si>
    <t>4600030774 2011</t>
  </si>
  <si>
    <t>4600030979 2011</t>
  </si>
  <si>
    <t xml:space="preserve">02 02 2011 </t>
  </si>
  <si>
    <t xml:space="preserve">09 12 2011 </t>
  </si>
  <si>
    <t>INSTITUTO COLOMBIANO DE BIENESTAR FAMILIAR CENTRO ZONAL ABURRA SUR</t>
  </si>
  <si>
    <t>715 2014</t>
  </si>
  <si>
    <t>11 08 2014</t>
  </si>
  <si>
    <t>95 AL 99</t>
  </si>
  <si>
    <t>CALLE 45 45 54 CALLE ATARQUI FREDONIA CZ ABURRA SUR</t>
  </si>
  <si>
    <t xml:space="preserve">ESTA INFRAESTRUCTURA NO CORRESPONDE AL GRUPO 5 PERTENECE AL GRUPO 4 </t>
  </si>
  <si>
    <t>JUNTA DE ACCION COMUNAL CORREGIMIENTO PALOMOS FREDONIA</t>
  </si>
  <si>
    <t>CALLE 30 A 32 69 INTERIOR 109 EL CRUCERITO LA PINTADA CZ ABURRA SUR</t>
  </si>
  <si>
    <t>CALLE DE LOS LOPEZ CERCA AL PUNTO DIGITAL MONTEBELLO CZ UBURRA SUR</t>
  </si>
  <si>
    <t>CALLE 52 BOYACA SECTOR CAMPIÑA SAN FERNANDO SECTOR COLISEO AMAGA CZ ABURRA SUR</t>
  </si>
  <si>
    <t>AL FRENTE DEL COLEGIO SAN JOSE SECCION SECUNDARIA ANGELOPOLIS</t>
  </si>
  <si>
    <t>CARRERA 54 133 SUR 26 CALDAS CZ ABURRA SUR</t>
  </si>
  <si>
    <t>CALLE 38 SUR 36 20 CZ ABURRA SUR</t>
  </si>
  <si>
    <t>CALLE 36 SUR 43 B 35 DOS CUADRAS ARRIBA DEL ÉXITO DE ENVIGADO CZ ABURRA SUR</t>
  </si>
  <si>
    <t>TRASVERSAL 34 F SUR 29 16 ENVIGADO CZ ABURRA SUR</t>
  </si>
  <si>
    <t>CENTRO DE ENCUENTROS CIUDADANOS LAS PALMAS ENVIGADO CZ ABURRA SUR</t>
  </si>
  <si>
    <t xml:space="preserve">DIRECCION INCOMPLETA </t>
  </si>
  <si>
    <t>CALLE 100 C SUR 48 C 39 LA ESTRELLA CZ ABURRA SUR</t>
  </si>
  <si>
    <t>CARRERA 61 77 SUR 27 LA ESTRELLA CZ ABURRA SUR</t>
  </si>
  <si>
    <t>CALLE ANTONIO JOSE RESTREPO 22 60 TITIRIBI CZ ABURRA SUR</t>
  </si>
  <si>
    <t>CARRERA 62 87 SUR 340</t>
  </si>
  <si>
    <t>NO SE RELACIONO ESTA INFRAESTRUCTURA Y FORMA PARTE DEL GRUPO 5 
 NO PRESENTA DOCUMENTO QUE ACREDITE LA DISPONIBILIDAD DE INFRAESTRUCTURA PARA USO DE UNIDAD DE SERVICIO O CONTRATO DE ARRENDAMIENTO CON EL PROPIETARIO DEL INMUEBLE</t>
  </si>
  <si>
    <t>YANETH MILENA CUADROS PARDO</t>
  </si>
  <si>
    <t>19 05 2008</t>
  </si>
  <si>
    <t xml:space="preserve">CORPORACION EDUCACION SIN FRONTERAS
</t>
  </si>
  <si>
    <t>COORDINADORA PEDAGOGICA PROGRAMA BUEN COMIENZO</t>
  </si>
  <si>
    <t xml:space="preserve">NO CUMPLE CON EL PERFIL PORQUE DEBE CERTIFICAR 12 MESES CUMPLIDOS COMO COORDINADOR </t>
  </si>
  <si>
    <t>SANDRA LILIANA SERNA ARANGO</t>
  </si>
  <si>
    <t>27 03 2009</t>
  </si>
  <si>
    <t xml:space="preserve">INSTITUCION UNIVERSITARIA COLEGIO MAYOR DE ANTIOQUIA                              
FUNDACION DE ATENCION A LA NIÑEZ FAN </t>
  </si>
  <si>
    <t>18 MESES
5 MESES</t>
  </si>
  <si>
    <t>PROFESIONAL EN EDUCACION
DOCENTE PRIMERA INFANCIA MODALIDAD ENTORNO INSTITUCIONAL</t>
  </si>
  <si>
    <t xml:space="preserve">NO CUMPLE  CON LA EXPERIENCIA REQUERIDA PARA EL CARGO NO HA DESEMPAÑADO CARGOS COMO COORDINADOR O JEFE DE PROGRAMA
</t>
  </si>
  <si>
    <t>DIANA CORREA MONTOYA</t>
  </si>
  <si>
    <t>LICENCIADA EN EDICACION PREESCOLAR</t>
  </si>
  <si>
    <t>13 12 2007</t>
  </si>
  <si>
    <t xml:space="preserve">CORPORACION VIVIENDO JUNTOS
CENTRO EDUCATIVO PEQUEÑOS CREADORES
INSTITUCION EDUCATIVA CIENCIA AMOR VIRTUD
CENTRO INFANTIL MI  MUNDO SOÑADO
</t>
  </si>
  <si>
    <t xml:space="preserve">10 MESES
10 MEESES
14 MESES
</t>
  </si>
  <si>
    <t>AGENTE EDUCATIVA ENTORNO INSTITUCIONAL Y COMUNITARIO
DOCENTE TITULAR  EN PREESCOLAR
DOCENTE
DOCENTE TITULAR</t>
  </si>
  <si>
    <t xml:space="preserve">NO CUMPLE  CON LA EXPERIENCIA REQUERIDA PARA EL CARGO NO HA DESEMPAÑADO CARGOS COMO COORDINADOR O JEFE DE PROGRAMA
CERTIFICACION DE LA INSTITUCION EDUCATIVA CIENCIA AMOR Y VIRTUD NO EVIDENCIA VIGENCIA DEL SERVICIO PRESTADO
</t>
  </si>
  <si>
    <t>JULIANA ACEVEDO GIRALDO</t>
  </si>
  <si>
    <t>CORPORACION PARA PERSONAS CON NECESIDADES ESPECIALES COPNE</t>
  </si>
  <si>
    <t>NO RELACIONADO</t>
  </si>
  <si>
    <t xml:space="preserve">INSTRUCTOR </t>
  </si>
  <si>
    <t xml:space="preserve">NO CUMPLE CON EL PERFIL PORQUE DEBE CERTIFICAR 12 MESES CUMPLIDOS COMO COORDINADOR ADEMAS </t>
  </si>
  <si>
    <t>ANDREA CORREA ARIAS</t>
  </si>
  <si>
    <t xml:space="preserve">LICENCIADA EN EDUCACION INFANTIL </t>
  </si>
  <si>
    <t>13 02 1998</t>
  </si>
  <si>
    <t>FUNDACION PARA EL DESARROLLO EDUCATIVO FUNDE
FUNDACION CAMIO DE  ESPERANZA Y PROGRESO</t>
  </si>
  <si>
    <t>10 MESES
3 MESES</t>
  </si>
  <si>
    <t>DOCENTE
DOCENTE</t>
  </si>
  <si>
    <t>JOHANA CRISTINA GUITIERREZ CASTILLO</t>
  </si>
  <si>
    <t>06 12 2010</t>
  </si>
  <si>
    <t>COLEGIO CECODA</t>
  </si>
  <si>
    <t xml:space="preserve">NO APORTA TARJETA PROFESIONAL </t>
  </si>
  <si>
    <t>NATALIA CHICA RAMIREZ</t>
  </si>
  <si>
    <t>20 10 2011</t>
  </si>
  <si>
    <t>ASTRID MADELEY CHAVERRA GIL</t>
  </si>
  <si>
    <t>29 07 2009</t>
  </si>
  <si>
    <t>INSTITUCION EDUCATIVA ANORI</t>
  </si>
  <si>
    <t>MAESTRA DE APOYO</t>
  </si>
  <si>
    <t>JOAN SEBASTIAN ARBELAEZ VARGAS</t>
  </si>
  <si>
    <t xml:space="preserve">CORPORACION EDUCACION SIN FRONTERAS
ESE HOSPITAL SAN ANTONIO MUNICIPIO BURITICA
</t>
  </si>
  <si>
    <t>PSICOLOGO PROGRAMA BUEN COMIENZO
PSICOLOGO</t>
  </si>
  <si>
    <t>MARIA JULIETH MACIAS FORONDA</t>
  </si>
  <si>
    <t>AGENTE PSICOSOCIAL PROGRAMA BUEN COMIENZO</t>
  </si>
  <si>
    <t xml:space="preserve">LA PROPUESTA  INCLUYE  LOS COMPONENTES REQUERIDOS EN LOS PLIEGOS DE LA CONVOCATORIA </t>
  </si>
  <si>
    <t>CORPORACION EDUCACION SIN FRONTERAS</t>
  </si>
  <si>
    <t>4600036634 2008</t>
  </si>
  <si>
    <t>19 01 2009</t>
  </si>
  <si>
    <t>10 12 2012</t>
  </si>
  <si>
    <t>NO EVIDENCIADO</t>
  </si>
  <si>
    <t xml:space="preserve">LA CERTIFICACION NO REFIERE NUMERO DE CUPOS EJECUTADOS 
NO SE VALIDAN OCHO MESES DE LA CERTIFICACION PORQUE NO ESTAN COMPRENDIDOS DENTRO DE LA VIGENCIA PARA LA CONVOCATORIA
</t>
  </si>
  <si>
    <t>4600013637 2008</t>
  </si>
  <si>
    <t xml:space="preserve">10 12 2012 </t>
  </si>
  <si>
    <t>LA CERTIFICACION NO REFIERE NUMERO DE CUPOS EJECUTADOS 
NO SE VALIDAN OCHO MESES DE LA CERTIFICACION PORQUE NO ESTAN COMPRENDIDOS DENTRO DE LA VIGENCIA PARA LA CONVOCATORIA</t>
  </si>
  <si>
    <t>4600044868 2013</t>
  </si>
  <si>
    <t xml:space="preserve">LA CERTIFICACION NO REFIERE NUMERO DE CUPOS EJECUTADOS </t>
  </si>
  <si>
    <t>460044869 2013</t>
  </si>
  <si>
    <t>LA CERTIFICACION NO REFIERE NUMERO DE CUPOS EJECUTADOS 
NO SE VALIDA ESTA EXPERIENCIA ADICIONAL PORQUE SE TRASLAPA EN TIEMPO CON LA EXPERIENCIA HABILITANTE PRESENTADA EN EL GRUPO 16</t>
  </si>
  <si>
    <t>PROFESIONAL DE APOYO PSICOSOCIAL ADICIONAL</t>
  </si>
  <si>
    <t>MARIA ISABEL RAMIREZ VALENCIA</t>
  </si>
  <si>
    <t>COLEGIO CIRO MENDIA
CORPORACION EDUCACION SIN FRONTERAS</t>
  </si>
  <si>
    <t xml:space="preserve">12 MESES
21 MESES
</t>
  </si>
  <si>
    <t>PRACTICANTE DE PSICOLOGIA
COORDINADORA GENERAL Y PEDAGOGICA DEL PROGRAMA BUEN COMIENZO</t>
  </si>
  <si>
    <t>OSCAR GERMAN CAÑOLA MONTOYA</t>
  </si>
  <si>
    <t>FEDERACION NACIONAL DE VIVIENDA POPULAR REGIONAL ANTIOQUIA
CORPORCION EDUCACION SIN FRONTERAS</t>
  </si>
  <si>
    <t xml:space="preserve">5 MESES
58 MESES
</t>
  </si>
  <si>
    <t>VISITADOR DOMICIALIARIO
COORDINACION DE PROYECTOS ESPECIALES</t>
  </si>
  <si>
    <t>NO PRESENTA DOCUEMTOS QUE CERTIFIQUEN FORMACION PROFESIONAL</t>
  </si>
  <si>
    <t>PROFESIONAL DE APOYO  ADICIONAL</t>
  </si>
  <si>
    <t>ASTRID ELENA CASTÑO ALZATE</t>
  </si>
  <si>
    <t>CORPORACION UNIVERSITARIA DE CIENCIA Y DESARROLLO</t>
  </si>
  <si>
    <t>130 MESES</t>
  </si>
  <si>
    <t>COORDINADORA DE GESTION FINACIERA</t>
  </si>
  <si>
    <t>CORPORACION EUCCACIÓN SIN FRONTERAS   GRUPO 16</t>
  </si>
  <si>
    <t>CORPORACION EUCCACIÓN SIN FRONTERAS</t>
  </si>
  <si>
    <t>SECRETARIA DE EDUCACIÓN MUNICIPIO DE MEDELLIN</t>
  </si>
  <si>
    <t>4600037948 2012</t>
  </si>
  <si>
    <t>09 02 2012</t>
  </si>
  <si>
    <t>4600038173 2012</t>
  </si>
  <si>
    <t>4600045120 2013</t>
  </si>
  <si>
    <t>4600045297 2013</t>
  </si>
  <si>
    <t>INSTITUTO COLOMBIANO DE BIENESTAR FAMILIAR REGIONAL ANTIOQUIA</t>
  </si>
  <si>
    <t>799 2014</t>
  </si>
  <si>
    <t>01 11 2014</t>
  </si>
  <si>
    <t>ES UNA EXPERIENCIA POSTERIOR A 30 DE SEPTIEMBRE DE 2014</t>
  </si>
  <si>
    <t>233</t>
  </si>
  <si>
    <t>CALLE 8 7 11 SECTOR MARIA AUXILIADORA ANZA CZ OCCIDENTE</t>
  </si>
  <si>
    <t>CALLE DE ABAJO CARRERA 4 3 98 BURITICA CZ OCCIDENTE</t>
  </si>
  <si>
    <t>CARRERA 11 CALLE 19 BARRIO SANTA TERESITA EBEJICO CZ OCCIDENTE</t>
  </si>
  <si>
    <t>CALLE 15 POR LA INSTITUCION EDUCATIVA SAN JOSE SABANA LARGA CZ OCCIDENTE</t>
  </si>
  <si>
    <t>CALLE AGUAMALA POR LA NORMAL SUPERIOR SANTA TERESITA SOPETRAN</t>
  </si>
  <si>
    <t>LINA MARIA SABAS RICO</t>
  </si>
  <si>
    <t>ALIANZA ASOCIACION LATINA POR LA INFANCIA
FUNDACION SOCIOEDUCATIVA BUCARELLY</t>
  </si>
  <si>
    <t>3 MESES
NO REFIERE</t>
  </si>
  <si>
    <t>DOCENTE
COORDINADORA DE UPA</t>
  </si>
  <si>
    <t>LA CERTIFICACION LABORAL EXPEDIDA POR BUCARELLY NO REGISTRA FECHA DE INICIO Y TERMINACION DEBE SUBSANARSE</t>
  </si>
  <si>
    <t>ALEJANDRO CANO GONZALEZ</t>
  </si>
  <si>
    <t>16 02 2012</t>
  </si>
  <si>
    <t>UNIVERSIDAD PONTIFICIA BOLIVARIANA ESCUELA DE CIENCIAS SOCIALES FACULTAD DE PSICOLOGIA COORDINACIONNDE PRACTICAS</t>
  </si>
  <si>
    <t>PRACTICANTE PROFESIONAL</t>
  </si>
  <si>
    <t>LA PROPUESTA INCLUYE LOS COMPONENTES SOLICITADOS POR LOS PLIEGOS DE LA CONVOCATORIA</t>
  </si>
  <si>
    <t>SECRETARIA DE EDUCACION ALCLADIA DE MEDELLIN</t>
  </si>
  <si>
    <t>EL CERTIFICADO PRESENTADO NO RELACIONA CUPOS DEBE SUBSANAR 
EXPERIENCIA NO VALIDADA FUE PRESENTADA PARA EL GRUPO 5</t>
  </si>
  <si>
    <t>4600013634 2008</t>
  </si>
  <si>
    <t>20 01 2009</t>
  </si>
  <si>
    <t>11 12 2012</t>
  </si>
  <si>
    <t xml:space="preserve">21 01 2013 </t>
  </si>
  <si>
    <t>LA CERTIFICACION NO REFIERE NUMERO DE CUPOS EJECUTADOS 
NO SE VALIDA ESTA EXPERIENCIA ADICIONAL PORQUE FUE PRESENTADA PARA EL GRUPO 5</t>
  </si>
  <si>
    <t xml:space="preserve">COORDINADOR GENERAL DEL PROYECTO POR CADA MIL CUPOS OFERTADOS O FRACCION INFERIOR 
Profesional en ciencias de la administración, económicas sociales y humanas o de la educación, con experiencia igual o mayor a dos (2) años en infancia o familia
</t>
  </si>
  <si>
    <t>FUNDACION SOCIAL E INTEGRAL SOFIA  GRUPO 4</t>
  </si>
  <si>
    <t>FUNDACION SOCIAL E INTEGRAL SOFIA</t>
  </si>
  <si>
    <t>FUNDACION SOFIA</t>
  </si>
  <si>
    <t>CENTRO EDUCATIVO TRAMPOLIN</t>
  </si>
  <si>
    <t>07 09 2014</t>
  </si>
  <si>
    <t>LA CERTIFICACION CORRESPONDE A UN CONVENIO MARCO FIRMADO ENTRE EL OFERENTE Y EL CENTRO EDUCATIVO TRAMPOLIN, ESTE TIENE UNA DURACION EN EL TIEMPO DE 8 AÑOS DESDE LA FIRMA DEL MISMO (7 SEP DE 2014) ADICIONALMENTE EN LA EXPERIENCIA HABILITANTE SEGÚN EL AVISO MODIFICATORIO 001 NO SERAN VALIDAS LAS CERTIFICACIONES EXPEDIDADS POR EL MISMO PROPONENTE</t>
  </si>
  <si>
    <t>PAULA ANDREA RESTREPO POSADA</t>
  </si>
  <si>
    <t>ATENCION DIRECTA CON LOS NIÑAS Y NIÑAS MATRICULADOS EN LA INSTITUCION Y SUS FAMILIAS</t>
  </si>
  <si>
    <t>01 1998</t>
  </si>
  <si>
    <t>HASTA LA FECHA</t>
  </si>
  <si>
    <t>SE PRESENTA EXPERIENCIA DE LOS SOCIOS DE UNA PERSONA JURIDICA COMO MEDIO DE ACUMULACION DEBIDO A QUE NO CUENTA CON MAS DE TRES AÑOS DE CONSTITUIDA; ADICIONALMENTE NO SE ESPECIFICA PORCENTAJE Y LA PROPORCIÓN  A LA PARTICIPACIÓN DE LOS SOCIOS NI SU NÚMERO EN EL CAPITAL. LAS CERTIFICACIONES. EN EL NUMERAL 3,19 DEL AVISO MODIFICATORIO 001 DE EXPERIENCIA ESPECIFICA DICE ,,, ENTIDADES PUBLICAS O PRIVADAS EN LOS ULTIMOS 5 AÑOS...</t>
  </si>
  <si>
    <t>SIN ARRIENDO</t>
  </si>
  <si>
    <t>CDI INSTITUCIONAL SIN ARRIENDO</t>
  </si>
  <si>
    <t>FREDONIA CALLE 45 NUMERO 45 54 CALLE ATARQUI CENTRO ZONAL ABURRA SUR</t>
  </si>
  <si>
    <t>FREDONIA JUNTA DE ACCION COMUNAL CORREGIMIENTO LOS PALOMOS CENTRO ZONAL ABURRA SUR</t>
  </si>
  <si>
    <t>LA PINTADA CALLE 30 NUMERO  32 69 INT 109 EL CRICERITO ABURRA SUR</t>
  </si>
  <si>
    <t>MONTEBELLO CALLE DE LOS LOPEZ CERCA A PUNTO DIGITAL</t>
  </si>
  <si>
    <t>SANTA BARBARA VEREDA CHONTALITO DETRÁS DEL LICEO TOMAS EATSMAN CENTRO ZONAL ABURRA SUR</t>
  </si>
  <si>
    <t>VENECIA CALLE SAN MATEO ABURRA SUR</t>
  </si>
  <si>
    <t>VIVIANA MARIA DUQUE CARVAJAL</t>
  </si>
  <si>
    <t>LICENCIADA EN EDUCACION</t>
  </si>
  <si>
    <t>TRAMPOLIN LIMITADA</t>
  </si>
  <si>
    <t>LA EXPERIENCIA SOLICITADA ES DE 24 MESES Y POSEE 22 MESES EN CERTIFICADOS</t>
  </si>
  <si>
    <t>LINA MARIA ANGEL VALENCIA</t>
  </si>
  <si>
    <t>CECODA                                JARDIN INFANTIL EL OSO CURIOSO                 FUNDACION EDUCADORA INFANTIL CARLA CRISTINA                         CENTRO EDUCATIVO TRAMPOLIN</t>
  </si>
  <si>
    <t>15 MESES                              15 MESES          22 MESES</t>
  </si>
  <si>
    <t>LADY ANDREA GOMEZ HENAO</t>
  </si>
  <si>
    <t>MARIA LUCIA SANDOVAL CARDONA</t>
  </si>
  <si>
    <t>NO RELACIONA FOTOCOPIA DE LA TP DE PSICOLOGA, NO SUSTENTA LA EXPERIENCIA LABORAL CON LOS CERTIFICADOS. SUBSANABLE</t>
  </si>
  <si>
    <t>PRESENTA PROPUESTA BASICA</t>
  </si>
  <si>
    <t>FUNDACION UNIVERSITARIA AUTONOMA D ELAS MERICAS</t>
  </si>
  <si>
    <t>CARMEN ALICIA CONTRERAS ALVAREZ</t>
  </si>
  <si>
    <t>02 01 2008</t>
  </si>
  <si>
    <t>SE PRESENTA EXPERIENCIA DE LOS SOCIOS DE UNA PERSONA JURIDICA COMO MEDIO DE ACUMULACION DEBIDO A QUE NO CUENTA CON MAS DE TRES AÑOS DE CONSTITUIDA; ADICIONALMENTE NO SE ESPECIFICA PORCENTAJE Y LA PROPORCIÓN  A LA PARTICIPACIÓN DE LOS SOCIOS NI SU NÚMERO EN EL CAPITAL. LAS CERTIFICACIONES. EN EL NUMERAL 3,19 DEL AVISO MODIFICATORIO 001 DE EXPERIENCIA ESPECIFICA DICE ,,, ENTIDADES PUBLICAS O PRIVADAS EN LOS ULTIMOS 5 AÑOS... EL CERTIFICADO NO ESPECIFICA LA ASOCIACIÓN DE LOS CUPOS A LOS CONTRATOS Y SUS NUMEROS Y VALORES. NO SUBSANABLE LOS CERTIFICADOS ESPECIFICOS.</t>
  </si>
  <si>
    <t>ALEX ARMANDO ENGATIVA CABEZAS</t>
  </si>
  <si>
    <t>01 10 2014</t>
  </si>
  <si>
    <t>ECONOMISTA INDUSTRIAL</t>
  </si>
  <si>
    <t>FUNDACION UNIVERSITARIA AUTONOMA LAS AMERICAS</t>
  </si>
  <si>
    <t>58 MESES</t>
  </si>
  <si>
    <t>COORDINADORA DEL CENTRO DE DESARROLLO SOCIAL</t>
  </si>
  <si>
    <t>PAOLA ANDREA SOTO MAYA</t>
  </si>
  <si>
    <t>COORDINADORA DE GRUPO</t>
  </si>
  <si>
    <t>NORA MILENA BENITEZ GOMEZ</t>
  </si>
  <si>
    <t>TECNOLOGO EN GESTION EN FINANZAS</t>
  </si>
  <si>
    <t>INSTITUCION UNIVERSITARIA ESCOLME</t>
  </si>
  <si>
    <t>FUNDACION HUELLAS CON FUTURO   GRUPO 6</t>
  </si>
  <si>
    <t>FUNDACION HUELLAS CON FUTURO</t>
  </si>
  <si>
    <t>SALUD SOCIAL IPS SAS</t>
  </si>
  <si>
    <t>IMPLEMENTACION DE PROGRAMAS AULA INTERACTIVA MATERNO INFANTIL DE DESARROLLO INTEGRAL MATERNO INFANTIL EN POBLACION VULNERABLE DEL DISTRITO DE BARRANQUILLA EN LAS INSTALACIONES OPERATIVAS DE SALUD SOCIAL UBICADAS EN EL BARRIO LA LUZ</t>
  </si>
  <si>
    <t>01 10 2010</t>
  </si>
  <si>
    <t>01 10 2012</t>
  </si>
  <si>
    <t>ESTA CERTIFICACION YA EXISTE EN EL GRUPO 29 REVISAR</t>
  </si>
  <si>
    <t>ALCALDIA DE BARRANQUILLA</t>
  </si>
  <si>
    <t>AUNAR ESFUERZOS Y RECURSOS TECNICOS , FICICOS ADMINISTRATIVOS Y ECONOMICOS, PARA LA OPERACIÓN DE VARIOS CENTROS DE DESARROLLI INFANTIL PARA ÑLA ATENCION INTEGRAL EN LA MODALIDAD INSTITUCIONAL Y DE VARIOS ESPACIOS DE FORMACION EN LA MODALIDAD FAMILIAR PARA LA ATENCION INTEGRAL DE LA PRIMERA INFANCIA EN LAS MODALIDES SEÑALADAS Y EN LOS LUGARES DESCRITOS PARA EL DISTRITO DE BARRANQUILLA</t>
  </si>
  <si>
    <t>04 03 2013</t>
  </si>
  <si>
    <t>04 07 2013</t>
  </si>
  <si>
    <t>ESTA CERTIFICACION YA EXISTE EN LA EXPERIENCIA ESPECIFICA ADICIONAL EN EL GRUPO 29, POR SU ORDEN DE LLEGADA EL GRUPO 6 FUE EL SEGUNDO-. SE INHABILITA EN ESTE GRUPO POR ESTE CRITERIO. ( ESTE GRUPO 6 SE HA DENOMINADO COMO INHABILITADO POR EL COMPONENTE FINANCIERO) VERIFICAR.</t>
  </si>
  <si>
    <t>CDI INSTITUCIONAL CON ARRIENDO</t>
  </si>
  <si>
    <t>AMAGA CARRERA 47 47 05 CZ ABURRA SUR</t>
  </si>
  <si>
    <t>FREDONIA CARRERA 51 51 61 ABURRA SUR65</t>
  </si>
  <si>
    <t>ITAGUI CALLE 45 47 15 ABURRA SUR</t>
  </si>
  <si>
    <t>ITAGUI CARRERA 49 48 38 ABURRA SUR</t>
  </si>
  <si>
    <t>ITAGUI CALLE 45 53 23 INT 133 ABURRA SUR</t>
  </si>
  <si>
    <t>LA ESTRELLA CRA 87 SUR  55 270 ABURRA SUR</t>
  </si>
  <si>
    <t xml:space="preserve">LA PINTADA CARRERA 33 D 35 46 BARRIO PABLO NUEVO ABURRA SUR </t>
  </si>
  <si>
    <t>SABANETA CARRERA 44 72 S 85 ABURRA SUR</t>
  </si>
  <si>
    <t>SABANETA CALLE 75 B SUR 40 297 LA DOCTORA ABURRA SUR</t>
  </si>
  <si>
    <t>VENECIA  BARRIO MIRAFLORES  ABURRA SUR</t>
  </si>
  <si>
    <t>CARTA DE INTENSION DE ARRENDAMIENTO LE FALTA LA FIRMA. SUBSANABLE</t>
  </si>
  <si>
    <t>MAIROBIS GISELA CAMPELL GUTIERREZ</t>
  </si>
  <si>
    <t>CORPORACION INSTITUTO DE ARTES Y CIENCIAS</t>
  </si>
  <si>
    <t>CENTRO EDUCATIVO MARIA AUXILIADORA         COLEGIO LA CALIDAD DEL COBRE      FUNDACION CRECIENDO POR COLOMBIA</t>
  </si>
  <si>
    <t>8 MESES                  4 MESES        12 MESES</t>
  </si>
  <si>
    <t>DOCENTE PREESCOLAR            DOCENTE PRIMARIA       RECTORA</t>
  </si>
  <si>
    <t>DILIA IVON SEGURA PEDRAZA</t>
  </si>
  <si>
    <t>TECNICO PROFESIONAL EN EDUCACION PREECOLAR</t>
  </si>
  <si>
    <t>CENTRO SOCIAL DON BOSCO        INSTITUCION EDUCATIVA LA ENSEÑANZA</t>
  </si>
  <si>
    <t>9 MESES                   24 MESES</t>
  </si>
  <si>
    <t>DOCENTE            DOCENTE</t>
  </si>
  <si>
    <t>ES TECNICO PROFESIONAL Y SE REQUIERE PROFESIONAL UNIVERSITARIO CON 24 MESES DE EXPERIENCIA - SUBSANABLE</t>
  </si>
  <si>
    <t>MAIRA ARTETA ESTRADA</t>
  </si>
  <si>
    <t>UNIVERSIDAD DEL ATLANTICO</t>
  </si>
  <si>
    <t>JARDIN INFANTIL CANTICUENTOS</t>
  </si>
  <si>
    <t>48 MESES</t>
  </si>
  <si>
    <t>ALIX MARIA ROCA LLANOS</t>
  </si>
  <si>
    <t>MI EDAD FELIZ</t>
  </si>
  <si>
    <t>NARIOLA DEL CARMEN ROMO RODRIGUEZ</t>
  </si>
  <si>
    <t>NORMALISTA EN EDUCACION SUPERIOR</t>
  </si>
  <si>
    <t>ESCUELA NORMAL SUPERIOR DEL DISTRITO DE BARRANQUILLA</t>
  </si>
  <si>
    <t>COLEGIO FUNDEPA     JARDIN INFANTIL LOS PRIMEROS SUEÑOS DE UN NIÑO</t>
  </si>
  <si>
    <t>18 MESES        8MESES</t>
  </si>
  <si>
    <t>DOCENTE               DOCENTE</t>
  </si>
  <si>
    <t>LICETH LORENA SARMIENTO SARMIENTO</t>
  </si>
  <si>
    <t>ESCUELA NORMAL SUPERIOR NUESTRA SEÑORA DE FATIMA</t>
  </si>
  <si>
    <t>INSTITUTO SAN JOSE</t>
  </si>
  <si>
    <t>ESTA ACTUALMENTE CURSANDO FORMACION UNIVERSITARIA REALIZO EL TRANSITO DE MODALIDAD DE ATENCION DEL ICBF</t>
  </si>
  <si>
    <t>MERLIN DE JESUS COLON ESCALANTE</t>
  </si>
  <si>
    <t>PEQUEÑILANDIA CENTRO EDUCATIVO            COLEGIO DESARROLLO DE LA INTELIGENCIA CREATIVA</t>
  </si>
  <si>
    <t>20 MESES             60 MESES</t>
  </si>
  <si>
    <t>EN LA EXPERIENCIA DE 60 MESES NO SE ESPACIFICA LA LABOR EN LA I.E. LAS CERTIFICACIONES APARECEN ANTES DE LA FECHA DE GRADUACION.</t>
  </si>
  <si>
    <t>ZULEIMA JUDITH RIOS DIAZ</t>
  </si>
  <si>
    <t xml:space="preserve">CENTRO EDUCATIVO POLICARPA SALAVARRIETA                                        </t>
  </si>
  <si>
    <t>LE FALTAN 4 MESES DE EXPERIENCIA SOPORTADA, LA EXPERIENCIA APARECE ANTES DE LA FECHA DE GRADO</t>
  </si>
  <si>
    <t>HISMARI SOFIA HUETO TORRES</t>
  </si>
  <si>
    <t>NO SOPORTA LA EXPERIENCIA - SUBSANABLE</t>
  </si>
  <si>
    <t xml:space="preserve">SANDRA MARCELA CERPA MALDONADO </t>
  </si>
  <si>
    <t>MI CARRUSEL MUSICAL</t>
  </si>
  <si>
    <t>AMALIA ROSA ROMAN GARRIDO</t>
  </si>
  <si>
    <t>ASOCIACION PARA LA PRODUCCION AUTOGESTIONARIA Y SOSTENIBLE DE SUCRE</t>
  </si>
  <si>
    <t>5 MESES</t>
  </si>
  <si>
    <t>NO POSEE ACTA DE GRADO O DIPLOMA - SUBSANABLE</t>
  </si>
  <si>
    <t>SANDY MILENA HENRIQUEZ OROZCO</t>
  </si>
  <si>
    <t>UNIVERSIDAD METROPOLITANA DE BARRANQUILLA</t>
  </si>
  <si>
    <t>FUNDACION POR AMOR A TI</t>
  </si>
  <si>
    <t>ERIKA PALACIO PAEZ</t>
  </si>
  <si>
    <t>COMBARRANQUILLA</t>
  </si>
  <si>
    <t>YANIRIS DEL CARMEN ROBLES MEDINA</t>
  </si>
  <si>
    <t>NO ANEXA TP NI CERTIFICADOS DE EXPERIENCIA - SUBSANABLE</t>
  </si>
  <si>
    <t>EVELYN ALEJANDRAVASQUEZ CARDOZO</t>
  </si>
  <si>
    <t>NO APORTA EXPERIENCIA  - SUBSANABLE</t>
  </si>
  <si>
    <t>ALEXANDRA MILENA ARMENTA MARTTINEZ</t>
  </si>
  <si>
    <t>PROPUESTA BASICA</t>
  </si>
  <si>
    <t>AUNAR ESFUERZOS Y RECURSOS TECNICOS FISICOSADMINISTRATIVOS Y ECONOMICOS PARA LA OPERACIÓN DE VARIOS CENTROS DE DESARROLLO INFANTIL CDI PARA LA ATENCION INTEGRAL EN LA MODALIDAD INSTITUCIONAL Y DE VARIO ESPACIOS DE FORMACION EN LA MODALIDAD FAMILIAR, PARA LA ATENCION INTEGRAL DE LA PRIMERA INFANCIA EN LAS MODALIDADES SEÑALADAS Y EN LOS LUGARES DESCRITOS PR EL DISTRITO DE BARRANQUILLA</t>
  </si>
  <si>
    <t>25 07 2013</t>
  </si>
  <si>
    <t>31 12 3013</t>
  </si>
  <si>
    <t>NATALIE PAOLA PATIÑO POTES</t>
  </si>
  <si>
    <t xml:space="preserve">UNIVERSIDAD DEL ATLANTICO </t>
  </si>
  <si>
    <t>HUELLAS CON FUTURO</t>
  </si>
  <si>
    <t>COORDINADORA DE CDI</t>
  </si>
  <si>
    <t xml:space="preserve">SAFIDA DEL ROSARIO TORRADO CAMARGO </t>
  </si>
  <si>
    <t xml:space="preserve">LICENCIADA EN PSICOPEDAGOGIA </t>
  </si>
  <si>
    <t xml:space="preserve">COPORACION UNIVERSITARIA DE LA COSTA </t>
  </si>
  <si>
    <t>HUELLAS CON FUTURO                 CENTRO EDUCATIVO MELANIE KLEIN</t>
  </si>
  <si>
    <t>9 MESES             41 MESES</t>
  </si>
  <si>
    <t xml:space="preserve">COORDINADORA PEDAGOGICA            COORDINADORA Y MAESTRA TITULAR DE TRANSICION DE SDUCACION PREESCOLAR                       </t>
  </si>
  <si>
    <t xml:space="preserve">NICOLLE PAMELA RODRIGUEZ SALCEDO </t>
  </si>
  <si>
    <t xml:space="preserve">UNIVERSIDAD DEL NORTE </t>
  </si>
  <si>
    <t>COORDINADORA DE NEURODESARROLLLO</t>
  </si>
  <si>
    <t>NO CUMPLE CON EL PERFIL Y MINIMO DE EXPERIENCIA</t>
  </si>
  <si>
    <t xml:space="preserve">KATINE VANESSA BUELVAS SANJUAN </t>
  </si>
  <si>
    <t xml:space="preserve">LICENCIADA EN ESPAÑOL Y LITERATURA </t>
  </si>
  <si>
    <t>EL TH ADICONAL RELACIONADO NO CUMPLE LA PROPORCION DE CUPOS</t>
  </si>
  <si>
    <t xml:space="preserve">WALTER DE JESUS BORRE LOPEZ </t>
  </si>
  <si>
    <t xml:space="preserve">CONTADOR PUBLICO </t>
  </si>
  <si>
    <t xml:space="preserve">CORPORACION UNIVERSITARIA DE LA COSTA </t>
  </si>
  <si>
    <t>83032T</t>
  </si>
  <si>
    <t>JEFE DE SONTABILIDAD</t>
  </si>
  <si>
    <t>FUNDACION HUELLAS CON FUTURO   GRUPO 20</t>
  </si>
  <si>
    <t>20</t>
  </si>
  <si>
    <t>SALUD FAMILIAR IPS</t>
  </si>
  <si>
    <t>SI . OFRECER LA ATENCION INTEGRALA  LA PRIMERA INFANCIA Y RPOMOVER EL DESARROLLO DE LA POBLACION VULNERABLE DE LOS MUNICIPIOS DEL ATLANTICO</t>
  </si>
  <si>
    <t>20 09 2010</t>
  </si>
  <si>
    <t>20 09 2012</t>
  </si>
  <si>
    <t>ESTE CERTIFICADO FUE PRESENTADO  AL IGUAL EN EL GRUPO 28 EL CUAL QUEDO REGISTRADO A LAS 12:43 DEL 28 DE NOVIEMBRE POR LO CUAL QUEDA INAHABILITADO PARA ESTE GRUPO, POR LO ANTERIOR NO SE LE VALIDA NI LOS CUPOS NI LOS MESES DE EXPERIENCIA</t>
  </si>
  <si>
    <t>PROMOCOSTAS SAS</t>
  </si>
  <si>
    <t>IMPLEMENTACION DE PROGRAMAS DE DESARROLLO INTEGRAL MATERNO INFANTIL EN POBLACION VULNERABLE DEL DEPARTAMENTO DEL ATLANTICO, ESPECIALMENTE EL MUNICIPIO SABANALARGA, PONEDERA Y CAMPO DE LA CRUZ</t>
  </si>
  <si>
    <t>05 09 2010</t>
  </si>
  <si>
    <t>05 09 2012</t>
  </si>
  <si>
    <t>NO TIENE</t>
  </si>
  <si>
    <t>NO SUBSANA
ESTA CERTIFICACION NO ES VALIDA PORQUE SE HABIA UTILIZADO EN OTRO GRUPO ADICVIONALMENTE UNA PROPUESTA  TIENE UNA VALIDEZ DE 90 DIAS A PARTIR DE LA PRESENTACION, ADEMAS NO CUMPLE LOS CRITERIOS ESTABLECIODS EN EL PLIEGO PARA UNA CERTIFICACION</t>
  </si>
  <si>
    <t>LA UNION CALLE 14 NUMERO 13 50 CENTRO ZONAL ORIENTE</t>
  </si>
  <si>
    <t>EL OPERADOR DEBERA ASUMIR EL COSTO DEL ARRIENDO PORQUE EN EL CONTRATO NO SE CONTEMPLA RUBRO PARA ARRIENDO</t>
  </si>
  <si>
    <t xml:space="preserve">NARIÑO CARRERA 6 12 07 </t>
  </si>
  <si>
    <t>DAYANA ROSA FRANCO CEDRON</t>
  </si>
  <si>
    <t>HUELLAS DEL FUTURO</t>
  </si>
  <si>
    <t xml:space="preserve">24 MESES </t>
  </si>
  <si>
    <t>CLAUDINA BANGUERO COSME</t>
  </si>
  <si>
    <t>HUELLAS DEL FUTURO   SENA                            SENA                          ASOCIACION DE MUJERES E INFANCIA</t>
  </si>
  <si>
    <t>9 MESES                3 MESES     4MESES                       9 MESES</t>
  </si>
  <si>
    <t>COORDINADORA DE PASO                    INSTRUCTORA                  COORDINADORA PEDAGOGICA</t>
  </si>
  <si>
    <t>SANDRA SALCEDO SILVA</t>
  </si>
  <si>
    <t>UNIVERSIDAD METROPOLITANA</t>
  </si>
  <si>
    <t>MAYRA ALEJANDRA GARCIA SAMBRANO</t>
  </si>
  <si>
    <t>CORPORACION UNIVERSITARIA REFORMADA</t>
  </si>
  <si>
    <t>AUNAR ESFUERZOS Y RECURSOS TENICOS Y FINACIEROS, PARA LA ATENCIO INTEGRAL A LA PRIMERA INFANCIA EN LA MODALIDAD FDAMILIAR EN CUATRO PASOS O CAMINOS UBICADOS EN EL DISTRITO DE BARRANQUILLA ATLANTICO PARA DESARROLLAR ACCIONES QUE BRINDARAN ATENCION INTEGRAL DE PRIMERA INFANCIA EN EL MARCO DEL PLAN DISTRITAL DE DESARROLLO Y LA ESTRATEGIA DE CEROA  SIEMPRE</t>
  </si>
  <si>
    <t>EL CONTRATO TIENE CUPOS DE GESTANTES 800.  ESTA CERTIFICACION NO ES VALIDA PARA ESTE GRUPO PORQUE FUE PRESENTADA PARA EL GRUPO 28 POR ORDEN DE LLEGADA.</t>
  </si>
  <si>
    <t>NO CUMPLE CON EL PERFIL Y MINIMO DE EXPERIENCIA,PERO NO SE REQUIERE PARA LA PROPORCION DE CUPOS</t>
  </si>
  <si>
    <t>EL TALENTO HUMANO ADICONAL RELACIONADO NO CUMPLE LA PROPORCION DE CUPOS DEBIDO A QUE YA SE AGOTO CON EL GRUPO 29 Y 21 QUE SON LOS DOS PRIMEROS GRUPOS QUE SE PRESENTARON</t>
  </si>
  <si>
    <t>FUNDACION HUELLAS CON FUTURO   GRUPO 21</t>
  </si>
  <si>
    <t>NO SUBSANA
ESTE CERTIFICADO FUE PRESENTADO  AL IGUAL EN EL GRUPO 28 EL CUAL QUEDO REGISTRADO A LAS 12:43 DEL 28 DE NOVIEMBRE POR LO CUAL QUEDA INAHABILITADO PARA ESTE GRUPO.</t>
  </si>
  <si>
    <t>LA UNION CARRERA 9 NUMERO 10 71 CENTRO ZONAL ORIENTE</t>
  </si>
  <si>
    <t>MARINILLA CALLE 29 NUMERO 29 31 CENTRO ZONAL ORIENTE</t>
  </si>
  <si>
    <t>RIONEGRO CALLE 40 NUMERO 67 45 RIONEGRO CENTRO ZONAL ORIENTE</t>
  </si>
  <si>
    <t>LA UNION CALLE 10 NUMERO 8 34 CORREGIMIENTO MESOPOTAMIA CENTRO ZONAL ORIENTE</t>
  </si>
  <si>
    <t xml:space="preserve">JANINA JUDITH MEZA BALZA </t>
  </si>
  <si>
    <t xml:space="preserve">NORMALISTA CON ENFASIS EN EDUCACION </t>
  </si>
  <si>
    <t>NO ES PROFESIONAL ES NORMALISTA SUPERIOR - SUBSANABLE</t>
  </si>
  <si>
    <t>KATHERINE PAOLA OBESO VALDES</t>
  </si>
  <si>
    <t xml:space="preserve">INGRID BARRETO BARCARCEL </t>
  </si>
  <si>
    <t xml:space="preserve">LICENCIATURA EN EDUCACION PREESCOLAR </t>
  </si>
  <si>
    <t>CORPORACION UNIVERSITARIA LATINOAMERICANA</t>
  </si>
  <si>
    <t>HUELLAS CON FUTURO                                     INSTITUTO MIXTO LAS MORAS</t>
  </si>
  <si>
    <t>9 MESES                          22 MESES</t>
  </si>
  <si>
    <t>COORDINADORA DE CDI                                              COORDINADORA PEDAGOGICA</t>
  </si>
  <si>
    <t xml:space="preserve">JIRLAY TAMAYO FLOREZ </t>
  </si>
  <si>
    <t>HUELLAS CON FUTURO                                 JARDIN INFANTIL UN MUNDO DE IDEAS</t>
  </si>
  <si>
    <t>24 MESES                          9 MESES</t>
  </si>
  <si>
    <t>COORDINADORA DE CDI                        DOCENTE TITULAR</t>
  </si>
  <si>
    <t xml:space="preserve">CLAUDIA PATRICA CHARRIS LOCARNO </t>
  </si>
  <si>
    <t xml:space="preserve">UNIVERSIDAD METROPOLITANA DE BARRANQUILLA </t>
  </si>
  <si>
    <t>1274 DSSA</t>
  </si>
  <si>
    <t>GIMNASIO SAN LUIS              HUELLAS CON FUTURO</t>
  </si>
  <si>
    <t>9 MESES           9 MESES</t>
  </si>
  <si>
    <t xml:space="preserve">NINI YOHANA ARENAS RODRIGUEZ </t>
  </si>
  <si>
    <t xml:space="preserve">UNIVERSIDAD SIMON BOLIVAR </t>
  </si>
  <si>
    <t>107716 COLEGIO DE SICOLOGOS</t>
  </si>
  <si>
    <t>HUELLAS CON FUTURO           COLEGIO DAVIR PERKINS        FUNSOME              COLEGIO GIMNASIO MIXTO AUTONOMO</t>
  </si>
  <si>
    <t>9 MESES            16 MESES           2 MESES         12 MESES</t>
  </si>
  <si>
    <t>PSICOLOGA  EDUCADORA    PROMOTORA DE DERECHOS        PSICOLOGA EDUCATIVA</t>
  </si>
  <si>
    <t xml:space="preserve">GRISELDA  GARCIA CANTILLO </t>
  </si>
  <si>
    <t xml:space="preserve">LA CORPORACION EDUCATIVA MAYOR DEL DESARROLLO SIMON BOLIVAR </t>
  </si>
  <si>
    <t>1756 DSSC</t>
  </si>
  <si>
    <t xml:space="preserve">RUTH GOMEZ MEDINA </t>
  </si>
  <si>
    <t>HUELLAS CON FUTURO     CENTRO EDUCATIVO ILUSIONES INFANTILES</t>
  </si>
  <si>
    <t>9 MESES          44 MESES</t>
  </si>
  <si>
    <t>AUNAR ESFUERZO Y RECURSOS TECNICOS FISICOS, ADMINISTRATIVOS Y ECONOMICOS PARA LA OPERACIÓN DE VARIO CENTROS DE DESARROLLO INFANTIL CDI PARA LA ATENCION INTEGRAL EN LA MODALIDAD INSTITUCIONAL Y DE VARIOS ESPACIOS DE FORMACION EN LA MODALIDAD FAMILIAR, PARA LA ATENCION INTEGRAL DE LA PRIMERA INFANCIA EN LAS MODALIDADES SEÑALADAS Y EN LOS LUGARES DESCRITOS POR EL DISTRITO DE BARRANQUILLA</t>
  </si>
  <si>
    <t>14 10 2014</t>
  </si>
  <si>
    <t>FUNDACION HUELLAS CON FUTURO   GRUPO 28</t>
  </si>
  <si>
    <t>COCORNA CARRERA 21 17 60 ORIENTE MEDIO</t>
  </si>
  <si>
    <t>COCORNA AL LADO DEL COLEGIO LA PIÑUELA ORIENTE MEDIO</t>
  </si>
  <si>
    <t>EL SANTUARIO CARRERA 49 B 43 C 02</t>
  </si>
  <si>
    <t>PRESENTA CARTA DE INTENSION DE ARRENDAMIENTO, EL OFERENTE SE ENCARGARA DE PAGARLO</t>
  </si>
  <si>
    <t>EL SANTUARIO CALLE 43 B 49 B 18 ORIENTE MEDEIO</t>
  </si>
  <si>
    <t>GRANADA CALLE 23 22 18 ORIENTE MEDIO</t>
  </si>
  <si>
    <t>SAN FRANCISCO CALLE 11 10 34 ORIENTE MEDIO</t>
  </si>
  <si>
    <t>SAN LUIS CALLE 17 SALIDA A LA AUTOPISTA ORIENTE MEDIO</t>
  </si>
  <si>
    <t>SAN RAFAEL CARRERA 24 CALLE 10 SECTOR LAS VEGAS ORIENTE MEDIO</t>
  </si>
  <si>
    <t>NO SE RELACIONA MUNICIPIO NI DIRECCION DE LA INFRAESTRUCTURA EN LA QUE SE PRESTARIA EL SERVICIO - SUBSANABLE</t>
  </si>
  <si>
    <t>JENNIFER BLANCO ALGARIN</t>
  </si>
  <si>
    <t>YURIS MARIA FERRER DE LA ROSA</t>
  </si>
  <si>
    <t>RITA DEL SOCORRO GOMEZ VARGAS</t>
  </si>
  <si>
    <t xml:space="preserve">CORPORACION INSTITUTO DE ARTES Y CIENCIAS </t>
  </si>
  <si>
    <t>LUZ MERY NAVAJA CORTES</t>
  </si>
  <si>
    <t>LICENCIADA EN  PREESCOLAR</t>
  </si>
  <si>
    <t>UNIVERSIDAD ATLANTICO</t>
  </si>
  <si>
    <t>TATIANA LUZ MARRUGO MOLINA</t>
  </si>
  <si>
    <t>YOSHIRA DEL CARMEN MEJIA MARTINEZ</t>
  </si>
  <si>
    <t>STEFANIA RODRIGUEZ LAITANO</t>
  </si>
  <si>
    <t>ZULLY LUCIA VERA MELLAO</t>
  </si>
  <si>
    <t>DIANA SANTAMARIA HERNANDEZ</t>
  </si>
  <si>
    <t>LICENCIADA EN PEDAGOGIA EINFANTIL</t>
  </si>
  <si>
    <t>JARDIN MI DESPERTAR INFANTIL</t>
  </si>
  <si>
    <t>DOCENTES DE LOS GRADOS PARVULOS Y PREJARDIN</t>
  </si>
  <si>
    <t>ELIANA BERROCAL MAURY</t>
  </si>
  <si>
    <t>FUNDACIO CRE SER</t>
  </si>
  <si>
    <t>ALEJANDRA BOHORQUEZ REMOLINA</t>
  </si>
  <si>
    <t>LIA JUDITH ESCOBAR MORA</t>
  </si>
  <si>
    <t>EYLIN CAROLINA DE LA HOZ CASTRO</t>
  </si>
  <si>
    <t>EMINGMAY GARCIA VASQUEZ</t>
  </si>
  <si>
    <t>SELENIA INES GARCIA DE LA HOZ</t>
  </si>
  <si>
    <t>KARINA MOVILLA RODRIGUEZ</t>
  </si>
  <si>
    <t>UNIVERSIDAD DEL NORTE</t>
  </si>
  <si>
    <t>CONSUELO MOSQUERA TORRES</t>
  </si>
  <si>
    <t>CORPORACION PARA EL CRECIMIENTO HUMANO CULTURAL Y SOCIAL DEL TOLIMA GERMINEMOS</t>
  </si>
  <si>
    <t>NORIS YULIZA COCHERO MARTINEZ</t>
  </si>
  <si>
    <t>EL CONTRATO TIENE CUPOS DE GESTANTES 800</t>
  </si>
  <si>
    <t>FUNDACION HUELLAS CON FUTURO   GRUPO 29</t>
  </si>
  <si>
    <t>NO CUMPLE CON TODOS LOS CRITERIOS DE UNA CERTIFICACIO ACORDE A LOS PLIEGOS, ADEMAS ESTA EXPERIENCIA FUE PRESENTA DA PARA EL GRUPO 6 Y UNA PROPUESTA ES VALIDA POR 90 DIAS A PARTIR DE QUE ES PRESENTADA</t>
  </si>
  <si>
    <t>COCORNA CALLE 19 21 23 CENTRO ZONAL ORIENTE MEDIO</t>
  </si>
  <si>
    <t>EL SANTUARIO CALLE 43 B 49 B 18 CENTRO ZONAL ORIENTE MEDIO</t>
  </si>
  <si>
    <t xml:space="preserve">EL SANTUARIOCARRERA 46 48 A 15 ORIENTE MEDIO </t>
  </si>
  <si>
    <t>SAN CARLOS CARRERA 24 20 - 67 P2 CENTRO ZONAL ORIENTE MEDIO</t>
  </si>
  <si>
    <t xml:space="preserve">SAN LUIS CALLE COLOMBIA </t>
  </si>
  <si>
    <t>DEYSI DEL CARMEN PIMIENTA VASQUEZ</t>
  </si>
  <si>
    <t>LUCIA FERNANDA PACHECO OROZCO</t>
  </si>
  <si>
    <t>LICENCIADO EN EDUCACION ESPECIAL</t>
  </si>
  <si>
    <t>ANA CECILIA HERAZO GUTIERREZ</t>
  </si>
  <si>
    <t>MARTHA LUCIA TRICAUERTE GOMEZ</t>
  </si>
  <si>
    <t>CORPORACION UNICOSTA</t>
  </si>
  <si>
    <t>CADYS MEDINA VILLA</t>
  </si>
  <si>
    <t>COORDINADORA DE PASO</t>
  </si>
  <si>
    <t>SUSANA ESTHER JIMENEZ TORRES</t>
  </si>
  <si>
    <t>CLAUDIA PATRICIA MARTINEZ PACHECO</t>
  </si>
  <si>
    <t>LURKIS MARIA CERVANTES RUIZ</t>
  </si>
  <si>
    <t>TEODORITA LEZAMA MACHACON</t>
  </si>
  <si>
    <t>ROSA IDALIA ARANGO CAÑAS</t>
  </si>
  <si>
    <t>HERMANAS TERCIARIAS CAPUCHINAS</t>
  </si>
  <si>
    <t>JEFE DE CONTABILIDAD</t>
  </si>
  <si>
    <t>CARRERA 11 N°15-11 BARRIO VIENTO VERDE</t>
  </si>
  <si>
    <t>ACLARADO</t>
  </si>
  <si>
    <t>ACLARADA</t>
  </si>
  <si>
    <t>ACLARO</t>
  </si>
  <si>
    <t>FUNDACION LAS GOLONDRINAS   GRUPO 4</t>
  </si>
  <si>
    <t>FUNDACION LAS GOLONDRINAS</t>
  </si>
  <si>
    <t>4600023834 2010</t>
  </si>
  <si>
    <t>9 09 2011</t>
  </si>
  <si>
    <t>781 2013</t>
  </si>
  <si>
    <t xml:space="preserve">13 09 2013 </t>
  </si>
  <si>
    <t>31 10 204</t>
  </si>
  <si>
    <t>CL 45  45 54 CALLE ATARQUI</t>
  </si>
  <si>
    <t>JUNTA DE ACCIÓN COMUNAL  CORREGIMIENTO PALOMOS</t>
  </si>
  <si>
    <t>CALLE 30ª  32 - 69 INTERIOR 109 EL CRUCERITO</t>
  </si>
  <si>
    <t>CALLE DE LOS LOPEZ CERCA A PUNTO DIGITAL</t>
  </si>
  <si>
    <t>VEREDA CHONTALITO, DETRÁS DEL LICEO TOMAS EASTMAN</t>
  </si>
  <si>
    <t xml:space="preserve">CALLE BOLIVAR CARRERA 51 </t>
  </si>
  <si>
    <t>SUBSANADO SE DEBE CONSERVAR LA MODALIDAD DEL GRUPO CDI SIN ARRIENDO SE DEBE REALZIAR VISITA DEL CZ</t>
  </si>
  <si>
    <t xml:space="preserve">MARIAN VIVIANA CORREA ALVAREZ </t>
  </si>
  <si>
    <t xml:space="preserve">LICENCIATURA EN EDUCACIÓN FISICA </t>
  </si>
  <si>
    <t>JANETH DEL SOCORRO PIEDRAHITA GIL</t>
  </si>
  <si>
    <t>LICENCIADO EN PEDAGOGIA INFANTIL</t>
  </si>
  <si>
    <t xml:space="preserve">DIANA LORENA VELEZ TABORDA </t>
  </si>
  <si>
    <t>JUAN CARLOS QUIROGA ARBOLEDA</t>
  </si>
  <si>
    <t>JENIFER MARITZA PARIAS MARTINEZ</t>
  </si>
  <si>
    <t>PSICOLOGO (ESTUDIANTE)</t>
  </si>
  <si>
    <t>SIN FINALIZAR</t>
  </si>
  <si>
    <t>FUNDACION GOLONDRINAS</t>
  </si>
  <si>
    <t>ALCALDIA DE MEDELLIN SECRETARIA DE EDUCACION</t>
  </si>
  <si>
    <t>02 02 2010</t>
  </si>
  <si>
    <t>4600040336 2012</t>
  </si>
  <si>
    <t>9 04 2012</t>
  </si>
  <si>
    <t>704 2014</t>
  </si>
  <si>
    <t>MEN</t>
  </si>
  <si>
    <t>14 03 2013</t>
  </si>
  <si>
    <t>28 06 2013</t>
  </si>
  <si>
    <t>REINEL ARMANDO ARIAS LONDOÑO</t>
  </si>
  <si>
    <t>96 MESES</t>
  </si>
  <si>
    <t>PROFESIONAL EN EL APOYO PEDADOGICO</t>
  </si>
  <si>
    <t>CAROLINA MARGARITA GARCIA CORREA</t>
  </si>
  <si>
    <t>LICENCIADA E PEDAGOGIA REEDUCATIVA</t>
  </si>
  <si>
    <t xml:space="preserve">FINANCIERA </t>
  </si>
  <si>
    <t xml:space="preserve">LUZ ALBANY ORTIZ CHICA </t>
  </si>
  <si>
    <t xml:space="preserve">UNIVERSIDAD AUTONOMA LATINOAMERICANA </t>
  </si>
  <si>
    <t>FUNDACION LAS GOLONDRINAS   GRUPO 5</t>
  </si>
  <si>
    <t>348 2009</t>
  </si>
  <si>
    <t>13 07 2009</t>
  </si>
  <si>
    <t>1675 2012</t>
  </si>
  <si>
    <t>30 10 2014</t>
  </si>
  <si>
    <t>09 09 2011</t>
  </si>
  <si>
    <t>SUBSANAR TIEMPO DE EXPPERIENCIA</t>
  </si>
  <si>
    <t xml:space="preserve">CAR 50 47 55 ZONA </t>
  </si>
  <si>
    <t>CENTRO ZONAL DEBE VERIFICAR LA DIRECCON Y CONDICIONES DE LAS INSTALACIONES</t>
  </si>
  <si>
    <t>EL OFERENTE MANIFIESTA QUE ESTA INFRAESTRUCTURA ESTA EN ARRIENDO Y NO ESTA UBICADA EN LA DIRECCION QUE ESTA EN LA GEOREFERENCIACION, HAY QUE VERIFICAR CON EL CZ EL LUNES</t>
  </si>
  <si>
    <t xml:space="preserve"> AL FRENTE DEL COLEGIO SAN JOSE SECCION SECUNDARIA</t>
  </si>
  <si>
    <t>CR 51 N° 140 BSUR-59</t>
  </si>
  <si>
    <t xml:space="preserve">SE DEBE REALIZAR VISITA DEL CZ </t>
  </si>
  <si>
    <t xml:space="preserve">CALLE 38 A  SUR 38-16 </t>
  </si>
  <si>
    <t>CLL 36S N°43B-35 (DOS CUADRAS ARRIBA DEL ÉXITO)</t>
  </si>
  <si>
    <t>CUMPLE ACLARADO</t>
  </si>
  <si>
    <t>TRANV 34F SUR N°29-16 BARRIO LAS COMETAS</t>
  </si>
  <si>
    <t>CENTRO DE ENCUENTRO  CIUDADANOS LAS PALMAS KILOMETRO 16 VILA LAS PALMAS</t>
  </si>
  <si>
    <t>Calle 100 C Sur   48 C 39 BARRIO LA TABLAZA JUAN 23</t>
  </si>
  <si>
    <t xml:space="preserve">CR. 61 N°77S-027 </t>
  </si>
  <si>
    <t>KR 62 87 SUR 340</t>
  </si>
  <si>
    <t>CRA SANTANDER 22 35</t>
  </si>
  <si>
    <t>EL OFERENTE MANIFIESTA QUE LA DIRECCION QUE ESTA EN LA GEOREFERENCIACION, NO CORRESPONDE A LA QUE ES RELAMENTE VERIFICAR CON EL CZ EL LUNES</t>
  </si>
  <si>
    <t>ERIKA NATALIA ROJAS CANO</t>
  </si>
  <si>
    <t>LICENCIADA EN PEDAGOGIA INFANTIL (EN FORMACION)</t>
  </si>
  <si>
    <t>ALBA MERY ANGEL GIL</t>
  </si>
  <si>
    <t>PAULA ANDREA CASTAÑO VALLE</t>
  </si>
  <si>
    <t>NORMALISTA SUPERIOR (EN FORMACION)</t>
  </si>
  <si>
    <t>LIZ YORLENY ALZATE SUAREZ</t>
  </si>
  <si>
    <t>UNIVERDIDAD DEL TOLIMA</t>
  </si>
  <si>
    <t>MARIA OLIVA RENDON CANO</t>
  </si>
  <si>
    <t>CLAUDIA JANET HENAO AGUIRRE</t>
  </si>
  <si>
    <t>LICENCIADO EN EDUCACION INFANTIL</t>
  </si>
  <si>
    <t>SUBSANADO NO CUMPLE SE PRESENTA OTRO COORDINADOR SE RELACIONA AL FINAL DE ESTA SECCION EDWARD ROBINSON PEREZ</t>
  </si>
  <si>
    <t>ELIZABETH FLOREZ OSPINA</t>
  </si>
  <si>
    <t>12 MESE</t>
  </si>
  <si>
    <t>SORAYA VERGARA CORTES</t>
  </si>
  <si>
    <t>MARIA LAURA YEPES ESCOBAR</t>
  </si>
  <si>
    <t>CLAUDIA MARIA OSORNO FONNEGRA</t>
  </si>
  <si>
    <t>UNIVERSIDAD SAN  BUENAVENTURA</t>
  </si>
  <si>
    <t>EDWARD ROBINSON PEREZ</t>
  </si>
  <si>
    <t>LICENCIADO EN EDUCACION RURAL</t>
  </si>
  <si>
    <t>CENTRO UNIVERSITARIO DE BIENESTAR RURAL</t>
  </si>
  <si>
    <t>LA EXPERIENCIA SUMINISTRADA NO CORRESPONDE CON LA DEL PERFIL SOLICITADO</t>
  </si>
  <si>
    <t>SE TOMAN 13 DIAS MÁS 27 DIAS DE LOS CONTRATOS SIGUIENTES</t>
  </si>
  <si>
    <t>780 2013%</t>
  </si>
  <si>
    <t>13 09 2013</t>
  </si>
  <si>
    <t>470 2014%</t>
  </si>
  <si>
    <t>20 01 2014</t>
  </si>
  <si>
    <t>CORDINADOR GENERAL DE PROYECTO</t>
  </si>
  <si>
    <t>JAIRO HERNAN ARISTIZABAL GARCIA</t>
  </si>
  <si>
    <t>UNIVERSIDAD DE MANIZALES</t>
  </si>
  <si>
    <t>MARIA ADELAIDA LOPEZ JARAMILLO</t>
  </si>
  <si>
    <t>FUNDACION LAS GOLONDRINAS   GRUPO 6</t>
  </si>
  <si>
    <t>319 2009</t>
  </si>
  <si>
    <t>02 06 2009</t>
  </si>
  <si>
    <t xml:space="preserve"> 2 10  2009</t>
  </si>
  <si>
    <t>SUBSANAR LA FECHA CERTIFICADA SUPERA LOS CINCO AÑOS</t>
  </si>
  <si>
    <t>1681 2012</t>
  </si>
  <si>
    <t>07 09 2012</t>
  </si>
  <si>
    <t>ESTE CONTRATO APARECE EN LA EXPERIENCIA ADICIONAL DEL GRUPO 14 FOLIO 1574</t>
  </si>
  <si>
    <t>CDI CON ARRENDO</t>
  </si>
  <si>
    <t>CALLE 51 URIBE URIBE 47 05</t>
  </si>
  <si>
    <t>OJO VERIFICAR CON EL CENTROZ ZONAL EL OFERENTE MANIFIESTA QUE LA DIRECCION ES LA QUE ELLOS REPORTAN Y SE COLOCO EN ESTA EVALUCION</t>
  </si>
  <si>
    <t>CR 51 51-61</t>
  </si>
  <si>
    <t xml:space="preserve">CARRERA 67 55 62 </t>
  </si>
  <si>
    <t>SOLICITAR VISITA DEL CENTRO ZONAL</t>
  </si>
  <si>
    <t>CARRERA 52 76 82</t>
  </si>
  <si>
    <t>KR 49 A 48 38</t>
  </si>
  <si>
    <t>CAR 87 SUR  N° 55-270</t>
  </si>
  <si>
    <t>CR. 33B  35-46 BARRIO PABLO NUEVO</t>
  </si>
  <si>
    <t>CENTRO ZONAL VERIFICAR SI ES 33B O 33D</t>
  </si>
  <si>
    <t>CR. 44 N° 72SUR -83 PRIMER PISO</t>
  </si>
  <si>
    <t xml:space="preserve">OJO VERIFICAR CON EL CENTROZ ZONAL - EL OFERENTE MANIFIESTA QUE LA DIRECCION ES LA QUE ELLOS REPORTAN Y QUE ALLI FUNCIONA DESDE EL 16 DE JULIO </t>
  </si>
  <si>
    <t>CLL 75B SUR 40-297 LA DOCTORA</t>
  </si>
  <si>
    <t>CALLE 9 4 37 BARRIO MIRAFLORES</t>
  </si>
  <si>
    <t>ERIKA CECILIA RESTREPO RIOS</t>
  </si>
  <si>
    <t>29 MESES</t>
  </si>
  <si>
    <t>JULIETH ALEXANDRA OVIEDO CORREA</t>
  </si>
  <si>
    <t xml:space="preserve">UNIVERSIDAD SUR COLOMBIANA </t>
  </si>
  <si>
    <t>SANDRA MARCELA GRISALES SALAZAR</t>
  </si>
  <si>
    <t>MARI LUZ PEREIRA PARRA</t>
  </si>
  <si>
    <t>LICENCIADA EN QUIMICA Y BIOLOGIA</t>
  </si>
  <si>
    <t>JANNETH GALLO BAUTISTA</t>
  </si>
  <si>
    <t>LICENCIATURA EN EDUCACION BASICA CON ENFASIS EN TECNOLOGIA E INFORMATICA</t>
  </si>
  <si>
    <t>DIEGO ALEXANDER PULGARIN OSSA</t>
  </si>
  <si>
    <t>EDWIN ALEXANDER HERNANDEZ</t>
  </si>
  <si>
    <t>DIANA MARIA AGUDELO VELASQUEZ</t>
  </si>
  <si>
    <t>YONHNY VLADIMIR ISAZA GIRALDO</t>
  </si>
  <si>
    <t>1 02 2011</t>
  </si>
  <si>
    <t>308 2014</t>
  </si>
  <si>
    <t>319  2009</t>
  </si>
  <si>
    <t>02 07 2009</t>
  </si>
  <si>
    <t>2 10 2009</t>
  </si>
  <si>
    <t>supera el requisito de los 5 años</t>
  </si>
  <si>
    <t xml:space="preserve">052266 2012 </t>
  </si>
  <si>
    <t>20 03 2013</t>
  </si>
  <si>
    <t>26 06 2013</t>
  </si>
  <si>
    <t xml:space="preserve">MANUEL JOSE COLORADO GIRALDO </t>
  </si>
  <si>
    <t xml:space="preserve">ADMINISTRADOR DE EMPRESAS </t>
  </si>
  <si>
    <t xml:space="preserve">DARIA JESSE ARREDONDO GONZALEZ </t>
  </si>
  <si>
    <t>LICENCIADA</t>
  </si>
  <si>
    <t>POLITECNICO COLOMBIANO JAIME ISAZA CADAVID</t>
  </si>
  <si>
    <t>43 MESES</t>
  </si>
  <si>
    <t>FUNDACION LAS GOLONDRINAS   GRUPO 14</t>
  </si>
  <si>
    <t>961 2012</t>
  </si>
  <si>
    <t>CDI MODALIDAD SIN ARRIENDO</t>
  </si>
  <si>
    <t>BARRIO  LA ESPERANZA</t>
  </si>
  <si>
    <t>CR 54 N 52 37  BARRIO JORGE ELIECER GAITAN</t>
  </si>
  <si>
    <t xml:space="preserve">MILENA ARBOLEDA RESTREPO </t>
  </si>
  <si>
    <t>ANGEL ANDRES ROCA DE LUQUE</t>
  </si>
  <si>
    <t>FAN FUNDACION GOLONDRINAS</t>
  </si>
  <si>
    <t>SUBSANAR PRESENTAR PROPUESTA PARA EL GRUPO</t>
  </si>
  <si>
    <t>MUNICIPIO DE MEDELLÍN SECRETARIA DE EDUCACION</t>
  </si>
  <si>
    <t xml:space="preserve">4600045128  2013  </t>
  </si>
  <si>
    <t>23 01 2013</t>
  </si>
  <si>
    <t>6 12 2013</t>
  </si>
  <si>
    <t xml:space="preserve">4600052485  2014  </t>
  </si>
  <si>
    <t>2122040  2012</t>
  </si>
  <si>
    <t>10 09 2012</t>
  </si>
  <si>
    <t xml:space="preserve">15 12 2012 </t>
  </si>
  <si>
    <t>FUNDACION LAS GOLONDRINAS   GRUPO 15</t>
  </si>
  <si>
    <t xml:space="preserve">FUNDACION LAS GOLONDRINAS </t>
  </si>
  <si>
    <t>08 10 2009</t>
  </si>
  <si>
    <t>22 12 2009</t>
  </si>
  <si>
    <t>30 01 2012</t>
  </si>
  <si>
    <t>4600000107 2013</t>
  </si>
  <si>
    <t xml:space="preserve">13 06 2013 </t>
  </si>
  <si>
    <t>13 11 2013</t>
  </si>
  <si>
    <t>552 2014</t>
  </si>
  <si>
    <t xml:space="preserve">CR 6 CALLE 3 4 CENTRO MAGDALENA MEDIO </t>
  </si>
  <si>
    <t>GABRIEL JAIME CARVAJAL</t>
  </si>
  <si>
    <t xml:space="preserve">FUNDACION GOLONDRINAS </t>
  </si>
  <si>
    <t xml:space="preserve">4600045157  2013  </t>
  </si>
  <si>
    <t xml:space="preserve">4600052560  2014 </t>
  </si>
  <si>
    <t xml:space="preserve">2122712  2012  </t>
  </si>
  <si>
    <t>FUNDACION LAS GOLONDRINAS   GRUPO 16</t>
  </si>
  <si>
    <t>1702 2012</t>
  </si>
  <si>
    <t>812 813</t>
  </si>
  <si>
    <t>4600020791 2009</t>
  </si>
  <si>
    <t>01 09 2009</t>
  </si>
  <si>
    <t>274 DE DOCUMENTOS SUBSANADOS</t>
  </si>
  <si>
    <t>NO CUMPLE</t>
  </si>
  <si>
    <t>NO SUBSANA SE ENCUENTRA EL CONTRATO RELACIONADO EN LA EXPERIANCIA ADICIONAL DEL GRUPO 15</t>
  </si>
  <si>
    <t xml:space="preserve">ANZA </t>
  </si>
  <si>
    <t xml:space="preserve">BURITICÁ </t>
  </si>
  <si>
    <t>EBÉJICO</t>
  </si>
  <si>
    <t>OJO EL CENTRO ZONAL DEBE VERIFICR DIRECCION EL OFERENTE DICE QUE ES EN LA CR 11 N° 15 -142 U NO COMO ESTA EN LA GEOREFERENCIACION</t>
  </si>
  <si>
    <t xml:space="preserve">SOPETRÁN </t>
  </si>
  <si>
    <t xml:space="preserve">MARIA LILIANA BRAN CORDOBA </t>
  </si>
  <si>
    <t>LICENCIADA EN EDUCACION BASICA CON ENFASIS EN EDUCACION FISICA RECREACION Y DEPORTE</t>
  </si>
  <si>
    <t xml:space="preserve">UNIVERSIDAD DE PAMPLONA </t>
  </si>
  <si>
    <t xml:space="preserve">MILVIA ELENA BUILES SUCERQUIA </t>
  </si>
  <si>
    <t>TECNICO LABORAL EN ATENCION A LA PRIMERA INFANCIA</t>
  </si>
  <si>
    <t>INDECAP</t>
  </si>
  <si>
    <t>YEINY MARGARITA EMSUNCHO CELIS</t>
  </si>
  <si>
    <t>SARA ALEJANDRA CARDONA GUTIERREZ</t>
  </si>
  <si>
    <t>SUBSANADA CUMPLE</t>
  </si>
  <si>
    <t xml:space="preserve">4600030950  2011  </t>
  </si>
  <si>
    <t xml:space="preserve">4600052395  2014  </t>
  </si>
  <si>
    <t xml:space="preserve">052173  2012 </t>
  </si>
  <si>
    <t>6 02 2013</t>
  </si>
  <si>
    <t>FUNDACION LAS GOLONDRINAS   GRUPO 18</t>
  </si>
  <si>
    <t>MUNICICPIO DE MEDELLIN SECRETARIA DE EDUCACION</t>
  </si>
  <si>
    <t>4600017223 2009</t>
  </si>
  <si>
    <t>3 03 2009</t>
  </si>
  <si>
    <t>4 09 2009</t>
  </si>
  <si>
    <t>SUBSANADO CON EL CONTRATO NUMERO 2121074</t>
  </si>
  <si>
    <t>1782 2012</t>
  </si>
  <si>
    <t>910 911</t>
  </si>
  <si>
    <t>23 04 2012</t>
  </si>
  <si>
    <t>30 09 2012</t>
  </si>
  <si>
    <t>ESTE CONTRATO FUE PRESENTADO EN LA EXPERIENCIA ADICIONAL EN EL GRUPO 23</t>
  </si>
  <si>
    <t>CDI SIN SARRIENDO</t>
  </si>
  <si>
    <t>OJO ACALRAR CON EL CENTRO ZONAL SI ES CARRERA O CALLE 20</t>
  </si>
  <si>
    <t>DORALBA HIGUITA TANGARIFE</t>
  </si>
  <si>
    <t>YOLY MIGDONY DURANGO SOLIS</t>
  </si>
  <si>
    <t>TECNOLOGA EN COSTOS Y AUDITORIA / TECNICA EN ATENCION INTEGRAL A LA PRIMERA INFANCIA</t>
  </si>
  <si>
    <t xml:space="preserve">POLITECNICO COLOMBIANO JAIME ISAZA CADAVID / SENA </t>
  </si>
  <si>
    <t>2000 / 2012</t>
  </si>
  <si>
    <t>GLADYS JANETH DAVID GIRALDO</t>
  </si>
  <si>
    <t>TATIANA RANGEL CARRILLO</t>
  </si>
  <si>
    <t>UNIVERSIDAD FRANCISCO DE PAULA SANTANDER</t>
  </si>
  <si>
    <t>108 MESES</t>
  </si>
  <si>
    <t>MARIA DEL PILAR IBARRA SARRAZOLA</t>
  </si>
  <si>
    <t>DARLYN PATRICIA CANO MUÑOZ</t>
  </si>
  <si>
    <t>MUNICIPO DE MEDELLIN SECRETARIA DE EDUCACION</t>
  </si>
  <si>
    <t xml:space="preserve">460035806  2011 </t>
  </si>
  <si>
    <t xml:space="preserve">4600037127 2011 </t>
  </si>
  <si>
    <t>15 06 2013</t>
  </si>
  <si>
    <t>LUZ ALBANY ORTIZ CHICA</t>
  </si>
  <si>
    <t>UNIVERSIDAD AUTONOMA LATINOAMERICA</t>
  </si>
  <si>
    <t>CARLOS ALBERTO MARIN</t>
  </si>
  <si>
    <t>NO CERTIFICA EXPERIENCIA</t>
  </si>
  <si>
    <t>NO PRESENTA EXPERINCIA CERITFICADA</t>
  </si>
  <si>
    <t>DARIA JESSE ARREDONDO GONZALEZ</t>
  </si>
  <si>
    <t>LICENCIADA EN ETICA Y DESARROLLO HUMANO</t>
  </si>
  <si>
    <t>UNIVERSIDAD EL BOSQUE</t>
  </si>
  <si>
    <t>FUNDACION LAS GOLONDRINAS   GRUPO 19</t>
  </si>
  <si>
    <t xml:space="preserve">MUNICICPIO DE MEDELLÍN SECRETARIA DE EDUCACION </t>
  </si>
  <si>
    <t>4600012928 2008</t>
  </si>
  <si>
    <t>14 11 2008</t>
  </si>
  <si>
    <t>SUBSANADO CON EL CONTRATO NUMERO  2122603</t>
  </si>
  <si>
    <t>1707 2012</t>
  </si>
  <si>
    <t>COMO EL CONTRATO SE ENCUENTRA EN EJECUCION SE TIENE EN CUENTA EL 70% DEL TIEMPO TOTAL DEL CONTRATO</t>
  </si>
  <si>
    <t>MUNICIPIO DE CAICEDO</t>
  </si>
  <si>
    <t>CARRERA 30 27A 75</t>
  </si>
  <si>
    <t>OJO VRIFICAR CON EL CENTRO ZONAL LA DIRECCION CORRECTA PARA SABER SI REQUIERE VISITA</t>
  </si>
  <si>
    <t>CARRERA 30 32 13</t>
  </si>
  <si>
    <t>GABRIELA SEPULVEDA GONZALEZ</t>
  </si>
  <si>
    <t>LICENCIADA EN EDUCACION BASICA CON ENFANSIS EN CIENCIAS SOCIALES</t>
  </si>
  <si>
    <t xml:space="preserve">ELIANA ANDREA GUTIERREZ URREGO </t>
  </si>
  <si>
    <t xml:space="preserve">4600030775  2011  </t>
  </si>
  <si>
    <t xml:space="preserve">4600048765  2013  </t>
  </si>
  <si>
    <t>11 07 2013</t>
  </si>
  <si>
    <t xml:space="preserve">703 2014  </t>
  </si>
  <si>
    <t>1536 1537</t>
  </si>
  <si>
    <t>025088  2012</t>
  </si>
  <si>
    <t>1539 1540</t>
  </si>
  <si>
    <t>CARLOS ALBERTO MARIN JARAMILLO</t>
  </si>
  <si>
    <t xml:space="preserve">NO CERTIFICA EXPERIENCIA </t>
  </si>
  <si>
    <t>PROFESIONAL DE APOYO PEDAGOCICO</t>
  </si>
  <si>
    <t>MARY CIELO RENDON CANO</t>
  </si>
  <si>
    <t>252 MESES</t>
  </si>
  <si>
    <t>FUNDACION LAS GOLONDRINAS   GRUPO 23</t>
  </si>
  <si>
    <t>4600020650 2009</t>
  </si>
  <si>
    <t>11 11 2009</t>
  </si>
  <si>
    <t xml:space="preserve"> 11 12 2009</t>
  </si>
  <si>
    <t>1708 2012</t>
  </si>
  <si>
    <t>956 2012</t>
  </si>
  <si>
    <t>HOGAR JUVENIL CAMPESINO</t>
  </si>
  <si>
    <t>AMALFI</t>
  </si>
  <si>
    <t>CALLE 47 N 56 06 SANBARTOLO</t>
  </si>
  <si>
    <t>CALLE 20 20 169A 201</t>
  </si>
  <si>
    <t>CALLE PRINCIPAL LA FLORESTA</t>
  </si>
  <si>
    <t>MARISELA CORREA FERNANDEZ</t>
  </si>
  <si>
    <t>LICENCIADA EN BASICA PRIMARIA CON ENFANSIS EN HUMANIDADES Y LENGUA CASTELLANA</t>
  </si>
  <si>
    <t xml:space="preserve">LUIS CARLOS JIMENEZ DUQUE </t>
  </si>
  <si>
    <t>LICENCIADO EN EDUCACION BASICA CON ENFANSIS EN CIENCIAS NATURALEZ Y EDUCACION AMBIENTAL</t>
  </si>
  <si>
    <t>ALEXANDER ALBERTO ARTEAGA GAMBOA</t>
  </si>
  <si>
    <t>LICENCIADO EN CIENCIAS SOCIALES Y POLITICA</t>
  </si>
  <si>
    <t>DIANDRA HELENA FONNEGRA RESTREPO</t>
  </si>
  <si>
    <t>HAYDEE OSPINA CATAÑO</t>
  </si>
  <si>
    <t>19MESES</t>
  </si>
  <si>
    <t>JEFFERSON FLOREZ VELASQUEZ</t>
  </si>
  <si>
    <t>PSICOLOGAO</t>
  </si>
  <si>
    <t xml:space="preserve">UNIVERSIDAD DEL VALLE </t>
  </si>
  <si>
    <t>495 2007</t>
  </si>
  <si>
    <t>29 08 2007</t>
  </si>
  <si>
    <t>NO CUMPLE EL TIEMPO</t>
  </si>
  <si>
    <t xml:space="preserve">2121074  2012  </t>
  </si>
  <si>
    <t>04 06 2012</t>
  </si>
  <si>
    <t>1546 1547</t>
  </si>
  <si>
    <t>25 10 2012</t>
  </si>
  <si>
    <t>1563 1 564</t>
  </si>
  <si>
    <t xml:space="preserve">460002134  2014 </t>
  </si>
  <si>
    <t>5 09 2014</t>
  </si>
  <si>
    <t>12 12 2014</t>
  </si>
  <si>
    <t xml:space="preserve">553  2014  </t>
  </si>
  <si>
    <t xml:space="preserve">217 2008  </t>
  </si>
  <si>
    <t>14 07 2008</t>
  </si>
  <si>
    <t>12 12 2008</t>
  </si>
  <si>
    <t xml:space="preserve">052264  2012  </t>
  </si>
  <si>
    <t>15 02 2013</t>
  </si>
  <si>
    <t xml:space="preserve">UNIVERSIDAD DE MEDELLIN </t>
  </si>
  <si>
    <t>FUNDACION LAS GOLONDRINAS   GRUPO 27</t>
  </si>
  <si>
    <t>NO SUBSANADO</t>
  </si>
  <si>
    <t>1 09 2009</t>
  </si>
  <si>
    <t>SE ENCUENTRA RELACIO DE MESES POR FUERA DEL PERIODEO ESTABLECIDO EN LOS PLIEGOS DE CONDICIONES PARA ACREDITAR EXPERIENCIA</t>
  </si>
  <si>
    <t>1706 2002</t>
  </si>
  <si>
    <t>4600038163 2012</t>
  </si>
  <si>
    <t>ESTE CONTRATO YA FUE PRESENTADO COMO EXPERIENCIA ADICIONAL EN ESTE GRUPO</t>
  </si>
  <si>
    <t>CAR 32 28 23</t>
  </si>
  <si>
    <t>CALLE 21 32 31 BARRIO MORAVIA</t>
  </si>
  <si>
    <t>CALLE 24 42 66 MANZANA D LOTE 19 LA MESETA</t>
  </si>
  <si>
    <t>ACLARAR CON EL CZ Y REALIZAR VISITA</t>
  </si>
  <si>
    <t>CARRERA 29 CALLE 41 29 22 BARRIO EL LLANO</t>
  </si>
  <si>
    <t>GERIS CRISTINA VALDERRANA SEPULVEDA</t>
  </si>
  <si>
    <t>VERONICA PATRICIA USUGA</t>
  </si>
  <si>
    <t>LICENCIADA EN ETNOEDUCACION</t>
  </si>
  <si>
    <t>CARLOS ADOLFO MONTOYA GALEANO</t>
  </si>
  <si>
    <t>CONSUELO DE JESUS ALVAREZ CARO</t>
  </si>
  <si>
    <t>SUBSANADO APLICA</t>
  </si>
  <si>
    <t>PRESENTAR PROPUESTA TECNICA PARA ESTE GRUPO</t>
  </si>
  <si>
    <t>4600038163  2012</t>
  </si>
  <si>
    <t xml:space="preserve">16 02 2012 </t>
  </si>
  <si>
    <t xml:space="preserve">4600045304  2013 </t>
  </si>
  <si>
    <t xml:space="preserve">4 02 2013 </t>
  </si>
  <si>
    <t xml:space="preserve">NO CERTIFICA EXPERIENCIA NO SE TIEN EN CUENTA PARA ESTE GRUPO POR NO CUMPLIR CON LA PORCION DE CUPOS MINIMO EXIGIDO
</t>
  </si>
  <si>
    <t>NO SE TIEN EN CUENTA PARA ESTE GRUPO POR NO CUMPLIR CON LA PORCION DE CUPOS MINIMO EXIGIDO</t>
  </si>
  <si>
    <r>
      <t xml:space="preserve">FUNDACION AUTONOMA DE LAS AMERICAS </t>
    </r>
    <r>
      <rPr>
        <sz val="11"/>
        <color rgb="FFFF0000"/>
        <rFont val="Calibri"/>
        <family val="2"/>
        <scheme val="minor"/>
      </rPr>
      <t>11</t>
    </r>
  </si>
  <si>
    <t>SE REALIZÓ VISITA DE HABILITACION POR EL CZ Y CUMPLE</t>
  </si>
  <si>
    <t>INSTITUTO DE LAS HIJAS DE MARIA RELIGIOSA DE LAS ESCUELAS PIAS</t>
  </si>
  <si>
    <t>2</t>
  </si>
  <si>
    <t>1076</t>
  </si>
  <si>
    <t>4600054695 DE 2014</t>
  </si>
  <si>
    <t>01 07 2014</t>
  </si>
  <si>
    <t>NO SE EVIDENCIA EN LA CERTIFICACION NUMERO DE CUPOS SUBSANAR</t>
  </si>
  <si>
    <t>4600051943 DE 2014</t>
  </si>
  <si>
    <t>02 01 2014</t>
  </si>
  <si>
    <t>13 07 2014</t>
  </si>
  <si>
    <t>VEREDAD GRANIZAL CZ ABURRA NORTE</t>
  </si>
  <si>
    <t>NO DEBIDO A QUE LA INFRASTRUCTURA NO ESTA ADAPTADA PARA 1076 CUPOS QUE SON LO ENUNCIADOS POR LA CONVOCATORIA SUBSANAR</t>
  </si>
  <si>
    <t>FLOR MARITZA CUADROS SOLANO</t>
  </si>
  <si>
    <t>LICENCIADA EN EDUCACION RELIGIOSA</t>
  </si>
  <si>
    <t>02 12 2011</t>
  </si>
  <si>
    <t>INSTITUCION COLEGIO ARENYS DE MAR</t>
  </si>
  <si>
    <t>DOCEN Y COORDINADORA DE PASTORAL Y PROYECCION SOCIAL</t>
  </si>
  <si>
    <t>NO CUMPLE YA QUE NO ENVIA TODOS LOS CERTIFICADOS DE EXPERIENCIA RELACIONADA EN HOJA DE VIDA  Y LA CONVOCATORIA ES PARA 1076 CUPOS SUBSANAR</t>
  </si>
  <si>
    <t>LAURA MELISSA EUSSE ZAPATA</t>
  </si>
  <si>
    <t>NO CUMPLE YA QUE NO ENVIA CERTIFICADOS DE EXPERIENCIA RELACIONADA EN HOJA DE VIDA NO ENVIA ANEXO DE TP Y LA CONVOCATORIA ES PARA 1076 CUPOS SUBSANAR</t>
  </si>
  <si>
    <t>NO SE EVIDENCIA EXPERIENCIA ESPECIFICA ADICIONAL</t>
  </si>
  <si>
    <t>ESE HOSPITAL SAN JOAQUIN ENTIDAD ADMINISTRADORA DEL SERVICIO EAS   GRUPO 20</t>
  </si>
  <si>
    <t>ESE HOSPITAL SAN JOAQUIN ENTIDAD ADMINISTRADORA DEL SERVICIO EAS</t>
  </si>
  <si>
    <t>MUNICIPIO DE NARIÑO</t>
  </si>
  <si>
    <t>EL OBJETO DEL CONTRATO NO CUMPLE PARA LA CONVOCATORIA POR LO CUAL NO SE TIENEN EN CUENTA LOS CUPOS SUBSANAR</t>
  </si>
  <si>
    <t>01 01 2011</t>
  </si>
  <si>
    <t>08 01 2010</t>
  </si>
  <si>
    <t>07 01 2011</t>
  </si>
  <si>
    <t>KR 6 12 7 NARIÑO CZ ORIENTE</t>
  </si>
  <si>
    <t>CL 14 13 50 LA UNION CZ ORIENTE</t>
  </si>
  <si>
    <t>ROBERTO TULCAN DIAZ</t>
  </si>
  <si>
    <t>UNIVERSIDAD DEL CAUCA</t>
  </si>
  <si>
    <t>31 03 1995</t>
  </si>
  <si>
    <t>APHB CAPERUCITA</t>
  </si>
  <si>
    <t>COORDINADOR ADMINISTRATIVO Y FINANCIERO</t>
  </si>
  <si>
    <t>LINA MARCELA ARIAS GOMEZ</t>
  </si>
  <si>
    <t>UNIVERSIDAD DE ANTIOQUIA SEDE SONSON</t>
  </si>
  <si>
    <t>23 09 2011</t>
  </si>
  <si>
    <t>NO ADJUNTA</t>
  </si>
  <si>
    <t>EMPRESA SOCIAL DEL ESTADO HOSPITAL SAN JOAQUIN</t>
  </si>
  <si>
    <t>COORDINADORA DEL CENTRO DE DESARROLLO INFANTIL</t>
  </si>
  <si>
    <t xml:space="preserve">SUBSUNAR NO EVIDENCIA LA EXPERIENCIA LABORAL QUE RELACIONA EN LA HOJA DE VIDA INGUALMENTE NO SE ANEXA TARJETA PROFESIONAL </t>
  </si>
  <si>
    <t>LILIANA MARIA BETANCUR LOAIZA</t>
  </si>
  <si>
    <t>NO EVIDENCIA LA TARJETA PROFESIONAL SUBSANAR</t>
  </si>
  <si>
    <t>SANDRA BIBIANA LOAIZA OROZCO</t>
  </si>
  <si>
    <t>NO EVIDENCIA LA EXPERIENCIA LABORAL QUE RELACIONA EN LA HOJA DE VIDA SUBSANAR</t>
  </si>
  <si>
    <t>NO SE RELACIONA EXPERIENCIA ESPECIFICA ADICIONAL</t>
  </si>
  <si>
    <t>HOSPITAL SAN JUAN DE DIOS MUNICIPIO DE SONSON   GRUPO 20</t>
  </si>
  <si>
    <t>HOSPITAL SAN JUAN DE DIOS MUNICIPIO DE SONSON</t>
  </si>
  <si>
    <t>2007SS164027</t>
  </si>
  <si>
    <t>13 06 2007</t>
  </si>
  <si>
    <t>NO SE EVIDENCIA CERTIFICACION DE LA ENTIDAD CONTRATANTE  NO SE EVIDENCIAN CUPOS SE PUEDE SUBSANAR</t>
  </si>
  <si>
    <t>2008SS164096</t>
  </si>
  <si>
    <t>22 10 2008</t>
  </si>
  <si>
    <t>2009SS390004</t>
  </si>
  <si>
    <t>28 01 2009</t>
  </si>
  <si>
    <t>30 03 2009</t>
  </si>
  <si>
    <t>2009SS390045</t>
  </si>
  <si>
    <t>28 04 2009</t>
  </si>
  <si>
    <t>30 06 2009</t>
  </si>
  <si>
    <t>O</t>
  </si>
  <si>
    <t>2009SS390070</t>
  </si>
  <si>
    <t>10 11 2009</t>
  </si>
  <si>
    <t>2009SS390098</t>
  </si>
  <si>
    <t>2010SS390022</t>
  </si>
  <si>
    <t>16 11 2010</t>
  </si>
  <si>
    <t>28 02 2011</t>
  </si>
  <si>
    <t>2011SS390005</t>
  </si>
  <si>
    <t>04 03 2011</t>
  </si>
  <si>
    <t>NO ENVIAN INFORMACION REFERENTE A INFRAESTRUCTURA NI UBICACIÓN DE LA SEDE NI CARTA DE INTENCION NI FORMATO 11 DILIGENCIADO</t>
  </si>
  <si>
    <t>ELKIN RAMIREZ LOPEZ</t>
  </si>
  <si>
    <t>LICENCIADO</t>
  </si>
  <si>
    <t>NO SE EVIDENCIA HOJA DE VIDA Y CERTIFICADOS DE ESTUDIO NI EXPERIENCIA LABORAL</t>
  </si>
  <si>
    <t>DIANA PATRICIA RAMIREZ RENDON</t>
  </si>
  <si>
    <t>NO SE EVIDENCIA HOJA DE VIDA Y CERTIFICADOS DE ESTUDIO Y TP NI EXPERIENCIA LABORAL</t>
  </si>
  <si>
    <t>NUTRICION</t>
  </si>
  <si>
    <t>CAROLINA SANCHEZ VANEGAS</t>
  </si>
  <si>
    <t>NO EVIDENCIA SOPORTE</t>
  </si>
  <si>
    <t>NO CUMPLE CON EL CARGO SEGÚN PLIEGO DE CONVOCATORIA ADEMAS NO ENVIA NO ENVIA CERTIFICADOS DE ESTUDIO NI EXPERIENCIA NI HOJA DE VIDA</t>
  </si>
  <si>
    <t>HOSPITAL SAN JUAN DE DIOS MUNICIPIO DE SONSON   GRUPO 21</t>
  </si>
  <si>
    <t>SUBSANAR NO SE EVIDENCIA CERTIFICACION DE LA ENTIDAD CONTRATANTE AL IGUAL QUE LOS CUPOS CONTRATADOS</t>
  </si>
  <si>
    <t>SUBSANAR NO SE EVIDENCIA CERTIFICACION DE LA ENTIDAD CONTRATANTE , AL IGUAL QUE LOS CUPOS CONTRATADOS</t>
  </si>
  <si>
    <t xml:space="preserve">SUBSANAR NO SE EVIDENCIA CERTIFICACION DE LA ENTIDAD CONTRATANTE  AL IGUAL QUE LOS CUPOS CONTRATADOS </t>
  </si>
  <si>
    <t>SUBSANAR NO SE EVIDENCIA CERTIFICACION DE LA ENTIDAD CONTRATANTE  AL IGUAL QUE LOS CUPOS CONTRATADOS</t>
  </si>
  <si>
    <t>NO SE EVIDENCIA HOJA DE VIDA Y CERTIFICADOS DE ESTUDIO AL IGUAL QUE  EXPERIENCIA LABORAL</t>
  </si>
  <si>
    <t>NO SE EVIDENCIA HOJA DE VIDA Y CERTIFICADOS DE ESTUDIO Y TARJETA PROFESIONAL  AL IGUAL QUE  EXPERIENCIA LABORAL</t>
  </si>
  <si>
    <t>NO CUMPLE CON EL CARGO SEGÚN PLIEGO DE CONVOCATORIA ADEMAS NO SE EVIDENCIA CERTIFICADOS DE ESTUDIO EXPERIENCIA Y HOJA DE VIDA</t>
  </si>
  <si>
    <t xml:space="preserve">PROPONENTE No. 1           FUNDACION COLOMBO ESPAÑOLA FUNCOESP   </t>
  </si>
  <si>
    <t>DOCUMENTOS</t>
  </si>
  <si>
    <t>FOLIOS</t>
  </si>
  <si>
    <t>CUMPLE</t>
  </si>
  <si>
    <t xml:space="preserve">NO CUMPLE </t>
  </si>
  <si>
    <t>CARTA DE PRESENTACION DE LA PROPUESTA DONDE SE INDIQUE EL GRUPO O CRUPOS EN LOS QUE VA A PARTICIPAR FORMATO 1</t>
  </si>
  <si>
    <t>3 A 5</t>
  </si>
  <si>
    <t>GRUPOS 17-3-16-26-4-24</t>
  </si>
  <si>
    <t>CERTIFICAD DE CUMPLIMIENTO DE PAGO DE APORTES DE SEGURIDAD SOCIAL Y PARAFISCALES. FORMATO 2</t>
  </si>
  <si>
    <t>22 A 23</t>
  </si>
  <si>
    <t xml:space="preserve">GARANTIA DE SERIEDAD DE LA PROPUESTA </t>
  </si>
  <si>
    <t>41  A 79</t>
  </si>
  <si>
    <t>CERTIFICADO DE EXISTENCIA Y REPRESENTACIÓN LEGAL DEL PROPONENTE</t>
  </si>
  <si>
    <t>11 A 13</t>
  </si>
  <si>
    <t>RUP (SI APLICA)</t>
  </si>
  <si>
    <t>86 A 90</t>
  </si>
  <si>
    <t>PRESENTA ESTADOS FINANCIEROS CON CORTE AL 31 /12/2013</t>
  </si>
  <si>
    <t xml:space="preserve">AUTORIZACION DEL REPRESENTANTE LEGAL Y/O APODERADO PARA PRESENTAR PROPUESTA O SUSCRIBIR EL CONTRATO (DE REQUERIRSE DE ACUERDO A LOS ESTATUTOS) </t>
  </si>
  <si>
    <t>N.A</t>
  </si>
  <si>
    <t>PODER EN CASO DE QUE EL PROPONENTE ACTÚE A TRAVÉS DE APODERADO</t>
  </si>
  <si>
    <t>REGISTRO UNICO TRIBUTARIO</t>
  </si>
  <si>
    <t>37 A 38</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</si>
  <si>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</si>
  <si>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</si>
  <si>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</si>
  <si>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32 A 33</t>
  </si>
  <si>
    <t>CONSULTA ANTECEDENTES PENALES DEL REPRESENTANTE LEGAL</t>
  </si>
  <si>
    <t>RESOLUCIÓN POR LA CUAL EL ICBF OTROGA O RECONOCE PERSONERÍA JURÍDICA EN LOS CASOS QUE APLIQUE</t>
  </si>
  <si>
    <t xml:space="preserve">SE RECONOCIO PERSONERIA JURIDICA POR PARTE DEL ICBF, A POR MEDIO DE LA RESOLUCION 5449 DEL 20/12/2013, POR TRATARSE DE UN ACTO ADMINISTRATIVO QUE REPOSA EN LA ENTIDAD NO SE REQUIERE SU PRESENTACION DE ACUERDO AL ARTICULO 9 DECRETO 19 DE 2012 (LEY ANTITRAMITE) </t>
  </si>
  <si>
    <t>CERTIFICACION DE PARTICIPACION INDEPENDIENTE DEL PROPONENTE FORMATO 3</t>
  </si>
  <si>
    <t>26 A 28</t>
  </si>
  <si>
    <t>DOCUMENTO DE CONSTITUCIÓN DEL CONSORCIO O UNIÓN TEMPORAL CUANDO APLIQUE FORMATO 4 - 5</t>
  </si>
  <si>
    <t xml:space="preserve">PROPONENTE No.     2      CORPRACION PROYECTO DE EMPUJE PARA COLABORACION Y AYUDA SOCIAL " PECAS" </t>
  </si>
  <si>
    <t>2 A  5</t>
  </si>
  <si>
    <t>PRESENTA PROPUESTAS PARA LOS GRUPOS 8, 9 Y 10</t>
  </si>
  <si>
    <t>92 A 93</t>
  </si>
  <si>
    <t>42 A 65</t>
  </si>
  <si>
    <t>7 A 22</t>
  </si>
  <si>
    <t>74 A 77</t>
  </si>
  <si>
    <t>24 A 26</t>
  </si>
  <si>
    <t>28 AL 31</t>
  </si>
  <si>
    <t>38 AL 40</t>
  </si>
  <si>
    <t>35 Y 36</t>
  </si>
  <si>
    <t>7 Y 8</t>
  </si>
  <si>
    <t>RES.5057 27/11/2014</t>
  </si>
  <si>
    <t>98 Y 99</t>
  </si>
  <si>
    <t>PROPONENTE No. 3                   FUNDACIÓN AYUDA A LA INFANCIA HOGARES BAMBI MEDELLÍN GRUPO 21</t>
  </si>
  <si>
    <t>1 AL 4</t>
  </si>
  <si>
    <t>PRESENTA PROPUESTAS PARA LOS GRUPOS 21</t>
  </si>
  <si>
    <t>301 AL 302</t>
  </si>
  <si>
    <t xml:space="preserve">PÓLIZA N° 1177126-3 DEL 28 NOVIEMBRE DE 2014, PRESUPUESTO OFICIAL $1.310.303.230. VALOR ASEGURADO $65.515.162. </t>
  </si>
  <si>
    <t>11 Y 12</t>
  </si>
  <si>
    <t>16 AL 19</t>
  </si>
  <si>
    <t>26 - 27</t>
  </si>
  <si>
    <t>23 - 24</t>
  </si>
  <si>
    <t xml:space="preserve">ANEXAN CERTIFICADO DEL GRUPO JURÍDICO ICBF- REGIONAL ANTIOQUIA DE LA RESOLUCIÓN N° 2992 DEL 22 DE AGOSTO DE 2006 </t>
  </si>
  <si>
    <t>12 AL 14</t>
  </si>
  <si>
    <t>PROPONENTE No. 4           . CORPORACIÓN COMUNIQUÉMONOS - GRUPO 18</t>
  </si>
  <si>
    <t>PRESENTA PROPUESTAS PARA LOS GRUPO 18</t>
  </si>
  <si>
    <t>PRESENTO SOLICITUD DE RECONOCIMIENTO DE PERSONERIA JURIDICA, PERO FUE DEVUELTO EL TRAMITE PORQUE EN EL OBJETO SOCIAL NO SE OBSERVA ACTIVIDADES DE PROTECCION A LOS NNA</t>
  </si>
  <si>
    <t xml:space="preserve">PROPONENTE No.  5 CORPORACION DEPORTIVA ARTISTICA EDUCATIVA Y CULTURAL FUTURO BRILLANTE              </t>
  </si>
  <si>
    <t>1 A 3</t>
  </si>
  <si>
    <t>PRESENTA PROPUESTAS PARA LOS GRUPOS 24 25 26</t>
  </si>
  <si>
    <t>13 Y 14</t>
  </si>
  <si>
    <t>18 A 20</t>
  </si>
  <si>
    <t>4 A 6</t>
  </si>
  <si>
    <t>21 A 23</t>
  </si>
  <si>
    <t>9 Y 10</t>
  </si>
  <si>
    <t>NO PRESENTA RESOLUCIÓN EN LOS TERMINOS DEL NUMERAL 3.1. SOLO TIENE INSCRIPCIÓN EN CÁMARA DE COMERCIO Y NO ES VÁLIDA, TAMPOCO REALIZÓ SOLICITUD DE RECONOCMIENTO</t>
  </si>
  <si>
    <t>16 A 17</t>
  </si>
  <si>
    <t xml:space="preserve">PROPONENTE No.  6             FUNDACION UNIVERSITARIA AUTONOMA DE LAS AMERICAS </t>
  </si>
  <si>
    <t>2 A 6</t>
  </si>
  <si>
    <t>PRESENTA PROPUESTA PARA LOS GRUPOS 1, 3, 11, 12, 13, 25, 26, 28 Y 29</t>
  </si>
  <si>
    <t>20 A 22</t>
  </si>
  <si>
    <t>24 A 28</t>
  </si>
  <si>
    <t>15 Y 16</t>
  </si>
  <si>
    <t>TIENE PERSONERIA JURIDICA OTORGADA POR EL MINISTERIO DE EDUCACIÓN EN 1985, LA CUAL ES VALIDA Y NO REQUIERE TRAMITE CON EL ICBF, SIN EMBARGO, NO APORTÓ DOCUMENTO DONDE SE OBSERVE EL OBJETO SOCIAL</t>
  </si>
  <si>
    <t>12 A 14</t>
  </si>
  <si>
    <t xml:space="preserve">PROPONENTE No.  7      COOPERATIVA MULTIACTIVA PARA LA EDUCACION INTEGRAL COOMEI      </t>
  </si>
  <si>
    <t>2 A 4</t>
  </si>
  <si>
    <t>PRESENTA PROPUESTAS PARA LOS GRUPOS 5</t>
  </si>
  <si>
    <t>29 A 35</t>
  </si>
  <si>
    <t>37 A 45</t>
  </si>
  <si>
    <t>19 Y 20</t>
  </si>
  <si>
    <t>22 Y 23</t>
  </si>
  <si>
    <t>NO REQUIERE TRAMITE CON EL ICBF, TIENE PERSONERIA JURIDICA DEL DANCOOP DESDE 1992.</t>
  </si>
  <si>
    <t xml:space="preserve">PROPONENTE No.  8                    SERVIRED </t>
  </si>
  <si>
    <t>1 A 4</t>
  </si>
  <si>
    <t>PRESENTA PROPUESTA PARA EL GRUPO 20</t>
  </si>
  <si>
    <t>23 A 25</t>
  </si>
  <si>
    <t>16 Y 17</t>
  </si>
  <si>
    <t>31 A 38</t>
  </si>
  <si>
    <t>11 A 15</t>
  </si>
  <si>
    <t>21 Y 22</t>
  </si>
  <si>
    <t>RESOLUCIÒN 2005 DEL 30 /05 DE 2014</t>
  </si>
  <si>
    <t>5 A 7</t>
  </si>
  <si>
    <t>PROPONENTE No. 9.       CORPORACIÓN LATINA - GRUPO 3</t>
  </si>
  <si>
    <t>PRESENTA PROPUESTA PARA EL GRUPO 3</t>
  </si>
  <si>
    <t>RESOLUCIÓN 5058 DE 27/11/14</t>
  </si>
  <si>
    <t>PROPONENTE No. 10. CORPORACION EDUCATIVA VIDA AMBIENTAL COREVIDA</t>
  </si>
  <si>
    <t>1 a 4</t>
  </si>
  <si>
    <t>PRESENTA PROPUESTA PARA EL GRUPO 11</t>
  </si>
  <si>
    <t>22 a 28</t>
  </si>
  <si>
    <t>5 a 7</t>
  </si>
  <si>
    <t xml:space="preserve">                                                                   </t>
  </si>
  <si>
    <t>PRESENTA ESTADOS FINANCIEROS CON CORTE AL 31/12/2013</t>
  </si>
  <si>
    <t>12 y 13</t>
  </si>
  <si>
    <t>10 y 11</t>
  </si>
  <si>
    <t>RESOLUCIÓN POR LA CUAL EL ICBF OTORGA O RECONOCE PERSONERÍA JURÍDICA EN LOS CASOS QUE APLIQUE</t>
  </si>
  <si>
    <t>NO PRESENTA RESOLUCION EN LOS TERMINOS DEL NUMERAL 3.1, TAMPOCO REALIZÓ SOLICITUD DE RECONOCIMIENTO</t>
  </si>
  <si>
    <t>18 al 20</t>
  </si>
  <si>
    <t>PROPONENTE No. 11. INSTITUTO DE LAS HIJAS DE MARIA RELIGIOSA DE LAS ESCUELAS PIAS</t>
  </si>
  <si>
    <t>20 Y 21</t>
  </si>
  <si>
    <t>No se presenta a Grupo</t>
  </si>
  <si>
    <t>NO APORTA POLIZA</t>
  </si>
  <si>
    <t>10 A 14</t>
  </si>
  <si>
    <t>8 Y 9</t>
  </si>
  <si>
    <t>6 Y 7</t>
  </si>
  <si>
    <t>NO REQUIERE TRAMITE CON EL ICBF, ES INSTITUCIÓN RELIGIOSA Y TIENE PERSONERIA JURIDICA DESDE 1959</t>
  </si>
  <si>
    <t>PROPONENTE No. 12.      LOGROS POR UNA INFANCIA FELIZ EN ANTIOQUIA</t>
  </si>
  <si>
    <t>INTEGRANTE CORPORACION LATINA</t>
  </si>
  <si>
    <t>1 Y 2</t>
  </si>
  <si>
    <t>PRESENTA PROPUESTA PARA EL GRUPO 5</t>
  </si>
  <si>
    <t>49 Y 58</t>
  </si>
  <si>
    <t>18 A 22</t>
  </si>
  <si>
    <t>43 A 48</t>
  </si>
  <si>
    <t>23 A 24</t>
  </si>
  <si>
    <t>38 A 40</t>
  </si>
  <si>
    <t>28, 29, 31, 34 Y 37</t>
  </si>
  <si>
    <t xml:space="preserve">26, 27, 30, 33 Y 36 </t>
  </si>
  <si>
    <t>25, 32 Y 35</t>
  </si>
  <si>
    <t>12 Y 16</t>
  </si>
  <si>
    <t>3  A 4</t>
  </si>
  <si>
    <t>5 A 9</t>
  </si>
  <si>
    <t>INTEGRANTE FUNDACIÓN SOCIAL Y CULTURAL SAN ANTONIO DE PADUA (Integrante del Consorcio Logros por una infancia Feliz)</t>
  </si>
  <si>
    <t>39 Y 40</t>
  </si>
  <si>
    <t>34 Y 35</t>
  </si>
  <si>
    <t>33 A 36</t>
  </si>
  <si>
    <t>RESOLUCION. 6778 DEL 25/11 DE 2014</t>
  </si>
  <si>
    <t>PROPONENTE No. 13.  FUNDACION DE ATENCION A LA NIÑEZ-FAN</t>
  </si>
  <si>
    <t>1 y 2</t>
  </si>
  <si>
    <t>PRESENTA PROPUESTA PARA EL GRUPO 22</t>
  </si>
  <si>
    <t>3 al 6</t>
  </si>
  <si>
    <t>23 A 36</t>
  </si>
  <si>
    <t>13 y 14</t>
  </si>
  <si>
    <t>Resolución No. 2644 del 22-07-2014</t>
  </si>
  <si>
    <t>10 Y 11</t>
  </si>
  <si>
    <t xml:space="preserve">PROPONENTE No.  14           HOSPITAL SAN JOAQUIN MUNICIPIO DE NARIÑO </t>
  </si>
  <si>
    <t>5 Y 6</t>
  </si>
  <si>
    <t>24 A 32</t>
  </si>
  <si>
    <t>PRESENTA ESTADOS FINANCIEROS CON CORTE A 31/12/2013</t>
  </si>
  <si>
    <t>12 Y 13</t>
  </si>
  <si>
    <t>TIENE PERSONERIA JURIDICA DESDE 1964, LA CUAL ES VALIDA Y NO REQUIERE TRAMITE CON EL ICBF, SIN EMBARGO, NO APORTÓ DOCUMENTO DONDE SE OBSERVE EL OBJETO SOCIAL</t>
  </si>
  <si>
    <t>PROPONENTE No. 15. COMITÉ PRIVADO DE ASISTENCIA A LA NIÑEZ - PAN</t>
  </si>
  <si>
    <t>1 a 2</t>
  </si>
  <si>
    <t>Grupos 24, 25 y 26</t>
  </si>
  <si>
    <t>8 a 10</t>
  </si>
  <si>
    <t>18 a 41</t>
  </si>
  <si>
    <t>3 a 5</t>
  </si>
  <si>
    <t xml:space="preserve">Aportan fotocopia de otorgamiento de personería jurídica emitida por la Secretaría de Salud de la Gobernación de Antioquia </t>
  </si>
  <si>
    <t>43 A 51</t>
  </si>
  <si>
    <t>Aportan fotocopia</t>
  </si>
  <si>
    <t>Se aporta fotocopia del acta donde se autoriza a la representante legal.</t>
  </si>
  <si>
    <t>14 a 15</t>
  </si>
  <si>
    <t>TIENE PERSONERIA JURIDICA OTORGADA POR LA GOBERNACION DE ANTIOQUIA EN 1970, LA CUAL ES VALIDA Y NO REQUIERE TRAMITE CON EL ICBF</t>
  </si>
  <si>
    <t>11 a 12</t>
  </si>
  <si>
    <t>PROPONENTE No. 16. CORPORACION EDUCATIVA ESPARRO</t>
  </si>
  <si>
    <t>1 al 3</t>
  </si>
  <si>
    <t>Grupos 11 y 14</t>
  </si>
  <si>
    <t>19 al 30</t>
  </si>
  <si>
    <t>31 a 34</t>
  </si>
  <si>
    <t>14  al 16</t>
  </si>
  <si>
    <t>El ICBF, como ente coordinador del Sistema Nacional de Bienestar Familiar, es la entidad competente para reconocer, otorgar, suspender y cancelar personerías jurídicas y licencias de funcionamiento a las instituciones del Sistema que prestan servicios de protección a los menores de edad o la familia y a las que desarrollen el programa de adopción, sin embargo, La Guía Jurídica para otorgar Personería Juridica por el ICBF establece la excepcion cuando la misma ha sido otogada por  Ministerios y entes territoriales con anterioridad al Decreto 2150 de 1995, por loanterior y teniendo en cuenta que su personería juridica fue reconocida por la Gobernación de Antioquia en el año 1997, a la institucion le correspondia realizar el trámite de reconocmiento de personería juridica por parte del ICBF.</t>
  </si>
  <si>
    <t>PROPONENTE No. 17                 CORPORACION EDUCACION SIN FRONTERAS</t>
  </si>
  <si>
    <t>3, 4 Y 5</t>
  </si>
  <si>
    <t xml:space="preserve">PRESENTA PROPUESTA PARA LOS GRUPOS 16 y 5 </t>
  </si>
  <si>
    <t>SE APORTA COPIA</t>
  </si>
  <si>
    <t xml:space="preserve">X </t>
  </si>
  <si>
    <t xml:space="preserve">PRESENTAN BALANCE GENERAL , ESTADO DE RESULTADOS, ESTADO DE CAMBIOS DE PATRIMONIO, ESTADO DE CAMBIOS EN LA POSICION FINANCIERA, ESTADO DE FLUJOS DE EFETIVO, INDICE FINANCIERO,  (FOLIOS 42 AL 70) </t>
  </si>
  <si>
    <t>16-17</t>
  </si>
  <si>
    <t>24-26</t>
  </si>
  <si>
    <t>28-30</t>
  </si>
  <si>
    <t xml:space="preserve">El ICBF, como ente coordinador del Sistema Nacional de Bienestar Familiar, es la entidad competente para reconocer, otorgar, suspender y cancelar personerías jurídicas y licencias de funcionamiento a las instituciones del Sistema que prestan servicios de protección a los menores de edad o la familia y a las que desarrollen el programa de adopción, sin embargo, La Guía Jurídica para otorgar Personería Juridica por el ICBF establece la excepcion cuando la misma ha sido otogada por  Ministerios y entes territoriales con anterioridad al Decreto 2150 de 1995, por loanterior y teniendo en cuenta que su personería juridica fue reconocida por la Gobernación de Antioquia en el año 1998, a la institucion le correspondia realizar el trámite de reconocmiento de personería juridica por parte del ICBF.
</t>
  </si>
  <si>
    <t>39-40</t>
  </si>
  <si>
    <t xml:space="preserve">PROPONENTE No. 18    . ASOCIACIÓN UNIDOS POR LA INFANCIA "ASUINFANCIA" </t>
  </si>
  <si>
    <t>GRUPOS 27,19, 16, 23,17,18,14,1,22</t>
  </si>
  <si>
    <t>19 - 20</t>
  </si>
  <si>
    <t>40 AL 48</t>
  </si>
  <si>
    <t>SUBSANO REQUISITO</t>
  </si>
  <si>
    <t>6 AL 8</t>
  </si>
  <si>
    <t>22 AL 34</t>
  </si>
  <si>
    <t>14 - 15</t>
  </si>
  <si>
    <t>RESOLUCIÓN N° 11738 DEL 11 DE OCTUBRE DE 2012</t>
  </si>
  <si>
    <t>37 AL 39</t>
  </si>
  <si>
    <t xml:space="preserve">PROPONENTE No.19 FUNDACION SOCIAL E INTEGRAL SOFIA </t>
  </si>
  <si>
    <t>3 AL 6</t>
  </si>
  <si>
    <t>SE PRESENTA AL GRUPO 4</t>
  </si>
  <si>
    <t>CERTIFICADO DE CUMPLIMIENTO DE PAGO DE APORTES DE SEGURIDAD SOCIAL Y PARAFISCALES. FORMATO 2</t>
  </si>
  <si>
    <t>41 A 42</t>
  </si>
  <si>
    <t>45 A 52</t>
  </si>
  <si>
    <t>APORTA ESTADOS FINANCIEROS FOLIOS DEL 45 AL 52</t>
  </si>
  <si>
    <t>33 AL 35</t>
  </si>
  <si>
    <t>PROPONENTE No. 20                COOPERATIVA DE MADRES COMUNITARIAS COOMACO</t>
  </si>
  <si>
    <t>1 AL 3</t>
  </si>
  <si>
    <t>PRESENTA OFERTA AL GRUPO 7</t>
  </si>
  <si>
    <t>25 -26</t>
  </si>
  <si>
    <t>APORTA GARANTIA GRUPO 7</t>
  </si>
  <si>
    <t>4 AL 7</t>
  </si>
  <si>
    <t>27 AL 29</t>
  </si>
  <si>
    <t>20 AL 21</t>
  </si>
  <si>
    <t xml:space="preserve">10 Y 11 </t>
  </si>
  <si>
    <t>PRESENTA PERSONERIA JURIDICA OTORGADA POR EL DANCOOP EN MAYO DE 1995, ES VALIDA Y NO REQUIERE TRAMITE CON EL ICBF</t>
  </si>
  <si>
    <t>16 AL 18</t>
  </si>
  <si>
    <t>PROPONENTE No.21 y 22 FUNDACION EDUCADORA INFANTIL CARLA CRISTINA</t>
  </si>
  <si>
    <t>1 AL 5</t>
  </si>
  <si>
    <t xml:space="preserve">SE PRESENTA A LOS GRUPOS 7 Y 8 </t>
  </si>
  <si>
    <t>APORTA ESTADOS FINANCIEROS</t>
  </si>
  <si>
    <t>18 Y 19</t>
  </si>
  <si>
    <t>TIENE PERSONERIA JURIDICA OTORGADA POR LA GOBERNACION DE ANTIOQUIA EN 1964, LA CUAL ES VALIDA Y NO REQUIERE TRAMITE CON EL ICBF</t>
  </si>
  <si>
    <t>14 al 16</t>
  </si>
  <si>
    <t xml:space="preserve">PROPONENTE No. 23. FUNDACION LAS GOLONDRINAS </t>
  </si>
  <si>
    <t>11 a la 13</t>
  </si>
  <si>
    <t>PRESENTA OFERTA PARA LOS GRUPOS 4,5,6,14,15,16,18,19,23 Y 27</t>
  </si>
  <si>
    <t>60 a la 61</t>
  </si>
  <si>
    <t xml:space="preserve">117, 243, 455, 695 736, 814, ,912,   964, 1019, 1158 </t>
  </si>
  <si>
    <t xml:space="preserve">ANEXA LA POLIZA CORRESPONDIENTE A CADA GRUPO OFERTADO 
</t>
  </si>
  <si>
    <t>29 al 32</t>
  </si>
  <si>
    <t xml:space="preserve">24 al 28 </t>
  </si>
  <si>
    <t>48 y 49</t>
  </si>
  <si>
    <t>46 y 47</t>
  </si>
  <si>
    <t>TIENE PERSONERIA JURIDICA OTORGADA POR LA GOBERNACION DE ANTIOQUIA EN 1987, ES VÁLIDA Y NO REQUIERE TRAMITE CON EL ICBF</t>
  </si>
  <si>
    <t>14 a la 16</t>
  </si>
  <si>
    <t>PROPONENTE No. 24 CORPORACIÓN CAMPOS DE SIEMBRA.</t>
  </si>
  <si>
    <t xml:space="preserve">No se evidencia el formato de carta de presentacion de la propuesta, establecido en el formato 1 del pliego de condiciones. Sin embargo una vez revisada la propuesta se evidencia los siguientes grupos a los cuales oferta: 3 y 19 </t>
  </si>
  <si>
    <t>22 al 29</t>
  </si>
  <si>
    <t>En el cuerpo de la propuesta se evidencia que el oferente esta ofertando los grupos 3 y 19, y solo anexa la garatia de seriedad del grupo.</t>
  </si>
  <si>
    <t>1 al 4</t>
  </si>
  <si>
    <t xml:space="preserve">No se evidencia autorizacion de la junta para presentar propuesta o firmar contrato </t>
  </si>
  <si>
    <t>13 a la 16</t>
  </si>
  <si>
    <t xml:space="preserve">Resolución 13099 del 6 de diciembre de 2012 </t>
  </si>
  <si>
    <t xml:space="preserve">En la propuesta no se evidencia el certificado de participacion independiente, establecido en el formato 3 del pliego de condiciones defintivo. </t>
  </si>
  <si>
    <t>PROPONENTE No. 25       FUNDACIÓN CENTO DE APOYO PARA LA FELICIDAD - CAFÉ</t>
  </si>
  <si>
    <t>1 a 3</t>
  </si>
  <si>
    <t>GRUPOS 4 Y 28</t>
  </si>
  <si>
    <t>12 A 13</t>
  </si>
  <si>
    <t>21 a 30</t>
  </si>
  <si>
    <t>4 a 10</t>
  </si>
  <si>
    <t>17 a 18</t>
  </si>
  <si>
    <t>RESOLUCIÓN N°. 3867 DEL 19/9/2011</t>
  </si>
  <si>
    <t>PROPONENTE No.26  COOPERATIVA DE MADRES COMUNITARIAS COOMACO</t>
  </si>
  <si>
    <t xml:space="preserve">PRESENTA OFERTA AL GRUPO 9 </t>
  </si>
  <si>
    <t>APORTA GARANTIA GRUPO 9</t>
  </si>
  <si>
    <t xml:space="preserve">PROPONENTE No. 27 FUNDACION EDUCATIVA ALMALEGRE </t>
  </si>
  <si>
    <t>CARTA DE PRESENTACION DE LA PROPUESTA DONDE SE INDIQUE EL GRUPO O CUPOS EN LOS QUE VA A PARTICIPAR FORMATO 1</t>
  </si>
  <si>
    <t>15 -  16</t>
  </si>
  <si>
    <t>PRESENTA PROPUESTA PARA GRUPO 4</t>
  </si>
  <si>
    <t>19 AL 27</t>
  </si>
  <si>
    <t>3 AL 5</t>
  </si>
  <si>
    <t xml:space="preserve">APORTA ESTADOS FINANCIEROS </t>
  </si>
  <si>
    <t>NO APORTA RESOLUCION EN LOS TERMINOS DEL NUMERAL 3.1 Y TAMPOCO REALIZÓ SOLICITUD DE RECONOCIMIENTO</t>
  </si>
  <si>
    <t>17 Y 18</t>
  </si>
  <si>
    <t>PROPONENTE No.  28          COOPERATIVO MULTIACTIVA DE SAN ANTONIO DE PRADO COOMULSAP</t>
  </si>
  <si>
    <t>1 A 2</t>
  </si>
  <si>
    <t>GRUPOS 5,21 Y 28</t>
  </si>
  <si>
    <t>24 A 35</t>
  </si>
  <si>
    <t>4 A 8 Y 17 A 19</t>
  </si>
  <si>
    <t>37 A 40</t>
  </si>
  <si>
    <t>PRESENTA PERSONERIA JURIDICA OTORGADA POR EL DANCOOP EN MAYO DE 1988, ES VALIDA Y NO REQUIERE TRAMITE CON EL ICBF</t>
  </si>
  <si>
    <t>PROPONENTE No. 29. ESE HOSPITAL SAN JUAN DE DIOS DEL MUNICIPIO DE SONSON</t>
  </si>
  <si>
    <t>Grupo 20</t>
  </si>
  <si>
    <t>9 A 10</t>
  </si>
  <si>
    <t>RECHAZADA PORQUE EL OBJETO DE LA ESE NO PERMITE LA PRESTACION DE SERVICIO DEL CDI</t>
  </si>
  <si>
    <t>67 al 83</t>
  </si>
  <si>
    <t>PRESENTÓ BALANCES FINANCIEROS</t>
  </si>
  <si>
    <t>28 y 29</t>
  </si>
  <si>
    <t>PRESENTA SOLO DEL REPRESENTANTE LEGAL, NO DE LA ENTIDAD</t>
  </si>
  <si>
    <t>PRESENTA SOLO  DEL REPRESENTANTE LEGAL, NO DE LA ENTIDAD</t>
  </si>
  <si>
    <t>NO APORTA RESOLUCIÓN POR LA CUAL EL ICBF OTORGA O RECONOCE PERSONAERIA JURIDICA, SOLICITADA EN EL PLIEGO DE CONDCIONES</t>
  </si>
  <si>
    <t>NO PRESENTÓ CERTIFICADO</t>
  </si>
  <si>
    <t>PROPONENTE No.30. ESE HOSPITAL SAN JUAN DE DIOS DEL MUNICIPIO DE SONSON</t>
  </si>
  <si>
    <t>Grupo 21</t>
  </si>
  <si>
    <t>PROPONENTE No. 31                FUNDACIÓN HUELLAS CON FUTURO - GRUPO 29</t>
  </si>
  <si>
    <t>GRUPO 29</t>
  </si>
  <si>
    <t>25 a 30</t>
  </si>
  <si>
    <t>33 a 35</t>
  </si>
  <si>
    <t>35 a 39 y 48 a 51</t>
  </si>
  <si>
    <t>Presentan estados financieros y RUP</t>
  </si>
  <si>
    <t>3A y 13 a 15</t>
  </si>
  <si>
    <t>Ver observacion siguiente y autorización de junta directiva</t>
  </si>
  <si>
    <t>3A</t>
  </si>
  <si>
    <t>Se presenta poder para presentar propuesta, participar y comprometer la la rpresentante legal en el proceso de selección, suscribir socumentos y declaraciones que se requieren así como le contrato ofrecido, suministrar información requrida y demas actos necesarios según convocatoria</t>
  </si>
  <si>
    <t>9 a 10</t>
  </si>
  <si>
    <t>16 a 18</t>
  </si>
  <si>
    <t>RES 1906 DEL 20/11/2014</t>
  </si>
  <si>
    <t>31 a 32</t>
  </si>
  <si>
    <t>PROPONENTE No. 35                   FUNDACION HUELLAS CON FUTURO - GRUPO 20</t>
  </si>
  <si>
    <t>GRUPO 20</t>
  </si>
  <si>
    <t>47-48</t>
  </si>
  <si>
    <t>INFORMACION FINANCIERA FOLIOS ( 35 A 46 )</t>
  </si>
  <si>
    <t>13 A 15</t>
  </si>
  <si>
    <t>31 A 32</t>
  </si>
  <si>
    <t>PROPONENTE No.   33                FUNDACION HUELLAS CON FUTURO - GRUPO 21</t>
  </si>
  <si>
    <t>GRUPO 21</t>
  </si>
  <si>
    <t>28 A 32</t>
  </si>
  <si>
    <t>SE ADJUNTAN PLANILLAS DE PAGO</t>
  </si>
  <si>
    <t>NO SE ADJUNTA PODER O AUTORIZACIÓN PARA CONTRATATAR</t>
  </si>
  <si>
    <t>PROPONENTE No. 34                   FUNDACION HUELLAS CON FUTURO - GRUPO 6</t>
  </si>
  <si>
    <r>
      <t>GRUPO 6</t>
    </r>
    <r>
      <rPr>
        <sz val="11"/>
        <color rgb="FFC00000"/>
        <rFont val="Calibri"/>
        <family val="2"/>
        <scheme val="minor"/>
      </rPr>
      <t xml:space="preserve"> </t>
    </r>
  </si>
  <si>
    <t>APORTAN PLANILLAS DE PAGO</t>
  </si>
  <si>
    <t>4 A 8</t>
  </si>
  <si>
    <t>50 A 56</t>
  </si>
  <si>
    <t>15 A 17</t>
  </si>
  <si>
    <t>33 Y 34</t>
  </si>
  <si>
    <t>PROPONENTE No.   36                 CORPORACION EDUCATIVA Y CULTURAL JESUS AMIGO</t>
  </si>
  <si>
    <t xml:space="preserve">GRUPOS 18 Y 19 </t>
  </si>
  <si>
    <t>23 A 27</t>
  </si>
  <si>
    <t>204 A 206</t>
  </si>
  <si>
    <t>207 A 211</t>
  </si>
  <si>
    <t>221 A 222</t>
  </si>
  <si>
    <t>214 A 216</t>
  </si>
  <si>
    <t xml:space="preserve">SE RECONOCIO PERSONERIA JURIDICA POR PARTE DEL ICBF, A POR MEDIO DE LA RESOLUCION 2569 DEL 16/07/2014, POR TRATARSE DE UN ACTO ADMINISTRATIVO QUE REPOSA EN LA ENTIDAD NO SE REQUIERE SU PRESENTACION DE ACUERDO AL ARTICULO 9 DECRETO 19 DE 2012 (LEY ANTITRAMITE) </t>
  </si>
  <si>
    <t>4 A 5</t>
  </si>
  <si>
    <t>PROPONENTE No. 37. FUNDACION SOCIO EDUCATIVA BUCARELLY</t>
  </si>
  <si>
    <t>Grupos 3 y 17</t>
  </si>
  <si>
    <t>20 a 22</t>
  </si>
  <si>
    <t>4 a 7</t>
  </si>
  <si>
    <t>23 A 31</t>
  </si>
  <si>
    <t xml:space="preserve"> APORTA ESTADOS FINANCIEROS PAG 23 AL 31</t>
  </si>
  <si>
    <t>ESTA FACULTADO PARA CONTRATAR DE ACUERDO AL CERTIFICADO DE EXISTENCI Y REPRESENTACION LEGAL</t>
  </si>
  <si>
    <t>17 y 18</t>
  </si>
  <si>
    <t>14 y 15</t>
  </si>
  <si>
    <t>8 y 9</t>
  </si>
  <si>
    <t>RES.5056 DEL 27/11/2014</t>
  </si>
  <si>
    <t>PROPONENTE No. 38. CORPORACION EDUCATIVA PARA EL DESARROLLO INTEGRAL -COREDI</t>
  </si>
  <si>
    <t>20 a 29</t>
  </si>
  <si>
    <t>3 A 7</t>
  </si>
  <si>
    <t>30 a 48</t>
  </si>
  <si>
    <t xml:space="preserve"> APORTA ESTADOS FINANCIEROS </t>
  </si>
  <si>
    <t>18 a 19</t>
  </si>
  <si>
    <t>14 al 15</t>
  </si>
  <si>
    <t>APORTA EL CERTIFICADO DE PROCURADURIA DE LA PERSONERIA JURIDICA</t>
  </si>
  <si>
    <t>N(A</t>
  </si>
  <si>
    <t>TIENE PERSONERIA JURIDICA OTORGADA POR LA GOBERNACION DE ANTIOQUIA EN 1992, ES VÁLIDA Y NO REQUIERE TRAMITE CON EL ICBF</t>
  </si>
  <si>
    <t>12 a 13</t>
  </si>
  <si>
    <t xml:space="preserve">PROPONENTE No. 39     FUNDACION SAN LUIS MARIA DE MONTFORT                    </t>
  </si>
  <si>
    <t>53 A 55</t>
  </si>
  <si>
    <t>PRESENTA PROPUESTA PARA EL GRUPO 16</t>
  </si>
  <si>
    <t>INFORMACION FINANCIERA FOLIOS (16 A 22  Y 25-26 )</t>
  </si>
  <si>
    <t>14 Y 15</t>
  </si>
  <si>
    <t>RESOLUCION 3717 DEL 22/09/2014</t>
  </si>
  <si>
    <t>49 Y 50</t>
  </si>
  <si>
    <t xml:space="preserve">                                                 INSTITUTO COLOMBIANO DE BIENESTAR FAMILIAR - ICBF</t>
  </si>
  <si>
    <t>CECILIA DE LA FUENTE DE LLERAS</t>
  </si>
  <si>
    <t xml:space="preserve">EVALUACIÓN FINANCIERA PRIMERA INFANCIA </t>
  </si>
  <si>
    <t>#1</t>
  </si>
  <si>
    <t xml:space="preserve">PROPONENTE: </t>
  </si>
  <si>
    <t>NUMERO DE NIT</t>
  </si>
  <si>
    <t>900475907-8</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</si>
  <si>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</si>
  <si>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</si>
  <si>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</si>
  <si>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</si>
  <si>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</si>
  <si>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ACTIVO CORRIENTE</t>
  </si>
  <si>
    <t xml:space="preserve">ACTIVO TOTAL </t>
  </si>
  <si>
    <t xml:space="preserve">PASIVO CORRIENTE </t>
  </si>
  <si>
    <t>PASIVO TOTAL</t>
  </si>
  <si>
    <t>INDICADORES FINANCIEROS DEL PROPONENTE</t>
  </si>
  <si>
    <t>Capacidad Financiera</t>
  </si>
  <si>
    <t>LIQUIDEZ*</t>
  </si>
  <si>
    <t>NIVEL DE ENDEUDAMIENTO</t>
  </si>
  <si>
    <t>CONSOLIDADO GENERAL:</t>
  </si>
  <si>
    <t xml:space="preserve">EL PROPONENTE CUMPLE  ______    NO CUMPLE    X </t>
  </si>
  <si>
    <t xml:space="preserve">CON LA CAPACIDAD FINANCIERA </t>
  </si>
  <si>
    <t>* VER NOTA 5 DEL NUMERAL 3.18</t>
  </si>
  <si>
    <t>NOTA:  PARA EL VALOR TOTAL DE LA PROPUESTA NO CUMPLE NI CON EL INDICE DE LIQUIDEZ NI EL NIVEL ENDEUDAMIENTO.</t>
  </si>
  <si>
    <t>PARA CADA UNO DE LOS GRUPOS CUMPLE CON EL INDICE DE LIQUIDEZ PERO NO CON EL NIVEL DE ENDEUDAMIENTO</t>
  </si>
  <si>
    <t># 2</t>
  </si>
  <si>
    <t>811033687-3</t>
  </si>
  <si>
    <t xml:space="preserve">CUMPLE </t>
  </si>
  <si>
    <t>EL PROPONENTE CUMPLE    X    NO CUMPLE _______</t>
  </si>
  <si>
    <t>#3</t>
  </si>
  <si>
    <t>900105476-9</t>
  </si>
  <si>
    <t>#4</t>
  </si>
  <si>
    <t>900155293-1</t>
  </si>
  <si>
    <t>#  5</t>
  </si>
  <si>
    <t>CORPORACION DEPORTIVA, ARTISTICA, EDUCATIVA Y CULTURAL  FUTURO BRILLANTE</t>
  </si>
  <si>
    <t>900068112-4</t>
  </si>
  <si>
    <t># 6</t>
  </si>
  <si>
    <t>FUNDACION UNIVERSATARIA AUTONOMA DE LAS AMERICAS</t>
  </si>
  <si>
    <t>890985417-3</t>
  </si>
  <si>
    <t># 7</t>
  </si>
  <si>
    <t>800171406-1</t>
  </si>
  <si>
    <t># 8</t>
  </si>
  <si>
    <t>900194485-5</t>
  </si>
  <si>
    <t>NO TIENE CERTIFICACION DE CONTADOR PUBLICO</t>
  </si>
  <si>
    <t>BALANCES NO ESTAN FIRMADOS POR CONTADOR</t>
  </si>
  <si>
    <t>NO TIENE TARJETA , NI  DISCIPLINARIOS DE CONTADOR</t>
  </si>
  <si>
    <t># 9</t>
  </si>
  <si>
    <t>811026258-8</t>
  </si>
  <si>
    <t>EL PROPONENTE CUMPLE   X     NO CUMPLE ______</t>
  </si>
  <si>
    <t># 10</t>
  </si>
  <si>
    <t>CORPORACION EDUCATIVA VIIDA AMBIENTAL</t>
  </si>
  <si>
    <t>900080031-5</t>
  </si>
  <si>
    <t>EL PROPONENTE CUMPLE  X       NO CUMPLE _______</t>
  </si>
  <si>
    <t># 11</t>
  </si>
  <si>
    <t>HIJAS DE MARIA RELIGIOSAS DE LAS ESCUELAS PIAS</t>
  </si>
  <si>
    <t>NO IDENTIFICA EL GRUPO</t>
  </si>
  <si>
    <t>EL PROPONENTE CUMPLE      NO CUMPLE ___X____</t>
  </si>
  <si>
    <t>NOTA :  NO SE PUEDE EVALUAR PORQUE NO IDENTIFICO EL GRUPO AL QUE SE PRESENTA.</t>
  </si>
  <si>
    <t># 12</t>
  </si>
  <si>
    <t>FUNDACION SOCIAL Y CULTURAL SAN ANTONIO DE PADUA-CORLATINA</t>
  </si>
  <si>
    <t>805027243-0</t>
  </si>
  <si>
    <t>5 CONSORCIO ANTIOQUIA</t>
  </si>
  <si>
    <t>29 VALLE</t>
  </si>
  <si>
    <t>3 CORLATINA INDIVIDUAL</t>
  </si>
  <si>
    <t>17 PADUA INDIVIDUAL</t>
  </si>
  <si>
    <t>5 COSORCIO</t>
  </si>
  <si>
    <t>29 VALLE CONSORCIO</t>
  </si>
  <si>
    <t>3 INDIVIDUAL</t>
  </si>
  <si>
    <t xml:space="preserve"> NO CUMPLE </t>
  </si>
  <si>
    <t>29 CONSORCIO VALLE</t>
  </si>
  <si>
    <t>17 INDIVIDUAL</t>
  </si>
  <si>
    <t># 13</t>
  </si>
  <si>
    <t>890905179-3</t>
  </si>
  <si>
    <t># 14</t>
  </si>
  <si>
    <t>ESE HOSPITAL SAN JOAQUIN</t>
  </si>
  <si>
    <t>890981652-1</t>
  </si>
  <si>
    <t>EL PROPONENTE CUMPLE        NO CUMPLE __x_____</t>
  </si>
  <si>
    <t>NO PRESENTA BALANCE A DIC. 31 DE 2013 Y EL DE 2014</t>
  </si>
  <si>
    <t>LO PRESENTA A 30 DE SEPTIEMBRE DE 2014 Y DEBE SER</t>
  </si>
  <si>
    <t>A JUNIO 30 DE 2014</t>
  </si>
  <si>
    <t># 15</t>
  </si>
  <si>
    <t>PAN</t>
  </si>
  <si>
    <t>890980942-6</t>
  </si>
  <si>
    <t># 16</t>
  </si>
  <si>
    <t>811012167-5</t>
  </si>
  <si>
    <t># 17</t>
  </si>
  <si>
    <t>EDUCACION SIN FRONTERAS</t>
  </si>
  <si>
    <t>811013275-7</t>
  </si>
  <si>
    <t>#18</t>
  </si>
  <si>
    <t>900140632-1</t>
  </si>
  <si>
    <t># 19</t>
  </si>
  <si>
    <t>900768093-6</t>
  </si>
  <si>
    <t>INDETERMINADO</t>
  </si>
  <si>
    <t># 20  -  #26</t>
  </si>
  <si>
    <t>COMACO</t>
  </si>
  <si>
    <t>811001810-6</t>
  </si>
  <si>
    <t>EL PROPONENTE CUMPLE        NO CUMPLE ___X____</t>
  </si>
  <si>
    <t>NO TIENE CERTIFICAION CONTADOR</t>
  </si>
  <si>
    <t>BALANCE FIRMADOS POR EL REVISOR FISCAL</t>
  </si>
  <si>
    <t>NO TIENE NI TARJETA NI DISCIPLINARIOS DEL CONTADOR</t>
  </si>
  <si>
    <t># 21    - # 22</t>
  </si>
  <si>
    <t>FUNDACION EDUCADORA INFANTIL CARLA CRISTINA</t>
  </si>
  <si>
    <t>890901524-3</t>
  </si>
  <si>
    <t># 23</t>
  </si>
  <si>
    <t>800009090-6</t>
  </si>
  <si>
    <t># 24</t>
  </si>
  <si>
    <t>CAMPOS DE SIEMBRA</t>
  </si>
  <si>
    <t>811034995-1</t>
  </si>
  <si>
    <t># 25</t>
  </si>
  <si>
    <t>FUNDACION CAFÉ</t>
  </si>
  <si>
    <t>811026247-7</t>
  </si>
  <si>
    <t># 27</t>
  </si>
  <si>
    <t>900241909-8</t>
  </si>
  <si>
    <t># 28</t>
  </si>
  <si>
    <t>800055169-4</t>
  </si>
  <si>
    <t># 29 -   #30</t>
  </si>
  <si>
    <t>ESE JUAN DE DIOS DEL MUNCICIPIO DE SONSON</t>
  </si>
  <si>
    <t>890980003-5</t>
  </si>
  <si>
    <t>NO TIENE DICTAMEN DE REVISOR NI CERTIFICACION DE CONTA-</t>
  </si>
  <si>
    <t>DOR</t>
  </si>
  <si>
    <t>NO TIENE DOCUMENTACION DE CONTADOR</t>
  </si>
  <si>
    <t>#31-#32-#33-#34 y # 35</t>
  </si>
  <si>
    <t>900378827-1</t>
  </si>
  <si>
    <t>EL PROPONENTE CUMPLE       NO CUMPLE ___X____</t>
  </si>
  <si>
    <t xml:space="preserve">NOTA:   CUMPLE PARA LOS GRUPOS 29-21 Y 20  PERO NO CUMPLE SI SE LE ASIGNAN LOS TRES, TAMPOCO CUMPLE CON EL 29 Y 21 .  </t>
  </si>
  <si>
    <t>CUMPLE SI SE LE ASIGNAN EL 29 Y 20 O EL 21 Y 20 .     NO CUMPLE PARA LOS GRUPOS 28 Y 6</t>
  </si>
  <si>
    <t>NO CUMPLE PARA ATENDER LA TOTALIDAD E LOS GRUPOS</t>
  </si>
  <si>
    <t>#36</t>
  </si>
  <si>
    <t>CORPORACION JESUS AMIGO</t>
  </si>
  <si>
    <t>900272648-3</t>
  </si>
  <si>
    <t>#37</t>
  </si>
  <si>
    <t>FUNDAICON SOCIOEDUCATIVA BUCARELLY</t>
  </si>
  <si>
    <t>900236493-6</t>
  </si>
  <si>
    <t>#38</t>
  </si>
  <si>
    <t>800183221-8</t>
  </si>
  <si>
    <t>#39</t>
  </si>
  <si>
    <t>FUNDACION MARIA DE MOUNTFORT</t>
  </si>
  <si>
    <t>815004482-1</t>
  </si>
  <si>
    <t>NOTA:   ESTE OFERENTE CUMPLE COMO PROPONENTE INDIVIDUAL, Y DADO QUE EL CONSORCIO LOGROS UNIDOS POR LA INFANCIA DEL CUAL CORLATINA ES INTEGRANTE</t>
  </si>
  <si>
    <t>NO SUBSANÓ Y POR TANTO NO ESTA HABILITADO, NO ES POSIBLE VINCULARLE A CORPORACION LATINA LOS INDICES FINANCIERSOS DEL CONSORCIO.</t>
  </si>
  <si>
    <t>NO TIENE ANTECEDENTES DISCIPLINARIOS</t>
  </si>
  <si>
    <t>NOTA:  CORLATINA CUMPLE INDIVIDUAL Y CON EL CONSORCIO DE ANTIOQUIA, INCLUYENDO EL CONSORCIO DEL VALLE NO CUMPLE.</t>
  </si>
  <si>
    <t>LE FALTA CERTIFICACION CONTADOR</t>
  </si>
  <si>
    <t>EL PROPONENTE CUMPLE      NO CUMPLE ____X__</t>
  </si>
  <si>
    <t>CARRERA 21 A N° 7-57</t>
  </si>
  <si>
    <t>CARRERA 50 N° 51-59</t>
  </si>
  <si>
    <t>Dado que relaciona una dirección diferente a la establecida en el Anexo 3 para esta UDS, se requiere realizar visita de verificación de infraestructura, para determinar si cumple o no defitivamente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</si>
</sst>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1" formatCode="_-* #,##0_-;\-* #,##0_-;_-* &quot;-&quot;_-;_-@_-"/>
    <numFmt numFmtId="44" formatCode="_-&quot;$&quot;* #,##0.00_-;\-&quot;$&quot;* #,##0.00_-;_-&quot;$&quot;* &quot;-&quot;??_-;_-@_-"/>
    <numFmt numFmtId="43" formatCode="_-* #,##0.00_-;\-* #,##0.00_-;_-* &quot;-&quot;??_-;_-@_-"/>
    <numFmt numFmtId="164" formatCode="[$$-2C0A]\ #,##0"/>
    <numFmt numFmtId="165" formatCode="[$$-240A]\ #,##0.00"/>
    <numFmt numFmtId="166" formatCode="&quot;$&quot;\ #,##0_);[Red]\(&quot;$&quot;\ #,##0\)"/>
    <numFmt numFmtId="167" formatCode="[$$-240A]\ #,##0"/>
    <numFmt numFmtId="168" formatCode="_-* #,##0\ _€_-;\-* #,##0\ _€_-;_-* &quot;-&quot;??\ _€_-;_-@_-"/>
    <numFmt numFmtId="169" formatCode="[$$-2C0A]\ #,##0.00"/>
    <numFmt numFmtId="170" formatCode="0.0"/>
    <numFmt numFmtId="171" formatCode="0;[Red]0"/>
    <numFmt numFmtId="172" formatCode="0.00;[Red]0.00"/>
    <numFmt numFmtId="173" formatCode="0.0;[Red]0.0"/>
    <numFmt numFmtId="174" formatCode="_-* #,##0_-;\-* #,##0_-;_-* &quot;-&quot;??_-;_-@_-"/>
    <numFmt numFmtId="175" formatCode="_-* #,##0.0_-;\-* #,##0.0_-;_-* &quot;-&quot;??_-;_-@_-"/>
    <numFmt numFmtId="176" formatCode="#,##0;[Red]#,##0"/>
    <numFmt numFmtId="177" formatCode="d/mm/yyyy;@"/>
    <numFmt numFmtId="178" formatCode="dd/mm/yy;@"/>
    <numFmt numFmtId="179" formatCode="dd/mm/yyyy;@"/>
    <numFmt numFmtId="180" formatCode="#,##0.00_ ;\-#,##0.00\ "/>
    <numFmt numFmtId="181" formatCode="0.000"/>
  </numFmts>
  <fonts count="8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20"/>
      <name val="Calibri"/>
      <family val="2"/>
    </font>
    <font>
      <sz val="16"/>
      <name val="Calibri"/>
      <family val="2"/>
    </font>
    <font>
      <b/>
      <sz val="11"/>
      <name val="Calibri"/>
      <family val="2"/>
    </font>
    <font>
      <sz val="12"/>
      <name val="Calibri"/>
      <family val="2"/>
    </font>
    <font>
      <b/>
      <sz val="12"/>
      <name val="Calibri"/>
      <family val="2"/>
    </font>
    <font>
      <sz val="11"/>
      <name val="Calibri"/>
      <family val="2"/>
    </font>
    <font>
      <b/>
      <sz val="11"/>
      <color theme="1"/>
      <name val="Arial"/>
      <family val="2"/>
    </font>
    <font>
      <sz val="11"/>
      <color theme="1"/>
      <name val="Arial"/>
      <family val="2"/>
    </font>
    <font>
      <i/>
      <sz val="11"/>
      <color rgb="FFFF0000"/>
      <name val="Calibri"/>
      <family val="2"/>
      <scheme val="minor"/>
    </font>
    <font>
      <sz val="11"/>
      <name val="Calibri"/>
      <family val="2"/>
      <scheme val="minor"/>
    </font>
    <font>
      <sz val="9"/>
      <name val="Calibri"/>
      <family val="2"/>
      <scheme val="minor"/>
    </font>
    <font>
      <b/>
      <sz val="9"/>
      <name val="Calibri"/>
      <family val="2"/>
      <scheme val="minor"/>
    </font>
    <font>
      <b/>
      <sz val="14"/>
      <color indexed="9"/>
      <name val="Calibri"/>
      <family val="2"/>
    </font>
    <font>
      <sz val="9"/>
      <color indexed="8"/>
      <name val="Calibri"/>
      <family val="2"/>
    </font>
    <font>
      <sz val="9"/>
      <name val="Calibri"/>
      <family val="2"/>
    </font>
    <font>
      <b/>
      <sz val="10"/>
      <color theme="1"/>
      <name val="Calibri"/>
      <family val="2"/>
      <scheme val="minor"/>
    </font>
    <font>
      <b/>
      <sz val="9"/>
      <color theme="1"/>
      <name val="Calibri"/>
      <family val="2"/>
      <scheme val="minor"/>
    </font>
    <font>
      <sz val="11"/>
      <name val="Arial"/>
      <family val="2"/>
    </font>
    <font>
      <sz val="10"/>
      <color rgb="FF000000"/>
      <name val="Segoe UI"/>
      <family val="2"/>
    </font>
    <font>
      <sz val="9"/>
      <name val="Arial"/>
      <family val="2"/>
    </font>
    <font>
      <sz val="7"/>
      <color theme="1"/>
      <name val="Times New Roman"/>
      <family val="1"/>
    </font>
    <font>
      <sz val="12"/>
      <color theme="1"/>
      <name val="Arial"/>
      <family val="2"/>
    </font>
    <font>
      <sz val="9"/>
      <color theme="1"/>
      <name val="Times New Roman"/>
      <family val="1"/>
    </font>
    <font>
      <sz val="12"/>
      <color theme="1"/>
      <name val="Calibri"/>
      <family val="2"/>
      <scheme val="minor"/>
    </font>
    <font>
      <sz val="11"/>
      <color rgb="FF000000"/>
      <name val="Calibri"/>
      <family val="2"/>
      <scheme val="minor"/>
    </font>
    <font>
      <sz val="12"/>
      <color theme="1"/>
      <name val="Times New Roman"/>
      <family val="1"/>
    </font>
    <font>
      <sz val="10"/>
      <color theme="1"/>
      <name val="Arial Narrow"/>
      <family val="2"/>
    </font>
    <font>
      <sz val="12"/>
      <name val="Calibri"/>
      <family val="2"/>
      <scheme val="minor"/>
    </font>
    <font>
      <sz val="11"/>
      <color theme="1"/>
      <name val="Arial Narrow"/>
      <family val="2"/>
    </font>
    <font>
      <sz val="9"/>
      <color theme="1"/>
      <name val="Calibri"/>
      <family val="2"/>
      <scheme val="minor"/>
    </font>
    <font>
      <sz val="14"/>
      <name val="Calibri"/>
      <family val="2"/>
      <scheme val="minor"/>
    </font>
    <font>
      <sz val="12"/>
      <name val="Arial"/>
      <family val="2"/>
    </font>
    <font>
      <b/>
      <sz val="12"/>
      <color theme="1"/>
      <name val="Arial"/>
      <family val="2"/>
    </font>
    <font>
      <b/>
      <sz val="12"/>
      <color indexed="9"/>
      <name val="Arial"/>
      <family val="2"/>
    </font>
    <font>
      <b/>
      <sz val="12"/>
      <name val="Arial"/>
      <family val="2"/>
    </font>
    <font>
      <sz val="9"/>
      <name val="Times New Roman"/>
      <family val="1"/>
    </font>
    <font>
      <sz val="11"/>
      <color theme="1"/>
      <name val="Times New Roman"/>
      <family val="1"/>
    </font>
    <font>
      <sz val="10"/>
      <name val="Calibri"/>
      <family val="2"/>
    </font>
    <font>
      <i/>
      <sz val="12"/>
      <color rgb="FFFF0000"/>
      <name val="Arial"/>
      <family val="2"/>
    </font>
    <font>
      <sz val="12"/>
      <color indexed="8"/>
      <name val="Arial"/>
      <family val="2"/>
    </font>
    <font>
      <sz val="8"/>
      <color theme="1"/>
      <name val="Calibri"/>
      <family val="2"/>
      <scheme val="minor"/>
    </font>
    <font>
      <sz val="8"/>
      <name val="Arial"/>
      <family val="2"/>
    </font>
    <font>
      <sz val="8"/>
      <color theme="1"/>
      <name val="Arial"/>
      <family val="2"/>
    </font>
    <font>
      <sz val="8"/>
      <name val="Calibri"/>
      <family val="2"/>
    </font>
    <font>
      <u/>
      <sz val="11"/>
      <color theme="10"/>
      <name val="Calibri"/>
      <family val="2"/>
      <scheme val="minor"/>
    </font>
    <font>
      <b/>
      <sz val="20"/>
      <name val="Arial"/>
      <family val="2"/>
    </font>
    <font>
      <sz val="16"/>
      <name val="Arial"/>
      <family val="2"/>
    </font>
    <font>
      <b/>
      <sz val="11"/>
      <name val="Arial"/>
      <family val="2"/>
    </font>
    <font>
      <i/>
      <sz val="11"/>
      <color rgb="FFFF0000"/>
      <name val="Arial"/>
      <family val="2"/>
    </font>
    <font>
      <b/>
      <sz val="9"/>
      <name val="Arial"/>
      <family val="2"/>
    </font>
    <font>
      <b/>
      <sz val="14"/>
      <color indexed="9"/>
      <name val="Arial"/>
      <family val="2"/>
    </font>
    <font>
      <sz val="9"/>
      <color indexed="8"/>
      <name val="Arial"/>
      <family val="2"/>
    </font>
    <font>
      <b/>
      <sz val="10"/>
      <color theme="1"/>
      <name val="Arial"/>
      <family val="2"/>
    </font>
    <font>
      <b/>
      <sz val="9"/>
      <color theme="1"/>
      <name val="Arial"/>
      <family val="2"/>
    </font>
    <font>
      <sz val="7"/>
      <color theme="1"/>
      <name val="Arial"/>
      <family val="2"/>
    </font>
    <font>
      <sz val="22"/>
      <color theme="1"/>
      <name val="Calibri"/>
      <family val="2"/>
      <scheme val="minor"/>
    </font>
    <font>
      <sz val="20"/>
      <color theme="1"/>
      <name val="Calibri"/>
      <family val="2"/>
      <scheme val="minor"/>
    </font>
    <font>
      <sz val="18"/>
      <color theme="1"/>
      <name val="Calibri"/>
      <family val="2"/>
      <scheme val="minor"/>
    </font>
    <font>
      <b/>
      <sz val="12"/>
      <color theme="1"/>
      <name val="Calibri"/>
      <family val="2"/>
      <scheme val="minor"/>
    </font>
    <font>
      <sz val="12"/>
      <color rgb="FFFF0000"/>
      <name val="Calibri"/>
      <family val="2"/>
      <scheme val="minor"/>
    </font>
    <font>
      <b/>
      <sz val="11"/>
      <name val="Calibri"/>
      <family val="2"/>
      <scheme val="minor"/>
    </font>
    <font>
      <b/>
      <sz val="10"/>
      <color rgb="FF000000"/>
      <name val="Arial"/>
      <family val="2"/>
    </font>
    <font>
      <sz val="12"/>
      <color rgb="FF000000"/>
      <name val="Calibri"/>
      <family val="2"/>
      <scheme val="minor"/>
    </font>
    <font>
      <b/>
      <sz val="9"/>
      <color theme="1"/>
      <name val="Arial Narrow"/>
      <family val="2"/>
    </font>
    <font>
      <sz val="9"/>
      <color rgb="FF000000"/>
      <name val="Arial Narrow"/>
      <family val="2"/>
    </font>
    <font>
      <sz val="9"/>
      <name val="Arial Narrow"/>
      <family val="2"/>
    </font>
    <font>
      <sz val="9"/>
      <color theme="1"/>
      <name val="Arial Narrow"/>
      <family val="2"/>
    </font>
    <font>
      <sz val="10"/>
      <color theme="1"/>
      <name val="Calibri"/>
      <family val="2"/>
      <scheme val="minor"/>
    </font>
    <font>
      <sz val="9"/>
      <color rgb="FF800000"/>
      <name val="Arial Narrow"/>
      <family val="2"/>
    </font>
    <font>
      <sz val="12"/>
      <color rgb="FFFFFF00"/>
      <name val="Calibri"/>
      <family val="2"/>
      <scheme val="minor"/>
    </font>
    <font>
      <b/>
      <sz val="10"/>
      <name val="Arial"/>
      <family val="2"/>
    </font>
    <font>
      <b/>
      <sz val="10"/>
      <color rgb="FFFF0000"/>
      <name val="Calibri"/>
      <family val="2"/>
      <scheme val="minor"/>
    </font>
    <font>
      <sz val="9"/>
      <color rgb="FFC00000"/>
      <name val="Arial Narrow"/>
      <family val="2"/>
    </font>
    <font>
      <sz val="11"/>
      <color rgb="FFC00000"/>
      <name val="Calibri"/>
      <family val="2"/>
      <scheme val="minor"/>
    </font>
    <font>
      <sz val="14"/>
      <color theme="1"/>
      <name val="Calibri"/>
      <family val="2"/>
      <scheme val="minor"/>
    </font>
    <font>
      <b/>
      <sz val="12"/>
      <color rgb="FF000000"/>
      <name val="Arial"/>
      <family val="2"/>
    </font>
    <font>
      <sz val="12"/>
      <color rgb="FF000000"/>
      <name val="Arial"/>
      <family val="2"/>
    </font>
    <font>
      <sz val="12"/>
      <color rgb="FF7030A0"/>
      <name val="Arial"/>
      <family val="2"/>
    </font>
  </fonts>
  <fills count="1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00B050"/>
        <bgColor indexed="64"/>
      </patternFill>
    </fill>
    <fill>
      <patternFill patternType="solid">
        <fgColor theme="5" tint="0.39997558519241921"/>
        <bgColor indexed="64"/>
      </patternFill>
    </fill>
    <fill>
      <patternFill patternType="solid">
        <fgColor theme="7" tint="-0.249977111117893"/>
        <bgColor indexed="64"/>
      </patternFill>
    </fill>
    <fill>
      <patternFill patternType="solid">
        <fgColor theme="3" tint="0.79998168889431442"/>
        <bgColor indexed="64"/>
      </patternFill>
    </fill>
    <fill>
      <patternFill patternType="solid">
        <fgColor rgb="FFFF0000"/>
        <bgColor indexed="64"/>
      </patternFill>
    </fill>
    <fill>
      <patternFill patternType="solid">
        <fgColor rgb="FFDEEAF6"/>
        <bgColor indexed="64"/>
      </patternFill>
    </fill>
    <fill>
      <patternFill patternType="solid">
        <fgColor rgb="FFFFFFFF"/>
        <bgColor rgb="FF000000"/>
      </patternFill>
    </fill>
    <fill>
      <patternFill patternType="solid">
        <fgColor rgb="FFFFFFFF"/>
        <bgColor indexed="64"/>
      </patternFill>
    </fill>
    <fill>
      <patternFill patternType="solid">
        <fgColor theme="4" tint="0.59999389629810485"/>
        <bgColor indexed="64"/>
      </patternFill>
    </fill>
    <fill>
      <patternFill patternType="solid">
        <fgColor rgb="FFF2F2F2"/>
        <bgColor indexed="64"/>
      </patternFill>
    </fill>
    <fill>
      <patternFill patternType="solid">
        <fgColor rgb="FFBFBFBF"/>
        <bgColor indexed="64"/>
      </patternFill>
    </fill>
  </fills>
  <borders count="54">
    <border>
      <left/>
      <right/>
      <top/>
      <bottom/>
      <diagonal/>
    </border>
    <border>
      <left style="medium">
        <color indexed="57"/>
      </left>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57"/>
      </bottom>
      <diagonal/>
    </border>
    <border>
      <left style="medium">
        <color indexed="57"/>
      </left>
      <right style="medium">
        <color indexed="57"/>
      </right>
      <top style="medium">
        <color indexed="57"/>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57"/>
      </left>
      <right/>
      <top/>
      <bottom style="medium">
        <color indexed="57"/>
      </bottom>
      <diagonal/>
    </border>
    <border>
      <left/>
      <right style="medium">
        <color indexed="57"/>
      </right>
      <top/>
      <bottom style="medium">
        <color indexed="57"/>
      </bottom>
      <diagonal/>
    </border>
    <border>
      <left style="medium">
        <color indexed="57"/>
      </left>
      <right style="medium">
        <color indexed="57"/>
      </right>
      <top style="medium">
        <color indexed="57"/>
      </top>
      <bottom style="thin">
        <color indexed="64"/>
      </bottom>
      <diagonal/>
    </border>
    <border>
      <left style="medium">
        <color indexed="57"/>
      </left>
      <right/>
      <top style="medium">
        <color indexed="57"/>
      </top>
      <bottom/>
      <diagonal/>
    </border>
    <border>
      <left/>
      <right style="medium">
        <color indexed="57"/>
      </right>
      <top style="medium">
        <color indexed="57"/>
      </top>
      <bottom/>
      <diagonal/>
    </border>
    <border>
      <left style="thin">
        <color indexed="64"/>
      </left>
      <right/>
      <top/>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right/>
      <top/>
      <bottom style="thin">
        <color rgb="FF000000"/>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auto="1"/>
      </top>
      <bottom style="thin">
        <color auto="1"/>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rgb="FF000000"/>
      </right>
      <top style="medium">
        <color indexed="64"/>
      </top>
      <bottom/>
      <diagonal/>
    </border>
    <border>
      <left style="medium">
        <color rgb="FF000000"/>
      </left>
      <right style="medium">
        <color indexed="64"/>
      </right>
      <top/>
      <bottom/>
      <diagonal/>
    </border>
    <border>
      <left/>
      <right style="medium">
        <color rgb="FF000000"/>
      </right>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48" fillId="0" borderId="0" applyNumberFormat="0" applyFill="0" applyBorder="0" applyAlignment="0" applyProtection="0"/>
    <xf numFmtId="44" fontId="1" fillId="0" borderId="0" applyFont="0" applyFill="0" applyBorder="0" applyAlignment="0" applyProtection="0"/>
  </cellStyleXfs>
  <cellXfs count="1311">
    <xf numFmtId="0" fontId="0" fillId="0" borderId="0" xfId="0"/>
    <xf numFmtId="0" fontId="3" fillId="2" borderId="0" xfId="0" applyFont="1" applyFill="1" applyAlignment="1">
      <alignment vertical="center"/>
    </xf>
    <xf numFmtId="0" fontId="0" fillId="0" borderId="0" xfId="0" applyAlignment="1">
      <alignment vertical="center"/>
    </xf>
    <xf numFmtId="0" fontId="5" fillId="0" borderId="2" xfId="0" applyFont="1" applyFill="1" applyBorder="1" applyAlignment="1">
      <alignment vertical="center"/>
    </xf>
    <xf numFmtId="0" fontId="7" fillId="0" borderId="2" xfId="0" applyFont="1" applyFill="1" applyBorder="1" applyAlignment="1">
      <alignment vertical="center"/>
    </xf>
    <xf numFmtId="0" fontId="6" fillId="4" borderId="3" xfId="0" applyFont="1" applyFill="1" applyBorder="1" applyAlignment="1" applyProtection="1">
      <alignment vertical="center"/>
      <protection locked="0"/>
    </xf>
    <xf numFmtId="0" fontId="6" fillId="4" borderId="4" xfId="0" applyFont="1" applyFill="1" applyBorder="1" applyAlignment="1" applyProtection="1">
      <alignment vertical="center"/>
      <protection locked="0"/>
    </xf>
    <xf numFmtId="0" fontId="7" fillId="0" borderId="5" xfId="0" applyFont="1" applyFill="1" applyBorder="1" applyAlignment="1">
      <alignment vertical="center"/>
    </xf>
    <xf numFmtId="15" fontId="0" fillId="0" borderId="5" xfId="0" applyNumberFormat="1" applyFont="1" applyFill="1" applyBorder="1" applyAlignment="1" applyProtection="1">
      <alignment horizontal="left" vertical="center"/>
      <protection locked="0"/>
    </xf>
    <xf numFmtId="0" fontId="6" fillId="0" borderId="3" xfId="0" applyFont="1" applyFill="1" applyBorder="1" applyAlignment="1" applyProtection="1">
      <alignment horizontal="left" vertical="center"/>
      <protection locked="0"/>
    </xf>
    <xf numFmtId="0" fontId="6" fillId="0" borderId="4" xfId="0" applyFont="1" applyFill="1" applyBorder="1" applyAlignment="1" applyProtection="1">
      <alignment horizontal="left" vertical="center"/>
      <protection locked="0"/>
    </xf>
    <xf numFmtId="0" fontId="7"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8" fillId="0" borderId="0" xfId="0" applyFont="1" applyFill="1" applyBorder="1" applyAlignment="1" applyProtection="1">
      <alignment horizontal="left" vertical="center"/>
      <protection locked="0"/>
    </xf>
    <xf numFmtId="0" fontId="0" fillId="0" borderId="0" xfId="0" applyAlignment="1">
      <alignment horizontal="center" vertical="center"/>
    </xf>
    <xf numFmtId="0" fontId="3" fillId="0" borderId="0" xfId="0" applyFont="1" applyAlignment="1">
      <alignment horizontal="center" vertical="center"/>
    </xf>
    <xf numFmtId="0" fontId="6" fillId="3" borderId="0" xfId="0" applyFont="1" applyFill="1" applyBorder="1" applyAlignment="1">
      <alignment horizontal="center" vertical="center" wrapText="1"/>
    </xf>
    <xf numFmtId="0" fontId="0" fillId="0" borderId="0" xfId="0" applyFill="1" applyBorder="1" applyAlignment="1">
      <alignment vertical="center" wrapText="1"/>
    </xf>
    <xf numFmtId="164" fontId="0" fillId="4" borderId="6" xfId="0" applyNumberFormat="1" applyFill="1" applyBorder="1" applyAlignment="1">
      <alignment horizontal="right" vertical="center"/>
    </xf>
    <xf numFmtId="1" fontId="0" fillId="4" borderId="6" xfId="0" applyNumberFormat="1" applyFill="1" applyBorder="1" applyAlignment="1">
      <alignment horizontal="right" vertical="center"/>
    </xf>
    <xf numFmtId="164" fontId="0" fillId="4" borderId="0" xfId="0" applyNumberFormat="1" applyFill="1" applyBorder="1" applyAlignment="1">
      <alignment horizontal="right" vertical="center"/>
    </xf>
    <xf numFmtId="165" fontId="0" fillId="0" borderId="0" xfId="0" applyNumberFormat="1" applyFill="1" applyBorder="1" applyAlignment="1">
      <alignment vertical="center"/>
    </xf>
    <xf numFmtId="0" fontId="0" fillId="4" borderId="6" xfId="0" applyFill="1" applyBorder="1" applyAlignment="1">
      <alignment vertical="center"/>
    </xf>
    <xf numFmtId="164" fontId="0" fillId="0" borderId="0" xfId="0" applyNumberFormat="1" applyFill="1" applyBorder="1" applyAlignment="1">
      <alignment horizontal="center" vertical="center"/>
    </xf>
    <xf numFmtId="166" fontId="0" fillId="0" borderId="0" xfId="0" applyNumberFormat="1" applyAlignment="1">
      <alignment horizontal="center" vertical="center"/>
    </xf>
    <xf numFmtId="0" fontId="0" fillId="0" borderId="0" xfId="0" applyFill="1" applyBorder="1" applyAlignment="1">
      <alignment horizontal="center" vertical="center"/>
    </xf>
    <xf numFmtId="164" fontId="0" fillId="4" borderId="6" xfId="0" applyNumberFormat="1" applyFill="1" applyBorder="1" applyAlignment="1">
      <alignment horizontal="center" vertical="center"/>
    </xf>
    <xf numFmtId="0" fontId="0" fillId="0" borderId="5" xfId="0" applyBorder="1" applyAlignment="1">
      <alignment vertical="center"/>
    </xf>
    <xf numFmtId="0" fontId="0" fillId="3" borderId="6" xfId="0" applyFill="1" applyBorder="1" applyAlignment="1">
      <alignment vertical="center" wrapText="1"/>
    </xf>
    <xf numFmtId="0" fontId="0" fillId="0" borderId="0" xfId="0" applyBorder="1" applyAlignment="1">
      <alignment vertical="center"/>
    </xf>
    <xf numFmtId="0" fontId="0" fillId="0" borderId="5" xfId="0" applyBorder="1" applyAlignment="1">
      <alignment horizontal="center" vertical="center" wrapText="1"/>
    </xf>
    <xf numFmtId="3" fontId="9" fillId="2" borderId="6" xfId="0" applyNumberFormat="1" applyFont="1" applyFill="1" applyBorder="1" applyAlignment="1">
      <alignment horizontal="right" vertical="center" wrapText="1"/>
    </xf>
    <xf numFmtId="165" fontId="0" fillId="0" borderId="0" xfId="0" applyNumberFormat="1" applyBorder="1" applyAlignment="1">
      <alignment vertical="center"/>
    </xf>
    <xf numFmtId="164" fontId="0" fillId="2" borderId="6" xfId="0" applyNumberFormat="1" applyFill="1" applyBorder="1" applyAlignment="1" applyProtection="1">
      <alignment vertical="center"/>
      <protection locked="0"/>
    </xf>
    <xf numFmtId="0" fontId="3" fillId="0" borderId="0" xfId="0" applyFont="1" applyFill="1" applyBorder="1" applyAlignment="1">
      <alignment vertical="center" wrapText="1"/>
    </xf>
    <xf numFmtId="167" fontId="0" fillId="0" borderId="0" xfId="0" applyNumberFormat="1" applyBorder="1" applyAlignment="1">
      <alignment vertical="center"/>
    </xf>
    <xf numFmtId="0" fontId="0" fillId="0" borderId="0" xfId="0" applyBorder="1" applyAlignment="1">
      <alignment horizontal="center" vertical="center" wrapText="1"/>
    </xf>
    <xf numFmtId="3" fontId="9" fillId="0" borderId="0" xfId="0" applyNumberFormat="1" applyFont="1" applyFill="1" applyBorder="1" applyAlignment="1">
      <alignment horizontal="right" vertical="center" wrapText="1"/>
    </xf>
    <xf numFmtId="164" fontId="0" fillId="0" borderId="0" xfId="0" applyNumberFormat="1" applyFill="1" applyBorder="1" applyAlignment="1" applyProtection="1">
      <alignment vertical="center"/>
      <protection locked="0"/>
    </xf>
    <xf numFmtId="0" fontId="3" fillId="0" borderId="0" xfId="0" applyFont="1" applyAlignment="1">
      <alignment vertical="center"/>
    </xf>
    <xf numFmtId="0" fontId="10" fillId="3" borderId="6" xfId="0" applyFont="1" applyFill="1" applyBorder="1" applyAlignment="1">
      <alignment horizontal="center" vertical="center" wrapText="1"/>
    </xf>
    <xf numFmtId="0" fontId="0" fillId="0" borderId="6" xfId="0" applyBorder="1" applyAlignment="1">
      <alignment vertical="center"/>
    </xf>
    <xf numFmtId="0" fontId="3" fillId="3" borderId="6" xfId="0" applyFont="1" applyFill="1" applyBorder="1" applyAlignment="1">
      <alignment horizontal="center" vertical="center"/>
    </xf>
    <xf numFmtId="0" fontId="11" fillId="0" borderId="6" xfId="0" applyFont="1" applyBorder="1" applyAlignment="1">
      <alignment horizontal="justify" vertical="center" wrapText="1"/>
    </xf>
    <xf numFmtId="0" fontId="11" fillId="0" borderId="6" xfId="0" applyFont="1" applyBorder="1" applyAlignment="1">
      <alignment horizontal="center" vertical="center" wrapText="1"/>
    </xf>
    <xf numFmtId="0" fontId="12" fillId="0" borderId="0" xfId="0" applyFont="1" applyBorder="1" applyAlignment="1">
      <alignment horizontal="center" vertical="center"/>
    </xf>
    <xf numFmtId="0" fontId="3" fillId="3" borderId="12" xfId="0" applyFont="1" applyFill="1" applyBorder="1" applyAlignment="1">
      <alignment horizontal="center" vertical="center" wrapText="1"/>
    </xf>
    <xf numFmtId="2" fontId="3" fillId="3" borderId="12"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49" fontId="13" fillId="0" borderId="6" xfId="0" applyNumberFormat="1"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1" fontId="14" fillId="0" borderId="6" xfId="0" applyNumberFormat="1"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wrapText="1"/>
      <protection locked="0"/>
    </xf>
    <xf numFmtId="9" fontId="14" fillId="0" borderId="6" xfId="2" applyFont="1" applyFill="1" applyBorder="1" applyAlignment="1" applyProtection="1">
      <alignment horizontal="center" vertical="center" wrapText="1"/>
      <protection locked="0"/>
    </xf>
    <xf numFmtId="14" fontId="14" fillId="0" borderId="6" xfId="0" applyNumberFormat="1" applyFont="1" applyFill="1" applyBorder="1" applyAlignment="1" applyProtection="1">
      <alignment horizontal="center" vertical="center" wrapText="1"/>
      <protection locked="0"/>
    </xf>
    <xf numFmtId="15" fontId="14" fillId="0" borderId="6" xfId="0" applyNumberFormat="1" applyFont="1" applyFill="1" applyBorder="1" applyAlignment="1" applyProtection="1">
      <alignment horizontal="center" vertical="center" wrapText="1"/>
      <protection locked="0"/>
    </xf>
    <xf numFmtId="2" fontId="14" fillId="0" borderId="6" xfId="0" applyNumberFormat="1" applyFont="1" applyFill="1" applyBorder="1" applyAlignment="1" applyProtection="1">
      <alignment horizontal="center" vertical="center" wrapText="1"/>
      <protection locked="0"/>
    </xf>
    <xf numFmtId="168" fontId="14" fillId="0" borderId="6" xfId="1" applyNumberFormat="1" applyFont="1" applyFill="1" applyBorder="1" applyAlignment="1">
      <alignment horizontal="right" vertical="center" wrapText="1"/>
    </xf>
    <xf numFmtId="0" fontId="9" fillId="0" borderId="6"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3" fillId="0" borderId="0" xfId="0" applyFont="1" applyFill="1" applyAlignment="1">
      <alignment horizontal="left" vertical="center" wrapText="1"/>
    </xf>
    <xf numFmtId="0" fontId="9" fillId="0" borderId="6" xfId="0" applyFont="1" applyFill="1" applyBorder="1" applyAlignment="1">
      <alignment horizontal="center" vertical="center" wrapText="1"/>
    </xf>
    <xf numFmtId="0" fontId="13" fillId="0" borderId="6" xfId="0" applyFont="1" applyFill="1" applyBorder="1" applyAlignment="1">
      <alignment horizontal="center" vertical="center" wrapText="1"/>
    </xf>
    <xf numFmtId="49" fontId="13" fillId="0" borderId="6" xfId="0" applyNumberFormat="1" applyFont="1" applyFill="1" applyBorder="1" applyAlignment="1" applyProtection="1">
      <alignment horizontal="left" vertical="center" wrapText="1"/>
      <protection locked="0"/>
    </xf>
    <xf numFmtId="9" fontId="14" fillId="0" borderId="6" xfId="0" applyNumberFormat="1" applyFont="1" applyFill="1" applyBorder="1" applyAlignment="1" applyProtection="1">
      <alignment horizontal="center" vertical="center" wrapText="1"/>
      <protection locked="0"/>
    </xf>
    <xf numFmtId="1" fontId="15" fillId="0" borderId="6" xfId="0" applyNumberFormat="1" applyFont="1" applyFill="1" applyBorder="1" applyAlignment="1" applyProtection="1">
      <alignment horizontal="center" vertical="center" wrapText="1"/>
      <protection locked="0"/>
    </xf>
    <xf numFmtId="2" fontId="15" fillId="0" borderId="6" xfId="0" applyNumberFormat="1" applyFont="1" applyFill="1" applyBorder="1" applyAlignment="1" applyProtection="1">
      <alignment horizontal="center" vertical="center" wrapText="1"/>
      <protection locked="0"/>
    </xf>
    <xf numFmtId="49" fontId="15" fillId="0" borderId="6" xfId="0" applyNumberFormat="1" applyFont="1" applyFill="1" applyBorder="1" applyAlignment="1" applyProtection="1">
      <alignment horizontal="center" vertical="center" wrapText="1"/>
      <protection locked="0"/>
    </xf>
    <xf numFmtId="0" fontId="13" fillId="0" borderId="6" xfId="0" applyFont="1" applyFill="1" applyBorder="1" applyAlignment="1">
      <alignment horizontal="left" vertical="center" wrapText="1"/>
    </xf>
    <xf numFmtId="0" fontId="0" fillId="0" borderId="0" xfId="0" applyFill="1" applyAlignment="1">
      <alignment vertical="center"/>
    </xf>
    <xf numFmtId="165" fontId="0" fillId="0" borderId="0" xfId="0" applyNumberFormat="1" applyFill="1" applyAlignment="1">
      <alignment vertical="center"/>
    </xf>
    <xf numFmtId="169" fontId="3" fillId="0" borderId="6" xfId="0" applyNumberFormat="1" applyFont="1" applyFill="1" applyBorder="1" applyAlignment="1">
      <alignment horizontal="center" vertical="center"/>
    </xf>
    <xf numFmtId="0" fontId="3" fillId="0" borderId="6" xfId="0" applyFont="1" applyFill="1" applyBorder="1" applyAlignment="1">
      <alignment vertical="center"/>
    </xf>
    <xf numFmtId="49" fontId="0" fillId="0" borderId="6" xfId="0" applyNumberFormat="1" applyFill="1" applyBorder="1" applyAlignment="1">
      <alignment horizontal="center" vertical="center"/>
    </xf>
    <xf numFmtId="0" fontId="0" fillId="0" borderId="6" xfId="0" applyFill="1" applyBorder="1" applyAlignment="1">
      <alignment horizontal="center" vertical="center"/>
    </xf>
    <xf numFmtId="0" fontId="0" fillId="0" borderId="6" xfId="0" applyFill="1" applyBorder="1" applyAlignment="1">
      <alignment vertical="center"/>
    </xf>
    <xf numFmtId="0" fontId="16" fillId="0" borderId="0" xfId="0" applyFont="1" applyFill="1" applyBorder="1" applyAlignment="1">
      <alignment horizontal="left" vertical="center"/>
    </xf>
    <xf numFmtId="0" fontId="17" fillId="0" borderId="0"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6" xfId="0" applyFont="1" applyFill="1" applyBorder="1" applyAlignment="1">
      <alignment horizontal="center" wrapText="1"/>
    </xf>
    <xf numFmtId="0" fontId="3" fillId="3" borderId="7" xfId="0" applyFont="1" applyFill="1" applyBorder="1" applyAlignment="1">
      <alignment horizontal="center" wrapText="1"/>
    </xf>
    <xf numFmtId="0" fontId="0" fillId="0" borderId="6" xfId="0" applyBorder="1" applyAlignment="1"/>
    <xf numFmtId="0" fontId="0" fillId="0" borderId="6" xfId="0" applyFill="1" applyBorder="1"/>
    <xf numFmtId="0" fontId="0" fillId="0" borderId="6" xfId="0" applyFill="1" applyBorder="1" applyAlignment="1">
      <alignment horizontal="center"/>
    </xf>
    <xf numFmtId="0" fontId="0" fillId="0" borderId="6" xfId="0" applyFill="1" applyBorder="1" applyAlignment="1"/>
    <xf numFmtId="0" fontId="0" fillId="0" borderId="6" xfId="0" applyBorder="1" applyAlignment="1">
      <alignment wrapText="1"/>
    </xf>
    <xf numFmtId="0" fontId="0" fillId="0" borderId="6" xfId="0" applyBorder="1"/>
    <xf numFmtId="0" fontId="0" fillId="0" borderId="6" xfId="0" applyFill="1" applyBorder="1" applyAlignment="1">
      <alignment wrapText="1"/>
    </xf>
    <xf numFmtId="170" fontId="14" fillId="0" borderId="6" xfId="0" applyNumberFormat="1" applyFont="1" applyFill="1" applyBorder="1" applyAlignment="1" applyProtection="1">
      <alignment horizontal="center" vertical="center" wrapText="1"/>
      <protection locked="0"/>
    </xf>
    <xf numFmtId="49" fontId="0" fillId="3" borderId="6" xfId="0" applyNumberFormat="1" applyFill="1" applyBorder="1" applyAlignment="1">
      <alignment horizontal="center" vertical="center"/>
    </xf>
    <xf numFmtId="0" fontId="3" fillId="3" borderId="14" xfId="0" applyFont="1" applyFill="1" applyBorder="1" applyAlignment="1">
      <alignment horizontal="center" vertical="center"/>
    </xf>
    <xf numFmtId="0" fontId="3" fillId="3" borderId="14"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22" fillId="0" borderId="0" xfId="0" applyFont="1"/>
    <xf numFmtId="0" fontId="3" fillId="3" borderId="0" xfId="0" applyFont="1" applyFill="1" applyBorder="1" applyAlignment="1">
      <alignment horizontal="center" vertical="center" wrapText="1"/>
    </xf>
    <xf numFmtId="0" fontId="23" fillId="0" borderId="6" xfId="0" applyFont="1" applyBorder="1" applyAlignment="1">
      <alignment horizontal="center" wrapText="1"/>
    </xf>
    <xf numFmtId="0" fontId="3" fillId="0" borderId="0" xfId="0" applyFont="1" applyBorder="1" applyAlignment="1">
      <alignment horizontal="center" vertical="center"/>
    </xf>
    <xf numFmtId="0" fontId="25" fillId="0" borderId="6" xfId="0" applyFont="1" applyFill="1" applyBorder="1"/>
    <xf numFmtId="0" fontId="0" fillId="0" borderId="6" xfId="0" applyBorder="1" applyAlignment="1">
      <alignment horizontal="center"/>
    </xf>
    <xf numFmtId="0" fontId="14" fillId="0" borderId="6" xfId="0" applyNumberFormat="1" applyFont="1" applyFill="1" applyBorder="1" applyAlignment="1" applyProtection="1">
      <alignment horizontal="center" vertical="center" wrapText="1"/>
      <protection locked="0"/>
    </xf>
    <xf numFmtId="171" fontId="14" fillId="0" borderId="6" xfId="0" applyNumberFormat="1" applyFont="1" applyFill="1" applyBorder="1" applyAlignment="1" applyProtection="1">
      <alignment horizontal="center" vertical="center" wrapText="1"/>
      <protection locked="0"/>
    </xf>
    <xf numFmtId="172" fontId="14" fillId="0" borderId="6" xfId="0" applyNumberFormat="1" applyFont="1" applyFill="1" applyBorder="1" applyAlignment="1" applyProtection="1">
      <alignment horizontal="center" vertical="center" wrapText="1"/>
      <protection locked="0"/>
    </xf>
    <xf numFmtId="0" fontId="26" fillId="0" borderId="7" xfId="0" applyFont="1" applyFill="1" applyBorder="1" applyAlignment="1">
      <alignment horizontal="center" vertical="center" wrapText="1"/>
    </xf>
    <xf numFmtId="173" fontId="14" fillId="0" borderId="6" xfId="0" applyNumberFormat="1" applyFont="1" applyFill="1" applyBorder="1" applyAlignment="1" applyProtection="1">
      <alignment horizontal="center" vertical="center" wrapText="1"/>
      <protection locked="0"/>
    </xf>
    <xf numFmtId="164" fontId="0" fillId="0" borderId="6" xfId="0" applyNumberFormat="1" applyFill="1" applyBorder="1" applyAlignment="1" applyProtection="1">
      <alignment vertical="center"/>
      <protection locked="0"/>
    </xf>
    <xf numFmtId="3" fontId="9" fillId="0" borderId="6" xfId="0" applyNumberFormat="1" applyFont="1" applyFill="1" applyBorder="1" applyAlignment="1">
      <alignment horizontal="right" vertical="center" wrapText="1"/>
    </xf>
    <xf numFmtId="49" fontId="0" fillId="4" borderId="6" xfId="0" applyNumberFormat="1" applyFill="1" applyBorder="1" applyAlignment="1">
      <alignment horizontal="right" vertical="center"/>
    </xf>
    <xf numFmtId="174" fontId="14" fillId="0" borderId="6" xfId="1" applyNumberFormat="1" applyFont="1" applyFill="1" applyBorder="1" applyAlignment="1" applyProtection="1">
      <alignment horizontal="center" vertical="center" wrapText="1"/>
      <protection locked="0"/>
    </xf>
    <xf numFmtId="0" fontId="14" fillId="0" borderId="6" xfId="1" applyNumberFormat="1" applyFont="1" applyFill="1" applyBorder="1" applyAlignment="1" applyProtection="1">
      <alignment horizontal="center" vertical="center" wrapText="1"/>
      <protection locked="0"/>
    </xf>
    <xf numFmtId="43" fontId="14" fillId="0" borderId="6" xfId="1" applyNumberFormat="1" applyFont="1" applyFill="1" applyBorder="1" applyAlignment="1" applyProtection="1">
      <alignment horizontal="center" vertical="center" wrapText="1"/>
      <protection locked="0"/>
    </xf>
    <xf numFmtId="0" fontId="25" fillId="0" borderId="6" xfId="0" applyFont="1" applyBorder="1" applyAlignment="1">
      <alignment vertical="center"/>
    </xf>
    <xf numFmtId="0" fontId="25" fillId="0" borderId="6" xfId="0" applyFont="1" applyFill="1" applyBorder="1" applyAlignment="1"/>
    <xf numFmtId="0" fontId="25" fillId="0" borderId="6" xfId="0" applyFont="1" applyFill="1" applyBorder="1" applyAlignment="1">
      <alignment wrapText="1"/>
    </xf>
    <xf numFmtId="0" fontId="25" fillId="0" borderId="6" xfId="0" applyFont="1" applyBorder="1" applyAlignment="1"/>
    <xf numFmtId="0" fontId="25" fillId="0" borderId="6" xfId="0" applyFont="1" applyBorder="1" applyAlignment="1">
      <alignment wrapText="1"/>
    </xf>
    <xf numFmtId="0" fontId="25" fillId="0" borderId="6" xfId="0" applyFont="1" applyBorder="1"/>
    <xf numFmtId="0" fontId="27" fillId="0" borderId="6" xfId="0" applyFont="1" applyBorder="1" applyAlignment="1">
      <alignment vertical="center"/>
    </xf>
    <xf numFmtId="14" fontId="0" fillId="0" borderId="6" xfId="0" applyNumberFormat="1" applyBorder="1" applyAlignment="1">
      <alignment vertical="center"/>
    </xf>
    <xf numFmtId="14" fontId="0" fillId="0" borderId="6" xfId="0" applyNumberFormat="1" applyBorder="1" applyAlignment="1"/>
    <xf numFmtId="0" fontId="0" fillId="0" borderId="10" xfId="0" applyBorder="1" applyAlignment="1">
      <alignment wrapText="1"/>
    </xf>
    <xf numFmtId="175" fontId="14" fillId="0" borderId="6" xfId="1" applyNumberFormat="1" applyFont="1" applyFill="1" applyBorder="1" applyAlignment="1" applyProtection="1">
      <alignment horizontal="center" vertical="center" wrapText="1"/>
      <protection locked="0"/>
    </xf>
    <xf numFmtId="0" fontId="0" fillId="2" borderId="6" xfId="0" applyFill="1" applyBorder="1" applyAlignment="1">
      <alignment vertical="center"/>
    </xf>
    <xf numFmtId="0" fontId="0" fillId="2" borderId="6" xfId="0" applyFill="1" applyBorder="1" applyAlignment="1"/>
    <xf numFmtId="1" fontId="14" fillId="0" borderId="6" xfId="1" applyNumberFormat="1" applyFont="1" applyFill="1" applyBorder="1" applyAlignment="1" applyProtection="1">
      <alignment horizontal="center" vertical="center" wrapText="1"/>
      <protection locked="0"/>
    </xf>
    <xf numFmtId="174" fontId="15" fillId="0" borderId="6" xfId="1" applyNumberFormat="1" applyFont="1" applyFill="1" applyBorder="1" applyAlignment="1" applyProtection="1">
      <alignment horizontal="center" vertical="center" wrapText="1"/>
      <protection locked="0"/>
    </xf>
    <xf numFmtId="174" fontId="0" fillId="4" borderId="6" xfId="1" applyNumberFormat="1" applyFont="1" applyFill="1" applyBorder="1" applyAlignment="1">
      <alignment horizontal="right" vertical="center"/>
    </xf>
    <xf numFmtId="0" fontId="0" fillId="0" borderId="0" xfId="0" applyFill="1" applyBorder="1" applyAlignment="1"/>
    <xf numFmtId="0" fontId="0" fillId="0" borderId="0" xfId="0" applyFill="1" applyBorder="1" applyAlignment="1">
      <alignment wrapText="1"/>
    </xf>
    <xf numFmtId="0" fontId="0" fillId="0" borderId="0" xfId="0" applyBorder="1"/>
    <xf numFmtId="0" fontId="0" fillId="0" borderId="0" xfId="0" applyFill="1" applyBorder="1"/>
    <xf numFmtId="14" fontId="0" fillId="0" borderId="0" xfId="0" applyNumberFormat="1" applyBorder="1" applyAlignment="1"/>
    <xf numFmtId="0" fontId="0" fillId="0" borderId="0" xfId="0" applyBorder="1" applyAlignment="1"/>
    <xf numFmtId="0" fontId="0" fillId="0" borderId="16" xfId="0" applyBorder="1" applyAlignment="1"/>
    <xf numFmtId="0" fontId="0" fillId="0" borderId="0" xfId="0" applyFill="1" applyBorder="1" applyAlignment="1">
      <alignment vertical="center"/>
    </xf>
    <xf numFmtId="1" fontId="0" fillId="4" borderId="6" xfId="0" applyNumberFormat="1" applyFill="1" applyBorder="1" applyAlignment="1">
      <alignment horizontal="center" vertical="center"/>
    </xf>
    <xf numFmtId="0" fontId="9" fillId="0" borderId="6" xfId="0" applyFont="1" applyFill="1" applyBorder="1" applyAlignment="1">
      <alignment horizontal="right" vertical="center" wrapText="1"/>
    </xf>
    <xf numFmtId="14" fontId="0" fillId="0" borderId="6" xfId="0" applyNumberFormat="1" applyBorder="1" applyAlignment="1">
      <alignment wrapText="1"/>
    </xf>
    <xf numFmtId="0" fontId="29" fillId="0" borderId="7" xfId="0" applyFont="1" applyFill="1" applyBorder="1" applyAlignment="1">
      <alignment horizontal="right" vertical="center" wrapText="1"/>
    </xf>
    <xf numFmtId="174" fontId="14" fillId="0" borderId="6" xfId="1" applyNumberFormat="1" applyFont="1" applyFill="1" applyBorder="1" applyAlignment="1" applyProtection="1">
      <alignment horizontal="right" vertical="center" wrapText="1"/>
      <protection locked="0"/>
    </xf>
    <xf numFmtId="0" fontId="0" fillId="0" borderId="0" xfId="0" applyFill="1"/>
    <xf numFmtId="0" fontId="10" fillId="0" borderId="6" xfId="0" applyFont="1" applyFill="1" applyBorder="1" applyAlignment="1">
      <alignment horizontal="center" vertical="center" wrapText="1"/>
    </xf>
    <xf numFmtId="0" fontId="0" fillId="0" borderId="6" xfId="0" applyFont="1" applyBorder="1" applyAlignment="1">
      <alignment vertical="center"/>
    </xf>
    <xf numFmtId="2" fontId="13" fillId="0" borderId="6" xfId="0" applyNumberFormat="1" applyFont="1" applyFill="1" applyBorder="1" applyAlignment="1" applyProtection="1">
      <alignment horizontal="center" vertical="center" wrapText="1"/>
      <protection locked="0"/>
    </xf>
    <xf numFmtId="2" fontId="0" fillId="0" borderId="0" xfId="0" applyNumberFormat="1" applyFill="1" applyAlignment="1">
      <alignment vertical="center"/>
    </xf>
    <xf numFmtId="0" fontId="13" fillId="0" borderId="6" xfId="0" applyFont="1" applyFill="1" applyBorder="1" applyAlignment="1"/>
    <xf numFmtId="0" fontId="13" fillId="0" borderId="6" xfId="0" applyFont="1" applyFill="1" applyBorder="1"/>
    <xf numFmtId="0" fontId="13" fillId="0" borderId="6" xfId="0" applyFont="1" applyFill="1" applyBorder="1" applyAlignment="1">
      <alignment horizontal="center"/>
    </xf>
    <xf numFmtId="0" fontId="13" fillId="0" borderId="6" xfId="0" applyFont="1" applyFill="1" applyBorder="1" applyAlignment="1">
      <alignment vertical="center"/>
    </xf>
    <xf numFmtId="0" fontId="2" fillId="0" borderId="0" xfId="0" applyFont="1" applyAlignment="1">
      <alignment vertical="center"/>
    </xf>
    <xf numFmtId="0" fontId="0" fillId="2" borderId="0" xfId="0" applyFill="1" applyAlignment="1">
      <alignment vertical="center"/>
    </xf>
    <xf numFmtId="0" fontId="9" fillId="2" borderId="6" xfId="0" applyFont="1" applyFill="1" applyBorder="1" applyAlignment="1">
      <alignment horizontal="left" vertical="center" wrapText="1"/>
    </xf>
    <xf numFmtId="0" fontId="0" fillId="5" borderId="6" xfId="0" applyFill="1" applyBorder="1" applyAlignment="1"/>
    <xf numFmtId="0" fontId="0" fillId="0" borderId="9" xfId="0" applyFill="1" applyBorder="1" applyAlignment="1">
      <alignment vertical="center"/>
    </xf>
    <xf numFmtId="0" fontId="0" fillId="0" borderId="9" xfId="0" applyBorder="1" applyAlignment="1">
      <alignment vertical="center"/>
    </xf>
    <xf numFmtId="0" fontId="14" fillId="0" borderId="8" xfId="0" applyFont="1" applyFill="1" applyBorder="1" applyAlignment="1" applyProtection="1">
      <alignment horizontal="center" vertical="center" wrapText="1"/>
      <protection locked="0"/>
    </xf>
    <xf numFmtId="0" fontId="0" fillId="0" borderId="6" xfId="0" applyFill="1" applyBorder="1" applyAlignment="1">
      <alignment vertical="center" wrapText="1"/>
    </xf>
    <xf numFmtId="9" fontId="6" fillId="3" borderId="6" xfId="0" applyNumberFormat="1" applyFont="1" applyFill="1" applyBorder="1" applyAlignment="1">
      <alignment horizontal="center" vertical="center" wrapText="1"/>
    </xf>
    <xf numFmtId="176" fontId="0" fillId="4" borderId="6" xfId="0" applyNumberFormat="1" applyFill="1" applyBorder="1" applyAlignment="1">
      <alignment horizontal="right" vertical="center"/>
    </xf>
    <xf numFmtId="0" fontId="0" fillId="0" borderId="0" xfId="0" applyFill="1" applyBorder="1" applyAlignment="1">
      <alignment horizontal="center" vertical="center" wrapText="1"/>
    </xf>
    <xf numFmtId="0" fontId="3" fillId="0" borderId="0" xfId="0" applyFont="1" applyFill="1" applyAlignment="1">
      <alignment vertical="center"/>
    </xf>
    <xf numFmtId="0" fontId="0" fillId="0" borderId="0" xfId="0" applyFill="1" applyAlignment="1">
      <alignment horizontal="center" vertical="center"/>
    </xf>
    <xf numFmtId="0" fontId="3" fillId="0" borderId="0" xfId="0" applyFont="1" applyFill="1" applyAlignment="1">
      <alignment horizontal="center" vertical="center"/>
    </xf>
    <xf numFmtId="0" fontId="11" fillId="0" borderId="6" xfId="0" applyFont="1" applyFill="1" applyBorder="1" applyAlignment="1">
      <alignment horizontal="justify" vertical="center" wrapText="1"/>
    </xf>
    <xf numFmtId="0" fontId="30" fillId="0" borderId="6" xfId="0" applyFont="1" applyBorder="1" applyAlignment="1">
      <alignment horizontal="center" vertical="center" wrapText="1"/>
    </xf>
    <xf numFmtId="171" fontId="14" fillId="0" borderId="6" xfId="1" applyNumberFormat="1" applyFont="1" applyFill="1" applyBorder="1" applyAlignment="1">
      <alignment horizontal="right" vertical="center" wrapText="1"/>
    </xf>
    <xf numFmtId="9" fontId="31" fillId="0" borderId="6" xfId="0" applyNumberFormat="1" applyFont="1" applyFill="1" applyBorder="1" applyAlignment="1" applyProtection="1">
      <alignment horizontal="center" vertical="center" wrapText="1"/>
      <protection locked="0"/>
    </xf>
    <xf numFmtId="0" fontId="31" fillId="0" borderId="6" xfId="0" applyFont="1" applyFill="1" applyBorder="1" applyAlignment="1" applyProtection="1">
      <alignment horizontal="center" vertical="center" wrapText="1"/>
      <protection locked="0"/>
    </xf>
    <xf numFmtId="9" fontId="31" fillId="0" borderId="6" xfId="2" applyFont="1" applyFill="1" applyBorder="1" applyAlignment="1" applyProtection="1">
      <alignment horizontal="center" vertical="center" wrapText="1"/>
      <protection locked="0"/>
    </xf>
    <xf numFmtId="14" fontId="31" fillId="0" borderId="6" xfId="0" applyNumberFormat="1" applyFont="1" applyFill="1" applyBorder="1" applyAlignment="1" applyProtection="1">
      <alignment horizontal="center" vertical="center" wrapText="1"/>
      <protection locked="0"/>
    </xf>
    <xf numFmtId="15" fontId="31" fillId="0" borderId="6" xfId="0" applyNumberFormat="1" applyFont="1" applyFill="1" applyBorder="1" applyAlignment="1" applyProtection="1">
      <alignment horizontal="center" vertical="center" wrapText="1"/>
      <protection locked="0"/>
    </xf>
    <xf numFmtId="171" fontId="31" fillId="0" borderId="6" xfId="0" applyNumberFormat="1" applyFont="1" applyFill="1" applyBorder="1" applyAlignment="1" applyProtection="1">
      <alignment horizontal="center" vertical="center" wrapText="1"/>
      <protection locked="0"/>
    </xf>
    <xf numFmtId="172" fontId="31" fillId="0" borderId="6" xfId="0" applyNumberFormat="1" applyFont="1" applyFill="1" applyBorder="1" applyAlignment="1" applyProtection="1">
      <alignment horizontal="center" vertical="center" wrapText="1"/>
      <protection locked="0"/>
    </xf>
    <xf numFmtId="2" fontId="31" fillId="0" borderId="6" xfId="0" applyNumberFormat="1" applyFont="1" applyFill="1" applyBorder="1" applyAlignment="1" applyProtection="1">
      <alignment horizontal="center" vertical="center" wrapText="1"/>
      <protection locked="0"/>
    </xf>
    <xf numFmtId="168" fontId="31" fillId="0" borderId="6" xfId="1" applyNumberFormat="1" applyFont="1" applyFill="1" applyBorder="1" applyAlignment="1">
      <alignment horizontal="right" vertical="center" wrapText="1"/>
    </xf>
    <xf numFmtId="0" fontId="7" fillId="0" borderId="6" xfId="0" applyFont="1" applyFill="1" applyBorder="1" applyAlignment="1">
      <alignment horizontal="left" vertical="center" wrapText="1"/>
    </xf>
    <xf numFmtId="9" fontId="14" fillId="0" borderId="6" xfId="1" applyNumberFormat="1" applyFont="1" applyFill="1" applyBorder="1" applyAlignment="1">
      <alignment horizontal="right" vertical="center" wrapText="1"/>
    </xf>
    <xf numFmtId="0" fontId="0" fillId="0" borderId="0" xfId="0" applyFill="1" applyAlignment="1">
      <alignment vertical="center" wrapText="1"/>
    </xf>
    <xf numFmtId="0" fontId="0" fillId="0" borderId="6" xfId="0" applyBorder="1" applyAlignment="1">
      <alignment horizontal="left" vertical="center"/>
    </xf>
    <xf numFmtId="0" fontId="25" fillId="0" borderId="6" xfId="0" applyFont="1" applyBorder="1" applyAlignment="1">
      <alignment vertical="center" wrapText="1"/>
    </xf>
    <xf numFmtId="0" fontId="25" fillId="0" borderId="6" xfId="0" applyFont="1" applyFill="1" applyBorder="1" applyAlignment="1">
      <alignment vertical="center" wrapText="1"/>
    </xf>
    <xf numFmtId="0" fontId="25" fillId="0" borderId="6" xfId="0" applyFont="1" applyFill="1" applyBorder="1" applyAlignment="1">
      <alignment vertical="center"/>
    </xf>
    <xf numFmtId="0" fontId="0" fillId="0" borderId="0" xfId="0" applyAlignment="1">
      <alignment vertical="center" wrapText="1"/>
    </xf>
    <xf numFmtId="171" fontId="13" fillId="0" borderId="6" xfId="0" applyNumberFormat="1" applyFont="1" applyFill="1" applyBorder="1" applyAlignment="1" applyProtection="1">
      <alignment horizontal="center" vertical="center" wrapText="1"/>
      <protection locked="0"/>
    </xf>
    <xf numFmtId="9" fontId="13" fillId="0" borderId="6" xfId="2" applyFont="1" applyFill="1" applyBorder="1" applyAlignment="1" applyProtection="1">
      <alignment horizontal="center" vertical="center" wrapText="1"/>
      <protection locked="0"/>
    </xf>
    <xf numFmtId="14" fontId="13" fillId="0" borderId="6" xfId="0" applyNumberFormat="1" applyFont="1" applyFill="1" applyBorder="1" applyAlignment="1" applyProtection="1">
      <alignment horizontal="center" vertical="center" wrapText="1"/>
      <protection locked="0"/>
    </xf>
    <xf numFmtId="15" fontId="13" fillId="0" borderId="6" xfId="0" applyNumberFormat="1" applyFont="1" applyFill="1" applyBorder="1" applyAlignment="1" applyProtection="1">
      <alignment horizontal="center" vertical="center" wrapText="1"/>
      <protection locked="0"/>
    </xf>
    <xf numFmtId="172" fontId="13" fillId="0" borderId="6" xfId="0" applyNumberFormat="1" applyFont="1" applyFill="1" applyBorder="1" applyAlignment="1" applyProtection="1">
      <alignment horizontal="center" vertical="center" wrapText="1"/>
      <protection locked="0"/>
    </xf>
    <xf numFmtId="1" fontId="13" fillId="0" borderId="6" xfId="0" applyNumberFormat="1" applyFont="1" applyFill="1" applyBorder="1" applyAlignment="1" applyProtection="1">
      <alignment horizontal="center" vertical="center" wrapText="1"/>
      <protection locked="0"/>
    </xf>
    <xf numFmtId="9" fontId="13" fillId="0" borderId="6" xfId="1" applyNumberFormat="1" applyFont="1" applyFill="1" applyBorder="1" applyAlignment="1">
      <alignment horizontal="right" vertical="center" wrapText="1"/>
    </xf>
    <xf numFmtId="168" fontId="13" fillId="0" borderId="6" xfId="1" applyNumberFormat="1" applyFont="1" applyFill="1" applyBorder="1" applyAlignment="1">
      <alignment horizontal="right" vertical="center" wrapText="1"/>
    </xf>
    <xf numFmtId="171" fontId="13" fillId="0" borderId="6" xfId="1" applyNumberFormat="1" applyFont="1" applyFill="1" applyBorder="1" applyAlignment="1">
      <alignment horizontal="right" vertical="center" wrapText="1"/>
    </xf>
    <xf numFmtId="0" fontId="32" fillId="0" borderId="6" xfId="0" applyFont="1" applyFill="1" applyBorder="1" applyAlignment="1">
      <alignment horizontal="center" vertical="center" wrapText="1"/>
    </xf>
    <xf numFmtId="0" fontId="0" fillId="0" borderId="0" xfId="0" applyFont="1" applyAlignment="1">
      <alignment vertical="center"/>
    </xf>
    <xf numFmtId="1" fontId="13" fillId="0" borderId="6" xfId="1" applyNumberFormat="1" applyFont="1" applyFill="1" applyBorder="1" applyAlignment="1">
      <alignment horizontal="right" vertical="center" wrapText="1"/>
    </xf>
    <xf numFmtId="0" fontId="0" fillId="0" borderId="6" xfId="0" applyFill="1" applyBorder="1" applyAlignment="1">
      <alignment horizontal="center" wrapText="1"/>
    </xf>
    <xf numFmtId="0" fontId="33" fillId="0" borderId="6" xfId="0" applyFont="1" applyBorder="1" applyAlignment="1">
      <alignment horizontal="center" vertical="center" wrapText="1"/>
    </xf>
    <xf numFmtId="0" fontId="33" fillId="0" borderId="6" xfId="0" applyFont="1" applyFill="1" applyBorder="1" applyAlignment="1">
      <alignment horizontal="center" vertical="center" wrapText="1"/>
    </xf>
    <xf numFmtId="0" fontId="0" fillId="0" borderId="6" xfId="0" applyBorder="1" applyAlignment="1">
      <alignment horizontal="center" wrapText="1"/>
    </xf>
    <xf numFmtId="171" fontId="34" fillId="0" borderId="6" xfId="0" applyNumberFormat="1" applyFont="1" applyFill="1" applyBorder="1" applyAlignment="1" applyProtection="1">
      <alignment horizontal="center" vertical="center" wrapText="1"/>
      <protection locked="0"/>
    </xf>
    <xf numFmtId="168" fontId="34" fillId="0" borderId="6" xfId="1" applyNumberFormat="1" applyFont="1" applyFill="1" applyBorder="1" applyAlignment="1">
      <alignment horizontal="right" vertical="center" wrapText="1"/>
    </xf>
    <xf numFmtId="2" fontId="0" fillId="4" borderId="6" xfId="0" applyNumberFormat="1" applyFill="1" applyBorder="1" applyAlignment="1">
      <alignment horizontal="right" vertical="center"/>
    </xf>
    <xf numFmtId="14" fontId="0" fillId="0" borderId="6" xfId="0" applyNumberFormat="1" applyBorder="1" applyAlignment="1">
      <alignment horizontal="right"/>
    </xf>
    <xf numFmtId="44" fontId="15" fillId="2" borderId="6" xfId="0" applyNumberFormat="1" applyFont="1" applyFill="1" applyBorder="1" applyAlignment="1" applyProtection="1">
      <alignment horizontal="center" vertical="center" wrapText="1"/>
      <protection locked="0"/>
    </xf>
    <xf numFmtId="44" fontId="14" fillId="2" borderId="6" xfId="0" applyNumberFormat="1" applyFont="1" applyFill="1" applyBorder="1" applyAlignment="1" applyProtection="1">
      <alignment horizontal="center" vertical="center" wrapText="1"/>
      <protection locked="0"/>
    </xf>
    <xf numFmtId="49" fontId="35" fillId="0" borderId="6" xfId="0" applyNumberFormat="1" applyFont="1" applyFill="1" applyBorder="1" applyAlignment="1" applyProtection="1">
      <alignment horizontal="center" vertical="center" wrapText="1"/>
      <protection locked="0"/>
    </xf>
    <xf numFmtId="1" fontId="14" fillId="2" borderId="6" xfId="0" applyNumberFormat="1" applyFont="1" applyFill="1" applyBorder="1" applyAlignment="1" applyProtection="1">
      <alignment horizontal="center" vertical="center" wrapText="1"/>
      <protection locked="0"/>
    </xf>
    <xf numFmtId="0" fontId="0" fillId="2" borderId="6" xfId="0" applyFill="1" applyBorder="1" applyAlignment="1">
      <alignment horizontal="center"/>
    </xf>
    <xf numFmtId="0" fontId="25" fillId="0" borderId="0" xfId="0" applyFont="1" applyFill="1" applyAlignment="1">
      <alignment vertical="center"/>
    </xf>
    <xf numFmtId="49" fontId="25" fillId="0" borderId="6" xfId="0" applyNumberFormat="1" applyFont="1" applyFill="1" applyBorder="1" applyAlignment="1">
      <alignment horizontal="center" vertical="center"/>
    </xf>
    <xf numFmtId="0" fontId="36" fillId="0" borderId="6" xfId="0" applyFont="1" applyFill="1" applyBorder="1" applyAlignment="1">
      <alignment vertical="center"/>
    </xf>
    <xf numFmtId="0" fontId="37" fillId="0" borderId="0" xfId="0" applyFont="1" applyFill="1" applyBorder="1" applyAlignment="1">
      <alignment horizontal="left" vertical="center"/>
    </xf>
    <xf numFmtId="169" fontId="36" fillId="0" borderId="6" xfId="0" applyNumberFormat="1" applyFont="1" applyFill="1" applyBorder="1" applyAlignment="1">
      <alignment horizontal="center" vertical="center"/>
    </xf>
    <xf numFmtId="165" fontId="25" fillId="0" borderId="0" xfId="0" applyNumberFormat="1" applyFont="1" applyFill="1" applyAlignment="1">
      <alignment vertical="center"/>
    </xf>
    <xf numFmtId="0" fontId="35" fillId="0" borderId="6" xfId="0" applyFont="1" applyFill="1" applyBorder="1" applyAlignment="1">
      <alignment horizontal="left" vertical="center" wrapText="1"/>
    </xf>
    <xf numFmtId="168" fontId="35" fillId="0" borderId="6" xfId="1" applyNumberFormat="1" applyFont="1" applyFill="1" applyBorder="1" applyAlignment="1">
      <alignment horizontal="right" vertical="center" wrapText="1"/>
    </xf>
    <xf numFmtId="49" fontId="38" fillId="0" borderId="6" xfId="0" applyNumberFormat="1" applyFont="1" applyFill="1" applyBorder="1" applyAlignment="1" applyProtection="1">
      <alignment horizontal="center" vertical="center" wrapText="1"/>
      <protection locked="0"/>
    </xf>
    <xf numFmtId="2" fontId="38" fillId="0" borderId="6" xfId="0" applyNumberFormat="1" applyFont="1" applyFill="1" applyBorder="1" applyAlignment="1" applyProtection="1">
      <alignment horizontal="center" vertical="center" wrapText="1"/>
      <protection locked="0"/>
    </xf>
    <xf numFmtId="15" fontId="35" fillId="0" borderId="6" xfId="0" applyNumberFormat="1" applyFont="1" applyFill="1" applyBorder="1" applyAlignment="1" applyProtection="1">
      <alignment horizontal="center" vertical="center" wrapText="1"/>
      <protection locked="0"/>
    </xf>
    <xf numFmtId="0" fontId="35" fillId="0" borderId="6" xfId="0" applyFont="1" applyFill="1" applyBorder="1" applyAlignment="1" applyProtection="1">
      <alignment horizontal="center" vertical="center" wrapText="1"/>
      <protection locked="0"/>
    </xf>
    <xf numFmtId="9" fontId="35" fillId="0" borderId="6" xfId="0" applyNumberFormat="1" applyFont="1" applyFill="1" applyBorder="1" applyAlignment="1" applyProtection="1">
      <alignment horizontal="center" vertical="center" wrapText="1"/>
      <protection locked="0"/>
    </xf>
    <xf numFmtId="49" fontId="35" fillId="0" borderId="6" xfId="0" applyNumberFormat="1" applyFont="1" applyFill="1" applyBorder="1" applyAlignment="1" applyProtection="1">
      <alignment horizontal="left" vertical="center" wrapText="1"/>
      <protection locked="0"/>
    </xf>
    <xf numFmtId="2" fontId="35" fillId="0" borderId="6" xfId="0" applyNumberFormat="1" applyFont="1" applyFill="1" applyBorder="1" applyAlignment="1" applyProtection="1">
      <alignment horizontal="center" vertical="center" wrapText="1"/>
      <protection locked="0"/>
    </xf>
    <xf numFmtId="1" fontId="35" fillId="0" borderId="6" xfId="0" applyNumberFormat="1" applyFont="1" applyFill="1" applyBorder="1" applyAlignment="1" applyProtection="1">
      <alignment horizontal="center" vertical="center" wrapText="1"/>
      <protection locked="0"/>
    </xf>
    <xf numFmtId="14" fontId="35" fillId="0" borderId="6" xfId="0" applyNumberFormat="1" applyFont="1" applyFill="1" applyBorder="1" applyAlignment="1" applyProtection="1">
      <alignment horizontal="center" vertical="center" wrapText="1"/>
      <protection locked="0"/>
    </xf>
    <xf numFmtId="9" fontId="35" fillId="0" borderId="6" xfId="2" applyFont="1" applyFill="1" applyBorder="1" applyAlignment="1" applyProtection="1">
      <alignment horizontal="center" vertical="center" wrapText="1"/>
      <protection locked="0"/>
    </xf>
    <xf numFmtId="0" fontId="36" fillId="3" borderId="9" xfId="0" applyFont="1" applyFill="1" applyBorder="1" applyAlignment="1">
      <alignment horizontal="center" vertical="center" wrapText="1"/>
    </xf>
    <xf numFmtId="0" fontId="36" fillId="3" borderId="12" xfId="0" applyFont="1" applyFill="1" applyBorder="1" applyAlignment="1">
      <alignment horizontal="center" vertical="center" wrapText="1"/>
    </xf>
    <xf numFmtId="2" fontId="36" fillId="3" borderId="12" xfId="0" applyNumberFormat="1" applyFont="1" applyFill="1" applyBorder="1" applyAlignment="1">
      <alignment horizontal="center" vertical="center" wrapText="1"/>
    </xf>
    <xf numFmtId="2" fontId="14" fillId="5" borderId="6" xfId="0" applyNumberFormat="1" applyFont="1" applyFill="1" applyBorder="1" applyAlignment="1" applyProtection="1">
      <alignment horizontal="center" vertical="center" wrapText="1"/>
      <protection locked="0"/>
    </xf>
    <xf numFmtId="0" fontId="0" fillId="0" borderId="0" xfId="0" applyNumberFormat="1" applyAlignment="1">
      <alignment horizontal="center" vertical="center"/>
    </xf>
    <xf numFmtId="0" fontId="0" fillId="5" borderId="0" xfId="0" applyFill="1" applyAlignment="1">
      <alignment vertical="center"/>
    </xf>
    <xf numFmtId="0" fontId="0" fillId="5" borderId="0" xfId="0" applyNumberFormat="1" applyFill="1" applyAlignment="1">
      <alignment horizontal="center" vertical="center"/>
    </xf>
    <xf numFmtId="0" fontId="0" fillId="6" borderId="0" xfId="0" applyFill="1" applyAlignment="1">
      <alignment vertical="center"/>
    </xf>
    <xf numFmtId="0" fontId="5" fillId="5" borderId="2" xfId="0" applyFont="1" applyFill="1" applyBorder="1" applyAlignment="1">
      <alignment vertical="center"/>
    </xf>
    <xf numFmtId="0" fontId="7" fillId="5" borderId="2" xfId="0" applyFont="1" applyFill="1" applyBorder="1" applyAlignment="1">
      <alignment vertical="center"/>
    </xf>
    <xf numFmtId="0" fontId="6" fillId="5" borderId="3" xfId="0" applyFont="1" applyFill="1" applyBorder="1" applyAlignment="1" applyProtection="1">
      <alignment vertical="center"/>
      <protection locked="0"/>
    </xf>
    <xf numFmtId="0" fontId="6" fillId="5" borderId="3" xfId="0" applyNumberFormat="1" applyFont="1" applyFill="1" applyBorder="1" applyAlignment="1" applyProtection="1">
      <alignment horizontal="center" vertical="center"/>
      <protection locked="0"/>
    </xf>
    <xf numFmtId="0" fontId="6" fillId="5" borderId="4" xfId="0" applyFont="1" applyFill="1" applyBorder="1" applyAlignment="1" applyProtection="1">
      <alignment vertical="center"/>
      <protection locked="0"/>
    </xf>
    <xf numFmtId="0" fontId="7" fillId="5" borderId="5" xfId="0" applyFont="1" applyFill="1" applyBorder="1" applyAlignment="1">
      <alignment vertical="center"/>
    </xf>
    <xf numFmtId="15" fontId="0" fillId="5" borderId="5" xfId="0" applyNumberFormat="1" applyFont="1" applyFill="1" applyBorder="1" applyAlignment="1" applyProtection="1">
      <alignment horizontal="left" vertical="center"/>
      <protection locked="0"/>
    </xf>
    <xf numFmtId="0" fontId="7" fillId="5" borderId="0" xfId="0" applyFont="1" applyFill="1" applyBorder="1" applyAlignment="1">
      <alignment vertical="center"/>
    </xf>
    <xf numFmtId="14" fontId="0" fillId="5" borderId="0" xfId="0" applyNumberFormat="1" applyFill="1" applyBorder="1" applyAlignment="1" applyProtection="1">
      <alignment vertical="center"/>
      <protection locked="0"/>
    </xf>
    <xf numFmtId="0" fontId="8" fillId="5" borderId="0" xfId="0" applyFont="1" applyFill="1" applyBorder="1" applyAlignment="1" applyProtection="1">
      <alignment horizontal="left" vertical="center"/>
      <protection locked="0"/>
    </xf>
    <xf numFmtId="0" fontId="0" fillId="5" borderId="0" xfId="0" applyFill="1" applyAlignment="1">
      <alignment horizontal="center" vertical="center"/>
    </xf>
    <xf numFmtId="0" fontId="3" fillId="5" borderId="0" xfId="0" applyFont="1" applyFill="1" applyAlignment="1">
      <alignment horizontal="center" vertical="center"/>
    </xf>
    <xf numFmtId="0" fontId="6" fillId="5" borderId="0" xfId="0" applyFont="1" applyFill="1" applyBorder="1" applyAlignment="1">
      <alignment horizontal="center" vertical="center" wrapText="1"/>
    </xf>
    <xf numFmtId="0" fontId="0" fillId="5" borderId="0" xfId="0" applyFill="1" applyBorder="1" applyAlignment="1">
      <alignment vertical="center" wrapText="1"/>
    </xf>
    <xf numFmtId="0" fontId="0" fillId="5" borderId="0" xfId="0" applyNumberFormat="1" applyFill="1" applyBorder="1" applyAlignment="1">
      <alignment horizontal="center" vertical="center" wrapText="1"/>
    </xf>
    <xf numFmtId="164" fontId="0" fillId="5" borderId="6" xfId="0" applyNumberFormat="1" applyFill="1" applyBorder="1" applyAlignment="1">
      <alignment horizontal="right" vertical="center"/>
    </xf>
    <xf numFmtId="3" fontId="0" fillId="5" borderId="6" xfId="0" applyNumberFormat="1" applyFill="1" applyBorder="1" applyAlignment="1">
      <alignment horizontal="right" vertical="center"/>
    </xf>
    <xf numFmtId="164" fontId="0" fillId="5" borderId="0" xfId="0" applyNumberFormat="1" applyFill="1" applyBorder="1" applyAlignment="1">
      <alignment horizontal="right" vertical="center"/>
    </xf>
    <xf numFmtId="165" fontId="0" fillId="5" borderId="0" xfId="0" applyNumberFormat="1" applyFill="1" applyBorder="1" applyAlignment="1">
      <alignment vertical="center"/>
    </xf>
    <xf numFmtId="0" fontId="0" fillId="5" borderId="0" xfId="0" applyNumberFormat="1" applyFill="1" applyBorder="1" applyAlignment="1">
      <alignment horizontal="center" vertical="center"/>
    </xf>
    <xf numFmtId="0" fontId="0" fillId="5" borderId="6" xfId="0" applyFill="1" applyBorder="1" applyAlignment="1">
      <alignment vertical="center"/>
    </xf>
    <xf numFmtId="164" fontId="0" fillId="5" borderId="0" xfId="0" applyNumberFormat="1" applyFill="1" applyBorder="1" applyAlignment="1">
      <alignment horizontal="center" vertical="center"/>
    </xf>
    <xf numFmtId="166" fontId="0" fillId="5" borderId="0" xfId="0" applyNumberFormat="1" applyFill="1" applyAlignment="1">
      <alignment horizontal="center" vertical="center"/>
    </xf>
    <xf numFmtId="0" fontId="0" fillId="5" borderId="0" xfId="0" applyFill="1" applyBorder="1" applyAlignment="1">
      <alignment horizontal="center" vertical="center"/>
    </xf>
    <xf numFmtId="164" fontId="0" fillId="5" borderId="6" xfId="0" applyNumberFormat="1" applyFill="1" applyBorder="1" applyAlignment="1">
      <alignment horizontal="center" vertical="center"/>
    </xf>
    <xf numFmtId="0" fontId="0" fillId="6" borderId="5" xfId="0" applyFill="1" applyBorder="1" applyAlignment="1">
      <alignment vertical="center"/>
    </xf>
    <xf numFmtId="0" fontId="0" fillId="5" borderId="6" xfId="0" applyFill="1" applyBorder="1" applyAlignment="1">
      <alignment vertical="center" wrapText="1"/>
    </xf>
    <xf numFmtId="0" fontId="0" fillId="5" borderId="0" xfId="0" applyFill="1" applyBorder="1" applyAlignment="1">
      <alignment vertical="center"/>
    </xf>
    <xf numFmtId="0" fontId="0" fillId="6" borderId="5" xfId="0" applyFill="1" applyBorder="1" applyAlignment="1">
      <alignment horizontal="center" vertical="center" wrapText="1"/>
    </xf>
    <xf numFmtId="3" fontId="9" fillId="5" borderId="6" xfId="0" applyNumberFormat="1" applyFont="1" applyFill="1" applyBorder="1" applyAlignment="1">
      <alignment horizontal="right" vertical="center" wrapText="1"/>
    </xf>
    <xf numFmtId="164" fontId="0" fillId="5" borderId="6" xfId="0" applyNumberFormat="1" applyFill="1" applyBorder="1" applyAlignment="1" applyProtection="1">
      <alignment vertical="center"/>
      <protection locked="0"/>
    </xf>
    <xf numFmtId="0" fontId="3" fillId="5" borderId="0" xfId="0" applyFont="1" applyFill="1" applyBorder="1" applyAlignment="1">
      <alignment vertical="center" wrapText="1"/>
    </xf>
    <xf numFmtId="167" fontId="0" fillId="5" borderId="0" xfId="0" applyNumberFormat="1" applyFill="1" applyBorder="1" applyAlignment="1">
      <alignment vertical="center"/>
    </xf>
    <xf numFmtId="0" fontId="0" fillId="6" borderId="0" xfId="0" applyFill="1" applyBorder="1" applyAlignment="1">
      <alignment horizontal="center" vertical="center" wrapText="1"/>
    </xf>
    <xf numFmtId="3" fontId="9" fillId="5" borderId="0" xfId="0" applyNumberFormat="1" applyFont="1" applyFill="1" applyBorder="1" applyAlignment="1">
      <alignment horizontal="right" vertical="center" wrapText="1"/>
    </xf>
    <xf numFmtId="164" fontId="0" fillId="5" borderId="0" xfId="0" applyNumberFormat="1" applyFill="1" applyBorder="1" applyAlignment="1" applyProtection="1">
      <alignment vertical="center"/>
      <protection locked="0"/>
    </xf>
    <xf numFmtId="0" fontId="3" fillId="5" borderId="0" xfId="0" applyFont="1" applyFill="1" applyAlignment="1">
      <alignment vertical="center"/>
    </xf>
    <xf numFmtId="0" fontId="0" fillId="5" borderId="0" xfId="0" applyFill="1"/>
    <xf numFmtId="0" fontId="10" fillId="5" borderId="6" xfId="0" applyFont="1" applyFill="1" applyBorder="1" applyAlignment="1">
      <alignment horizontal="center" vertical="center" wrapText="1"/>
    </xf>
    <xf numFmtId="0" fontId="3" fillId="5" borderId="6" xfId="0" applyFont="1" applyFill="1" applyBorder="1" applyAlignment="1">
      <alignment horizontal="center" vertical="center"/>
    </xf>
    <xf numFmtId="0" fontId="11" fillId="5" borderId="6" xfId="0" applyFont="1" applyFill="1" applyBorder="1" applyAlignment="1">
      <alignment horizontal="justify" vertical="center" wrapText="1"/>
    </xf>
    <xf numFmtId="0" fontId="11" fillId="5" borderId="6" xfId="0" applyFont="1" applyFill="1" applyBorder="1" applyAlignment="1">
      <alignment horizontal="center" vertical="center" wrapText="1"/>
    </xf>
    <xf numFmtId="0" fontId="0" fillId="0" borderId="0" xfId="0" applyNumberFormat="1" applyBorder="1" applyAlignment="1">
      <alignment horizontal="center" vertical="center"/>
    </xf>
    <xf numFmtId="0" fontId="3" fillId="3" borderId="12" xfId="0" applyNumberFormat="1" applyFont="1" applyFill="1" applyBorder="1" applyAlignment="1">
      <alignment horizontal="center" vertical="center" wrapText="1"/>
    </xf>
    <xf numFmtId="3" fontId="14" fillId="0" borderId="6" xfId="0" applyNumberFormat="1" applyFont="1" applyFill="1" applyBorder="1" applyAlignment="1" applyProtection="1">
      <alignment horizontal="center" vertical="center" wrapText="1"/>
      <protection locked="0"/>
    </xf>
    <xf numFmtId="177" fontId="14" fillId="0" borderId="6" xfId="0" applyNumberFormat="1" applyFont="1" applyFill="1" applyBorder="1" applyAlignment="1" applyProtection="1">
      <alignment horizontal="center" vertical="center" wrapText="1"/>
      <protection locked="0"/>
    </xf>
    <xf numFmtId="0" fontId="15" fillId="0" borderId="6" xfId="0" applyNumberFormat="1" applyFont="1" applyFill="1" applyBorder="1" applyAlignment="1" applyProtection="1">
      <alignment horizontal="center" vertical="center" wrapText="1"/>
      <protection locked="0"/>
    </xf>
    <xf numFmtId="0" fontId="0" fillId="0" borderId="0" xfId="0" applyNumberFormat="1" applyFill="1" applyAlignment="1">
      <alignment horizontal="center" vertical="center"/>
    </xf>
    <xf numFmtId="0" fontId="16" fillId="0" borderId="0" xfId="0" applyNumberFormat="1" applyFont="1" applyFill="1" applyBorder="1" applyAlignment="1">
      <alignment horizontal="center" vertical="center"/>
    </xf>
    <xf numFmtId="0" fontId="3" fillId="3" borderId="6" xfId="0" applyNumberFormat="1" applyFont="1" applyFill="1" applyBorder="1" applyAlignment="1">
      <alignment horizontal="center" vertical="center" wrapText="1"/>
    </xf>
    <xf numFmtId="0" fontId="0" fillId="0" borderId="6" xfId="0" applyNumberFormat="1" applyBorder="1" applyAlignment="1">
      <alignment horizontal="center" vertical="center"/>
    </xf>
    <xf numFmtId="0" fontId="3" fillId="5" borderId="6" xfId="0" applyFont="1" applyFill="1" applyBorder="1" applyAlignment="1">
      <alignment horizontal="center" vertical="center" wrapText="1"/>
    </xf>
    <xf numFmtId="0" fontId="0" fillId="5" borderId="6" xfId="0" applyFill="1" applyBorder="1" applyAlignment="1">
      <alignment wrapText="1"/>
    </xf>
    <xf numFmtId="0" fontId="0" fillId="5" borderId="6" xfId="0" applyFill="1" applyBorder="1" applyAlignment="1">
      <alignment horizontal="center" wrapText="1"/>
    </xf>
    <xf numFmtId="14" fontId="0" fillId="5" borderId="6" xfId="0" applyNumberFormat="1" applyFill="1" applyBorder="1" applyAlignment="1"/>
    <xf numFmtId="0" fontId="0" fillId="5" borderId="6" xfId="0" applyFill="1" applyBorder="1"/>
    <xf numFmtId="0" fontId="0" fillId="5" borderId="6" xfId="0" applyNumberFormat="1" applyFill="1" applyBorder="1" applyAlignment="1">
      <alignment horizontal="center" vertical="center" wrapText="1"/>
    </xf>
    <xf numFmtId="0" fontId="0" fillId="5" borderId="6" xfId="0" applyFill="1" applyBorder="1" applyAlignment="1">
      <alignment horizontal="left" vertical="center" wrapText="1"/>
    </xf>
    <xf numFmtId="0" fontId="0" fillId="5" borderId="6" xfId="0" applyFill="1" applyBorder="1" applyAlignment="1">
      <alignment horizontal="left"/>
    </xf>
    <xf numFmtId="0" fontId="0" fillId="5" borderId="6" xfId="0" applyNumberFormat="1" applyFill="1" applyBorder="1" applyAlignment="1">
      <alignment horizontal="center" vertical="center"/>
    </xf>
    <xf numFmtId="0" fontId="0" fillId="7" borderId="0" xfId="0" applyFill="1" applyAlignment="1">
      <alignment vertical="center"/>
    </xf>
    <xf numFmtId="0" fontId="0" fillId="7" borderId="0" xfId="0" applyNumberFormat="1" applyFill="1" applyAlignment="1">
      <alignment horizontal="center" vertical="center"/>
    </xf>
    <xf numFmtId="0" fontId="3" fillId="7" borderId="6" xfId="0" applyFont="1" applyFill="1" applyBorder="1" applyAlignment="1">
      <alignment horizontal="center" vertical="center" wrapText="1"/>
    </xf>
    <xf numFmtId="0" fontId="0" fillId="7" borderId="6" xfId="0" applyFill="1" applyBorder="1" applyAlignment="1">
      <alignment wrapText="1"/>
    </xf>
    <xf numFmtId="0" fontId="0" fillId="7" borderId="6" xfId="0" applyFill="1" applyBorder="1" applyAlignment="1">
      <alignment horizontal="center" wrapText="1"/>
    </xf>
    <xf numFmtId="0" fontId="0" fillId="7" borderId="6" xfId="0" applyFill="1" applyBorder="1" applyAlignment="1"/>
    <xf numFmtId="0" fontId="0" fillId="7" borderId="6" xfId="0" applyFill="1" applyBorder="1"/>
    <xf numFmtId="0" fontId="0" fillId="7" borderId="6" xfId="0" applyNumberFormat="1" applyFill="1" applyBorder="1" applyAlignment="1">
      <alignment horizontal="center" wrapText="1"/>
    </xf>
    <xf numFmtId="0" fontId="0" fillId="7" borderId="6" xfId="0" applyFill="1" applyBorder="1" applyAlignment="1">
      <alignment vertical="center"/>
    </xf>
    <xf numFmtId="14" fontId="0" fillId="7" borderId="6" xfId="0" applyNumberFormat="1" applyFill="1" applyBorder="1" applyAlignment="1"/>
    <xf numFmtId="0" fontId="0" fillId="7" borderId="6" xfId="0" applyNumberFormat="1" applyFill="1" applyBorder="1" applyAlignment="1">
      <alignment horizontal="center" vertical="center" wrapText="1"/>
    </xf>
    <xf numFmtId="0" fontId="0" fillId="7" borderId="6" xfId="0" applyFill="1" applyBorder="1" applyAlignment="1">
      <alignment horizontal="justify" vertical="justify"/>
    </xf>
    <xf numFmtId="0" fontId="0" fillId="7" borderId="6" xfId="0" applyFill="1" applyBorder="1" applyAlignment="1">
      <alignment horizontal="justify" vertical="justify" wrapText="1"/>
    </xf>
    <xf numFmtId="0" fontId="0" fillId="7" borderId="6" xfId="0" applyNumberFormat="1" applyFill="1" applyBorder="1" applyAlignment="1">
      <alignment horizontal="center" vertical="center"/>
    </xf>
    <xf numFmtId="171" fontId="15" fillId="0" borderId="6" xfId="0" applyNumberFormat="1" applyFont="1" applyFill="1" applyBorder="1" applyAlignment="1" applyProtection="1">
      <alignment horizontal="center" vertical="center" wrapText="1"/>
      <protection locked="0"/>
    </xf>
    <xf numFmtId="0" fontId="0" fillId="0" borderId="6" xfId="0" applyFont="1" applyBorder="1" applyAlignment="1">
      <alignment wrapText="1"/>
    </xf>
    <xf numFmtId="0" fontId="39" fillId="0" borderId="6" xfId="0" applyFont="1" applyFill="1" applyBorder="1" applyAlignment="1">
      <alignment horizontal="center" vertical="center" wrapText="1"/>
    </xf>
    <xf numFmtId="0" fontId="40" fillId="0" borderId="7" xfId="0" applyFont="1" applyFill="1" applyBorder="1" applyAlignment="1">
      <alignment horizontal="left" vertical="center" wrapText="1"/>
    </xf>
    <xf numFmtId="0" fontId="0" fillId="0" borderId="6" xfId="0" applyFont="1" applyFill="1" applyBorder="1" applyAlignment="1">
      <alignment wrapText="1"/>
    </xf>
    <xf numFmtId="171" fontId="39" fillId="0" borderId="6" xfId="0" applyNumberFormat="1" applyFont="1" applyFill="1" applyBorder="1" applyAlignment="1">
      <alignment horizontal="center" vertical="center" wrapText="1"/>
    </xf>
    <xf numFmtId="0" fontId="40" fillId="0" borderId="7" xfId="0" applyFont="1" applyFill="1" applyBorder="1" applyAlignment="1">
      <alignment horizontal="center" vertical="center" wrapText="1"/>
    </xf>
    <xf numFmtId="167" fontId="0" fillId="0" borderId="0" xfId="0" applyNumberFormat="1" applyFill="1" applyBorder="1" applyAlignment="1">
      <alignment vertical="center"/>
    </xf>
    <xf numFmtId="0" fontId="6" fillId="2" borderId="6" xfId="0" applyFont="1" applyFill="1" applyBorder="1" applyAlignment="1">
      <alignment horizontal="center" vertical="center" wrapText="1"/>
    </xf>
    <xf numFmtId="0" fontId="0" fillId="0" borderId="6" xfId="0" applyBorder="1" applyAlignment="1">
      <alignment vertical="top" wrapText="1"/>
    </xf>
    <xf numFmtId="0" fontId="0" fillId="4" borderId="6" xfId="0" applyNumberFormat="1" applyFill="1" applyBorder="1" applyAlignment="1">
      <alignment horizontal="right" vertical="center"/>
    </xf>
    <xf numFmtId="0" fontId="0" fillId="0" borderId="6" xfId="0" applyFill="1" applyBorder="1" applyAlignment="1">
      <alignment horizontal="justify" vertical="justify" wrapText="1"/>
    </xf>
    <xf numFmtId="14" fontId="0" fillId="0" borderId="6" xfId="0" applyNumberFormat="1" applyBorder="1" applyAlignment="1">
      <alignment horizontal="right" wrapText="1"/>
    </xf>
    <xf numFmtId="1" fontId="14" fillId="0" borderId="6" xfId="2" applyNumberFormat="1" applyFont="1" applyFill="1" applyBorder="1" applyAlignment="1" applyProtection="1">
      <alignment horizontal="center" vertical="center" wrapText="1"/>
      <protection locked="0"/>
    </xf>
    <xf numFmtId="0" fontId="14" fillId="0" borderId="6" xfId="1" applyNumberFormat="1" applyFont="1" applyFill="1" applyBorder="1" applyAlignment="1">
      <alignment horizontal="right" vertical="center" wrapText="1"/>
    </xf>
    <xf numFmtId="164" fontId="0" fillId="2" borderId="6" xfId="0" applyNumberFormat="1" applyFill="1" applyBorder="1" applyAlignment="1">
      <alignment horizontal="right" vertical="center"/>
    </xf>
    <xf numFmtId="0" fontId="0" fillId="2" borderId="6" xfId="0" applyNumberFormat="1" applyFill="1" applyBorder="1" applyAlignment="1">
      <alignment horizontal="right" vertical="center"/>
    </xf>
    <xf numFmtId="0" fontId="9" fillId="0" borderId="6" xfId="0" applyNumberFormat="1" applyFont="1" applyFill="1" applyBorder="1" applyAlignment="1">
      <alignment horizontal="left" vertical="center" wrapText="1"/>
    </xf>
    <xf numFmtId="49" fontId="26" fillId="0" borderId="7" xfId="0" applyNumberFormat="1" applyFont="1" applyFill="1" applyBorder="1" applyAlignment="1">
      <alignment horizontal="center" vertical="center" wrapText="1"/>
    </xf>
    <xf numFmtId="0" fontId="14" fillId="0" borderId="6" xfId="2" applyNumberFormat="1" applyFont="1" applyFill="1" applyBorder="1" applyAlignment="1" applyProtection="1">
      <alignment horizontal="center" vertical="center" wrapText="1"/>
      <protection locked="0"/>
    </xf>
    <xf numFmtId="0" fontId="0" fillId="0" borderId="0" xfId="0" applyAlignment="1">
      <alignment wrapText="1"/>
    </xf>
    <xf numFmtId="0" fontId="0" fillId="2" borderId="6" xfId="0" applyFill="1" applyBorder="1" applyAlignment="1">
      <alignment vertical="center" wrapText="1"/>
    </xf>
    <xf numFmtId="178" fontId="14" fillId="0" borderId="6" xfId="0" applyNumberFormat="1" applyFont="1" applyFill="1" applyBorder="1" applyAlignment="1" applyProtection="1">
      <alignment horizontal="center" vertical="center" wrapText="1"/>
      <protection locked="0"/>
    </xf>
    <xf numFmtId="0" fontId="0" fillId="7" borderId="6" xfId="0" applyFill="1" applyBorder="1" applyAlignment="1">
      <alignment vertical="center" wrapText="1"/>
    </xf>
    <xf numFmtId="0" fontId="0" fillId="7" borderId="6" xfId="0" applyFill="1" applyBorder="1" applyAlignment="1">
      <alignment horizontal="left" vertical="center" wrapText="1"/>
    </xf>
    <xf numFmtId="0" fontId="0" fillId="7" borderId="6" xfId="0" applyFill="1" applyBorder="1" applyAlignment="1">
      <alignment horizontal="left"/>
    </xf>
    <xf numFmtId="0" fontId="41" fillId="0" borderId="6" xfId="0" applyFont="1" applyFill="1" applyBorder="1" applyAlignment="1">
      <alignment horizontal="left" vertical="center" wrapText="1"/>
    </xf>
    <xf numFmtId="3" fontId="0" fillId="0" borderId="0" xfId="0" applyNumberFormat="1" applyAlignment="1">
      <alignment vertical="center"/>
    </xf>
    <xf numFmtId="0" fontId="25" fillId="0" borderId="0" xfId="0" applyFont="1" applyAlignment="1">
      <alignment vertical="center"/>
    </xf>
    <xf numFmtId="0" fontId="35" fillId="0" borderId="2" xfId="0" applyFont="1" applyFill="1" applyBorder="1" applyAlignment="1">
      <alignment vertical="center"/>
    </xf>
    <xf numFmtId="0" fontId="38" fillId="4" borderId="3" xfId="0" applyFont="1" applyFill="1" applyBorder="1" applyAlignment="1" applyProtection="1">
      <alignment vertical="center"/>
      <protection locked="0"/>
    </xf>
    <xf numFmtId="0" fontId="38" fillId="4" borderId="4" xfId="0" applyFont="1" applyFill="1" applyBorder="1" applyAlignment="1" applyProtection="1">
      <alignment vertical="center"/>
      <protection locked="0"/>
    </xf>
    <xf numFmtId="0" fontId="35" fillId="0" borderId="5" xfId="0" applyFont="1" applyFill="1" applyBorder="1" applyAlignment="1">
      <alignment vertical="center"/>
    </xf>
    <xf numFmtId="15" fontId="25" fillId="0" borderId="5" xfId="0" applyNumberFormat="1" applyFont="1" applyFill="1" applyBorder="1" applyAlignment="1" applyProtection="1">
      <alignment horizontal="left" vertical="center"/>
      <protection locked="0"/>
    </xf>
    <xf numFmtId="0" fontId="38" fillId="0" borderId="3" xfId="0" applyFont="1" applyFill="1" applyBorder="1" applyAlignment="1" applyProtection="1">
      <alignment horizontal="left" vertical="center"/>
      <protection locked="0"/>
    </xf>
    <xf numFmtId="0" fontId="38" fillId="0" borderId="4" xfId="0" applyFont="1" applyFill="1" applyBorder="1" applyAlignment="1" applyProtection="1">
      <alignment horizontal="left" vertical="center"/>
      <protection locked="0"/>
    </xf>
    <xf numFmtId="0" fontId="35" fillId="0" borderId="0" xfId="0" applyFont="1" applyFill="1" applyBorder="1" applyAlignment="1">
      <alignment vertical="center"/>
    </xf>
    <xf numFmtId="14" fontId="25" fillId="0" borderId="0" xfId="0" applyNumberFormat="1" applyFont="1" applyFill="1" applyBorder="1" applyAlignment="1" applyProtection="1">
      <alignment vertical="center"/>
      <protection locked="0"/>
    </xf>
    <xf numFmtId="0" fontId="38" fillId="0" borderId="0" xfId="0" applyFont="1" applyFill="1" applyBorder="1" applyAlignment="1" applyProtection="1">
      <alignment horizontal="left" vertical="center"/>
      <protection locked="0"/>
    </xf>
    <xf numFmtId="0" fontId="25" fillId="0" borderId="0" xfId="0" applyFont="1" applyAlignment="1">
      <alignment horizontal="center" vertical="center"/>
    </xf>
    <xf numFmtId="0" fontId="36" fillId="0" borderId="0" xfId="0" applyFont="1" applyAlignment="1">
      <alignment horizontal="center" vertical="center"/>
    </xf>
    <xf numFmtId="0" fontId="38" fillId="3" borderId="0" xfId="0" applyFont="1" applyFill="1" applyBorder="1" applyAlignment="1">
      <alignment horizontal="center" vertical="center" wrapText="1"/>
    </xf>
    <xf numFmtId="0" fontId="25" fillId="0" borderId="0" xfId="0" applyFont="1" applyFill="1" applyBorder="1" applyAlignment="1">
      <alignment vertical="center" wrapText="1"/>
    </xf>
    <xf numFmtId="164" fontId="25" fillId="4" borderId="6" xfId="0" applyNumberFormat="1" applyFont="1" applyFill="1" applyBorder="1" applyAlignment="1">
      <alignment horizontal="right" vertical="center"/>
    </xf>
    <xf numFmtId="49" fontId="25" fillId="4" borderId="6" xfId="0" applyNumberFormat="1" applyFont="1" applyFill="1" applyBorder="1" applyAlignment="1">
      <alignment horizontal="right" vertical="center"/>
    </xf>
    <xf numFmtId="164" fontId="25" fillId="4" borderId="0" xfId="0" applyNumberFormat="1" applyFont="1" applyFill="1" applyBorder="1" applyAlignment="1">
      <alignment horizontal="right" vertical="center"/>
    </xf>
    <xf numFmtId="165" fontId="25" fillId="0" borderId="0" xfId="0" applyNumberFormat="1" applyFont="1" applyFill="1" applyBorder="1" applyAlignment="1">
      <alignment vertical="center"/>
    </xf>
    <xf numFmtId="0" fontId="25" fillId="4" borderId="6" xfId="0" applyFont="1" applyFill="1" applyBorder="1" applyAlignment="1">
      <alignment vertical="center"/>
    </xf>
    <xf numFmtId="164" fontId="25" fillId="0" borderId="0" xfId="0" applyNumberFormat="1" applyFont="1" applyFill="1" applyBorder="1" applyAlignment="1">
      <alignment horizontal="center" vertical="center"/>
    </xf>
    <xf numFmtId="166" fontId="25" fillId="0" borderId="0" xfId="0" applyNumberFormat="1" applyFont="1" applyAlignment="1">
      <alignment horizontal="center" vertical="center"/>
    </xf>
    <xf numFmtId="0" fontId="25" fillId="0" borderId="0" xfId="0" applyFont="1" applyFill="1" applyBorder="1" applyAlignment="1">
      <alignment horizontal="center" vertical="center"/>
    </xf>
    <xf numFmtId="164" fontId="25" fillId="4" borderId="6" xfId="0" applyNumberFormat="1" applyFont="1" applyFill="1" applyBorder="1" applyAlignment="1">
      <alignment horizontal="center" vertical="center"/>
    </xf>
    <xf numFmtId="0" fontId="25" fillId="0" borderId="5" xfId="0" applyFont="1" applyBorder="1" applyAlignment="1">
      <alignment vertical="center"/>
    </xf>
    <xf numFmtId="0" fontId="25" fillId="3" borderId="6" xfId="0" applyFont="1" applyFill="1" applyBorder="1" applyAlignment="1">
      <alignment vertical="center" wrapText="1"/>
    </xf>
    <xf numFmtId="0" fontId="25" fillId="0" borderId="0" xfId="0" applyFont="1" applyBorder="1" applyAlignment="1">
      <alignment vertical="center"/>
    </xf>
    <xf numFmtId="0" fontId="25" fillId="0" borderId="5" xfId="0" applyFont="1" applyBorder="1" applyAlignment="1">
      <alignment horizontal="center" vertical="center" wrapText="1"/>
    </xf>
    <xf numFmtId="3" fontId="35" fillId="2" borderId="6" xfId="0" applyNumberFormat="1" applyFont="1" applyFill="1" applyBorder="1" applyAlignment="1">
      <alignment horizontal="right" vertical="center" wrapText="1"/>
    </xf>
    <xf numFmtId="165" fontId="25" fillId="0" borderId="0" xfId="0" applyNumberFormat="1" applyFont="1" applyBorder="1" applyAlignment="1">
      <alignment vertical="center"/>
    </xf>
    <xf numFmtId="164" fontId="25" fillId="2" borderId="6" xfId="0" applyNumberFormat="1" applyFont="1" applyFill="1" applyBorder="1" applyAlignment="1" applyProtection="1">
      <alignment vertical="center"/>
      <protection locked="0"/>
    </xf>
    <xf numFmtId="0" fontId="36" fillId="0" borderId="0" xfId="0" applyFont="1" applyFill="1" applyBorder="1" applyAlignment="1">
      <alignment vertical="center" wrapText="1"/>
    </xf>
    <xf numFmtId="167" fontId="25" fillId="0" borderId="0" xfId="0" applyNumberFormat="1" applyFont="1" applyBorder="1" applyAlignment="1">
      <alignment vertical="center"/>
    </xf>
    <xf numFmtId="0" fontId="25" fillId="0" borderId="0" xfId="0" applyFont="1" applyBorder="1" applyAlignment="1">
      <alignment horizontal="center" vertical="center" wrapText="1"/>
    </xf>
    <xf numFmtId="3" fontId="35" fillId="0" borderId="0" xfId="0" applyNumberFormat="1" applyFont="1" applyFill="1" applyBorder="1" applyAlignment="1">
      <alignment horizontal="right" vertical="center" wrapText="1"/>
    </xf>
    <xf numFmtId="164" fontId="25" fillId="0" borderId="0" xfId="0" applyNumberFormat="1" applyFont="1" applyFill="1" applyBorder="1" applyAlignment="1" applyProtection="1">
      <alignment vertical="center"/>
      <protection locked="0"/>
    </xf>
    <xf numFmtId="0" fontId="36" fillId="0" borderId="0" xfId="0" applyFont="1" applyAlignment="1">
      <alignment vertical="center"/>
    </xf>
    <xf numFmtId="0" fontId="25" fillId="0" borderId="0" xfId="0" applyFont="1"/>
    <xf numFmtId="0" fontId="36" fillId="3" borderId="6" xfId="0" applyFont="1" applyFill="1" applyBorder="1" applyAlignment="1">
      <alignment horizontal="center" vertical="center" wrapText="1"/>
    </xf>
    <xf numFmtId="0" fontId="25" fillId="2" borderId="6" xfId="0" applyFont="1" applyFill="1" applyBorder="1" applyAlignment="1">
      <alignment vertical="center"/>
    </xf>
    <xf numFmtId="0" fontId="36" fillId="3" borderId="6" xfId="0" applyFont="1" applyFill="1" applyBorder="1" applyAlignment="1">
      <alignment horizontal="center" vertical="center"/>
    </xf>
    <xf numFmtId="0" fontId="25" fillId="0" borderId="6" xfId="0" applyFont="1" applyBorder="1" applyAlignment="1">
      <alignment horizontal="justify" vertical="center" wrapText="1"/>
    </xf>
    <xf numFmtId="0" fontId="42" fillId="0" borderId="0" xfId="0" applyFont="1" applyBorder="1" applyAlignment="1">
      <alignment horizontal="center" vertical="center"/>
    </xf>
    <xf numFmtId="0" fontId="35" fillId="0" borderId="6" xfId="0" applyFont="1" applyFill="1" applyBorder="1" applyAlignment="1">
      <alignment horizontal="center" vertical="center" wrapText="1"/>
    </xf>
    <xf numFmtId="0" fontId="35" fillId="0" borderId="0" xfId="0" applyFont="1" applyFill="1" applyBorder="1" applyAlignment="1">
      <alignment horizontal="left" vertical="center" wrapText="1"/>
    </xf>
    <xf numFmtId="0" fontId="35" fillId="0" borderId="0" xfId="0" applyFont="1" applyFill="1" applyAlignment="1">
      <alignment horizontal="center" vertical="center"/>
    </xf>
    <xf numFmtId="0" fontId="35" fillId="0" borderId="0" xfId="0" applyFont="1" applyFill="1" applyAlignment="1">
      <alignment horizontal="center" vertical="center" wrapText="1"/>
    </xf>
    <xf numFmtId="3" fontId="35" fillId="0" borderId="0" xfId="0" applyNumberFormat="1" applyFont="1" applyFill="1" applyAlignment="1">
      <alignment horizontal="right" vertical="center" wrapText="1"/>
    </xf>
    <xf numFmtId="0" fontId="35" fillId="0" borderId="0" xfId="0" applyFont="1" applyFill="1" applyAlignment="1">
      <alignment horizontal="right" vertical="center" wrapText="1"/>
    </xf>
    <xf numFmtId="0" fontId="43" fillId="0" borderId="0" xfId="0" applyFont="1" applyFill="1" applyBorder="1" applyAlignment="1">
      <alignment horizontal="center" vertical="center" wrapText="1"/>
    </xf>
    <xf numFmtId="0" fontId="36" fillId="3" borderId="6" xfId="0" applyFont="1" applyFill="1" applyBorder="1" applyAlignment="1">
      <alignment horizontal="center" wrapText="1"/>
    </xf>
    <xf numFmtId="0" fontId="36" fillId="3" borderId="7" xfId="0" applyFont="1" applyFill="1" applyBorder="1" applyAlignment="1">
      <alignment horizontal="center" wrapText="1"/>
    </xf>
    <xf numFmtId="0" fontId="25" fillId="0" borderId="6" xfId="0" applyFont="1" applyFill="1" applyBorder="1" applyAlignment="1">
      <alignment horizontal="left" wrapText="1"/>
    </xf>
    <xf numFmtId="0" fontId="25" fillId="2" borderId="6" xfId="0" applyFont="1" applyFill="1" applyBorder="1" applyAlignment="1">
      <alignment horizontal="center"/>
    </xf>
    <xf numFmtId="0" fontId="25" fillId="0" borderId="6" xfId="0" applyFont="1" applyFill="1" applyBorder="1" applyAlignment="1">
      <alignment horizontal="center"/>
    </xf>
    <xf numFmtId="49" fontId="35" fillId="2" borderId="6" xfId="0" applyNumberFormat="1" applyFont="1" applyFill="1" applyBorder="1" applyAlignment="1" applyProtection="1">
      <alignment horizontal="center" vertical="center" wrapText="1"/>
      <protection locked="0"/>
    </xf>
    <xf numFmtId="0" fontId="35" fillId="2" borderId="6" xfId="0" applyFont="1" applyFill="1" applyBorder="1" applyAlignment="1" applyProtection="1">
      <alignment horizontal="center" vertical="center" wrapText="1"/>
      <protection locked="0"/>
    </xf>
    <xf numFmtId="1" fontId="35" fillId="2" borderId="6" xfId="0" applyNumberFormat="1" applyFont="1" applyFill="1" applyBorder="1" applyAlignment="1" applyProtection="1">
      <alignment horizontal="center" vertical="center" wrapText="1"/>
      <protection locked="0"/>
    </xf>
    <xf numFmtId="9" fontId="35" fillId="2" borderId="6" xfId="2" applyFont="1" applyFill="1" applyBorder="1" applyAlignment="1" applyProtection="1">
      <alignment horizontal="center" vertical="center" wrapText="1"/>
      <protection locked="0"/>
    </xf>
    <xf numFmtId="14" fontId="35" fillId="2" borderId="6" xfId="0" applyNumberFormat="1" applyFont="1" applyFill="1" applyBorder="1" applyAlignment="1" applyProtection="1">
      <alignment horizontal="center" vertical="center" wrapText="1"/>
      <protection locked="0"/>
    </xf>
    <xf numFmtId="15" fontId="35" fillId="2" borderId="6" xfId="0" applyNumberFormat="1" applyFont="1" applyFill="1" applyBorder="1" applyAlignment="1" applyProtection="1">
      <alignment horizontal="center" vertical="center" wrapText="1"/>
      <protection locked="0"/>
    </xf>
    <xf numFmtId="2" fontId="35" fillId="2" borderId="6" xfId="0" applyNumberFormat="1" applyFont="1" applyFill="1" applyBorder="1" applyAlignment="1" applyProtection="1">
      <alignment horizontal="center" vertical="center" wrapText="1"/>
      <protection locked="0"/>
    </xf>
    <xf numFmtId="168" fontId="35" fillId="2" borderId="6" xfId="1" applyNumberFormat="1" applyFont="1" applyFill="1" applyBorder="1" applyAlignment="1">
      <alignment horizontal="right" vertical="center" wrapText="1"/>
    </xf>
    <xf numFmtId="0" fontId="35" fillId="2" borderId="6" xfId="0" applyFont="1" applyFill="1" applyBorder="1" applyAlignment="1">
      <alignment horizontal="left" vertical="center" wrapText="1"/>
    </xf>
    <xf numFmtId="49" fontId="25" fillId="3" borderId="6" xfId="0" applyNumberFormat="1" applyFont="1" applyFill="1" applyBorder="1" applyAlignment="1">
      <alignment horizontal="center" vertical="center"/>
    </xf>
    <xf numFmtId="0" fontId="36" fillId="3" borderId="14" xfId="0" applyFont="1" applyFill="1" applyBorder="1" applyAlignment="1">
      <alignment horizontal="center" vertical="center"/>
    </xf>
    <xf numFmtId="0" fontId="36" fillId="3" borderId="14"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25" fillId="0" borderId="15" xfId="0" applyFont="1" applyBorder="1" applyAlignment="1">
      <alignment horizontal="center" vertical="center"/>
    </xf>
    <xf numFmtId="0" fontId="25" fillId="0" borderId="17" xfId="0" applyFont="1" applyBorder="1" applyAlignment="1">
      <alignment horizontal="center" vertical="center"/>
    </xf>
    <xf numFmtId="0" fontId="36" fillId="3" borderId="0" xfId="0" applyFont="1" applyFill="1" applyBorder="1" applyAlignment="1">
      <alignment horizontal="center" vertical="center" wrapText="1"/>
    </xf>
    <xf numFmtId="0" fontId="35" fillId="0" borderId="6" xfId="0" applyFont="1" applyBorder="1" applyAlignment="1">
      <alignment horizontal="center" wrapText="1"/>
    </xf>
    <xf numFmtId="0" fontId="36" fillId="0" borderId="0" xfId="0" applyFont="1" applyBorder="1" applyAlignment="1">
      <alignment horizontal="center" vertical="center"/>
    </xf>
    <xf numFmtId="0" fontId="0" fillId="0" borderId="0" xfId="0" applyAlignment="1">
      <alignment horizontal="left"/>
    </xf>
    <xf numFmtId="179" fontId="14" fillId="0" borderId="6" xfId="0" applyNumberFormat="1" applyFont="1" applyFill="1" applyBorder="1" applyAlignment="1" applyProtection="1">
      <alignment horizontal="center" vertical="center" wrapText="1"/>
      <protection locked="0"/>
    </xf>
    <xf numFmtId="0" fontId="13" fillId="5" borderId="6" xfId="0" applyFont="1" applyFill="1" applyBorder="1" applyAlignment="1">
      <alignment horizontal="center" vertical="center" wrapText="1"/>
    </xf>
    <xf numFmtId="49" fontId="13" fillId="5" borderId="6" xfId="0" applyNumberFormat="1" applyFont="1" applyFill="1" applyBorder="1" applyAlignment="1" applyProtection="1">
      <alignment horizontal="center" vertical="center" wrapText="1"/>
      <protection locked="0"/>
    </xf>
    <xf numFmtId="1" fontId="14" fillId="5" borderId="6" xfId="0" applyNumberFormat="1" applyFont="1" applyFill="1" applyBorder="1" applyAlignment="1" applyProtection="1">
      <alignment horizontal="center" vertical="center" wrapText="1"/>
      <protection locked="0"/>
    </xf>
    <xf numFmtId="0" fontId="14" fillId="5" borderId="6" xfId="0" applyFont="1" applyFill="1" applyBorder="1" applyAlignment="1" applyProtection="1">
      <alignment horizontal="center" vertical="center" wrapText="1"/>
      <protection locked="0"/>
    </xf>
    <xf numFmtId="9" fontId="14" fillId="5" borderId="6" xfId="2" applyFont="1" applyFill="1" applyBorder="1" applyAlignment="1" applyProtection="1">
      <alignment horizontal="center" vertical="center" wrapText="1"/>
      <protection locked="0"/>
    </xf>
    <xf numFmtId="15" fontId="14" fillId="5" borderId="6" xfId="0" applyNumberFormat="1" applyFont="1" applyFill="1" applyBorder="1" applyAlignment="1" applyProtection="1">
      <alignment horizontal="center" vertical="center" wrapText="1"/>
      <protection locked="0"/>
    </xf>
    <xf numFmtId="168" fontId="14" fillId="5" borderId="6" xfId="1" applyNumberFormat="1" applyFont="1" applyFill="1" applyBorder="1" applyAlignment="1">
      <alignment horizontal="right" vertical="center" wrapText="1"/>
    </xf>
    <xf numFmtId="0" fontId="9" fillId="5" borderId="6" xfId="0" applyFont="1" applyFill="1" applyBorder="1" applyAlignment="1">
      <alignment horizontal="left" vertical="center" wrapText="1"/>
    </xf>
    <xf numFmtId="0" fontId="9" fillId="5" borderId="0" xfId="0" applyFont="1" applyFill="1" applyBorder="1" applyAlignment="1">
      <alignment horizontal="left" vertical="center" wrapText="1"/>
    </xf>
    <xf numFmtId="0" fontId="13" fillId="5" borderId="0" xfId="0" applyFont="1" applyFill="1" applyAlignment="1">
      <alignment horizontal="left" vertical="center" wrapText="1"/>
    </xf>
    <xf numFmtId="14" fontId="0" fillId="0" borderId="6" xfId="0" applyNumberFormat="1" applyBorder="1" applyAlignment="1">
      <alignment horizontal="center" vertical="center"/>
    </xf>
    <xf numFmtId="9" fontId="15" fillId="0" borderId="6" xfId="0" applyNumberFormat="1" applyFont="1" applyFill="1" applyBorder="1" applyAlignment="1" applyProtection="1">
      <alignment horizontal="center" vertical="center" wrapText="1"/>
      <protection locked="0"/>
    </xf>
    <xf numFmtId="0" fontId="25" fillId="0" borderId="6" xfId="0" applyFont="1" applyBorder="1" applyAlignment="1">
      <alignment horizontal="center" wrapText="1"/>
    </xf>
    <xf numFmtId="168" fontId="15" fillId="0" borderId="6" xfId="1" applyNumberFormat="1" applyFont="1" applyFill="1" applyBorder="1" applyAlignment="1">
      <alignment horizontal="right" vertical="center" wrapText="1"/>
    </xf>
    <xf numFmtId="0" fontId="0" fillId="2" borderId="6" xfId="0" applyFill="1" applyBorder="1" applyAlignment="1">
      <alignment wrapText="1"/>
    </xf>
    <xf numFmtId="0" fontId="0" fillId="8" borderId="0" xfId="0" applyFill="1" applyAlignment="1">
      <alignment vertical="center" wrapText="1"/>
    </xf>
    <xf numFmtId="0" fontId="11" fillId="0" borderId="6" xfId="0" applyFont="1" applyFill="1" applyBorder="1"/>
    <xf numFmtId="0" fontId="3" fillId="3" borderId="23" xfId="0" applyFont="1" applyFill="1" applyBorder="1" applyAlignment="1">
      <alignment horizontal="center" vertical="center" wrapText="1"/>
    </xf>
    <xf numFmtId="9" fontId="14" fillId="0" borderId="6" xfId="2" applyFont="1" applyFill="1" applyBorder="1" applyAlignment="1">
      <alignment horizontal="center" vertical="center" wrapText="1"/>
    </xf>
    <xf numFmtId="168" fontId="14" fillId="0" borderId="6" xfId="1" applyNumberFormat="1" applyFont="1" applyFill="1" applyBorder="1" applyAlignment="1">
      <alignment vertical="center" wrapText="1"/>
    </xf>
    <xf numFmtId="168" fontId="14" fillId="0" borderId="6" xfId="1" applyNumberFormat="1" applyFont="1" applyFill="1" applyBorder="1" applyAlignment="1">
      <alignment horizontal="center" vertical="center" wrapText="1"/>
    </xf>
    <xf numFmtId="0" fontId="0" fillId="9" borderId="6" xfId="0" applyFill="1" applyBorder="1"/>
    <xf numFmtId="0" fontId="0" fillId="2" borderId="6" xfId="0" applyFill="1" applyBorder="1"/>
    <xf numFmtId="0" fontId="0" fillId="3" borderId="6" xfId="0" applyFill="1" applyBorder="1"/>
    <xf numFmtId="0" fontId="0" fillId="3" borderId="6" xfId="0" applyFont="1" applyFill="1" applyBorder="1"/>
    <xf numFmtId="14" fontId="25" fillId="0" borderId="6" xfId="0" applyNumberFormat="1" applyFont="1" applyBorder="1" applyAlignment="1">
      <alignment wrapText="1"/>
    </xf>
    <xf numFmtId="0" fontId="25" fillId="5" borderId="6" xfId="0" applyFont="1" applyFill="1" applyBorder="1" applyAlignment="1">
      <alignment wrapText="1"/>
    </xf>
    <xf numFmtId="0" fontId="25" fillId="5" borderId="6" xfId="0" applyFont="1" applyFill="1" applyBorder="1" applyAlignment="1">
      <alignment vertical="center" wrapText="1"/>
    </xf>
    <xf numFmtId="0" fontId="25" fillId="5" borderId="6" xfId="0" applyFont="1" applyFill="1" applyBorder="1" applyAlignment="1">
      <alignment vertical="center"/>
    </xf>
    <xf numFmtId="1" fontId="14" fillId="0" borderId="0" xfId="0" applyNumberFormat="1" applyFont="1" applyFill="1" applyBorder="1" applyAlignment="1" applyProtection="1">
      <alignment horizontal="center" vertical="center" wrapText="1"/>
      <protection locked="0"/>
    </xf>
    <xf numFmtId="168" fontId="35" fillId="0" borderId="6" xfId="1" applyNumberFormat="1" applyFont="1" applyFill="1" applyBorder="1" applyAlignment="1">
      <alignment vertical="center" wrapText="1"/>
    </xf>
    <xf numFmtId="1" fontId="35" fillId="5" borderId="6" xfId="0" applyNumberFormat="1" applyFont="1" applyFill="1" applyBorder="1" applyAlignment="1" applyProtection="1">
      <alignment horizontal="center" vertical="center" wrapText="1"/>
      <protection locked="0"/>
    </xf>
    <xf numFmtId="1" fontId="35" fillId="0" borderId="6" xfId="0" applyNumberFormat="1" applyFont="1" applyFill="1" applyBorder="1" applyAlignment="1" applyProtection="1">
      <alignment horizontal="right" vertical="center" wrapText="1"/>
      <protection locked="0"/>
    </xf>
    <xf numFmtId="49" fontId="13" fillId="2" borderId="6" xfId="0" applyNumberFormat="1" applyFont="1" applyFill="1" applyBorder="1" applyAlignment="1" applyProtection="1">
      <alignment horizontal="center" vertical="center" wrapText="1"/>
      <protection locked="0"/>
    </xf>
    <xf numFmtId="0" fontId="26" fillId="0" borderId="6" xfId="0" applyFont="1" applyFill="1" applyBorder="1" applyAlignment="1">
      <alignment horizontal="center" vertical="center" wrapText="1"/>
    </xf>
    <xf numFmtId="0" fontId="26" fillId="5" borderId="6" xfId="0" applyFont="1" applyFill="1" applyBorder="1" applyAlignment="1">
      <alignment horizontal="center" vertical="center" wrapText="1"/>
    </xf>
    <xf numFmtId="0" fontId="26" fillId="5" borderId="7" xfId="0" applyFont="1" applyFill="1" applyBorder="1" applyAlignment="1">
      <alignment horizontal="center" vertical="center" wrapText="1"/>
    </xf>
    <xf numFmtId="0" fontId="0" fillId="5" borderId="6" xfId="0" applyFill="1" applyBorder="1" applyAlignment="1">
      <alignment horizontal="center"/>
    </xf>
    <xf numFmtId="0" fontId="25" fillId="2" borderId="6" xfId="0" applyFont="1" applyFill="1" applyBorder="1" applyAlignment="1">
      <alignment wrapText="1"/>
    </xf>
    <xf numFmtId="0" fontId="25" fillId="2" borderId="6" xfId="0" applyFont="1" applyFill="1" applyBorder="1"/>
    <xf numFmtId="0" fontId="25" fillId="2" borderId="6" xfId="0" applyFont="1" applyFill="1" applyBorder="1" applyAlignment="1">
      <alignment horizontal="left" vertical="center"/>
    </xf>
    <xf numFmtId="0" fontId="25" fillId="2" borderId="6" xfId="0" applyFont="1" applyFill="1" applyBorder="1" applyAlignment="1">
      <alignment horizontal="left" vertical="center" wrapText="1"/>
    </xf>
    <xf numFmtId="0" fontId="25" fillId="2" borderId="6" xfId="0" applyFont="1" applyFill="1" applyBorder="1" applyAlignment="1"/>
    <xf numFmtId="0" fontId="45" fillId="2" borderId="6" xfId="0" applyFont="1" applyFill="1" applyBorder="1" applyAlignment="1">
      <alignment horizontal="left" vertical="center" wrapText="1"/>
    </xf>
    <xf numFmtId="1" fontId="35" fillId="0" borderId="6" xfId="0" applyNumberFormat="1" applyFont="1" applyFill="1" applyBorder="1" applyAlignment="1" applyProtection="1">
      <alignment vertical="center" wrapText="1"/>
      <protection locked="0"/>
    </xf>
    <xf numFmtId="0" fontId="0" fillId="2" borderId="17" xfId="0" applyFill="1" applyBorder="1" applyAlignment="1">
      <alignment horizontal="center" vertical="center"/>
    </xf>
    <xf numFmtId="43" fontId="35" fillId="0" borderId="6" xfId="1" applyFont="1" applyFill="1" applyBorder="1" applyAlignment="1" applyProtection="1">
      <alignment vertical="center" wrapText="1"/>
      <protection locked="0"/>
    </xf>
    <xf numFmtId="0" fontId="25" fillId="5" borderId="6" xfId="0" applyFont="1" applyFill="1" applyBorder="1"/>
    <xf numFmtId="168" fontId="45" fillId="2" borderId="6" xfId="1" applyNumberFormat="1" applyFont="1" applyFill="1" applyBorder="1" applyAlignment="1">
      <alignment horizontal="right" vertical="center" wrapText="1"/>
    </xf>
    <xf numFmtId="170" fontId="35" fillId="2" borderId="6" xfId="0" applyNumberFormat="1" applyFont="1" applyFill="1" applyBorder="1" applyAlignment="1" applyProtection="1">
      <alignment horizontal="center" vertical="center" wrapText="1"/>
      <protection locked="0"/>
    </xf>
    <xf numFmtId="170" fontId="35" fillId="0" borderId="6" xfId="0" applyNumberFormat="1" applyFont="1" applyFill="1" applyBorder="1" applyAlignment="1" applyProtection="1">
      <alignment horizontal="center" vertical="center" wrapText="1"/>
      <protection locked="0"/>
    </xf>
    <xf numFmtId="0" fontId="47" fillId="2" borderId="6" xfId="0" applyFont="1" applyFill="1" applyBorder="1" applyAlignment="1">
      <alignment horizontal="left" vertical="center" wrapText="1"/>
    </xf>
    <xf numFmtId="0" fontId="14" fillId="2" borderId="6" xfId="0" applyFont="1" applyFill="1" applyBorder="1" applyAlignment="1" applyProtection="1">
      <alignment horizontal="center" vertical="center" wrapText="1"/>
      <protection locked="0"/>
    </xf>
    <xf numFmtId="1" fontId="14" fillId="0" borderId="6" xfId="0" applyNumberFormat="1" applyFont="1" applyFill="1" applyBorder="1" applyAlignment="1" applyProtection="1">
      <alignment vertical="center" wrapText="1"/>
      <protection locked="0"/>
    </xf>
    <xf numFmtId="0" fontId="39" fillId="0" borderId="7" xfId="3" applyFont="1" applyFill="1" applyBorder="1" applyAlignment="1">
      <alignment horizontal="center" vertical="center" wrapText="1"/>
    </xf>
    <xf numFmtId="1" fontId="25" fillId="4" borderId="6" xfId="0" applyNumberFormat="1" applyFont="1" applyFill="1" applyBorder="1" applyAlignment="1">
      <alignment horizontal="right" vertical="center"/>
    </xf>
    <xf numFmtId="0" fontId="25" fillId="0" borderId="6" xfId="0" applyFont="1" applyBorder="1" applyAlignment="1">
      <alignment horizontal="center"/>
    </xf>
    <xf numFmtId="2" fontId="25" fillId="0" borderId="0" xfId="0" applyNumberFormat="1" applyFont="1" applyFill="1" applyBorder="1" applyAlignment="1">
      <alignment vertical="center" wrapText="1"/>
    </xf>
    <xf numFmtId="3" fontId="35" fillId="5" borderId="6" xfId="0" applyNumberFormat="1" applyFont="1" applyFill="1" applyBorder="1" applyAlignment="1">
      <alignment horizontal="right" vertical="center" wrapText="1"/>
    </xf>
    <xf numFmtId="165" fontId="25" fillId="5" borderId="0" xfId="0" applyNumberFormat="1" applyFont="1" applyFill="1" applyBorder="1" applyAlignment="1">
      <alignment vertical="center"/>
    </xf>
    <xf numFmtId="164" fontId="25" fillId="5" borderId="6" xfId="0" applyNumberFormat="1" applyFont="1" applyFill="1" applyBorder="1" applyAlignment="1" applyProtection="1">
      <alignment vertical="center"/>
      <protection locked="0"/>
    </xf>
    <xf numFmtId="0" fontId="36" fillId="5" borderId="0" xfId="0" applyFont="1" applyFill="1" applyBorder="1" applyAlignment="1">
      <alignment vertical="center" wrapText="1"/>
    </xf>
    <xf numFmtId="0" fontId="25" fillId="0" borderId="6" xfId="0" applyFont="1" applyFill="1" applyBorder="1" applyAlignment="1">
      <alignment horizontal="center" wrapText="1"/>
    </xf>
    <xf numFmtId="0" fontId="11" fillId="0" borderId="0" xfId="0" applyFont="1" applyAlignment="1">
      <alignment vertical="center"/>
    </xf>
    <xf numFmtId="1" fontId="11" fillId="0" borderId="0" xfId="0" applyNumberFormat="1" applyFont="1" applyAlignment="1">
      <alignment vertical="center"/>
    </xf>
    <xf numFmtId="0" fontId="50" fillId="0" borderId="2" xfId="0" applyFont="1" applyFill="1" applyBorder="1" applyAlignment="1">
      <alignment vertical="center"/>
    </xf>
    <xf numFmtId="0" fontId="51" fillId="4" borderId="3" xfId="0" applyFont="1" applyFill="1" applyBorder="1" applyAlignment="1" applyProtection="1">
      <alignment vertical="center"/>
      <protection locked="0"/>
    </xf>
    <xf numFmtId="1" fontId="51" fillId="4" borderId="3" xfId="0" applyNumberFormat="1" applyFont="1" applyFill="1" applyBorder="1" applyAlignment="1" applyProtection="1">
      <alignment vertical="center"/>
      <protection locked="0"/>
    </xf>
    <xf numFmtId="0" fontId="51" fillId="4" borderId="4" xfId="0" applyFont="1" applyFill="1" applyBorder="1" applyAlignment="1" applyProtection="1">
      <alignment vertical="center"/>
      <protection locked="0"/>
    </xf>
    <xf numFmtId="15" fontId="11" fillId="0" borderId="5" xfId="0" applyNumberFormat="1" applyFont="1" applyFill="1" applyBorder="1" applyAlignment="1" applyProtection="1">
      <alignment horizontal="left" vertical="center"/>
      <protection locked="0"/>
    </xf>
    <xf numFmtId="0" fontId="51" fillId="0" borderId="3" xfId="0" applyFont="1" applyFill="1" applyBorder="1" applyAlignment="1" applyProtection="1">
      <alignment horizontal="left" vertical="center"/>
      <protection locked="0"/>
    </xf>
    <xf numFmtId="1" fontId="51" fillId="0" borderId="3" xfId="0" applyNumberFormat="1" applyFont="1" applyFill="1" applyBorder="1" applyAlignment="1" applyProtection="1">
      <alignment horizontal="left" vertical="center"/>
      <protection locked="0"/>
    </xf>
    <xf numFmtId="0" fontId="51" fillId="0" borderId="4" xfId="0" applyFont="1" applyFill="1" applyBorder="1" applyAlignment="1" applyProtection="1">
      <alignment horizontal="left" vertical="center"/>
      <protection locked="0"/>
    </xf>
    <xf numFmtId="14" fontId="11" fillId="0" borderId="0" xfId="0" applyNumberFormat="1" applyFont="1" applyFill="1" applyBorder="1" applyAlignment="1" applyProtection="1">
      <alignment vertical="center"/>
      <protection locked="0"/>
    </xf>
    <xf numFmtId="0" fontId="11" fillId="0" borderId="0" xfId="0" applyFont="1" applyAlignment="1">
      <alignment horizontal="center" vertical="center"/>
    </xf>
    <xf numFmtId="1" fontId="11" fillId="0" borderId="0" xfId="0" applyNumberFormat="1" applyFont="1" applyAlignment="1">
      <alignment horizontal="center" vertical="center"/>
    </xf>
    <xf numFmtId="0" fontId="10" fillId="0" borderId="0" xfId="0" applyFont="1" applyAlignment="1">
      <alignment horizontal="center" vertical="center"/>
    </xf>
    <xf numFmtId="0" fontId="51" fillId="3" borderId="0" xfId="0" applyFont="1" applyFill="1" applyBorder="1" applyAlignment="1">
      <alignment horizontal="center" vertical="center" wrapText="1"/>
    </xf>
    <xf numFmtId="0" fontId="11" fillId="0" borderId="0" xfId="0" applyFont="1" applyFill="1" applyBorder="1" applyAlignment="1">
      <alignment vertical="center" wrapText="1"/>
    </xf>
    <xf numFmtId="1" fontId="11" fillId="0" borderId="0" xfId="0" applyNumberFormat="1" applyFont="1" applyFill="1" applyBorder="1" applyAlignment="1">
      <alignment vertical="center" wrapText="1"/>
    </xf>
    <xf numFmtId="164" fontId="11" fillId="4" borderId="6" xfId="0" applyNumberFormat="1" applyFont="1" applyFill="1" applyBorder="1" applyAlignment="1">
      <alignment horizontal="right" vertical="center"/>
    </xf>
    <xf numFmtId="1" fontId="11" fillId="4" borderId="6" xfId="0" applyNumberFormat="1" applyFont="1" applyFill="1" applyBorder="1" applyAlignment="1">
      <alignment horizontal="right" vertical="center"/>
    </xf>
    <xf numFmtId="164" fontId="11" fillId="4" borderId="0" xfId="0" applyNumberFormat="1" applyFont="1" applyFill="1" applyBorder="1" applyAlignment="1">
      <alignment horizontal="right" vertical="center"/>
    </xf>
    <xf numFmtId="165" fontId="11" fillId="0" borderId="0" xfId="0" applyNumberFormat="1" applyFont="1" applyFill="1" applyBorder="1" applyAlignment="1">
      <alignment vertical="center"/>
    </xf>
    <xf numFmtId="1" fontId="11" fillId="0" borderId="0" xfId="0" applyNumberFormat="1" applyFont="1" applyFill="1" applyBorder="1" applyAlignment="1">
      <alignment vertical="center"/>
    </xf>
    <xf numFmtId="0" fontId="11" fillId="4" borderId="6" xfId="0" applyFont="1" applyFill="1" applyBorder="1" applyAlignment="1">
      <alignment vertical="center"/>
    </xf>
    <xf numFmtId="164" fontId="11" fillId="0" borderId="0" xfId="0" applyNumberFormat="1" applyFont="1" applyFill="1" applyBorder="1" applyAlignment="1">
      <alignment horizontal="center" vertical="center"/>
    </xf>
    <xf numFmtId="166" fontId="11" fillId="0" borderId="0" xfId="0" applyNumberFormat="1" applyFont="1" applyAlignment="1">
      <alignment horizontal="center" vertical="center"/>
    </xf>
    <xf numFmtId="0" fontId="11" fillId="0" borderId="0" xfId="0" applyFont="1" applyFill="1" applyBorder="1" applyAlignment="1">
      <alignment horizontal="center" vertical="center"/>
    </xf>
    <xf numFmtId="1" fontId="11" fillId="0" borderId="0" xfId="0" applyNumberFormat="1" applyFont="1" applyFill="1" applyBorder="1" applyAlignment="1">
      <alignment horizontal="center" vertical="center"/>
    </xf>
    <xf numFmtId="164" fontId="11" fillId="4" borderId="6" xfId="0" applyNumberFormat="1" applyFont="1" applyFill="1" applyBorder="1" applyAlignment="1">
      <alignment horizontal="center" vertical="center"/>
    </xf>
    <xf numFmtId="0" fontId="11" fillId="0" borderId="5" xfId="0" applyFont="1" applyBorder="1" applyAlignment="1">
      <alignment vertical="center"/>
    </xf>
    <xf numFmtId="0" fontId="11" fillId="3" borderId="6" xfId="0" applyFont="1" applyFill="1" applyBorder="1" applyAlignment="1">
      <alignment vertical="center" wrapText="1"/>
    </xf>
    <xf numFmtId="0" fontId="11" fillId="0" borderId="0" xfId="0" applyFont="1" applyBorder="1" applyAlignment="1">
      <alignment vertical="center"/>
    </xf>
    <xf numFmtId="1" fontId="11" fillId="0" borderId="0" xfId="0" applyNumberFormat="1" applyFont="1" applyBorder="1" applyAlignment="1">
      <alignment vertical="center"/>
    </xf>
    <xf numFmtId="0" fontId="11" fillId="0" borderId="5" xfId="0" applyFont="1" applyBorder="1" applyAlignment="1">
      <alignment horizontal="center" vertical="center" wrapText="1"/>
    </xf>
    <xf numFmtId="3" fontId="21" fillId="2" borderId="6" xfId="0" applyNumberFormat="1" applyFont="1" applyFill="1" applyBorder="1" applyAlignment="1">
      <alignment horizontal="right" vertical="center" wrapText="1"/>
    </xf>
    <xf numFmtId="165" fontId="11" fillId="0" borderId="0" xfId="0" applyNumberFormat="1" applyFont="1" applyBorder="1" applyAlignment="1">
      <alignment vertical="center"/>
    </xf>
    <xf numFmtId="164" fontId="11" fillId="2" borderId="6" xfId="0" applyNumberFormat="1" applyFont="1" applyFill="1" applyBorder="1" applyAlignment="1" applyProtection="1">
      <alignment vertical="center"/>
      <protection locked="0"/>
    </xf>
    <xf numFmtId="0" fontId="10" fillId="0" borderId="0" xfId="0" applyFont="1" applyFill="1" applyBorder="1" applyAlignment="1">
      <alignment vertical="center" wrapText="1"/>
    </xf>
    <xf numFmtId="167" fontId="11" fillId="0" borderId="0" xfId="0" applyNumberFormat="1" applyFont="1" applyBorder="1" applyAlignment="1">
      <alignment vertical="center"/>
    </xf>
    <xf numFmtId="0" fontId="11" fillId="0" borderId="0" xfId="0" applyFont="1" applyBorder="1" applyAlignment="1">
      <alignment horizontal="center" vertical="center" wrapText="1"/>
    </xf>
    <xf numFmtId="3" fontId="21" fillId="0" borderId="0" xfId="0" applyNumberFormat="1" applyFont="1" applyFill="1" applyBorder="1" applyAlignment="1">
      <alignment horizontal="right" vertical="center" wrapText="1"/>
    </xf>
    <xf numFmtId="164" fontId="11" fillId="0" borderId="0" xfId="0" applyNumberFormat="1" applyFont="1" applyFill="1" applyBorder="1" applyAlignment="1" applyProtection="1">
      <alignment vertical="center"/>
      <protection locked="0"/>
    </xf>
    <xf numFmtId="0" fontId="10" fillId="0" borderId="0" xfId="0" applyFont="1" applyAlignment="1">
      <alignment vertical="center"/>
    </xf>
    <xf numFmtId="0" fontId="11" fillId="0" borderId="0" xfId="0" applyFont="1"/>
    <xf numFmtId="0" fontId="11" fillId="0" borderId="6" xfId="0" applyFont="1" applyBorder="1" applyAlignment="1">
      <alignment vertical="center"/>
    </xf>
    <xf numFmtId="0" fontId="11" fillId="0" borderId="6" xfId="0" applyFont="1" applyFill="1" applyBorder="1" applyAlignment="1">
      <alignment vertical="center" wrapText="1"/>
    </xf>
    <xf numFmtId="0" fontId="10" fillId="3" borderId="6" xfId="0" applyFont="1" applyFill="1" applyBorder="1" applyAlignment="1">
      <alignment horizontal="center" vertical="center"/>
    </xf>
    <xf numFmtId="1" fontId="52" fillId="0" borderId="0" xfId="0" applyNumberFormat="1" applyFont="1" applyBorder="1" applyAlignment="1">
      <alignment horizontal="center" vertical="center"/>
    </xf>
    <xf numFmtId="0" fontId="52" fillId="0" borderId="0" xfId="0" applyFont="1" applyBorder="1" applyAlignment="1">
      <alignment horizontal="center" vertical="center"/>
    </xf>
    <xf numFmtId="0" fontId="10" fillId="3" borderId="12" xfId="0" applyFont="1" applyFill="1" applyBorder="1" applyAlignment="1">
      <alignment horizontal="center" vertical="center" wrapText="1"/>
    </xf>
    <xf numFmtId="1" fontId="10" fillId="3" borderId="12" xfId="0" applyNumberFormat="1" applyFont="1" applyFill="1" applyBorder="1" applyAlignment="1">
      <alignment horizontal="center" vertical="center" wrapText="1"/>
    </xf>
    <xf numFmtId="0" fontId="10" fillId="3" borderId="9" xfId="0" applyFont="1" applyFill="1" applyBorder="1" applyAlignment="1">
      <alignment horizontal="center" vertical="center" wrapText="1"/>
    </xf>
    <xf numFmtId="0" fontId="21" fillId="0" borderId="6" xfId="0" applyFont="1" applyFill="1" applyBorder="1" applyAlignment="1">
      <alignment horizontal="center" vertical="center" wrapText="1"/>
    </xf>
    <xf numFmtId="49" fontId="21" fillId="0" borderId="6" xfId="0" applyNumberFormat="1" applyFont="1" applyFill="1" applyBorder="1" applyAlignment="1" applyProtection="1">
      <alignment horizontal="center" vertical="center" wrapText="1"/>
      <protection locked="0"/>
    </xf>
    <xf numFmtId="0" fontId="21" fillId="0" borderId="6" xfId="0" applyFont="1" applyFill="1" applyBorder="1" applyAlignment="1" applyProtection="1">
      <alignment horizontal="center" vertical="center" wrapText="1"/>
      <protection locked="0"/>
    </xf>
    <xf numFmtId="9" fontId="23" fillId="0" borderId="6" xfId="0" applyNumberFormat="1" applyFont="1" applyFill="1" applyBorder="1" applyAlignment="1" applyProtection="1">
      <alignment horizontal="center" vertical="center" wrapText="1"/>
      <protection locked="0"/>
    </xf>
    <xf numFmtId="0" fontId="23" fillId="0" borderId="6" xfId="0" applyFont="1" applyFill="1" applyBorder="1" applyAlignment="1" applyProtection="1">
      <alignment horizontal="center" vertical="center" wrapText="1"/>
      <protection locked="0"/>
    </xf>
    <xf numFmtId="0" fontId="23" fillId="0" borderId="6" xfId="2" applyNumberFormat="1" applyFont="1" applyFill="1" applyBorder="1" applyAlignment="1" applyProtection="1">
      <alignment horizontal="center" vertical="center" wrapText="1"/>
      <protection locked="0"/>
    </xf>
    <xf numFmtId="14" fontId="23" fillId="0" borderId="6" xfId="0" applyNumberFormat="1" applyFont="1" applyFill="1" applyBorder="1" applyAlignment="1" applyProtection="1">
      <alignment horizontal="center" vertical="center" wrapText="1"/>
      <protection locked="0"/>
    </xf>
    <xf numFmtId="15" fontId="23" fillId="0" borderId="6" xfId="0" applyNumberFormat="1" applyFont="1" applyFill="1" applyBorder="1" applyAlignment="1" applyProtection="1">
      <alignment horizontal="center" vertical="center" wrapText="1"/>
      <protection locked="0"/>
    </xf>
    <xf numFmtId="44" fontId="23" fillId="0" borderId="6" xfId="0" applyNumberFormat="1" applyFont="1" applyFill="1" applyBorder="1" applyAlignment="1" applyProtection="1">
      <alignment horizontal="center" vertical="center" wrapText="1"/>
      <protection locked="0"/>
    </xf>
    <xf numFmtId="1" fontId="23" fillId="0" borderId="6" xfId="0" applyNumberFormat="1" applyFont="1" applyFill="1" applyBorder="1" applyAlignment="1" applyProtection="1">
      <alignment horizontal="center" vertical="center" wrapText="1"/>
      <protection locked="0"/>
    </xf>
    <xf numFmtId="2" fontId="23" fillId="0" borderId="6" xfId="0" applyNumberFormat="1" applyFont="1" applyFill="1" applyBorder="1" applyAlignment="1" applyProtection="1">
      <alignment horizontal="center" vertical="center" wrapText="1"/>
      <protection locked="0"/>
    </xf>
    <xf numFmtId="168" fontId="23" fillId="0" borderId="6" xfId="1" applyNumberFormat="1" applyFont="1" applyFill="1" applyBorder="1" applyAlignment="1">
      <alignment horizontal="right" vertical="center" wrapText="1"/>
    </xf>
    <xf numFmtId="0" fontId="21" fillId="0" borderId="6"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0" xfId="0" applyFont="1" applyFill="1" applyAlignment="1">
      <alignment horizontal="left" vertical="center" wrapText="1"/>
    </xf>
    <xf numFmtId="49" fontId="21" fillId="0" borderId="6" xfId="0" applyNumberFormat="1" applyFont="1" applyFill="1" applyBorder="1" applyAlignment="1" applyProtection="1">
      <alignment horizontal="left" vertical="center" wrapText="1"/>
      <protection locked="0"/>
    </xf>
    <xf numFmtId="2" fontId="53" fillId="0" borderId="6" xfId="0" applyNumberFormat="1" applyFont="1" applyFill="1" applyBorder="1" applyAlignment="1" applyProtection="1">
      <alignment horizontal="center" vertical="center" wrapText="1"/>
      <protection locked="0"/>
    </xf>
    <xf numFmtId="49" fontId="53" fillId="0" borderId="6" xfId="0" applyNumberFormat="1" applyFont="1" applyFill="1" applyBorder="1" applyAlignment="1" applyProtection="1">
      <alignment horizontal="center" vertical="center" wrapText="1"/>
      <protection locked="0"/>
    </xf>
    <xf numFmtId="1" fontId="53" fillId="0" borderId="6" xfId="0" applyNumberFormat="1" applyFont="1" applyFill="1" applyBorder="1" applyAlignment="1" applyProtection="1">
      <alignment horizontal="center" vertical="center" wrapText="1"/>
      <protection locked="0"/>
    </xf>
    <xf numFmtId="0" fontId="11" fillId="0" borderId="0" xfId="0" applyFont="1" applyFill="1" applyAlignment="1">
      <alignment vertical="center"/>
    </xf>
    <xf numFmtId="165" fontId="11" fillId="0" borderId="0" xfId="0" applyNumberFormat="1" applyFont="1" applyFill="1" applyAlignment="1">
      <alignment vertical="center"/>
    </xf>
    <xf numFmtId="1" fontId="11" fillId="0" borderId="0" xfId="0" applyNumberFormat="1" applyFont="1" applyFill="1" applyAlignment="1">
      <alignment vertical="center"/>
    </xf>
    <xf numFmtId="169" fontId="10" fillId="0" borderId="6" xfId="0" applyNumberFormat="1" applyFont="1" applyFill="1" applyBorder="1" applyAlignment="1">
      <alignment horizontal="center" vertical="center"/>
    </xf>
    <xf numFmtId="0" fontId="10" fillId="0" borderId="6" xfId="0" applyFont="1" applyFill="1" applyBorder="1" applyAlignment="1">
      <alignment vertical="center"/>
    </xf>
    <xf numFmtId="49" fontId="11" fillId="0" borderId="6" xfId="0" applyNumberFormat="1" applyFont="1" applyFill="1" applyBorder="1" applyAlignment="1">
      <alignment horizontal="center" vertical="center"/>
    </xf>
    <xf numFmtId="0" fontId="11" fillId="0" borderId="6" xfId="0" applyFont="1" applyFill="1" applyBorder="1" applyAlignment="1">
      <alignment vertical="center"/>
    </xf>
    <xf numFmtId="0" fontId="54" fillId="0" borderId="0" xfId="0" applyFont="1" applyFill="1" applyBorder="1" applyAlignment="1">
      <alignment horizontal="left" vertical="center"/>
    </xf>
    <xf numFmtId="1" fontId="54" fillId="0" borderId="0" xfId="0" applyNumberFormat="1" applyFont="1" applyFill="1" applyBorder="1" applyAlignment="1">
      <alignment horizontal="left" vertical="center"/>
    </xf>
    <xf numFmtId="0" fontId="55" fillId="0" borderId="0" xfId="0" applyFont="1" applyFill="1" applyBorder="1" applyAlignment="1">
      <alignment horizontal="center" vertical="center" wrapText="1"/>
    </xf>
    <xf numFmtId="0" fontId="10" fillId="3" borderId="6" xfId="0" applyFont="1" applyFill="1" applyBorder="1" applyAlignment="1">
      <alignment horizontal="center" wrapText="1"/>
    </xf>
    <xf numFmtId="1" fontId="10" fillId="3" borderId="6" xfId="0" applyNumberFormat="1" applyFont="1" applyFill="1" applyBorder="1" applyAlignment="1">
      <alignment horizontal="center" wrapText="1"/>
    </xf>
    <xf numFmtId="1" fontId="10" fillId="3" borderId="7" xfId="0" applyNumberFormat="1" applyFont="1" applyFill="1" applyBorder="1" applyAlignment="1">
      <alignment horizontal="center" wrapText="1"/>
    </xf>
    <xf numFmtId="0" fontId="10" fillId="3" borderId="7" xfId="0" applyFont="1" applyFill="1" applyBorder="1" applyAlignment="1">
      <alignment horizontal="center" wrapText="1"/>
    </xf>
    <xf numFmtId="0" fontId="11" fillId="0" borderId="6" xfId="0" applyFont="1" applyBorder="1" applyAlignment="1"/>
    <xf numFmtId="0" fontId="11" fillId="0" borderId="6" xfId="0" applyFont="1" applyFill="1" applyBorder="1" applyAlignment="1">
      <alignment horizontal="center"/>
    </xf>
    <xf numFmtId="0" fontId="11" fillId="0" borderId="6" xfId="0" applyFont="1" applyFill="1" applyBorder="1" applyAlignment="1"/>
    <xf numFmtId="1" fontId="11" fillId="0" borderId="6" xfId="0" applyNumberFormat="1" applyFont="1" applyBorder="1" applyAlignment="1">
      <alignment vertical="center"/>
    </xf>
    <xf numFmtId="1" fontId="10" fillId="3" borderId="6" xfId="0" applyNumberFormat="1" applyFont="1" applyFill="1" applyBorder="1" applyAlignment="1">
      <alignment horizontal="center" vertical="center" wrapText="1"/>
    </xf>
    <xf numFmtId="1" fontId="25" fillId="0" borderId="6" xfId="0" applyNumberFormat="1" applyFont="1" applyFill="1" applyBorder="1" applyAlignment="1">
      <alignment wrapText="1"/>
    </xf>
    <xf numFmtId="1" fontId="25" fillId="0" borderId="6" xfId="0" applyNumberFormat="1" applyFont="1" applyBorder="1" applyAlignment="1">
      <alignment vertical="center"/>
    </xf>
    <xf numFmtId="0" fontId="11" fillId="0" borderId="6" xfId="0" applyFont="1" applyBorder="1" applyAlignment="1">
      <alignment vertical="center" wrapText="1"/>
    </xf>
    <xf numFmtId="9" fontId="23" fillId="0" borderId="6" xfId="2" applyFont="1" applyFill="1" applyBorder="1" applyAlignment="1" applyProtection="1">
      <alignment horizontal="center" vertical="center" wrapText="1"/>
      <protection locked="0"/>
    </xf>
    <xf numFmtId="0" fontId="23" fillId="0" borderId="6" xfId="0" applyNumberFormat="1" applyFont="1" applyFill="1" applyBorder="1" applyAlignment="1" applyProtection="1">
      <alignment horizontal="center" vertical="center" wrapText="1"/>
      <protection locked="0"/>
    </xf>
    <xf numFmtId="44" fontId="53" fillId="0" borderId="6" xfId="0" applyNumberFormat="1" applyFont="1" applyFill="1" applyBorder="1" applyAlignment="1" applyProtection="1">
      <alignment horizontal="center" vertical="center" wrapText="1"/>
      <protection locked="0"/>
    </xf>
    <xf numFmtId="49" fontId="11" fillId="3" borderId="6" xfId="0" applyNumberFormat="1" applyFont="1" applyFill="1" applyBorder="1" applyAlignment="1">
      <alignment horizontal="center" vertical="center"/>
    </xf>
    <xf numFmtId="0" fontId="10" fillId="3" borderId="14" xfId="0" applyFont="1" applyFill="1" applyBorder="1" applyAlignment="1">
      <alignment horizontal="center" vertical="center"/>
    </xf>
    <xf numFmtId="0" fontId="10" fillId="3" borderId="14" xfId="0" applyFont="1" applyFill="1" applyBorder="1" applyAlignment="1">
      <alignment horizontal="center" vertical="center" wrapText="1"/>
    </xf>
    <xf numFmtId="0" fontId="11" fillId="0" borderId="15" xfId="0" applyFont="1" applyBorder="1" applyAlignment="1">
      <alignment horizontal="center" vertical="center"/>
    </xf>
    <xf numFmtId="0" fontId="11" fillId="0" borderId="17" xfId="0" applyFont="1" applyBorder="1" applyAlignment="1">
      <alignment horizontal="center" vertical="center"/>
    </xf>
    <xf numFmtId="0" fontId="10" fillId="0" borderId="0" xfId="0" applyFont="1" applyFill="1" applyAlignment="1">
      <alignment vertical="center" wrapText="1"/>
    </xf>
    <xf numFmtId="1" fontId="11" fillId="0" borderId="6" xfId="0"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0" fillId="0" borderId="0" xfId="0" applyFont="1" applyAlignment="1">
      <alignment horizontal="center" vertical="center" wrapText="1"/>
    </xf>
    <xf numFmtId="0" fontId="11" fillId="0" borderId="6" xfId="0" applyFont="1" applyBorder="1" applyAlignment="1">
      <alignment horizontal="center" wrapText="1"/>
    </xf>
    <xf numFmtId="0" fontId="11" fillId="0" borderId="6" xfId="0" applyFont="1" applyFill="1" applyBorder="1" applyAlignment="1">
      <alignment horizontal="center" wrapText="1"/>
    </xf>
    <xf numFmtId="1" fontId="11" fillId="0" borderId="6" xfId="0" applyNumberFormat="1" applyFont="1" applyFill="1" applyBorder="1" applyAlignment="1">
      <alignment horizontal="center" wrapText="1"/>
    </xf>
    <xf numFmtId="1" fontId="11" fillId="0" borderId="6" xfId="0" applyNumberFormat="1" applyFont="1" applyBorder="1" applyAlignment="1">
      <alignment horizontal="center" vertical="center" wrapText="1"/>
    </xf>
    <xf numFmtId="0" fontId="10" fillId="3" borderId="0" xfId="0" applyFont="1" applyFill="1" applyBorder="1" applyAlignment="1">
      <alignment horizontal="center" vertical="center" wrapText="1"/>
    </xf>
    <xf numFmtId="0" fontId="10" fillId="0" borderId="0" xfId="0" applyFont="1" applyBorder="1" applyAlignment="1">
      <alignment horizontal="center" vertical="center"/>
    </xf>
    <xf numFmtId="2" fontId="10" fillId="3" borderId="12" xfId="0" applyNumberFormat="1" applyFont="1" applyFill="1" applyBorder="1" applyAlignment="1">
      <alignment horizontal="center" vertical="center" wrapText="1"/>
    </xf>
    <xf numFmtId="172" fontId="23" fillId="0" borderId="6" xfId="0" applyNumberFormat="1" applyFont="1" applyFill="1" applyBorder="1" applyAlignment="1" applyProtection="1">
      <alignment horizontal="center" vertical="center" wrapText="1"/>
      <protection locked="0"/>
    </xf>
    <xf numFmtId="180" fontId="53" fillId="0" borderId="6" xfId="0" applyNumberFormat="1" applyFont="1" applyFill="1" applyBorder="1" applyAlignment="1" applyProtection="1">
      <alignment horizontal="center" vertical="center" wrapText="1"/>
      <protection locked="0"/>
    </xf>
    <xf numFmtId="0" fontId="53" fillId="0" borderId="6" xfId="0" applyNumberFormat="1" applyFont="1" applyFill="1" applyBorder="1" applyAlignment="1" applyProtection="1">
      <alignment horizontal="center" vertical="center" wrapText="1"/>
      <protection locked="0"/>
    </xf>
    <xf numFmtId="0" fontId="10" fillId="0" borderId="0" xfId="0" applyFont="1" applyAlignment="1">
      <alignment horizontal="left" vertical="center" wrapText="1"/>
    </xf>
    <xf numFmtId="0" fontId="11" fillId="0" borderId="6" xfId="0" applyFont="1" applyBorder="1" applyAlignment="1">
      <alignment horizontal="left" wrapText="1"/>
    </xf>
    <xf numFmtId="0" fontId="11" fillId="0" borderId="6" xfId="0" applyFont="1" applyFill="1" applyBorder="1" applyAlignment="1">
      <alignment horizontal="left" wrapText="1"/>
    </xf>
    <xf numFmtId="1" fontId="11" fillId="0" borderId="6" xfId="0" applyNumberFormat="1" applyFont="1" applyBorder="1" applyAlignment="1">
      <alignment horizontal="left" vertical="center" wrapText="1"/>
    </xf>
    <xf numFmtId="0" fontId="11" fillId="0" borderId="6" xfId="0" applyFont="1" applyBorder="1" applyAlignment="1">
      <alignment horizontal="left" vertical="center" wrapText="1"/>
    </xf>
    <xf numFmtId="0" fontId="11" fillId="0" borderId="6" xfId="0" applyFont="1" applyBorder="1" applyAlignment="1">
      <alignment wrapText="1"/>
    </xf>
    <xf numFmtId="0" fontId="11" fillId="0" borderId="6" xfId="0" applyFont="1" applyBorder="1"/>
    <xf numFmtId="0" fontId="11" fillId="4" borderId="6" xfId="0" applyNumberFormat="1" applyFont="1" applyFill="1" applyBorder="1" applyAlignment="1">
      <alignment horizontal="right" vertical="center"/>
    </xf>
    <xf numFmtId="0" fontId="11" fillId="0" borderId="0" xfId="0" applyNumberFormat="1" applyFont="1" applyFill="1" applyAlignment="1">
      <alignment vertical="center"/>
    </xf>
    <xf numFmtId="0" fontId="11" fillId="0" borderId="6" xfId="0" applyFont="1" applyFill="1" applyBorder="1" applyAlignment="1">
      <alignment wrapText="1"/>
    </xf>
    <xf numFmtId="0" fontId="11" fillId="2" borderId="6" xfId="0" applyFont="1" applyFill="1" applyBorder="1" applyAlignment="1">
      <alignment vertical="center"/>
    </xf>
    <xf numFmtId="0" fontId="11" fillId="0" borderId="0" xfId="0" applyFont="1" applyAlignment="1">
      <alignment vertical="center" wrapText="1"/>
    </xf>
    <xf numFmtId="0" fontId="10" fillId="3" borderId="12" xfId="0" applyNumberFormat="1" applyFont="1" applyFill="1" applyBorder="1" applyAlignment="1">
      <alignment horizontal="center" vertical="center" wrapText="1"/>
    </xf>
    <xf numFmtId="176" fontId="11" fillId="4" borderId="6" xfId="0" applyNumberFormat="1" applyFont="1" applyFill="1" applyBorder="1" applyAlignment="1">
      <alignment horizontal="right" vertical="center"/>
    </xf>
    <xf numFmtId="0" fontId="11" fillId="2" borderId="6" xfId="0" applyFont="1" applyFill="1" applyBorder="1" applyAlignment="1"/>
    <xf numFmtId="0" fontId="11" fillId="2" borderId="6" xfId="0" applyFont="1" applyFill="1" applyBorder="1"/>
    <xf numFmtId="0" fontId="11" fillId="4" borderId="6" xfId="0" applyNumberFormat="1" applyFont="1" applyFill="1" applyBorder="1" applyAlignment="1">
      <alignment horizontal="center" vertical="center"/>
    </xf>
    <xf numFmtId="9" fontId="14" fillId="0" borderId="6" xfId="0" quotePrefix="1" applyNumberFormat="1" applyFont="1" applyFill="1" applyBorder="1" applyAlignment="1" applyProtection="1">
      <alignment horizontal="center" vertical="center" wrapText="1"/>
      <protection locked="0"/>
    </xf>
    <xf numFmtId="41" fontId="14" fillId="0" borderId="6" xfId="0" applyNumberFormat="1" applyFont="1" applyFill="1" applyBorder="1" applyAlignment="1" applyProtection="1">
      <alignment horizontal="center" vertical="center" wrapText="1"/>
      <protection locked="0"/>
    </xf>
    <xf numFmtId="0" fontId="13" fillId="2" borderId="6" xfId="0" applyFont="1" applyFill="1" applyBorder="1"/>
    <xf numFmtId="176" fontId="14" fillId="0" borderId="6" xfId="1" applyNumberFormat="1" applyFont="1" applyFill="1" applyBorder="1" applyAlignment="1">
      <alignment horizontal="right" vertical="center" wrapText="1"/>
    </xf>
    <xf numFmtId="14" fontId="0" fillId="0" borderId="6" xfId="0" applyNumberFormat="1" applyBorder="1" applyAlignment="1">
      <alignment horizontal="center"/>
    </xf>
    <xf numFmtId="2" fontId="0" fillId="0" borderId="6" xfId="0" applyNumberFormat="1" applyBorder="1" applyAlignment="1">
      <alignment horizontal="center" vertical="center" wrapText="1"/>
    </xf>
    <xf numFmtId="0" fontId="0" fillId="0" borderId="0" xfId="0" applyAlignment="1">
      <alignment horizontal="center" vertical="center" wrapText="1"/>
    </xf>
    <xf numFmtId="0" fontId="6" fillId="4" borderId="3"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protection locked="0"/>
    </xf>
    <xf numFmtId="164" fontId="0" fillId="4" borderId="6" xfId="0" applyNumberFormat="1" applyFill="1" applyBorder="1" applyAlignment="1">
      <alignment horizontal="center" vertical="center" wrapText="1"/>
    </xf>
    <xf numFmtId="0" fontId="0" fillId="4" borderId="6" xfId="0" applyNumberFormat="1" applyFill="1" applyBorder="1" applyAlignment="1">
      <alignment horizontal="center" vertical="center" wrapText="1"/>
    </xf>
    <xf numFmtId="164" fontId="0" fillId="4" borderId="0" xfId="0" applyNumberFormat="1" applyFill="1" applyBorder="1" applyAlignment="1">
      <alignment horizontal="center" vertical="center" wrapText="1"/>
    </xf>
    <xf numFmtId="165" fontId="0" fillId="0" borderId="0" xfId="0" applyNumberFormat="1" applyFill="1" applyBorder="1" applyAlignment="1">
      <alignment horizontal="center" vertical="center"/>
    </xf>
    <xf numFmtId="0" fontId="0" fillId="4" borderId="6" xfId="0" applyFill="1" applyBorder="1" applyAlignment="1">
      <alignment horizontal="center" vertical="center" wrapText="1"/>
    </xf>
    <xf numFmtId="0" fontId="0" fillId="0" borderId="0" xfId="0" applyBorder="1" applyAlignment="1">
      <alignment horizontal="center" vertical="center"/>
    </xf>
    <xf numFmtId="164" fontId="0" fillId="2" borderId="6" xfId="0" applyNumberFormat="1" applyFill="1" applyBorder="1" applyAlignment="1" applyProtection="1">
      <alignment horizontal="center" vertical="center" wrapText="1"/>
      <protection locked="0"/>
    </xf>
    <xf numFmtId="0" fontId="3" fillId="0" borderId="0" xfId="0" applyFont="1" applyFill="1" applyBorder="1" applyAlignment="1">
      <alignment horizontal="center" vertical="center" wrapText="1"/>
    </xf>
    <xf numFmtId="167" fontId="0" fillId="0" borderId="0" xfId="0" applyNumberFormat="1" applyBorder="1" applyAlignment="1">
      <alignment horizontal="center" vertical="center"/>
    </xf>
    <xf numFmtId="164" fontId="0" fillId="0" borderId="0" xfId="0" applyNumberFormat="1" applyFill="1" applyBorder="1" applyAlignment="1" applyProtection="1">
      <alignment horizontal="center" vertical="center" wrapText="1"/>
      <protection locked="0"/>
    </xf>
    <xf numFmtId="165" fontId="0" fillId="0" borderId="0" xfId="0" applyNumberFormat="1" applyFill="1" applyAlignment="1">
      <alignment horizontal="center" vertical="center" wrapText="1"/>
    </xf>
    <xf numFmtId="0" fontId="0" fillId="0" borderId="0" xfId="0" applyFill="1" applyAlignment="1">
      <alignment horizontal="center" vertical="center" wrapText="1"/>
    </xf>
    <xf numFmtId="169" fontId="3" fillId="0" borderId="6"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59" fillId="0" borderId="6" xfId="0" applyFont="1" applyBorder="1" applyAlignment="1">
      <alignment wrapText="1"/>
    </xf>
    <xf numFmtId="0" fontId="60" fillId="0" borderId="6" xfId="0" applyFont="1" applyBorder="1" applyAlignment="1">
      <alignment wrapText="1"/>
    </xf>
    <xf numFmtId="0" fontId="0" fillId="0" borderId="6" xfId="0" applyFont="1" applyBorder="1" applyAlignment="1">
      <alignment horizontal="center" vertical="center" wrapText="1"/>
    </xf>
    <xf numFmtId="14" fontId="0" fillId="0" borderId="6" xfId="0" applyNumberFormat="1" applyFont="1" applyBorder="1" applyAlignment="1">
      <alignment horizontal="center" vertical="center"/>
    </xf>
    <xf numFmtId="0" fontId="0" fillId="0" borderId="6" xfId="0" applyFont="1" applyBorder="1" applyAlignment="1">
      <alignment horizontal="center" vertical="center"/>
    </xf>
    <xf numFmtId="0" fontId="0" fillId="0" borderId="9" xfId="0" applyBorder="1" applyAlignment="1">
      <alignment wrapText="1"/>
    </xf>
    <xf numFmtId="0" fontId="0" fillId="0" borderId="9" xfId="0" applyBorder="1" applyAlignment="1"/>
    <xf numFmtId="14" fontId="0" fillId="0" borderId="9" xfId="0" applyNumberFormat="1" applyBorder="1" applyAlignment="1">
      <alignment horizontal="center" vertical="center"/>
    </xf>
    <xf numFmtId="0" fontId="0" fillId="0" borderId="9" xfId="0" applyFill="1" applyBorder="1" applyAlignment="1">
      <alignment horizontal="center" vertical="center" wrapText="1"/>
    </xf>
    <xf numFmtId="0" fontId="0" fillId="0" borderId="0" xfId="0" applyBorder="1" applyAlignment="1">
      <alignment wrapText="1"/>
    </xf>
    <xf numFmtId="0" fontId="3" fillId="0" borderId="0" xfId="0" applyFont="1" applyBorder="1" applyAlignment="1">
      <alignment horizontal="center" vertical="center" wrapText="1"/>
    </xf>
    <xf numFmtId="0" fontId="3" fillId="5" borderId="6" xfId="0" applyFont="1" applyFill="1" applyBorder="1" applyAlignment="1">
      <alignment vertical="center"/>
    </xf>
    <xf numFmtId="49" fontId="0" fillId="5" borderId="6" xfId="0" applyNumberFormat="1" applyFill="1" applyBorder="1" applyAlignment="1">
      <alignment horizontal="center" vertical="center"/>
    </xf>
    <xf numFmtId="0" fontId="61" fillId="0" borderId="6" xfId="0" applyFont="1" applyBorder="1" applyAlignment="1">
      <alignment horizontal="center" vertical="center" wrapText="1"/>
    </xf>
    <xf numFmtId="14" fontId="0" fillId="0" borderId="6" xfId="0" applyNumberFormat="1" applyFill="1" applyBorder="1" applyAlignment="1"/>
    <xf numFmtId="181" fontId="14" fillId="0" borderId="6" xfId="0" applyNumberFormat="1" applyFont="1" applyFill="1" applyBorder="1" applyAlignment="1" applyProtection="1">
      <alignment horizontal="center" vertical="center" wrapText="1"/>
      <protection locked="0"/>
    </xf>
    <xf numFmtId="0" fontId="29" fillId="0" borderId="7" xfId="0" applyFont="1" applyFill="1" applyBorder="1" applyAlignment="1">
      <alignment horizontal="center" vertical="center" wrapText="1"/>
    </xf>
    <xf numFmtId="0" fontId="0" fillId="0" borderId="15" xfId="0" applyFill="1" applyBorder="1" applyAlignment="1">
      <alignment horizontal="center" vertical="center"/>
    </xf>
    <xf numFmtId="0" fontId="0" fillId="0" borderId="17" xfId="0" applyFill="1" applyBorder="1" applyAlignment="1">
      <alignment horizontal="center" vertical="center"/>
    </xf>
    <xf numFmtId="0" fontId="0" fillId="0" borderId="0" xfId="0" applyNumberFormat="1" applyFill="1" applyBorder="1" applyAlignment="1">
      <alignment vertical="center" wrapText="1"/>
    </xf>
    <xf numFmtId="0" fontId="25" fillId="0" borderId="0" xfId="0" applyFont="1" applyBorder="1" applyAlignment="1">
      <alignment wrapText="1"/>
    </xf>
    <xf numFmtId="14" fontId="25" fillId="0" borderId="6" xfId="0" applyNumberFormat="1" applyFont="1" applyBorder="1" applyAlignment="1"/>
    <xf numFmtId="0" fontId="0" fillId="0" borderId="6" xfId="0" applyFill="1" applyBorder="1" applyAlignment="1">
      <alignment horizontal="left" vertical="center" wrapText="1"/>
    </xf>
    <xf numFmtId="171" fontId="0" fillId="0" borderId="6" xfId="0" applyNumberFormat="1" applyBorder="1" applyAlignment="1">
      <alignment vertical="center"/>
    </xf>
    <xf numFmtId="171" fontId="0" fillId="0" borderId="6" xfId="0" applyNumberFormat="1" applyBorder="1" applyAlignment="1">
      <alignment vertical="center" wrapText="1"/>
    </xf>
    <xf numFmtId="176" fontId="0" fillId="2" borderId="6" xfId="0" applyNumberFormat="1" applyFill="1" applyBorder="1" applyAlignment="1">
      <alignment horizontal="right" vertical="center"/>
    </xf>
    <xf numFmtId="164" fontId="0" fillId="2" borderId="6" xfId="0" applyNumberFormat="1" applyFill="1" applyBorder="1" applyAlignment="1">
      <alignment horizontal="center" vertical="center"/>
    </xf>
    <xf numFmtId="173" fontId="0" fillId="0" borderId="6" xfId="0" applyNumberFormat="1" applyBorder="1" applyAlignment="1">
      <alignment wrapText="1"/>
    </xf>
    <xf numFmtId="171" fontId="14" fillId="0" borderId="6" xfId="1" applyNumberFormat="1" applyFont="1" applyFill="1" applyBorder="1" applyAlignment="1" applyProtection="1">
      <alignment horizontal="center" vertical="center" wrapText="1"/>
      <protection locked="0"/>
    </xf>
    <xf numFmtId="176" fontId="14" fillId="0" borderId="6" xfId="1" applyNumberFormat="1" applyFont="1" applyFill="1" applyBorder="1" applyAlignment="1" applyProtection="1">
      <alignment horizontal="right" vertical="center" wrapText="1"/>
      <protection locked="0"/>
    </xf>
    <xf numFmtId="171" fontId="14" fillId="0" borderId="6" xfId="0" applyNumberFormat="1" applyFont="1" applyFill="1" applyBorder="1" applyAlignment="1" applyProtection="1">
      <alignment horizontal="right" vertical="center" wrapText="1"/>
      <protection locked="0"/>
    </xf>
    <xf numFmtId="174" fontId="14" fillId="0" borderId="6" xfId="1" applyNumberFormat="1" applyFont="1" applyFill="1" applyBorder="1" applyAlignment="1" applyProtection="1">
      <alignment vertical="center" wrapText="1"/>
      <protection locked="0"/>
    </xf>
    <xf numFmtId="41" fontId="14" fillId="0" borderId="6" xfId="0" quotePrefix="1" applyNumberFormat="1" applyFont="1" applyFill="1" applyBorder="1" applyAlignment="1" applyProtection="1">
      <alignment horizontal="center" vertical="center" wrapText="1"/>
      <protection locked="0"/>
    </xf>
    <xf numFmtId="0" fontId="0" fillId="0" borderId="6" xfId="0" applyBorder="1" applyAlignment="1">
      <alignment horizontal="center" vertical="center"/>
    </xf>
    <xf numFmtId="0" fontId="0" fillId="0" borderId="9" xfId="0"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6" fillId="3" borderId="6" xfId="0" applyFont="1" applyFill="1" applyBorder="1" applyAlignment="1">
      <alignment horizontal="center" vertical="center" wrapText="1"/>
    </xf>
    <xf numFmtId="0" fontId="3" fillId="0" borderId="6" xfId="0" applyFont="1" applyFill="1" applyBorder="1" applyAlignment="1">
      <alignment horizontal="center" vertical="center"/>
    </xf>
    <xf numFmtId="0" fontId="0" fillId="0" borderId="6" xfId="0"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Fill="1" applyBorder="1" applyAlignment="1">
      <alignment horizontal="center" vertical="center"/>
    </xf>
    <xf numFmtId="0" fontId="0" fillId="0" borderId="7" xfId="0" applyBorder="1" applyAlignment="1">
      <alignment vertical="center" wrapText="1"/>
    </xf>
    <xf numFmtId="0" fontId="0" fillId="0" borderId="6" xfId="0" applyBorder="1" applyAlignment="1">
      <alignment vertical="center" wrapText="1"/>
    </xf>
    <xf numFmtId="0" fontId="25" fillId="0" borderId="6" xfId="0" applyFont="1" applyBorder="1" applyAlignment="1">
      <alignment horizontal="center" vertical="center" wrapText="1"/>
    </xf>
    <xf numFmtId="0" fontId="0" fillId="0" borderId="6" xfId="0" applyFill="1" applyBorder="1" applyAlignment="1">
      <alignment horizontal="center" vertical="center" wrapText="1"/>
    </xf>
    <xf numFmtId="0" fontId="0" fillId="0" borderId="16" xfId="0" applyFill="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center" vertical="center"/>
    </xf>
    <xf numFmtId="0" fontId="0" fillId="0" borderId="9" xfId="0" applyBorder="1" applyAlignment="1">
      <alignment horizontal="center" vertical="center" wrapText="1"/>
    </xf>
    <xf numFmtId="0" fontId="11" fillId="0" borderId="6" xfId="0" applyFont="1" applyBorder="1" applyAlignment="1">
      <alignment horizontal="center" vertical="center"/>
    </xf>
    <xf numFmtId="0" fontId="10" fillId="0" borderId="6" xfId="0" applyFont="1" applyFill="1" applyBorder="1" applyAlignment="1">
      <alignment horizontal="center" vertical="center"/>
    </xf>
    <xf numFmtId="0" fontId="51" fillId="3" borderId="6" xfId="0" applyFont="1" applyFill="1" applyBorder="1" applyAlignment="1">
      <alignment horizontal="center" vertical="center" wrapText="1"/>
    </xf>
    <xf numFmtId="0" fontId="51" fillId="3" borderId="7" xfId="0" applyFont="1" applyFill="1" applyBorder="1" applyAlignment="1">
      <alignment horizontal="center" vertical="center" wrapText="1"/>
    </xf>
    <xf numFmtId="0" fontId="51" fillId="3" borderId="8" xfId="0" applyFont="1" applyFill="1" applyBorder="1" applyAlignment="1">
      <alignment horizontal="center" vertical="center" wrapText="1"/>
    </xf>
    <xf numFmtId="0" fontId="25" fillId="0" borderId="6"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0" applyFont="1" applyFill="1" applyBorder="1" applyAlignment="1">
      <alignment horizontal="center" vertical="center" wrapText="1"/>
    </xf>
    <xf numFmtId="0" fontId="36" fillId="0" borderId="6" xfId="0" applyFont="1" applyFill="1" applyBorder="1" applyAlignment="1">
      <alignment horizontal="center" vertical="center"/>
    </xf>
    <xf numFmtId="0" fontId="35" fillId="0" borderId="0" xfId="0" applyFont="1" applyFill="1" applyAlignment="1">
      <alignment horizontal="left" vertical="center" wrapText="1"/>
    </xf>
    <xf numFmtId="0" fontId="38" fillId="3" borderId="6" xfId="0" applyFont="1" applyFill="1" applyBorder="1" applyAlignment="1">
      <alignment horizontal="center" vertical="center" wrapText="1"/>
    </xf>
    <xf numFmtId="0" fontId="25" fillId="2" borderId="6" xfId="0" applyFont="1" applyFill="1" applyBorder="1" applyAlignment="1">
      <alignment horizontal="center" vertical="center"/>
    </xf>
    <xf numFmtId="0" fontId="0" fillId="2" borderId="6" xfId="0" applyFill="1" applyBorder="1" applyAlignment="1">
      <alignment horizontal="center" vertical="center"/>
    </xf>
    <xf numFmtId="0" fontId="0" fillId="0" borderId="6" xfId="0" applyBorder="1" applyAlignment="1">
      <alignment horizontal="justify" vertical="justify" wrapText="1"/>
    </xf>
    <xf numFmtId="0" fontId="25" fillId="0" borderId="6" xfId="0" applyFont="1" applyBorder="1" applyAlignment="1">
      <alignment horizontal="justify" vertical="justify" wrapText="1"/>
    </xf>
    <xf numFmtId="0" fontId="0" fillId="7" borderId="6" xfId="0" applyFill="1" applyBorder="1" applyAlignment="1">
      <alignment horizontal="center" vertical="center"/>
    </xf>
    <xf numFmtId="0" fontId="6" fillId="5" borderId="6" xfId="0" applyFont="1" applyFill="1" applyBorder="1" applyAlignment="1">
      <alignment horizontal="center" vertical="center" wrapText="1"/>
    </xf>
    <xf numFmtId="0" fontId="6" fillId="5" borderId="3" xfId="0" applyFont="1" applyFill="1" applyBorder="1" applyAlignment="1" applyProtection="1">
      <alignment horizontal="left" vertical="center"/>
      <protection locked="0"/>
    </xf>
    <xf numFmtId="0" fontId="6" fillId="5" borderId="4" xfId="0" applyFont="1" applyFill="1" applyBorder="1" applyAlignment="1" applyProtection="1">
      <alignment horizontal="left" vertical="center"/>
      <protection locked="0"/>
    </xf>
    <xf numFmtId="0" fontId="0" fillId="5" borderId="6" xfId="0" applyFill="1" applyBorder="1" applyAlignment="1">
      <alignment horizontal="center" vertical="center"/>
    </xf>
    <xf numFmtId="0" fontId="25" fillId="0" borderId="6" xfId="0" applyFont="1" applyFill="1" applyBorder="1" applyAlignment="1">
      <alignment horizontal="center" vertical="center" wrapText="1"/>
    </xf>
    <xf numFmtId="0" fontId="0" fillId="5" borderId="6" xfId="0" applyFont="1" applyFill="1" applyBorder="1" applyAlignment="1">
      <alignment horizontal="center" wrapText="1"/>
    </xf>
    <xf numFmtId="0" fontId="0" fillId="5" borderId="7"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0" borderId="6" xfId="0" applyFont="1" applyFill="1" applyBorder="1"/>
    <xf numFmtId="0" fontId="0" fillId="0" borderId="6" xfId="0" applyFont="1" applyFill="1" applyBorder="1" applyAlignment="1">
      <alignment horizontal="center"/>
    </xf>
    <xf numFmtId="0" fontId="0" fillId="0" borderId="6" xfId="0" applyFont="1" applyFill="1" applyBorder="1" applyAlignment="1"/>
    <xf numFmtId="0" fontId="27" fillId="0" borderId="15" xfId="0" applyFont="1" applyBorder="1" applyAlignment="1">
      <alignment horizontal="center" vertical="center"/>
    </xf>
    <xf numFmtId="0" fontId="27" fillId="0" borderId="6" xfId="0" applyFont="1" applyFill="1" applyBorder="1" applyAlignment="1">
      <alignment horizontal="center" vertical="center"/>
    </xf>
    <xf numFmtId="0" fontId="27" fillId="0" borderId="6" xfId="0" applyFont="1" applyBorder="1" applyAlignment="1">
      <alignment horizontal="center" vertical="center"/>
    </xf>
    <xf numFmtId="0" fontId="27" fillId="0" borderId="17" xfId="0" applyFont="1" applyBorder="1" applyAlignment="1">
      <alignment horizontal="center" vertical="center"/>
    </xf>
    <xf numFmtId="0" fontId="27" fillId="0" borderId="6" xfId="0" applyFont="1" applyBorder="1" applyAlignment="1">
      <alignment wrapText="1"/>
    </xf>
    <xf numFmtId="0" fontId="27" fillId="0" borderId="6" xfId="0" applyFont="1" applyBorder="1" applyAlignment="1"/>
    <xf numFmtId="14" fontId="27" fillId="0" borderId="6" xfId="0" applyNumberFormat="1" applyFont="1" applyBorder="1" applyAlignment="1"/>
    <xf numFmtId="0" fontId="27" fillId="0" borderId="6" xfId="0" applyFont="1" applyFill="1" applyBorder="1"/>
    <xf numFmtId="0" fontId="27" fillId="0" borderId="6" xfId="0" applyFont="1" applyBorder="1"/>
    <xf numFmtId="0" fontId="27" fillId="0" borderId="6" xfId="0" applyFont="1" applyFill="1" applyBorder="1" applyAlignment="1">
      <alignment wrapText="1"/>
    </xf>
    <xf numFmtId="0" fontId="27" fillId="0" borderId="6" xfId="0" applyFont="1" applyFill="1" applyBorder="1" applyAlignment="1"/>
    <xf numFmtId="0" fontId="27" fillId="0" borderId="6" xfId="0" applyFont="1" applyBorder="1" applyAlignment="1">
      <alignment horizontal="center" vertical="center" wrapText="1"/>
    </xf>
    <xf numFmtId="3" fontId="7" fillId="0" borderId="6" xfId="0" applyNumberFormat="1" applyFont="1" applyFill="1" applyBorder="1" applyAlignment="1">
      <alignment horizontal="right" vertical="center" wrapText="1"/>
    </xf>
    <xf numFmtId="165" fontId="27" fillId="0" borderId="0" xfId="0" applyNumberFormat="1" applyFont="1" applyFill="1" applyBorder="1" applyAlignment="1">
      <alignment vertical="center"/>
    </xf>
    <xf numFmtId="164" fontId="27" fillId="0" borderId="6" xfId="0" applyNumberFormat="1" applyFont="1" applyFill="1" applyBorder="1" applyAlignment="1" applyProtection="1">
      <alignment vertical="center"/>
      <protection locked="0"/>
    </xf>
    <xf numFmtId="3" fontId="7" fillId="0" borderId="0" xfId="0" applyNumberFormat="1" applyFont="1" applyFill="1" applyBorder="1" applyAlignment="1">
      <alignment horizontal="right" vertical="center" wrapText="1"/>
    </xf>
    <xf numFmtId="164" fontId="27" fillId="0" borderId="0" xfId="0" applyNumberFormat="1" applyFont="1" applyFill="1" applyBorder="1" applyAlignment="1" applyProtection="1">
      <alignment vertical="center"/>
      <protection locked="0"/>
    </xf>
    <xf numFmtId="49" fontId="14" fillId="0" borderId="6" xfId="0" applyNumberFormat="1" applyFont="1" applyFill="1" applyBorder="1" applyAlignment="1" applyProtection="1">
      <alignment horizontal="center" vertical="center" wrapText="1"/>
      <protection locked="0"/>
    </xf>
    <xf numFmtId="0" fontId="63" fillId="0" borderId="6" xfId="0" applyFont="1" applyBorder="1" applyAlignment="1">
      <alignment horizontal="center" vertical="center" wrapText="1"/>
    </xf>
    <xf numFmtId="0" fontId="0" fillId="0" borderId="6" xfId="0" applyBorder="1" applyAlignment="1">
      <alignment horizontal="left" wrapText="1"/>
    </xf>
    <xf numFmtId="0" fontId="0" fillId="0" borderId="8" xfId="0" applyBorder="1" applyAlignment="1">
      <alignment vertical="center"/>
    </xf>
    <xf numFmtId="0" fontId="27" fillId="2" borderId="6" xfId="0" applyFont="1" applyFill="1" applyBorder="1" applyAlignment="1">
      <alignment vertical="center"/>
    </xf>
    <xf numFmtId="0" fontId="25" fillId="2"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center" wrapText="1"/>
    </xf>
    <xf numFmtId="0" fontId="0" fillId="0" borderId="6" xfId="0" applyFont="1" applyFill="1" applyBorder="1" applyAlignment="1">
      <alignment horizontal="center" wrapText="1"/>
    </xf>
    <xf numFmtId="0" fontId="3" fillId="5" borderId="6" xfId="0" applyFont="1" applyFill="1" applyBorder="1" applyAlignment="1">
      <alignment horizontal="center" wrapText="1"/>
    </xf>
    <xf numFmtId="0" fontId="29" fillId="10" borderId="7" xfId="0" applyFont="1" applyFill="1" applyBorder="1" applyAlignment="1">
      <alignment horizontal="center" vertical="center" wrapText="1"/>
    </xf>
    <xf numFmtId="0" fontId="0" fillId="0" borderId="6" xfId="0" applyBorder="1" applyAlignment="1">
      <alignment horizontal="left"/>
    </xf>
    <xf numFmtId="49" fontId="26" fillId="0" borderId="6" xfId="0" applyNumberFormat="1" applyFont="1" applyFill="1" applyBorder="1" applyAlignment="1">
      <alignment horizontal="center" vertical="center" wrapText="1"/>
    </xf>
    <xf numFmtId="0" fontId="0" fillId="0" borderId="6" xfId="0" applyBorder="1" applyAlignment="1">
      <alignment horizontal="left" vertical="top"/>
    </xf>
    <xf numFmtId="4" fontId="14" fillId="0" borderId="6" xfId="0" applyNumberFormat="1" applyFont="1" applyFill="1" applyBorder="1" applyAlignment="1" applyProtection="1">
      <alignment horizontal="center" vertical="center" wrapText="1"/>
      <protection locked="0"/>
    </xf>
    <xf numFmtId="2" fontId="3" fillId="3" borderId="24" xfId="0" applyNumberFormat="1" applyFont="1" applyFill="1" applyBorder="1" applyAlignment="1">
      <alignment horizontal="center" vertical="center" wrapText="1"/>
    </xf>
    <xf numFmtId="0" fontId="3" fillId="3" borderId="25" xfId="0" applyFont="1" applyFill="1" applyBorder="1" applyAlignment="1">
      <alignment horizontal="center" vertical="center" wrapText="1"/>
    </xf>
    <xf numFmtId="49" fontId="64" fillId="0" borderId="6" xfId="0" applyNumberFormat="1" applyFont="1" applyFill="1" applyBorder="1" applyAlignment="1" applyProtection="1">
      <alignment horizontal="left" vertical="center" wrapText="1"/>
      <protection locked="0"/>
    </xf>
    <xf numFmtId="0" fontId="26" fillId="0" borderId="26" xfId="0" applyFont="1" applyFill="1" applyBorder="1" applyAlignment="1">
      <alignment horizontal="center" vertical="center" wrapText="1"/>
    </xf>
    <xf numFmtId="0" fontId="4" fillId="0" borderId="0" xfId="0" applyFont="1"/>
    <xf numFmtId="1" fontId="0" fillId="0" borderId="6" xfId="0" applyNumberFormat="1" applyBorder="1" applyAlignment="1"/>
    <xf numFmtId="0" fontId="0" fillId="4" borderId="6" xfId="0" applyFill="1" applyBorder="1" applyAlignment="1">
      <alignment horizontal="center" vertical="center"/>
    </xf>
    <xf numFmtId="49" fontId="0" fillId="0" borderId="6" xfId="0" applyNumberFormat="1" applyBorder="1" applyAlignment="1"/>
    <xf numFmtId="0" fontId="32" fillId="0" borderId="0" xfId="0" applyFont="1" applyAlignment="1">
      <alignment horizontal="justify" vertical="center" wrapText="1"/>
    </xf>
    <xf numFmtId="0" fontId="66" fillId="0" borderId="0" xfId="0" applyFont="1"/>
    <xf numFmtId="0" fontId="66" fillId="0" borderId="0" xfId="0" applyFont="1" applyAlignment="1">
      <alignment horizontal="center"/>
    </xf>
    <xf numFmtId="0" fontId="67" fillId="11" borderId="7" xfId="0" applyFont="1" applyFill="1" applyBorder="1" applyAlignment="1">
      <alignment horizontal="center" vertical="center" wrapText="1"/>
    </xf>
    <xf numFmtId="0" fontId="67" fillId="11" borderId="6" xfId="0" applyFont="1" applyFill="1" applyBorder="1" applyAlignment="1">
      <alignment horizontal="center" vertical="center" wrapText="1"/>
    </xf>
    <xf numFmtId="16" fontId="68" fillId="12" borderId="30" xfId="0" applyNumberFormat="1" applyFont="1" applyFill="1" applyBorder="1" applyAlignment="1">
      <alignment horizontal="center" vertical="center" wrapText="1"/>
    </xf>
    <xf numFmtId="0" fontId="66" fillId="0" borderId="10" xfId="0" applyFont="1" applyBorder="1" applyAlignment="1">
      <alignment horizontal="center"/>
    </xf>
    <xf numFmtId="0" fontId="66" fillId="0" borderId="31" xfId="0" applyFont="1" applyBorder="1" applyAlignment="1">
      <alignment horizontal="center"/>
    </xf>
    <xf numFmtId="0" fontId="68" fillId="12" borderId="30" xfId="0" applyFont="1" applyFill="1" applyBorder="1" applyAlignment="1">
      <alignment horizontal="center" vertical="center" wrapText="1"/>
    </xf>
    <xf numFmtId="0" fontId="69" fillId="0" borderId="30" xfId="0" applyFont="1" applyBorder="1" applyAlignment="1">
      <alignment horizontal="center" vertical="center" wrapText="1"/>
    </xf>
    <xf numFmtId="0" fontId="68" fillId="0" borderId="30" xfId="0" applyFont="1" applyBorder="1" applyAlignment="1">
      <alignment horizontal="center" vertical="center" wrapText="1"/>
    </xf>
    <xf numFmtId="0" fontId="68" fillId="12" borderId="30" xfId="0" applyFont="1" applyFill="1" applyBorder="1" applyAlignment="1">
      <alignment horizontal="justify" vertical="center" wrapText="1"/>
    </xf>
    <xf numFmtId="0" fontId="0" fillId="0" borderId="0" xfId="0" applyAlignment="1">
      <alignment horizontal="center"/>
    </xf>
    <xf numFmtId="0" fontId="70" fillId="13" borderId="36" xfId="0" applyFont="1" applyFill="1" applyBorder="1" applyAlignment="1">
      <alignment horizontal="center" vertical="center" wrapText="1"/>
    </xf>
    <xf numFmtId="0" fontId="70" fillId="13" borderId="32" xfId="0" applyFont="1" applyFill="1" applyBorder="1" applyAlignment="1">
      <alignment horizontal="center" vertical="center" wrapText="1"/>
    </xf>
    <xf numFmtId="0" fontId="69" fillId="0" borderId="32" xfId="0" applyFont="1" applyBorder="1" applyAlignment="1">
      <alignment horizontal="center" vertical="center" wrapText="1"/>
    </xf>
    <xf numFmtId="0" fontId="70" fillId="0" borderId="32" xfId="0" applyFont="1" applyBorder="1" applyAlignment="1">
      <alignment horizontal="center" vertical="center" wrapText="1"/>
    </xf>
    <xf numFmtId="0" fontId="70" fillId="13" borderId="32" xfId="0" applyFont="1" applyFill="1" applyBorder="1" applyAlignment="1">
      <alignment horizontal="justify" vertical="center" wrapText="1"/>
    </xf>
    <xf numFmtId="16" fontId="70" fillId="13" borderId="36" xfId="0" applyNumberFormat="1" applyFont="1" applyFill="1" applyBorder="1" applyAlignment="1">
      <alignment horizontal="center" vertical="center" wrapText="1"/>
    </xf>
    <xf numFmtId="0" fontId="70" fillId="0" borderId="38" xfId="0" applyFont="1" applyBorder="1" applyAlignment="1">
      <alignment horizontal="center" vertical="center" wrapText="1"/>
    </xf>
    <xf numFmtId="0" fontId="70" fillId="0" borderId="6" xfId="0" applyFont="1" applyBorder="1" applyAlignment="1">
      <alignment horizontal="center" vertical="center" wrapText="1"/>
    </xf>
    <xf numFmtId="16" fontId="70" fillId="0" borderId="36" xfId="0" applyNumberFormat="1" applyFont="1" applyBorder="1" applyAlignment="1">
      <alignment horizontal="center" vertical="center" wrapText="1"/>
    </xf>
    <xf numFmtId="0" fontId="70" fillId="0" borderId="36" xfId="0" applyFont="1" applyFill="1" applyBorder="1" applyAlignment="1">
      <alignment horizontal="center" vertical="center" wrapText="1"/>
    </xf>
    <xf numFmtId="0" fontId="70" fillId="13" borderId="0" xfId="0" applyFont="1" applyFill="1" applyBorder="1" applyAlignment="1">
      <alignment horizontal="left" vertical="justify" wrapText="1"/>
    </xf>
    <xf numFmtId="0" fontId="70" fillId="13" borderId="0" xfId="0" applyFont="1" applyFill="1" applyBorder="1" applyAlignment="1">
      <alignment horizontal="center" vertical="center" wrapText="1"/>
    </xf>
    <xf numFmtId="0" fontId="0" fillId="0" borderId="0" xfId="0" applyBorder="1" applyAlignment="1">
      <alignment horizontal="center"/>
    </xf>
    <xf numFmtId="0" fontId="70" fillId="0" borderId="32" xfId="0" applyFont="1" applyFill="1" applyBorder="1" applyAlignment="1">
      <alignment horizontal="center" vertical="center" wrapText="1"/>
    </xf>
    <xf numFmtId="0" fontId="70" fillId="0" borderId="32" xfId="0" applyFont="1" applyFill="1" applyBorder="1" applyAlignment="1">
      <alignment horizontal="justify" vertical="center" wrapText="1"/>
    </xf>
    <xf numFmtId="0" fontId="72" fillId="0" borderId="32" xfId="0" applyFont="1" applyBorder="1" applyAlignment="1">
      <alignment horizontal="center" vertical="center" wrapText="1"/>
    </xf>
    <xf numFmtId="0" fontId="0" fillId="0" borderId="0" xfId="0" applyFill="1" applyAlignment="1">
      <alignment horizontal="center"/>
    </xf>
    <xf numFmtId="0" fontId="67" fillId="14" borderId="7" xfId="0" applyFont="1" applyFill="1" applyBorder="1" applyAlignment="1">
      <alignment horizontal="center" vertical="center" wrapText="1"/>
    </xf>
    <xf numFmtId="0" fontId="67" fillId="14" borderId="6" xfId="0" applyFont="1" applyFill="1" applyBorder="1" applyAlignment="1">
      <alignment horizontal="center" vertical="center" wrapText="1"/>
    </xf>
    <xf numFmtId="0" fontId="70" fillId="5" borderId="36" xfId="0" applyFont="1" applyFill="1" applyBorder="1" applyAlignment="1">
      <alignment horizontal="center" vertical="center" wrapText="1"/>
    </xf>
    <xf numFmtId="0" fontId="3" fillId="0" borderId="0" xfId="0" applyFont="1" applyFill="1"/>
    <xf numFmtId="2" fontId="70" fillId="0" borderId="36" xfId="0" applyNumberFormat="1" applyFont="1" applyFill="1" applyBorder="1" applyAlignment="1">
      <alignment horizontal="center" vertical="center" wrapText="1"/>
    </xf>
    <xf numFmtId="0" fontId="67" fillId="0" borderId="32" xfId="0" applyFont="1" applyFill="1" applyBorder="1" applyAlignment="1">
      <alignment horizontal="center" vertical="center" wrapText="1"/>
    </xf>
    <xf numFmtId="0" fontId="70" fillId="13" borderId="36" xfId="0" applyFont="1" applyFill="1" applyBorder="1" applyAlignment="1">
      <alignment horizontal="center" vertical="center"/>
    </xf>
    <xf numFmtId="0" fontId="70" fillId="13" borderId="32" xfId="0" applyFont="1" applyFill="1" applyBorder="1" applyAlignment="1">
      <alignment horizontal="center" vertical="center"/>
    </xf>
    <xf numFmtId="0" fontId="70" fillId="0" borderId="32" xfId="0" applyFont="1" applyFill="1" applyBorder="1" applyAlignment="1">
      <alignment horizontal="center" vertical="center"/>
    </xf>
    <xf numFmtId="0" fontId="70" fillId="0" borderId="32" xfId="0" applyFont="1" applyBorder="1" applyAlignment="1">
      <alignment horizontal="center" vertical="center"/>
    </xf>
    <xf numFmtId="0" fontId="67" fillId="9" borderId="7" xfId="0" applyFont="1" applyFill="1" applyBorder="1" applyAlignment="1">
      <alignment horizontal="center" vertical="center" wrapText="1"/>
    </xf>
    <xf numFmtId="0" fontId="67" fillId="9" borderId="6" xfId="0" applyFont="1" applyFill="1" applyBorder="1" applyAlignment="1">
      <alignment horizontal="center" vertical="center" wrapText="1"/>
    </xf>
    <xf numFmtId="0" fontId="70" fillId="5" borderId="32" xfId="0" applyFont="1" applyFill="1" applyBorder="1" applyAlignment="1">
      <alignment horizontal="center" vertical="center" wrapText="1"/>
    </xf>
    <xf numFmtId="2" fontId="70" fillId="13" borderId="36" xfId="0" applyNumberFormat="1" applyFont="1" applyFill="1" applyBorder="1" applyAlignment="1">
      <alignment horizontal="center" vertical="center" wrapText="1"/>
    </xf>
    <xf numFmtId="0" fontId="32" fillId="0" borderId="32" xfId="0" applyFont="1" applyBorder="1" applyAlignment="1">
      <alignment horizontal="center" vertical="center" wrapText="1"/>
    </xf>
    <xf numFmtId="0" fontId="27" fillId="0" borderId="6" xfId="0" applyFont="1" applyFill="1" applyBorder="1" applyAlignment="1">
      <alignment horizontal="center"/>
    </xf>
    <xf numFmtId="16" fontId="70" fillId="0" borderId="32" xfId="0" applyNumberFormat="1" applyFont="1" applyFill="1" applyBorder="1" applyAlignment="1">
      <alignment horizontal="center" vertical="center" wrapText="1"/>
    </xf>
    <xf numFmtId="0" fontId="67" fillId="0" borderId="7" xfId="0" applyFont="1" applyFill="1" applyBorder="1" applyAlignment="1">
      <alignment horizontal="center" vertical="center" wrapText="1"/>
    </xf>
    <xf numFmtId="0" fontId="67" fillId="0" borderId="6" xfId="0" applyFont="1" applyFill="1" applyBorder="1" applyAlignment="1">
      <alignment horizontal="center" vertical="center" wrapText="1"/>
    </xf>
    <xf numFmtId="0" fontId="69" fillId="0" borderId="36" xfId="0" applyFont="1" applyFill="1" applyBorder="1" applyAlignment="1">
      <alignment horizontal="center" vertical="center" wrapText="1"/>
    </xf>
    <xf numFmtId="0" fontId="69" fillId="0" borderId="32" xfId="0" applyFont="1" applyFill="1" applyBorder="1" applyAlignment="1">
      <alignment horizontal="center" vertical="center" wrapText="1"/>
    </xf>
    <xf numFmtId="0" fontId="76" fillId="0" borderId="32" xfId="0" applyFont="1" applyFill="1" applyBorder="1" applyAlignment="1">
      <alignment horizontal="justify" vertical="center" wrapText="1"/>
    </xf>
    <xf numFmtId="0" fontId="31" fillId="0" borderId="0" xfId="0" applyFont="1" applyFill="1"/>
    <xf numFmtId="0" fontId="69" fillId="13" borderId="36" xfId="0" applyFont="1" applyFill="1" applyBorder="1" applyAlignment="1">
      <alignment horizontal="center" vertical="center" wrapText="1"/>
    </xf>
    <xf numFmtId="0" fontId="69" fillId="13" borderId="32" xfId="0" applyFont="1" applyFill="1" applyBorder="1" applyAlignment="1">
      <alignment horizontal="center" vertical="center" wrapText="1"/>
    </xf>
    <xf numFmtId="0" fontId="76" fillId="13" borderId="32" xfId="0" applyFont="1" applyFill="1" applyBorder="1" applyAlignment="1">
      <alignment horizontal="justify" vertical="center" wrapText="1"/>
    </xf>
    <xf numFmtId="0" fontId="78" fillId="0" borderId="6" xfId="0" applyFont="1" applyFill="1" applyBorder="1" applyAlignment="1">
      <alignment horizontal="center"/>
    </xf>
    <xf numFmtId="0" fontId="78" fillId="0" borderId="6" xfId="0" applyFont="1" applyFill="1" applyBorder="1" applyAlignment="1">
      <alignment horizontal="center" vertical="center"/>
    </xf>
    <xf numFmtId="44" fontId="0" fillId="0" borderId="0" xfId="4" applyFont="1"/>
    <xf numFmtId="0" fontId="79" fillId="13" borderId="41" xfId="0" applyFont="1" applyFill="1" applyBorder="1" applyAlignment="1">
      <alignment vertical="center"/>
    </xf>
    <xf numFmtId="0" fontId="79" fillId="13" borderId="42" xfId="0" applyFont="1" applyFill="1" applyBorder="1" applyAlignment="1">
      <alignment horizontal="center" vertical="center" wrapText="1"/>
    </xf>
    <xf numFmtId="0" fontId="80" fillId="0" borderId="43" xfId="0" applyFont="1" applyBorder="1" applyAlignment="1">
      <alignment vertical="center" wrapText="1"/>
    </xf>
    <xf numFmtId="0" fontId="80" fillId="0" borderId="42" xfId="0" applyFont="1" applyBorder="1" applyAlignment="1">
      <alignment vertical="center"/>
    </xf>
    <xf numFmtId="0" fontId="79" fillId="13" borderId="43" xfId="0" applyFont="1" applyFill="1" applyBorder="1" applyAlignment="1">
      <alignment vertical="center"/>
    </xf>
    <xf numFmtId="0" fontId="80" fillId="13" borderId="42" xfId="0" applyFont="1" applyFill="1" applyBorder="1" applyAlignment="1">
      <alignment vertical="center"/>
    </xf>
    <xf numFmtId="0" fontId="80" fillId="13" borderId="0" xfId="0" applyFont="1" applyFill="1" applyAlignment="1">
      <alignment vertical="center"/>
    </xf>
    <xf numFmtId="0" fontId="80" fillId="13" borderId="43" xfId="0" applyFont="1" applyFill="1" applyBorder="1" applyAlignment="1">
      <alignment vertical="center"/>
    </xf>
    <xf numFmtId="0" fontId="79" fillId="13" borderId="44" xfId="0" applyFont="1" applyFill="1" applyBorder="1" applyAlignment="1">
      <alignment vertical="center"/>
    </xf>
    <xf numFmtId="0" fontId="38" fillId="13" borderId="47" xfId="0" applyFont="1" applyFill="1" applyBorder="1" applyAlignment="1">
      <alignment vertical="center"/>
    </xf>
    <xf numFmtId="0" fontId="38" fillId="13" borderId="47" xfId="0" applyFont="1" applyFill="1" applyBorder="1" applyAlignment="1">
      <alignment horizontal="center" vertical="center"/>
    </xf>
    <xf numFmtId="0" fontId="38" fillId="13" borderId="47" xfId="0" applyFont="1" applyFill="1" applyBorder="1" applyAlignment="1">
      <alignment vertical="center" wrapText="1"/>
    </xf>
    <xf numFmtId="0" fontId="79" fillId="13" borderId="0" xfId="0" applyFont="1" applyFill="1" applyAlignment="1">
      <alignment horizontal="center" vertical="center"/>
    </xf>
    <xf numFmtId="0" fontId="79" fillId="13" borderId="43" xfId="0" applyFont="1" applyFill="1" applyBorder="1" applyAlignment="1">
      <alignment horizontal="center" vertical="center"/>
    </xf>
    <xf numFmtId="0" fontId="80" fillId="13" borderId="39" xfId="0" applyFont="1" applyFill="1" applyBorder="1" applyAlignment="1">
      <alignment vertical="center"/>
    </xf>
    <xf numFmtId="43" fontId="80" fillId="15" borderId="40" xfId="1" applyFont="1" applyFill="1" applyBorder="1" applyAlignment="1">
      <alignment vertical="center"/>
    </xf>
    <xf numFmtId="0" fontId="80" fillId="13" borderId="41" xfId="0" applyFont="1" applyFill="1" applyBorder="1" applyAlignment="1">
      <alignment vertical="center"/>
    </xf>
    <xf numFmtId="43" fontId="80" fillId="15" borderId="0" xfId="1" applyFont="1" applyFill="1" applyAlignment="1">
      <alignment vertical="center"/>
    </xf>
    <xf numFmtId="0" fontId="80" fillId="13" borderId="47" xfId="0" applyFont="1" applyFill="1" applyBorder="1" applyAlignment="1">
      <alignment vertical="center"/>
    </xf>
    <xf numFmtId="43" fontId="80" fillId="15" borderId="48" xfId="1" applyFont="1" applyFill="1" applyBorder="1" applyAlignment="1">
      <alignment vertical="center"/>
    </xf>
    <xf numFmtId="0" fontId="80" fillId="13" borderId="49" xfId="0" applyFont="1" applyFill="1" applyBorder="1" applyAlignment="1">
      <alignment vertical="center"/>
    </xf>
    <xf numFmtId="0" fontId="79" fillId="13" borderId="0" xfId="0" applyFont="1" applyFill="1" applyBorder="1" applyAlignment="1">
      <alignment horizontal="center" vertical="center"/>
    </xf>
    <xf numFmtId="0" fontId="79" fillId="13" borderId="42" xfId="0" applyFont="1" applyFill="1" applyBorder="1" applyAlignment="1">
      <alignment vertical="center"/>
    </xf>
    <xf numFmtId="2" fontId="80" fillId="15" borderId="0" xfId="0" applyNumberFormat="1" applyFont="1" applyFill="1" applyAlignment="1">
      <alignment horizontal="center" vertical="center"/>
    </xf>
    <xf numFmtId="0" fontId="79" fillId="13" borderId="49" xfId="0" applyFont="1" applyFill="1" applyBorder="1" applyAlignment="1">
      <alignment horizontal="center" vertical="center"/>
    </xf>
    <xf numFmtId="9" fontId="80" fillId="15" borderId="48" xfId="2" applyFont="1" applyFill="1" applyBorder="1" applyAlignment="1">
      <alignment horizontal="center" vertical="center"/>
    </xf>
    <xf numFmtId="0" fontId="79" fillId="13" borderId="0" xfId="0" applyFont="1" applyFill="1" applyAlignment="1">
      <alignment horizontal="right" vertical="center"/>
    </xf>
    <xf numFmtId="0" fontId="79" fillId="13" borderId="0" xfId="0" applyFont="1" applyFill="1" applyAlignment="1">
      <alignment vertical="center"/>
    </xf>
    <xf numFmtId="0" fontId="80" fillId="0" borderId="43" xfId="0" applyFont="1" applyBorder="1" applyAlignment="1">
      <alignment vertical="center"/>
    </xf>
    <xf numFmtId="0" fontId="80" fillId="13" borderId="48" xfId="0" applyFont="1" applyFill="1" applyBorder="1" applyAlignment="1">
      <alignment vertical="center" wrapText="1"/>
    </xf>
    <xf numFmtId="0" fontId="68" fillId="13" borderId="0" xfId="0" applyFont="1" applyFill="1" applyAlignment="1">
      <alignment vertical="center"/>
    </xf>
    <xf numFmtId="0" fontId="81" fillId="0" borderId="0" xfId="0" applyFont="1"/>
    <xf numFmtId="0" fontId="79" fillId="0" borderId="43" xfId="0" applyFont="1" applyBorder="1" applyAlignment="1">
      <alignment horizontal="center" vertical="center" wrapText="1"/>
    </xf>
    <xf numFmtId="0" fontId="25" fillId="0" borderId="0" xfId="0" applyFont="1" applyFill="1"/>
    <xf numFmtId="175" fontId="80" fillId="15" borderId="40" xfId="1" applyNumberFormat="1" applyFont="1" applyFill="1" applyBorder="1" applyAlignment="1">
      <alignment vertical="center"/>
    </xf>
    <xf numFmtId="44" fontId="35" fillId="13" borderId="45" xfId="4" applyFont="1" applyFill="1" applyBorder="1" applyAlignment="1">
      <alignment horizontal="center" vertical="center" wrapText="1"/>
    </xf>
    <xf numFmtId="44" fontId="35" fillId="13" borderId="46" xfId="4" applyFont="1" applyFill="1" applyBorder="1" applyAlignment="1">
      <alignment horizontal="center" vertical="center" wrapText="1"/>
    </xf>
    <xf numFmtId="0" fontId="79" fillId="13" borderId="47" xfId="0" applyFont="1" applyFill="1" applyBorder="1" applyAlignment="1">
      <alignment vertical="center"/>
    </xf>
    <xf numFmtId="0" fontId="0" fillId="0" borderId="6" xfId="0" applyFill="1" applyBorder="1" applyAlignment="1">
      <alignment horizontal="center"/>
    </xf>
    <xf numFmtId="0" fontId="0" fillId="0" borderId="6" xfId="0" applyBorder="1" applyAlignment="1">
      <alignment horizontal="center" vertical="center"/>
    </xf>
    <xf numFmtId="0" fontId="80" fillId="13" borderId="0" xfId="0" applyFont="1" applyFill="1" applyBorder="1" applyAlignment="1">
      <alignment vertical="center"/>
    </xf>
    <xf numFmtId="0" fontId="80" fillId="13" borderId="0" xfId="0" applyFont="1" applyFill="1" applyBorder="1" applyAlignment="1">
      <alignment vertical="center" wrapText="1"/>
    </xf>
    <xf numFmtId="44" fontId="35" fillId="13" borderId="45" xfId="4" applyFont="1" applyFill="1" applyBorder="1" applyAlignment="1">
      <alignment horizontal="center" vertical="center" wrapText="1"/>
    </xf>
    <xf numFmtId="44" fontId="35" fillId="13" borderId="46" xfId="4" applyFont="1" applyFill="1" applyBorder="1" applyAlignment="1">
      <alignment horizontal="center" vertical="center" wrapText="1"/>
    </xf>
    <xf numFmtId="0" fontId="79" fillId="13" borderId="39" xfId="0" applyFont="1" applyFill="1" applyBorder="1" applyAlignment="1">
      <alignment horizontal="center" vertical="center" wrapText="1"/>
    </xf>
    <xf numFmtId="0" fontId="79" fillId="13" borderId="40" xfId="0" applyFont="1" applyFill="1" applyBorder="1" applyAlignment="1">
      <alignment horizontal="center" vertical="center" wrapText="1"/>
    </xf>
    <xf numFmtId="0" fontId="79" fillId="13" borderId="0" xfId="0" applyFont="1" applyFill="1" applyAlignment="1">
      <alignment horizontal="center" vertical="center" wrapText="1"/>
    </xf>
    <xf numFmtId="0" fontId="80" fillId="13" borderId="45" xfId="0" applyFont="1" applyFill="1" applyBorder="1" applyAlignment="1">
      <alignment horizontal="center" vertical="center" wrapText="1"/>
    </xf>
    <xf numFmtId="0" fontId="80" fillId="13" borderId="46" xfId="0" applyFont="1" applyFill="1" applyBorder="1" applyAlignment="1">
      <alignment horizontal="center" vertical="center" wrapText="1"/>
    </xf>
    <xf numFmtId="0" fontId="35" fillId="13" borderId="45" xfId="0" applyFont="1" applyFill="1" applyBorder="1" applyAlignment="1">
      <alignment horizontal="center" vertical="center" wrapText="1"/>
    </xf>
    <xf numFmtId="0" fontId="35" fillId="13" borderId="46" xfId="0" applyFont="1" applyFill="1" applyBorder="1" applyAlignment="1">
      <alignment horizontal="center" vertical="center" wrapText="1"/>
    </xf>
    <xf numFmtId="0" fontId="38" fillId="13" borderId="45" xfId="0" applyFont="1" applyFill="1" applyBorder="1" applyAlignment="1">
      <alignment horizontal="center" vertical="center" wrapText="1"/>
    </xf>
    <xf numFmtId="0" fontId="38" fillId="13" borderId="46" xfId="0" applyFont="1" applyFill="1" applyBorder="1" applyAlignment="1">
      <alignment horizontal="center" vertical="center" wrapText="1"/>
    </xf>
    <xf numFmtId="0" fontId="80" fillId="13" borderId="52" xfId="0" applyFont="1" applyFill="1" applyBorder="1" applyAlignment="1">
      <alignment vertical="center"/>
    </xf>
    <xf numFmtId="0" fontId="0" fillId="0" borderId="42" xfId="0" applyBorder="1"/>
    <xf numFmtId="0" fontId="79" fillId="13" borderId="48" xfId="0" applyFont="1" applyFill="1" applyBorder="1" applyAlignment="1">
      <alignment vertical="center" wrapText="1"/>
    </xf>
    <xf numFmtId="0" fontId="79" fillId="13" borderId="53" xfId="0" applyFont="1" applyFill="1" applyBorder="1" applyAlignment="1">
      <alignment vertical="center" wrapText="1"/>
    </xf>
    <xf numFmtId="1" fontId="35" fillId="13" borderId="45" xfId="4" applyNumberFormat="1" applyFont="1" applyFill="1" applyBorder="1" applyAlignment="1">
      <alignment horizontal="center" vertical="center" wrapText="1"/>
    </xf>
    <xf numFmtId="1" fontId="35" fillId="13" borderId="46" xfId="4" applyNumberFormat="1" applyFont="1" applyFill="1" applyBorder="1" applyAlignment="1">
      <alignment horizontal="center" vertical="center" wrapText="1"/>
    </xf>
    <xf numFmtId="0" fontId="79" fillId="16" borderId="44" xfId="0" applyFont="1" applyFill="1" applyBorder="1" applyAlignment="1">
      <alignment horizontal="center" vertical="center"/>
    </xf>
    <xf numFmtId="0" fontId="79" fillId="16" borderId="45" xfId="0" applyFont="1" applyFill="1" applyBorder="1" applyAlignment="1">
      <alignment horizontal="center" vertical="center"/>
    </xf>
    <xf numFmtId="0" fontId="79" fillId="16" borderId="46" xfId="0" applyFont="1" applyFill="1" applyBorder="1" applyAlignment="1">
      <alignment horizontal="center" vertical="center"/>
    </xf>
    <xf numFmtId="0" fontId="80" fillId="13" borderId="50" xfId="0" applyFont="1" applyFill="1" applyBorder="1" applyAlignment="1">
      <alignment vertical="center"/>
    </xf>
    <xf numFmtId="0" fontId="79" fillId="13" borderId="39" xfId="0" applyFont="1" applyFill="1" applyBorder="1" applyAlignment="1">
      <alignment vertical="center"/>
    </xf>
    <xf numFmtId="0" fontId="79" fillId="13" borderId="47" xfId="0" applyFont="1" applyFill="1" applyBorder="1" applyAlignment="1">
      <alignment vertical="center"/>
    </xf>
    <xf numFmtId="0" fontId="79" fillId="13" borderId="40" xfId="0" applyFont="1" applyFill="1" applyBorder="1" applyAlignment="1">
      <alignment vertical="center" wrapText="1"/>
    </xf>
    <xf numFmtId="0" fontId="79" fillId="13" borderId="51" xfId="0" applyFont="1" applyFill="1" applyBorder="1" applyAlignment="1">
      <alignment vertical="center" wrapText="1"/>
    </xf>
    <xf numFmtId="44" fontId="35" fillId="13" borderId="45" xfId="4" applyFont="1" applyFill="1" applyBorder="1" applyAlignment="1">
      <alignment horizontal="right" vertical="center" wrapText="1"/>
    </xf>
    <xf numFmtId="44" fontId="35" fillId="13" borderId="46" xfId="4" applyFont="1" applyFill="1" applyBorder="1" applyAlignment="1">
      <alignment horizontal="right" vertical="center" wrapText="1"/>
    </xf>
    <xf numFmtId="0" fontId="35" fillId="13" borderId="45" xfId="4" applyNumberFormat="1" applyFont="1" applyFill="1" applyBorder="1" applyAlignment="1">
      <alignment horizontal="center" vertical="center" wrapText="1"/>
    </xf>
    <xf numFmtId="0" fontId="35" fillId="13" borderId="46" xfId="4" applyNumberFormat="1" applyFont="1" applyFill="1" applyBorder="1" applyAlignment="1">
      <alignment horizontal="center" vertical="center" wrapText="1"/>
    </xf>
    <xf numFmtId="44" fontId="35" fillId="13" borderId="45" xfId="4" applyNumberFormat="1" applyFont="1" applyFill="1" applyBorder="1" applyAlignment="1">
      <alignment horizontal="center" vertical="center" wrapText="1"/>
    </xf>
    <xf numFmtId="0" fontId="65" fillId="0" borderId="0" xfId="0" applyFont="1" applyFill="1" applyAlignment="1">
      <alignment horizontal="center" vertical="center"/>
    </xf>
    <xf numFmtId="0" fontId="67" fillId="11" borderId="6" xfId="0" applyFont="1" applyFill="1" applyBorder="1" applyAlignment="1">
      <alignment horizontal="center" vertical="center" wrapText="1"/>
    </xf>
    <xf numFmtId="0" fontId="68" fillId="12" borderId="27" xfId="0" applyFont="1" applyFill="1" applyBorder="1" applyAlignment="1">
      <alignment horizontal="left" vertical="justify" wrapText="1"/>
    </xf>
    <xf numFmtId="0" fontId="68" fillId="12" borderId="28" xfId="0" applyFont="1" applyFill="1" applyBorder="1" applyAlignment="1">
      <alignment horizontal="left" vertical="justify" wrapText="1"/>
    </xf>
    <xf numFmtId="0" fontId="68" fillId="12" borderId="29" xfId="0" applyFont="1" applyFill="1" applyBorder="1" applyAlignment="1">
      <alignment horizontal="left" vertical="justify" wrapText="1"/>
    </xf>
    <xf numFmtId="0" fontId="66" fillId="0" borderId="7" xfId="0" applyFont="1" applyBorder="1" applyAlignment="1">
      <alignment horizontal="center"/>
    </xf>
    <xf numFmtId="0" fontId="66" fillId="0" borderId="13" xfId="0" applyFont="1" applyBorder="1" applyAlignment="1">
      <alignment horizontal="center"/>
    </xf>
    <xf numFmtId="0" fontId="66" fillId="0" borderId="8" xfId="0" applyFont="1" applyBorder="1" applyAlignment="1">
      <alignment horizontal="center"/>
    </xf>
    <xf numFmtId="0" fontId="68" fillId="12" borderId="32" xfId="0" applyFont="1" applyFill="1" applyBorder="1" applyAlignment="1">
      <alignment horizontal="left" vertical="justify" wrapText="1"/>
    </xf>
    <xf numFmtId="0" fontId="68" fillId="12" borderId="33" xfId="0" applyFont="1" applyFill="1" applyBorder="1" applyAlignment="1">
      <alignment horizontal="left" vertical="justify" wrapText="1"/>
    </xf>
    <xf numFmtId="0" fontId="68" fillId="12" borderId="34" xfId="0" applyFont="1" applyFill="1" applyBorder="1" applyAlignment="1">
      <alignment horizontal="left" vertical="justify" wrapText="1"/>
    </xf>
    <xf numFmtId="0" fontId="68" fillId="0" borderId="32" xfId="0" applyFont="1" applyBorder="1" applyAlignment="1">
      <alignment horizontal="left" vertical="justify" wrapText="1"/>
    </xf>
    <xf numFmtId="0" fontId="68" fillId="0" borderId="33" xfId="0" applyFont="1" applyBorder="1" applyAlignment="1">
      <alignment horizontal="left" vertical="justify" wrapText="1"/>
    </xf>
    <xf numFmtId="0" fontId="68" fillId="0" borderId="34" xfId="0" applyFont="1" applyBorder="1" applyAlignment="1">
      <alignment horizontal="left" vertical="justify" wrapText="1"/>
    </xf>
    <xf numFmtId="0" fontId="28" fillId="0" borderId="7" xfId="0" applyFont="1" applyBorder="1" applyAlignment="1">
      <alignment horizontal="center" wrapText="1"/>
    </xf>
    <xf numFmtId="0" fontId="28" fillId="0" borderId="13" xfId="0" applyFont="1" applyBorder="1" applyAlignment="1">
      <alignment horizontal="center" wrapText="1"/>
    </xf>
    <xf numFmtId="0" fontId="28" fillId="0" borderId="35" xfId="0" applyFont="1" applyBorder="1" applyAlignment="1">
      <alignment horizontal="center" wrapText="1"/>
    </xf>
    <xf numFmtId="0" fontId="70" fillId="13" borderId="32" xfId="0" applyFont="1" applyFill="1" applyBorder="1" applyAlignment="1">
      <alignment horizontal="left" vertical="justify" wrapText="1"/>
    </xf>
    <xf numFmtId="0" fontId="70" fillId="13" borderId="33" xfId="0" applyFont="1" applyFill="1" applyBorder="1" applyAlignment="1">
      <alignment horizontal="left" vertical="justify" wrapText="1"/>
    </xf>
    <xf numFmtId="0" fontId="70" fillId="13" borderId="34" xfId="0" applyFont="1" applyFill="1" applyBorder="1" applyAlignment="1">
      <alignment horizontal="left" vertical="justify" wrapText="1"/>
    </xf>
    <xf numFmtId="0" fontId="0" fillId="0" borderId="6" xfId="0" applyBorder="1" applyAlignment="1">
      <alignment horizontal="center"/>
    </xf>
    <xf numFmtId="0" fontId="70" fillId="0" borderId="32" xfId="0" applyFont="1" applyBorder="1" applyAlignment="1">
      <alignment horizontal="left" vertical="justify" wrapText="1"/>
    </xf>
    <xf numFmtId="0" fontId="70" fillId="0" borderId="33" xfId="0" applyFont="1" applyBorder="1" applyAlignment="1">
      <alignment horizontal="left" vertical="justify" wrapText="1"/>
    </xf>
    <xf numFmtId="0" fontId="70" fillId="0" borderId="34" xfId="0" applyFont="1" applyBorder="1" applyAlignment="1">
      <alignment horizontal="left" vertical="justify" wrapText="1"/>
    </xf>
    <xf numFmtId="0" fontId="56" fillId="0" borderId="0" xfId="0" applyFont="1" applyAlignment="1">
      <alignment horizontal="center" vertical="center"/>
    </xf>
    <xf numFmtId="0" fontId="70" fillId="13" borderId="36" xfId="0" applyFont="1" applyFill="1" applyBorder="1" applyAlignment="1">
      <alignment horizontal="left" vertical="justify" wrapText="1"/>
    </xf>
    <xf numFmtId="0" fontId="70" fillId="13" borderId="30" xfId="0" applyFont="1" applyFill="1" applyBorder="1" applyAlignment="1">
      <alignment horizontal="left" vertical="justify" wrapText="1"/>
    </xf>
    <xf numFmtId="0" fontId="70" fillId="13" borderId="37" xfId="0" applyFont="1" applyFill="1" applyBorder="1" applyAlignment="1">
      <alignment horizontal="left" vertical="justify" wrapText="1"/>
    </xf>
    <xf numFmtId="0" fontId="68" fillId="12" borderId="32" xfId="0" applyFont="1" applyFill="1" applyBorder="1" applyAlignment="1">
      <alignment horizontal="center" vertical="justify" wrapText="1"/>
    </xf>
    <xf numFmtId="0" fontId="68" fillId="12" borderId="33" xfId="0" applyFont="1" applyFill="1" applyBorder="1" applyAlignment="1">
      <alignment horizontal="center" vertical="justify" wrapText="1"/>
    </xf>
    <xf numFmtId="0" fontId="68" fillId="12" borderId="34" xfId="0" applyFont="1" applyFill="1" applyBorder="1" applyAlignment="1">
      <alignment horizontal="center" vertical="justify" wrapText="1"/>
    </xf>
    <xf numFmtId="0" fontId="66" fillId="0" borderId="35" xfId="0" applyFont="1" applyBorder="1" applyAlignment="1">
      <alignment horizontal="center"/>
    </xf>
    <xf numFmtId="0" fontId="70" fillId="13" borderId="32" xfId="0" applyFont="1" applyFill="1" applyBorder="1" applyAlignment="1">
      <alignment horizontal="center" vertical="justify" wrapText="1"/>
    </xf>
    <xf numFmtId="0" fontId="70" fillId="13" borderId="33" xfId="0" applyFont="1" applyFill="1" applyBorder="1" applyAlignment="1">
      <alignment horizontal="center" vertical="justify" wrapText="1"/>
    </xf>
    <xf numFmtId="0" fontId="70" fillId="13" borderId="34" xfId="0" applyFont="1" applyFill="1" applyBorder="1" applyAlignment="1">
      <alignment horizontal="center" vertical="justify" wrapText="1"/>
    </xf>
    <xf numFmtId="0" fontId="0" fillId="0" borderId="7" xfId="0" applyBorder="1" applyAlignment="1">
      <alignment horizontal="center"/>
    </xf>
    <xf numFmtId="0" fontId="0" fillId="0" borderId="13" xfId="0" applyBorder="1" applyAlignment="1">
      <alignment horizontal="center"/>
    </xf>
    <xf numFmtId="0" fontId="0" fillId="0" borderId="8" xfId="0" applyBorder="1" applyAlignment="1">
      <alignment horizontal="center"/>
    </xf>
    <xf numFmtId="0" fontId="28" fillId="0" borderId="7" xfId="0" applyFont="1" applyBorder="1" applyAlignment="1">
      <alignment horizontal="center"/>
    </xf>
    <xf numFmtId="0" fontId="28" fillId="0" borderId="13" xfId="0" applyFont="1" applyBorder="1" applyAlignment="1">
      <alignment horizontal="center"/>
    </xf>
    <xf numFmtId="0" fontId="28" fillId="0" borderId="35" xfId="0" applyFont="1" applyBorder="1" applyAlignment="1">
      <alignment horizontal="center"/>
    </xf>
    <xf numFmtId="0" fontId="70" fillId="13" borderId="32" xfId="0" applyFont="1" applyFill="1" applyBorder="1" applyAlignment="1">
      <alignment horizontal="left" vertical="center" wrapText="1"/>
    </xf>
    <xf numFmtId="0" fontId="70" fillId="13" borderId="33" xfId="0" applyFont="1" applyFill="1" applyBorder="1" applyAlignment="1">
      <alignment horizontal="left" vertical="center" wrapText="1"/>
    </xf>
    <xf numFmtId="0" fontId="70" fillId="13" borderId="34" xfId="0" applyFont="1" applyFill="1" applyBorder="1" applyAlignment="1">
      <alignment horizontal="left" vertical="center" wrapText="1"/>
    </xf>
    <xf numFmtId="0" fontId="0" fillId="0" borderId="6" xfId="0" applyBorder="1" applyAlignment="1">
      <alignment horizontal="left" vertical="center" wrapText="1"/>
    </xf>
    <xf numFmtId="0" fontId="56" fillId="0" borderId="0" xfId="0" applyFont="1" applyFill="1" applyAlignment="1">
      <alignment horizontal="center" vertical="center"/>
    </xf>
    <xf numFmtId="0" fontId="0" fillId="0" borderId="7" xfId="0" applyBorder="1" applyAlignment="1">
      <alignment horizontal="left" wrapText="1"/>
    </xf>
    <xf numFmtId="0" fontId="0" fillId="0" borderId="13" xfId="0" applyBorder="1" applyAlignment="1">
      <alignment horizontal="left" wrapText="1"/>
    </xf>
    <xf numFmtId="0" fontId="0" fillId="0" borderId="8" xfId="0" applyBorder="1" applyAlignment="1">
      <alignment horizontal="left" wrapText="1"/>
    </xf>
    <xf numFmtId="0" fontId="70" fillId="0" borderId="36" xfId="0" applyFont="1" applyFill="1" applyBorder="1" applyAlignment="1">
      <alignment horizontal="left" vertical="justify" wrapText="1"/>
    </xf>
    <xf numFmtId="0" fontId="70" fillId="0" borderId="30" xfId="0" applyFont="1" applyFill="1" applyBorder="1" applyAlignment="1">
      <alignment horizontal="left" vertical="justify" wrapText="1"/>
    </xf>
    <xf numFmtId="0" fontId="70" fillId="0" borderId="37" xfId="0" applyFont="1" applyFill="1" applyBorder="1" applyAlignment="1">
      <alignment horizontal="left" vertical="justify" wrapText="1"/>
    </xf>
    <xf numFmtId="0" fontId="0" fillId="0" borderId="6" xfId="0" applyFill="1" applyBorder="1" applyAlignment="1">
      <alignment horizontal="center"/>
    </xf>
    <xf numFmtId="0" fontId="66" fillId="0" borderId="7" xfId="0" applyFont="1" applyFill="1" applyBorder="1" applyAlignment="1">
      <alignment horizontal="center"/>
    </xf>
    <xf numFmtId="0" fontId="66" fillId="0" borderId="13" xfId="0" applyFont="1" applyFill="1" applyBorder="1" applyAlignment="1">
      <alignment horizontal="center"/>
    </xf>
    <xf numFmtId="0" fontId="66" fillId="0" borderId="8" xfId="0" applyFont="1" applyFill="1" applyBorder="1" applyAlignment="1">
      <alignment horizontal="center"/>
    </xf>
    <xf numFmtId="0" fontId="0" fillId="0" borderId="7" xfId="0" applyFill="1" applyBorder="1" applyAlignment="1">
      <alignment horizontal="left" wrapText="1"/>
    </xf>
    <xf numFmtId="0" fontId="0" fillId="0" borderId="13" xfId="0" applyFill="1" applyBorder="1" applyAlignment="1">
      <alignment horizontal="left" wrapText="1"/>
    </xf>
    <xf numFmtId="0" fontId="0" fillId="0" borderId="8" xfId="0" applyFill="1" applyBorder="1" applyAlignment="1">
      <alignment horizontal="left" wrapText="1"/>
    </xf>
    <xf numFmtId="0" fontId="70" fillId="0" borderId="32" xfId="0" applyFont="1" applyFill="1" applyBorder="1" applyAlignment="1">
      <alignment horizontal="left" vertical="justify" wrapText="1"/>
    </xf>
    <xf numFmtId="0" fontId="70" fillId="0" borderId="33" xfId="0" applyFont="1" applyFill="1" applyBorder="1" applyAlignment="1">
      <alignment horizontal="left" vertical="justify" wrapText="1"/>
    </xf>
    <xf numFmtId="0" fontId="70" fillId="0" borderId="34" xfId="0" applyFont="1" applyFill="1" applyBorder="1" applyAlignment="1">
      <alignment horizontal="left" vertical="justify" wrapText="1"/>
    </xf>
    <xf numFmtId="0" fontId="66" fillId="0" borderId="7" xfId="0" applyFont="1" applyFill="1" applyBorder="1" applyAlignment="1">
      <alignment horizontal="justify"/>
    </xf>
    <xf numFmtId="0" fontId="66" fillId="0" borderId="13" xfId="0" applyFont="1" applyFill="1" applyBorder="1" applyAlignment="1">
      <alignment horizontal="justify"/>
    </xf>
    <xf numFmtId="0" fontId="66" fillId="0" borderId="35" xfId="0" applyFont="1" applyFill="1" applyBorder="1" applyAlignment="1">
      <alignment horizontal="justify"/>
    </xf>
    <xf numFmtId="0" fontId="71" fillId="0" borderId="6" xfId="0" applyFont="1" applyFill="1" applyBorder="1" applyAlignment="1">
      <alignment horizontal="justify"/>
    </xf>
    <xf numFmtId="0" fontId="0" fillId="0" borderId="7" xfId="0" applyFill="1" applyBorder="1" applyAlignment="1">
      <alignment horizontal="center"/>
    </xf>
    <xf numFmtId="0" fontId="0" fillId="0" borderId="13" xfId="0" applyFill="1" applyBorder="1" applyAlignment="1">
      <alignment horizontal="center"/>
    </xf>
    <xf numFmtId="0" fontId="0" fillId="0" borderId="8" xfId="0" applyFill="1" applyBorder="1" applyAlignment="1">
      <alignment horizontal="center"/>
    </xf>
    <xf numFmtId="0" fontId="70" fillId="0" borderId="32" xfId="0" applyFont="1" applyFill="1" applyBorder="1" applyAlignment="1">
      <alignment horizontal="center" vertical="justify" wrapText="1"/>
    </xf>
    <xf numFmtId="0" fontId="70" fillId="0" borderId="33" xfId="0" applyFont="1" applyFill="1" applyBorder="1" applyAlignment="1">
      <alignment horizontal="center" vertical="justify" wrapText="1"/>
    </xf>
    <xf numFmtId="0" fontId="70" fillId="0" borderId="34" xfId="0" applyFont="1" applyFill="1" applyBorder="1" applyAlignment="1">
      <alignment horizontal="center" vertical="justify" wrapText="1"/>
    </xf>
    <xf numFmtId="0" fontId="0" fillId="0" borderId="7" xfId="0" applyFill="1" applyBorder="1" applyAlignment="1">
      <alignment horizontal="justify"/>
    </xf>
    <xf numFmtId="0" fontId="0" fillId="0" borderId="13" xfId="0" applyFill="1" applyBorder="1" applyAlignment="1">
      <alignment horizontal="justify"/>
    </xf>
    <xf numFmtId="0" fontId="0" fillId="0" borderId="8" xfId="0" applyFill="1" applyBorder="1" applyAlignment="1">
      <alignment horizontal="justify"/>
    </xf>
    <xf numFmtId="0" fontId="73" fillId="0" borderId="7" xfId="0" applyFont="1" applyBorder="1" applyAlignment="1">
      <alignment horizontal="left" vertical="justify"/>
    </xf>
    <xf numFmtId="0" fontId="73" fillId="0" borderId="13" xfId="0" applyFont="1" applyBorder="1" applyAlignment="1">
      <alignment horizontal="left" vertical="justify"/>
    </xf>
    <xf numFmtId="0" fontId="73" fillId="0" borderId="8" xfId="0" applyFont="1" applyBorder="1" applyAlignment="1">
      <alignment horizontal="left" vertical="justify"/>
    </xf>
    <xf numFmtId="0" fontId="67" fillId="14" borderId="7" xfId="0" applyFont="1" applyFill="1" applyBorder="1" applyAlignment="1">
      <alignment horizontal="center" vertical="center" wrapText="1"/>
    </xf>
    <xf numFmtId="0" fontId="67" fillId="14" borderId="13" xfId="0" applyFont="1" applyFill="1" applyBorder="1" applyAlignment="1">
      <alignment horizontal="center" vertical="center" wrapText="1"/>
    </xf>
    <xf numFmtId="0" fontId="67" fillId="14" borderId="8" xfId="0" applyFont="1" applyFill="1" applyBorder="1" applyAlignment="1">
      <alignment horizontal="center" vertical="center" wrapText="1"/>
    </xf>
    <xf numFmtId="0" fontId="0" fillId="0" borderId="6" xfId="0" applyFill="1" applyBorder="1" applyAlignment="1">
      <alignment horizontal="center" wrapText="1"/>
    </xf>
    <xf numFmtId="0" fontId="0" fillId="0" borderId="7" xfId="0" applyFill="1" applyBorder="1" applyAlignment="1">
      <alignment horizontal="center" wrapText="1"/>
    </xf>
    <xf numFmtId="0" fontId="0" fillId="0" borderId="13" xfId="0" applyFill="1" applyBorder="1" applyAlignment="1">
      <alignment horizontal="center" wrapText="1"/>
    </xf>
    <xf numFmtId="0" fontId="0" fillId="0" borderId="8" xfId="0" applyFill="1" applyBorder="1" applyAlignment="1">
      <alignment horizontal="center" wrapText="1"/>
    </xf>
    <xf numFmtId="0" fontId="0" fillId="5" borderId="7" xfId="0" applyFill="1" applyBorder="1" applyAlignment="1">
      <alignment horizontal="left" vertical="justify"/>
    </xf>
    <xf numFmtId="0" fontId="0" fillId="5" borderId="13" xfId="0" applyFill="1" applyBorder="1" applyAlignment="1">
      <alignment horizontal="left" vertical="justify"/>
    </xf>
    <xf numFmtId="0" fontId="0" fillId="5" borderId="8" xfId="0" applyFill="1" applyBorder="1" applyAlignment="1">
      <alignment horizontal="left" vertical="justify"/>
    </xf>
    <xf numFmtId="0" fontId="0" fillId="5" borderId="6" xfId="0" applyFill="1" applyBorder="1" applyAlignment="1">
      <alignment horizontal="center"/>
    </xf>
    <xf numFmtId="0" fontId="0" fillId="0" borderId="0" xfId="0" applyAlignment="1">
      <alignment horizontal="center"/>
    </xf>
    <xf numFmtId="0" fontId="67" fillId="11" borderId="7" xfId="0" applyFont="1" applyFill="1" applyBorder="1" applyAlignment="1">
      <alignment horizontal="center" vertical="center" wrapText="1"/>
    </xf>
    <xf numFmtId="0" fontId="67" fillId="11" borderId="13" xfId="0" applyFont="1" applyFill="1" applyBorder="1" applyAlignment="1">
      <alignment horizontal="center" vertical="center" wrapText="1"/>
    </xf>
    <xf numFmtId="0" fontId="67" fillId="11" borderId="8" xfId="0" applyFont="1" applyFill="1" applyBorder="1" applyAlignment="1">
      <alignment horizontal="center" vertical="center" wrapText="1"/>
    </xf>
    <xf numFmtId="0" fontId="70" fillId="13" borderId="27" xfId="0" applyFont="1" applyFill="1" applyBorder="1" applyAlignment="1">
      <alignment horizontal="left" vertical="justify" wrapText="1"/>
    </xf>
    <xf numFmtId="0" fontId="70" fillId="13" borderId="28" xfId="0" applyFont="1" applyFill="1" applyBorder="1" applyAlignment="1">
      <alignment horizontal="left" vertical="justify" wrapText="1"/>
    </xf>
    <xf numFmtId="0" fontId="70" fillId="13" borderId="29" xfId="0" applyFont="1" applyFill="1" applyBorder="1" applyAlignment="1">
      <alignment horizontal="left" vertical="justify" wrapText="1"/>
    </xf>
    <xf numFmtId="0" fontId="0" fillId="0" borderId="7" xfId="0" applyBorder="1" applyAlignment="1">
      <alignment horizontal="center" wrapText="1"/>
    </xf>
    <xf numFmtId="0" fontId="0" fillId="0" borderId="13" xfId="0" applyBorder="1" applyAlignment="1">
      <alignment horizontal="center" wrapText="1"/>
    </xf>
    <xf numFmtId="0" fontId="0" fillId="0" borderId="8" xfId="0" applyBorder="1" applyAlignment="1">
      <alignment horizontal="center" wrapText="1"/>
    </xf>
    <xf numFmtId="0" fontId="0" fillId="0" borderId="6" xfId="0" applyFont="1" applyFill="1" applyBorder="1" applyAlignment="1">
      <alignment horizontal="center" vertical="center" wrapText="1"/>
    </xf>
    <xf numFmtId="0" fontId="74" fillId="0" borderId="0" xfId="0" applyFont="1" applyFill="1" applyAlignment="1">
      <alignment horizontal="center" vertical="center"/>
    </xf>
    <xf numFmtId="0" fontId="33" fillId="0" borderId="6" xfId="0" applyFont="1" applyFill="1" applyBorder="1" applyAlignment="1">
      <alignment horizontal="center" vertical="center" wrapText="1"/>
    </xf>
    <xf numFmtId="0" fontId="44" fillId="0" borderId="6" xfId="0" applyFont="1" applyFill="1" applyBorder="1" applyAlignment="1">
      <alignment horizontal="center" wrapText="1"/>
    </xf>
    <xf numFmtId="0" fontId="44" fillId="0" borderId="6"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wrapText="1"/>
    </xf>
    <xf numFmtId="0" fontId="70" fillId="0" borderId="32" xfId="0" applyFont="1" applyFill="1" applyBorder="1" applyAlignment="1">
      <alignment horizontal="left" vertical="center" wrapText="1"/>
    </xf>
    <xf numFmtId="0" fontId="70" fillId="0" borderId="33" xfId="0" applyFont="1" applyFill="1" applyBorder="1" applyAlignment="1">
      <alignment horizontal="left" vertical="center" wrapText="1"/>
    </xf>
    <xf numFmtId="0" fontId="70" fillId="0" borderId="34" xfId="0" applyFont="1" applyFill="1" applyBorder="1" applyAlignment="1">
      <alignment horizontal="left" vertical="center" wrapText="1"/>
    </xf>
    <xf numFmtId="0" fontId="67" fillId="14" borderId="6" xfId="0" applyFont="1" applyFill="1" applyBorder="1" applyAlignment="1">
      <alignment horizontal="center" vertical="center" wrapText="1"/>
    </xf>
    <xf numFmtId="0" fontId="70" fillId="0" borderId="32" xfId="0" applyFont="1" applyFill="1" applyBorder="1" applyAlignment="1">
      <alignment vertical="center" wrapText="1"/>
    </xf>
    <xf numFmtId="0" fontId="70" fillId="0" borderId="33" xfId="0" applyFont="1" applyFill="1" applyBorder="1" applyAlignment="1">
      <alignment vertical="center" wrapText="1"/>
    </xf>
    <xf numFmtId="0" fontId="70" fillId="0" borderId="34" xfId="0" applyFont="1" applyFill="1" applyBorder="1" applyAlignment="1">
      <alignment vertical="center" wrapText="1"/>
    </xf>
    <xf numFmtId="0" fontId="70" fillId="0" borderId="32" xfId="0" applyFont="1" applyFill="1" applyBorder="1" applyAlignment="1">
      <alignment horizontal="center" vertical="center" wrapText="1"/>
    </xf>
    <xf numFmtId="0" fontId="70" fillId="0" borderId="33" xfId="0" applyFont="1" applyFill="1" applyBorder="1" applyAlignment="1">
      <alignment horizontal="center" vertical="center" wrapText="1"/>
    </xf>
    <xf numFmtId="0" fontId="70" fillId="0" borderId="34" xfId="0" applyFont="1" applyFill="1" applyBorder="1" applyAlignment="1">
      <alignment horizontal="center" vertical="center" wrapText="1"/>
    </xf>
    <xf numFmtId="0" fontId="56" fillId="5" borderId="0" xfId="0" applyFont="1" applyFill="1" applyAlignment="1">
      <alignment horizontal="center" vertical="center"/>
    </xf>
    <xf numFmtId="0" fontId="67" fillId="9" borderId="6" xfId="0" applyFont="1" applyFill="1" applyBorder="1" applyAlignment="1">
      <alignment horizontal="center" vertical="center" wrapText="1"/>
    </xf>
    <xf numFmtId="0" fontId="70" fillId="0" borderId="36" xfId="0" applyFont="1" applyFill="1" applyBorder="1" applyAlignment="1">
      <alignment vertical="justify" wrapText="1"/>
    </xf>
    <xf numFmtId="0" fontId="70" fillId="0" borderId="30" xfId="0" applyFont="1" applyFill="1" applyBorder="1" applyAlignment="1">
      <alignment vertical="justify" wrapText="1"/>
    </xf>
    <xf numFmtId="0" fontId="70" fillId="0" borderId="37" xfId="0" applyFont="1" applyFill="1" applyBorder="1" applyAlignment="1">
      <alignment vertical="justify" wrapText="1"/>
    </xf>
    <xf numFmtId="0" fontId="33" fillId="0" borderId="7" xfId="0" applyFont="1" applyFill="1" applyBorder="1" applyAlignment="1">
      <alignment horizontal="left" vertical="center" wrapText="1"/>
    </xf>
    <xf numFmtId="0" fontId="33" fillId="0" borderId="13"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70" fillId="0" borderId="32" xfId="0" applyFont="1" applyFill="1" applyBorder="1" applyAlignment="1">
      <alignment vertical="justify" wrapText="1"/>
    </xf>
    <xf numFmtId="0" fontId="70" fillId="0" borderId="33" xfId="0" applyFont="1" applyFill="1" applyBorder="1" applyAlignment="1">
      <alignment vertical="justify" wrapText="1"/>
    </xf>
    <xf numFmtId="0" fontId="70" fillId="0" borderId="34" xfId="0" applyFont="1" applyFill="1" applyBorder="1" applyAlignment="1">
      <alignment vertical="justify" wrapText="1"/>
    </xf>
    <xf numFmtId="0" fontId="70" fillId="5" borderId="36" xfId="0" applyFont="1" applyFill="1" applyBorder="1" applyAlignment="1">
      <alignment horizontal="left" vertical="justify" wrapText="1"/>
    </xf>
    <xf numFmtId="0" fontId="70" fillId="5" borderId="30" xfId="0" applyFont="1" applyFill="1" applyBorder="1" applyAlignment="1">
      <alignment horizontal="left" vertical="justify" wrapText="1"/>
    </xf>
    <xf numFmtId="0" fontId="70" fillId="5" borderId="37" xfId="0" applyFont="1" applyFill="1" applyBorder="1" applyAlignment="1">
      <alignment horizontal="left" vertical="justify" wrapText="1"/>
    </xf>
    <xf numFmtId="0" fontId="71" fillId="5" borderId="7" xfId="0" applyFont="1" applyFill="1" applyBorder="1" applyAlignment="1">
      <alignment horizontal="left" wrapText="1"/>
    </xf>
    <xf numFmtId="0" fontId="71" fillId="5" borderId="13" xfId="0" applyFont="1" applyFill="1" applyBorder="1" applyAlignment="1">
      <alignment horizontal="left" wrapText="1"/>
    </xf>
    <xf numFmtId="0" fontId="71" fillId="5" borderId="8" xfId="0" applyFont="1" applyFill="1" applyBorder="1" applyAlignment="1">
      <alignment horizontal="left" wrapText="1"/>
    </xf>
    <xf numFmtId="0" fontId="70" fillId="5" borderId="32" xfId="0" applyFont="1" applyFill="1" applyBorder="1" applyAlignment="1">
      <alignment horizontal="left" vertical="justify" wrapText="1"/>
    </xf>
    <xf numFmtId="0" fontId="70" fillId="5" borderId="33" xfId="0" applyFont="1" applyFill="1" applyBorder="1" applyAlignment="1">
      <alignment horizontal="left" vertical="justify" wrapText="1"/>
    </xf>
    <xf numFmtId="0" fontId="70" fillId="5" borderId="34" xfId="0" applyFont="1" applyFill="1" applyBorder="1" applyAlignment="1">
      <alignment horizontal="left" vertical="justify" wrapText="1"/>
    </xf>
    <xf numFmtId="0" fontId="0" fillId="5" borderId="7" xfId="0" applyFill="1" applyBorder="1" applyAlignment="1">
      <alignment horizontal="left" wrapText="1"/>
    </xf>
    <xf numFmtId="0" fontId="0" fillId="5" borderId="13" xfId="0" applyFill="1" applyBorder="1" applyAlignment="1">
      <alignment horizontal="left" wrapText="1"/>
    </xf>
    <xf numFmtId="0" fontId="0" fillId="5" borderId="8" xfId="0" applyFill="1" applyBorder="1" applyAlignment="1">
      <alignment horizontal="left" wrapText="1"/>
    </xf>
    <xf numFmtId="0" fontId="0" fillId="5" borderId="7" xfId="0" applyFill="1" applyBorder="1" applyAlignment="1">
      <alignment horizontal="center"/>
    </xf>
    <xf numFmtId="0" fontId="0" fillId="5" borderId="13" xfId="0" applyFill="1" applyBorder="1" applyAlignment="1">
      <alignment horizontal="center"/>
    </xf>
    <xf numFmtId="0" fontId="0" fillId="5" borderId="8" xfId="0" applyFill="1" applyBorder="1" applyAlignment="1">
      <alignment horizontal="center"/>
    </xf>
    <xf numFmtId="0" fontId="44" fillId="0" borderId="7"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8"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8" xfId="0" applyFont="1" applyBorder="1" applyAlignment="1">
      <alignment horizontal="center" vertical="center" wrapText="1"/>
    </xf>
    <xf numFmtId="0" fontId="70" fillId="5" borderId="32" xfId="0" applyFont="1" applyFill="1" applyBorder="1" applyAlignment="1">
      <alignment horizontal="center" vertical="justify" wrapText="1"/>
    </xf>
    <xf numFmtId="0" fontId="70" fillId="5" borderId="33" xfId="0" applyFont="1" applyFill="1" applyBorder="1" applyAlignment="1">
      <alignment horizontal="center" vertical="justify" wrapText="1"/>
    </xf>
    <xf numFmtId="0" fontId="70" fillId="5" borderId="34" xfId="0" applyFont="1" applyFill="1" applyBorder="1" applyAlignment="1">
      <alignment horizontal="center" vertical="justify" wrapText="1"/>
    </xf>
    <xf numFmtId="0" fontId="44" fillId="0" borderId="7" xfId="0" applyFont="1" applyBorder="1" applyAlignment="1">
      <alignment horizontal="center" wrapText="1"/>
    </xf>
    <xf numFmtId="0" fontId="44" fillId="0" borderId="13" xfId="0" applyFont="1" applyBorder="1" applyAlignment="1">
      <alignment horizontal="center" wrapText="1"/>
    </xf>
    <xf numFmtId="0" fontId="44" fillId="0" borderId="8" xfId="0" applyFont="1" applyBorder="1" applyAlignment="1">
      <alignment horizontal="center" wrapText="1"/>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Fill="1" applyBorder="1" applyAlignment="1">
      <alignment horizontal="center" vertical="center" wrapText="1"/>
    </xf>
    <xf numFmtId="0" fontId="71" fillId="0" borderId="7" xfId="0" applyFont="1" applyFill="1" applyBorder="1" applyAlignment="1">
      <alignment horizontal="left" wrapText="1"/>
    </xf>
    <xf numFmtId="0" fontId="71" fillId="0" borderId="13" xfId="0" applyFont="1" applyFill="1" applyBorder="1" applyAlignment="1">
      <alignment horizontal="left" wrapText="1"/>
    </xf>
    <xf numFmtId="0" fontId="71" fillId="0" borderId="8" xfId="0" applyFont="1" applyFill="1" applyBorder="1" applyAlignment="1">
      <alignment horizontal="left" wrapText="1"/>
    </xf>
    <xf numFmtId="0" fontId="75" fillId="0" borderId="6" xfId="0" applyFont="1" applyBorder="1" applyAlignment="1">
      <alignment horizontal="center" wrapText="1"/>
    </xf>
    <xf numFmtId="0" fontId="71" fillId="0" borderId="6" xfId="0" applyFont="1" applyBorder="1" applyAlignment="1">
      <alignment horizontal="center" wrapText="1"/>
    </xf>
    <xf numFmtId="0" fontId="0" fillId="0" borderId="6" xfId="0" applyBorder="1" applyAlignment="1">
      <alignment horizontal="center" wrapText="1"/>
    </xf>
    <xf numFmtId="0" fontId="71" fillId="5" borderId="7" xfId="0" applyFont="1" applyFill="1" applyBorder="1" applyAlignment="1">
      <alignment horizontal="center" wrapText="1"/>
    </xf>
    <xf numFmtId="0" fontId="71" fillId="5" borderId="13" xfId="0" applyFont="1" applyFill="1" applyBorder="1" applyAlignment="1">
      <alignment horizontal="center" wrapText="1"/>
    </xf>
    <xf numFmtId="0" fontId="71" fillId="5" borderId="8" xfId="0" applyFont="1" applyFill="1" applyBorder="1" applyAlignment="1">
      <alignment horizontal="center" wrapText="1"/>
    </xf>
    <xf numFmtId="0" fontId="1" fillId="0" borderId="6" xfId="0" applyFont="1" applyBorder="1" applyAlignment="1">
      <alignment horizontal="center" wrapText="1"/>
    </xf>
    <xf numFmtId="0" fontId="71" fillId="0" borderId="6" xfId="0" applyFont="1" applyFill="1" applyBorder="1" applyAlignment="1">
      <alignment horizontal="center" vertical="center" wrapText="1"/>
    </xf>
    <xf numFmtId="0" fontId="67" fillId="0" borderId="6" xfId="0" applyFont="1" applyFill="1" applyBorder="1" applyAlignment="1">
      <alignment horizontal="center" vertical="center" wrapText="1"/>
    </xf>
    <xf numFmtId="0" fontId="0" fillId="0" borderId="6" xfId="0" applyFill="1" applyBorder="1" applyAlignment="1">
      <alignment horizontal="justify"/>
    </xf>
    <xf numFmtId="0" fontId="0" fillId="0" borderId="6" xfId="0" applyFill="1" applyBorder="1" applyAlignment="1">
      <alignment horizontal="left"/>
    </xf>
    <xf numFmtId="0" fontId="0" fillId="0" borderId="6" xfId="0" applyBorder="1" applyAlignment="1">
      <alignment horizontal="justify"/>
    </xf>
    <xf numFmtId="0" fontId="0" fillId="0" borderId="6" xfId="0" applyBorder="1" applyAlignment="1">
      <alignment horizontal="left"/>
    </xf>
    <xf numFmtId="0" fontId="0" fillId="0" borderId="7" xfId="0" applyBorder="1" applyAlignment="1">
      <alignment horizontal="justify"/>
    </xf>
    <xf numFmtId="0" fontId="0" fillId="0" borderId="13" xfId="0" applyBorder="1" applyAlignment="1">
      <alignment horizontal="justify"/>
    </xf>
    <xf numFmtId="0" fontId="0" fillId="0" borderId="8" xfId="0" applyBorder="1" applyAlignment="1">
      <alignment horizontal="justify"/>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0" xfId="0" applyFont="1" applyFill="1" applyBorder="1" applyAlignment="1">
      <alignment horizontal="center" vertical="center"/>
    </xf>
    <xf numFmtId="0" fontId="6" fillId="4" borderId="3" xfId="0" applyFont="1" applyFill="1" applyBorder="1" applyAlignment="1" applyProtection="1">
      <alignment horizontal="left" vertical="center"/>
      <protection locked="0"/>
    </xf>
    <xf numFmtId="0" fontId="6" fillId="4" borderId="4" xfId="0" applyFont="1" applyFill="1" applyBorder="1" applyAlignment="1" applyProtection="1">
      <alignment horizontal="left" vertical="center"/>
      <protection locked="0"/>
    </xf>
    <xf numFmtId="0" fontId="0" fillId="4" borderId="2" xfId="0" applyFont="1" applyFill="1" applyBorder="1" applyAlignment="1">
      <alignment horizontal="left" vertical="center"/>
    </xf>
    <xf numFmtId="0" fontId="0" fillId="4" borderId="5" xfId="0" applyFont="1" applyFill="1" applyBorder="1" applyAlignment="1">
      <alignment horizontal="left" vertical="center"/>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12" fillId="0" borderId="11"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8" fillId="0" borderId="0" xfId="0" applyFont="1" applyFill="1" applyAlignment="1">
      <alignment horizontal="left" vertical="center" wrapText="1"/>
    </xf>
    <xf numFmtId="0" fontId="4" fillId="3" borderId="2" xfId="0" applyFont="1" applyFill="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3" borderId="5"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3" fillId="0" borderId="6" xfId="0" applyFont="1" applyBorder="1" applyAlignment="1">
      <alignment horizontal="center" vertical="center" wrapText="1"/>
    </xf>
    <xf numFmtId="0" fontId="3" fillId="0" borderId="9"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49" fontId="0" fillId="4" borderId="2" xfId="0" applyNumberFormat="1" applyFont="1" applyFill="1" applyBorder="1" applyAlignment="1">
      <alignment horizontal="left" vertical="center"/>
    </xf>
    <xf numFmtId="49" fontId="0" fillId="4" borderId="5" xfId="0" applyNumberFormat="1" applyFont="1" applyFill="1" applyBorder="1" applyAlignment="1">
      <alignment horizontal="left"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2" xfId="0" applyFont="1" applyFill="1" applyBorder="1" applyAlignment="1">
      <alignment horizontal="left" vertical="center"/>
    </xf>
    <xf numFmtId="0" fontId="0" fillId="2" borderId="5" xfId="0" applyFont="1" applyFill="1" applyBorder="1" applyAlignment="1">
      <alignment horizontal="left"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6" xfId="0" applyBorder="1" applyAlignment="1">
      <alignmen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vertical="center" wrapText="1"/>
    </xf>
    <xf numFmtId="0" fontId="0" fillId="0" borderId="8" xfId="0" applyBorder="1" applyAlignment="1">
      <alignment vertical="center" wrapText="1"/>
    </xf>
    <xf numFmtId="0" fontId="25" fillId="0" borderId="6" xfId="0" applyFont="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0" fillId="0" borderId="14" xfId="0" applyFill="1" applyBorder="1" applyAlignment="1">
      <alignment horizontal="center" vertical="center"/>
    </xf>
    <xf numFmtId="0" fontId="0" fillId="0" borderId="16" xfId="0" applyFill="1" applyBorder="1" applyAlignment="1">
      <alignment horizontal="center" vertical="center"/>
    </xf>
    <xf numFmtId="0" fontId="0" fillId="0" borderId="18" xfId="0" applyFill="1" applyBorder="1" applyAlignment="1">
      <alignment horizontal="center" vertical="center"/>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2" borderId="7" xfId="0" applyFill="1" applyBorder="1" applyAlignment="1">
      <alignment horizontal="left" vertical="center"/>
    </xf>
    <xf numFmtId="0" fontId="0" fillId="2" borderId="8" xfId="0" applyFill="1" applyBorder="1" applyAlignment="1">
      <alignment horizontal="left" vertical="center"/>
    </xf>
    <xf numFmtId="0" fontId="11" fillId="4" borderId="2" xfId="0" applyFont="1" applyFill="1" applyBorder="1" applyAlignment="1">
      <alignment horizontal="left" vertical="center"/>
    </xf>
    <xf numFmtId="0" fontId="11" fillId="4" borderId="5" xfId="0" applyFont="1" applyFill="1" applyBorder="1" applyAlignment="1">
      <alignment horizontal="left" vertical="center"/>
    </xf>
    <xf numFmtId="0" fontId="51" fillId="3" borderId="6" xfId="0" applyFont="1" applyFill="1" applyBorder="1" applyAlignment="1">
      <alignment horizontal="center" vertical="center" wrapText="1"/>
    </xf>
    <xf numFmtId="0" fontId="51" fillId="3" borderId="7" xfId="0" applyFont="1" applyFill="1" applyBorder="1" applyAlignment="1">
      <alignment horizontal="center" vertical="center" wrapText="1"/>
    </xf>
    <xf numFmtId="0" fontId="51" fillId="3" borderId="8" xfId="0" applyFont="1" applyFill="1" applyBorder="1" applyAlignment="1">
      <alignment horizontal="center" vertical="center" wrapTex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52" fillId="0" borderId="11" xfId="0" applyFont="1" applyBorder="1" applyAlignment="1">
      <alignment horizontal="center" vertical="center" wrapText="1"/>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6" xfId="0" applyFont="1" applyFill="1" applyBorder="1" applyAlignment="1">
      <alignment horizontal="center" vertical="center"/>
    </xf>
    <xf numFmtId="0" fontId="49" fillId="3" borderId="1" xfId="0" applyFont="1" applyFill="1" applyBorder="1" applyAlignment="1">
      <alignment horizontal="center" vertical="center"/>
    </xf>
    <xf numFmtId="0" fontId="49" fillId="3" borderId="0" xfId="0" applyFont="1" applyFill="1" applyBorder="1" applyAlignment="1">
      <alignment horizontal="center" vertical="center"/>
    </xf>
    <xf numFmtId="0" fontId="51" fillId="4" borderId="3" xfId="0" applyFont="1" applyFill="1" applyBorder="1" applyAlignment="1" applyProtection="1">
      <alignment horizontal="left" vertical="center"/>
      <protection locked="0"/>
    </xf>
    <xf numFmtId="0" fontId="51" fillId="4" borderId="4" xfId="0" applyFont="1" applyFill="1" applyBorder="1" applyAlignment="1" applyProtection="1">
      <alignment horizontal="left" vertical="center"/>
      <protection locked="0"/>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23" fillId="0" borderId="0" xfId="0" applyFont="1" applyFill="1" applyAlignment="1">
      <alignment horizontal="left" vertical="center" wrapText="1"/>
    </xf>
    <xf numFmtId="0" fontId="49" fillId="3" borderId="2"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25" fillId="0" borderId="7" xfId="0" applyFont="1" applyFill="1" applyBorder="1" applyAlignment="1">
      <alignment horizontal="center" vertical="center"/>
    </xf>
    <xf numFmtId="0" fontId="25" fillId="0" borderId="8" xfId="0" applyFont="1" applyFill="1" applyBorder="1" applyAlignment="1">
      <alignment horizontal="center" vertical="center"/>
    </xf>
    <xf numFmtId="0" fontId="49" fillId="3" borderId="5" xfId="0" applyFont="1" applyFill="1" applyBorder="1" applyAlignment="1">
      <alignment horizontal="center" vertical="center"/>
    </xf>
    <xf numFmtId="0" fontId="49" fillId="3" borderId="3" xfId="0" applyFont="1" applyFill="1" applyBorder="1" applyAlignment="1">
      <alignment horizontal="center" vertical="center"/>
    </xf>
    <xf numFmtId="0" fontId="49" fillId="3" borderId="4" xfId="0" applyFont="1" applyFill="1" applyBorder="1" applyAlignment="1">
      <alignment horizontal="center" vertical="center"/>
    </xf>
    <xf numFmtId="0" fontId="10" fillId="3" borderId="13" xfId="0" applyFont="1" applyFill="1" applyBorder="1" applyAlignment="1">
      <alignment horizontal="center" vertical="center" wrapText="1"/>
    </xf>
    <xf numFmtId="0" fontId="10" fillId="0" borderId="9" xfId="0" applyFont="1" applyBorder="1" applyAlignment="1">
      <alignment horizontal="center" vertical="center"/>
    </xf>
    <xf numFmtId="0" fontId="10" fillId="0" borderId="16" xfId="0" applyFont="1" applyBorder="1" applyAlignment="1">
      <alignment horizontal="center" vertical="center"/>
    </xf>
    <xf numFmtId="0" fontId="10" fillId="0" borderId="10" xfId="0" applyFont="1" applyBorder="1" applyAlignment="1">
      <alignment horizontal="center" vertical="center"/>
    </xf>
    <xf numFmtId="0" fontId="11" fillId="0" borderId="6" xfId="0" applyFont="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18" xfId="0" applyFont="1" applyBorder="1" applyAlignment="1">
      <alignment horizontal="center" vertical="center"/>
    </xf>
    <xf numFmtId="0" fontId="11" fillId="0" borderId="6" xfId="0" applyFont="1" applyFill="1" applyBorder="1" applyAlignment="1">
      <alignment horizontal="center" vertical="center" wrapText="1"/>
    </xf>
    <xf numFmtId="0" fontId="25" fillId="0" borderId="6" xfId="0" applyFont="1" applyFill="1" applyBorder="1" applyAlignment="1">
      <alignment horizontal="center" vertical="center"/>
    </xf>
    <xf numFmtId="0" fontId="11" fillId="0" borderId="6" xfId="0"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10" xfId="0" applyFont="1" applyFill="1" applyBorder="1" applyAlignment="1">
      <alignment horizontal="center" vertical="center" wrapText="1"/>
    </xf>
    <xf numFmtId="168" fontId="23" fillId="0" borderId="9" xfId="1" applyNumberFormat="1" applyFont="1" applyFill="1" applyBorder="1" applyAlignment="1">
      <alignment horizontal="center" vertical="center" wrapText="1"/>
    </xf>
    <xf numFmtId="168" fontId="23" fillId="0" borderId="10" xfId="1" applyNumberFormat="1"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38" fillId="4" borderId="3" xfId="0" applyFont="1" applyFill="1" applyBorder="1" applyAlignment="1" applyProtection="1">
      <alignment horizontal="left" vertical="center"/>
      <protection locked="0"/>
    </xf>
    <xf numFmtId="0" fontId="38" fillId="4" borderId="4" xfId="0" applyFont="1" applyFill="1" applyBorder="1" applyAlignment="1" applyProtection="1">
      <alignment horizontal="left" vertical="center"/>
      <protection locked="0"/>
    </xf>
    <xf numFmtId="0" fontId="38" fillId="3" borderId="1" xfId="0" applyFont="1" applyFill="1" applyBorder="1" applyAlignment="1">
      <alignment horizontal="center" vertical="center"/>
    </xf>
    <xf numFmtId="0" fontId="38" fillId="3" borderId="0" xfId="0" applyFont="1" applyFill="1" applyBorder="1" applyAlignment="1">
      <alignment horizontal="center" vertical="center"/>
    </xf>
    <xf numFmtId="0" fontId="25" fillId="5" borderId="7" xfId="0" applyFont="1" applyFill="1" applyBorder="1" applyAlignment="1">
      <alignment horizontal="center" vertical="center" wrapText="1"/>
    </xf>
    <xf numFmtId="0" fontId="25" fillId="5" borderId="8" xfId="0" applyFont="1" applyFill="1" applyBorder="1" applyAlignment="1">
      <alignment horizontal="center" vertical="center" wrapText="1"/>
    </xf>
    <xf numFmtId="0" fontId="25" fillId="4" borderId="2" xfId="0" applyFont="1" applyFill="1" applyBorder="1" applyAlignment="1">
      <alignment horizontal="left" vertical="center"/>
    </xf>
    <xf numFmtId="0" fontId="25" fillId="4" borderId="5" xfId="0" applyFont="1" applyFill="1" applyBorder="1" applyAlignment="1">
      <alignment horizontal="left" vertical="center"/>
    </xf>
    <xf numFmtId="0" fontId="38" fillId="3" borderId="6"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42" fillId="0" borderId="11" xfId="0" applyFont="1" applyBorder="1" applyAlignment="1">
      <alignment horizontal="center" vertical="center" wrapText="1"/>
    </xf>
    <xf numFmtId="0" fontId="36" fillId="0" borderId="9" xfId="0" applyFont="1" applyFill="1" applyBorder="1" applyAlignment="1">
      <alignment horizontal="center" vertical="center"/>
    </xf>
    <xf numFmtId="0" fontId="36" fillId="0" borderId="10" xfId="0" applyFont="1" applyFill="1" applyBorder="1" applyAlignment="1">
      <alignment horizontal="center" vertical="center"/>
    </xf>
    <xf numFmtId="0" fontId="36" fillId="0" borderId="6" xfId="0" applyFont="1" applyFill="1" applyBorder="1" applyAlignment="1">
      <alignment horizontal="center" vertical="center"/>
    </xf>
    <xf numFmtId="0" fontId="35" fillId="0" borderId="0" xfId="0" applyFont="1" applyFill="1" applyAlignment="1">
      <alignment horizontal="left" vertical="center" wrapText="1"/>
    </xf>
    <xf numFmtId="0" fontId="38" fillId="3" borderId="2" xfId="0" applyFont="1" applyFill="1" applyBorder="1" applyAlignment="1">
      <alignment horizontal="center" vertical="center"/>
    </xf>
    <xf numFmtId="0" fontId="36" fillId="3" borderId="7"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8" fillId="3" borderId="5" xfId="0" applyFont="1" applyFill="1" applyBorder="1" applyAlignment="1">
      <alignment horizontal="center" vertical="center"/>
    </xf>
    <xf numFmtId="0" fontId="38" fillId="3" borderId="3" xfId="0" applyFont="1" applyFill="1" applyBorder="1" applyAlignment="1">
      <alignment horizontal="center" vertical="center"/>
    </xf>
    <xf numFmtId="0" fontId="38" fillId="3" borderId="4" xfId="0" applyFont="1" applyFill="1" applyBorder="1" applyAlignment="1">
      <alignment horizontal="center" vertical="center"/>
    </xf>
    <xf numFmtId="0" fontId="36" fillId="3" borderId="13" xfId="0" applyFont="1" applyFill="1" applyBorder="1" applyAlignment="1">
      <alignment horizontal="center" vertical="center" wrapText="1"/>
    </xf>
    <xf numFmtId="0" fontId="25" fillId="0" borderId="14" xfId="0" applyFont="1" applyBorder="1" applyAlignment="1">
      <alignment horizontal="center" vertical="center"/>
    </xf>
    <xf numFmtId="0" fontId="25" fillId="0" borderId="16" xfId="0" applyFont="1" applyBorder="1" applyAlignment="1">
      <alignment horizontal="center" vertical="center"/>
    </xf>
    <xf numFmtId="0" fontId="25" fillId="0" borderId="18" xfId="0" applyFont="1" applyBorder="1" applyAlignment="1">
      <alignment horizontal="center" vertical="center"/>
    </xf>
    <xf numFmtId="0" fontId="35" fillId="0" borderId="6" xfId="0" applyFont="1" applyBorder="1" applyAlignment="1">
      <alignment horizontal="center" vertical="center" wrapText="1"/>
    </xf>
    <xf numFmtId="0" fontId="36" fillId="0" borderId="9" xfId="0" applyFont="1" applyBorder="1" applyAlignment="1">
      <alignment horizontal="center" vertical="center"/>
    </xf>
    <xf numFmtId="0" fontId="36" fillId="0" borderId="16" xfId="0" applyFont="1" applyBorder="1" applyAlignment="1">
      <alignment horizontal="center" vertical="center"/>
    </xf>
    <xf numFmtId="0" fontId="36" fillId="0" borderId="10" xfId="0" applyFont="1" applyBorder="1" applyAlignment="1">
      <alignment horizontal="center" vertical="center"/>
    </xf>
    <xf numFmtId="0" fontId="27" fillId="0" borderId="14" xfId="0" applyFont="1" applyBorder="1" applyAlignment="1">
      <alignment horizontal="center" vertical="center"/>
    </xf>
    <xf numFmtId="0" fontId="27" fillId="0" borderId="16" xfId="0" applyFont="1" applyBorder="1" applyAlignment="1">
      <alignment horizontal="center" vertical="center"/>
    </xf>
    <xf numFmtId="0" fontId="27" fillId="0" borderId="18" xfId="0" applyFont="1" applyBorder="1" applyAlignment="1">
      <alignment horizontal="center" vertical="center"/>
    </xf>
    <xf numFmtId="0" fontId="62" fillId="0" borderId="9" xfId="0" applyFont="1" applyBorder="1" applyAlignment="1">
      <alignment horizontal="center" vertical="center"/>
    </xf>
    <xf numFmtId="0" fontId="62" fillId="0" borderId="16" xfId="0" applyFont="1" applyBorder="1" applyAlignment="1">
      <alignment horizontal="center" vertical="center"/>
    </xf>
    <xf numFmtId="0" fontId="62" fillId="0" borderId="10" xfId="0" applyFont="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171" fontId="0" fillId="2" borderId="2" xfId="0" applyNumberFormat="1" applyFont="1" applyFill="1" applyBorder="1" applyAlignment="1">
      <alignment horizontal="left" vertical="center"/>
    </xf>
    <xf numFmtId="171" fontId="0" fillId="2" borderId="5" xfId="0" applyNumberFormat="1" applyFont="1" applyFill="1" applyBorder="1" applyAlignment="1">
      <alignment horizontal="left" vertical="center"/>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0" fillId="2" borderId="6" xfId="0" applyFill="1" applyBorder="1" applyAlignment="1">
      <alignment horizontal="center" vertical="center"/>
    </xf>
    <xf numFmtId="1" fontId="0" fillId="4" borderId="2" xfId="0" applyNumberFormat="1" applyFont="1" applyFill="1" applyBorder="1" applyAlignment="1">
      <alignment horizontal="left" vertical="center"/>
    </xf>
    <xf numFmtId="1" fontId="0" fillId="4" borderId="5" xfId="0" applyNumberFormat="1" applyFont="1" applyFill="1" applyBorder="1" applyAlignment="1">
      <alignment horizontal="left" vertical="center"/>
    </xf>
    <xf numFmtId="0" fontId="25" fillId="2" borderId="7"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6" xfId="0" applyFont="1" applyFill="1" applyBorder="1" applyAlignment="1">
      <alignment horizontal="center" vertical="center"/>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44" fillId="2" borderId="7" xfId="0" applyFont="1" applyFill="1" applyBorder="1" applyAlignment="1">
      <alignment horizontal="center" vertical="center"/>
    </xf>
    <xf numFmtId="0" fontId="44" fillId="5" borderId="7" xfId="0" applyFont="1" applyFill="1" applyBorder="1" applyAlignment="1">
      <alignment horizontal="center" vertical="center"/>
    </xf>
    <xf numFmtId="0" fontId="0" fillId="2" borderId="14" xfId="0" applyFill="1" applyBorder="1" applyAlignment="1">
      <alignment horizontal="center" vertical="center"/>
    </xf>
    <xf numFmtId="0" fontId="0" fillId="2" borderId="16" xfId="0" applyFill="1" applyBorder="1" applyAlignment="1">
      <alignment horizontal="center" vertical="center"/>
    </xf>
    <xf numFmtId="0" fontId="0" fillId="2" borderId="18" xfId="0" applyFill="1" applyBorder="1" applyAlignment="1">
      <alignment horizontal="center" vertical="center"/>
    </xf>
    <xf numFmtId="0" fontId="25" fillId="2" borderId="7"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46" fillId="0" borderId="6" xfId="0" applyFont="1" applyBorder="1" applyAlignment="1">
      <alignment horizontal="center" vertical="center"/>
    </xf>
    <xf numFmtId="0" fontId="46" fillId="2" borderId="7" xfId="0" applyFont="1" applyFill="1" applyBorder="1" applyAlignment="1">
      <alignment horizontal="center" vertical="center" wrapText="1"/>
    </xf>
    <xf numFmtId="0" fontId="46" fillId="2" borderId="8"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6" xfId="0" applyFill="1" applyBorder="1" applyAlignment="1">
      <alignment horizontal="center" vertical="center" wrapText="1"/>
    </xf>
    <xf numFmtId="0" fontId="25" fillId="5" borderId="6" xfId="0" applyFont="1" applyFill="1" applyBorder="1" applyAlignment="1">
      <alignment horizontal="center" vertical="center" wrapText="1"/>
    </xf>
    <xf numFmtId="0" fontId="25" fillId="0" borderId="6" xfId="0" applyFont="1" applyBorder="1" applyAlignment="1">
      <alignment horizontal="justify" vertical="justify" wrapText="1"/>
    </xf>
    <xf numFmtId="0" fontId="25" fillId="0" borderId="7" xfId="0" applyFont="1" applyBorder="1" applyAlignment="1">
      <alignment horizontal="justify" vertical="justify" wrapText="1"/>
    </xf>
    <xf numFmtId="0" fontId="25" fillId="0" borderId="8" xfId="0" applyFont="1" applyBorder="1" applyAlignment="1">
      <alignment horizontal="justify" vertical="justify" wrapText="1"/>
    </xf>
    <xf numFmtId="0" fontId="0" fillId="0" borderId="6" xfId="0" applyBorder="1" applyAlignment="1">
      <alignment horizontal="justify" vertical="justify" wrapText="1"/>
    </xf>
    <xf numFmtId="0" fontId="0" fillId="0" borderId="7" xfId="0" applyBorder="1" applyAlignment="1">
      <alignment horizontal="justify" vertical="justify" wrapText="1"/>
    </xf>
    <xf numFmtId="0" fontId="0" fillId="0" borderId="8" xfId="0" applyBorder="1" applyAlignment="1">
      <alignment horizontal="justify" vertical="justify"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6" fillId="5" borderId="3" xfId="0" applyFont="1" applyFill="1" applyBorder="1" applyAlignment="1" applyProtection="1">
      <alignment horizontal="left" vertical="center"/>
      <protection locked="0"/>
    </xf>
    <xf numFmtId="0" fontId="6" fillId="5" borderId="4" xfId="0" applyFont="1" applyFill="1" applyBorder="1" applyAlignment="1" applyProtection="1">
      <alignment horizontal="left" vertical="center"/>
      <protection locked="0"/>
    </xf>
    <xf numFmtId="0" fontId="0" fillId="5" borderId="2" xfId="0" applyFont="1" applyFill="1" applyBorder="1" applyAlignment="1">
      <alignment horizontal="left" vertical="center"/>
    </xf>
    <xf numFmtId="0" fontId="0" fillId="5" borderId="5" xfId="0" applyFont="1" applyFill="1" applyBorder="1" applyAlignment="1">
      <alignment horizontal="left" vertical="center"/>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0" fillId="5" borderId="9" xfId="0" applyFill="1" applyBorder="1" applyAlignment="1">
      <alignment horizontal="center" vertical="center"/>
    </xf>
    <xf numFmtId="0" fontId="0" fillId="5" borderId="10" xfId="0" applyFill="1" applyBorder="1" applyAlignment="1">
      <alignment horizontal="center" vertical="center"/>
    </xf>
    <xf numFmtId="0" fontId="4" fillId="7" borderId="5"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4" xfId="0" applyFont="1" applyFill="1" applyBorder="1" applyAlignment="1">
      <alignment horizontal="center" vertical="center"/>
    </xf>
    <xf numFmtId="0" fontId="3" fillId="7" borderId="7"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0" fillId="7" borderId="6" xfId="0" applyFill="1" applyBorder="1" applyAlignment="1">
      <alignment horizontal="center" vertical="center"/>
    </xf>
    <xf numFmtId="0" fontId="4" fillId="5" borderId="5"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5" borderId="13" xfId="0" applyFont="1" applyFill="1" applyBorder="1" applyAlignment="1">
      <alignment horizontal="center" vertical="center" wrapText="1"/>
    </xf>
    <xf numFmtId="0" fontId="0" fillId="5" borderId="6" xfId="0" applyFill="1" applyBorder="1" applyAlignment="1">
      <alignment horizontal="center" vertical="center"/>
    </xf>
    <xf numFmtId="0" fontId="4" fillId="3" borderId="21"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22" xfId="0" applyFont="1" applyFill="1" applyBorder="1" applyAlignment="1">
      <alignment horizontal="center" vertical="center"/>
    </xf>
    <xf numFmtId="0" fontId="25" fillId="0" borderId="6" xfId="0"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173" fontId="25" fillId="0" borderId="7" xfId="0" applyNumberFormat="1" applyFont="1" applyBorder="1" applyAlignment="1">
      <alignment horizontal="center" vertical="center" wrapText="1"/>
    </xf>
    <xf numFmtId="173" fontId="25" fillId="0" borderId="8" xfId="0" applyNumberFormat="1" applyFont="1" applyBorder="1" applyAlignment="1">
      <alignment horizontal="center" vertical="center" wrapText="1"/>
    </xf>
    <xf numFmtId="0" fontId="28" fillId="0" borderId="20" xfId="0" applyFont="1" applyBorder="1" applyAlignment="1">
      <alignment horizontal="center"/>
    </xf>
    <xf numFmtId="0" fontId="28" fillId="0" borderId="19" xfId="0" applyFont="1" applyBorder="1" applyAlignment="1">
      <alignment horizontal="center"/>
    </xf>
    <xf numFmtId="0" fontId="28" fillId="0" borderId="6" xfId="0" applyFont="1" applyBorder="1" applyAlignment="1">
      <alignment horizontal="center"/>
    </xf>
    <xf numFmtId="0" fontId="28" fillId="0" borderId="8" xfId="0" applyFont="1" applyBorder="1" applyAlignment="1">
      <alignment horizontal="center"/>
    </xf>
  </cellXfs>
  <cellStyles count="5">
    <cellStyle name="Hipervínculo" xfId="3" builtinId="8"/>
    <cellStyle name="Millares" xfId="1" builtinId="3"/>
    <cellStyle name="Moneda" xfId="4"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63"/>
  <sheetViews>
    <sheetView topLeftCell="A1009" workbookViewId="0">
      <selection activeCell="G1030" sqref="G1030"/>
    </sheetView>
  </sheetViews>
  <sheetFormatPr baseColWidth="10" defaultRowHeight="15.75" x14ac:dyDescent="0.25"/>
  <cols>
    <col min="1" max="1" width="24.85546875" style="374" customWidth="1"/>
    <col min="2" max="2" width="55.5703125" style="374" customWidth="1"/>
    <col min="3" max="3" width="41.28515625" style="374" customWidth="1"/>
    <col min="4" max="4" width="29.42578125" style="374" customWidth="1"/>
    <col min="5" max="5" width="29.140625" style="374" customWidth="1"/>
    <col min="7" max="7" width="14.42578125" customWidth="1"/>
  </cols>
  <sheetData>
    <row r="1" spans="1:5" x14ac:dyDescent="0.25">
      <c r="A1" s="860" t="s">
        <v>4107</v>
      </c>
      <c r="B1" s="861"/>
      <c r="C1" s="861"/>
      <c r="D1" s="861"/>
      <c r="E1" s="816"/>
    </row>
    <row r="2" spans="1:5" x14ac:dyDescent="0.25">
      <c r="A2" s="817"/>
      <c r="B2" s="862" t="s">
        <v>4108</v>
      </c>
      <c r="C2" s="862"/>
      <c r="D2" s="862"/>
      <c r="E2" s="818"/>
    </row>
    <row r="3" spans="1:5" x14ac:dyDescent="0.25">
      <c r="A3" s="819"/>
      <c r="B3" s="862" t="s">
        <v>4109</v>
      </c>
      <c r="C3" s="862"/>
      <c r="D3" s="862"/>
      <c r="E3" s="820" t="s">
        <v>4110</v>
      </c>
    </row>
    <row r="4" spans="1:5" thickBot="1" x14ac:dyDescent="0.3">
      <c r="A4" s="821"/>
      <c r="B4" s="822"/>
      <c r="C4" s="822"/>
      <c r="D4" s="822"/>
      <c r="E4" s="823"/>
    </row>
    <row r="5" spans="1:5" ht="16.5" thickBot="1" x14ac:dyDescent="0.3">
      <c r="A5" s="821"/>
      <c r="B5" s="824" t="s">
        <v>4111</v>
      </c>
      <c r="C5" s="863" t="s">
        <v>1840</v>
      </c>
      <c r="D5" s="864"/>
      <c r="E5" s="823"/>
    </row>
    <row r="6" spans="1:5" ht="16.5" thickBot="1" x14ac:dyDescent="0.3">
      <c r="A6" s="821"/>
      <c r="B6" s="825" t="s">
        <v>4112</v>
      </c>
      <c r="C6" s="865" t="s">
        <v>4113</v>
      </c>
      <c r="D6" s="866"/>
      <c r="E6" s="823"/>
    </row>
    <row r="7" spans="1:5" ht="16.5" thickBot="1" x14ac:dyDescent="0.3">
      <c r="A7" s="821"/>
      <c r="B7" s="825" t="s">
        <v>4114</v>
      </c>
      <c r="C7" s="867" t="s">
        <v>4115</v>
      </c>
      <c r="D7" s="868"/>
      <c r="E7" s="823"/>
    </row>
    <row r="8" spans="1:5" ht="16.5" thickBot="1" x14ac:dyDescent="0.3">
      <c r="A8" s="821"/>
      <c r="B8" s="826">
        <v>17</v>
      </c>
      <c r="C8" s="858">
        <v>2276250600</v>
      </c>
      <c r="D8" s="859"/>
      <c r="E8" s="823" t="s">
        <v>3520</v>
      </c>
    </row>
    <row r="9" spans="1:5" ht="16.5" thickBot="1" x14ac:dyDescent="0.3">
      <c r="A9" s="821"/>
      <c r="B9" s="826">
        <v>16</v>
      </c>
      <c r="C9" s="858">
        <v>636652692</v>
      </c>
      <c r="D9" s="859"/>
      <c r="E9" s="823" t="s">
        <v>3520</v>
      </c>
    </row>
    <row r="10" spans="1:5" ht="16.5" thickBot="1" x14ac:dyDescent="0.3">
      <c r="A10" s="821"/>
      <c r="B10" s="826">
        <v>3</v>
      </c>
      <c r="C10" s="858">
        <v>1841428370</v>
      </c>
      <c r="D10" s="859"/>
      <c r="E10" s="823" t="s">
        <v>3520</v>
      </c>
    </row>
    <row r="11" spans="1:5" ht="16.5" thickBot="1" x14ac:dyDescent="0.3">
      <c r="A11" s="821"/>
      <c r="B11" s="826">
        <v>26</v>
      </c>
      <c r="C11" s="858">
        <v>341437590</v>
      </c>
      <c r="D11" s="859"/>
      <c r="E11" s="823" t="s">
        <v>3520</v>
      </c>
    </row>
    <row r="12" spans="1:5" ht="16.5" thickBot="1" x14ac:dyDescent="0.3">
      <c r="A12" s="821"/>
      <c r="B12" s="826">
        <v>4</v>
      </c>
      <c r="C12" s="858">
        <v>1104619628</v>
      </c>
      <c r="D12" s="859"/>
      <c r="E12" s="823" t="s">
        <v>3520</v>
      </c>
    </row>
    <row r="13" spans="1:5" ht="16.5" thickBot="1" x14ac:dyDescent="0.3">
      <c r="A13" s="821"/>
      <c r="B13" s="826">
        <v>24</v>
      </c>
      <c r="C13" s="858">
        <v>1518171804</v>
      </c>
      <c r="D13" s="859"/>
      <c r="E13" s="823" t="s">
        <v>3520</v>
      </c>
    </row>
    <row r="14" spans="1:5" ht="32.25" thickBot="1" x14ac:dyDescent="0.3">
      <c r="A14" s="821"/>
      <c r="B14" s="827" t="s">
        <v>4116</v>
      </c>
      <c r="C14" s="858">
        <f>SUM(C8:D13)</f>
        <v>7718560684</v>
      </c>
      <c r="D14" s="859"/>
      <c r="E14" s="823"/>
    </row>
    <row r="15" spans="1:5" ht="48" thickBot="1" x14ac:dyDescent="0.3">
      <c r="A15" s="821"/>
      <c r="B15" s="827" t="s">
        <v>4117</v>
      </c>
      <c r="C15" s="873">
        <f>+C14/616000</f>
        <v>12530.13098051948</v>
      </c>
      <c r="D15" s="874"/>
      <c r="E15" s="823"/>
    </row>
    <row r="16" spans="1:5" x14ac:dyDescent="0.25">
      <c r="A16" s="821"/>
      <c r="B16" s="822"/>
      <c r="C16" s="828"/>
      <c r="D16" s="829"/>
      <c r="E16" s="823"/>
    </row>
    <row r="17" spans="1:7" ht="28.5" customHeight="1" thickBot="1" x14ac:dyDescent="0.3">
      <c r="A17" s="821"/>
      <c r="B17" s="822" t="s">
        <v>4118</v>
      </c>
      <c r="C17" s="828"/>
      <c r="D17" s="829"/>
      <c r="E17" s="823"/>
    </row>
    <row r="18" spans="1:7" ht="27" customHeight="1" x14ac:dyDescent="0.25">
      <c r="A18" s="821"/>
      <c r="B18" s="830" t="s">
        <v>4119</v>
      </c>
      <c r="C18" s="831">
        <v>818965641</v>
      </c>
      <c r="D18" s="832"/>
      <c r="E18" s="823"/>
    </row>
    <row r="19" spans="1:7" ht="28.5" customHeight="1" x14ac:dyDescent="0.25">
      <c r="A19" s="821"/>
      <c r="B19" s="821" t="s">
        <v>4120</v>
      </c>
      <c r="C19" s="833">
        <v>883707648</v>
      </c>
      <c r="D19" s="823"/>
      <c r="E19" s="823"/>
    </row>
    <row r="20" spans="1:7" ht="15" x14ac:dyDescent="0.25">
      <c r="A20" s="821"/>
      <c r="B20" s="821" t="s">
        <v>4121</v>
      </c>
      <c r="C20" s="833">
        <v>793694478</v>
      </c>
      <c r="D20" s="823"/>
      <c r="E20" s="823"/>
    </row>
    <row r="21" spans="1:7" ht="27" customHeight="1" thickBot="1" x14ac:dyDescent="0.3">
      <c r="A21" s="821"/>
      <c r="B21" s="834" t="s">
        <v>4122</v>
      </c>
      <c r="C21" s="835">
        <v>793694478</v>
      </c>
      <c r="D21" s="836"/>
      <c r="E21" s="823"/>
    </row>
    <row r="22" spans="1:7" ht="27" customHeight="1" thickBot="1" x14ac:dyDescent="0.3">
      <c r="A22" s="821"/>
      <c r="B22" s="875" t="s">
        <v>4123</v>
      </c>
      <c r="C22" s="876"/>
      <c r="D22" s="877"/>
      <c r="E22" s="823"/>
      <c r="G22" s="130"/>
    </row>
    <row r="23" spans="1:7" ht="16.5" thickBot="1" x14ac:dyDescent="0.3">
      <c r="A23" s="821"/>
      <c r="B23" s="875" t="s">
        <v>4124</v>
      </c>
      <c r="C23" s="876"/>
      <c r="D23" s="877"/>
      <c r="E23" s="823"/>
      <c r="G23" s="837"/>
    </row>
    <row r="24" spans="1:7" ht="16.5" thickBot="1" x14ac:dyDescent="0.3">
      <c r="A24" s="821"/>
      <c r="B24" s="838" t="s">
        <v>4125</v>
      </c>
      <c r="C24" s="839">
        <f>C18/C20</f>
        <v>1.0318399128386024</v>
      </c>
      <c r="D24" s="840" t="s">
        <v>3520</v>
      </c>
      <c r="E24" s="823"/>
      <c r="G24" s="837"/>
    </row>
    <row r="25" spans="1:7" ht="16.5" thickBot="1" x14ac:dyDescent="0.3">
      <c r="A25" s="821"/>
      <c r="B25" s="853" t="s">
        <v>4126</v>
      </c>
      <c r="C25" s="841">
        <f>C21/C19</f>
        <v>0.89814146091898484</v>
      </c>
      <c r="D25" s="840" t="s">
        <v>3520</v>
      </c>
      <c r="E25" s="823"/>
      <c r="G25" s="130"/>
    </row>
    <row r="26" spans="1:7" ht="16.5" thickBot="1" x14ac:dyDescent="0.3">
      <c r="A26" s="821"/>
      <c r="B26" s="842"/>
      <c r="C26" s="843"/>
      <c r="D26" s="822"/>
      <c r="E26" s="844"/>
      <c r="G26" s="837"/>
    </row>
    <row r="27" spans="1:7" x14ac:dyDescent="0.25">
      <c r="A27" s="878"/>
      <c r="B27" s="879" t="s">
        <v>4127</v>
      </c>
      <c r="C27" s="881" t="s">
        <v>4128</v>
      </c>
      <c r="D27" s="882"/>
      <c r="E27" s="869"/>
      <c r="F27" s="870"/>
      <c r="G27" s="837"/>
    </row>
    <row r="28" spans="1:7" ht="16.5" thickBot="1" x14ac:dyDescent="0.3">
      <c r="A28" s="878"/>
      <c r="B28" s="880"/>
      <c r="C28" s="871" t="s">
        <v>4129</v>
      </c>
      <c r="D28" s="872"/>
      <c r="E28" s="869"/>
      <c r="F28" s="870"/>
      <c r="G28" s="130"/>
    </row>
    <row r="29" spans="1:7" thickBot="1" x14ac:dyDescent="0.3">
      <c r="A29" s="834"/>
      <c r="B29" s="845"/>
      <c r="C29" s="845"/>
      <c r="D29" s="845"/>
      <c r="E29" s="836"/>
      <c r="F29" s="846"/>
    </row>
    <row r="30" spans="1:7" x14ac:dyDescent="0.25">
      <c r="B30" s="847" t="s">
        <v>4130</v>
      </c>
    </row>
    <row r="32" spans="1:7" x14ac:dyDescent="0.25">
      <c r="B32" s="374" t="s">
        <v>4131</v>
      </c>
    </row>
    <row r="33" spans="1:5" x14ac:dyDescent="0.25">
      <c r="B33" s="374" t="s">
        <v>4132</v>
      </c>
    </row>
    <row r="35" spans="1:5" ht="16.5" thickBot="1" x14ac:dyDescent="0.3"/>
    <row r="36" spans="1:5" x14ac:dyDescent="0.25">
      <c r="A36" s="860" t="s">
        <v>4107</v>
      </c>
      <c r="B36" s="861"/>
      <c r="C36" s="861"/>
      <c r="D36" s="861"/>
      <c r="E36" s="816"/>
    </row>
    <row r="37" spans="1:5" x14ac:dyDescent="0.25">
      <c r="A37" s="817"/>
      <c r="B37" s="862" t="s">
        <v>4108</v>
      </c>
      <c r="C37" s="862"/>
      <c r="D37" s="862"/>
      <c r="E37" s="818"/>
    </row>
    <row r="38" spans="1:5" x14ac:dyDescent="0.25">
      <c r="A38" s="819"/>
      <c r="B38" s="862" t="s">
        <v>4109</v>
      </c>
      <c r="C38" s="862"/>
      <c r="D38" s="862"/>
      <c r="E38" s="829" t="s">
        <v>4133</v>
      </c>
    </row>
    <row r="39" spans="1:5" thickBot="1" x14ac:dyDescent="0.3">
      <c r="A39" s="821"/>
      <c r="B39" s="822"/>
      <c r="C39" s="822"/>
      <c r="D39" s="822"/>
      <c r="E39" s="823"/>
    </row>
    <row r="40" spans="1:5" ht="16.5" thickBot="1" x14ac:dyDescent="0.3">
      <c r="A40" s="821"/>
      <c r="B40" s="824" t="s">
        <v>4111</v>
      </c>
      <c r="C40" s="863" t="s">
        <v>2761</v>
      </c>
      <c r="D40" s="864"/>
      <c r="E40" s="823"/>
    </row>
    <row r="41" spans="1:5" ht="16.5" thickBot="1" x14ac:dyDescent="0.3">
      <c r="A41" s="821"/>
      <c r="B41" s="825" t="s">
        <v>4112</v>
      </c>
      <c r="C41" s="865" t="s">
        <v>4134</v>
      </c>
      <c r="D41" s="866"/>
      <c r="E41" s="823"/>
    </row>
    <row r="42" spans="1:5" ht="16.5" thickBot="1" x14ac:dyDescent="0.3">
      <c r="A42" s="821"/>
      <c r="B42" s="825" t="s">
        <v>4114</v>
      </c>
      <c r="C42" s="867" t="s">
        <v>4115</v>
      </c>
      <c r="D42" s="868"/>
      <c r="E42" s="823"/>
    </row>
    <row r="43" spans="1:5" ht="16.5" thickBot="1" x14ac:dyDescent="0.3">
      <c r="A43" s="821"/>
      <c r="B43" s="826">
        <v>8</v>
      </c>
      <c r="C43" s="858">
        <v>2222842946</v>
      </c>
      <c r="D43" s="859"/>
      <c r="E43" s="823"/>
    </row>
    <row r="44" spans="1:5" ht="16.5" thickBot="1" x14ac:dyDescent="0.3">
      <c r="A44" s="821"/>
      <c r="B44" s="826">
        <v>9</v>
      </c>
      <c r="C44" s="858">
        <v>2422164100</v>
      </c>
      <c r="D44" s="859"/>
      <c r="E44" s="823"/>
    </row>
    <row r="45" spans="1:5" ht="16.5" thickBot="1" x14ac:dyDescent="0.3">
      <c r="A45" s="821"/>
      <c r="B45" s="826">
        <v>10</v>
      </c>
      <c r="C45" s="858">
        <v>2708154560</v>
      </c>
      <c r="D45" s="859"/>
      <c r="E45" s="823"/>
    </row>
    <row r="46" spans="1:5" ht="16.5" thickBot="1" x14ac:dyDescent="0.3">
      <c r="A46" s="821"/>
      <c r="B46" s="826"/>
      <c r="C46" s="858"/>
      <c r="D46" s="859"/>
      <c r="E46" s="823"/>
    </row>
    <row r="47" spans="1:5" ht="32.25" thickBot="1" x14ac:dyDescent="0.3">
      <c r="A47" s="821"/>
      <c r="B47" s="827" t="s">
        <v>4116</v>
      </c>
      <c r="C47" s="858">
        <f>SUM(C43:D46)</f>
        <v>7353161606</v>
      </c>
      <c r="D47" s="859"/>
      <c r="E47" s="823"/>
    </row>
    <row r="48" spans="1:5" ht="48" thickBot="1" x14ac:dyDescent="0.3">
      <c r="A48" s="821"/>
      <c r="B48" s="827" t="s">
        <v>4117</v>
      </c>
      <c r="C48" s="873">
        <f>+C47/616000</f>
        <v>11936.95065909091</v>
      </c>
      <c r="D48" s="874"/>
      <c r="E48" s="823"/>
    </row>
    <row r="49" spans="1:5" x14ac:dyDescent="0.25">
      <c r="A49" s="821"/>
      <c r="B49" s="822"/>
      <c r="C49" s="828"/>
      <c r="D49" s="829"/>
      <c r="E49" s="823"/>
    </row>
    <row r="50" spans="1:5" ht="16.5" thickBot="1" x14ac:dyDescent="0.3">
      <c r="A50" s="821"/>
      <c r="B50" s="822" t="s">
        <v>4118</v>
      </c>
      <c r="C50" s="828"/>
      <c r="D50" s="829"/>
      <c r="E50" s="823"/>
    </row>
    <row r="51" spans="1:5" ht="15" x14ac:dyDescent="0.25">
      <c r="A51" s="821"/>
      <c r="B51" s="830" t="s">
        <v>4119</v>
      </c>
      <c r="C51" s="831">
        <v>3078122963</v>
      </c>
      <c r="D51" s="832"/>
      <c r="E51" s="823"/>
    </row>
    <row r="52" spans="1:5" ht="15" x14ac:dyDescent="0.25">
      <c r="A52" s="821"/>
      <c r="B52" s="821" t="s">
        <v>4120</v>
      </c>
      <c r="C52" s="833">
        <v>10599647071</v>
      </c>
      <c r="D52" s="823"/>
      <c r="E52" s="823"/>
    </row>
    <row r="53" spans="1:5" ht="15" x14ac:dyDescent="0.25">
      <c r="A53" s="821"/>
      <c r="B53" s="821" t="s">
        <v>4121</v>
      </c>
      <c r="C53" s="833">
        <v>1237696233</v>
      </c>
      <c r="D53" s="823"/>
      <c r="E53" s="823"/>
    </row>
    <row r="54" spans="1:5" thickBot="1" x14ac:dyDescent="0.3">
      <c r="A54" s="821"/>
      <c r="B54" s="834" t="s">
        <v>4122</v>
      </c>
      <c r="C54" s="835">
        <v>3894535643</v>
      </c>
      <c r="D54" s="836"/>
      <c r="E54" s="823"/>
    </row>
    <row r="55" spans="1:5" ht="16.5" thickBot="1" x14ac:dyDescent="0.3">
      <c r="A55" s="821"/>
      <c r="B55" s="875" t="s">
        <v>4123</v>
      </c>
      <c r="C55" s="876"/>
      <c r="D55" s="877"/>
      <c r="E55" s="823"/>
    </row>
    <row r="56" spans="1:5" ht="16.5" thickBot="1" x14ac:dyDescent="0.3">
      <c r="A56" s="821"/>
      <c r="B56" s="875" t="s">
        <v>4124</v>
      </c>
      <c r="C56" s="876"/>
      <c r="D56" s="877"/>
      <c r="E56" s="823"/>
    </row>
    <row r="57" spans="1:5" x14ac:dyDescent="0.25">
      <c r="A57" s="821"/>
      <c r="B57" s="838" t="s">
        <v>4125</v>
      </c>
      <c r="C57" s="839">
        <f>C51/C53</f>
        <v>2.4869777259797154</v>
      </c>
      <c r="D57" s="829" t="s">
        <v>4135</v>
      </c>
      <c r="E57" s="823"/>
    </row>
    <row r="58" spans="1:5" ht="16.5" thickBot="1" x14ac:dyDescent="0.3">
      <c r="A58" s="821"/>
      <c r="B58" s="853" t="s">
        <v>4126</v>
      </c>
      <c r="C58" s="841">
        <f>C54/C52</f>
        <v>0.36742125628458105</v>
      </c>
      <c r="D58" s="840" t="s">
        <v>4135</v>
      </c>
      <c r="E58" s="823"/>
    </row>
    <row r="59" spans="1:5" ht="16.5" thickBot="1" x14ac:dyDescent="0.3">
      <c r="A59" s="821"/>
      <c r="B59" s="842"/>
      <c r="C59" s="843"/>
      <c r="D59" s="822"/>
      <c r="E59" s="844"/>
    </row>
    <row r="60" spans="1:5" x14ac:dyDescent="0.25">
      <c r="A60" s="878"/>
      <c r="B60" s="879" t="s">
        <v>4127</v>
      </c>
      <c r="C60" s="881" t="s">
        <v>4136</v>
      </c>
      <c r="D60" s="882"/>
      <c r="E60" s="869"/>
    </row>
    <row r="61" spans="1:5" ht="16.5" thickBot="1" x14ac:dyDescent="0.3">
      <c r="A61" s="878"/>
      <c r="B61" s="880"/>
      <c r="C61" s="871" t="s">
        <v>4129</v>
      </c>
      <c r="D61" s="872"/>
      <c r="E61" s="869"/>
    </row>
    <row r="62" spans="1:5" thickBot="1" x14ac:dyDescent="0.3">
      <c r="A62" s="834"/>
      <c r="B62" s="845"/>
      <c r="C62" s="845"/>
      <c r="D62" s="845"/>
      <c r="E62" s="836"/>
    </row>
    <row r="63" spans="1:5" x14ac:dyDescent="0.25">
      <c r="B63" s="847" t="s">
        <v>4130</v>
      </c>
    </row>
    <row r="65" spans="1:5" ht="16.5" thickBot="1" x14ac:dyDescent="0.3"/>
    <row r="66" spans="1:5" x14ac:dyDescent="0.25">
      <c r="A66" s="860" t="s">
        <v>4107</v>
      </c>
      <c r="B66" s="861"/>
      <c r="C66" s="861"/>
      <c r="D66" s="861"/>
      <c r="E66" s="816"/>
    </row>
    <row r="67" spans="1:5" x14ac:dyDescent="0.25">
      <c r="A67" s="817"/>
      <c r="B67" s="862" t="s">
        <v>4108</v>
      </c>
      <c r="C67" s="862"/>
      <c r="D67" s="862"/>
      <c r="E67" s="848" t="s">
        <v>4137</v>
      </c>
    </row>
    <row r="68" spans="1:5" x14ac:dyDescent="0.25">
      <c r="A68" s="819"/>
      <c r="B68" s="862" t="s">
        <v>4109</v>
      </c>
      <c r="C68" s="862"/>
      <c r="D68" s="862"/>
      <c r="E68" s="820"/>
    </row>
    <row r="69" spans="1:5" thickBot="1" x14ac:dyDescent="0.3">
      <c r="A69" s="821"/>
      <c r="B69" s="822"/>
      <c r="C69" s="822"/>
      <c r="D69" s="822"/>
      <c r="E69" s="823"/>
    </row>
    <row r="70" spans="1:5" ht="16.5" thickBot="1" x14ac:dyDescent="0.3">
      <c r="A70" s="821"/>
      <c r="B70" s="824" t="s">
        <v>4111</v>
      </c>
      <c r="C70" s="863" t="s">
        <v>534</v>
      </c>
      <c r="D70" s="864"/>
      <c r="E70" s="823"/>
    </row>
    <row r="71" spans="1:5" ht="16.5" thickBot="1" x14ac:dyDescent="0.3">
      <c r="A71" s="821"/>
      <c r="B71" s="825" t="s">
        <v>4112</v>
      </c>
      <c r="C71" s="865" t="s">
        <v>4138</v>
      </c>
      <c r="D71" s="866"/>
      <c r="E71" s="823"/>
    </row>
    <row r="72" spans="1:5" ht="16.5" thickBot="1" x14ac:dyDescent="0.3">
      <c r="A72" s="821"/>
      <c r="B72" s="825" t="s">
        <v>4114</v>
      </c>
      <c r="C72" s="867" t="s">
        <v>4115</v>
      </c>
      <c r="D72" s="868"/>
      <c r="E72" s="823"/>
    </row>
    <row r="73" spans="1:5" ht="16.5" thickBot="1" x14ac:dyDescent="0.3">
      <c r="A73" s="821"/>
      <c r="B73" s="826">
        <v>21</v>
      </c>
      <c r="C73" s="858">
        <v>1310303230</v>
      </c>
      <c r="D73" s="859"/>
      <c r="E73" s="823"/>
    </row>
    <row r="74" spans="1:5" ht="16.5" thickBot="1" x14ac:dyDescent="0.3">
      <c r="A74" s="821"/>
      <c r="B74" s="826"/>
      <c r="C74" s="858"/>
      <c r="D74" s="859"/>
      <c r="E74" s="823"/>
    </row>
    <row r="75" spans="1:5" ht="16.5" thickBot="1" x14ac:dyDescent="0.3">
      <c r="A75" s="821"/>
      <c r="B75" s="826"/>
      <c r="C75" s="858"/>
      <c r="D75" s="859"/>
      <c r="E75" s="823"/>
    </row>
    <row r="76" spans="1:5" ht="16.5" thickBot="1" x14ac:dyDescent="0.3">
      <c r="A76" s="821"/>
      <c r="B76" s="826"/>
      <c r="C76" s="858"/>
      <c r="D76" s="859"/>
      <c r="E76" s="823"/>
    </row>
    <row r="77" spans="1:5" ht="32.25" thickBot="1" x14ac:dyDescent="0.3">
      <c r="A77" s="821"/>
      <c r="B77" s="827" t="s">
        <v>4116</v>
      </c>
      <c r="C77" s="858">
        <f>SUM(C73:D76)</f>
        <v>1310303230</v>
      </c>
      <c r="D77" s="859"/>
      <c r="E77" s="823"/>
    </row>
    <row r="78" spans="1:5" ht="48" thickBot="1" x14ac:dyDescent="0.3">
      <c r="A78" s="821"/>
      <c r="B78" s="827" t="s">
        <v>4117</v>
      </c>
      <c r="C78" s="873">
        <f>+C77/616000</f>
        <v>2127.1156331168831</v>
      </c>
      <c r="D78" s="874"/>
      <c r="E78" s="823"/>
    </row>
    <row r="79" spans="1:5" x14ac:dyDescent="0.25">
      <c r="A79" s="821"/>
      <c r="B79" s="822"/>
      <c r="C79" s="828"/>
      <c r="D79" s="829"/>
      <c r="E79" s="823"/>
    </row>
    <row r="80" spans="1:5" ht="16.5" thickBot="1" x14ac:dyDescent="0.3">
      <c r="A80" s="821"/>
      <c r="B80" s="822" t="s">
        <v>4118</v>
      </c>
      <c r="C80" s="828"/>
      <c r="D80" s="829"/>
      <c r="E80" s="823"/>
    </row>
    <row r="81" spans="1:5" ht="15" x14ac:dyDescent="0.25">
      <c r="A81" s="821"/>
      <c r="B81" s="830" t="s">
        <v>4119</v>
      </c>
      <c r="C81" s="831">
        <v>1481785000</v>
      </c>
      <c r="D81" s="832"/>
      <c r="E81" s="823"/>
    </row>
    <row r="82" spans="1:5" ht="15" x14ac:dyDescent="0.25">
      <c r="A82" s="821"/>
      <c r="B82" s="821" t="s">
        <v>4120</v>
      </c>
      <c r="C82" s="833">
        <v>1515790000</v>
      </c>
      <c r="D82" s="823"/>
      <c r="E82" s="823"/>
    </row>
    <row r="83" spans="1:5" ht="15" x14ac:dyDescent="0.25">
      <c r="A83" s="821"/>
      <c r="B83" s="821" t="s">
        <v>4121</v>
      </c>
      <c r="C83" s="833">
        <v>219818000</v>
      </c>
      <c r="D83" s="823"/>
      <c r="E83" s="823"/>
    </row>
    <row r="84" spans="1:5" thickBot="1" x14ac:dyDescent="0.3">
      <c r="A84" s="821"/>
      <c r="B84" s="834" t="s">
        <v>4122</v>
      </c>
      <c r="C84" s="835">
        <v>219818000</v>
      </c>
      <c r="D84" s="836"/>
      <c r="E84" s="823"/>
    </row>
    <row r="85" spans="1:5" ht="16.5" thickBot="1" x14ac:dyDescent="0.3">
      <c r="A85" s="821"/>
      <c r="B85" s="875" t="s">
        <v>4123</v>
      </c>
      <c r="C85" s="876"/>
      <c r="D85" s="877"/>
      <c r="E85" s="823"/>
    </row>
    <row r="86" spans="1:5" ht="16.5" thickBot="1" x14ac:dyDescent="0.3">
      <c r="A86" s="821"/>
      <c r="B86" s="875" t="s">
        <v>4124</v>
      </c>
      <c r="C86" s="876"/>
      <c r="D86" s="877"/>
      <c r="E86" s="823"/>
    </row>
    <row r="87" spans="1:5" x14ac:dyDescent="0.25">
      <c r="A87" s="821"/>
      <c r="B87" s="838" t="s">
        <v>4125</v>
      </c>
      <c r="C87" s="839">
        <f>C81/C83</f>
        <v>6.7409629784640019</v>
      </c>
      <c r="D87" s="829" t="s">
        <v>4135</v>
      </c>
      <c r="E87" s="823"/>
    </row>
    <row r="88" spans="1:5" ht="16.5" thickBot="1" x14ac:dyDescent="0.3">
      <c r="A88" s="821"/>
      <c r="B88" s="853" t="s">
        <v>4126</v>
      </c>
      <c r="C88" s="841">
        <f>C84/C82</f>
        <v>0.14501876909070519</v>
      </c>
      <c r="D88" s="840" t="s">
        <v>4135</v>
      </c>
      <c r="E88" s="823"/>
    </row>
    <row r="89" spans="1:5" ht="16.5" thickBot="1" x14ac:dyDescent="0.3">
      <c r="A89" s="821"/>
      <c r="B89" s="842"/>
      <c r="C89" s="843"/>
      <c r="D89" s="822"/>
      <c r="E89" s="844"/>
    </row>
    <row r="90" spans="1:5" x14ac:dyDescent="0.25">
      <c r="A90" s="878"/>
      <c r="B90" s="879" t="s">
        <v>4127</v>
      </c>
      <c r="C90" s="881" t="s">
        <v>4136</v>
      </c>
      <c r="D90" s="882"/>
      <c r="E90" s="869"/>
    </row>
    <row r="91" spans="1:5" ht="16.5" thickBot="1" x14ac:dyDescent="0.3">
      <c r="A91" s="878"/>
      <c r="B91" s="880"/>
      <c r="C91" s="871" t="s">
        <v>4129</v>
      </c>
      <c r="D91" s="872"/>
      <c r="E91" s="869"/>
    </row>
    <row r="92" spans="1:5" thickBot="1" x14ac:dyDescent="0.3">
      <c r="A92" s="834"/>
      <c r="B92" s="845"/>
      <c r="C92" s="845"/>
      <c r="D92" s="845"/>
      <c r="E92" s="836"/>
    </row>
    <row r="93" spans="1:5" x14ac:dyDescent="0.25">
      <c r="B93" s="847" t="s">
        <v>4130</v>
      </c>
    </row>
    <row r="95" spans="1:5" ht="16.5" thickBot="1" x14ac:dyDescent="0.3"/>
    <row r="96" spans="1:5" x14ac:dyDescent="0.25">
      <c r="A96" s="860" t="s">
        <v>4107</v>
      </c>
      <c r="B96" s="861"/>
      <c r="C96" s="861"/>
      <c r="D96" s="861"/>
      <c r="E96" s="816"/>
    </row>
    <row r="97" spans="1:5" x14ac:dyDescent="0.25">
      <c r="A97" s="817"/>
      <c r="B97" s="862" t="s">
        <v>4108</v>
      </c>
      <c r="C97" s="862"/>
      <c r="D97" s="862"/>
      <c r="E97" s="818"/>
    </row>
    <row r="98" spans="1:5" x14ac:dyDescent="0.25">
      <c r="A98" s="819"/>
      <c r="B98" s="862" t="s">
        <v>4109</v>
      </c>
      <c r="C98" s="862"/>
      <c r="D98" s="862"/>
      <c r="E98" s="829" t="s">
        <v>4139</v>
      </c>
    </row>
    <row r="99" spans="1:5" thickBot="1" x14ac:dyDescent="0.3">
      <c r="A99" s="821"/>
      <c r="B99" s="822"/>
      <c r="C99" s="822"/>
      <c r="D99" s="822"/>
      <c r="E99" s="823"/>
    </row>
    <row r="100" spans="1:5" ht="16.5" thickBot="1" x14ac:dyDescent="0.3">
      <c r="A100" s="821"/>
      <c r="B100" s="824" t="s">
        <v>4111</v>
      </c>
      <c r="C100" s="863" t="s">
        <v>1082</v>
      </c>
      <c r="D100" s="864"/>
      <c r="E100" s="823"/>
    </row>
    <row r="101" spans="1:5" ht="16.5" thickBot="1" x14ac:dyDescent="0.3">
      <c r="A101" s="821"/>
      <c r="B101" s="825" t="s">
        <v>4112</v>
      </c>
      <c r="C101" s="865" t="s">
        <v>4140</v>
      </c>
      <c r="D101" s="866"/>
      <c r="E101" s="823"/>
    </row>
    <row r="102" spans="1:5" ht="16.5" thickBot="1" x14ac:dyDescent="0.3">
      <c r="A102" s="821"/>
      <c r="B102" s="825" t="s">
        <v>4114</v>
      </c>
      <c r="C102" s="867" t="s">
        <v>4115</v>
      </c>
      <c r="D102" s="868"/>
      <c r="E102" s="823"/>
    </row>
    <row r="103" spans="1:5" ht="16.5" thickBot="1" x14ac:dyDescent="0.3">
      <c r="A103" s="821"/>
      <c r="B103" s="826">
        <v>18</v>
      </c>
      <c r="C103" s="858">
        <v>1191683244</v>
      </c>
      <c r="D103" s="859"/>
      <c r="E103" s="823"/>
    </row>
    <row r="104" spans="1:5" ht="16.5" thickBot="1" x14ac:dyDescent="0.3">
      <c r="A104" s="821"/>
      <c r="B104" s="826"/>
      <c r="C104" s="858"/>
      <c r="D104" s="859"/>
      <c r="E104" s="823"/>
    </row>
    <row r="105" spans="1:5" ht="16.5" thickBot="1" x14ac:dyDescent="0.3">
      <c r="A105" s="821"/>
      <c r="B105" s="826"/>
      <c r="C105" s="858"/>
      <c r="D105" s="859"/>
      <c r="E105" s="823"/>
    </row>
    <row r="106" spans="1:5" ht="16.5" thickBot="1" x14ac:dyDescent="0.3">
      <c r="A106" s="821"/>
      <c r="B106" s="826"/>
      <c r="C106" s="858"/>
      <c r="D106" s="859"/>
      <c r="E106" s="823"/>
    </row>
    <row r="107" spans="1:5" ht="32.25" thickBot="1" x14ac:dyDescent="0.3">
      <c r="A107" s="821"/>
      <c r="B107" s="827" t="s">
        <v>4116</v>
      </c>
      <c r="C107" s="858">
        <f>SUM(C103:D106)</f>
        <v>1191683244</v>
      </c>
      <c r="D107" s="859"/>
      <c r="E107" s="823"/>
    </row>
    <row r="108" spans="1:5" ht="48" thickBot="1" x14ac:dyDescent="0.3">
      <c r="A108" s="821"/>
      <c r="B108" s="827" t="s">
        <v>4117</v>
      </c>
      <c r="C108" s="873">
        <f>+C107/616000</f>
        <v>1934.5507207792207</v>
      </c>
      <c r="D108" s="874"/>
      <c r="E108" s="823"/>
    </row>
    <row r="109" spans="1:5" x14ac:dyDescent="0.25">
      <c r="A109" s="821"/>
      <c r="B109" s="822"/>
      <c r="C109" s="828"/>
      <c r="D109" s="829"/>
      <c r="E109" s="823"/>
    </row>
    <row r="110" spans="1:5" ht="16.5" thickBot="1" x14ac:dyDescent="0.3">
      <c r="A110" s="821"/>
      <c r="B110" s="822" t="s">
        <v>4118</v>
      </c>
      <c r="C110" s="828"/>
      <c r="D110" s="829"/>
      <c r="E110" s="823"/>
    </row>
    <row r="111" spans="1:5" ht="15" x14ac:dyDescent="0.25">
      <c r="A111" s="821"/>
      <c r="B111" s="830" t="s">
        <v>4119</v>
      </c>
      <c r="C111" s="831">
        <v>143436652</v>
      </c>
      <c r="D111" s="832"/>
      <c r="E111" s="823"/>
    </row>
    <row r="112" spans="1:5" ht="15" x14ac:dyDescent="0.25">
      <c r="A112" s="821"/>
      <c r="B112" s="821" t="s">
        <v>4120</v>
      </c>
      <c r="C112" s="833">
        <v>166076712</v>
      </c>
      <c r="D112" s="823"/>
      <c r="E112" s="823"/>
    </row>
    <row r="113" spans="1:5" ht="15" x14ac:dyDescent="0.25">
      <c r="A113" s="821"/>
      <c r="B113" s="821" t="s">
        <v>4121</v>
      </c>
      <c r="C113" s="833">
        <v>101848331</v>
      </c>
      <c r="D113" s="823"/>
      <c r="E113" s="823"/>
    </row>
    <row r="114" spans="1:5" thickBot="1" x14ac:dyDescent="0.3">
      <c r="A114" s="821"/>
      <c r="B114" s="834" t="s">
        <v>4122</v>
      </c>
      <c r="C114" s="835">
        <v>101848331</v>
      </c>
      <c r="D114" s="836"/>
      <c r="E114" s="823"/>
    </row>
    <row r="115" spans="1:5" ht="16.5" thickBot="1" x14ac:dyDescent="0.3">
      <c r="A115" s="821"/>
      <c r="B115" s="875" t="s">
        <v>4123</v>
      </c>
      <c r="C115" s="876"/>
      <c r="D115" s="877"/>
      <c r="E115" s="823"/>
    </row>
    <row r="116" spans="1:5" ht="16.5" thickBot="1" x14ac:dyDescent="0.3">
      <c r="A116" s="821"/>
      <c r="B116" s="875" t="s">
        <v>4124</v>
      </c>
      <c r="C116" s="876"/>
      <c r="D116" s="877"/>
      <c r="E116" s="823"/>
    </row>
    <row r="117" spans="1:5" x14ac:dyDescent="0.25">
      <c r="A117" s="821"/>
      <c r="B117" s="838" t="s">
        <v>4125</v>
      </c>
      <c r="C117" s="839">
        <f>C111/C113</f>
        <v>1.4083358125917644</v>
      </c>
      <c r="D117" s="829" t="s">
        <v>4135</v>
      </c>
      <c r="E117" s="823"/>
    </row>
    <row r="118" spans="1:5" ht="16.5" thickBot="1" x14ac:dyDescent="0.3">
      <c r="A118" s="821"/>
      <c r="B118" s="853" t="s">
        <v>4126</v>
      </c>
      <c r="C118" s="841">
        <f>C114/C112</f>
        <v>0.61326076229158488</v>
      </c>
      <c r="D118" s="840" t="s">
        <v>4135</v>
      </c>
      <c r="E118" s="823"/>
    </row>
    <row r="119" spans="1:5" ht="16.5" thickBot="1" x14ac:dyDescent="0.3">
      <c r="A119" s="821"/>
      <c r="B119" s="842"/>
      <c r="C119" s="843"/>
      <c r="D119" s="822"/>
      <c r="E119" s="844"/>
    </row>
    <row r="120" spans="1:5" x14ac:dyDescent="0.25">
      <c r="A120" s="878"/>
      <c r="B120" s="879" t="s">
        <v>4127</v>
      </c>
      <c r="C120" s="881" t="s">
        <v>4136</v>
      </c>
      <c r="D120" s="882"/>
      <c r="E120" s="869"/>
    </row>
    <row r="121" spans="1:5" ht="16.5" thickBot="1" x14ac:dyDescent="0.3">
      <c r="A121" s="878"/>
      <c r="B121" s="880"/>
      <c r="C121" s="871" t="s">
        <v>4129</v>
      </c>
      <c r="D121" s="872"/>
      <c r="E121" s="869"/>
    </row>
    <row r="122" spans="1:5" thickBot="1" x14ac:dyDescent="0.3">
      <c r="A122" s="834"/>
      <c r="B122" s="845"/>
      <c r="C122" s="845"/>
      <c r="D122" s="845"/>
      <c r="E122" s="836"/>
    </row>
    <row r="123" spans="1:5" x14ac:dyDescent="0.25">
      <c r="B123" s="847" t="s">
        <v>4130</v>
      </c>
    </row>
    <row r="125" spans="1:5" ht="16.5" thickBot="1" x14ac:dyDescent="0.3"/>
    <row r="126" spans="1:5" x14ac:dyDescent="0.25">
      <c r="A126" s="860" t="s">
        <v>4107</v>
      </c>
      <c r="B126" s="861"/>
      <c r="C126" s="861"/>
      <c r="D126" s="861"/>
      <c r="E126" s="816"/>
    </row>
    <row r="127" spans="1:5" x14ac:dyDescent="0.25">
      <c r="A127" s="817"/>
      <c r="B127" s="862" t="s">
        <v>4108</v>
      </c>
      <c r="C127" s="862"/>
      <c r="D127" s="862"/>
      <c r="E127" s="818"/>
    </row>
    <row r="128" spans="1:5" x14ac:dyDescent="0.25">
      <c r="A128" s="819"/>
      <c r="B128" s="862" t="s">
        <v>4109</v>
      </c>
      <c r="C128" s="862"/>
      <c r="D128" s="862"/>
      <c r="E128" s="829" t="s">
        <v>4141</v>
      </c>
    </row>
    <row r="129" spans="1:5" thickBot="1" x14ac:dyDescent="0.3">
      <c r="A129" s="821"/>
      <c r="B129" s="822"/>
      <c r="C129" s="822"/>
      <c r="D129" s="822"/>
      <c r="E129" s="823"/>
    </row>
    <row r="130" spans="1:5" ht="29.25" customHeight="1" thickBot="1" x14ac:dyDescent="0.3">
      <c r="A130" s="821"/>
      <c r="B130" s="824" t="s">
        <v>4111</v>
      </c>
      <c r="C130" s="863" t="s">
        <v>4142</v>
      </c>
      <c r="D130" s="864"/>
      <c r="E130" s="823"/>
    </row>
    <row r="131" spans="1:5" ht="16.5" thickBot="1" x14ac:dyDescent="0.3">
      <c r="A131" s="821"/>
      <c r="B131" s="825" t="s">
        <v>4112</v>
      </c>
      <c r="C131" s="865" t="s">
        <v>4143</v>
      </c>
      <c r="D131" s="866"/>
      <c r="E131" s="823"/>
    </row>
    <row r="132" spans="1:5" ht="16.5" thickBot="1" x14ac:dyDescent="0.3">
      <c r="A132" s="821"/>
      <c r="B132" s="825" t="s">
        <v>4114</v>
      </c>
      <c r="C132" s="867" t="s">
        <v>4115</v>
      </c>
      <c r="D132" s="868"/>
      <c r="E132" s="823"/>
    </row>
    <row r="133" spans="1:5" ht="16.5" thickBot="1" x14ac:dyDescent="0.3">
      <c r="A133" s="821"/>
      <c r="B133" s="826">
        <v>24</v>
      </c>
      <c r="C133" s="858">
        <v>1518171804</v>
      </c>
      <c r="D133" s="859"/>
      <c r="E133" s="823"/>
    </row>
    <row r="134" spans="1:5" ht="16.5" thickBot="1" x14ac:dyDescent="0.3">
      <c r="A134" s="821"/>
      <c r="B134" s="826">
        <v>25</v>
      </c>
      <c r="C134" s="858">
        <v>3126127962</v>
      </c>
      <c r="D134" s="859"/>
      <c r="E134" s="823"/>
    </row>
    <row r="135" spans="1:5" ht="16.5" thickBot="1" x14ac:dyDescent="0.3">
      <c r="A135" s="821"/>
      <c r="B135" s="826">
        <v>26</v>
      </c>
      <c r="C135" s="858">
        <v>341437590</v>
      </c>
      <c r="D135" s="859"/>
      <c r="E135" s="823"/>
    </row>
    <row r="136" spans="1:5" ht="16.5" thickBot="1" x14ac:dyDescent="0.3">
      <c r="A136" s="821"/>
      <c r="B136" s="826"/>
      <c r="C136" s="858"/>
      <c r="D136" s="859"/>
      <c r="E136" s="823"/>
    </row>
    <row r="137" spans="1:5" ht="32.25" thickBot="1" x14ac:dyDescent="0.3">
      <c r="A137" s="821"/>
      <c r="B137" s="827" t="s">
        <v>4116</v>
      </c>
      <c r="C137" s="858">
        <f>SUM(C133:D136)</f>
        <v>4985737356</v>
      </c>
      <c r="D137" s="859"/>
      <c r="E137" s="823"/>
    </row>
    <row r="138" spans="1:5" ht="48" thickBot="1" x14ac:dyDescent="0.3">
      <c r="A138" s="821"/>
      <c r="B138" s="827" t="s">
        <v>4117</v>
      </c>
      <c r="C138" s="873">
        <f>+C137/616000</f>
        <v>8093.729474025974</v>
      </c>
      <c r="D138" s="874"/>
      <c r="E138" s="823"/>
    </row>
    <row r="139" spans="1:5" x14ac:dyDescent="0.25">
      <c r="A139" s="821"/>
      <c r="B139" s="822"/>
      <c r="C139" s="828"/>
      <c r="D139" s="829"/>
      <c r="E139" s="823"/>
    </row>
    <row r="140" spans="1:5" ht="16.5" thickBot="1" x14ac:dyDescent="0.3">
      <c r="A140" s="821"/>
      <c r="B140" s="822" t="s">
        <v>4118</v>
      </c>
      <c r="C140" s="828"/>
      <c r="D140" s="829"/>
      <c r="E140" s="823"/>
    </row>
    <row r="141" spans="1:5" ht="15" x14ac:dyDescent="0.25">
      <c r="A141" s="821"/>
      <c r="B141" s="830" t="s">
        <v>4119</v>
      </c>
      <c r="C141" s="831">
        <v>96972000</v>
      </c>
      <c r="D141" s="832"/>
      <c r="E141" s="823"/>
    </row>
    <row r="142" spans="1:5" ht="15" x14ac:dyDescent="0.25">
      <c r="A142" s="821"/>
      <c r="B142" s="821" t="s">
        <v>4120</v>
      </c>
      <c r="C142" s="833">
        <v>564740000</v>
      </c>
      <c r="D142" s="823"/>
      <c r="E142" s="823"/>
    </row>
    <row r="143" spans="1:5" ht="15" x14ac:dyDescent="0.25">
      <c r="A143" s="821"/>
      <c r="B143" s="821" t="s">
        <v>4121</v>
      </c>
      <c r="C143" s="833">
        <v>25458000</v>
      </c>
      <c r="D143" s="823"/>
      <c r="E143" s="823"/>
    </row>
    <row r="144" spans="1:5" thickBot="1" x14ac:dyDescent="0.3">
      <c r="A144" s="821"/>
      <c r="B144" s="834" t="s">
        <v>4122</v>
      </c>
      <c r="C144" s="835">
        <v>25458000</v>
      </c>
      <c r="D144" s="836"/>
      <c r="E144" s="823"/>
    </row>
    <row r="145" spans="1:5" ht="16.5" thickBot="1" x14ac:dyDescent="0.3">
      <c r="A145" s="821"/>
      <c r="B145" s="875" t="s">
        <v>4123</v>
      </c>
      <c r="C145" s="876"/>
      <c r="D145" s="877"/>
      <c r="E145" s="823"/>
    </row>
    <row r="146" spans="1:5" ht="16.5" thickBot="1" x14ac:dyDescent="0.3">
      <c r="A146" s="821"/>
      <c r="B146" s="875" t="s">
        <v>4124</v>
      </c>
      <c r="C146" s="876"/>
      <c r="D146" s="877"/>
      <c r="E146" s="823"/>
    </row>
    <row r="147" spans="1:5" x14ac:dyDescent="0.25">
      <c r="A147" s="821"/>
      <c r="B147" s="838" t="s">
        <v>4125</v>
      </c>
      <c r="C147" s="839">
        <f>C141/C143</f>
        <v>3.8090973367900069</v>
      </c>
      <c r="D147" s="829" t="s">
        <v>4135</v>
      </c>
      <c r="E147" s="823"/>
    </row>
    <row r="148" spans="1:5" ht="16.5" thickBot="1" x14ac:dyDescent="0.3">
      <c r="A148" s="821"/>
      <c r="B148" s="853" t="s">
        <v>4126</v>
      </c>
      <c r="C148" s="841">
        <f>C144/C142</f>
        <v>4.5079151467932149E-2</v>
      </c>
      <c r="D148" s="840" t="s">
        <v>4135</v>
      </c>
      <c r="E148" s="823"/>
    </row>
    <row r="149" spans="1:5" ht="16.5" thickBot="1" x14ac:dyDescent="0.3">
      <c r="A149" s="821"/>
      <c r="B149" s="842"/>
      <c r="C149" s="843"/>
      <c r="D149" s="822"/>
      <c r="E149" s="844"/>
    </row>
    <row r="150" spans="1:5" x14ac:dyDescent="0.25">
      <c r="A150" s="878"/>
      <c r="B150" s="879" t="s">
        <v>4127</v>
      </c>
      <c r="C150" s="881" t="s">
        <v>4136</v>
      </c>
      <c r="D150" s="882"/>
      <c r="E150" s="869"/>
    </row>
    <row r="151" spans="1:5" ht="16.5" thickBot="1" x14ac:dyDescent="0.3">
      <c r="A151" s="878"/>
      <c r="B151" s="880"/>
      <c r="C151" s="871" t="s">
        <v>4129</v>
      </c>
      <c r="D151" s="872"/>
      <c r="E151" s="869"/>
    </row>
    <row r="152" spans="1:5" thickBot="1" x14ac:dyDescent="0.3">
      <c r="A152" s="834"/>
      <c r="B152" s="845"/>
      <c r="C152" s="845"/>
      <c r="D152" s="845"/>
      <c r="E152" s="836"/>
    </row>
    <row r="153" spans="1:5" x14ac:dyDescent="0.25">
      <c r="B153" s="847" t="s">
        <v>4130</v>
      </c>
    </row>
    <row r="154" spans="1:5" ht="16.5" thickBot="1" x14ac:dyDescent="0.3"/>
    <row r="155" spans="1:5" x14ac:dyDescent="0.25">
      <c r="A155" s="860" t="s">
        <v>4107</v>
      </c>
      <c r="B155" s="861"/>
      <c r="C155" s="861"/>
      <c r="D155" s="861"/>
      <c r="E155" s="816"/>
    </row>
    <row r="156" spans="1:5" x14ac:dyDescent="0.25">
      <c r="A156" s="817"/>
      <c r="B156" s="862" t="s">
        <v>4108</v>
      </c>
      <c r="C156" s="862"/>
      <c r="D156" s="862"/>
      <c r="E156" s="818"/>
    </row>
    <row r="157" spans="1:5" x14ac:dyDescent="0.25">
      <c r="A157" s="819"/>
      <c r="B157" s="862" t="s">
        <v>4109</v>
      </c>
      <c r="C157" s="862"/>
      <c r="D157" s="862"/>
      <c r="E157" s="829" t="s">
        <v>4144</v>
      </c>
    </row>
    <row r="158" spans="1:5" thickBot="1" x14ac:dyDescent="0.3">
      <c r="A158" s="821"/>
      <c r="B158" s="822"/>
      <c r="C158" s="822"/>
      <c r="D158" s="822"/>
      <c r="E158" s="823"/>
    </row>
    <row r="159" spans="1:5" ht="16.5" thickBot="1" x14ac:dyDescent="0.3">
      <c r="A159" s="821"/>
      <c r="B159" s="824" t="s">
        <v>4111</v>
      </c>
      <c r="C159" s="863" t="s">
        <v>4145</v>
      </c>
      <c r="D159" s="864"/>
      <c r="E159" s="823"/>
    </row>
    <row r="160" spans="1:5" ht="16.5" thickBot="1" x14ac:dyDescent="0.3">
      <c r="A160" s="821"/>
      <c r="B160" s="825" t="s">
        <v>4112</v>
      </c>
      <c r="C160" s="865" t="s">
        <v>4146</v>
      </c>
      <c r="D160" s="866"/>
      <c r="E160" s="823"/>
    </row>
    <row r="161" spans="1:5" ht="16.5" thickBot="1" x14ac:dyDescent="0.3">
      <c r="A161" s="821"/>
      <c r="B161" s="825" t="s">
        <v>4114</v>
      </c>
      <c r="C161" s="867" t="s">
        <v>4115</v>
      </c>
      <c r="D161" s="868"/>
      <c r="E161" s="823"/>
    </row>
    <row r="162" spans="1:5" ht="16.5" thickBot="1" x14ac:dyDescent="0.3">
      <c r="A162" s="821"/>
      <c r="B162" s="826">
        <v>1</v>
      </c>
      <c r="C162" s="858">
        <v>1616118372</v>
      </c>
      <c r="D162" s="859"/>
      <c r="E162" s="823"/>
    </row>
    <row r="163" spans="1:5" ht="16.5" thickBot="1" x14ac:dyDescent="0.3">
      <c r="A163" s="821"/>
      <c r="B163" s="826">
        <v>3</v>
      </c>
      <c r="C163" s="858">
        <v>1841428370</v>
      </c>
      <c r="D163" s="859"/>
      <c r="E163" s="823"/>
    </row>
    <row r="164" spans="1:5" ht="16.5" thickBot="1" x14ac:dyDescent="0.3">
      <c r="A164" s="821"/>
      <c r="B164" s="826">
        <v>9</v>
      </c>
      <c r="C164" s="851"/>
      <c r="D164" s="852">
        <v>2422164100</v>
      </c>
      <c r="E164" s="823"/>
    </row>
    <row r="165" spans="1:5" ht="16.5" thickBot="1" x14ac:dyDescent="0.3">
      <c r="A165" s="821"/>
      <c r="B165" s="826">
        <v>11</v>
      </c>
      <c r="C165" s="851"/>
      <c r="D165" s="852">
        <v>919609444</v>
      </c>
      <c r="E165" s="823"/>
    </row>
    <row r="166" spans="1:5" ht="16.5" thickBot="1" x14ac:dyDescent="0.3">
      <c r="A166" s="821"/>
      <c r="B166" s="826">
        <v>12</v>
      </c>
      <c r="C166" s="851"/>
      <c r="D166" s="852">
        <v>813500662</v>
      </c>
      <c r="E166" s="823"/>
    </row>
    <row r="167" spans="1:5" ht="16.5" thickBot="1" x14ac:dyDescent="0.3">
      <c r="A167" s="821"/>
      <c r="B167" s="826">
        <v>13</v>
      </c>
      <c r="C167" s="851"/>
      <c r="D167" s="852">
        <v>341437590</v>
      </c>
      <c r="E167" s="823"/>
    </row>
    <row r="168" spans="1:5" ht="16.5" thickBot="1" x14ac:dyDescent="0.3">
      <c r="A168" s="821"/>
      <c r="B168" s="826">
        <v>25</v>
      </c>
      <c r="C168" s="851"/>
      <c r="D168" s="852">
        <v>3126127962</v>
      </c>
      <c r="E168" s="823"/>
    </row>
    <row r="169" spans="1:5" ht="16.5" thickBot="1" x14ac:dyDescent="0.3">
      <c r="A169" s="821"/>
      <c r="B169" s="826">
        <v>26</v>
      </c>
      <c r="C169" s="851"/>
      <c r="D169" s="852">
        <v>341437590</v>
      </c>
      <c r="E169" s="823"/>
    </row>
    <row r="170" spans="1:5" ht="16.5" thickBot="1" x14ac:dyDescent="0.3">
      <c r="A170" s="821"/>
      <c r="B170" s="826">
        <v>28</v>
      </c>
      <c r="C170" s="851"/>
      <c r="D170" s="852">
        <v>2590142576</v>
      </c>
      <c r="E170" s="823"/>
    </row>
    <row r="171" spans="1:5" ht="16.5" thickBot="1" x14ac:dyDescent="0.3">
      <c r="A171" s="821"/>
      <c r="B171" s="826">
        <v>29</v>
      </c>
      <c r="C171" s="851"/>
      <c r="D171" s="852">
        <v>1491235970</v>
      </c>
      <c r="E171" s="823"/>
    </row>
    <row r="172" spans="1:5" ht="16.5" thickBot="1" x14ac:dyDescent="0.3">
      <c r="A172" s="821"/>
      <c r="B172" s="826"/>
      <c r="C172" s="858"/>
      <c r="D172" s="859"/>
      <c r="E172" s="823"/>
    </row>
    <row r="173" spans="1:5" ht="16.5" thickBot="1" x14ac:dyDescent="0.3">
      <c r="A173" s="821"/>
      <c r="B173" s="826"/>
      <c r="C173" s="858"/>
      <c r="D173" s="859"/>
      <c r="E173" s="823"/>
    </row>
    <row r="174" spans="1:5" ht="32.25" thickBot="1" x14ac:dyDescent="0.3">
      <c r="A174" s="821"/>
      <c r="B174" s="827" t="s">
        <v>4116</v>
      </c>
      <c r="C174" s="858">
        <f>SUM(C162:D173)</f>
        <v>15503202636</v>
      </c>
      <c r="D174" s="859"/>
      <c r="E174" s="823"/>
    </row>
    <row r="175" spans="1:5" ht="48" thickBot="1" x14ac:dyDescent="0.3">
      <c r="A175" s="821"/>
      <c r="B175" s="827" t="s">
        <v>4117</v>
      </c>
      <c r="C175" s="873">
        <f>+C174/616000</f>
        <v>25167.536746753245</v>
      </c>
      <c r="D175" s="874"/>
      <c r="E175" s="823"/>
    </row>
    <row r="176" spans="1:5" x14ac:dyDescent="0.25">
      <c r="A176" s="821"/>
      <c r="B176" s="822"/>
      <c r="C176" s="828"/>
      <c r="D176" s="829"/>
      <c r="E176" s="823"/>
    </row>
    <row r="177" spans="1:5" ht="16.5" thickBot="1" x14ac:dyDescent="0.3">
      <c r="A177" s="821"/>
      <c r="B177" s="822" t="s">
        <v>4118</v>
      </c>
      <c r="C177" s="828"/>
      <c r="D177" s="829"/>
      <c r="E177" s="823"/>
    </row>
    <row r="178" spans="1:5" ht="15" x14ac:dyDescent="0.25">
      <c r="A178" s="821"/>
      <c r="B178" s="830" t="s">
        <v>4119</v>
      </c>
      <c r="C178" s="831">
        <v>14048928000</v>
      </c>
      <c r="D178" s="832"/>
      <c r="E178" s="823"/>
    </row>
    <row r="179" spans="1:5" ht="15" x14ac:dyDescent="0.25">
      <c r="A179" s="821"/>
      <c r="B179" s="821" t="s">
        <v>4120</v>
      </c>
      <c r="C179" s="833">
        <v>47600441000</v>
      </c>
      <c r="D179" s="823"/>
      <c r="E179" s="823"/>
    </row>
    <row r="180" spans="1:5" ht="15" x14ac:dyDescent="0.25">
      <c r="A180" s="821"/>
      <c r="B180" s="821" t="s">
        <v>4121</v>
      </c>
      <c r="C180" s="833">
        <v>2183321000</v>
      </c>
      <c r="D180" s="823"/>
      <c r="E180" s="823"/>
    </row>
    <row r="181" spans="1:5" thickBot="1" x14ac:dyDescent="0.3">
      <c r="A181" s="821"/>
      <c r="B181" s="834" t="s">
        <v>4122</v>
      </c>
      <c r="C181" s="835">
        <v>14320768000</v>
      </c>
      <c r="D181" s="836"/>
      <c r="E181" s="823"/>
    </row>
    <row r="182" spans="1:5" ht="16.5" thickBot="1" x14ac:dyDescent="0.3">
      <c r="A182" s="821"/>
      <c r="B182" s="875" t="s">
        <v>4123</v>
      </c>
      <c r="C182" s="876"/>
      <c r="D182" s="877"/>
      <c r="E182" s="823"/>
    </row>
    <row r="183" spans="1:5" ht="16.5" thickBot="1" x14ac:dyDescent="0.3">
      <c r="A183" s="821"/>
      <c r="B183" s="875" t="s">
        <v>4124</v>
      </c>
      <c r="C183" s="876"/>
      <c r="D183" s="877"/>
      <c r="E183" s="823"/>
    </row>
    <row r="184" spans="1:5" x14ac:dyDescent="0.25">
      <c r="A184" s="821"/>
      <c r="B184" s="838" t="s">
        <v>4125</v>
      </c>
      <c r="C184" s="839">
        <f>C178/C180</f>
        <v>6.434659859910659</v>
      </c>
      <c r="D184" s="829" t="s">
        <v>4135</v>
      </c>
      <c r="E184" s="823"/>
    </row>
    <row r="185" spans="1:5" ht="16.5" thickBot="1" x14ac:dyDescent="0.3">
      <c r="A185" s="821"/>
      <c r="B185" s="853" t="s">
        <v>4126</v>
      </c>
      <c r="C185" s="841">
        <f>C181/C179</f>
        <v>0.30085368326734618</v>
      </c>
      <c r="D185" s="840" t="s">
        <v>4135</v>
      </c>
      <c r="E185" s="823"/>
    </row>
    <row r="186" spans="1:5" ht="16.5" thickBot="1" x14ac:dyDescent="0.3">
      <c r="A186" s="821"/>
      <c r="B186" s="842"/>
      <c r="C186" s="843"/>
      <c r="D186" s="822"/>
      <c r="E186" s="844"/>
    </row>
    <row r="187" spans="1:5" x14ac:dyDescent="0.25">
      <c r="A187" s="878"/>
      <c r="B187" s="879" t="s">
        <v>4127</v>
      </c>
      <c r="C187" s="881" t="s">
        <v>4136</v>
      </c>
      <c r="D187" s="882"/>
      <c r="E187" s="869"/>
    </row>
    <row r="188" spans="1:5" ht="16.5" thickBot="1" x14ac:dyDescent="0.3">
      <c r="A188" s="878"/>
      <c r="B188" s="880"/>
      <c r="C188" s="871" t="s">
        <v>4129</v>
      </c>
      <c r="D188" s="872"/>
      <c r="E188" s="869"/>
    </row>
    <row r="189" spans="1:5" thickBot="1" x14ac:dyDescent="0.3">
      <c r="A189" s="834"/>
      <c r="B189" s="845"/>
      <c r="C189" s="845"/>
      <c r="D189" s="845"/>
      <c r="E189" s="836"/>
    </row>
    <row r="190" spans="1:5" x14ac:dyDescent="0.25">
      <c r="B190" s="847" t="s">
        <v>4130</v>
      </c>
    </row>
    <row r="192" spans="1:5" ht="16.5" thickBot="1" x14ac:dyDescent="0.3"/>
    <row r="193" spans="1:5" x14ac:dyDescent="0.25">
      <c r="A193" s="860" t="s">
        <v>4107</v>
      </c>
      <c r="B193" s="861"/>
      <c r="C193" s="861"/>
      <c r="D193" s="861"/>
      <c r="E193" s="816"/>
    </row>
    <row r="194" spans="1:5" x14ac:dyDescent="0.25">
      <c r="A194" s="817"/>
      <c r="B194" s="862" t="s">
        <v>4108</v>
      </c>
      <c r="C194" s="862"/>
      <c r="D194" s="862"/>
      <c r="E194" s="818"/>
    </row>
    <row r="195" spans="1:5" x14ac:dyDescent="0.25">
      <c r="A195" s="819"/>
      <c r="B195" s="862" t="s">
        <v>4109</v>
      </c>
      <c r="C195" s="862"/>
      <c r="D195" s="862"/>
      <c r="E195" s="829" t="s">
        <v>4147</v>
      </c>
    </row>
    <row r="196" spans="1:5" thickBot="1" x14ac:dyDescent="0.3">
      <c r="A196" s="821"/>
      <c r="B196" s="822"/>
      <c r="C196" s="822"/>
      <c r="D196" s="822"/>
      <c r="E196" s="823"/>
    </row>
    <row r="197" spans="1:5" ht="16.5" thickBot="1" x14ac:dyDescent="0.3">
      <c r="A197" s="821"/>
      <c r="B197" s="824" t="s">
        <v>4111</v>
      </c>
      <c r="C197" s="863" t="s">
        <v>1136</v>
      </c>
      <c r="D197" s="864"/>
      <c r="E197" s="823"/>
    </row>
    <row r="198" spans="1:5" ht="16.5" thickBot="1" x14ac:dyDescent="0.3">
      <c r="A198" s="821"/>
      <c r="B198" s="825" t="s">
        <v>4112</v>
      </c>
      <c r="C198" s="865" t="s">
        <v>4148</v>
      </c>
      <c r="D198" s="866"/>
      <c r="E198" s="823"/>
    </row>
    <row r="199" spans="1:5" ht="16.5" thickBot="1" x14ac:dyDescent="0.3">
      <c r="A199" s="821"/>
      <c r="B199" s="825" t="s">
        <v>4114</v>
      </c>
      <c r="C199" s="867" t="s">
        <v>4115</v>
      </c>
      <c r="D199" s="868"/>
      <c r="E199" s="823"/>
    </row>
    <row r="200" spans="1:5" ht="16.5" thickBot="1" x14ac:dyDescent="0.3">
      <c r="A200" s="821"/>
      <c r="B200" s="826">
        <v>5</v>
      </c>
      <c r="C200" s="858">
        <v>2432339772</v>
      </c>
      <c r="D200" s="859"/>
      <c r="E200" s="823"/>
    </row>
    <row r="201" spans="1:5" ht="16.5" thickBot="1" x14ac:dyDescent="0.3">
      <c r="A201" s="821"/>
      <c r="B201" s="826"/>
      <c r="C201" s="858"/>
      <c r="D201" s="859"/>
      <c r="E201" s="823"/>
    </row>
    <row r="202" spans="1:5" ht="16.5" thickBot="1" x14ac:dyDescent="0.3">
      <c r="A202" s="821"/>
      <c r="B202" s="826"/>
      <c r="C202" s="858"/>
      <c r="D202" s="859"/>
      <c r="E202" s="823"/>
    </row>
    <row r="203" spans="1:5" ht="16.5" thickBot="1" x14ac:dyDescent="0.3">
      <c r="A203" s="821"/>
      <c r="B203" s="826"/>
      <c r="C203" s="858"/>
      <c r="D203" s="859"/>
      <c r="E203" s="823"/>
    </row>
    <row r="204" spans="1:5" ht="32.25" thickBot="1" x14ac:dyDescent="0.3">
      <c r="A204" s="821"/>
      <c r="B204" s="827" t="s">
        <v>4116</v>
      </c>
      <c r="C204" s="858">
        <f>SUM(C200:D203)</f>
        <v>2432339772</v>
      </c>
      <c r="D204" s="859"/>
      <c r="E204" s="823"/>
    </row>
    <row r="205" spans="1:5" ht="48" thickBot="1" x14ac:dyDescent="0.3">
      <c r="A205" s="821"/>
      <c r="B205" s="827" t="s">
        <v>4117</v>
      </c>
      <c r="C205" s="873">
        <f>+C204/616000</f>
        <v>3948.6035259740261</v>
      </c>
      <c r="D205" s="874"/>
      <c r="E205" s="823"/>
    </row>
    <row r="206" spans="1:5" x14ac:dyDescent="0.25">
      <c r="A206" s="821"/>
      <c r="B206" s="822"/>
      <c r="C206" s="828"/>
      <c r="D206" s="829"/>
      <c r="E206" s="823"/>
    </row>
    <row r="207" spans="1:5" ht="16.5" thickBot="1" x14ac:dyDescent="0.3">
      <c r="A207" s="821"/>
      <c r="B207" s="822" t="s">
        <v>4118</v>
      </c>
      <c r="C207" s="828"/>
      <c r="D207" s="829"/>
      <c r="E207" s="823"/>
    </row>
    <row r="208" spans="1:5" ht="15" x14ac:dyDescent="0.25">
      <c r="A208" s="821"/>
      <c r="B208" s="830" t="s">
        <v>4119</v>
      </c>
      <c r="C208" s="831">
        <v>1340333951</v>
      </c>
      <c r="D208" s="832"/>
      <c r="E208" s="823"/>
    </row>
    <row r="209" spans="1:5" ht="15" x14ac:dyDescent="0.25">
      <c r="A209" s="821"/>
      <c r="B209" s="821" t="s">
        <v>4120</v>
      </c>
      <c r="C209" s="833">
        <v>2988195182</v>
      </c>
      <c r="D209" s="823"/>
      <c r="E209" s="823"/>
    </row>
    <row r="210" spans="1:5" ht="15" x14ac:dyDescent="0.25">
      <c r="A210" s="821"/>
      <c r="B210" s="821" t="s">
        <v>4121</v>
      </c>
      <c r="C210" s="833">
        <v>319771348</v>
      </c>
      <c r="D210" s="823"/>
      <c r="E210" s="823"/>
    </row>
    <row r="211" spans="1:5" thickBot="1" x14ac:dyDescent="0.3">
      <c r="A211" s="821"/>
      <c r="B211" s="834" t="s">
        <v>4122</v>
      </c>
      <c r="C211" s="835">
        <v>1164084509</v>
      </c>
      <c r="D211" s="836"/>
      <c r="E211" s="823"/>
    </row>
    <row r="212" spans="1:5" ht="16.5" thickBot="1" x14ac:dyDescent="0.3">
      <c r="A212" s="821"/>
      <c r="B212" s="875" t="s">
        <v>4123</v>
      </c>
      <c r="C212" s="876"/>
      <c r="D212" s="877"/>
      <c r="E212" s="823"/>
    </row>
    <row r="213" spans="1:5" ht="16.5" thickBot="1" x14ac:dyDescent="0.3">
      <c r="A213" s="821"/>
      <c r="B213" s="875" t="s">
        <v>4124</v>
      </c>
      <c r="C213" s="876"/>
      <c r="D213" s="877"/>
      <c r="E213" s="823"/>
    </row>
    <row r="214" spans="1:5" x14ac:dyDescent="0.25">
      <c r="A214" s="821"/>
      <c r="B214" s="838" t="s">
        <v>4125</v>
      </c>
      <c r="C214" s="839">
        <f>C208/C210</f>
        <v>4.1915386083933948</v>
      </c>
      <c r="D214" s="829" t="s">
        <v>4135</v>
      </c>
      <c r="E214" s="823"/>
    </row>
    <row r="215" spans="1:5" ht="16.5" thickBot="1" x14ac:dyDescent="0.3">
      <c r="A215" s="821"/>
      <c r="B215" s="853" t="s">
        <v>4126</v>
      </c>
      <c r="C215" s="841">
        <f>C211/C209</f>
        <v>0.38956106883917729</v>
      </c>
      <c r="D215" s="840" t="s">
        <v>4135</v>
      </c>
      <c r="E215" s="823"/>
    </row>
    <row r="216" spans="1:5" ht="16.5" thickBot="1" x14ac:dyDescent="0.3">
      <c r="A216" s="821"/>
      <c r="B216" s="842"/>
      <c r="C216" s="843"/>
      <c r="D216" s="822"/>
      <c r="E216" s="844"/>
    </row>
    <row r="217" spans="1:5" x14ac:dyDescent="0.25">
      <c r="A217" s="878"/>
      <c r="B217" s="879" t="s">
        <v>4127</v>
      </c>
      <c r="C217" s="881" t="s">
        <v>4136</v>
      </c>
      <c r="D217" s="882"/>
      <c r="E217" s="869"/>
    </row>
    <row r="218" spans="1:5" ht="16.5" thickBot="1" x14ac:dyDescent="0.3">
      <c r="A218" s="878"/>
      <c r="B218" s="880"/>
      <c r="C218" s="871" t="s">
        <v>4129</v>
      </c>
      <c r="D218" s="872"/>
      <c r="E218" s="869"/>
    </row>
    <row r="219" spans="1:5" thickBot="1" x14ac:dyDescent="0.3">
      <c r="A219" s="834"/>
      <c r="B219" s="845"/>
      <c r="C219" s="845"/>
      <c r="D219" s="845"/>
      <c r="E219" s="836"/>
    </row>
    <row r="220" spans="1:5" x14ac:dyDescent="0.25">
      <c r="B220" s="847" t="s">
        <v>4130</v>
      </c>
    </row>
    <row r="221" spans="1:5" ht="16.5" thickBot="1" x14ac:dyDescent="0.3"/>
    <row r="222" spans="1:5" x14ac:dyDescent="0.25">
      <c r="A222" s="860" t="s">
        <v>4107</v>
      </c>
      <c r="B222" s="861"/>
      <c r="C222" s="861"/>
      <c r="D222" s="861"/>
      <c r="E222" s="816"/>
    </row>
    <row r="223" spans="1:5" x14ac:dyDescent="0.25">
      <c r="A223" s="817"/>
      <c r="B223" s="862" t="s">
        <v>4108</v>
      </c>
      <c r="C223" s="862"/>
      <c r="D223" s="862"/>
      <c r="E223" s="818"/>
    </row>
    <row r="224" spans="1:5" x14ac:dyDescent="0.25">
      <c r="A224" s="819"/>
      <c r="B224" s="862" t="s">
        <v>4109</v>
      </c>
      <c r="C224" s="862"/>
      <c r="D224" s="862"/>
      <c r="E224" s="829" t="s">
        <v>4149</v>
      </c>
    </row>
    <row r="225" spans="1:5" thickBot="1" x14ac:dyDescent="0.3">
      <c r="A225" s="821"/>
      <c r="B225" s="822"/>
      <c r="C225" s="822"/>
      <c r="D225" s="822"/>
      <c r="E225" s="823"/>
    </row>
    <row r="226" spans="1:5" ht="16.5" thickBot="1" x14ac:dyDescent="0.3">
      <c r="A226" s="821"/>
      <c r="B226" s="824" t="s">
        <v>4111</v>
      </c>
      <c r="C226" s="863" t="s">
        <v>2889</v>
      </c>
      <c r="D226" s="864"/>
      <c r="E226" s="823"/>
    </row>
    <row r="227" spans="1:5" ht="16.5" thickBot="1" x14ac:dyDescent="0.3">
      <c r="A227" s="821"/>
      <c r="B227" s="825" t="s">
        <v>4112</v>
      </c>
      <c r="C227" s="865" t="s">
        <v>4150</v>
      </c>
      <c r="D227" s="866"/>
      <c r="E227" s="823"/>
    </row>
    <row r="228" spans="1:5" ht="16.5" thickBot="1" x14ac:dyDescent="0.3">
      <c r="A228" s="821"/>
      <c r="B228" s="825" t="s">
        <v>4114</v>
      </c>
      <c r="C228" s="867" t="s">
        <v>4115</v>
      </c>
      <c r="D228" s="868"/>
      <c r="E228" s="823"/>
    </row>
    <row r="229" spans="1:5" ht="16.5" thickBot="1" x14ac:dyDescent="0.3">
      <c r="A229" s="821"/>
      <c r="B229" s="826">
        <v>20</v>
      </c>
      <c r="C229" s="858">
        <v>720995570</v>
      </c>
      <c r="D229" s="859"/>
      <c r="E229" s="823"/>
    </row>
    <row r="230" spans="1:5" ht="16.5" thickBot="1" x14ac:dyDescent="0.3">
      <c r="A230" s="821"/>
      <c r="B230" s="826"/>
      <c r="C230" s="858"/>
      <c r="D230" s="859"/>
      <c r="E230" s="823"/>
    </row>
    <row r="231" spans="1:5" ht="16.5" thickBot="1" x14ac:dyDescent="0.3">
      <c r="A231" s="821"/>
      <c r="B231" s="826"/>
      <c r="C231" s="858"/>
      <c r="D231" s="859"/>
      <c r="E231" s="823"/>
    </row>
    <row r="232" spans="1:5" ht="16.5" thickBot="1" x14ac:dyDescent="0.3">
      <c r="A232" s="821"/>
      <c r="B232" s="826"/>
      <c r="C232" s="858"/>
      <c r="D232" s="859"/>
      <c r="E232" s="823"/>
    </row>
    <row r="233" spans="1:5" ht="32.25" thickBot="1" x14ac:dyDescent="0.3">
      <c r="A233" s="821"/>
      <c r="B233" s="827" t="s">
        <v>4116</v>
      </c>
      <c r="C233" s="858">
        <f>SUM(C229:D232)</f>
        <v>720995570</v>
      </c>
      <c r="D233" s="859"/>
      <c r="E233" s="823"/>
    </row>
    <row r="234" spans="1:5" ht="48" thickBot="1" x14ac:dyDescent="0.3">
      <c r="A234" s="821"/>
      <c r="B234" s="827" t="s">
        <v>4117</v>
      </c>
      <c r="C234" s="873">
        <f>+C233/616000</f>
        <v>1170.447353896104</v>
      </c>
      <c r="D234" s="874"/>
      <c r="E234" s="823"/>
    </row>
    <row r="235" spans="1:5" x14ac:dyDescent="0.25">
      <c r="A235" s="821"/>
      <c r="B235" s="822"/>
      <c r="C235" s="828"/>
      <c r="D235" s="829"/>
      <c r="E235" s="823"/>
    </row>
    <row r="236" spans="1:5" ht="16.5" thickBot="1" x14ac:dyDescent="0.3">
      <c r="A236" s="821"/>
      <c r="B236" s="822" t="s">
        <v>4118</v>
      </c>
      <c r="C236" s="828"/>
      <c r="D236" s="829"/>
      <c r="E236" s="823"/>
    </row>
    <row r="237" spans="1:5" ht="15" x14ac:dyDescent="0.25">
      <c r="A237" s="821"/>
      <c r="B237" s="830" t="s">
        <v>4119</v>
      </c>
      <c r="C237" s="831">
        <v>95707000</v>
      </c>
      <c r="D237" s="832"/>
      <c r="E237" s="823"/>
    </row>
    <row r="238" spans="1:5" ht="15" x14ac:dyDescent="0.25">
      <c r="A238" s="821"/>
      <c r="B238" s="821" t="s">
        <v>4120</v>
      </c>
      <c r="C238" s="833">
        <v>160432000</v>
      </c>
      <c r="D238" s="823"/>
      <c r="E238" s="823"/>
    </row>
    <row r="239" spans="1:5" ht="15" x14ac:dyDescent="0.25">
      <c r="A239" s="821"/>
      <c r="B239" s="821" t="s">
        <v>4121</v>
      </c>
      <c r="C239" s="833">
        <v>84097000</v>
      </c>
      <c r="D239" s="823"/>
      <c r="E239" s="823"/>
    </row>
    <row r="240" spans="1:5" thickBot="1" x14ac:dyDescent="0.3">
      <c r="A240" s="821"/>
      <c r="B240" s="834" t="s">
        <v>4122</v>
      </c>
      <c r="C240" s="835">
        <v>84097000</v>
      </c>
      <c r="D240" s="836"/>
      <c r="E240" s="823"/>
    </row>
    <row r="241" spans="1:5" ht="16.5" thickBot="1" x14ac:dyDescent="0.3">
      <c r="A241" s="821"/>
      <c r="B241" s="875" t="s">
        <v>4123</v>
      </c>
      <c r="C241" s="876"/>
      <c r="D241" s="877"/>
      <c r="E241" s="823"/>
    </row>
    <row r="242" spans="1:5" ht="16.5" thickBot="1" x14ac:dyDescent="0.3">
      <c r="A242" s="821"/>
      <c r="B242" s="875" t="s">
        <v>4124</v>
      </c>
      <c r="C242" s="876"/>
      <c r="D242" s="877"/>
      <c r="E242" s="823"/>
    </row>
    <row r="243" spans="1:5" x14ac:dyDescent="0.25">
      <c r="A243" s="821"/>
      <c r="B243" s="838" t="s">
        <v>4125</v>
      </c>
      <c r="C243" s="839">
        <f>C237/C239</f>
        <v>1.1380548652151683</v>
      </c>
      <c r="D243" s="829" t="s">
        <v>4135</v>
      </c>
      <c r="E243" s="823"/>
    </row>
    <row r="244" spans="1:5" ht="16.5" thickBot="1" x14ac:dyDescent="0.3">
      <c r="A244" s="821"/>
      <c r="B244" s="853" t="s">
        <v>4126</v>
      </c>
      <c r="C244" s="841">
        <f>C240/C238</f>
        <v>0.52419093447691234</v>
      </c>
      <c r="D244" s="840" t="s">
        <v>4135</v>
      </c>
      <c r="E244" s="823"/>
    </row>
    <row r="245" spans="1:5" ht="16.5" thickBot="1" x14ac:dyDescent="0.3">
      <c r="A245" s="821"/>
      <c r="B245" s="842"/>
      <c r="C245" s="843"/>
      <c r="D245" s="822"/>
      <c r="E245" s="844"/>
    </row>
    <row r="246" spans="1:5" x14ac:dyDescent="0.25">
      <c r="A246" s="878"/>
      <c r="B246" s="879" t="s">
        <v>4127</v>
      </c>
      <c r="C246" s="881" t="s">
        <v>4136</v>
      </c>
      <c r="D246" s="882"/>
      <c r="E246" s="869"/>
    </row>
    <row r="247" spans="1:5" ht="16.5" thickBot="1" x14ac:dyDescent="0.3">
      <c r="A247" s="878"/>
      <c r="B247" s="880"/>
      <c r="C247" s="871" t="s">
        <v>4129</v>
      </c>
      <c r="D247" s="872"/>
      <c r="E247" s="869"/>
    </row>
    <row r="248" spans="1:5" thickBot="1" x14ac:dyDescent="0.3">
      <c r="A248" s="834"/>
      <c r="B248" s="845"/>
      <c r="C248" s="845"/>
      <c r="D248" s="845"/>
      <c r="E248" s="836"/>
    </row>
    <row r="249" spans="1:5" x14ac:dyDescent="0.25">
      <c r="B249" s="847" t="s">
        <v>4130</v>
      </c>
    </row>
    <row r="250" spans="1:5" x14ac:dyDescent="0.25">
      <c r="C250" s="374" t="s">
        <v>4151</v>
      </c>
    </row>
    <row r="251" spans="1:5" x14ac:dyDescent="0.25">
      <c r="C251" s="374" t="s">
        <v>4152</v>
      </c>
    </row>
    <row r="252" spans="1:5" x14ac:dyDescent="0.25">
      <c r="C252" s="374" t="s">
        <v>4153</v>
      </c>
    </row>
    <row r="253" spans="1:5" ht="16.5" thickBot="1" x14ac:dyDescent="0.3"/>
    <row r="254" spans="1:5" x14ac:dyDescent="0.25">
      <c r="A254" s="860" t="s">
        <v>4107</v>
      </c>
      <c r="B254" s="861"/>
      <c r="C254" s="861"/>
      <c r="D254" s="861"/>
      <c r="E254" s="816"/>
    </row>
    <row r="255" spans="1:5" x14ac:dyDescent="0.25">
      <c r="A255" s="817"/>
      <c r="B255" s="862" t="s">
        <v>4108</v>
      </c>
      <c r="C255" s="862"/>
      <c r="D255" s="862"/>
      <c r="E255" s="818"/>
    </row>
    <row r="256" spans="1:5" x14ac:dyDescent="0.25">
      <c r="A256" s="819"/>
      <c r="B256" s="862" t="s">
        <v>4109</v>
      </c>
      <c r="C256" s="862"/>
      <c r="D256" s="862"/>
      <c r="E256" s="829" t="s">
        <v>4154</v>
      </c>
    </row>
    <row r="257" spans="1:5" thickBot="1" x14ac:dyDescent="0.3">
      <c r="A257" s="821"/>
      <c r="B257" s="822"/>
      <c r="C257" s="822"/>
      <c r="D257" s="822"/>
      <c r="E257" s="823"/>
    </row>
    <row r="258" spans="1:5" ht="16.5" thickBot="1" x14ac:dyDescent="0.3">
      <c r="A258" s="821"/>
      <c r="B258" s="824" t="s">
        <v>4111</v>
      </c>
      <c r="C258" s="863" t="s">
        <v>1572</v>
      </c>
      <c r="D258" s="864"/>
      <c r="E258" s="823"/>
    </row>
    <row r="259" spans="1:5" ht="16.5" thickBot="1" x14ac:dyDescent="0.3">
      <c r="A259" s="821"/>
      <c r="B259" s="825" t="s">
        <v>4112</v>
      </c>
      <c r="C259" s="865" t="s">
        <v>4155</v>
      </c>
      <c r="D259" s="866"/>
      <c r="E259" s="823"/>
    </row>
    <row r="260" spans="1:5" ht="16.5" thickBot="1" x14ac:dyDescent="0.3">
      <c r="A260" s="821"/>
      <c r="B260" s="825" t="s">
        <v>4114</v>
      </c>
      <c r="C260" s="867" t="s">
        <v>4115</v>
      </c>
      <c r="D260" s="868"/>
      <c r="E260" s="823"/>
    </row>
    <row r="261" spans="1:5" ht="16.5" thickBot="1" x14ac:dyDescent="0.3">
      <c r="A261" s="821"/>
      <c r="B261" s="826">
        <v>3</v>
      </c>
      <c r="C261" s="858">
        <v>1841428370</v>
      </c>
      <c r="D261" s="859"/>
      <c r="E261" s="823"/>
    </row>
    <row r="262" spans="1:5" ht="16.5" thickBot="1" x14ac:dyDescent="0.3">
      <c r="A262" s="821"/>
      <c r="B262" s="826"/>
      <c r="C262" s="883"/>
      <c r="D262" s="884"/>
      <c r="E262" s="823"/>
    </row>
    <row r="263" spans="1:5" ht="16.5" thickBot="1" x14ac:dyDescent="0.3">
      <c r="A263" s="821"/>
      <c r="B263" s="826"/>
      <c r="C263" s="885"/>
      <c r="D263" s="886"/>
      <c r="E263" s="823"/>
    </row>
    <row r="264" spans="1:5" ht="16.5" thickBot="1" x14ac:dyDescent="0.3">
      <c r="A264" s="821"/>
      <c r="B264" s="826"/>
      <c r="C264" s="887">
        <f>SUM(C261:D263)</f>
        <v>1841428370</v>
      </c>
      <c r="D264" s="886"/>
      <c r="E264" s="823"/>
    </row>
    <row r="265" spans="1:5" ht="32.25" thickBot="1" x14ac:dyDescent="0.3">
      <c r="A265" s="821"/>
      <c r="B265" s="827" t="s">
        <v>4116</v>
      </c>
      <c r="C265" s="885"/>
      <c r="D265" s="886"/>
      <c r="E265" s="823"/>
    </row>
    <row r="266" spans="1:5" ht="48" thickBot="1" x14ac:dyDescent="0.3">
      <c r="A266" s="821"/>
      <c r="B266" s="827" t="s">
        <v>4117</v>
      </c>
      <c r="C266" s="885"/>
      <c r="D266" s="886"/>
      <c r="E266" s="823"/>
    </row>
    <row r="267" spans="1:5" x14ac:dyDescent="0.25">
      <c r="A267" s="821"/>
      <c r="B267" s="822"/>
      <c r="C267" s="828"/>
      <c r="D267" s="829"/>
      <c r="E267" s="823"/>
    </row>
    <row r="268" spans="1:5" ht="16.5" thickBot="1" x14ac:dyDescent="0.3">
      <c r="A268" s="821"/>
      <c r="B268" s="822" t="s">
        <v>4118</v>
      </c>
      <c r="C268" s="828"/>
      <c r="D268" s="829"/>
      <c r="E268" s="823"/>
    </row>
    <row r="269" spans="1:5" ht="15" x14ac:dyDescent="0.25">
      <c r="A269" s="821"/>
      <c r="B269" s="830" t="s">
        <v>4119</v>
      </c>
      <c r="C269" s="831">
        <v>1219847468</v>
      </c>
      <c r="D269" s="832"/>
      <c r="E269" s="823"/>
    </row>
    <row r="270" spans="1:5" ht="15" x14ac:dyDescent="0.25">
      <c r="A270" s="821"/>
      <c r="B270" s="821" t="s">
        <v>4120</v>
      </c>
      <c r="C270" s="833">
        <v>1544716283</v>
      </c>
      <c r="D270" s="823"/>
      <c r="E270" s="823"/>
    </row>
    <row r="271" spans="1:5" ht="15" x14ac:dyDescent="0.25">
      <c r="A271" s="821"/>
      <c r="B271" s="821" t="s">
        <v>4121</v>
      </c>
      <c r="C271" s="833">
        <v>741644499</v>
      </c>
      <c r="D271" s="823"/>
      <c r="E271" s="823"/>
    </row>
    <row r="272" spans="1:5" thickBot="1" x14ac:dyDescent="0.3">
      <c r="A272" s="821"/>
      <c r="B272" s="834" t="s">
        <v>4122</v>
      </c>
      <c r="C272" s="835">
        <v>1055409245</v>
      </c>
      <c r="D272" s="836"/>
      <c r="E272" s="823"/>
    </row>
    <row r="273" spans="1:5" ht="16.5" thickBot="1" x14ac:dyDescent="0.3">
      <c r="A273" s="821"/>
      <c r="B273" s="875" t="s">
        <v>4123</v>
      </c>
      <c r="C273" s="876"/>
      <c r="D273" s="877"/>
      <c r="E273" s="823"/>
    </row>
    <row r="274" spans="1:5" ht="16.5" thickBot="1" x14ac:dyDescent="0.3">
      <c r="A274" s="821"/>
      <c r="B274" s="875" t="s">
        <v>4124</v>
      </c>
      <c r="C274" s="876"/>
      <c r="D274" s="877"/>
      <c r="E274" s="823"/>
    </row>
    <row r="275" spans="1:5" x14ac:dyDescent="0.25">
      <c r="A275" s="821"/>
      <c r="B275" s="838" t="s">
        <v>4125</v>
      </c>
      <c r="C275" s="839">
        <f>C269/C271</f>
        <v>1.6447873201308543</v>
      </c>
      <c r="D275" s="829" t="s">
        <v>4135</v>
      </c>
      <c r="E275" s="823"/>
    </row>
    <row r="276" spans="1:5" ht="16.5" thickBot="1" x14ac:dyDescent="0.3">
      <c r="A276" s="821"/>
      <c r="B276" s="853" t="s">
        <v>4126</v>
      </c>
      <c r="C276" s="841">
        <f>C272/C270</f>
        <v>0.68323824679978462</v>
      </c>
      <c r="D276" s="840" t="s">
        <v>4135</v>
      </c>
      <c r="E276" s="823"/>
    </row>
    <row r="277" spans="1:5" ht="16.5" thickBot="1" x14ac:dyDescent="0.3">
      <c r="A277" s="821"/>
      <c r="B277" s="842"/>
      <c r="C277" s="843"/>
      <c r="D277" s="822"/>
      <c r="E277" s="844"/>
    </row>
    <row r="278" spans="1:5" x14ac:dyDescent="0.25">
      <c r="A278" s="878"/>
      <c r="B278" s="879" t="s">
        <v>4127</v>
      </c>
      <c r="C278" s="881" t="s">
        <v>4156</v>
      </c>
      <c r="D278" s="882"/>
      <c r="E278" s="869"/>
    </row>
    <row r="279" spans="1:5" ht="16.5" thickBot="1" x14ac:dyDescent="0.3">
      <c r="A279" s="878"/>
      <c r="B279" s="880"/>
      <c r="C279" s="871" t="s">
        <v>4129</v>
      </c>
      <c r="D279" s="872"/>
      <c r="E279" s="869"/>
    </row>
    <row r="280" spans="1:5" thickBot="1" x14ac:dyDescent="0.3">
      <c r="A280" s="834"/>
      <c r="B280" s="845"/>
      <c r="C280" s="845"/>
      <c r="D280" s="845"/>
      <c r="E280" s="836"/>
    </row>
    <row r="281" spans="1:5" ht="15" x14ac:dyDescent="0.25">
      <c r="A281" s="856"/>
      <c r="B281" s="857"/>
      <c r="C281" s="857"/>
      <c r="D281" s="857"/>
      <c r="E281" s="856"/>
    </row>
    <row r="282" spans="1:5" ht="15" x14ac:dyDescent="0.25">
      <c r="A282" s="856" t="s">
        <v>4246</v>
      </c>
      <c r="B282" s="857"/>
      <c r="C282" s="857"/>
      <c r="D282" s="857"/>
      <c r="E282" s="856"/>
    </row>
    <row r="283" spans="1:5" x14ac:dyDescent="0.25">
      <c r="A283" s="374" t="s">
        <v>4247</v>
      </c>
    </row>
    <row r="285" spans="1:5" ht="16.5" thickBot="1" x14ac:dyDescent="0.3"/>
    <row r="286" spans="1:5" x14ac:dyDescent="0.25">
      <c r="A286" s="860" t="s">
        <v>4107</v>
      </c>
      <c r="B286" s="861"/>
      <c r="C286" s="861"/>
      <c r="D286" s="861"/>
      <c r="E286" s="816"/>
    </row>
    <row r="287" spans="1:5" x14ac:dyDescent="0.25">
      <c r="A287" s="817"/>
      <c r="B287" s="862" t="s">
        <v>4108</v>
      </c>
      <c r="C287" s="862"/>
      <c r="D287" s="862"/>
      <c r="E287" s="848" t="s">
        <v>4157</v>
      </c>
    </row>
    <row r="288" spans="1:5" x14ac:dyDescent="0.25">
      <c r="A288" s="819"/>
      <c r="B288" s="862" t="s">
        <v>4109</v>
      </c>
      <c r="C288" s="862"/>
      <c r="D288" s="862"/>
      <c r="E288" s="820"/>
    </row>
    <row r="289" spans="1:5" thickBot="1" x14ac:dyDescent="0.3">
      <c r="A289" s="821"/>
      <c r="B289" s="822"/>
      <c r="C289" s="822"/>
      <c r="D289" s="822"/>
      <c r="E289" s="823"/>
    </row>
    <row r="290" spans="1:5" ht="16.5" thickBot="1" x14ac:dyDescent="0.3">
      <c r="A290" s="821"/>
      <c r="B290" s="824" t="s">
        <v>4111</v>
      </c>
      <c r="C290" s="863" t="s">
        <v>4158</v>
      </c>
      <c r="D290" s="864"/>
      <c r="E290" s="823"/>
    </row>
    <row r="291" spans="1:5" ht="16.5" thickBot="1" x14ac:dyDescent="0.3">
      <c r="A291" s="821"/>
      <c r="B291" s="825" t="s">
        <v>4112</v>
      </c>
      <c r="C291" s="865" t="s">
        <v>4159</v>
      </c>
      <c r="D291" s="866"/>
      <c r="E291" s="823"/>
    </row>
    <row r="292" spans="1:5" ht="16.5" thickBot="1" x14ac:dyDescent="0.3">
      <c r="A292" s="821"/>
      <c r="B292" s="825" t="s">
        <v>4114</v>
      </c>
      <c r="C292" s="867" t="s">
        <v>4115</v>
      </c>
      <c r="D292" s="868"/>
      <c r="E292" s="823"/>
    </row>
    <row r="293" spans="1:5" ht="16.5" thickBot="1" x14ac:dyDescent="0.3">
      <c r="A293" s="821"/>
      <c r="B293" s="826">
        <v>11</v>
      </c>
      <c r="C293" s="858">
        <v>919609444</v>
      </c>
      <c r="D293" s="859"/>
      <c r="E293" s="823"/>
    </row>
    <row r="294" spans="1:5" ht="16.5" thickBot="1" x14ac:dyDescent="0.3">
      <c r="A294" s="821"/>
      <c r="B294" s="826"/>
      <c r="C294" s="858"/>
      <c r="D294" s="859"/>
      <c r="E294" s="823"/>
    </row>
    <row r="295" spans="1:5" ht="16.5" thickBot="1" x14ac:dyDescent="0.3">
      <c r="A295" s="821"/>
      <c r="B295" s="826"/>
      <c r="C295" s="858"/>
      <c r="D295" s="859"/>
      <c r="E295" s="823"/>
    </row>
    <row r="296" spans="1:5" ht="16.5" thickBot="1" x14ac:dyDescent="0.3">
      <c r="A296" s="821"/>
      <c r="B296" s="826"/>
      <c r="C296" s="858"/>
      <c r="D296" s="859"/>
      <c r="E296" s="823"/>
    </row>
    <row r="297" spans="1:5" ht="32.25" thickBot="1" x14ac:dyDescent="0.3">
      <c r="A297" s="821"/>
      <c r="B297" s="827" t="s">
        <v>4116</v>
      </c>
      <c r="C297" s="858">
        <f>SUM(C293:D296)</f>
        <v>919609444</v>
      </c>
      <c r="D297" s="859"/>
      <c r="E297" s="823"/>
    </row>
    <row r="298" spans="1:5" ht="48" thickBot="1" x14ac:dyDescent="0.3">
      <c r="A298" s="821"/>
      <c r="B298" s="827" t="s">
        <v>4117</v>
      </c>
      <c r="C298" s="873">
        <f>+C297/616000</f>
        <v>1492.872474025974</v>
      </c>
      <c r="D298" s="874"/>
      <c r="E298" s="823"/>
    </row>
    <row r="299" spans="1:5" x14ac:dyDescent="0.25">
      <c r="A299" s="821"/>
      <c r="B299" s="822"/>
      <c r="C299" s="828"/>
      <c r="D299" s="829"/>
      <c r="E299" s="823"/>
    </row>
    <row r="300" spans="1:5" ht="16.5" thickBot="1" x14ac:dyDescent="0.3">
      <c r="A300" s="821"/>
      <c r="B300" s="822" t="s">
        <v>4118</v>
      </c>
      <c r="C300" s="828"/>
      <c r="D300" s="829"/>
      <c r="E300" s="823"/>
    </row>
    <row r="301" spans="1:5" ht="15" x14ac:dyDescent="0.25">
      <c r="A301" s="821"/>
      <c r="B301" s="830" t="s">
        <v>4119</v>
      </c>
      <c r="C301" s="831">
        <v>93207765</v>
      </c>
      <c r="D301" s="832"/>
      <c r="E301" s="823"/>
    </row>
    <row r="302" spans="1:5" ht="15" x14ac:dyDescent="0.25">
      <c r="A302" s="821"/>
      <c r="B302" s="821" t="s">
        <v>4120</v>
      </c>
      <c r="C302" s="833">
        <v>129807765</v>
      </c>
      <c r="D302" s="823"/>
      <c r="E302" s="823"/>
    </row>
    <row r="303" spans="1:5" ht="15" x14ac:dyDescent="0.25">
      <c r="A303" s="821"/>
      <c r="B303" s="821" t="s">
        <v>4121</v>
      </c>
      <c r="C303" s="833">
        <v>6400269</v>
      </c>
      <c r="D303" s="823"/>
      <c r="E303" s="823"/>
    </row>
    <row r="304" spans="1:5" thickBot="1" x14ac:dyDescent="0.3">
      <c r="A304" s="821"/>
      <c r="B304" s="834" t="s">
        <v>4122</v>
      </c>
      <c r="C304" s="835">
        <v>6400269</v>
      </c>
      <c r="D304" s="836"/>
      <c r="E304" s="823"/>
    </row>
    <row r="305" spans="1:5" ht="16.5" thickBot="1" x14ac:dyDescent="0.3">
      <c r="A305" s="821"/>
      <c r="B305" s="875" t="s">
        <v>4123</v>
      </c>
      <c r="C305" s="876"/>
      <c r="D305" s="877"/>
      <c r="E305" s="823"/>
    </row>
    <row r="306" spans="1:5" ht="16.5" thickBot="1" x14ac:dyDescent="0.3">
      <c r="A306" s="821"/>
      <c r="B306" s="875" t="s">
        <v>4124</v>
      </c>
      <c r="C306" s="876"/>
      <c r="D306" s="877"/>
      <c r="E306" s="823"/>
    </row>
    <row r="307" spans="1:5" x14ac:dyDescent="0.25">
      <c r="A307" s="821"/>
      <c r="B307" s="838" t="s">
        <v>4125</v>
      </c>
      <c r="C307" s="839">
        <f>C301/C303</f>
        <v>14.5631011759037</v>
      </c>
      <c r="D307" s="829" t="s">
        <v>4135</v>
      </c>
      <c r="E307" s="823"/>
    </row>
    <row r="308" spans="1:5" ht="16.5" thickBot="1" x14ac:dyDescent="0.3">
      <c r="A308" s="821"/>
      <c r="B308" s="853" t="s">
        <v>4126</v>
      </c>
      <c r="C308" s="841">
        <f>C304/C302</f>
        <v>4.93057483887809E-2</v>
      </c>
      <c r="D308" s="840" t="s">
        <v>4135</v>
      </c>
      <c r="E308" s="823"/>
    </row>
    <row r="309" spans="1:5" ht="16.5" thickBot="1" x14ac:dyDescent="0.3">
      <c r="A309" s="821"/>
      <c r="B309" s="842"/>
      <c r="C309" s="843"/>
      <c r="D309" s="822"/>
      <c r="E309" s="844"/>
    </row>
    <row r="310" spans="1:5" x14ac:dyDescent="0.25">
      <c r="A310" s="878"/>
      <c r="B310" s="879" t="s">
        <v>4127</v>
      </c>
      <c r="C310" s="881" t="s">
        <v>4160</v>
      </c>
      <c r="D310" s="882"/>
      <c r="E310" s="869"/>
    </row>
    <row r="311" spans="1:5" ht="16.5" thickBot="1" x14ac:dyDescent="0.3">
      <c r="A311" s="878"/>
      <c r="B311" s="880"/>
      <c r="C311" s="871" t="s">
        <v>4129</v>
      </c>
      <c r="D311" s="872"/>
      <c r="E311" s="869"/>
    </row>
    <row r="312" spans="1:5" thickBot="1" x14ac:dyDescent="0.3">
      <c r="A312" s="834"/>
      <c r="B312" s="845"/>
      <c r="C312" s="845"/>
      <c r="D312" s="845"/>
      <c r="E312" s="836"/>
    </row>
    <row r="313" spans="1:5" x14ac:dyDescent="0.25">
      <c r="B313" s="847" t="s">
        <v>4130</v>
      </c>
    </row>
    <row r="315" spans="1:5" ht="16.5" thickBot="1" x14ac:dyDescent="0.3"/>
    <row r="316" spans="1:5" x14ac:dyDescent="0.25">
      <c r="A316" s="860" t="s">
        <v>4107</v>
      </c>
      <c r="B316" s="861"/>
      <c r="C316" s="861"/>
      <c r="D316" s="861"/>
      <c r="E316" s="816"/>
    </row>
    <row r="317" spans="1:5" x14ac:dyDescent="0.25">
      <c r="A317" s="817"/>
      <c r="B317" s="862" t="s">
        <v>4108</v>
      </c>
      <c r="C317" s="862"/>
      <c r="D317" s="862"/>
      <c r="E317" s="848" t="s">
        <v>4161</v>
      </c>
    </row>
    <row r="318" spans="1:5" x14ac:dyDescent="0.25">
      <c r="A318" s="819"/>
      <c r="B318" s="862" t="s">
        <v>4109</v>
      </c>
      <c r="C318" s="862"/>
      <c r="D318" s="862"/>
      <c r="E318" s="820"/>
    </row>
    <row r="319" spans="1:5" thickBot="1" x14ac:dyDescent="0.3">
      <c r="A319" s="821"/>
      <c r="B319" s="822"/>
      <c r="C319" s="822"/>
      <c r="D319" s="822"/>
      <c r="E319" s="823"/>
    </row>
    <row r="320" spans="1:5" ht="16.5" thickBot="1" x14ac:dyDescent="0.3">
      <c r="A320" s="821"/>
      <c r="B320" s="824" t="s">
        <v>4111</v>
      </c>
      <c r="C320" s="863" t="s">
        <v>4162</v>
      </c>
      <c r="D320" s="864"/>
      <c r="E320" s="823"/>
    </row>
    <row r="321" spans="1:5" ht="16.5" thickBot="1" x14ac:dyDescent="0.3">
      <c r="A321" s="821"/>
      <c r="B321" s="825" t="s">
        <v>4112</v>
      </c>
      <c r="C321" s="865">
        <v>8600148268</v>
      </c>
      <c r="D321" s="866"/>
      <c r="E321" s="823"/>
    </row>
    <row r="322" spans="1:5" ht="16.5" thickBot="1" x14ac:dyDescent="0.3">
      <c r="A322" s="821"/>
      <c r="B322" s="825" t="s">
        <v>4114</v>
      </c>
      <c r="C322" s="867" t="s">
        <v>4115</v>
      </c>
      <c r="D322" s="868"/>
      <c r="E322" s="823"/>
    </row>
    <row r="323" spans="1:5" ht="16.5" thickBot="1" x14ac:dyDescent="0.3">
      <c r="A323" s="821"/>
      <c r="B323" s="826" t="s">
        <v>4163</v>
      </c>
      <c r="C323" s="858"/>
      <c r="D323" s="859"/>
      <c r="E323" s="823"/>
    </row>
    <row r="324" spans="1:5" ht="16.5" thickBot="1" x14ac:dyDescent="0.3">
      <c r="A324" s="821"/>
      <c r="B324" s="826"/>
      <c r="C324" s="858"/>
      <c r="D324" s="859"/>
      <c r="E324" s="823"/>
    </row>
    <row r="325" spans="1:5" ht="16.5" thickBot="1" x14ac:dyDescent="0.3">
      <c r="A325" s="821"/>
      <c r="B325" s="826"/>
      <c r="C325" s="858"/>
      <c r="D325" s="859"/>
      <c r="E325" s="823"/>
    </row>
    <row r="326" spans="1:5" ht="16.5" thickBot="1" x14ac:dyDescent="0.3">
      <c r="A326" s="821"/>
      <c r="B326" s="826"/>
      <c r="C326" s="858"/>
      <c r="D326" s="859"/>
      <c r="E326" s="823"/>
    </row>
    <row r="327" spans="1:5" ht="32.25" thickBot="1" x14ac:dyDescent="0.3">
      <c r="A327" s="821"/>
      <c r="B327" s="827" t="s">
        <v>4116</v>
      </c>
      <c r="C327" s="858">
        <f>SUM(C323:D326)</f>
        <v>0</v>
      </c>
      <c r="D327" s="859"/>
      <c r="E327" s="823"/>
    </row>
    <row r="328" spans="1:5" ht="48" thickBot="1" x14ac:dyDescent="0.3">
      <c r="A328" s="821"/>
      <c r="B328" s="827" t="s">
        <v>4117</v>
      </c>
      <c r="C328" s="873">
        <f>+C327/616000</f>
        <v>0</v>
      </c>
      <c r="D328" s="874"/>
      <c r="E328" s="823"/>
    </row>
    <row r="329" spans="1:5" x14ac:dyDescent="0.25">
      <c r="A329" s="821"/>
      <c r="B329" s="822"/>
      <c r="C329" s="828"/>
      <c r="D329" s="829"/>
      <c r="E329" s="823"/>
    </row>
    <row r="330" spans="1:5" ht="16.5" thickBot="1" x14ac:dyDescent="0.3">
      <c r="A330" s="821"/>
      <c r="B330" s="822" t="s">
        <v>4118</v>
      </c>
      <c r="C330" s="828"/>
      <c r="D330" s="829"/>
      <c r="E330" s="823"/>
    </row>
    <row r="331" spans="1:5" ht="15" x14ac:dyDescent="0.25">
      <c r="A331" s="821"/>
      <c r="B331" s="830" t="s">
        <v>4119</v>
      </c>
      <c r="C331" s="831">
        <v>31352126962</v>
      </c>
      <c r="D331" s="832"/>
      <c r="E331" s="823"/>
    </row>
    <row r="332" spans="1:5" ht="15" x14ac:dyDescent="0.25">
      <c r="A332" s="821"/>
      <c r="B332" s="821" t="s">
        <v>4120</v>
      </c>
      <c r="C332" s="833">
        <v>49133513224</v>
      </c>
      <c r="D332" s="823"/>
      <c r="E332" s="823"/>
    </row>
    <row r="333" spans="1:5" ht="15" x14ac:dyDescent="0.25">
      <c r="A333" s="821"/>
      <c r="B333" s="821" t="s">
        <v>4121</v>
      </c>
      <c r="C333" s="833">
        <v>361391592</v>
      </c>
      <c r="D333" s="823"/>
      <c r="E333" s="823"/>
    </row>
    <row r="334" spans="1:5" thickBot="1" x14ac:dyDescent="0.3">
      <c r="A334" s="821"/>
      <c r="B334" s="834" t="s">
        <v>4122</v>
      </c>
      <c r="C334" s="835">
        <v>937642692</v>
      </c>
      <c r="D334" s="836"/>
      <c r="E334" s="823"/>
    </row>
    <row r="335" spans="1:5" ht="16.5" thickBot="1" x14ac:dyDescent="0.3">
      <c r="A335" s="821"/>
      <c r="B335" s="875" t="s">
        <v>4123</v>
      </c>
      <c r="C335" s="876"/>
      <c r="D335" s="877"/>
      <c r="E335" s="823"/>
    </row>
    <row r="336" spans="1:5" ht="16.5" thickBot="1" x14ac:dyDescent="0.3">
      <c r="A336" s="821"/>
      <c r="B336" s="875" t="s">
        <v>4124</v>
      </c>
      <c r="C336" s="876"/>
      <c r="D336" s="877"/>
      <c r="E336" s="823"/>
    </row>
    <row r="337" spans="1:5" x14ac:dyDescent="0.25">
      <c r="A337" s="821"/>
      <c r="B337" s="838" t="s">
        <v>4125</v>
      </c>
      <c r="C337" s="839">
        <f>C331/C333</f>
        <v>86.753891501714847</v>
      </c>
      <c r="D337" s="829"/>
      <c r="E337" s="823"/>
    </row>
    <row r="338" spans="1:5" ht="16.5" thickBot="1" x14ac:dyDescent="0.3">
      <c r="A338" s="821"/>
      <c r="B338" s="853" t="s">
        <v>4126</v>
      </c>
      <c r="C338" s="841">
        <f>C334/C332</f>
        <v>1.9083567009044948E-2</v>
      </c>
      <c r="D338" s="840"/>
      <c r="E338" s="823"/>
    </row>
    <row r="339" spans="1:5" ht="16.5" thickBot="1" x14ac:dyDescent="0.3">
      <c r="A339" s="821"/>
      <c r="B339" s="842"/>
      <c r="C339" s="843"/>
      <c r="D339" s="822"/>
      <c r="E339" s="844"/>
    </row>
    <row r="340" spans="1:5" x14ac:dyDescent="0.25">
      <c r="A340" s="878"/>
      <c r="B340" s="879" t="s">
        <v>4127</v>
      </c>
      <c r="C340" s="881" t="s">
        <v>4164</v>
      </c>
      <c r="D340" s="882"/>
      <c r="E340" s="869"/>
    </row>
    <row r="341" spans="1:5" ht="16.5" thickBot="1" x14ac:dyDescent="0.3">
      <c r="A341" s="878"/>
      <c r="B341" s="880"/>
      <c r="C341" s="871" t="s">
        <v>4129</v>
      </c>
      <c r="D341" s="872"/>
      <c r="E341" s="869"/>
    </row>
    <row r="342" spans="1:5" thickBot="1" x14ac:dyDescent="0.3">
      <c r="A342" s="834"/>
      <c r="B342" s="845"/>
      <c r="C342" s="845"/>
      <c r="D342" s="845"/>
      <c r="E342" s="836"/>
    </row>
    <row r="343" spans="1:5" x14ac:dyDescent="0.25">
      <c r="B343" s="847" t="s">
        <v>4130</v>
      </c>
    </row>
    <row r="346" spans="1:5" x14ac:dyDescent="0.25">
      <c r="B346" s="374" t="s">
        <v>4165</v>
      </c>
    </row>
    <row r="348" spans="1:5" ht="16.5" thickBot="1" x14ac:dyDescent="0.3"/>
    <row r="349" spans="1:5" x14ac:dyDescent="0.25">
      <c r="A349" s="860" t="s">
        <v>4107</v>
      </c>
      <c r="B349" s="861"/>
      <c r="C349" s="861"/>
      <c r="D349" s="861"/>
    </row>
    <row r="350" spans="1:5" x14ac:dyDescent="0.25">
      <c r="A350" s="817"/>
      <c r="B350" s="862" t="s">
        <v>4108</v>
      </c>
      <c r="C350" s="862"/>
      <c r="D350" s="862"/>
      <c r="E350" s="818"/>
    </row>
    <row r="351" spans="1:5" x14ac:dyDescent="0.25">
      <c r="A351" s="819"/>
      <c r="B351" s="862" t="s">
        <v>4109</v>
      </c>
      <c r="C351" s="862"/>
      <c r="D351" s="862"/>
      <c r="E351" s="829" t="s">
        <v>4166</v>
      </c>
    </row>
    <row r="352" spans="1:5" thickBot="1" x14ac:dyDescent="0.3">
      <c r="A352" s="821"/>
      <c r="B352" s="822"/>
      <c r="C352" s="822"/>
      <c r="D352" s="822"/>
      <c r="E352" s="823"/>
    </row>
    <row r="353" spans="1:5" ht="16.5" thickBot="1" x14ac:dyDescent="0.3">
      <c r="A353" s="821"/>
      <c r="B353" s="824" t="s">
        <v>4111</v>
      </c>
      <c r="C353" s="863" t="s">
        <v>4167</v>
      </c>
      <c r="D353" s="864"/>
      <c r="E353" s="823"/>
    </row>
    <row r="354" spans="1:5" ht="16.5" thickBot="1" x14ac:dyDescent="0.3">
      <c r="A354" s="821"/>
      <c r="B354" s="825" t="s">
        <v>4112</v>
      </c>
      <c r="C354" s="865" t="s">
        <v>4168</v>
      </c>
      <c r="D354" s="866"/>
      <c r="E354" s="823"/>
    </row>
    <row r="355" spans="1:5" ht="16.5" thickBot="1" x14ac:dyDescent="0.3">
      <c r="A355" s="821"/>
      <c r="B355" s="825" t="s">
        <v>4114</v>
      </c>
      <c r="C355" s="867" t="s">
        <v>4115</v>
      </c>
      <c r="D355" s="868"/>
      <c r="E355" s="823"/>
    </row>
    <row r="356" spans="1:5" ht="16.5" thickBot="1" x14ac:dyDescent="0.3">
      <c r="A356" s="821"/>
      <c r="B356" s="826" t="s">
        <v>4169</v>
      </c>
      <c r="C356" s="858">
        <v>2432339772</v>
      </c>
      <c r="D356" s="859"/>
      <c r="E356" s="823"/>
    </row>
    <row r="357" spans="1:5" ht="16.5" thickBot="1" x14ac:dyDescent="0.3">
      <c r="A357" s="821"/>
      <c r="B357" s="826" t="s">
        <v>4170</v>
      </c>
      <c r="C357" s="858">
        <v>14347909687</v>
      </c>
      <c r="D357" s="859"/>
      <c r="E357" s="823"/>
    </row>
    <row r="358" spans="1:5" ht="16.5" thickBot="1" x14ac:dyDescent="0.3">
      <c r="A358" s="821"/>
      <c r="B358" s="826" t="s">
        <v>4171</v>
      </c>
      <c r="C358" s="858">
        <v>1841428370</v>
      </c>
      <c r="D358" s="859"/>
      <c r="E358" s="823"/>
    </row>
    <row r="359" spans="1:5" ht="16.5" thickBot="1" x14ac:dyDescent="0.3">
      <c r="A359" s="821"/>
      <c r="B359" s="826" t="s">
        <v>4172</v>
      </c>
      <c r="C359" s="858">
        <v>1488317700</v>
      </c>
      <c r="D359" s="859"/>
      <c r="E359" s="823"/>
    </row>
    <row r="360" spans="1:5" ht="32.25" thickBot="1" x14ac:dyDescent="0.3">
      <c r="A360" s="821"/>
      <c r="B360" s="827" t="s">
        <v>4116</v>
      </c>
      <c r="C360" s="858">
        <f>SUM(C356:D359)</f>
        <v>20109995529</v>
      </c>
      <c r="D360" s="859"/>
      <c r="E360" s="823"/>
    </row>
    <row r="361" spans="1:5" ht="48" thickBot="1" x14ac:dyDescent="0.3">
      <c r="A361" s="821"/>
      <c r="B361" s="827" t="s">
        <v>4117</v>
      </c>
      <c r="C361" s="873">
        <f>+C360/616000</f>
        <v>32646.096637987011</v>
      </c>
      <c r="D361" s="874"/>
      <c r="E361" s="823"/>
    </row>
    <row r="362" spans="1:5" x14ac:dyDescent="0.25">
      <c r="A362" s="821"/>
      <c r="B362" s="822"/>
      <c r="C362" s="828"/>
      <c r="D362" s="829"/>
      <c r="E362" s="823"/>
    </row>
    <row r="363" spans="1:5" ht="16.5" thickBot="1" x14ac:dyDescent="0.3">
      <c r="A363" s="821"/>
      <c r="B363" s="822" t="s">
        <v>4118</v>
      </c>
      <c r="C363" s="828"/>
      <c r="D363" s="829"/>
      <c r="E363" s="823"/>
    </row>
    <row r="364" spans="1:5" ht="15" x14ac:dyDescent="0.25">
      <c r="A364" s="821"/>
      <c r="B364" s="830" t="s">
        <v>4119</v>
      </c>
      <c r="C364" s="831">
        <f>+C429+C396</f>
        <v>1443483749</v>
      </c>
      <c r="D364" s="832"/>
      <c r="E364" s="823"/>
    </row>
    <row r="365" spans="1:5" ht="15" x14ac:dyDescent="0.25">
      <c r="A365" s="821"/>
      <c r="B365" s="821" t="s">
        <v>4120</v>
      </c>
      <c r="C365" s="833">
        <f>+C430+C397</f>
        <v>4101069370</v>
      </c>
      <c r="D365" s="823"/>
      <c r="E365" s="823"/>
    </row>
    <row r="366" spans="1:5" ht="15" x14ac:dyDescent="0.25">
      <c r="A366" s="821"/>
      <c r="B366" s="821" t="s">
        <v>4121</v>
      </c>
      <c r="C366" s="833">
        <f>+C431+C398</f>
        <v>907075648</v>
      </c>
      <c r="D366" s="823"/>
      <c r="E366" s="823"/>
    </row>
    <row r="367" spans="1:5" thickBot="1" x14ac:dyDescent="0.3">
      <c r="A367" s="821"/>
      <c r="B367" s="834" t="s">
        <v>4122</v>
      </c>
      <c r="C367" s="835">
        <f>+C432+C399</f>
        <v>1701087074</v>
      </c>
      <c r="D367" s="836"/>
      <c r="E367" s="823"/>
    </row>
    <row r="368" spans="1:5" ht="16.5" thickBot="1" x14ac:dyDescent="0.3">
      <c r="A368" s="821"/>
      <c r="B368" s="875" t="s">
        <v>4123</v>
      </c>
      <c r="C368" s="876"/>
      <c r="D368" s="877"/>
      <c r="E368" s="823"/>
    </row>
    <row r="369" spans="1:5" ht="16.5" thickBot="1" x14ac:dyDescent="0.3">
      <c r="A369" s="821"/>
      <c r="B369" s="875" t="s">
        <v>4124</v>
      </c>
      <c r="C369" s="876"/>
      <c r="D369" s="877"/>
      <c r="E369" s="823"/>
    </row>
    <row r="370" spans="1:5" x14ac:dyDescent="0.25">
      <c r="A370" s="821"/>
      <c r="B370" s="838" t="s">
        <v>4125</v>
      </c>
      <c r="C370" s="839">
        <f>C364/C366</f>
        <v>1.591359830001742</v>
      </c>
      <c r="D370" s="829" t="s">
        <v>4135</v>
      </c>
      <c r="E370" s="823"/>
    </row>
    <row r="371" spans="1:5" ht="16.5" thickBot="1" x14ac:dyDescent="0.3">
      <c r="A371" s="821"/>
      <c r="B371" s="853" t="s">
        <v>4126</v>
      </c>
      <c r="C371" s="841">
        <f>C367/C365</f>
        <v>0.41479109971748662</v>
      </c>
      <c r="D371" s="840" t="s">
        <v>4135</v>
      </c>
      <c r="E371" s="823"/>
    </row>
    <row r="372" spans="1:5" ht="16.5" thickBot="1" x14ac:dyDescent="0.3">
      <c r="A372" s="821"/>
      <c r="B372" s="842"/>
      <c r="C372" s="843"/>
      <c r="D372" s="822"/>
      <c r="E372" s="844"/>
    </row>
    <row r="373" spans="1:5" x14ac:dyDescent="0.25">
      <c r="A373" s="878"/>
      <c r="B373" s="879" t="s">
        <v>4127</v>
      </c>
      <c r="C373" s="881" t="s">
        <v>4136</v>
      </c>
      <c r="D373" s="882"/>
      <c r="E373" s="869"/>
    </row>
    <row r="374" spans="1:5" ht="16.5" thickBot="1" x14ac:dyDescent="0.3">
      <c r="A374" s="878"/>
      <c r="B374" s="880"/>
      <c r="C374" s="871" t="s">
        <v>4129</v>
      </c>
      <c r="D374" s="872"/>
      <c r="E374" s="869"/>
    </row>
    <row r="375" spans="1:5" thickBot="1" x14ac:dyDescent="0.3">
      <c r="A375" s="834"/>
      <c r="B375" s="845"/>
      <c r="C375" s="845"/>
      <c r="D375" s="845"/>
      <c r="E375" s="836"/>
    </row>
    <row r="376" spans="1:5" x14ac:dyDescent="0.25">
      <c r="B376" s="847" t="s">
        <v>4130</v>
      </c>
    </row>
    <row r="380" spans="1:5" ht="16.5" thickBot="1" x14ac:dyDescent="0.3"/>
    <row r="381" spans="1:5" x14ac:dyDescent="0.25">
      <c r="A381" s="860" t="s">
        <v>4107</v>
      </c>
      <c r="B381" s="861"/>
      <c r="C381" s="861"/>
      <c r="D381" s="861"/>
      <c r="E381" s="816"/>
    </row>
    <row r="382" spans="1:5" x14ac:dyDescent="0.25">
      <c r="A382" s="817"/>
      <c r="B382" s="862" t="s">
        <v>4108</v>
      </c>
      <c r="C382" s="862"/>
      <c r="D382" s="862"/>
      <c r="E382" s="818"/>
    </row>
    <row r="383" spans="1:5" x14ac:dyDescent="0.25">
      <c r="A383" s="819"/>
      <c r="B383" s="862" t="s">
        <v>4109</v>
      </c>
      <c r="C383" s="862"/>
      <c r="D383" s="862"/>
      <c r="E383" s="829" t="s">
        <v>4166</v>
      </c>
    </row>
    <row r="384" spans="1:5" thickBot="1" x14ac:dyDescent="0.3">
      <c r="A384" s="821"/>
      <c r="B384" s="822"/>
      <c r="C384" s="822"/>
      <c r="D384" s="822"/>
      <c r="E384" s="823"/>
    </row>
    <row r="385" spans="1:5" ht="16.5" thickBot="1" x14ac:dyDescent="0.3">
      <c r="A385" s="821"/>
      <c r="B385" s="824" t="s">
        <v>4111</v>
      </c>
      <c r="C385" s="863" t="s">
        <v>1572</v>
      </c>
      <c r="D385" s="864"/>
      <c r="E385" s="823"/>
    </row>
    <row r="386" spans="1:5" ht="16.5" thickBot="1" x14ac:dyDescent="0.3">
      <c r="A386" s="821"/>
      <c r="B386" s="825" t="s">
        <v>4112</v>
      </c>
      <c r="C386" s="865" t="s">
        <v>4155</v>
      </c>
      <c r="D386" s="866"/>
      <c r="E386" s="823"/>
    </row>
    <row r="387" spans="1:5" ht="16.5" thickBot="1" x14ac:dyDescent="0.3">
      <c r="A387" s="821"/>
      <c r="B387" s="825" t="s">
        <v>4114</v>
      </c>
      <c r="C387" s="867" t="s">
        <v>4115</v>
      </c>
      <c r="D387" s="868"/>
      <c r="E387" s="823"/>
    </row>
    <row r="388" spans="1:5" ht="16.5" thickBot="1" x14ac:dyDescent="0.3">
      <c r="A388" s="821"/>
      <c r="B388" s="826" t="s">
        <v>4173</v>
      </c>
      <c r="C388" s="858">
        <v>2310722783</v>
      </c>
      <c r="D388" s="859"/>
      <c r="E388" s="823" t="s">
        <v>3759</v>
      </c>
    </row>
    <row r="389" spans="1:5" ht="16.5" thickBot="1" x14ac:dyDescent="0.3">
      <c r="A389" s="821"/>
      <c r="B389" s="826" t="s">
        <v>4174</v>
      </c>
      <c r="C389" s="858">
        <v>14347909687</v>
      </c>
      <c r="D389" s="859"/>
      <c r="E389" s="823" t="s">
        <v>3520</v>
      </c>
    </row>
    <row r="390" spans="1:5" ht="16.5" thickBot="1" x14ac:dyDescent="0.3">
      <c r="A390" s="821"/>
      <c r="B390" s="826" t="s">
        <v>4175</v>
      </c>
      <c r="C390" s="858">
        <v>1841428370</v>
      </c>
      <c r="D390" s="859"/>
      <c r="E390" s="823" t="s">
        <v>3759</v>
      </c>
    </row>
    <row r="391" spans="1:5" ht="16.5" thickBot="1" x14ac:dyDescent="0.3">
      <c r="A391" s="821"/>
      <c r="B391" s="826"/>
      <c r="C391" s="858"/>
      <c r="D391" s="859"/>
      <c r="E391" s="823"/>
    </row>
    <row r="392" spans="1:5" ht="32.25" thickBot="1" x14ac:dyDescent="0.3">
      <c r="A392" s="821"/>
      <c r="B392" s="827" t="s">
        <v>4116</v>
      </c>
      <c r="C392" s="858">
        <f>SUM(C388:D391)</f>
        <v>18500060840</v>
      </c>
      <c r="D392" s="859"/>
      <c r="E392" s="823"/>
    </row>
    <row r="393" spans="1:5" ht="48" thickBot="1" x14ac:dyDescent="0.3">
      <c r="A393" s="821"/>
      <c r="B393" s="827" t="s">
        <v>4117</v>
      </c>
      <c r="C393" s="873">
        <f>+C392/616000</f>
        <v>30032.566298701298</v>
      </c>
      <c r="D393" s="874"/>
      <c r="E393" s="823"/>
    </row>
    <row r="394" spans="1:5" x14ac:dyDescent="0.25">
      <c r="A394" s="821"/>
      <c r="B394" s="822"/>
      <c r="C394" s="828"/>
      <c r="D394" s="829"/>
      <c r="E394" s="823"/>
    </row>
    <row r="395" spans="1:5" ht="16.5" thickBot="1" x14ac:dyDescent="0.3">
      <c r="A395" s="821"/>
      <c r="B395" s="822" t="s">
        <v>4118</v>
      </c>
      <c r="C395" s="828"/>
      <c r="D395" s="829"/>
      <c r="E395" s="823"/>
    </row>
    <row r="396" spans="1:5" ht="15" x14ac:dyDescent="0.25">
      <c r="A396" s="821"/>
      <c r="B396" s="830" t="s">
        <v>4119</v>
      </c>
      <c r="C396" s="831">
        <v>1219847468</v>
      </c>
      <c r="D396" s="832"/>
      <c r="E396" s="823"/>
    </row>
    <row r="397" spans="1:5" ht="15" x14ac:dyDescent="0.25">
      <c r="A397" s="821"/>
      <c r="B397" s="821" t="s">
        <v>4120</v>
      </c>
      <c r="C397" s="833">
        <v>1544716283</v>
      </c>
      <c r="D397" s="823"/>
      <c r="E397" s="823"/>
    </row>
    <row r="398" spans="1:5" ht="15" x14ac:dyDescent="0.25">
      <c r="A398" s="821"/>
      <c r="B398" s="821" t="s">
        <v>4121</v>
      </c>
      <c r="C398" s="833">
        <v>741644499</v>
      </c>
      <c r="D398" s="823"/>
      <c r="E398" s="823"/>
    </row>
    <row r="399" spans="1:5" thickBot="1" x14ac:dyDescent="0.3">
      <c r="A399" s="821"/>
      <c r="B399" s="834" t="s">
        <v>4122</v>
      </c>
      <c r="C399" s="835">
        <v>1055409245</v>
      </c>
      <c r="D399" s="836"/>
      <c r="E399" s="823"/>
    </row>
    <row r="400" spans="1:5" ht="16.5" thickBot="1" x14ac:dyDescent="0.3">
      <c r="A400" s="821"/>
      <c r="B400" s="875" t="s">
        <v>4123</v>
      </c>
      <c r="C400" s="876"/>
      <c r="D400" s="877"/>
      <c r="E400" s="823"/>
    </row>
    <row r="401" spans="1:5" ht="16.5" thickBot="1" x14ac:dyDescent="0.3">
      <c r="A401" s="821"/>
      <c r="B401" s="875" t="s">
        <v>4124</v>
      </c>
      <c r="C401" s="876"/>
      <c r="D401" s="877"/>
      <c r="E401" s="823"/>
    </row>
    <row r="402" spans="1:5" x14ac:dyDescent="0.25">
      <c r="A402" s="821"/>
      <c r="B402" s="838" t="s">
        <v>4125</v>
      </c>
      <c r="C402" s="839">
        <f>C396/C398</f>
        <v>1.6447873201308543</v>
      </c>
      <c r="D402" s="829" t="s">
        <v>4135</v>
      </c>
      <c r="E402" s="823"/>
    </row>
    <row r="403" spans="1:5" ht="16.5" thickBot="1" x14ac:dyDescent="0.3">
      <c r="A403" s="821"/>
      <c r="B403" s="853" t="s">
        <v>4126</v>
      </c>
      <c r="C403" s="841">
        <f>C399/C397</f>
        <v>0.68323824679978462</v>
      </c>
      <c r="D403" s="840" t="s">
        <v>4176</v>
      </c>
      <c r="E403" s="823"/>
    </row>
    <row r="404" spans="1:5" ht="16.5" thickBot="1" x14ac:dyDescent="0.3">
      <c r="A404" s="821"/>
      <c r="B404" s="842"/>
      <c r="C404" s="843"/>
      <c r="D404" s="822"/>
      <c r="E404" s="844"/>
    </row>
    <row r="405" spans="1:5" x14ac:dyDescent="0.25">
      <c r="A405" s="878"/>
      <c r="B405" s="879" t="s">
        <v>4127</v>
      </c>
      <c r="C405" s="881" t="s">
        <v>4156</v>
      </c>
      <c r="D405" s="882"/>
      <c r="E405" s="869"/>
    </row>
    <row r="406" spans="1:5" ht="16.5" thickBot="1" x14ac:dyDescent="0.3">
      <c r="A406" s="878"/>
      <c r="B406" s="880"/>
      <c r="C406" s="871" t="s">
        <v>4129</v>
      </c>
      <c r="D406" s="872"/>
      <c r="E406" s="869"/>
    </row>
    <row r="407" spans="1:5" thickBot="1" x14ac:dyDescent="0.3">
      <c r="A407" s="834"/>
      <c r="B407" s="845"/>
      <c r="C407" s="845"/>
      <c r="D407" s="845"/>
      <c r="E407" s="836"/>
    </row>
    <row r="408" spans="1:5" x14ac:dyDescent="0.25">
      <c r="B408" s="847" t="s">
        <v>4130</v>
      </c>
    </row>
    <row r="410" spans="1:5" x14ac:dyDescent="0.25">
      <c r="C410" s="374" t="s">
        <v>4248</v>
      </c>
    </row>
    <row r="411" spans="1:5" x14ac:dyDescent="0.25">
      <c r="B411" s="374" t="s">
        <v>4249</v>
      </c>
    </row>
    <row r="413" spans="1:5" ht="16.5" thickBot="1" x14ac:dyDescent="0.3"/>
    <row r="414" spans="1:5" x14ac:dyDescent="0.25">
      <c r="A414" s="860" t="s">
        <v>4107</v>
      </c>
      <c r="B414" s="861"/>
      <c r="C414" s="861"/>
      <c r="D414" s="861"/>
    </row>
    <row r="415" spans="1:5" x14ac:dyDescent="0.25">
      <c r="A415" s="817"/>
      <c r="B415" s="862" t="s">
        <v>4108</v>
      </c>
      <c r="C415" s="862"/>
      <c r="D415" s="862"/>
      <c r="E415" s="818"/>
    </row>
    <row r="416" spans="1:5" x14ac:dyDescent="0.25">
      <c r="A416" s="819"/>
      <c r="B416" s="862" t="s">
        <v>4109</v>
      </c>
      <c r="C416" s="862"/>
      <c r="D416" s="862"/>
      <c r="E416" s="829" t="s">
        <v>4166</v>
      </c>
    </row>
    <row r="417" spans="1:5" thickBot="1" x14ac:dyDescent="0.3">
      <c r="A417" s="821"/>
      <c r="B417" s="822"/>
      <c r="C417" s="822"/>
      <c r="D417" s="822"/>
      <c r="E417" s="823"/>
    </row>
    <row r="418" spans="1:5" ht="16.5" thickBot="1" x14ac:dyDescent="0.3">
      <c r="A418" s="821"/>
      <c r="B418" s="824" t="s">
        <v>4111</v>
      </c>
      <c r="C418" s="863" t="s">
        <v>2477</v>
      </c>
      <c r="D418" s="864"/>
      <c r="E418" s="823"/>
    </row>
    <row r="419" spans="1:5" ht="16.5" thickBot="1" x14ac:dyDescent="0.3">
      <c r="A419" s="821"/>
      <c r="B419" s="825" t="s">
        <v>4112</v>
      </c>
      <c r="C419" s="865" t="s">
        <v>4168</v>
      </c>
      <c r="D419" s="866"/>
      <c r="E419" s="823"/>
    </row>
    <row r="420" spans="1:5" ht="16.5" thickBot="1" x14ac:dyDescent="0.3">
      <c r="A420" s="821"/>
      <c r="B420" s="825" t="s">
        <v>4114</v>
      </c>
      <c r="C420" s="867" t="s">
        <v>4115</v>
      </c>
      <c r="D420" s="868"/>
      <c r="E420" s="823"/>
    </row>
    <row r="421" spans="1:5" ht="16.5" thickBot="1" x14ac:dyDescent="0.3">
      <c r="A421" s="821"/>
      <c r="B421" s="826" t="s">
        <v>4169</v>
      </c>
      <c r="C421" s="858">
        <v>115536139</v>
      </c>
      <c r="D421" s="859"/>
      <c r="E421" s="823"/>
    </row>
    <row r="422" spans="1:5" ht="16.5" thickBot="1" x14ac:dyDescent="0.3">
      <c r="A422" s="821"/>
      <c r="B422" s="826" t="s">
        <v>4177</v>
      </c>
      <c r="C422" s="858">
        <v>14347909687</v>
      </c>
      <c r="D422" s="859"/>
      <c r="E422" s="823"/>
    </row>
    <row r="423" spans="1:5" ht="16.5" thickBot="1" x14ac:dyDescent="0.3">
      <c r="A423" s="821"/>
      <c r="B423" s="826" t="s">
        <v>4178</v>
      </c>
      <c r="C423" s="858">
        <v>1488317700</v>
      </c>
      <c r="D423" s="859"/>
      <c r="E423" s="823"/>
    </row>
    <row r="424" spans="1:5" ht="16.5" thickBot="1" x14ac:dyDescent="0.3">
      <c r="A424" s="821"/>
      <c r="B424" s="826"/>
      <c r="C424" s="858"/>
      <c r="D424" s="859"/>
      <c r="E424" s="823"/>
    </row>
    <row r="425" spans="1:5" ht="32.25" thickBot="1" x14ac:dyDescent="0.3">
      <c r="A425" s="821"/>
      <c r="B425" s="827" t="s">
        <v>4116</v>
      </c>
      <c r="C425" s="858">
        <f>SUM(C421:D424)</f>
        <v>15951763526</v>
      </c>
      <c r="D425" s="859"/>
      <c r="E425" s="823"/>
    </row>
    <row r="426" spans="1:5" ht="48" thickBot="1" x14ac:dyDescent="0.3">
      <c r="A426" s="821"/>
      <c r="B426" s="827" t="s">
        <v>4117</v>
      </c>
      <c r="C426" s="873">
        <f>+C425/616000</f>
        <v>25895.72000974026</v>
      </c>
      <c r="D426" s="874"/>
      <c r="E426" s="823"/>
    </row>
    <row r="427" spans="1:5" x14ac:dyDescent="0.25">
      <c r="A427" s="821"/>
      <c r="B427" s="822"/>
      <c r="C427" s="828"/>
      <c r="D427" s="829"/>
      <c r="E427" s="823"/>
    </row>
    <row r="428" spans="1:5" ht="16.5" thickBot="1" x14ac:dyDescent="0.3">
      <c r="A428" s="821"/>
      <c r="B428" s="822" t="s">
        <v>4118</v>
      </c>
      <c r="C428" s="828"/>
      <c r="D428" s="829"/>
      <c r="E428" s="823"/>
    </row>
    <row r="429" spans="1:5" ht="15" x14ac:dyDescent="0.25">
      <c r="A429" s="821"/>
      <c r="B429" s="830" t="s">
        <v>4119</v>
      </c>
      <c r="C429" s="831">
        <v>223636281</v>
      </c>
      <c r="D429" s="832"/>
      <c r="E429" s="823"/>
    </row>
    <row r="430" spans="1:5" ht="15" x14ac:dyDescent="0.25">
      <c r="A430" s="821"/>
      <c r="B430" s="821" t="s">
        <v>4120</v>
      </c>
      <c r="C430" s="833">
        <v>2556353087</v>
      </c>
      <c r="D430" s="823"/>
      <c r="E430" s="823"/>
    </row>
    <row r="431" spans="1:5" ht="15" x14ac:dyDescent="0.25">
      <c r="A431" s="821"/>
      <c r="B431" s="821" t="s">
        <v>4121</v>
      </c>
      <c r="C431" s="833">
        <v>165431149</v>
      </c>
      <c r="D431" s="823"/>
      <c r="E431" s="823"/>
    </row>
    <row r="432" spans="1:5" thickBot="1" x14ac:dyDescent="0.3">
      <c r="A432" s="821"/>
      <c r="B432" s="834" t="s">
        <v>4122</v>
      </c>
      <c r="C432" s="835">
        <v>645677829</v>
      </c>
      <c r="D432" s="836"/>
      <c r="E432" s="823"/>
    </row>
    <row r="433" spans="1:5" ht="16.5" thickBot="1" x14ac:dyDescent="0.3">
      <c r="A433" s="821"/>
      <c r="B433" s="875" t="s">
        <v>4123</v>
      </c>
      <c r="C433" s="876"/>
      <c r="D433" s="877"/>
      <c r="E433" s="823"/>
    </row>
    <row r="434" spans="1:5" ht="16.5" thickBot="1" x14ac:dyDescent="0.3">
      <c r="A434" s="821"/>
      <c r="B434" s="875" t="s">
        <v>4124</v>
      </c>
      <c r="C434" s="876"/>
      <c r="D434" s="877"/>
      <c r="E434" s="823"/>
    </row>
    <row r="435" spans="1:5" x14ac:dyDescent="0.25">
      <c r="A435" s="821"/>
      <c r="B435" s="838" t="s">
        <v>4125</v>
      </c>
      <c r="C435" s="839">
        <f>C429/C431</f>
        <v>1.3518390118900765</v>
      </c>
      <c r="D435" s="829" t="s">
        <v>4135</v>
      </c>
      <c r="E435" s="823"/>
    </row>
    <row r="436" spans="1:5" ht="16.5" thickBot="1" x14ac:dyDescent="0.3">
      <c r="A436" s="821"/>
      <c r="B436" s="853" t="s">
        <v>4126</v>
      </c>
      <c r="C436" s="841">
        <f>C432/C430</f>
        <v>0.25257771795434297</v>
      </c>
      <c r="D436" s="840" t="s">
        <v>4135</v>
      </c>
      <c r="E436" s="823"/>
    </row>
    <row r="437" spans="1:5" ht="16.5" thickBot="1" x14ac:dyDescent="0.3">
      <c r="A437" s="821"/>
      <c r="B437" s="842"/>
      <c r="C437" s="843"/>
      <c r="D437" s="822"/>
      <c r="E437" s="844"/>
    </row>
    <row r="438" spans="1:5" x14ac:dyDescent="0.25">
      <c r="A438" s="878"/>
      <c r="B438" s="879" t="s">
        <v>4127</v>
      </c>
      <c r="C438" s="881" t="s">
        <v>4136</v>
      </c>
      <c r="D438" s="882"/>
      <c r="E438" s="869"/>
    </row>
    <row r="439" spans="1:5" ht="16.5" thickBot="1" x14ac:dyDescent="0.3">
      <c r="A439" s="878"/>
      <c r="B439" s="880"/>
      <c r="C439" s="871" t="s">
        <v>4129</v>
      </c>
      <c r="D439" s="872"/>
      <c r="E439" s="869"/>
    </row>
    <row r="440" spans="1:5" thickBot="1" x14ac:dyDescent="0.3">
      <c r="A440" s="834"/>
      <c r="B440" s="845"/>
      <c r="C440" s="845"/>
      <c r="D440" s="845"/>
      <c r="E440" s="836"/>
    </row>
    <row r="441" spans="1:5" x14ac:dyDescent="0.25">
      <c r="B441" s="847" t="s">
        <v>4130</v>
      </c>
    </row>
    <row r="442" spans="1:5" ht="16.5" thickBot="1" x14ac:dyDescent="0.3">
      <c r="B442" s="847"/>
    </row>
    <row r="443" spans="1:5" x14ac:dyDescent="0.25">
      <c r="A443" s="860" t="s">
        <v>4107</v>
      </c>
      <c r="B443" s="861"/>
      <c r="C443" s="861"/>
      <c r="D443" s="861"/>
      <c r="E443" s="816"/>
    </row>
    <row r="444" spans="1:5" x14ac:dyDescent="0.25">
      <c r="A444" s="817"/>
      <c r="B444" s="862" t="s">
        <v>4108</v>
      </c>
      <c r="C444" s="862"/>
      <c r="D444" s="862"/>
      <c r="E444" s="818"/>
    </row>
    <row r="445" spans="1:5" x14ac:dyDescent="0.25">
      <c r="A445" s="819"/>
      <c r="B445" s="862" t="s">
        <v>4109</v>
      </c>
      <c r="C445" s="862"/>
      <c r="D445" s="862"/>
      <c r="E445" s="829" t="s">
        <v>4179</v>
      </c>
    </row>
    <row r="446" spans="1:5" thickBot="1" x14ac:dyDescent="0.3">
      <c r="A446" s="821"/>
      <c r="B446" s="822"/>
      <c r="C446" s="822"/>
      <c r="D446" s="822"/>
      <c r="E446" s="823"/>
    </row>
    <row r="447" spans="1:5" ht="16.5" thickBot="1" x14ac:dyDescent="0.3">
      <c r="A447" s="821"/>
      <c r="B447" s="824" t="s">
        <v>4111</v>
      </c>
      <c r="C447" s="863" t="s">
        <v>1727</v>
      </c>
      <c r="D447" s="864"/>
      <c r="E447" s="823"/>
    </row>
    <row r="448" spans="1:5" ht="16.5" thickBot="1" x14ac:dyDescent="0.3">
      <c r="A448" s="821"/>
      <c r="B448" s="825" t="s">
        <v>4112</v>
      </c>
      <c r="C448" s="865" t="s">
        <v>4180</v>
      </c>
      <c r="D448" s="866"/>
      <c r="E448" s="823"/>
    </row>
    <row r="449" spans="1:5" ht="16.5" thickBot="1" x14ac:dyDescent="0.3">
      <c r="A449" s="821"/>
      <c r="B449" s="825" t="s">
        <v>4114</v>
      </c>
      <c r="C449" s="867" t="s">
        <v>4115</v>
      </c>
      <c r="D449" s="868"/>
      <c r="E449" s="823"/>
    </row>
    <row r="450" spans="1:5" ht="16.5" thickBot="1" x14ac:dyDescent="0.3">
      <c r="A450" s="821"/>
      <c r="B450" s="826">
        <v>22</v>
      </c>
      <c r="C450" s="858">
        <v>3463499474</v>
      </c>
      <c r="D450" s="859"/>
      <c r="E450" s="823"/>
    </row>
    <row r="451" spans="1:5" ht="16.5" thickBot="1" x14ac:dyDescent="0.3">
      <c r="A451" s="821"/>
      <c r="B451" s="826"/>
      <c r="C451" s="858"/>
      <c r="D451" s="859"/>
      <c r="E451" s="823"/>
    </row>
    <row r="452" spans="1:5" ht="16.5" thickBot="1" x14ac:dyDescent="0.3">
      <c r="A452" s="821"/>
      <c r="B452" s="826"/>
      <c r="C452" s="858"/>
      <c r="D452" s="859"/>
      <c r="E452" s="823"/>
    </row>
    <row r="453" spans="1:5" ht="16.5" thickBot="1" x14ac:dyDescent="0.3">
      <c r="A453" s="821"/>
      <c r="B453" s="826"/>
      <c r="C453" s="858"/>
      <c r="D453" s="859"/>
      <c r="E453" s="823"/>
    </row>
    <row r="454" spans="1:5" ht="32.25" thickBot="1" x14ac:dyDescent="0.3">
      <c r="A454" s="821"/>
      <c r="B454" s="827" t="s">
        <v>4116</v>
      </c>
      <c r="C454" s="858">
        <f>SUM(C450:D453)</f>
        <v>3463499474</v>
      </c>
      <c r="D454" s="859"/>
      <c r="E454" s="823"/>
    </row>
    <row r="455" spans="1:5" ht="48" thickBot="1" x14ac:dyDescent="0.3">
      <c r="A455" s="821"/>
      <c r="B455" s="827" t="s">
        <v>4117</v>
      </c>
      <c r="C455" s="873">
        <f>+C454/616000</f>
        <v>5622.5640811688309</v>
      </c>
      <c r="D455" s="874"/>
      <c r="E455" s="823"/>
    </row>
    <row r="456" spans="1:5" x14ac:dyDescent="0.25">
      <c r="A456" s="821"/>
      <c r="B456" s="822"/>
      <c r="C456" s="828"/>
      <c r="D456" s="829"/>
      <c r="E456" s="823"/>
    </row>
    <row r="457" spans="1:5" ht="16.5" thickBot="1" x14ac:dyDescent="0.3">
      <c r="A457" s="821"/>
      <c r="B457" s="822" t="s">
        <v>4118</v>
      </c>
      <c r="C457" s="828"/>
      <c r="D457" s="829"/>
      <c r="E457" s="823"/>
    </row>
    <row r="458" spans="1:5" ht="15" x14ac:dyDescent="0.25">
      <c r="A458" s="821"/>
      <c r="B458" s="830" t="s">
        <v>4119</v>
      </c>
      <c r="C458" s="831">
        <v>7904037000</v>
      </c>
      <c r="D458" s="832"/>
      <c r="E458" s="823"/>
    </row>
    <row r="459" spans="1:5" ht="15" x14ac:dyDescent="0.25">
      <c r="A459" s="821"/>
      <c r="B459" s="821" t="s">
        <v>4120</v>
      </c>
      <c r="C459" s="833">
        <v>11668009000</v>
      </c>
      <c r="D459" s="823"/>
      <c r="E459" s="823"/>
    </row>
    <row r="460" spans="1:5" ht="15" x14ac:dyDescent="0.25">
      <c r="A460" s="821"/>
      <c r="B460" s="821" t="s">
        <v>4121</v>
      </c>
      <c r="C460" s="833">
        <v>3336328000</v>
      </c>
      <c r="D460" s="823"/>
      <c r="E460" s="823"/>
    </row>
    <row r="461" spans="1:5" thickBot="1" x14ac:dyDescent="0.3">
      <c r="A461" s="821"/>
      <c r="B461" s="834" t="s">
        <v>4122</v>
      </c>
      <c r="C461" s="835">
        <v>3336328000</v>
      </c>
      <c r="D461" s="836"/>
      <c r="E461" s="823"/>
    </row>
    <row r="462" spans="1:5" ht="16.5" thickBot="1" x14ac:dyDescent="0.3">
      <c r="A462" s="821"/>
      <c r="B462" s="875" t="s">
        <v>4123</v>
      </c>
      <c r="C462" s="876"/>
      <c r="D462" s="877"/>
      <c r="E462" s="823"/>
    </row>
    <row r="463" spans="1:5" ht="16.5" thickBot="1" x14ac:dyDescent="0.3">
      <c r="A463" s="821"/>
      <c r="B463" s="875" t="s">
        <v>4124</v>
      </c>
      <c r="C463" s="876"/>
      <c r="D463" s="877"/>
      <c r="E463" s="823"/>
    </row>
    <row r="464" spans="1:5" x14ac:dyDescent="0.25">
      <c r="A464" s="821"/>
      <c r="B464" s="838" t="s">
        <v>4125</v>
      </c>
      <c r="C464" s="839">
        <f>C458/C460</f>
        <v>2.3690827160878665</v>
      </c>
      <c r="D464" s="829" t="s">
        <v>4135</v>
      </c>
      <c r="E464" s="823"/>
    </row>
    <row r="465" spans="1:5" ht="16.5" thickBot="1" x14ac:dyDescent="0.3">
      <c r="A465" s="821"/>
      <c r="B465" s="853" t="s">
        <v>4126</v>
      </c>
      <c r="C465" s="841">
        <f>C461/C459</f>
        <v>0.28593807221094875</v>
      </c>
      <c r="D465" s="840" t="s">
        <v>4135</v>
      </c>
      <c r="E465" s="823"/>
    </row>
    <row r="466" spans="1:5" ht="16.5" thickBot="1" x14ac:dyDescent="0.3">
      <c r="A466" s="821"/>
      <c r="B466" s="842"/>
      <c r="C466" s="843"/>
      <c r="D466" s="822"/>
      <c r="E466" s="844"/>
    </row>
    <row r="467" spans="1:5" x14ac:dyDescent="0.25">
      <c r="A467" s="878"/>
      <c r="B467" s="879" t="s">
        <v>4127</v>
      </c>
      <c r="C467" s="881" t="s">
        <v>4136</v>
      </c>
      <c r="D467" s="882"/>
      <c r="E467" s="869"/>
    </row>
    <row r="468" spans="1:5" ht="16.5" thickBot="1" x14ac:dyDescent="0.3">
      <c r="A468" s="878"/>
      <c r="B468" s="880"/>
      <c r="C468" s="871" t="s">
        <v>4129</v>
      </c>
      <c r="D468" s="872"/>
      <c r="E468" s="869"/>
    </row>
    <row r="469" spans="1:5" thickBot="1" x14ac:dyDescent="0.3">
      <c r="A469" s="834"/>
      <c r="B469" s="845"/>
      <c r="C469" s="845"/>
      <c r="D469" s="845"/>
      <c r="E469" s="836"/>
    </row>
    <row r="470" spans="1:5" x14ac:dyDescent="0.25">
      <c r="B470" s="847" t="s">
        <v>4130</v>
      </c>
    </row>
    <row r="471" spans="1:5" ht="16.5" thickBot="1" x14ac:dyDescent="0.3">
      <c r="B471" s="847"/>
    </row>
    <row r="472" spans="1:5" x14ac:dyDescent="0.25">
      <c r="A472" s="860" t="s">
        <v>4107</v>
      </c>
      <c r="B472" s="861"/>
      <c r="C472" s="861"/>
      <c r="D472" s="861"/>
      <c r="E472" s="816"/>
    </row>
    <row r="473" spans="1:5" x14ac:dyDescent="0.25">
      <c r="A473" s="817"/>
      <c r="B473" s="862" t="s">
        <v>4108</v>
      </c>
      <c r="C473" s="862"/>
      <c r="D473" s="862"/>
      <c r="E473" s="848" t="s">
        <v>4181</v>
      </c>
    </row>
    <row r="474" spans="1:5" x14ac:dyDescent="0.25">
      <c r="A474" s="819"/>
      <c r="B474" s="862" t="s">
        <v>4109</v>
      </c>
      <c r="C474" s="862"/>
      <c r="D474" s="862"/>
      <c r="E474" s="820"/>
    </row>
    <row r="475" spans="1:5" thickBot="1" x14ac:dyDescent="0.3">
      <c r="A475" s="821"/>
      <c r="B475" s="822"/>
      <c r="C475" s="822"/>
      <c r="D475" s="822"/>
      <c r="E475" s="823"/>
    </row>
    <row r="476" spans="1:5" ht="16.5" thickBot="1" x14ac:dyDescent="0.3">
      <c r="A476" s="821"/>
      <c r="B476" s="824" t="s">
        <v>4111</v>
      </c>
      <c r="C476" s="863" t="s">
        <v>4182</v>
      </c>
      <c r="D476" s="864"/>
      <c r="E476" s="823"/>
    </row>
    <row r="477" spans="1:5" ht="16.5" thickBot="1" x14ac:dyDescent="0.3">
      <c r="A477" s="821"/>
      <c r="B477" s="825" t="s">
        <v>4112</v>
      </c>
      <c r="C477" s="865" t="s">
        <v>4183</v>
      </c>
      <c r="D477" s="866"/>
      <c r="E477" s="823"/>
    </row>
    <row r="478" spans="1:5" ht="16.5" thickBot="1" x14ac:dyDescent="0.3">
      <c r="A478" s="821"/>
      <c r="B478" s="825" t="s">
        <v>4114</v>
      </c>
      <c r="C478" s="867" t="s">
        <v>4115</v>
      </c>
      <c r="D478" s="868"/>
      <c r="E478" s="823"/>
    </row>
    <row r="479" spans="1:5" ht="16.5" thickBot="1" x14ac:dyDescent="0.3">
      <c r="A479" s="821"/>
      <c r="B479" s="826">
        <v>20</v>
      </c>
      <c r="C479" s="858"/>
      <c r="D479" s="859"/>
      <c r="E479" s="823"/>
    </row>
    <row r="480" spans="1:5" ht="16.5" thickBot="1" x14ac:dyDescent="0.3">
      <c r="A480" s="821"/>
      <c r="B480" s="826"/>
      <c r="C480" s="858"/>
      <c r="D480" s="859"/>
      <c r="E480" s="823"/>
    </row>
    <row r="481" spans="1:5" ht="16.5" thickBot="1" x14ac:dyDescent="0.3">
      <c r="A481" s="821"/>
      <c r="B481" s="826"/>
      <c r="C481" s="858"/>
      <c r="D481" s="859"/>
      <c r="E481" s="823"/>
    </row>
    <row r="482" spans="1:5" ht="16.5" thickBot="1" x14ac:dyDescent="0.3">
      <c r="A482" s="821"/>
      <c r="B482" s="826"/>
      <c r="C482" s="858"/>
      <c r="D482" s="859"/>
      <c r="E482" s="823"/>
    </row>
    <row r="483" spans="1:5" ht="32.25" thickBot="1" x14ac:dyDescent="0.3">
      <c r="A483" s="821"/>
      <c r="B483" s="827" t="s">
        <v>4116</v>
      </c>
      <c r="C483" s="858">
        <f>SUM(C479:D482)</f>
        <v>0</v>
      </c>
      <c r="D483" s="859"/>
      <c r="E483" s="823"/>
    </row>
    <row r="484" spans="1:5" ht="48" thickBot="1" x14ac:dyDescent="0.3">
      <c r="A484" s="821"/>
      <c r="B484" s="827" t="s">
        <v>4117</v>
      </c>
      <c r="C484" s="873">
        <f>+C483/616000</f>
        <v>0</v>
      </c>
      <c r="D484" s="874"/>
      <c r="E484" s="823"/>
    </row>
    <row r="485" spans="1:5" x14ac:dyDescent="0.25">
      <c r="A485" s="821"/>
      <c r="B485" s="822"/>
      <c r="C485" s="828"/>
      <c r="D485" s="829"/>
      <c r="E485" s="823"/>
    </row>
    <row r="486" spans="1:5" ht="16.5" thickBot="1" x14ac:dyDescent="0.3">
      <c r="A486" s="821"/>
      <c r="B486" s="822" t="s">
        <v>4118</v>
      </c>
      <c r="C486" s="828"/>
      <c r="D486" s="829"/>
      <c r="E486" s="823"/>
    </row>
    <row r="487" spans="1:5" ht="15" x14ac:dyDescent="0.25">
      <c r="A487" s="821"/>
      <c r="B487" s="830" t="s">
        <v>4119</v>
      </c>
      <c r="C487" s="831"/>
      <c r="D487" s="832"/>
      <c r="E487" s="823"/>
    </row>
    <row r="488" spans="1:5" ht="15" x14ac:dyDescent="0.25">
      <c r="A488" s="821"/>
      <c r="B488" s="821" t="s">
        <v>4120</v>
      </c>
      <c r="C488" s="833"/>
      <c r="D488" s="823"/>
      <c r="E488" s="823"/>
    </row>
    <row r="489" spans="1:5" ht="15" x14ac:dyDescent="0.25">
      <c r="A489" s="821"/>
      <c r="B489" s="821" t="s">
        <v>4121</v>
      </c>
      <c r="C489" s="833"/>
      <c r="D489" s="823"/>
      <c r="E489" s="823"/>
    </row>
    <row r="490" spans="1:5" thickBot="1" x14ac:dyDescent="0.3">
      <c r="A490" s="821"/>
      <c r="B490" s="834" t="s">
        <v>4122</v>
      </c>
      <c r="C490" s="835"/>
      <c r="D490" s="836"/>
      <c r="E490" s="823"/>
    </row>
    <row r="491" spans="1:5" ht="16.5" thickBot="1" x14ac:dyDescent="0.3">
      <c r="A491" s="821"/>
      <c r="B491" s="875" t="s">
        <v>4123</v>
      </c>
      <c r="C491" s="876"/>
      <c r="D491" s="877"/>
      <c r="E491" s="823"/>
    </row>
    <row r="492" spans="1:5" ht="16.5" thickBot="1" x14ac:dyDescent="0.3">
      <c r="A492" s="821"/>
      <c r="B492" s="875" t="s">
        <v>4124</v>
      </c>
      <c r="C492" s="876"/>
      <c r="D492" s="877"/>
      <c r="E492" s="823"/>
    </row>
    <row r="493" spans="1:5" x14ac:dyDescent="0.25">
      <c r="A493" s="821"/>
      <c r="B493" s="838" t="s">
        <v>4125</v>
      </c>
      <c r="C493" s="839" t="e">
        <f>C487/C489</f>
        <v>#DIV/0!</v>
      </c>
      <c r="D493" s="829" t="s">
        <v>3760</v>
      </c>
      <c r="E493" s="823"/>
    </row>
    <row r="494" spans="1:5" ht="16.5" thickBot="1" x14ac:dyDescent="0.3">
      <c r="A494" s="821"/>
      <c r="B494" s="853" t="s">
        <v>4126</v>
      </c>
      <c r="C494" s="841" t="e">
        <f>C490/C488</f>
        <v>#DIV/0!</v>
      </c>
      <c r="D494" s="840" t="s">
        <v>3760</v>
      </c>
      <c r="E494" s="823"/>
    </row>
    <row r="495" spans="1:5" ht="16.5" thickBot="1" x14ac:dyDescent="0.3">
      <c r="A495" s="821"/>
      <c r="B495" s="842"/>
      <c r="C495" s="843"/>
      <c r="D495" s="822"/>
      <c r="E495" s="844"/>
    </row>
    <row r="496" spans="1:5" x14ac:dyDescent="0.25">
      <c r="A496" s="878"/>
      <c r="B496" s="879" t="s">
        <v>4127</v>
      </c>
      <c r="C496" s="881" t="s">
        <v>4184</v>
      </c>
      <c r="D496" s="882"/>
      <c r="E496" s="869"/>
    </row>
    <row r="497" spans="1:5" ht="16.5" thickBot="1" x14ac:dyDescent="0.3">
      <c r="A497" s="878"/>
      <c r="B497" s="880"/>
      <c r="C497" s="871" t="s">
        <v>4129</v>
      </c>
      <c r="D497" s="872"/>
      <c r="E497" s="869"/>
    </row>
    <row r="498" spans="1:5" thickBot="1" x14ac:dyDescent="0.3">
      <c r="A498" s="834"/>
      <c r="B498" s="845"/>
      <c r="C498" s="845"/>
      <c r="D498" s="845"/>
      <c r="E498" s="836"/>
    </row>
    <row r="499" spans="1:5" x14ac:dyDescent="0.25">
      <c r="B499" s="847" t="s">
        <v>4130</v>
      </c>
    </row>
    <row r="500" spans="1:5" x14ac:dyDescent="0.25">
      <c r="C500" s="374" t="s">
        <v>4185</v>
      </c>
    </row>
    <row r="501" spans="1:5" x14ac:dyDescent="0.25">
      <c r="C501" s="374" t="s">
        <v>4186</v>
      </c>
    </row>
    <row r="502" spans="1:5" x14ac:dyDescent="0.25">
      <c r="C502" s="374" t="s">
        <v>4187</v>
      </c>
    </row>
    <row r="503" spans="1:5" ht="16.5" thickBot="1" x14ac:dyDescent="0.3"/>
    <row r="504" spans="1:5" x14ac:dyDescent="0.25">
      <c r="A504" s="860" t="s">
        <v>4107</v>
      </c>
      <c r="B504" s="861"/>
      <c r="C504" s="861"/>
      <c r="D504" s="861"/>
      <c r="E504" s="816"/>
    </row>
    <row r="505" spans="1:5" x14ac:dyDescent="0.25">
      <c r="A505" s="817"/>
      <c r="B505" s="862" t="s">
        <v>4108</v>
      </c>
      <c r="C505" s="862"/>
      <c r="D505" s="862"/>
      <c r="E505" s="818"/>
    </row>
    <row r="506" spans="1:5" x14ac:dyDescent="0.25">
      <c r="A506" s="819"/>
      <c r="B506" s="862" t="s">
        <v>4109</v>
      </c>
      <c r="C506" s="862"/>
      <c r="D506" s="862"/>
      <c r="E506" s="829" t="s">
        <v>4188</v>
      </c>
    </row>
    <row r="507" spans="1:5" thickBot="1" x14ac:dyDescent="0.3">
      <c r="A507" s="821"/>
      <c r="B507" s="822"/>
      <c r="C507" s="822"/>
      <c r="D507" s="822"/>
      <c r="E507" s="823"/>
    </row>
    <row r="508" spans="1:5" ht="16.5" thickBot="1" x14ac:dyDescent="0.3">
      <c r="A508" s="821"/>
      <c r="B508" s="824" t="s">
        <v>4111</v>
      </c>
      <c r="C508" s="863" t="s">
        <v>4189</v>
      </c>
      <c r="D508" s="864"/>
      <c r="E508" s="823"/>
    </row>
    <row r="509" spans="1:5" ht="16.5" thickBot="1" x14ac:dyDescent="0.3">
      <c r="A509" s="821"/>
      <c r="B509" s="825" t="s">
        <v>4112</v>
      </c>
      <c r="C509" s="865" t="s">
        <v>4190</v>
      </c>
      <c r="D509" s="866"/>
      <c r="E509" s="823"/>
    </row>
    <row r="510" spans="1:5" ht="16.5" thickBot="1" x14ac:dyDescent="0.3">
      <c r="A510" s="821"/>
      <c r="B510" s="825" t="s">
        <v>4114</v>
      </c>
      <c r="C510" s="867" t="s">
        <v>4115</v>
      </c>
      <c r="D510" s="868"/>
      <c r="E510" s="823"/>
    </row>
    <row r="511" spans="1:5" ht="16.5" thickBot="1" x14ac:dyDescent="0.3">
      <c r="A511" s="821"/>
      <c r="B511" s="826">
        <v>24</v>
      </c>
      <c r="C511" s="858">
        <v>1518171804</v>
      </c>
      <c r="D511" s="859"/>
      <c r="E511" s="823"/>
    </row>
    <row r="512" spans="1:5" ht="16.5" thickBot="1" x14ac:dyDescent="0.3">
      <c r="A512" s="821"/>
      <c r="B512" s="826">
        <v>25</v>
      </c>
      <c r="C512" s="858">
        <v>3126127962</v>
      </c>
      <c r="D512" s="859"/>
      <c r="E512" s="823"/>
    </row>
    <row r="513" spans="1:5" ht="16.5" thickBot="1" x14ac:dyDescent="0.3">
      <c r="A513" s="821"/>
      <c r="B513" s="826">
        <v>26</v>
      </c>
      <c r="C513" s="858">
        <v>341437590</v>
      </c>
      <c r="D513" s="859"/>
      <c r="E513" s="823"/>
    </row>
    <row r="514" spans="1:5" ht="16.5" thickBot="1" x14ac:dyDescent="0.3">
      <c r="A514" s="821"/>
      <c r="B514" s="826"/>
      <c r="C514" s="858"/>
      <c r="D514" s="859"/>
      <c r="E514" s="823"/>
    </row>
    <row r="515" spans="1:5" ht="32.25" thickBot="1" x14ac:dyDescent="0.3">
      <c r="A515" s="821"/>
      <c r="B515" s="827" t="s">
        <v>4116</v>
      </c>
      <c r="C515" s="858">
        <f>SUM(C511:D514)</f>
        <v>4985737356</v>
      </c>
      <c r="D515" s="859"/>
      <c r="E515" s="823"/>
    </row>
    <row r="516" spans="1:5" ht="48" thickBot="1" x14ac:dyDescent="0.3">
      <c r="A516" s="821"/>
      <c r="B516" s="827" t="s">
        <v>4117</v>
      </c>
      <c r="C516" s="873">
        <f>+C515/616000</f>
        <v>8093.729474025974</v>
      </c>
      <c r="D516" s="874"/>
      <c r="E516" s="823"/>
    </row>
    <row r="517" spans="1:5" x14ac:dyDescent="0.25">
      <c r="A517" s="821"/>
      <c r="B517" s="822"/>
      <c r="C517" s="828"/>
      <c r="D517" s="829"/>
      <c r="E517" s="823"/>
    </row>
    <row r="518" spans="1:5" ht="16.5" thickBot="1" x14ac:dyDescent="0.3">
      <c r="A518" s="821"/>
      <c r="B518" s="822" t="s">
        <v>4118</v>
      </c>
      <c r="C518" s="828"/>
      <c r="D518" s="829"/>
      <c r="E518" s="823"/>
    </row>
    <row r="519" spans="1:5" ht="15" x14ac:dyDescent="0.25">
      <c r="A519" s="821"/>
      <c r="B519" s="830" t="s">
        <v>4119</v>
      </c>
      <c r="C519" s="831">
        <v>3473007859</v>
      </c>
      <c r="D519" s="832"/>
      <c r="E519" s="823"/>
    </row>
    <row r="520" spans="1:5" ht="15" x14ac:dyDescent="0.25">
      <c r="A520" s="821"/>
      <c r="B520" s="821" t="s">
        <v>4120</v>
      </c>
      <c r="C520" s="833">
        <v>13609203815</v>
      </c>
      <c r="D520" s="823"/>
      <c r="E520" s="823"/>
    </row>
    <row r="521" spans="1:5" ht="15" x14ac:dyDescent="0.25">
      <c r="A521" s="821"/>
      <c r="B521" s="821" t="s">
        <v>4121</v>
      </c>
      <c r="C521" s="833">
        <v>2334304864</v>
      </c>
      <c r="D521" s="823"/>
      <c r="E521" s="823"/>
    </row>
    <row r="522" spans="1:5" thickBot="1" x14ac:dyDescent="0.3">
      <c r="A522" s="821"/>
      <c r="B522" s="834" t="s">
        <v>4122</v>
      </c>
      <c r="C522" s="835">
        <v>2334304864</v>
      </c>
      <c r="D522" s="836"/>
      <c r="E522" s="823"/>
    </row>
    <row r="523" spans="1:5" ht="16.5" thickBot="1" x14ac:dyDescent="0.3">
      <c r="A523" s="821"/>
      <c r="B523" s="875" t="s">
        <v>4123</v>
      </c>
      <c r="C523" s="876"/>
      <c r="D523" s="877"/>
      <c r="E523" s="823"/>
    </row>
    <row r="524" spans="1:5" ht="16.5" thickBot="1" x14ac:dyDescent="0.3">
      <c r="A524" s="821"/>
      <c r="B524" s="875" t="s">
        <v>4124</v>
      </c>
      <c r="C524" s="876"/>
      <c r="D524" s="877"/>
      <c r="E524" s="823"/>
    </row>
    <row r="525" spans="1:5" x14ac:dyDescent="0.25">
      <c r="A525" s="821"/>
      <c r="B525" s="838" t="s">
        <v>4125</v>
      </c>
      <c r="C525" s="839">
        <f>C519/C521</f>
        <v>1.4878124586729216</v>
      </c>
      <c r="D525" s="829" t="s">
        <v>4135</v>
      </c>
      <c r="E525" s="823"/>
    </row>
    <row r="526" spans="1:5" ht="16.5" thickBot="1" x14ac:dyDescent="0.3">
      <c r="A526" s="821"/>
      <c r="B526" s="853" t="s">
        <v>4126</v>
      </c>
      <c r="C526" s="841">
        <f>C522/C520</f>
        <v>0.17152398448373155</v>
      </c>
      <c r="D526" s="840" t="s">
        <v>4135</v>
      </c>
      <c r="E526" s="823"/>
    </row>
    <row r="527" spans="1:5" ht="16.5" thickBot="1" x14ac:dyDescent="0.3">
      <c r="A527" s="821"/>
      <c r="B527" s="842"/>
      <c r="C527" s="843"/>
      <c r="D527" s="822"/>
      <c r="E527" s="844"/>
    </row>
    <row r="528" spans="1:5" x14ac:dyDescent="0.25">
      <c r="A528" s="878"/>
      <c r="B528" s="879" t="s">
        <v>4127</v>
      </c>
      <c r="C528" s="881" t="s">
        <v>4136</v>
      </c>
      <c r="D528" s="882"/>
      <c r="E528" s="869"/>
    </row>
    <row r="529" spans="1:5" ht="16.5" thickBot="1" x14ac:dyDescent="0.3">
      <c r="A529" s="878"/>
      <c r="B529" s="880"/>
      <c r="C529" s="871" t="s">
        <v>4129</v>
      </c>
      <c r="D529" s="872"/>
      <c r="E529" s="869"/>
    </row>
    <row r="530" spans="1:5" thickBot="1" x14ac:dyDescent="0.3">
      <c r="A530" s="834"/>
      <c r="B530" s="845"/>
      <c r="C530" s="845"/>
      <c r="D530" s="845"/>
      <c r="E530" s="836"/>
    </row>
    <row r="531" spans="1:5" x14ac:dyDescent="0.25">
      <c r="B531" s="847" t="s">
        <v>4130</v>
      </c>
    </row>
    <row r="532" spans="1:5" x14ac:dyDescent="0.25">
      <c r="B532" s="847"/>
    </row>
    <row r="533" spans="1:5" x14ac:dyDescent="0.25">
      <c r="B533" s="847"/>
    </row>
    <row r="534" spans="1:5" ht="16.5" thickBot="1" x14ac:dyDescent="0.3">
      <c r="B534" s="847"/>
    </row>
    <row r="535" spans="1:5" x14ac:dyDescent="0.25">
      <c r="A535" s="860" t="s">
        <v>4107</v>
      </c>
      <c r="B535" s="861"/>
      <c r="C535" s="861"/>
      <c r="D535" s="861"/>
    </row>
    <row r="536" spans="1:5" x14ac:dyDescent="0.25">
      <c r="A536" s="817"/>
      <c r="B536" s="862" t="s">
        <v>4108</v>
      </c>
      <c r="C536" s="862"/>
      <c r="D536" s="862"/>
    </row>
    <row r="537" spans="1:5" x14ac:dyDescent="0.25">
      <c r="A537" s="819"/>
      <c r="B537" s="862" t="s">
        <v>4109</v>
      </c>
      <c r="C537" s="862"/>
      <c r="D537" s="862"/>
      <c r="E537" s="829" t="s">
        <v>4191</v>
      </c>
    </row>
    <row r="538" spans="1:5" thickBot="1" x14ac:dyDescent="0.3">
      <c r="A538" s="821"/>
      <c r="B538" s="822"/>
      <c r="C538" s="822"/>
      <c r="D538" s="822"/>
      <c r="E538" s="823"/>
    </row>
    <row r="539" spans="1:5" ht="16.5" thickBot="1" x14ac:dyDescent="0.3">
      <c r="A539" s="821"/>
      <c r="B539" s="824" t="s">
        <v>4111</v>
      </c>
      <c r="C539" s="863" t="s">
        <v>1612</v>
      </c>
      <c r="D539" s="864"/>
      <c r="E539" s="823"/>
    </row>
    <row r="540" spans="1:5" ht="16.5" thickBot="1" x14ac:dyDescent="0.3">
      <c r="A540" s="821"/>
      <c r="B540" s="825" t="s">
        <v>4112</v>
      </c>
      <c r="C540" s="865" t="s">
        <v>4192</v>
      </c>
      <c r="D540" s="866"/>
      <c r="E540" s="823"/>
    </row>
    <row r="541" spans="1:5" ht="16.5" thickBot="1" x14ac:dyDescent="0.3">
      <c r="A541" s="821"/>
      <c r="B541" s="825" t="s">
        <v>4114</v>
      </c>
      <c r="C541" s="867" t="s">
        <v>4115</v>
      </c>
      <c r="D541" s="868"/>
      <c r="E541" s="823"/>
    </row>
    <row r="542" spans="1:5" ht="16.5" thickBot="1" x14ac:dyDescent="0.3">
      <c r="A542" s="821"/>
      <c r="B542" s="826">
        <v>14</v>
      </c>
      <c r="C542" s="858">
        <v>565913504</v>
      </c>
      <c r="D542" s="859"/>
      <c r="E542" s="823"/>
    </row>
    <row r="543" spans="1:5" ht="16.5" thickBot="1" x14ac:dyDescent="0.3">
      <c r="A543" s="821"/>
      <c r="B543" s="826">
        <v>11</v>
      </c>
      <c r="C543" s="858">
        <v>919609444</v>
      </c>
      <c r="D543" s="859"/>
      <c r="E543" s="823"/>
    </row>
    <row r="544" spans="1:5" ht="16.5" thickBot="1" x14ac:dyDescent="0.3">
      <c r="A544" s="821"/>
      <c r="B544" s="826"/>
      <c r="C544" s="858"/>
      <c r="D544" s="859"/>
      <c r="E544" s="823"/>
    </row>
    <row r="545" spans="1:5" ht="16.5" thickBot="1" x14ac:dyDescent="0.3">
      <c r="A545" s="821"/>
      <c r="B545" s="826"/>
      <c r="C545" s="858"/>
      <c r="D545" s="859"/>
      <c r="E545" s="823"/>
    </row>
    <row r="546" spans="1:5" ht="32.25" thickBot="1" x14ac:dyDescent="0.3">
      <c r="A546" s="821"/>
      <c r="B546" s="827" t="s">
        <v>4116</v>
      </c>
      <c r="C546" s="858">
        <f>SUM(C542:D545)</f>
        <v>1485522948</v>
      </c>
      <c r="D546" s="859"/>
      <c r="E546" s="823"/>
    </row>
    <row r="547" spans="1:5" ht="48" thickBot="1" x14ac:dyDescent="0.3">
      <c r="A547" s="821"/>
      <c r="B547" s="827" t="s">
        <v>4117</v>
      </c>
      <c r="C547" s="873">
        <f>+C546/616000</f>
        <v>2411.5632272727271</v>
      </c>
      <c r="D547" s="874"/>
      <c r="E547" s="823"/>
    </row>
    <row r="548" spans="1:5" x14ac:dyDescent="0.25">
      <c r="A548" s="821"/>
      <c r="B548" s="822"/>
      <c r="C548" s="828"/>
      <c r="D548" s="829"/>
      <c r="E548" s="823"/>
    </row>
    <row r="549" spans="1:5" ht="16.5" thickBot="1" x14ac:dyDescent="0.3">
      <c r="A549" s="821"/>
      <c r="B549" s="822" t="s">
        <v>4118</v>
      </c>
      <c r="C549" s="828"/>
      <c r="D549" s="829"/>
      <c r="E549" s="823"/>
    </row>
    <row r="550" spans="1:5" ht="15" x14ac:dyDescent="0.25">
      <c r="A550" s="821"/>
      <c r="B550" s="830" t="s">
        <v>4119</v>
      </c>
      <c r="C550" s="831">
        <v>251287043</v>
      </c>
      <c r="D550" s="832"/>
      <c r="E550" s="823"/>
    </row>
    <row r="551" spans="1:5" ht="15" x14ac:dyDescent="0.25">
      <c r="A551" s="821"/>
      <c r="B551" s="821" t="s">
        <v>4120</v>
      </c>
      <c r="C551" s="833">
        <v>561773915</v>
      </c>
      <c r="D551" s="823"/>
      <c r="E551" s="823"/>
    </row>
    <row r="552" spans="1:5" ht="15" x14ac:dyDescent="0.25">
      <c r="A552" s="821"/>
      <c r="B552" s="821" t="s">
        <v>4121</v>
      </c>
      <c r="C552" s="833">
        <v>151902184</v>
      </c>
      <c r="D552" s="823"/>
      <c r="E552" s="823"/>
    </row>
    <row r="553" spans="1:5" thickBot="1" x14ac:dyDescent="0.3">
      <c r="A553" s="821"/>
      <c r="B553" s="834" t="s">
        <v>4122</v>
      </c>
      <c r="C553" s="835">
        <v>220465808</v>
      </c>
      <c r="D553" s="836"/>
      <c r="E553" s="823"/>
    </row>
    <row r="554" spans="1:5" ht="16.5" thickBot="1" x14ac:dyDescent="0.3">
      <c r="A554" s="821"/>
      <c r="B554" s="875" t="s">
        <v>4123</v>
      </c>
      <c r="C554" s="876"/>
      <c r="D554" s="877"/>
      <c r="E554" s="823"/>
    </row>
    <row r="555" spans="1:5" ht="16.5" thickBot="1" x14ac:dyDescent="0.3">
      <c r="A555" s="821"/>
      <c r="B555" s="875" t="s">
        <v>4124</v>
      </c>
      <c r="C555" s="876"/>
      <c r="D555" s="877"/>
      <c r="E555" s="823"/>
    </row>
    <row r="556" spans="1:5" x14ac:dyDescent="0.25">
      <c r="A556" s="821"/>
      <c r="B556" s="838" t="s">
        <v>4125</v>
      </c>
      <c r="C556" s="839">
        <f>C550/C552</f>
        <v>1.6542687957666231</v>
      </c>
      <c r="D556" s="829" t="s">
        <v>4135</v>
      </c>
      <c r="E556" s="823"/>
    </row>
    <row r="557" spans="1:5" ht="16.5" thickBot="1" x14ac:dyDescent="0.3">
      <c r="A557" s="821"/>
      <c r="B557" s="853" t="s">
        <v>4126</v>
      </c>
      <c r="C557" s="841">
        <f>C553/C551</f>
        <v>0.39244579022505877</v>
      </c>
      <c r="D557" s="840" t="s">
        <v>4135</v>
      </c>
      <c r="E557" s="823"/>
    </row>
    <row r="558" spans="1:5" ht="16.5" thickBot="1" x14ac:dyDescent="0.3">
      <c r="A558" s="821"/>
      <c r="B558" s="842"/>
      <c r="C558" s="843"/>
      <c r="D558" s="822"/>
      <c r="E558" s="844"/>
    </row>
    <row r="559" spans="1:5" x14ac:dyDescent="0.25">
      <c r="A559" s="878"/>
      <c r="B559" s="879" t="s">
        <v>4127</v>
      </c>
      <c r="C559" s="881" t="s">
        <v>4136</v>
      </c>
      <c r="D559" s="882"/>
      <c r="E559" s="869"/>
    </row>
    <row r="560" spans="1:5" ht="16.5" thickBot="1" x14ac:dyDescent="0.3">
      <c r="A560" s="878"/>
      <c r="B560" s="880"/>
      <c r="C560" s="871" t="s">
        <v>4129</v>
      </c>
      <c r="D560" s="872"/>
      <c r="E560" s="869"/>
    </row>
    <row r="561" spans="1:5" thickBot="1" x14ac:dyDescent="0.3">
      <c r="A561" s="834"/>
      <c r="B561" s="845"/>
      <c r="C561" s="845"/>
      <c r="D561" s="845"/>
      <c r="E561" s="836"/>
    </row>
    <row r="562" spans="1:5" x14ac:dyDescent="0.25">
      <c r="B562" s="847" t="s">
        <v>4130</v>
      </c>
    </row>
    <row r="564" spans="1:5" ht="16.5" thickBot="1" x14ac:dyDescent="0.3"/>
    <row r="565" spans="1:5" x14ac:dyDescent="0.25">
      <c r="A565" s="860" t="s">
        <v>4107</v>
      </c>
      <c r="B565" s="861"/>
      <c r="C565" s="861"/>
      <c r="D565" s="861"/>
      <c r="E565" s="816"/>
    </row>
    <row r="566" spans="1:5" x14ac:dyDescent="0.25">
      <c r="A566" s="817"/>
      <c r="B566" s="862" t="s">
        <v>4108</v>
      </c>
      <c r="C566" s="862"/>
      <c r="D566" s="862"/>
      <c r="E566" s="818"/>
    </row>
    <row r="567" spans="1:5" x14ac:dyDescent="0.25">
      <c r="A567" s="819"/>
      <c r="B567" s="862" t="s">
        <v>4109</v>
      </c>
      <c r="C567" s="862"/>
      <c r="D567" s="862"/>
      <c r="E567" s="829" t="s">
        <v>4193</v>
      </c>
    </row>
    <row r="568" spans="1:5" thickBot="1" x14ac:dyDescent="0.3">
      <c r="A568" s="821"/>
      <c r="B568" s="822"/>
      <c r="C568" s="822"/>
      <c r="D568" s="822"/>
      <c r="E568" s="823"/>
    </row>
    <row r="569" spans="1:5" ht="16.5" thickBot="1" x14ac:dyDescent="0.3">
      <c r="A569" s="821"/>
      <c r="B569" s="824" t="s">
        <v>4111</v>
      </c>
      <c r="C569" s="863" t="s">
        <v>4194</v>
      </c>
      <c r="D569" s="864"/>
      <c r="E569" s="823"/>
    </row>
    <row r="570" spans="1:5" ht="16.5" thickBot="1" x14ac:dyDescent="0.3">
      <c r="A570" s="821"/>
      <c r="B570" s="825" t="s">
        <v>4112</v>
      </c>
      <c r="C570" s="865" t="s">
        <v>4195</v>
      </c>
      <c r="D570" s="866"/>
      <c r="E570" s="823"/>
    </row>
    <row r="571" spans="1:5" ht="16.5" thickBot="1" x14ac:dyDescent="0.3">
      <c r="A571" s="821"/>
      <c r="B571" s="825" t="s">
        <v>4114</v>
      </c>
      <c r="C571" s="867" t="s">
        <v>4115</v>
      </c>
      <c r="D571" s="868"/>
      <c r="E571" s="823"/>
    </row>
    <row r="572" spans="1:5" ht="16.5" thickBot="1" x14ac:dyDescent="0.3">
      <c r="A572" s="821"/>
      <c r="B572" s="826">
        <v>16</v>
      </c>
      <c r="C572" s="858">
        <v>636652692</v>
      </c>
      <c r="D572" s="859"/>
      <c r="E572" s="823"/>
    </row>
    <row r="573" spans="1:5" ht="16.5" thickBot="1" x14ac:dyDescent="0.3">
      <c r="A573" s="821"/>
      <c r="B573" s="826">
        <v>5</v>
      </c>
      <c r="C573" s="858">
        <v>2432339772</v>
      </c>
      <c r="D573" s="859"/>
      <c r="E573" s="823"/>
    </row>
    <row r="574" spans="1:5" ht="16.5" thickBot="1" x14ac:dyDescent="0.3">
      <c r="A574" s="821"/>
      <c r="B574" s="826"/>
      <c r="C574" s="858"/>
      <c r="D574" s="859"/>
      <c r="E574" s="823"/>
    </row>
    <row r="575" spans="1:5" ht="16.5" thickBot="1" x14ac:dyDescent="0.3">
      <c r="A575" s="821"/>
      <c r="B575" s="826"/>
      <c r="C575" s="858"/>
      <c r="D575" s="859"/>
      <c r="E575" s="823"/>
    </row>
    <row r="576" spans="1:5" ht="32.25" thickBot="1" x14ac:dyDescent="0.3">
      <c r="A576" s="821"/>
      <c r="B576" s="827" t="s">
        <v>4116</v>
      </c>
      <c r="C576" s="858">
        <f>SUM(C572:D575)</f>
        <v>3068992464</v>
      </c>
      <c r="D576" s="859"/>
      <c r="E576" s="823"/>
    </row>
    <row r="577" spans="1:5" ht="48" thickBot="1" x14ac:dyDescent="0.3">
      <c r="A577" s="821"/>
      <c r="B577" s="827" t="s">
        <v>4117</v>
      </c>
      <c r="C577" s="873">
        <f>+C576/616000</f>
        <v>4982.1306233766236</v>
      </c>
      <c r="D577" s="874"/>
      <c r="E577" s="823"/>
    </row>
    <row r="578" spans="1:5" x14ac:dyDescent="0.25">
      <c r="A578" s="821"/>
      <c r="B578" s="822"/>
      <c r="C578" s="828"/>
      <c r="D578" s="829"/>
      <c r="E578" s="823"/>
    </row>
    <row r="579" spans="1:5" ht="16.5" thickBot="1" x14ac:dyDescent="0.3">
      <c r="A579" s="821"/>
      <c r="B579" s="822" t="s">
        <v>4118</v>
      </c>
      <c r="C579" s="828"/>
      <c r="D579" s="829"/>
      <c r="E579" s="823"/>
    </row>
    <row r="580" spans="1:5" ht="15" x14ac:dyDescent="0.25">
      <c r="A580" s="821"/>
      <c r="B580" s="830" t="s">
        <v>4119</v>
      </c>
      <c r="C580" s="831">
        <v>1048372353</v>
      </c>
      <c r="D580" s="832"/>
      <c r="E580" s="823"/>
    </row>
    <row r="581" spans="1:5" ht="15" x14ac:dyDescent="0.25">
      <c r="A581" s="821"/>
      <c r="B581" s="821" t="s">
        <v>4120</v>
      </c>
      <c r="C581" s="833">
        <v>1759840938</v>
      </c>
      <c r="D581" s="823"/>
      <c r="E581" s="823"/>
    </row>
    <row r="582" spans="1:5" ht="15" x14ac:dyDescent="0.25">
      <c r="A582" s="821"/>
      <c r="B582" s="821" t="s">
        <v>4121</v>
      </c>
      <c r="C582" s="833">
        <v>42382858</v>
      </c>
      <c r="D582" s="823"/>
      <c r="E582" s="823"/>
    </row>
    <row r="583" spans="1:5" thickBot="1" x14ac:dyDescent="0.3">
      <c r="A583" s="821"/>
      <c r="B583" s="834" t="s">
        <v>4122</v>
      </c>
      <c r="C583" s="835">
        <v>685944753</v>
      </c>
      <c r="D583" s="836"/>
      <c r="E583" s="823"/>
    </row>
    <row r="584" spans="1:5" ht="16.5" thickBot="1" x14ac:dyDescent="0.3">
      <c r="A584" s="821"/>
      <c r="B584" s="875" t="s">
        <v>4123</v>
      </c>
      <c r="C584" s="876"/>
      <c r="D584" s="877"/>
      <c r="E584" s="823"/>
    </row>
    <row r="585" spans="1:5" ht="16.5" thickBot="1" x14ac:dyDescent="0.3">
      <c r="A585" s="821"/>
      <c r="B585" s="875" t="s">
        <v>4124</v>
      </c>
      <c r="C585" s="876"/>
      <c r="D585" s="877"/>
      <c r="E585" s="823"/>
    </row>
    <row r="586" spans="1:5" x14ac:dyDescent="0.25">
      <c r="A586" s="821"/>
      <c r="B586" s="838" t="s">
        <v>4125</v>
      </c>
      <c r="C586" s="839">
        <f>C580/C582</f>
        <v>24.735763524960966</v>
      </c>
      <c r="D586" s="829" t="s">
        <v>4135</v>
      </c>
      <c r="E586" s="823"/>
    </row>
    <row r="587" spans="1:5" ht="16.5" thickBot="1" x14ac:dyDescent="0.3">
      <c r="A587" s="821"/>
      <c r="B587" s="853" t="s">
        <v>4126</v>
      </c>
      <c r="C587" s="841">
        <f>C583/C581</f>
        <v>0.38977656343166622</v>
      </c>
      <c r="D587" s="840" t="s">
        <v>4135</v>
      </c>
      <c r="E587" s="823"/>
    </row>
    <row r="588" spans="1:5" ht="16.5" thickBot="1" x14ac:dyDescent="0.3">
      <c r="A588" s="821"/>
      <c r="B588" s="842"/>
      <c r="C588" s="843"/>
      <c r="D588" s="822"/>
      <c r="E588" s="844"/>
    </row>
    <row r="589" spans="1:5" x14ac:dyDescent="0.25">
      <c r="A589" s="878"/>
      <c r="B589" s="879" t="s">
        <v>4127</v>
      </c>
      <c r="C589" s="881" t="s">
        <v>4136</v>
      </c>
      <c r="D589" s="882"/>
      <c r="E589" s="869"/>
    </row>
    <row r="590" spans="1:5" ht="16.5" thickBot="1" x14ac:dyDescent="0.3">
      <c r="A590" s="878"/>
      <c r="B590" s="880"/>
      <c r="C590" s="871" t="s">
        <v>4129</v>
      </c>
      <c r="D590" s="872"/>
      <c r="E590" s="869"/>
    </row>
    <row r="591" spans="1:5" thickBot="1" x14ac:dyDescent="0.3">
      <c r="A591" s="834"/>
      <c r="B591" s="845"/>
      <c r="C591" s="845"/>
      <c r="D591" s="845"/>
      <c r="E591" s="836"/>
    </row>
    <row r="592" spans="1:5" x14ac:dyDescent="0.25">
      <c r="B592" s="847" t="s">
        <v>4130</v>
      </c>
    </row>
    <row r="594" spans="1:5" ht="16.5" thickBot="1" x14ac:dyDescent="0.3"/>
    <row r="595" spans="1:5" x14ac:dyDescent="0.25">
      <c r="A595" s="860" t="s">
        <v>4107</v>
      </c>
      <c r="B595" s="861"/>
      <c r="C595" s="861"/>
      <c r="D595" s="861"/>
      <c r="E595" s="816"/>
    </row>
    <row r="596" spans="1:5" x14ac:dyDescent="0.25">
      <c r="A596" s="817"/>
      <c r="B596" s="862" t="s">
        <v>4108</v>
      </c>
      <c r="C596" s="862"/>
      <c r="D596" s="862"/>
      <c r="E596" s="848" t="s">
        <v>4196</v>
      </c>
    </row>
    <row r="597" spans="1:5" x14ac:dyDescent="0.25">
      <c r="A597" s="819"/>
      <c r="B597" s="862" t="s">
        <v>4109</v>
      </c>
      <c r="C597" s="862"/>
      <c r="D597" s="862"/>
      <c r="E597" s="820"/>
    </row>
    <row r="598" spans="1:5" thickBot="1" x14ac:dyDescent="0.3">
      <c r="A598" s="821"/>
      <c r="B598" s="822"/>
      <c r="C598" s="822"/>
      <c r="D598" s="822"/>
      <c r="E598" s="823"/>
    </row>
    <row r="599" spans="1:5" ht="16.5" thickBot="1" x14ac:dyDescent="0.3">
      <c r="A599" s="821"/>
      <c r="B599" s="824" t="s">
        <v>4111</v>
      </c>
      <c r="C599" s="863" t="s">
        <v>227</v>
      </c>
      <c r="D599" s="864"/>
      <c r="E599" s="823"/>
    </row>
    <row r="600" spans="1:5" ht="16.5" thickBot="1" x14ac:dyDescent="0.3">
      <c r="A600" s="821"/>
      <c r="B600" s="825" t="s">
        <v>4112</v>
      </c>
      <c r="C600" s="865" t="s">
        <v>4197</v>
      </c>
      <c r="D600" s="866"/>
      <c r="E600" s="823"/>
    </row>
    <row r="601" spans="1:5" ht="16.5" thickBot="1" x14ac:dyDescent="0.3">
      <c r="A601" s="821"/>
      <c r="B601" s="825" t="s">
        <v>4114</v>
      </c>
      <c r="C601" s="867" t="s">
        <v>4115</v>
      </c>
      <c r="D601" s="868"/>
      <c r="E601" s="823"/>
    </row>
    <row r="602" spans="1:5" ht="16.5" thickBot="1" x14ac:dyDescent="0.3">
      <c r="A602" s="821"/>
      <c r="B602" s="826">
        <v>27</v>
      </c>
      <c r="C602" s="858">
        <v>1170226270</v>
      </c>
      <c r="D602" s="859"/>
      <c r="E602" s="823"/>
    </row>
    <row r="603" spans="1:5" ht="16.5" thickBot="1" x14ac:dyDescent="0.3">
      <c r="A603" s="821"/>
      <c r="B603" s="826">
        <v>19</v>
      </c>
      <c r="C603" s="858">
        <v>481514550</v>
      </c>
      <c r="D603" s="859"/>
      <c r="E603" s="823"/>
    </row>
    <row r="604" spans="1:5" ht="16.5" thickBot="1" x14ac:dyDescent="0.3">
      <c r="A604" s="821"/>
      <c r="B604" s="826">
        <v>16</v>
      </c>
      <c r="C604" s="858">
        <v>636652692</v>
      </c>
      <c r="D604" s="859"/>
      <c r="E604" s="823"/>
    </row>
    <row r="605" spans="1:5" ht="16.5" thickBot="1" x14ac:dyDescent="0.3">
      <c r="A605" s="821"/>
      <c r="B605" s="826">
        <v>23</v>
      </c>
      <c r="C605" s="858">
        <v>1330731120</v>
      </c>
      <c r="D605" s="859"/>
      <c r="E605" s="823"/>
    </row>
    <row r="606" spans="1:5" ht="16.5" thickBot="1" x14ac:dyDescent="0.3">
      <c r="A606" s="821"/>
      <c r="B606" s="826">
        <v>17</v>
      </c>
      <c r="C606" s="858">
        <v>2276250600</v>
      </c>
      <c r="D606" s="859"/>
      <c r="E606" s="823"/>
    </row>
    <row r="607" spans="1:5" ht="16.5" thickBot="1" x14ac:dyDescent="0.3">
      <c r="A607" s="821"/>
      <c r="B607" s="826">
        <v>18</v>
      </c>
      <c r="C607" s="858">
        <v>1191683244</v>
      </c>
      <c r="D607" s="859"/>
      <c r="E607" s="823"/>
    </row>
    <row r="608" spans="1:5" ht="16.5" thickBot="1" x14ac:dyDescent="0.3">
      <c r="A608" s="821"/>
      <c r="B608" s="826">
        <v>14</v>
      </c>
      <c r="C608" s="858">
        <v>565913504</v>
      </c>
      <c r="D608" s="859"/>
      <c r="E608" s="823"/>
    </row>
    <row r="609" spans="1:5" ht="16.5" thickBot="1" x14ac:dyDescent="0.3">
      <c r="A609" s="821"/>
      <c r="B609" s="826">
        <v>1</v>
      </c>
      <c r="C609" s="858">
        <v>1616118372</v>
      </c>
      <c r="D609" s="859"/>
      <c r="E609" s="823"/>
    </row>
    <row r="610" spans="1:5" ht="16.5" thickBot="1" x14ac:dyDescent="0.3">
      <c r="A610" s="821"/>
      <c r="B610" s="826">
        <v>22</v>
      </c>
      <c r="C610" s="858">
        <v>3463499474</v>
      </c>
      <c r="D610" s="859"/>
      <c r="E610" s="823"/>
    </row>
    <row r="611" spans="1:5" ht="16.5" thickBot="1" x14ac:dyDescent="0.3">
      <c r="A611" s="821"/>
      <c r="B611" s="826"/>
      <c r="C611" s="851"/>
      <c r="D611" s="852"/>
      <c r="E611" s="823"/>
    </row>
    <row r="612" spans="1:5" ht="32.25" thickBot="1" x14ac:dyDescent="0.3">
      <c r="A612" s="821"/>
      <c r="B612" s="827" t="s">
        <v>4116</v>
      </c>
      <c r="C612" s="858">
        <f>SUM(C602:D611)</f>
        <v>12732589826</v>
      </c>
      <c r="D612" s="859"/>
      <c r="E612" s="823"/>
    </row>
    <row r="613" spans="1:5" ht="48" thickBot="1" x14ac:dyDescent="0.3">
      <c r="A613" s="821"/>
      <c r="B613" s="827" t="s">
        <v>4117</v>
      </c>
      <c r="C613" s="873">
        <f>+C612/616000</f>
        <v>20669.788678571429</v>
      </c>
      <c r="D613" s="874"/>
      <c r="E613" s="823"/>
    </row>
    <row r="614" spans="1:5" x14ac:dyDescent="0.25">
      <c r="A614" s="821"/>
      <c r="B614" s="822"/>
      <c r="C614" s="828"/>
      <c r="D614" s="829"/>
      <c r="E614" s="823"/>
    </row>
    <row r="615" spans="1:5" ht="16.5" thickBot="1" x14ac:dyDescent="0.3">
      <c r="A615" s="821"/>
      <c r="B615" s="822" t="s">
        <v>4118</v>
      </c>
      <c r="C615" s="828"/>
      <c r="D615" s="829"/>
      <c r="E615" s="823"/>
    </row>
    <row r="616" spans="1:5" ht="15" x14ac:dyDescent="0.25">
      <c r="A616" s="821"/>
      <c r="B616" s="830" t="s">
        <v>4119</v>
      </c>
      <c r="C616" s="831">
        <v>2373568649</v>
      </c>
      <c r="D616" s="832"/>
      <c r="E616" s="823"/>
    </row>
    <row r="617" spans="1:5" ht="15" x14ac:dyDescent="0.25">
      <c r="A617" s="821"/>
      <c r="B617" s="821" t="s">
        <v>4120</v>
      </c>
      <c r="C617" s="833">
        <v>2784498649</v>
      </c>
      <c r="D617" s="823"/>
      <c r="E617" s="823"/>
    </row>
    <row r="618" spans="1:5" ht="15" x14ac:dyDescent="0.25">
      <c r="A618" s="821"/>
      <c r="B618" s="821" t="s">
        <v>4121</v>
      </c>
      <c r="C618" s="833">
        <v>1058749729</v>
      </c>
      <c r="D618" s="823"/>
      <c r="E618" s="823"/>
    </row>
    <row r="619" spans="1:5" thickBot="1" x14ac:dyDescent="0.3">
      <c r="A619" s="821"/>
      <c r="B619" s="834" t="s">
        <v>4122</v>
      </c>
      <c r="C619" s="835">
        <v>1058749729</v>
      </c>
      <c r="D619" s="836"/>
      <c r="E619" s="823"/>
    </row>
    <row r="620" spans="1:5" ht="16.5" thickBot="1" x14ac:dyDescent="0.3">
      <c r="A620" s="821"/>
      <c r="B620" s="875" t="s">
        <v>4123</v>
      </c>
      <c r="C620" s="876"/>
      <c r="D620" s="877"/>
      <c r="E620" s="823"/>
    </row>
    <row r="621" spans="1:5" ht="16.5" thickBot="1" x14ac:dyDescent="0.3">
      <c r="A621" s="821"/>
      <c r="B621" s="875" t="s">
        <v>4124</v>
      </c>
      <c r="C621" s="876"/>
      <c r="D621" s="877"/>
      <c r="E621" s="823"/>
    </row>
    <row r="622" spans="1:5" x14ac:dyDescent="0.25">
      <c r="A622" s="821"/>
      <c r="B622" s="838" t="s">
        <v>4125</v>
      </c>
      <c r="C622" s="839">
        <f>C616/C618</f>
        <v>2.2418599825681751</v>
      </c>
      <c r="D622" s="829" t="s">
        <v>4135</v>
      </c>
      <c r="E622" s="823"/>
    </row>
    <row r="623" spans="1:5" ht="16.5" thickBot="1" x14ac:dyDescent="0.3">
      <c r="A623" s="821"/>
      <c r="B623" s="853" t="s">
        <v>4126</v>
      </c>
      <c r="C623" s="841">
        <f>C619/C617</f>
        <v>0.38022993093576468</v>
      </c>
      <c r="D623" s="840" t="s">
        <v>4135</v>
      </c>
      <c r="E623" s="823"/>
    </row>
    <row r="624" spans="1:5" ht="16.5" thickBot="1" x14ac:dyDescent="0.3">
      <c r="A624" s="821"/>
      <c r="B624" s="842"/>
      <c r="C624" s="843"/>
      <c r="D624" s="822"/>
      <c r="E624" s="844"/>
    </row>
    <row r="625" spans="1:5" x14ac:dyDescent="0.25">
      <c r="A625" s="878"/>
      <c r="B625" s="879" t="s">
        <v>4127</v>
      </c>
      <c r="C625" s="881" t="s">
        <v>4136</v>
      </c>
      <c r="D625" s="882"/>
      <c r="E625" s="869"/>
    </row>
    <row r="626" spans="1:5" ht="16.5" thickBot="1" x14ac:dyDescent="0.3">
      <c r="A626" s="878"/>
      <c r="B626" s="880"/>
      <c r="C626" s="871" t="s">
        <v>4129</v>
      </c>
      <c r="D626" s="872"/>
      <c r="E626" s="869"/>
    </row>
    <row r="627" spans="1:5" thickBot="1" x14ac:dyDescent="0.3">
      <c r="A627" s="834"/>
      <c r="B627" s="845"/>
      <c r="C627" s="845"/>
      <c r="D627" s="845"/>
      <c r="E627" s="836"/>
    </row>
    <row r="628" spans="1:5" x14ac:dyDescent="0.25">
      <c r="B628" s="847" t="s">
        <v>4130</v>
      </c>
    </row>
    <row r="630" spans="1:5" ht="16.5" thickBot="1" x14ac:dyDescent="0.3"/>
    <row r="631" spans="1:5" x14ac:dyDescent="0.25">
      <c r="A631" s="860" t="s">
        <v>4107</v>
      </c>
      <c r="B631" s="861"/>
      <c r="C631" s="861"/>
      <c r="D631" s="861"/>
      <c r="E631" s="816"/>
    </row>
    <row r="632" spans="1:5" x14ac:dyDescent="0.25">
      <c r="A632" s="817"/>
      <c r="B632" s="862" t="s">
        <v>4108</v>
      </c>
      <c r="C632" s="862"/>
      <c r="D632" s="862"/>
      <c r="E632" s="848" t="s">
        <v>4198</v>
      </c>
    </row>
    <row r="633" spans="1:5" x14ac:dyDescent="0.25">
      <c r="A633" s="819"/>
      <c r="B633" s="862" t="s">
        <v>4109</v>
      </c>
      <c r="C633" s="862"/>
      <c r="D633" s="862"/>
      <c r="E633" s="820"/>
    </row>
    <row r="634" spans="1:5" thickBot="1" x14ac:dyDescent="0.3">
      <c r="A634" s="821"/>
      <c r="B634" s="822"/>
      <c r="C634" s="822"/>
      <c r="D634" s="822"/>
      <c r="E634" s="823"/>
    </row>
    <row r="635" spans="1:5" ht="16.5" thickBot="1" x14ac:dyDescent="0.3">
      <c r="A635" s="821"/>
      <c r="B635" s="824" t="s">
        <v>4111</v>
      </c>
      <c r="C635" s="863" t="s">
        <v>3057</v>
      </c>
      <c r="D635" s="864"/>
      <c r="E635" s="823"/>
    </row>
    <row r="636" spans="1:5" ht="16.5" thickBot="1" x14ac:dyDescent="0.3">
      <c r="A636" s="821"/>
      <c r="B636" s="825" t="s">
        <v>4112</v>
      </c>
      <c r="C636" s="865" t="s">
        <v>4199</v>
      </c>
      <c r="D636" s="866"/>
      <c r="E636" s="823"/>
    </row>
    <row r="637" spans="1:5" ht="16.5" thickBot="1" x14ac:dyDescent="0.3">
      <c r="A637" s="821"/>
      <c r="B637" s="825" t="s">
        <v>4114</v>
      </c>
      <c r="C637" s="867" t="s">
        <v>4115</v>
      </c>
      <c r="D637" s="868"/>
      <c r="E637" s="823"/>
    </row>
    <row r="638" spans="1:5" ht="16.5" thickBot="1" x14ac:dyDescent="0.3">
      <c r="A638" s="821"/>
      <c r="B638" s="826">
        <v>4</v>
      </c>
      <c r="C638" s="858">
        <v>1104619628</v>
      </c>
      <c r="D638" s="859"/>
      <c r="E638" s="823"/>
    </row>
    <row r="639" spans="1:5" ht="16.5" thickBot="1" x14ac:dyDescent="0.3">
      <c r="A639" s="821"/>
      <c r="B639" s="826"/>
      <c r="C639" s="858"/>
      <c r="D639" s="859"/>
      <c r="E639" s="823"/>
    </row>
    <row r="640" spans="1:5" ht="16.5" thickBot="1" x14ac:dyDescent="0.3">
      <c r="A640" s="821"/>
      <c r="B640" s="826"/>
      <c r="C640" s="858"/>
      <c r="D640" s="859"/>
      <c r="E640" s="823"/>
    </row>
    <row r="641" spans="1:5" ht="16.5" thickBot="1" x14ac:dyDescent="0.3">
      <c r="A641" s="821"/>
      <c r="B641" s="826"/>
      <c r="C641" s="858"/>
      <c r="D641" s="859"/>
      <c r="E641" s="823"/>
    </row>
    <row r="642" spans="1:5" ht="32.25" thickBot="1" x14ac:dyDescent="0.3">
      <c r="A642" s="821"/>
      <c r="B642" s="827" t="s">
        <v>4116</v>
      </c>
      <c r="C642" s="858">
        <f>SUM(C638:D641)</f>
        <v>1104619628</v>
      </c>
      <c r="D642" s="859"/>
      <c r="E642" s="823"/>
    </row>
    <row r="643" spans="1:5" ht="48" thickBot="1" x14ac:dyDescent="0.3">
      <c r="A643" s="821"/>
      <c r="B643" s="827" t="s">
        <v>4117</v>
      </c>
      <c r="C643" s="873">
        <f>+C642/616000</f>
        <v>1793.2136818181818</v>
      </c>
      <c r="D643" s="874"/>
      <c r="E643" s="823"/>
    </row>
    <row r="644" spans="1:5" x14ac:dyDescent="0.25">
      <c r="A644" s="821"/>
      <c r="B644" s="822"/>
      <c r="C644" s="828"/>
      <c r="D644" s="829"/>
      <c r="E644" s="823"/>
    </row>
    <row r="645" spans="1:5" ht="16.5" thickBot="1" x14ac:dyDescent="0.3">
      <c r="A645" s="821"/>
      <c r="B645" s="822" t="s">
        <v>4118</v>
      </c>
      <c r="C645" s="828"/>
      <c r="D645" s="829"/>
      <c r="E645" s="823"/>
    </row>
    <row r="646" spans="1:5" ht="15" x14ac:dyDescent="0.25">
      <c r="A646" s="821"/>
      <c r="B646" s="830" t="s">
        <v>4119</v>
      </c>
      <c r="C646" s="831">
        <v>40945055</v>
      </c>
      <c r="D646" s="832"/>
      <c r="E646" s="823"/>
    </row>
    <row r="647" spans="1:5" ht="15" x14ac:dyDescent="0.25">
      <c r="A647" s="821"/>
      <c r="B647" s="821" t="s">
        <v>4120</v>
      </c>
      <c r="C647" s="833">
        <v>60000000</v>
      </c>
      <c r="D647" s="823"/>
      <c r="E647" s="823"/>
    </row>
    <row r="648" spans="1:5" ht="15" x14ac:dyDescent="0.25">
      <c r="A648" s="821"/>
      <c r="B648" s="821" t="s">
        <v>4121</v>
      </c>
      <c r="C648" s="833">
        <v>0</v>
      </c>
      <c r="D648" s="823"/>
      <c r="E648" s="823"/>
    </row>
    <row r="649" spans="1:5" thickBot="1" x14ac:dyDescent="0.3">
      <c r="A649" s="821"/>
      <c r="B649" s="834" t="s">
        <v>4122</v>
      </c>
      <c r="C649" s="835">
        <v>0</v>
      </c>
      <c r="D649" s="836"/>
      <c r="E649" s="823"/>
    </row>
    <row r="650" spans="1:5" ht="16.5" thickBot="1" x14ac:dyDescent="0.3">
      <c r="A650" s="821"/>
      <c r="B650" s="875" t="s">
        <v>4123</v>
      </c>
      <c r="C650" s="876"/>
      <c r="D650" s="877"/>
      <c r="E650" s="823"/>
    </row>
    <row r="651" spans="1:5" ht="16.5" thickBot="1" x14ac:dyDescent="0.3">
      <c r="A651" s="821"/>
      <c r="B651" s="875" t="s">
        <v>4124</v>
      </c>
      <c r="C651" s="876"/>
      <c r="D651" s="877"/>
      <c r="E651" s="823"/>
    </row>
    <row r="652" spans="1:5" x14ac:dyDescent="0.25">
      <c r="A652" s="821"/>
      <c r="B652" s="838" t="s">
        <v>4125</v>
      </c>
      <c r="C652" s="839" t="s">
        <v>4200</v>
      </c>
      <c r="D652" s="829" t="s">
        <v>4135</v>
      </c>
      <c r="E652" s="823"/>
    </row>
    <row r="653" spans="1:5" ht="16.5" thickBot="1" x14ac:dyDescent="0.3">
      <c r="A653" s="821"/>
      <c r="B653" s="853" t="s">
        <v>4126</v>
      </c>
      <c r="C653" s="841">
        <f>C649/C647</f>
        <v>0</v>
      </c>
      <c r="D653" s="840" t="s">
        <v>4135</v>
      </c>
      <c r="E653" s="823"/>
    </row>
    <row r="654" spans="1:5" ht="16.5" thickBot="1" x14ac:dyDescent="0.3">
      <c r="A654" s="821"/>
      <c r="B654" s="842"/>
      <c r="C654" s="843"/>
      <c r="D654" s="822"/>
      <c r="E654" s="844"/>
    </row>
    <row r="655" spans="1:5" x14ac:dyDescent="0.25">
      <c r="A655" s="878"/>
      <c r="B655" s="879" t="s">
        <v>4127</v>
      </c>
      <c r="C655" s="881" t="s">
        <v>4136</v>
      </c>
      <c r="D655" s="882"/>
      <c r="E655" s="869"/>
    </row>
    <row r="656" spans="1:5" ht="16.5" thickBot="1" x14ac:dyDescent="0.3">
      <c r="A656" s="878"/>
      <c r="B656" s="880"/>
      <c r="C656" s="871" t="s">
        <v>4129</v>
      </c>
      <c r="D656" s="872"/>
      <c r="E656" s="869"/>
    </row>
    <row r="657" spans="1:5" thickBot="1" x14ac:dyDescent="0.3">
      <c r="A657" s="834"/>
      <c r="B657" s="845"/>
      <c r="C657" s="845"/>
      <c r="D657" s="845"/>
      <c r="E657" s="836"/>
    </row>
    <row r="658" spans="1:5" x14ac:dyDescent="0.25">
      <c r="B658" s="847" t="s">
        <v>4130</v>
      </c>
    </row>
    <row r="659" spans="1:5" x14ac:dyDescent="0.25">
      <c r="C659" s="849"/>
      <c r="D659" s="849" t="s">
        <v>4250</v>
      </c>
    </row>
    <row r="661" spans="1:5" ht="16.5" thickBot="1" x14ac:dyDescent="0.3"/>
    <row r="662" spans="1:5" x14ac:dyDescent="0.25">
      <c r="A662" s="860" t="s">
        <v>4107</v>
      </c>
      <c r="B662" s="861"/>
      <c r="C662" s="861"/>
      <c r="D662" s="861"/>
      <c r="E662" s="816"/>
    </row>
    <row r="663" spans="1:5" x14ac:dyDescent="0.25">
      <c r="A663" s="817"/>
      <c r="B663" s="862" t="s">
        <v>4108</v>
      </c>
      <c r="C663" s="862"/>
      <c r="D663" s="862"/>
      <c r="E663" s="818"/>
    </row>
    <row r="664" spans="1:5" x14ac:dyDescent="0.25">
      <c r="A664" s="819"/>
      <c r="B664" s="862" t="s">
        <v>4109</v>
      </c>
      <c r="C664" s="862"/>
      <c r="D664" s="862"/>
      <c r="E664" s="829" t="s">
        <v>4201</v>
      </c>
    </row>
    <row r="665" spans="1:5" thickBot="1" x14ac:dyDescent="0.3">
      <c r="A665" s="821"/>
      <c r="B665" s="822"/>
      <c r="C665" s="822"/>
      <c r="D665" s="822"/>
      <c r="E665" s="823"/>
    </row>
    <row r="666" spans="1:5" ht="16.5" thickBot="1" x14ac:dyDescent="0.3">
      <c r="A666" s="821"/>
      <c r="B666" s="824" t="s">
        <v>4111</v>
      </c>
      <c r="C666" s="863" t="s">
        <v>4202</v>
      </c>
      <c r="D666" s="864"/>
      <c r="E666" s="823"/>
    </row>
    <row r="667" spans="1:5" ht="16.5" thickBot="1" x14ac:dyDescent="0.3">
      <c r="A667" s="821"/>
      <c r="B667" s="825" t="s">
        <v>4112</v>
      </c>
      <c r="C667" s="865" t="s">
        <v>4203</v>
      </c>
      <c r="D667" s="866"/>
      <c r="E667" s="823"/>
    </row>
    <row r="668" spans="1:5" ht="16.5" thickBot="1" x14ac:dyDescent="0.3">
      <c r="A668" s="821"/>
      <c r="B668" s="825" t="s">
        <v>4114</v>
      </c>
      <c r="C668" s="867" t="s">
        <v>4115</v>
      </c>
      <c r="D668" s="868"/>
      <c r="E668" s="823"/>
    </row>
    <row r="669" spans="1:5" ht="16.5" thickBot="1" x14ac:dyDescent="0.3">
      <c r="A669" s="821"/>
      <c r="B669" s="826">
        <v>7</v>
      </c>
      <c r="C669" s="858">
        <v>2225563684</v>
      </c>
      <c r="D669" s="859"/>
      <c r="E669" s="823" t="s">
        <v>3520</v>
      </c>
    </row>
    <row r="670" spans="1:5" ht="16.5" thickBot="1" x14ac:dyDescent="0.3">
      <c r="A670" s="821"/>
      <c r="B670" s="826">
        <v>9</v>
      </c>
      <c r="C670" s="858">
        <v>2422164100</v>
      </c>
      <c r="D670" s="859"/>
      <c r="E670" s="823" t="s">
        <v>3520</v>
      </c>
    </row>
    <row r="671" spans="1:5" ht="16.5" thickBot="1" x14ac:dyDescent="0.3">
      <c r="A671" s="821"/>
      <c r="B671" s="826"/>
      <c r="C671" s="858"/>
      <c r="D671" s="859"/>
      <c r="E671" s="823"/>
    </row>
    <row r="672" spans="1:5" ht="16.5" thickBot="1" x14ac:dyDescent="0.3">
      <c r="A672" s="821"/>
      <c r="B672" s="826"/>
      <c r="C672" s="858"/>
      <c r="D672" s="859"/>
      <c r="E672" s="823"/>
    </row>
    <row r="673" spans="1:5" ht="32.25" thickBot="1" x14ac:dyDescent="0.3">
      <c r="A673" s="821"/>
      <c r="B673" s="827" t="s">
        <v>4116</v>
      </c>
      <c r="C673" s="858">
        <f>SUM(C669:D672)</f>
        <v>4647727784</v>
      </c>
      <c r="D673" s="859"/>
      <c r="E673" s="823"/>
    </row>
    <row r="674" spans="1:5" ht="48" thickBot="1" x14ac:dyDescent="0.3">
      <c r="A674" s="821"/>
      <c r="B674" s="827" t="s">
        <v>4117</v>
      </c>
      <c r="C674" s="873">
        <f>+C673/616000</f>
        <v>7545.0126363636364</v>
      </c>
      <c r="D674" s="874"/>
      <c r="E674" s="823"/>
    </row>
    <row r="675" spans="1:5" x14ac:dyDescent="0.25">
      <c r="A675" s="821"/>
      <c r="B675" s="822"/>
      <c r="C675" s="828"/>
      <c r="D675" s="829"/>
      <c r="E675" s="823"/>
    </row>
    <row r="676" spans="1:5" ht="16.5" thickBot="1" x14ac:dyDescent="0.3">
      <c r="A676" s="821"/>
      <c r="B676" s="822" t="s">
        <v>4118</v>
      </c>
      <c r="C676" s="828"/>
      <c r="D676" s="829"/>
      <c r="E676" s="823"/>
    </row>
    <row r="677" spans="1:5" ht="15" x14ac:dyDescent="0.25">
      <c r="A677" s="821"/>
      <c r="B677" s="830" t="s">
        <v>4119</v>
      </c>
      <c r="C677" s="831">
        <v>1627657413</v>
      </c>
      <c r="D677" s="832"/>
      <c r="E677" s="823"/>
    </row>
    <row r="678" spans="1:5" ht="15" x14ac:dyDescent="0.25">
      <c r="A678" s="821"/>
      <c r="B678" s="821" t="s">
        <v>4120</v>
      </c>
      <c r="C678" s="833">
        <v>1867516054</v>
      </c>
      <c r="D678" s="823"/>
      <c r="E678" s="823"/>
    </row>
    <row r="679" spans="1:5" ht="15" x14ac:dyDescent="0.25">
      <c r="A679" s="821"/>
      <c r="B679" s="821" t="s">
        <v>4121</v>
      </c>
      <c r="C679" s="833">
        <v>201138145</v>
      </c>
      <c r="D679" s="823"/>
      <c r="E679" s="823"/>
    </row>
    <row r="680" spans="1:5" thickBot="1" x14ac:dyDescent="0.3">
      <c r="A680" s="821"/>
      <c r="B680" s="834" t="s">
        <v>4122</v>
      </c>
      <c r="C680" s="835">
        <v>1384535728</v>
      </c>
      <c r="D680" s="836"/>
      <c r="E680" s="823"/>
    </row>
    <row r="681" spans="1:5" ht="16.5" thickBot="1" x14ac:dyDescent="0.3">
      <c r="A681" s="821"/>
      <c r="B681" s="875" t="s">
        <v>4123</v>
      </c>
      <c r="C681" s="876"/>
      <c r="D681" s="877"/>
      <c r="E681" s="823"/>
    </row>
    <row r="682" spans="1:5" ht="16.5" thickBot="1" x14ac:dyDescent="0.3">
      <c r="A682" s="821"/>
      <c r="B682" s="875" t="s">
        <v>4124</v>
      </c>
      <c r="C682" s="876"/>
      <c r="D682" s="877"/>
      <c r="E682" s="823"/>
    </row>
    <row r="683" spans="1:5" x14ac:dyDescent="0.25">
      <c r="A683" s="821"/>
      <c r="B683" s="838" t="s">
        <v>4125</v>
      </c>
      <c r="C683" s="839">
        <f>C677/C679</f>
        <v>8.0922363731653189</v>
      </c>
      <c r="D683" s="829" t="s">
        <v>4135</v>
      </c>
      <c r="E683" s="823"/>
    </row>
    <row r="684" spans="1:5" ht="16.5" thickBot="1" x14ac:dyDescent="0.3">
      <c r="A684" s="821"/>
      <c r="B684" s="853" t="s">
        <v>4126</v>
      </c>
      <c r="C684" s="841">
        <f>C680/C678</f>
        <v>0.74137822003430021</v>
      </c>
      <c r="D684" s="840" t="s">
        <v>3520</v>
      </c>
      <c r="E684" s="823"/>
    </row>
    <row r="685" spans="1:5" ht="16.5" thickBot="1" x14ac:dyDescent="0.3">
      <c r="A685" s="821"/>
      <c r="B685" s="842"/>
      <c r="C685" s="843"/>
      <c r="D685" s="822"/>
      <c r="E685" s="844"/>
    </row>
    <row r="686" spans="1:5" x14ac:dyDescent="0.25">
      <c r="A686" s="878"/>
      <c r="B686" s="879" t="s">
        <v>4127</v>
      </c>
      <c r="C686" s="881" t="s">
        <v>4204</v>
      </c>
      <c r="D686" s="882"/>
      <c r="E686" s="869"/>
    </row>
    <row r="687" spans="1:5" ht="16.5" thickBot="1" x14ac:dyDescent="0.3">
      <c r="A687" s="878"/>
      <c r="B687" s="880"/>
      <c r="C687" s="871" t="s">
        <v>4129</v>
      </c>
      <c r="D687" s="872"/>
      <c r="E687" s="869"/>
    </row>
    <row r="688" spans="1:5" thickBot="1" x14ac:dyDescent="0.3">
      <c r="A688" s="834"/>
      <c r="B688" s="845"/>
      <c r="C688" s="845"/>
      <c r="D688" s="845"/>
      <c r="E688" s="836"/>
    </row>
    <row r="689" spans="1:5" x14ac:dyDescent="0.25">
      <c r="B689" s="847" t="s">
        <v>4130</v>
      </c>
    </row>
    <row r="691" spans="1:5" x14ac:dyDescent="0.25">
      <c r="C691" s="374" t="s">
        <v>4205</v>
      </c>
    </row>
    <row r="692" spans="1:5" x14ac:dyDescent="0.25">
      <c r="C692" s="374" t="s">
        <v>4206</v>
      </c>
    </row>
    <row r="693" spans="1:5" x14ac:dyDescent="0.25">
      <c r="C693" s="374" t="s">
        <v>4207</v>
      </c>
    </row>
    <row r="695" spans="1:5" ht="16.5" thickBot="1" x14ac:dyDescent="0.3"/>
    <row r="696" spans="1:5" x14ac:dyDescent="0.25">
      <c r="A696" s="860" t="s">
        <v>4107</v>
      </c>
      <c r="B696" s="861"/>
      <c r="C696" s="861"/>
      <c r="D696" s="861"/>
      <c r="E696" s="816"/>
    </row>
    <row r="697" spans="1:5" x14ac:dyDescent="0.25">
      <c r="A697" s="817"/>
      <c r="B697" s="862" t="s">
        <v>4108</v>
      </c>
      <c r="C697" s="862"/>
      <c r="D697" s="862"/>
      <c r="E697" s="848" t="s">
        <v>4208</v>
      </c>
    </row>
    <row r="698" spans="1:5" x14ac:dyDescent="0.25">
      <c r="A698" s="819"/>
      <c r="B698" s="862" t="s">
        <v>4109</v>
      </c>
      <c r="C698" s="862"/>
      <c r="D698" s="862"/>
      <c r="E698" s="820"/>
    </row>
    <row r="699" spans="1:5" thickBot="1" x14ac:dyDescent="0.3">
      <c r="A699" s="821"/>
      <c r="B699" s="822"/>
      <c r="C699" s="822"/>
      <c r="D699" s="822"/>
      <c r="E699" s="823"/>
    </row>
    <row r="700" spans="1:5" ht="16.5" thickBot="1" x14ac:dyDescent="0.3">
      <c r="A700" s="821"/>
      <c r="B700" s="824" t="s">
        <v>4111</v>
      </c>
      <c r="C700" s="863" t="s">
        <v>4209</v>
      </c>
      <c r="D700" s="864"/>
      <c r="E700" s="823"/>
    </row>
    <row r="701" spans="1:5" ht="16.5" thickBot="1" x14ac:dyDescent="0.3">
      <c r="A701" s="821"/>
      <c r="B701" s="825" t="s">
        <v>4112</v>
      </c>
      <c r="C701" s="865" t="s">
        <v>4210</v>
      </c>
      <c r="D701" s="866"/>
      <c r="E701" s="823"/>
    </row>
    <row r="702" spans="1:5" ht="16.5" thickBot="1" x14ac:dyDescent="0.3">
      <c r="A702" s="821"/>
      <c r="B702" s="825" t="s">
        <v>4114</v>
      </c>
      <c r="C702" s="867" t="s">
        <v>4115</v>
      </c>
      <c r="D702" s="868"/>
      <c r="E702" s="823"/>
    </row>
    <row r="703" spans="1:5" ht="16.5" thickBot="1" x14ac:dyDescent="0.3">
      <c r="A703" s="821"/>
      <c r="B703" s="826">
        <v>7</v>
      </c>
      <c r="C703" s="858">
        <v>2225563684</v>
      </c>
      <c r="D703" s="859"/>
      <c r="E703" s="823"/>
    </row>
    <row r="704" spans="1:5" ht="16.5" thickBot="1" x14ac:dyDescent="0.3">
      <c r="A704" s="821"/>
      <c r="B704" s="826">
        <v>8</v>
      </c>
      <c r="C704" s="858">
        <v>2222842946</v>
      </c>
      <c r="D704" s="859"/>
      <c r="E704" s="823"/>
    </row>
    <row r="705" spans="1:5" ht="16.5" thickBot="1" x14ac:dyDescent="0.3">
      <c r="A705" s="821"/>
      <c r="B705" s="826"/>
      <c r="C705" s="858"/>
      <c r="D705" s="859"/>
      <c r="E705" s="823"/>
    </row>
    <row r="706" spans="1:5" ht="16.5" thickBot="1" x14ac:dyDescent="0.3">
      <c r="A706" s="821"/>
      <c r="B706" s="826"/>
      <c r="C706" s="858"/>
      <c r="D706" s="859"/>
      <c r="E706" s="823"/>
    </row>
    <row r="707" spans="1:5" ht="32.25" thickBot="1" x14ac:dyDescent="0.3">
      <c r="A707" s="821"/>
      <c r="B707" s="827" t="s">
        <v>4116</v>
      </c>
      <c r="C707" s="858">
        <f>SUM(C703:D706)</f>
        <v>4448406630</v>
      </c>
      <c r="D707" s="859"/>
      <c r="E707" s="823"/>
    </row>
    <row r="708" spans="1:5" ht="48" thickBot="1" x14ac:dyDescent="0.3">
      <c r="A708" s="821"/>
      <c r="B708" s="827" t="s">
        <v>4117</v>
      </c>
      <c r="C708" s="873">
        <f>+C707/616000</f>
        <v>7221.4393344155842</v>
      </c>
      <c r="D708" s="874"/>
      <c r="E708" s="823"/>
    </row>
    <row r="709" spans="1:5" x14ac:dyDescent="0.25">
      <c r="A709" s="821"/>
      <c r="B709" s="822"/>
      <c r="C709" s="828"/>
      <c r="D709" s="829"/>
      <c r="E709" s="823"/>
    </row>
    <row r="710" spans="1:5" ht="16.5" thickBot="1" x14ac:dyDescent="0.3">
      <c r="A710" s="821"/>
      <c r="B710" s="822" t="s">
        <v>4118</v>
      </c>
      <c r="C710" s="828"/>
      <c r="D710" s="829"/>
      <c r="E710" s="823"/>
    </row>
    <row r="711" spans="1:5" ht="15" x14ac:dyDescent="0.25">
      <c r="A711" s="821"/>
      <c r="B711" s="830" t="s">
        <v>4119</v>
      </c>
      <c r="C711" s="831">
        <v>4441673000</v>
      </c>
      <c r="D711" s="832"/>
      <c r="E711" s="823"/>
    </row>
    <row r="712" spans="1:5" ht="15" x14ac:dyDescent="0.25">
      <c r="A712" s="821"/>
      <c r="B712" s="821" t="s">
        <v>4120</v>
      </c>
      <c r="C712" s="833">
        <v>10756274000</v>
      </c>
      <c r="D712" s="823"/>
      <c r="E712" s="823"/>
    </row>
    <row r="713" spans="1:5" ht="15" x14ac:dyDescent="0.25">
      <c r="A713" s="821"/>
      <c r="B713" s="821" t="s">
        <v>4121</v>
      </c>
      <c r="C713" s="833">
        <v>2915438000</v>
      </c>
      <c r="D713" s="823"/>
      <c r="E713" s="823"/>
    </row>
    <row r="714" spans="1:5" thickBot="1" x14ac:dyDescent="0.3">
      <c r="A714" s="821"/>
      <c r="B714" s="834" t="s">
        <v>4122</v>
      </c>
      <c r="C714" s="835">
        <v>2929395000</v>
      </c>
      <c r="D714" s="836"/>
      <c r="E714" s="823"/>
    </row>
    <row r="715" spans="1:5" ht="16.5" thickBot="1" x14ac:dyDescent="0.3">
      <c r="A715" s="821"/>
      <c r="B715" s="875" t="s">
        <v>4123</v>
      </c>
      <c r="C715" s="876"/>
      <c r="D715" s="877"/>
      <c r="E715" s="823"/>
    </row>
    <row r="716" spans="1:5" ht="16.5" thickBot="1" x14ac:dyDescent="0.3">
      <c r="A716" s="821"/>
      <c r="B716" s="875" t="s">
        <v>4124</v>
      </c>
      <c r="C716" s="876"/>
      <c r="D716" s="877"/>
      <c r="E716" s="823"/>
    </row>
    <row r="717" spans="1:5" x14ac:dyDescent="0.25">
      <c r="A717" s="821"/>
      <c r="B717" s="838" t="s">
        <v>4125</v>
      </c>
      <c r="C717" s="839">
        <f>C711/C713</f>
        <v>1.5235011000062426</v>
      </c>
      <c r="D717" s="829" t="s">
        <v>4135</v>
      </c>
      <c r="E717" s="823"/>
    </row>
    <row r="718" spans="1:5" ht="16.5" thickBot="1" x14ac:dyDescent="0.3">
      <c r="A718" s="821"/>
      <c r="B718" s="853" t="s">
        <v>4126</v>
      </c>
      <c r="C718" s="841">
        <f>C714/C712</f>
        <v>0.27234291354050666</v>
      </c>
      <c r="D718" s="840" t="s">
        <v>4135</v>
      </c>
      <c r="E718" s="823"/>
    </row>
    <row r="719" spans="1:5" ht="16.5" thickBot="1" x14ac:dyDescent="0.3">
      <c r="A719" s="821"/>
      <c r="B719" s="842"/>
      <c r="C719" s="843"/>
      <c r="D719" s="822"/>
      <c r="E719" s="844"/>
    </row>
    <row r="720" spans="1:5" x14ac:dyDescent="0.25">
      <c r="A720" s="878"/>
      <c r="B720" s="879" t="s">
        <v>4127</v>
      </c>
      <c r="C720" s="881" t="s">
        <v>4136</v>
      </c>
      <c r="D720" s="882"/>
      <c r="E720" s="869"/>
    </row>
    <row r="721" spans="1:5" ht="16.5" thickBot="1" x14ac:dyDescent="0.3">
      <c r="A721" s="878"/>
      <c r="B721" s="880"/>
      <c r="C721" s="871" t="s">
        <v>4129</v>
      </c>
      <c r="D721" s="872"/>
      <c r="E721" s="869"/>
    </row>
    <row r="722" spans="1:5" thickBot="1" x14ac:dyDescent="0.3">
      <c r="A722" s="834"/>
      <c r="B722" s="845"/>
      <c r="C722" s="845"/>
      <c r="D722" s="845"/>
      <c r="E722" s="836"/>
    </row>
    <row r="723" spans="1:5" x14ac:dyDescent="0.25">
      <c r="B723" s="847" t="s">
        <v>4130</v>
      </c>
    </row>
    <row r="724" spans="1:5" ht="16.5" thickBot="1" x14ac:dyDescent="0.3"/>
    <row r="725" spans="1:5" x14ac:dyDescent="0.25">
      <c r="A725" s="860" t="s">
        <v>4107</v>
      </c>
      <c r="B725" s="861"/>
      <c r="C725" s="861"/>
      <c r="D725" s="861"/>
      <c r="E725" s="816"/>
    </row>
    <row r="726" spans="1:5" x14ac:dyDescent="0.25">
      <c r="A726" s="817"/>
      <c r="B726" s="862" t="s">
        <v>4108</v>
      </c>
      <c r="C726" s="862"/>
      <c r="D726" s="862"/>
      <c r="E726" s="818"/>
    </row>
    <row r="727" spans="1:5" x14ac:dyDescent="0.25">
      <c r="A727" s="819"/>
      <c r="B727" s="862" t="s">
        <v>4109</v>
      </c>
      <c r="C727" s="862"/>
      <c r="D727" s="862"/>
      <c r="E727" s="829" t="s">
        <v>4211</v>
      </c>
    </row>
    <row r="728" spans="1:5" thickBot="1" x14ac:dyDescent="0.3">
      <c r="A728" s="821"/>
      <c r="B728" s="822"/>
      <c r="C728" s="822"/>
      <c r="D728" s="822"/>
      <c r="E728" s="823"/>
    </row>
    <row r="729" spans="1:5" ht="16.5" thickBot="1" x14ac:dyDescent="0.3">
      <c r="A729" s="821"/>
      <c r="B729" s="824" t="s">
        <v>4111</v>
      </c>
      <c r="C729" s="863" t="s">
        <v>3339</v>
      </c>
      <c r="D729" s="864"/>
      <c r="E729" s="823"/>
    </row>
    <row r="730" spans="1:5" ht="16.5" thickBot="1" x14ac:dyDescent="0.3">
      <c r="A730" s="821"/>
      <c r="B730" s="825" t="s">
        <v>4112</v>
      </c>
      <c r="C730" s="865" t="s">
        <v>4212</v>
      </c>
      <c r="D730" s="866"/>
      <c r="E730" s="823"/>
    </row>
    <row r="731" spans="1:5" ht="16.5" thickBot="1" x14ac:dyDescent="0.3">
      <c r="A731" s="821"/>
      <c r="B731" s="825" t="s">
        <v>4114</v>
      </c>
      <c r="C731" s="867" t="s">
        <v>4115</v>
      </c>
      <c r="D731" s="868"/>
      <c r="E731" s="823"/>
    </row>
    <row r="732" spans="1:5" ht="16.5" thickBot="1" x14ac:dyDescent="0.3">
      <c r="A732" s="821"/>
      <c r="B732" s="826">
        <v>4</v>
      </c>
      <c r="C732" s="858">
        <v>1104619628</v>
      </c>
      <c r="D732" s="859"/>
      <c r="E732" s="823"/>
    </row>
    <row r="733" spans="1:5" ht="16.5" thickBot="1" x14ac:dyDescent="0.3">
      <c r="A733" s="821"/>
      <c r="B733" s="826">
        <v>5</v>
      </c>
      <c r="C733" s="858">
        <v>2432339772</v>
      </c>
      <c r="D733" s="859"/>
      <c r="E733" s="823"/>
    </row>
    <row r="734" spans="1:5" ht="16.5" thickBot="1" x14ac:dyDescent="0.3">
      <c r="A734" s="821"/>
      <c r="B734" s="826">
        <v>6</v>
      </c>
      <c r="C734" s="858">
        <v>2363798700</v>
      </c>
      <c r="D734" s="859"/>
      <c r="E734" s="823"/>
    </row>
    <row r="735" spans="1:5" ht="16.5" thickBot="1" x14ac:dyDescent="0.3">
      <c r="A735" s="821"/>
      <c r="B735" s="826">
        <v>14</v>
      </c>
      <c r="C735" s="851"/>
      <c r="D735" s="852">
        <v>565913504</v>
      </c>
      <c r="E735" s="823"/>
    </row>
    <row r="736" spans="1:5" ht="16.5" thickBot="1" x14ac:dyDescent="0.3">
      <c r="A736" s="821"/>
      <c r="B736" s="826">
        <v>15</v>
      </c>
      <c r="C736" s="851"/>
      <c r="D736" s="852">
        <v>607000160</v>
      </c>
      <c r="E736" s="823"/>
    </row>
    <row r="737" spans="1:5" ht="16.5" thickBot="1" x14ac:dyDescent="0.3">
      <c r="A737" s="821"/>
      <c r="B737" s="826">
        <v>16</v>
      </c>
      <c r="C737" s="851"/>
      <c r="D737" s="852">
        <v>636652692</v>
      </c>
      <c r="E737" s="823"/>
    </row>
    <row r="738" spans="1:5" ht="16.5" thickBot="1" x14ac:dyDescent="0.3">
      <c r="A738" s="821"/>
      <c r="B738" s="826">
        <v>18</v>
      </c>
      <c r="C738" s="851"/>
      <c r="D738" s="852">
        <v>1191683244</v>
      </c>
      <c r="E738" s="823"/>
    </row>
    <row r="739" spans="1:5" ht="16.5" thickBot="1" x14ac:dyDescent="0.3">
      <c r="A739" s="821"/>
      <c r="B739" s="826">
        <v>19</v>
      </c>
      <c r="C739" s="851"/>
      <c r="D739" s="852">
        <v>481514550</v>
      </c>
      <c r="E739" s="823"/>
    </row>
    <row r="740" spans="1:5" ht="16.5" thickBot="1" x14ac:dyDescent="0.3">
      <c r="A740" s="821"/>
      <c r="B740" s="826">
        <v>23</v>
      </c>
      <c r="C740" s="851"/>
      <c r="D740" s="852">
        <v>1330731120</v>
      </c>
      <c r="E740" s="823"/>
    </row>
    <row r="741" spans="1:5" ht="16.5" thickBot="1" x14ac:dyDescent="0.3">
      <c r="A741" s="821"/>
      <c r="B741" s="826">
        <v>27</v>
      </c>
      <c r="C741" s="851"/>
      <c r="D741" s="852">
        <v>1170226270</v>
      </c>
      <c r="E741" s="823"/>
    </row>
    <row r="742" spans="1:5" ht="16.5" thickBot="1" x14ac:dyDescent="0.3">
      <c r="A742" s="821"/>
      <c r="B742" s="826"/>
      <c r="C742" s="858"/>
      <c r="D742" s="859"/>
      <c r="E742" s="823"/>
    </row>
    <row r="743" spans="1:5" ht="32.25" thickBot="1" x14ac:dyDescent="0.3">
      <c r="A743" s="821"/>
      <c r="B743" s="827" t="s">
        <v>4116</v>
      </c>
      <c r="C743" s="858">
        <f>SUM(C732:D742)</f>
        <v>11884479640</v>
      </c>
      <c r="D743" s="859"/>
      <c r="E743" s="823"/>
    </row>
    <row r="744" spans="1:5" ht="48" thickBot="1" x14ac:dyDescent="0.3">
      <c r="A744" s="821"/>
      <c r="B744" s="827" t="s">
        <v>4117</v>
      </c>
      <c r="C744" s="873">
        <f>+C743/616000</f>
        <v>19292.986428571428</v>
      </c>
      <c r="D744" s="874"/>
      <c r="E744" s="823"/>
    </row>
    <row r="745" spans="1:5" x14ac:dyDescent="0.25">
      <c r="A745" s="821"/>
      <c r="B745" s="822"/>
      <c r="C745" s="828"/>
      <c r="D745" s="829"/>
      <c r="E745" s="823"/>
    </row>
    <row r="746" spans="1:5" ht="16.5" thickBot="1" x14ac:dyDescent="0.3">
      <c r="A746" s="821"/>
      <c r="B746" s="822" t="s">
        <v>4118</v>
      </c>
      <c r="C746" s="828"/>
      <c r="D746" s="829"/>
      <c r="E746" s="823"/>
    </row>
    <row r="747" spans="1:5" ht="15" x14ac:dyDescent="0.25">
      <c r="A747" s="821"/>
      <c r="B747" s="830" t="s">
        <v>4119</v>
      </c>
      <c r="C747" s="831">
        <v>7135118000</v>
      </c>
      <c r="D747" s="832"/>
      <c r="E747" s="823"/>
    </row>
    <row r="748" spans="1:5" ht="15" x14ac:dyDescent="0.25">
      <c r="A748" s="821"/>
      <c r="B748" s="821" t="s">
        <v>4120</v>
      </c>
      <c r="C748" s="833">
        <v>11771954000</v>
      </c>
      <c r="D748" s="823"/>
      <c r="E748" s="823"/>
    </row>
    <row r="749" spans="1:5" ht="15" x14ac:dyDescent="0.25">
      <c r="A749" s="821"/>
      <c r="B749" s="821" t="s">
        <v>4121</v>
      </c>
      <c r="C749" s="833">
        <v>5126410000</v>
      </c>
      <c r="D749" s="823"/>
      <c r="E749" s="823"/>
    </row>
    <row r="750" spans="1:5" thickBot="1" x14ac:dyDescent="0.3">
      <c r="A750" s="821"/>
      <c r="B750" s="834" t="s">
        <v>4122</v>
      </c>
      <c r="C750" s="835">
        <v>5126410000</v>
      </c>
      <c r="D750" s="836"/>
      <c r="E750" s="823"/>
    </row>
    <row r="751" spans="1:5" ht="16.5" thickBot="1" x14ac:dyDescent="0.3">
      <c r="A751" s="821"/>
      <c r="B751" s="875" t="s">
        <v>4123</v>
      </c>
      <c r="C751" s="876"/>
      <c r="D751" s="877"/>
      <c r="E751" s="823"/>
    </row>
    <row r="752" spans="1:5" ht="16.5" thickBot="1" x14ac:dyDescent="0.3">
      <c r="A752" s="821"/>
      <c r="B752" s="875" t="s">
        <v>4124</v>
      </c>
      <c r="C752" s="876"/>
      <c r="D752" s="877"/>
      <c r="E752" s="823"/>
    </row>
    <row r="753" spans="1:5" x14ac:dyDescent="0.25">
      <c r="A753" s="821"/>
      <c r="B753" s="838" t="s">
        <v>4125</v>
      </c>
      <c r="C753" s="839">
        <f>C747/C749</f>
        <v>1.391835221919433</v>
      </c>
      <c r="D753" s="829" t="s">
        <v>4135</v>
      </c>
      <c r="E753" s="823"/>
    </row>
    <row r="754" spans="1:5" ht="16.5" thickBot="1" x14ac:dyDescent="0.3">
      <c r="A754" s="821"/>
      <c r="B754" s="853" t="s">
        <v>4126</v>
      </c>
      <c r="C754" s="841">
        <f>C750/C748</f>
        <v>0.43547655724784518</v>
      </c>
      <c r="D754" s="840" t="s">
        <v>4135</v>
      </c>
      <c r="E754" s="823"/>
    </row>
    <row r="755" spans="1:5" ht="16.5" thickBot="1" x14ac:dyDescent="0.3">
      <c r="A755" s="821"/>
      <c r="B755" s="842"/>
      <c r="C755" s="843"/>
      <c r="D755" s="822"/>
      <c r="E755" s="844"/>
    </row>
    <row r="756" spans="1:5" x14ac:dyDescent="0.25">
      <c r="A756" s="878"/>
      <c r="B756" s="879" t="s">
        <v>4127</v>
      </c>
      <c r="C756" s="881" t="s">
        <v>4136</v>
      </c>
      <c r="D756" s="882"/>
      <c r="E756" s="869"/>
    </row>
    <row r="757" spans="1:5" ht="16.5" thickBot="1" x14ac:dyDescent="0.3">
      <c r="A757" s="878"/>
      <c r="B757" s="880"/>
      <c r="C757" s="871" t="s">
        <v>4129</v>
      </c>
      <c r="D757" s="872"/>
      <c r="E757" s="869"/>
    </row>
    <row r="758" spans="1:5" thickBot="1" x14ac:dyDescent="0.3">
      <c r="A758" s="834"/>
      <c r="B758" s="845"/>
      <c r="C758" s="845"/>
      <c r="D758" s="845"/>
      <c r="E758" s="836"/>
    </row>
    <row r="759" spans="1:5" x14ac:dyDescent="0.25">
      <c r="B759" s="847" t="s">
        <v>4130</v>
      </c>
    </row>
    <row r="760" spans="1:5" ht="16.5" thickBot="1" x14ac:dyDescent="0.3"/>
    <row r="761" spans="1:5" x14ac:dyDescent="0.25">
      <c r="A761" s="860" t="s">
        <v>4107</v>
      </c>
      <c r="B761" s="861"/>
      <c r="C761" s="861"/>
      <c r="D761" s="861"/>
      <c r="E761" s="816"/>
    </row>
    <row r="762" spans="1:5" x14ac:dyDescent="0.25">
      <c r="A762" s="817"/>
      <c r="B762" s="862" t="s">
        <v>4108</v>
      </c>
      <c r="C762" s="862"/>
      <c r="D762" s="862"/>
      <c r="E762" s="848" t="s">
        <v>4213</v>
      </c>
    </row>
    <row r="763" spans="1:5" x14ac:dyDescent="0.25">
      <c r="A763" s="819"/>
      <c r="B763" s="862" t="s">
        <v>4109</v>
      </c>
      <c r="C763" s="862"/>
      <c r="D763" s="862"/>
      <c r="E763" s="820"/>
    </row>
    <row r="764" spans="1:5" thickBot="1" x14ac:dyDescent="0.3">
      <c r="A764" s="821"/>
      <c r="B764" s="822"/>
      <c r="C764" s="822"/>
      <c r="D764" s="822"/>
      <c r="E764" s="823"/>
    </row>
    <row r="765" spans="1:5" ht="16.5" thickBot="1" x14ac:dyDescent="0.3">
      <c r="A765" s="821"/>
      <c r="B765" s="824" t="s">
        <v>4111</v>
      </c>
      <c r="C765" s="863" t="s">
        <v>4214</v>
      </c>
      <c r="D765" s="864"/>
      <c r="E765" s="823"/>
    </row>
    <row r="766" spans="1:5" ht="16.5" thickBot="1" x14ac:dyDescent="0.3">
      <c r="A766" s="821"/>
      <c r="B766" s="825" t="s">
        <v>4112</v>
      </c>
      <c r="C766" s="865" t="s">
        <v>4215</v>
      </c>
      <c r="D766" s="866"/>
      <c r="E766" s="823"/>
    </row>
    <row r="767" spans="1:5" ht="16.5" thickBot="1" x14ac:dyDescent="0.3">
      <c r="A767" s="821"/>
      <c r="B767" s="825" t="s">
        <v>4114</v>
      </c>
      <c r="C767" s="867" t="s">
        <v>4115</v>
      </c>
      <c r="D767" s="868"/>
      <c r="E767" s="823"/>
    </row>
    <row r="768" spans="1:5" ht="16.5" thickBot="1" x14ac:dyDescent="0.3">
      <c r="A768" s="821"/>
      <c r="B768" s="826">
        <v>3</v>
      </c>
      <c r="C768" s="858">
        <v>1841428370</v>
      </c>
      <c r="D768" s="859"/>
      <c r="E768" s="823" t="s">
        <v>3520</v>
      </c>
    </row>
    <row r="769" spans="1:5" ht="16.5" thickBot="1" x14ac:dyDescent="0.3">
      <c r="A769" s="821"/>
      <c r="B769" s="826">
        <v>19</v>
      </c>
      <c r="C769" s="858">
        <v>481514550</v>
      </c>
      <c r="D769" s="859"/>
      <c r="E769" s="823" t="s">
        <v>3759</v>
      </c>
    </row>
    <row r="770" spans="1:5" ht="16.5" thickBot="1" x14ac:dyDescent="0.3">
      <c r="A770" s="821"/>
      <c r="B770" s="826"/>
      <c r="C770" s="858"/>
      <c r="D770" s="859"/>
      <c r="E770" s="823"/>
    </row>
    <row r="771" spans="1:5" ht="16.5" thickBot="1" x14ac:dyDescent="0.3">
      <c r="A771" s="821"/>
      <c r="B771" s="826"/>
      <c r="C771" s="858"/>
      <c r="D771" s="859"/>
      <c r="E771" s="823"/>
    </row>
    <row r="772" spans="1:5" ht="32.25" thickBot="1" x14ac:dyDescent="0.3">
      <c r="A772" s="821"/>
      <c r="B772" s="827" t="s">
        <v>4116</v>
      </c>
      <c r="C772" s="858">
        <f>SUM(C768:D771)</f>
        <v>2322942920</v>
      </c>
      <c r="D772" s="859"/>
      <c r="E772" s="823"/>
    </row>
    <row r="773" spans="1:5" ht="48" thickBot="1" x14ac:dyDescent="0.3">
      <c r="A773" s="821"/>
      <c r="B773" s="827" t="s">
        <v>4117</v>
      </c>
      <c r="C773" s="873">
        <f>+C772/616000</f>
        <v>3771.0112337662335</v>
      </c>
      <c r="D773" s="874"/>
      <c r="E773" s="823"/>
    </row>
    <row r="774" spans="1:5" x14ac:dyDescent="0.25">
      <c r="A774" s="821"/>
      <c r="B774" s="822"/>
      <c r="C774" s="828"/>
      <c r="D774" s="829"/>
      <c r="E774" s="823"/>
    </row>
    <row r="775" spans="1:5" ht="16.5" thickBot="1" x14ac:dyDescent="0.3">
      <c r="A775" s="821"/>
      <c r="B775" s="822" t="s">
        <v>4118</v>
      </c>
      <c r="C775" s="828"/>
      <c r="D775" s="829"/>
      <c r="E775" s="823"/>
    </row>
    <row r="776" spans="1:5" ht="15" x14ac:dyDescent="0.25">
      <c r="A776" s="821"/>
      <c r="B776" s="830" t="s">
        <v>4119</v>
      </c>
      <c r="C776" s="831">
        <v>146054612</v>
      </c>
      <c r="D776" s="832"/>
      <c r="E776" s="823"/>
    </row>
    <row r="777" spans="1:5" ht="15" x14ac:dyDescent="0.25">
      <c r="A777" s="821"/>
      <c r="B777" s="821" t="s">
        <v>4120</v>
      </c>
      <c r="C777" s="833">
        <v>156684612</v>
      </c>
      <c r="D777" s="823"/>
      <c r="E777" s="823"/>
    </row>
    <row r="778" spans="1:5" ht="15" x14ac:dyDescent="0.25">
      <c r="A778" s="821"/>
      <c r="B778" s="821" t="s">
        <v>4121</v>
      </c>
      <c r="C778" s="833">
        <v>114376152</v>
      </c>
      <c r="D778" s="823"/>
      <c r="E778" s="823"/>
    </row>
    <row r="779" spans="1:5" thickBot="1" x14ac:dyDescent="0.3">
      <c r="A779" s="821"/>
      <c r="B779" s="834" t="s">
        <v>4122</v>
      </c>
      <c r="C779" s="835">
        <v>114376152</v>
      </c>
      <c r="D779" s="836"/>
      <c r="E779" s="823"/>
    </row>
    <row r="780" spans="1:5" ht="16.5" thickBot="1" x14ac:dyDescent="0.3">
      <c r="A780" s="821"/>
      <c r="B780" s="875" t="s">
        <v>4123</v>
      </c>
      <c r="C780" s="876"/>
      <c r="D780" s="877"/>
      <c r="E780" s="823"/>
    </row>
    <row r="781" spans="1:5" ht="16.5" thickBot="1" x14ac:dyDescent="0.3">
      <c r="A781" s="821"/>
      <c r="B781" s="875" t="s">
        <v>4124</v>
      </c>
      <c r="C781" s="876"/>
      <c r="D781" s="877"/>
      <c r="E781" s="823"/>
    </row>
    <row r="782" spans="1:5" x14ac:dyDescent="0.25">
      <c r="A782" s="821"/>
      <c r="B782" s="838" t="s">
        <v>4125</v>
      </c>
      <c r="C782" s="839">
        <f>C776/C778</f>
        <v>1.2769673524250056</v>
      </c>
      <c r="D782" s="829" t="s">
        <v>4135</v>
      </c>
      <c r="E782" s="823"/>
    </row>
    <row r="783" spans="1:5" ht="16.5" thickBot="1" x14ac:dyDescent="0.3">
      <c r="A783" s="821"/>
      <c r="B783" s="853" t="s">
        <v>4126</v>
      </c>
      <c r="C783" s="841">
        <f>C779/C777</f>
        <v>0.72997692970640915</v>
      </c>
      <c r="D783" s="840" t="s">
        <v>3760</v>
      </c>
      <c r="E783" s="823"/>
    </row>
    <row r="784" spans="1:5" ht="16.5" thickBot="1" x14ac:dyDescent="0.3">
      <c r="A784" s="821"/>
      <c r="B784" s="842"/>
      <c r="C784" s="843"/>
      <c r="D784" s="822"/>
      <c r="E784" s="844"/>
    </row>
    <row r="785" spans="1:5" x14ac:dyDescent="0.25">
      <c r="A785" s="878"/>
      <c r="B785" s="879" t="s">
        <v>4127</v>
      </c>
      <c r="C785" s="881" t="s">
        <v>4204</v>
      </c>
      <c r="D785" s="882"/>
      <c r="E785" s="869"/>
    </row>
    <row r="786" spans="1:5" ht="16.5" thickBot="1" x14ac:dyDescent="0.3">
      <c r="A786" s="878"/>
      <c r="B786" s="880"/>
      <c r="C786" s="871" t="s">
        <v>4129</v>
      </c>
      <c r="D786" s="872"/>
      <c r="E786" s="869"/>
    </row>
    <row r="787" spans="1:5" thickBot="1" x14ac:dyDescent="0.3">
      <c r="A787" s="834"/>
      <c r="B787" s="845"/>
      <c r="C787" s="845"/>
      <c r="D787" s="845"/>
      <c r="E787" s="836"/>
    </row>
    <row r="788" spans="1:5" x14ac:dyDescent="0.25">
      <c r="B788" s="847" t="s">
        <v>4130</v>
      </c>
    </row>
    <row r="789" spans="1:5" ht="16.5" thickBot="1" x14ac:dyDescent="0.3"/>
    <row r="790" spans="1:5" x14ac:dyDescent="0.25">
      <c r="A790" s="860" t="s">
        <v>4107</v>
      </c>
      <c r="B790" s="861"/>
      <c r="C790" s="861"/>
      <c r="D790" s="861"/>
      <c r="E790" s="816"/>
    </row>
    <row r="791" spans="1:5" x14ac:dyDescent="0.25">
      <c r="A791" s="817"/>
      <c r="B791" s="862" t="s">
        <v>4108</v>
      </c>
      <c r="C791" s="862"/>
      <c r="D791" s="862"/>
      <c r="E791" s="818"/>
    </row>
    <row r="792" spans="1:5" x14ac:dyDescent="0.25">
      <c r="A792" s="819"/>
      <c r="B792" s="862" t="s">
        <v>4109</v>
      </c>
      <c r="C792" s="862"/>
      <c r="D792" s="862"/>
      <c r="E792" s="829" t="s">
        <v>4216</v>
      </c>
    </row>
    <row r="793" spans="1:5" thickBot="1" x14ac:dyDescent="0.3">
      <c r="A793" s="821"/>
      <c r="B793" s="822"/>
      <c r="C793" s="822"/>
      <c r="D793" s="822"/>
      <c r="E793" s="823"/>
    </row>
    <row r="794" spans="1:5" ht="16.5" thickBot="1" x14ac:dyDescent="0.3">
      <c r="A794" s="821"/>
      <c r="B794" s="824" t="s">
        <v>4111</v>
      </c>
      <c r="C794" s="863" t="s">
        <v>4217</v>
      </c>
      <c r="D794" s="864"/>
      <c r="E794" s="823"/>
    </row>
    <row r="795" spans="1:5" ht="16.5" thickBot="1" x14ac:dyDescent="0.3">
      <c r="A795" s="821"/>
      <c r="B795" s="825" t="s">
        <v>4112</v>
      </c>
      <c r="C795" s="865" t="s">
        <v>4218</v>
      </c>
      <c r="D795" s="866"/>
      <c r="E795" s="823"/>
    </row>
    <row r="796" spans="1:5" ht="16.5" thickBot="1" x14ac:dyDescent="0.3">
      <c r="A796" s="821"/>
      <c r="B796" s="825" t="s">
        <v>4114</v>
      </c>
      <c r="C796" s="867" t="s">
        <v>4115</v>
      </c>
      <c r="D796" s="868"/>
      <c r="E796" s="823"/>
    </row>
    <row r="797" spans="1:5" ht="16.5" thickBot="1" x14ac:dyDescent="0.3">
      <c r="A797" s="821"/>
      <c r="B797" s="826">
        <v>4</v>
      </c>
      <c r="C797" s="858">
        <v>1104619628</v>
      </c>
      <c r="D797" s="859"/>
      <c r="E797" s="823"/>
    </row>
    <row r="798" spans="1:5" ht="16.5" thickBot="1" x14ac:dyDescent="0.3">
      <c r="A798" s="821"/>
      <c r="B798" s="826">
        <v>28</v>
      </c>
      <c r="C798" s="858">
        <v>2590142576</v>
      </c>
      <c r="D798" s="859"/>
      <c r="E798" s="823"/>
    </row>
    <row r="799" spans="1:5" ht="16.5" thickBot="1" x14ac:dyDescent="0.3">
      <c r="A799" s="821"/>
      <c r="B799" s="826"/>
      <c r="C799" s="858"/>
      <c r="D799" s="859"/>
      <c r="E799" s="823"/>
    </row>
    <row r="800" spans="1:5" ht="16.5" thickBot="1" x14ac:dyDescent="0.3">
      <c r="A800" s="821"/>
      <c r="B800" s="826"/>
      <c r="C800" s="858"/>
      <c r="D800" s="859"/>
      <c r="E800" s="823"/>
    </row>
    <row r="801" spans="1:5" ht="32.25" thickBot="1" x14ac:dyDescent="0.3">
      <c r="A801" s="821"/>
      <c r="B801" s="827" t="s">
        <v>4116</v>
      </c>
      <c r="C801" s="858">
        <f>SUM(C797:D800)</f>
        <v>3694762204</v>
      </c>
      <c r="D801" s="859"/>
      <c r="E801" s="823"/>
    </row>
    <row r="802" spans="1:5" ht="48" thickBot="1" x14ac:dyDescent="0.3">
      <c r="A802" s="821"/>
      <c r="B802" s="827" t="s">
        <v>4117</v>
      </c>
      <c r="C802" s="873">
        <f>+C801/616000</f>
        <v>5997.9905909090912</v>
      </c>
      <c r="D802" s="874"/>
      <c r="E802" s="823"/>
    </row>
    <row r="803" spans="1:5" x14ac:dyDescent="0.25">
      <c r="A803" s="821"/>
      <c r="B803" s="822"/>
      <c r="C803" s="828"/>
      <c r="D803" s="829"/>
      <c r="E803" s="823"/>
    </row>
    <row r="804" spans="1:5" ht="16.5" thickBot="1" x14ac:dyDescent="0.3">
      <c r="A804" s="821"/>
      <c r="B804" s="822" t="s">
        <v>4118</v>
      </c>
      <c r="C804" s="828"/>
      <c r="D804" s="829"/>
      <c r="E804" s="823"/>
    </row>
    <row r="805" spans="1:5" ht="15" x14ac:dyDescent="0.25">
      <c r="A805" s="821"/>
      <c r="B805" s="830" t="s">
        <v>4119</v>
      </c>
      <c r="C805" s="831">
        <v>772515654</v>
      </c>
      <c r="D805" s="832"/>
      <c r="E805" s="823"/>
    </row>
    <row r="806" spans="1:5" ht="15" x14ac:dyDescent="0.25">
      <c r="A806" s="821"/>
      <c r="B806" s="821" t="s">
        <v>4120</v>
      </c>
      <c r="C806" s="833">
        <v>2593775660</v>
      </c>
      <c r="D806" s="823"/>
      <c r="E806" s="823"/>
    </row>
    <row r="807" spans="1:5" ht="15" x14ac:dyDescent="0.25">
      <c r="A807" s="821"/>
      <c r="B807" s="821" t="s">
        <v>4121</v>
      </c>
      <c r="C807" s="833">
        <v>408638551</v>
      </c>
      <c r="D807" s="823"/>
      <c r="E807" s="823"/>
    </row>
    <row r="808" spans="1:5" thickBot="1" x14ac:dyDescent="0.3">
      <c r="A808" s="821"/>
      <c r="B808" s="834" t="s">
        <v>4122</v>
      </c>
      <c r="C808" s="835">
        <v>1665350404</v>
      </c>
      <c r="D808" s="836"/>
      <c r="E808" s="823"/>
    </row>
    <row r="809" spans="1:5" ht="16.5" thickBot="1" x14ac:dyDescent="0.3">
      <c r="A809" s="821"/>
      <c r="B809" s="875" t="s">
        <v>4123</v>
      </c>
      <c r="C809" s="876"/>
      <c r="D809" s="877"/>
      <c r="E809" s="823"/>
    </row>
    <row r="810" spans="1:5" ht="16.5" thickBot="1" x14ac:dyDescent="0.3">
      <c r="A810" s="821"/>
      <c r="B810" s="875" t="s">
        <v>4124</v>
      </c>
      <c r="C810" s="876"/>
      <c r="D810" s="877"/>
      <c r="E810" s="823"/>
    </row>
    <row r="811" spans="1:5" x14ac:dyDescent="0.25">
      <c r="A811" s="821"/>
      <c r="B811" s="838" t="s">
        <v>4125</v>
      </c>
      <c r="C811" s="839">
        <f>C805/C807</f>
        <v>1.8904620039140654</v>
      </c>
      <c r="D811" s="829" t="s">
        <v>4135</v>
      </c>
      <c r="E811" s="823"/>
    </row>
    <row r="812" spans="1:5" ht="16.5" thickBot="1" x14ac:dyDescent="0.3">
      <c r="A812" s="821"/>
      <c r="B812" s="853" t="s">
        <v>4126</v>
      </c>
      <c r="C812" s="841">
        <f>C808/C806</f>
        <v>0.6420564544892059</v>
      </c>
      <c r="D812" s="840" t="s">
        <v>4135</v>
      </c>
      <c r="E812" s="823"/>
    </row>
    <row r="813" spans="1:5" ht="16.5" thickBot="1" x14ac:dyDescent="0.3">
      <c r="A813" s="821"/>
      <c r="B813" s="842"/>
      <c r="C813" s="843"/>
      <c r="D813" s="822"/>
      <c r="E813" s="844"/>
    </row>
    <row r="814" spans="1:5" x14ac:dyDescent="0.25">
      <c r="A814" s="878"/>
      <c r="B814" s="879" t="s">
        <v>4127</v>
      </c>
      <c r="C814" s="881" t="s">
        <v>4136</v>
      </c>
      <c r="D814" s="882"/>
      <c r="E814" s="869"/>
    </row>
    <row r="815" spans="1:5" ht="16.5" thickBot="1" x14ac:dyDescent="0.3">
      <c r="A815" s="878"/>
      <c r="B815" s="880"/>
      <c r="C815" s="871" t="s">
        <v>4129</v>
      </c>
      <c r="D815" s="872"/>
      <c r="E815" s="869"/>
    </row>
    <row r="816" spans="1:5" thickBot="1" x14ac:dyDescent="0.3">
      <c r="A816" s="834"/>
      <c r="B816" s="845"/>
      <c r="C816" s="845"/>
      <c r="D816" s="845"/>
      <c r="E816" s="836"/>
    </row>
    <row r="817" spans="1:5" x14ac:dyDescent="0.25">
      <c r="B817" s="847" t="s">
        <v>4130</v>
      </c>
    </row>
    <row r="819" spans="1:5" ht="16.5" thickBot="1" x14ac:dyDescent="0.3"/>
    <row r="820" spans="1:5" x14ac:dyDescent="0.25">
      <c r="A820" s="860" t="s">
        <v>4107</v>
      </c>
      <c r="B820" s="861"/>
      <c r="C820" s="861"/>
      <c r="D820" s="861"/>
      <c r="E820" s="816"/>
    </row>
    <row r="821" spans="1:5" x14ac:dyDescent="0.25">
      <c r="A821" s="817"/>
      <c r="B821" s="862" t="s">
        <v>4108</v>
      </c>
      <c r="C821" s="862"/>
      <c r="D821" s="862"/>
      <c r="E821" s="818"/>
    </row>
    <row r="822" spans="1:5" x14ac:dyDescent="0.25">
      <c r="A822" s="819"/>
      <c r="B822" s="862" t="s">
        <v>4109</v>
      </c>
      <c r="C822" s="862"/>
      <c r="D822" s="862"/>
      <c r="E822" s="829" t="s">
        <v>4219</v>
      </c>
    </row>
    <row r="823" spans="1:5" thickBot="1" x14ac:dyDescent="0.3">
      <c r="A823" s="821"/>
      <c r="B823" s="822"/>
      <c r="C823" s="822"/>
      <c r="D823" s="822"/>
      <c r="E823" s="823"/>
    </row>
    <row r="824" spans="1:5" ht="16.5" thickBot="1" x14ac:dyDescent="0.3">
      <c r="A824" s="821"/>
      <c r="B824" s="824" t="s">
        <v>4111</v>
      </c>
      <c r="C824" s="863" t="s">
        <v>4</v>
      </c>
      <c r="D824" s="864"/>
      <c r="E824" s="823"/>
    </row>
    <row r="825" spans="1:5" ht="16.5" thickBot="1" x14ac:dyDescent="0.3">
      <c r="A825" s="821"/>
      <c r="B825" s="825" t="s">
        <v>4112</v>
      </c>
      <c r="C825" s="865" t="s">
        <v>4220</v>
      </c>
      <c r="D825" s="866"/>
      <c r="E825" s="823"/>
    </row>
    <row r="826" spans="1:5" ht="16.5" thickBot="1" x14ac:dyDescent="0.3">
      <c r="A826" s="821"/>
      <c r="B826" s="825" t="s">
        <v>4114</v>
      </c>
      <c r="C826" s="867" t="s">
        <v>4115</v>
      </c>
      <c r="D826" s="868"/>
      <c r="E826" s="823"/>
    </row>
    <row r="827" spans="1:5" ht="16.5" thickBot="1" x14ac:dyDescent="0.3">
      <c r="A827" s="821"/>
      <c r="B827" s="826">
        <v>4</v>
      </c>
      <c r="C827" s="858">
        <v>1104619628</v>
      </c>
      <c r="D827" s="859"/>
      <c r="E827" s="823"/>
    </row>
    <row r="828" spans="1:5" ht="16.5" thickBot="1" x14ac:dyDescent="0.3">
      <c r="A828" s="821"/>
      <c r="B828" s="826"/>
      <c r="C828" s="858"/>
      <c r="D828" s="859"/>
      <c r="E828" s="823"/>
    </row>
    <row r="829" spans="1:5" ht="16.5" thickBot="1" x14ac:dyDescent="0.3">
      <c r="A829" s="821"/>
      <c r="B829" s="826"/>
      <c r="C829" s="858"/>
      <c r="D829" s="859"/>
      <c r="E829" s="823"/>
    </row>
    <row r="830" spans="1:5" ht="16.5" thickBot="1" x14ac:dyDescent="0.3">
      <c r="A830" s="821"/>
      <c r="B830" s="826"/>
      <c r="C830" s="858"/>
      <c r="D830" s="859"/>
      <c r="E830" s="823"/>
    </row>
    <row r="831" spans="1:5" ht="32.25" thickBot="1" x14ac:dyDescent="0.3">
      <c r="A831" s="821"/>
      <c r="B831" s="827" t="s">
        <v>4116</v>
      </c>
      <c r="C831" s="858">
        <f>SUM(C827:D830)</f>
        <v>1104619628</v>
      </c>
      <c r="D831" s="859"/>
      <c r="E831" s="823"/>
    </row>
    <row r="832" spans="1:5" ht="48" thickBot="1" x14ac:dyDescent="0.3">
      <c r="A832" s="821"/>
      <c r="B832" s="827" t="s">
        <v>4117</v>
      </c>
      <c r="C832" s="873">
        <f>+C831/616000</f>
        <v>1793.2136818181818</v>
      </c>
      <c r="D832" s="874"/>
      <c r="E832" s="823"/>
    </row>
    <row r="833" spans="1:5" x14ac:dyDescent="0.25">
      <c r="A833" s="821"/>
      <c r="B833" s="822"/>
      <c r="C833" s="828"/>
      <c r="D833" s="829"/>
      <c r="E833" s="823"/>
    </row>
    <row r="834" spans="1:5" ht="16.5" thickBot="1" x14ac:dyDescent="0.3">
      <c r="A834" s="821"/>
      <c r="B834" s="822" t="s">
        <v>4118</v>
      </c>
      <c r="C834" s="828"/>
      <c r="D834" s="829"/>
      <c r="E834" s="823"/>
    </row>
    <row r="835" spans="1:5" ht="15" x14ac:dyDescent="0.25">
      <c r="A835" s="821"/>
      <c r="B835" s="830" t="s">
        <v>4119</v>
      </c>
      <c r="C835" s="831">
        <v>34950848</v>
      </c>
      <c r="D835" s="832"/>
      <c r="E835" s="823"/>
    </row>
    <row r="836" spans="1:5" ht="15" x14ac:dyDescent="0.25">
      <c r="A836" s="821"/>
      <c r="B836" s="821" t="s">
        <v>4120</v>
      </c>
      <c r="C836" s="833">
        <v>252468532</v>
      </c>
      <c r="D836" s="823"/>
      <c r="E836" s="823"/>
    </row>
    <row r="837" spans="1:5" ht="15" x14ac:dyDescent="0.25">
      <c r="A837" s="821"/>
      <c r="B837" s="821" t="s">
        <v>4121</v>
      </c>
      <c r="C837" s="833">
        <v>5480825</v>
      </c>
      <c r="D837" s="823"/>
      <c r="E837" s="823"/>
    </row>
    <row r="838" spans="1:5" thickBot="1" x14ac:dyDescent="0.3">
      <c r="A838" s="821"/>
      <c r="B838" s="834" t="s">
        <v>4122</v>
      </c>
      <c r="C838" s="835">
        <v>5480825</v>
      </c>
      <c r="D838" s="836"/>
      <c r="E838" s="823"/>
    </row>
    <row r="839" spans="1:5" ht="16.5" thickBot="1" x14ac:dyDescent="0.3">
      <c r="A839" s="821"/>
      <c r="B839" s="875" t="s">
        <v>4123</v>
      </c>
      <c r="C839" s="876"/>
      <c r="D839" s="877"/>
      <c r="E839" s="823"/>
    </row>
    <row r="840" spans="1:5" ht="16.5" thickBot="1" x14ac:dyDescent="0.3">
      <c r="A840" s="821"/>
      <c r="B840" s="875" t="s">
        <v>4124</v>
      </c>
      <c r="C840" s="876"/>
      <c r="D840" s="877"/>
      <c r="E840" s="823"/>
    </row>
    <row r="841" spans="1:5" x14ac:dyDescent="0.25">
      <c r="A841" s="821"/>
      <c r="B841" s="838" t="s">
        <v>4125</v>
      </c>
      <c r="C841" s="839">
        <f>C835/C837</f>
        <v>6.3769319399907864</v>
      </c>
      <c r="D841" s="829" t="s">
        <v>4135</v>
      </c>
      <c r="E841" s="823"/>
    </row>
    <row r="842" spans="1:5" ht="16.5" thickBot="1" x14ac:dyDescent="0.3">
      <c r="A842" s="821"/>
      <c r="B842" s="853" t="s">
        <v>4126</v>
      </c>
      <c r="C842" s="841">
        <f>C838/C836</f>
        <v>2.1708943116918823E-2</v>
      </c>
      <c r="D842" s="840" t="s">
        <v>4135</v>
      </c>
      <c r="E842" s="823"/>
    </row>
    <row r="843" spans="1:5" ht="16.5" thickBot="1" x14ac:dyDescent="0.3">
      <c r="A843" s="821"/>
      <c r="B843" s="842"/>
      <c r="C843" s="843"/>
      <c r="D843" s="822"/>
      <c r="E843" s="844"/>
    </row>
    <row r="844" spans="1:5" x14ac:dyDescent="0.25">
      <c r="A844" s="878"/>
      <c r="B844" s="879" t="s">
        <v>4127</v>
      </c>
      <c r="C844" s="881" t="s">
        <v>4136</v>
      </c>
      <c r="D844" s="882"/>
      <c r="E844" s="869"/>
    </row>
    <row r="845" spans="1:5" ht="16.5" thickBot="1" x14ac:dyDescent="0.3">
      <c r="A845" s="878"/>
      <c r="B845" s="880"/>
      <c r="C845" s="871" t="s">
        <v>4129</v>
      </c>
      <c r="D845" s="872"/>
      <c r="E845" s="869"/>
    </row>
    <row r="846" spans="1:5" thickBot="1" x14ac:dyDescent="0.3">
      <c r="A846" s="834"/>
      <c r="B846" s="845"/>
      <c r="C846" s="845"/>
      <c r="D846" s="845"/>
      <c r="E846" s="836"/>
    </row>
    <row r="847" spans="1:5" x14ac:dyDescent="0.25">
      <c r="B847" s="847" t="s">
        <v>4130</v>
      </c>
    </row>
    <row r="848" spans="1:5" ht="16.5" thickBot="1" x14ac:dyDescent="0.3"/>
    <row r="849" spans="1:5" x14ac:dyDescent="0.25">
      <c r="A849" s="860" t="s">
        <v>4107</v>
      </c>
      <c r="B849" s="861"/>
      <c r="C849" s="861"/>
      <c r="D849" s="861"/>
      <c r="E849" s="816"/>
    </row>
    <row r="850" spans="1:5" x14ac:dyDescent="0.25">
      <c r="A850" s="817"/>
      <c r="B850" s="862" t="s">
        <v>4108</v>
      </c>
      <c r="C850" s="862"/>
      <c r="D850" s="862"/>
      <c r="E850" s="848" t="s">
        <v>4221</v>
      </c>
    </row>
    <row r="851" spans="1:5" x14ac:dyDescent="0.25">
      <c r="A851" s="819"/>
      <c r="B851" s="862" t="s">
        <v>4109</v>
      </c>
      <c r="C851" s="862"/>
      <c r="D851" s="862"/>
      <c r="E851" s="820"/>
    </row>
    <row r="852" spans="1:5" thickBot="1" x14ac:dyDescent="0.3">
      <c r="A852" s="821"/>
      <c r="B852" s="822"/>
      <c r="C852" s="822"/>
      <c r="D852" s="822"/>
      <c r="E852" s="823"/>
    </row>
    <row r="853" spans="1:5" ht="16.5" thickBot="1" x14ac:dyDescent="0.3">
      <c r="A853" s="821"/>
      <c r="B853" s="824" t="s">
        <v>4111</v>
      </c>
      <c r="C853" s="863" t="s">
        <v>1343</v>
      </c>
      <c r="D853" s="864"/>
      <c r="E853" s="823"/>
    </row>
    <row r="854" spans="1:5" ht="16.5" thickBot="1" x14ac:dyDescent="0.3">
      <c r="A854" s="821"/>
      <c r="B854" s="825" t="s">
        <v>4112</v>
      </c>
      <c r="C854" s="865" t="s">
        <v>4222</v>
      </c>
      <c r="D854" s="866"/>
      <c r="E854" s="823"/>
    </row>
    <row r="855" spans="1:5" ht="16.5" thickBot="1" x14ac:dyDescent="0.3">
      <c r="A855" s="821"/>
      <c r="B855" s="825" t="s">
        <v>4114</v>
      </c>
      <c r="C855" s="867" t="s">
        <v>4115</v>
      </c>
      <c r="D855" s="868"/>
      <c r="E855" s="823"/>
    </row>
    <row r="856" spans="1:5" ht="16.5" thickBot="1" x14ac:dyDescent="0.3">
      <c r="A856" s="821"/>
      <c r="B856" s="826">
        <v>5</v>
      </c>
      <c r="C856" s="858">
        <v>2432339772</v>
      </c>
      <c r="D856" s="859"/>
      <c r="E856" s="823"/>
    </row>
    <row r="857" spans="1:5" ht="16.5" thickBot="1" x14ac:dyDescent="0.3">
      <c r="A857" s="821"/>
      <c r="B857" s="826">
        <v>21</v>
      </c>
      <c r="C857" s="858">
        <v>1310303230</v>
      </c>
      <c r="D857" s="859"/>
      <c r="E857" s="823"/>
    </row>
    <row r="858" spans="1:5" ht="16.5" thickBot="1" x14ac:dyDescent="0.3">
      <c r="A858" s="821"/>
      <c r="B858" s="826">
        <v>28</v>
      </c>
      <c r="C858" s="858">
        <v>2590142576</v>
      </c>
      <c r="D858" s="859"/>
      <c r="E858" s="823"/>
    </row>
    <row r="859" spans="1:5" ht="16.5" thickBot="1" x14ac:dyDescent="0.3">
      <c r="A859" s="821"/>
      <c r="B859" s="826"/>
      <c r="C859" s="858"/>
      <c r="D859" s="859"/>
      <c r="E859" s="823"/>
    </row>
    <row r="860" spans="1:5" ht="32.25" thickBot="1" x14ac:dyDescent="0.3">
      <c r="A860" s="821"/>
      <c r="B860" s="827" t="s">
        <v>4116</v>
      </c>
      <c r="C860" s="858">
        <f>SUM(C856:D859)</f>
        <v>6332785578</v>
      </c>
      <c r="D860" s="859"/>
      <c r="E860" s="823"/>
    </row>
    <row r="861" spans="1:5" ht="48" thickBot="1" x14ac:dyDescent="0.3">
      <c r="A861" s="821"/>
      <c r="B861" s="827" t="s">
        <v>4117</v>
      </c>
      <c r="C861" s="873">
        <f>+C860/616000</f>
        <v>10280.496068181817</v>
      </c>
      <c r="D861" s="874"/>
      <c r="E861" s="823"/>
    </row>
    <row r="862" spans="1:5" x14ac:dyDescent="0.25">
      <c r="A862" s="821"/>
      <c r="B862" s="822"/>
      <c r="C862" s="828"/>
      <c r="D862" s="829"/>
      <c r="E862" s="823"/>
    </row>
    <row r="863" spans="1:5" ht="16.5" thickBot="1" x14ac:dyDescent="0.3">
      <c r="A863" s="821"/>
      <c r="B863" s="822" t="s">
        <v>4118</v>
      </c>
      <c r="C863" s="828"/>
      <c r="D863" s="829"/>
      <c r="E863" s="823"/>
    </row>
    <row r="864" spans="1:5" ht="15" x14ac:dyDescent="0.25">
      <c r="A864" s="821"/>
      <c r="B864" s="830" t="s">
        <v>4119</v>
      </c>
      <c r="C864" s="831">
        <v>2274868000</v>
      </c>
      <c r="D864" s="832"/>
      <c r="E864" s="823"/>
    </row>
    <row r="865" spans="1:5" ht="15" x14ac:dyDescent="0.25">
      <c r="A865" s="821"/>
      <c r="B865" s="821" t="s">
        <v>4120</v>
      </c>
      <c r="C865" s="833">
        <v>9563663000</v>
      </c>
      <c r="D865" s="823"/>
      <c r="E865" s="823"/>
    </row>
    <row r="866" spans="1:5" ht="15" x14ac:dyDescent="0.25">
      <c r="A866" s="821"/>
      <c r="B866" s="821" t="s">
        <v>4121</v>
      </c>
      <c r="C866" s="833">
        <v>1586410000</v>
      </c>
      <c r="D866" s="823"/>
      <c r="E866" s="823"/>
    </row>
    <row r="867" spans="1:5" thickBot="1" x14ac:dyDescent="0.3">
      <c r="A867" s="821"/>
      <c r="B867" s="834" t="s">
        <v>4122</v>
      </c>
      <c r="C867" s="835">
        <v>3947956000</v>
      </c>
      <c r="D867" s="836"/>
      <c r="E867" s="823"/>
    </row>
    <row r="868" spans="1:5" ht="16.5" thickBot="1" x14ac:dyDescent="0.3">
      <c r="A868" s="821"/>
      <c r="B868" s="875" t="s">
        <v>4123</v>
      </c>
      <c r="C868" s="876"/>
      <c r="D868" s="877"/>
      <c r="E868" s="823"/>
    </row>
    <row r="869" spans="1:5" ht="16.5" thickBot="1" x14ac:dyDescent="0.3">
      <c r="A869" s="821"/>
      <c r="B869" s="875" t="s">
        <v>4124</v>
      </c>
      <c r="C869" s="876"/>
      <c r="D869" s="877"/>
      <c r="E869" s="823"/>
    </row>
    <row r="870" spans="1:5" x14ac:dyDescent="0.25">
      <c r="A870" s="821"/>
      <c r="B870" s="838" t="s">
        <v>4125</v>
      </c>
      <c r="C870" s="839">
        <f>C864/C866</f>
        <v>1.4339723022421693</v>
      </c>
      <c r="D870" s="829" t="s">
        <v>4135</v>
      </c>
      <c r="E870" s="823"/>
    </row>
    <row r="871" spans="1:5" ht="16.5" thickBot="1" x14ac:dyDescent="0.3">
      <c r="A871" s="821"/>
      <c r="B871" s="853" t="s">
        <v>4126</v>
      </c>
      <c r="C871" s="841">
        <f>C867/C865</f>
        <v>0.41280793771173241</v>
      </c>
      <c r="D871" s="840" t="s">
        <v>4135</v>
      </c>
      <c r="E871" s="823"/>
    </row>
    <row r="872" spans="1:5" ht="16.5" thickBot="1" x14ac:dyDescent="0.3">
      <c r="A872" s="821"/>
      <c r="B872" s="842"/>
      <c r="C872" s="843"/>
      <c r="D872" s="822"/>
      <c r="E872" s="844"/>
    </row>
    <row r="873" spans="1:5" x14ac:dyDescent="0.25">
      <c r="A873" s="878"/>
      <c r="B873" s="879" t="s">
        <v>4127</v>
      </c>
      <c r="C873" s="881" t="s">
        <v>4136</v>
      </c>
      <c r="D873" s="882"/>
      <c r="E873" s="869"/>
    </row>
    <row r="874" spans="1:5" ht="16.5" thickBot="1" x14ac:dyDescent="0.3">
      <c r="A874" s="878"/>
      <c r="B874" s="880"/>
      <c r="C874" s="871" t="s">
        <v>4129</v>
      </c>
      <c r="D874" s="872"/>
      <c r="E874" s="869"/>
    </row>
    <row r="875" spans="1:5" thickBot="1" x14ac:dyDescent="0.3">
      <c r="A875" s="834"/>
      <c r="B875" s="845"/>
      <c r="C875" s="845"/>
      <c r="D875" s="845"/>
      <c r="E875" s="836"/>
    </row>
    <row r="876" spans="1:5" x14ac:dyDescent="0.25">
      <c r="B876" s="847" t="s">
        <v>4130</v>
      </c>
    </row>
    <row r="877" spans="1:5" ht="16.5" thickBot="1" x14ac:dyDescent="0.3">
      <c r="B877" s="847"/>
    </row>
    <row r="878" spans="1:5" x14ac:dyDescent="0.25">
      <c r="A878" s="860" t="s">
        <v>4107</v>
      </c>
      <c r="B878" s="861"/>
      <c r="C878" s="861"/>
      <c r="D878" s="861"/>
      <c r="E878" s="816"/>
    </row>
    <row r="879" spans="1:5" x14ac:dyDescent="0.25">
      <c r="A879" s="817"/>
      <c r="B879" s="862" t="s">
        <v>4108</v>
      </c>
      <c r="C879" s="862"/>
      <c r="D879" s="862"/>
      <c r="E879" s="818"/>
    </row>
    <row r="880" spans="1:5" x14ac:dyDescent="0.25">
      <c r="A880" s="819"/>
      <c r="B880" s="862" t="s">
        <v>4109</v>
      </c>
      <c r="C880" s="862"/>
      <c r="D880" s="862"/>
      <c r="E880" s="829" t="s">
        <v>4223</v>
      </c>
    </row>
    <row r="881" spans="1:5" thickBot="1" x14ac:dyDescent="0.3">
      <c r="A881" s="821"/>
      <c r="B881" s="822"/>
      <c r="C881" s="822"/>
      <c r="D881" s="822"/>
      <c r="E881" s="823"/>
    </row>
    <row r="882" spans="1:5" ht="16.5" thickBot="1" x14ac:dyDescent="0.3">
      <c r="A882" s="821"/>
      <c r="B882" s="824" t="s">
        <v>4111</v>
      </c>
      <c r="C882" s="863" t="s">
        <v>4224</v>
      </c>
      <c r="D882" s="864"/>
      <c r="E882" s="823"/>
    </row>
    <row r="883" spans="1:5" ht="16.5" thickBot="1" x14ac:dyDescent="0.3">
      <c r="A883" s="821"/>
      <c r="B883" s="825" t="s">
        <v>4112</v>
      </c>
      <c r="C883" s="865" t="s">
        <v>4225</v>
      </c>
      <c r="D883" s="866"/>
      <c r="E883" s="823"/>
    </row>
    <row r="884" spans="1:5" ht="16.5" thickBot="1" x14ac:dyDescent="0.3">
      <c r="A884" s="821"/>
      <c r="B884" s="825" t="s">
        <v>4114</v>
      </c>
      <c r="C884" s="867" t="s">
        <v>4115</v>
      </c>
      <c r="D884" s="868"/>
      <c r="E884" s="823"/>
    </row>
    <row r="885" spans="1:5" ht="16.5" thickBot="1" x14ac:dyDescent="0.3">
      <c r="A885" s="821"/>
      <c r="B885" s="826">
        <v>20</v>
      </c>
      <c r="C885" s="858">
        <v>720995570</v>
      </c>
      <c r="D885" s="859"/>
      <c r="E885" s="823"/>
    </row>
    <row r="886" spans="1:5" ht="16.5" thickBot="1" x14ac:dyDescent="0.3">
      <c r="A886" s="821"/>
      <c r="B886" s="826">
        <v>21</v>
      </c>
      <c r="C886" s="858">
        <v>1310303230</v>
      </c>
      <c r="D886" s="859"/>
      <c r="E886" s="823"/>
    </row>
    <row r="887" spans="1:5" ht="16.5" thickBot="1" x14ac:dyDescent="0.3">
      <c r="A887" s="821"/>
      <c r="B887" s="826"/>
      <c r="C887" s="858"/>
      <c r="D887" s="859"/>
      <c r="E887" s="823"/>
    </row>
    <row r="888" spans="1:5" ht="16.5" thickBot="1" x14ac:dyDescent="0.3">
      <c r="A888" s="821"/>
      <c r="B888" s="826"/>
      <c r="C888" s="858"/>
      <c r="D888" s="859"/>
      <c r="E888" s="823"/>
    </row>
    <row r="889" spans="1:5" ht="32.25" thickBot="1" x14ac:dyDescent="0.3">
      <c r="A889" s="821"/>
      <c r="B889" s="827" t="s">
        <v>4116</v>
      </c>
      <c r="C889" s="858">
        <f>SUM(C885:D888)</f>
        <v>2031298800</v>
      </c>
      <c r="D889" s="859"/>
      <c r="E889" s="823"/>
    </row>
    <row r="890" spans="1:5" ht="48" thickBot="1" x14ac:dyDescent="0.3">
      <c r="A890" s="821"/>
      <c r="B890" s="827" t="s">
        <v>4117</v>
      </c>
      <c r="C890" s="873">
        <f>+C889/616000</f>
        <v>3297.5629870129869</v>
      </c>
      <c r="D890" s="874"/>
      <c r="E890" s="823"/>
    </row>
    <row r="891" spans="1:5" x14ac:dyDescent="0.25">
      <c r="A891" s="821"/>
      <c r="B891" s="822"/>
      <c r="C891" s="828"/>
      <c r="D891" s="829"/>
      <c r="E891" s="823"/>
    </row>
    <row r="892" spans="1:5" ht="16.5" thickBot="1" x14ac:dyDescent="0.3">
      <c r="A892" s="821"/>
      <c r="B892" s="822" t="s">
        <v>4118</v>
      </c>
      <c r="C892" s="828"/>
      <c r="D892" s="829"/>
      <c r="E892" s="823"/>
    </row>
    <row r="893" spans="1:5" ht="15" x14ac:dyDescent="0.25">
      <c r="A893" s="821"/>
      <c r="B893" s="830" t="s">
        <v>4119</v>
      </c>
      <c r="C893" s="831">
        <v>2394832000</v>
      </c>
      <c r="D893" s="832"/>
      <c r="E893" s="823"/>
    </row>
    <row r="894" spans="1:5" ht="15" x14ac:dyDescent="0.25">
      <c r="A894" s="821"/>
      <c r="B894" s="821" t="s">
        <v>4120</v>
      </c>
      <c r="C894" s="833">
        <v>14506031000</v>
      </c>
      <c r="D894" s="823"/>
      <c r="E894" s="823"/>
    </row>
    <row r="895" spans="1:5" ht="15" x14ac:dyDescent="0.25">
      <c r="A895" s="821"/>
      <c r="B895" s="821" t="s">
        <v>4121</v>
      </c>
      <c r="C895" s="833">
        <v>466688000</v>
      </c>
      <c r="D895" s="823"/>
      <c r="E895" s="823"/>
    </row>
    <row r="896" spans="1:5" thickBot="1" x14ac:dyDescent="0.3">
      <c r="A896" s="821"/>
      <c r="B896" s="834" t="s">
        <v>4122</v>
      </c>
      <c r="C896" s="835">
        <v>1589858000</v>
      </c>
      <c r="D896" s="836"/>
      <c r="E896" s="823"/>
    </row>
    <row r="897" spans="1:5" ht="16.5" thickBot="1" x14ac:dyDescent="0.3">
      <c r="A897" s="821"/>
      <c r="B897" s="875" t="s">
        <v>4123</v>
      </c>
      <c r="C897" s="876"/>
      <c r="D897" s="877"/>
      <c r="E897" s="823"/>
    </row>
    <row r="898" spans="1:5" ht="16.5" thickBot="1" x14ac:dyDescent="0.3">
      <c r="A898" s="821"/>
      <c r="B898" s="875" t="s">
        <v>4124</v>
      </c>
      <c r="C898" s="876"/>
      <c r="D898" s="877"/>
      <c r="E898" s="823"/>
    </row>
    <row r="899" spans="1:5" x14ac:dyDescent="0.25">
      <c r="A899" s="821"/>
      <c r="B899" s="838" t="s">
        <v>4125</v>
      </c>
      <c r="C899" s="839">
        <f>C893/C895</f>
        <v>5.1315482720789909</v>
      </c>
      <c r="D899" s="829" t="s">
        <v>4135</v>
      </c>
      <c r="E899" s="823"/>
    </row>
    <row r="900" spans="1:5" ht="16.5" thickBot="1" x14ac:dyDescent="0.3">
      <c r="A900" s="821"/>
      <c r="B900" s="853" t="s">
        <v>4126</v>
      </c>
      <c r="C900" s="841">
        <f>C896/C894</f>
        <v>0.10959979335491563</v>
      </c>
      <c r="D900" s="840" t="s">
        <v>4135</v>
      </c>
      <c r="E900" s="823"/>
    </row>
    <row r="901" spans="1:5" ht="16.5" thickBot="1" x14ac:dyDescent="0.3">
      <c r="A901" s="821"/>
      <c r="B901" s="842"/>
      <c r="C901" s="843"/>
      <c r="D901" s="822"/>
      <c r="E901" s="844"/>
    </row>
    <row r="902" spans="1:5" x14ac:dyDescent="0.25">
      <c r="A902" s="878"/>
      <c r="B902" s="879" t="s">
        <v>4127</v>
      </c>
      <c r="C902" s="881" t="s">
        <v>4136</v>
      </c>
      <c r="D902" s="882"/>
      <c r="E902" s="869"/>
    </row>
    <row r="903" spans="1:5" ht="16.5" thickBot="1" x14ac:dyDescent="0.3">
      <c r="A903" s="878"/>
      <c r="B903" s="880"/>
      <c r="C903" s="871" t="s">
        <v>4129</v>
      </c>
      <c r="D903" s="872"/>
      <c r="E903" s="869"/>
    </row>
    <row r="904" spans="1:5" thickBot="1" x14ac:dyDescent="0.3">
      <c r="A904" s="834"/>
      <c r="B904" s="845"/>
      <c r="C904" s="845"/>
      <c r="D904" s="845"/>
      <c r="E904" s="836"/>
    </row>
    <row r="905" spans="1:5" x14ac:dyDescent="0.25">
      <c r="B905" s="847" t="s">
        <v>4130</v>
      </c>
    </row>
    <row r="907" spans="1:5" x14ac:dyDescent="0.25">
      <c r="C907" s="374" t="s">
        <v>4226</v>
      </c>
    </row>
    <row r="908" spans="1:5" x14ac:dyDescent="0.25">
      <c r="C908" s="374" t="s">
        <v>4227</v>
      </c>
    </row>
    <row r="909" spans="1:5" x14ac:dyDescent="0.25">
      <c r="C909" s="374" t="s">
        <v>4228</v>
      </c>
    </row>
    <row r="911" spans="1:5" ht="16.5" thickBot="1" x14ac:dyDescent="0.3"/>
    <row r="912" spans="1:5" x14ac:dyDescent="0.25">
      <c r="A912" s="860" t="s">
        <v>4107</v>
      </c>
      <c r="B912" s="861"/>
      <c r="C912" s="861"/>
      <c r="D912" s="861"/>
      <c r="E912" s="816"/>
    </row>
    <row r="913" spans="1:5" x14ac:dyDescent="0.25">
      <c r="A913" s="817"/>
      <c r="B913" s="862" t="s">
        <v>4108</v>
      </c>
      <c r="C913" s="862"/>
      <c r="D913" s="862"/>
      <c r="E913" s="848" t="s">
        <v>4229</v>
      </c>
    </row>
    <row r="914" spans="1:5" x14ac:dyDescent="0.25">
      <c r="A914" s="819"/>
      <c r="B914" s="862" t="s">
        <v>4109</v>
      </c>
      <c r="C914" s="862"/>
      <c r="D914" s="862"/>
      <c r="E914" s="820"/>
    </row>
    <row r="915" spans="1:5" thickBot="1" x14ac:dyDescent="0.3">
      <c r="A915" s="821"/>
      <c r="B915" s="822"/>
      <c r="C915" s="822"/>
      <c r="D915" s="822"/>
      <c r="E915" s="823"/>
    </row>
    <row r="916" spans="1:5" ht="16.5" thickBot="1" x14ac:dyDescent="0.3">
      <c r="A916" s="821"/>
      <c r="B916" s="824" t="s">
        <v>4111</v>
      </c>
      <c r="C916" s="863" t="s">
        <v>3102</v>
      </c>
      <c r="D916" s="864"/>
      <c r="E916" s="823"/>
    </row>
    <row r="917" spans="1:5" ht="16.5" thickBot="1" x14ac:dyDescent="0.3">
      <c r="A917" s="821"/>
      <c r="B917" s="825" t="s">
        <v>4112</v>
      </c>
      <c r="C917" s="865" t="s">
        <v>4230</v>
      </c>
      <c r="D917" s="866"/>
      <c r="E917" s="823"/>
    </row>
    <row r="918" spans="1:5" ht="16.5" thickBot="1" x14ac:dyDescent="0.3">
      <c r="A918" s="821"/>
      <c r="B918" s="825" t="s">
        <v>4114</v>
      </c>
      <c r="C918" s="867" t="s">
        <v>4115</v>
      </c>
      <c r="D918" s="868"/>
      <c r="E918" s="823"/>
    </row>
    <row r="919" spans="1:5" ht="16.5" thickBot="1" x14ac:dyDescent="0.3">
      <c r="A919" s="821"/>
      <c r="B919" s="826">
        <v>29</v>
      </c>
      <c r="C919" s="858">
        <v>1491235970</v>
      </c>
      <c r="D919" s="859"/>
      <c r="E919" s="823" t="s">
        <v>3759</v>
      </c>
    </row>
    <row r="920" spans="1:5" ht="16.5" thickBot="1" x14ac:dyDescent="0.3">
      <c r="A920" s="821"/>
      <c r="B920" s="826">
        <v>28</v>
      </c>
      <c r="C920" s="858">
        <v>2590142576</v>
      </c>
      <c r="D920" s="859"/>
      <c r="E920" s="823" t="s">
        <v>3520</v>
      </c>
    </row>
    <row r="921" spans="1:5" ht="16.5" thickBot="1" x14ac:dyDescent="0.3">
      <c r="A921" s="821"/>
      <c r="B921" s="826">
        <v>21</v>
      </c>
      <c r="C921" s="858">
        <v>1310303230</v>
      </c>
      <c r="D921" s="859"/>
      <c r="E921" s="823" t="s">
        <v>3759</v>
      </c>
    </row>
    <row r="922" spans="1:5" ht="16.5" thickBot="1" x14ac:dyDescent="0.3">
      <c r="A922" s="821"/>
      <c r="B922" s="826">
        <v>6</v>
      </c>
      <c r="C922" s="851"/>
      <c r="D922" s="852">
        <v>2363798700</v>
      </c>
      <c r="E922" s="823" t="s">
        <v>3520</v>
      </c>
    </row>
    <row r="923" spans="1:5" ht="16.5" thickBot="1" x14ac:dyDescent="0.3">
      <c r="A923" s="821"/>
      <c r="B923" s="826">
        <v>20</v>
      </c>
      <c r="C923" s="851"/>
      <c r="D923" s="852">
        <v>720995570</v>
      </c>
      <c r="E923" s="823" t="s">
        <v>3759</v>
      </c>
    </row>
    <row r="924" spans="1:5" ht="16.5" thickBot="1" x14ac:dyDescent="0.3">
      <c r="A924" s="821"/>
      <c r="B924" s="826"/>
      <c r="C924" s="858"/>
      <c r="D924" s="859"/>
      <c r="E924" s="823"/>
    </row>
    <row r="925" spans="1:5" ht="32.25" thickBot="1" x14ac:dyDescent="0.3">
      <c r="A925" s="821"/>
      <c r="B925" s="827" t="s">
        <v>4116</v>
      </c>
      <c r="C925" s="858">
        <f>SUM(C919:D924)</f>
        <v>8476476046</v>
      </c>
      <c r="D925" s="859"/>
      <c r="E925" s="823"/>
    </row>
    <row r="926" spans="1:5" ht="48" thickBot="1" x14ac:dyDescent="0.3">
      <c r="A926" s="821"/>
      <c r="B926" s="827" t="s">
        <v>4117</v>
      </c>
      <c r="C926" s="873">
        <f>+C925/616000</f>
        <v>13760.513061688313</v>
      </c>
      <c r="D926" s="874"/>
      <c r="E926" s="823"/>
    </row>
    <row r="927" spans="1:5" x14ac:dyDescent="0.25">
      <c r="A927" s="821"/>
      <c r="B927" s="822"/>
      <c r="C927" s="828"/>
      <c r="D927" s="829"/>
      <c r="E927" s="823"/>
    </row>
    <row r="928" spans="1:5" ht="16.5" thickBot="1" x14ac:dyDescent="0.3">
      <c r="A928" s="821"/>
      <c r="B928" s="822" t="s">
        <v>4118</v>
      </c>
      <c r="C928" s="828"/>
      <c r="D928" s="829"/>
      <c r="E928" s="823"/>
    </row>
    <row r="929" spans="1:5" ht="15" x14ac:dyDescent="0.25">
      <c r="A929" s="821"/>
      <c r="B929" s="830" t="s">
        <v>4119</v>
      </c>
      <c r="C929" s="831">
        <v>2853177000</v>
      </c>
      <c r="D929" s="832"/>
      <c r="E929" s="823"/>
    </row>
    <row r="930" spans="1:5" ht="15" x14ac:dyDescent="0.25">
      <c r="A930" s="821"/>
      <c r="B930" s="821" t="s">
        <v>4120</v>
      </c>
      <c r="C930" s="833">
        <v>5138062000</v>
      </c>
      <c r="D930" s="823"/>
      <c r="E930" s="823"/>
    </row>
    <row r="931" spans="1:5" ht="15" x14ac:dyDescent="0.25">
      <c r="A931" s="821"/>
      <c r="B931" s="821" t="s">
        <v>4121</v>
      </c>
      <c r="C931" s="833">
        <v>2999876000</v>
      </c>
      <c r="D931" s="823"/>
      <c r="E931" s="823"/>
    </row>
    <row r="932" spans="1:5" thickBot="1" x14ac:dyDescent="0.3">
      <c r="A932" s="821"/>
      <c r="B932" s="834" t="s">
        <v>4122</v>
      </c>
      <c r="C932" s="835">
        <v>3543412000</v>
      </c>
      <c r="D932" s="836"/>
      <c r="E932" s="823"/>
    </row>
    <row r="933" spans="1:5" ht="16.5" thickBot="1" x14ac:dyDescent="0.3">
      <c r="A933" s="821"/>
      <c r="B933" s="875" t="s">
        <v>4123</v>
      </c>
      <c r="C933" s="876"/>
      <c r="D933" s="877"/>
      <c r="E933" s="823"/>
    </row>
    <row r="934" spans="1:5" ht="16.5" thickBot="1" x14ac:dyDescent="0.3">
      <c r="A934" s="821"/>
      <c r="B934" s="875" t="s">
        <v>4124</v>
      </c>
      <c r="C934" s="876"/>
      <c r="D934" s="877"/>
      <c r="E934" s="823"/>
    </row>
    <row r="935" spans="1:5" x14ac:dyDescent="0.25">
      <c r="A935" s="821"/>
      <c r="B935" s="838" t="s">
        <v>4125</v>
      </c>
      <c r="C935" s="839">
        <f>C929/C931</f>
        <v>0.95109831206356532</v>
      </c>
      <c r="D935" s="829" t="s">
        <v>3760</v>
      </c>
      <c r="E935" s="823"/>
    </row>
    <row r="936" spans="1:5" ht="16.5" thickBot="1" x14ac:dyDescent="0.3">
      <c r="A936" s="821"/>
      <c r="B936" s="853" t="s">
        <v>4126</v>
      </c>
      <c r="C936" s="841">
        <f>C932/C930</f>
        <v>0.68963979025554767</v>
      </c>
      <c r="D936" s="840" t="s">
        <v>3760</v>
      </c>
      <c r="E936" s="823"/>
    </row>
    <row r="937" spans="1:5" ht="16.5" thickBot="1" x14ac:dyDescent="0.3">
      <c r="A937" s="821"/>
      <c r="B937" s="842"/>
      <c r="C937" s="843"/>
      <c r="D937" s="822"/>
      <c r="E937" s="844"/>
    </row>
    <row r="938" spans="1:5" x14ac:dyDescent="0.25">
      <c r="A938" s="878"/>
      <c r="B938" s="879" t="s">
        <v>4127</v>
      </c>
      <c r="C938" s="881" t="s">
        <v>4231</v>
      </c>
      <c r="D938" s="882"/>
      <c r="E938" s="869"/>
    </row>
    <row r="939" spans="1:5" ht="16.5" thickBot="1" x14ac:dyDescent="0.3">
      <c r="A939" s="878"/>
      <c r="B939" s="880"/>
      <c r="C939" s="871" t="s">
        <v>4129</v>
      </c>
      <c r="D939" s="872"/>
      <c r="E939" s="869"/>
    </row>
    <row r="940" spans="1:5" thickBot="1" x14ac:dyDescent="0.3">
      <c r="A940" s="834"/>
      <c r="B940" s="845"/>
      <c r="C940" s="845"/>
      <c r="D940" s="845"/>
      <c r="E940" s="836"/>
    </row>
    <row r="941" spans="1:5" x14ac:dyDescent="0.25">
      <c r="B941" s="847" t="s">
        <v>4130</v>
      </c>
    </row>
    <row r="943" spans="1:5" x14ac:dyDescent="0.25">
      <c r="B943" s="374" t="s">
        <v>4232</v>
      </c>
    </row>
    <row r="944" spans="1:5" x14ac:dyDescent="0.25">
      <c r="B944" s="374" t="s">
        <v>4233</v>
      </c>
    </row>
    <row r="945" spans="1:5" x14ac:dyDescent="0.25">
      <c r="B945" s="374" t="s">
        <v>4234</v>
      </c>
    </row>
    <row r="948" spans="1:5" ht="16.5" thickBot="1" x14ac:dyDescent="0.3"/>
    <row r="949" spans="1:5" x14ac:dyDescent="0.25">
      <c r="A949" s="860" t="s">
        <v>4107</v>
      </c>
      <c r="B949" s="861"/>
      <c r="C949" s="861"/>
      <c r="D949" s="861"/>
      <c r="E949" s="816"/>
    </row>
    <row r="950" spans="1:5" x14ac:dyDescent="0.25">
      <c r="A950" s="817"/>
      <c r="B950" s="862" t="s">
        <v>4108</v>
      </c>
      <c r="C950" s="862"/>
      <c r="D950" s="862"/>
      <c r="E950" s="818"/>
    </row>
    <row r="951" spans="1:5" x14ac:dyDescent="0.25">
      <c r="A951" s="819"/>
      <c r="B951" s="862" t="s">
        <v>4109</v>
      </c>
      <c r="C951" s="862"/>
      <c r="D951" s="862"/>
      <c r="E951" s="829" t="s">
        <v>4235</v>
      </c>
    </row>
    <row r="952" spans="1:5" thickBot="1" x14ac:dyDescent="0.3">
      <c r="A952" s="821"/>
      <c r="B952" s="822"/>
      <c r="C952" s="822"/>
      <c r="D952" s="822"/>
      <c r="E952" s="823"/>
    </row>
    <row r="953" spans="1:5" ht="16.5" thickBot="1" x14ac:dyDescent="0.3">
      <c r="A953" s="821"/>
      <c r="B953" s="824" t="s">
        <v>4111</v>
      </c>
      <c r="C953" s="863" t="s">
        <v>4236</v>
      </c>
      <c r="D953" s="864"/>
      <c r="E953" s="823"/>
    </row>
    <row r="954" spans="1:5" ht="16.5" thickBot="1" x14ac:dyDescent="0.3">
      <c r="A954" s="821"/>
      <c r="B954" s="825" t="s">
        <v>4112</v>
      </c>
      <c r="C954" s="865" t="s">
        <v>4237</v>
      </c>
      <c r="D954" s="866"/>
      <c r="E954" s="823"/>
    </row>
    <row r="955" spans="1:5" ht="16.5" thickBot="1" x14ac:dyDescent="0.3">
      <c r="A955" s="821"/>
      <c r="B955" s="825" t="s">
        <v>4114</v>
      </c>
      <c r="C955" s="867" t="s">
        <v>4115</v>
      </c>
      <c r="D955" s="868"/>
      <c r="E955" s="823"/>
    </row>
    <row r="956" spans="1:5" ht="16.5" thickBot="1" x14ac:dyDescent="0.3">
      <c r="A956" s="821"/>
      <c r="B956" s="826">
        <v>18</v>
      </c>
      <c r="C956" s="858">
        <v>1191683244</v>
      </c>
      <c r="D956" s="859"/>
      <c r="E956" s="823"/>
    </row>
    <row r="957" spans="1:5" ht="16.5" thickBot="1" x14ac:dyDescent="0.3">
      <c r="A957" s="821"/>
      <c r="B957" s="826">
        <v>19</v>
      </c>
      <c r="C957" s="858">
        <v>481514550</v>
      </c>
      <c r="D957" s="859"/>
      <c r="E957" s="823"/>
    </row>
    <row r="958" spans="1:5" ht="16.5" thickBot="1" x14ac:dyDescent="0.3">
      <c r="A958" s="821"/>
      <c r="B958" s="826"/>
      <c r="C958" s="858"/>
      <c r="D958" s="859"/>
      <c r="E958" s="823"/>
    </row>
    <row r="959" spans="1:5" ht="16.5" thickBot="1" x14ac:dyDescent="0.3">
      <c r="A959" s="821"/>
      <c r="B959" s="826"/>
      <c r="C959" s="858"/>
      <c r="D959" s="859"/>
      <c r="E959" s="823"/>
    </row>
    <row r="960" spans="1:5" ht="32.25" thickBot="1" x14ac:dyDescent="0.3">
      <c r="A960" s="821"/>
      <c r="B960" s="827" t="s">
        <v>4116</v>
      </c>
      <c r="C960" s="858">
        <f>SUM(C956:D959)</f>
        <v>1673197794</v>
      </c>
      <c r="D960" s="859"/>
      <c r="E960" s="823"/>
    </row>
    <row r="961" spans="1:5" ht="48" thickBot="1" x14ac:dyDescent="0.3">
      <c r="A961" s="821"/>
      <c r="B961" s="827" t="s">
        <v>4117</v>
      </c>
      <c r="C961" s="873">
        <f>+C960/616000</f>
        <v>2716.2301850649351</v>
      </c>
      <c r="D961" s="874"/>
      <c r="E961" s="823"/>
    </row>
    <row r="962" spans="1:5" x14ac:dyDescent="0.25">
      <c r="A962" s="821"/>
      <c r="B962" s="822"/>
      <c r="C962" s="828"/>
      <c r="D962" s="829"/>
      <c r="E962" s="823"/>
    </row>
    <row r="963" spans="1:5" ht="16.5" thickBot="1" x14ac:dyDescent="0.3">
      <c r="A963" s="821"/>
      <c r="B963" s="822" t="s">
        <v>4118</v>
      </c>
      <c r="C963" s="828"/>
      <c r="D963" s="829"/>
      <c r="E963" s="823"/>
    </row>
    <row r="964" spans="1:5" ht="15" x14ac:dyDescent="0.25">
      <c r="A964" s="821"/>
      <c r="B964" s="830" t="s">
        <v>4119</v>
      </c>
      <c r="C964" s="831">
        <v>15096485</v>
      </c>
      <c r="D964" s="832"/>
      <c r="E964" s="823"/>
    </row>
    <row r="965" spans="1:5" ht="15" x14ac:dyDescent="0.25">
      <c r="A965" s="821"/>
      <c r="B965" s="821" t="s">
        <v>4120</v>
      </c>
      <c r="C965" s="833">
        <v>92929531</v>
      </c>
      <c r="D965" s="823"/>
      <c r="E965" s="823"/>
    </row>
    <row r="966" spans="1:5" ht="15" x14ac:dyDescent="0.25">
      <c r="A966" s="821"/>
      <c r="B966" s="821" t="s">
        <v>4121</v>
      </c>
      <c r="C966" s="833">
        <v>2817250</v>
      </c>
      <c r="D966" s="823"/>
      <c r="E966" s="823"/>
    </row>
    <row r="967" spans="1:5" thickBot="1" x14ac:dyDescent="0.3">
      <c r="A967" s="821"/>
      <c r="B967" s="834" t="s">
        <v>4122</v>
      </c>
      <c r="C967" s="835">
        <v>11985000</v>
      </c>
      <c r="D967" s="836"/>
      <c r="E967" s="823"/>
    </row>
    <row r="968" spans="1:5" ht="16.5" thickBot="1" x14ac:dyDescent="0.3">
      <c r="A968" s="821"/>
      <c r="B968" s="875" t="s">
        <v>4123</v>
      </c>
      <c r="C968" s="876"/>
      <c r="D968" s="877"/>
      <c r="E968" s="823"/>
    </row>
    <row r="969" spans="1:5" ht="16.5" thickBot="1" x14ac:dyDescent="0.3">
      <c r="A969" s="821"/>
      <c r="B969" s="875" t="s">
        <v>4124</v>
      </c>
      <c r="C969" s="876"/>
      <c r="D969" s="877"/>
      <c r="E969" s="823"/>
    </row>
    <row r="970" spans="1:5" x14ac:dyDescent="0.25">
      <c r="A970" s="821"/>
      <c r="B970" s="838" t="s">
        <v>4125</v>
      </c>
      <c r="C970" s="839">
        <f>C964/C966</f>
        <v>5.3585890496051114</v>
      </c>
      <c r="D970" s="829" t="s">
        <v>4135</v>
      </c>
      <c r="E970" s="823"/>
    </row>
    <row r="971" spans="1:5" ht="16.5" thickBot="1" x14ac:dyDescent="0.3">
      <c r="A971" s="821"/>
      <c r="B971" s="853" t="s">
        <v>4126</v>
      </c>
      <c r="C971" s="841">
        <f>C967/C965</f>
        <v>0.12896869134096889</v>
      </c>
      <c r="D971" s="840" t="s">
        <v>4135</v>
      </c>
      <c r="E971" s="823"/>
    </row>
    <row r="972" spans="1:5" ht="16.5" thickBot="1" x14ac:dyDescent="0.3">
      <c r="A972" s="821"/>
      <c r="B972" s="842"/>
      <c r="C972" s="843"/>
      <c r="D972" s="822"/>
      <c r="E972" s="844"/>
    </row>
    <row r="973" spans="1:5" x14ac:dyDescent="0.25">
      <c r="A973" s="878"/>
      <c r="B973" s="879" t="s">
        <v>4127</v>
      </c>
      <c r="C973" s="881" t="s">
        <v>4136</v>
      </c>
      <c r="D973" s="882"/>
      <c r="E973" s="869"/>
    </row>
    <row r="974" spans="1:5" ht="16.5" thickBot="1" x14ac:dyDescent="0.3">
      <c r="A974" s="878"/>
      <c r="B974" s="880"/>
      <c r="C974" s="871" t="s">
        <v>4129</v>
      </c>
      <c r="D974" s="872"/>
      <c r="E974" s="869"/>
    </row>
    <row r="975" spans="1:5" thickBot="1" x14ac:dyDescent="0.3">
      <c r="A975" s="834"/>
      <c r="B975" s="845"/>
      <c r="C975" s="845"/>
      <c r="D975" s="845"/>
      <c r="E975" s="836"/>
    </row>
    <row r="976" spans="1:5" x14ac:dyDescent="0.25">
      <c r="B976" s="847" t="s">
        <v>4130</v>
      </c>
    </row>
    <row r="977" spans="1:5" ht="16.5" thickBot="1" x14ac:dyDescent="0.3"/>
    <row r="978" spans="1:5" x14ac:dyDescent="0.25">
      <c r="A978" s="860" t="s">
        <v>4107</v>
      </c>
      <c r="B978" s="861"/>
      <c r="C978" s="861"/>
      <c r="D978" s="861"/>
      <c r="E978" s="816"/>
    </row>
    <row r="979" spans="1:5" x14ac:dyDescent="0.25">
      <c r="A979" s="817"/>
      <c r="B979" s="862" t="s">
        <v>4108</v>
      </c>
      <c r="C979" s="862"/>
      <c r="D979" s="862"/>
      <c r="E979" s="848" t="s">
        <v>4238</v>
      </c>
    </row>
    <row r="980" spans="1:5" x14ac:dyDescent="0.25">
      <c r="A980" s="819"/>
      <c r="B980" s="862" t="s">
        <v>4109</v>
      </c>
      <c r="C980" s="862"/>
      <c r="D980" s="862"/>
      <c r="E980" s="820"/>
    </row>
    <row r="981" spans="1:5" thickBot="1" x14ac:dyDescent="0.3">
      <c r="A981" s="821"/>
      <c r="B981" s="822"/>
      <c r="C981" s="822"/>
      <c r="D981" s="822"/>
      <c r="E981" s="823"/>
    </row>
    <row r="982" spans="1:5" ht="16.5" thickBot="1" x14ac:dyDescent="0.3">
      <c r="A982" s="821"/>
      <c r="B982" s="824" t="s">
        <v>4111</v>
      </c>
      <c r="C982" s="863" t="s">
        <v>4239</v>
      </c>
      <c r="D982" s="864"/>
      <c r="E982" s="823"/>
    </row>
    <row r="983" spans="1:5" ht="16.5" thickBot="1" x14ac:dyDescent="0.3">
      <c r="A983" s="821"/>
      <c r="B983" s="825" t="s">
        <v>4112</v>
      </c>
      <c r="C983" s="865" t="s">
        <v>4240</v>
      </c>
      <c r="D983" s="866"/>
      <c r="E983" s="823"/>
    </row>
    <row r="984" spans="1:5" ht="16.5" thickBot="1" x14ac:dyDescent="0.3">
      <c r="A984" s="821"/>
      <c r="B984" s="825" t="s">
        <v>4114</v>
      </c>
      <c r="C984" s="867" t="s">
        <v>4115</v>
      </c>
      <c r="D984" s="868"/>
      <c r="E984" s="823"/>
    </row>
    <row r="985" spans="1:5" ht="16.5" thickBot="1" x14ac:dyDescent="0.3">
      <c r="A985" s="821"/>
      <c r="B985" s="826">
        <v>3</v>
      </c>
      <c r="C985" s="858">
        <v>1841428370</v>
      </c>
      <c r="D985" s="859"/>
      <c r="E985" s="823"/>
    </row>
    <row r="986" spans="1:5" ht="16.5" thickBot="1" x14ac:dyDescent="0.3">
      <c r="A986" s="821"/>
      <c r="B986" s="826">
        <v>17</v>
      </c>
      <c r="C986" s="858">
        <v>2276250600</v>
      </c>
      <c r="D986" s="859"/>
      <c r="E986" s="823"/>
    </row>
    <row r="987" spans="1:5" ht="16.5" thickBot="1" x14ac:dyDescent="0.3">
      <c r="A987" s="821"/>
      <c r="B987" s="826"/>
      <c r="C987" s="858"/>
      <c r="D987" s="859"/>
      <c r="E987" s="823"/>
    </row>
    <row r="988" spans="1:5" ht="16.5" thickBot="1" x14ac:dyDescent="0.3">
      <c r="A988" s="821"/>
      <c r="B988" s="826"/>
      <c r="C988" s="858"/>
      <c r="D988" s="859"/>
      <c r="E988" s="823"/>
    </row>
    <row r="989" spans="1:5" ht="32.25" thickBot="1" x14ac:dyDescent="0.3">
      <c r="A989" s="821"/>
      <c r="B989" s="827" t="s">
        <v>4116</v>
      </c>
      <c r="C989" s="858">
        <f>SUM(C985:D988)</f>
        <v>4117678970</v>
      </c>
      <c r="D989" s="859"/>
      <c r="E989" s="823"/>
    </row>
    <row r="990" spans="1:5" ht="48" thickBot="1" x14ac:dyDescent="0.3">
      <c r="A990" s="821"/>
      <c r="B990" s="827" t="s">
        <v>4117</v>
      </c>
      <c r="C990" s="873">
        <f>+C989/616000</f>
        <v>6684.5437824675328</v>
      </c>
      <c r="D990" s="874"/>
      <c r="E990" s="823"/>
    </row>
    <row r="991" spans="1:5" x14ac:dyDescent="0.25">
      <c r="A991" s="821"/>
      <c r="B991" s="822"/>
      <c r="C991" s="828"/>
      <c r="D991" s="829"/>
      <c r="E991" s="823"/>
    </row>
    <row r="992" spans="1:5" ht="16.5" thickBot="1" x14ac:dyDescent="0.3">
      <c r="A992" s="821"/>
      <c r="B992" s="822" t="s">
        <v>4118</v>
      </c>
      <c r="C992" s="828"/>
      <c r="D992" s="829"/>
      <c r="E992" s="823"/>
    </row>
    <row r="993" spans="1:5" ht="15" x14ac:dyDescent="0.25">
      <c r="A993" s="821"/>
      <c r="B993" s="830" t="s">
        <v>4119</v>
      </c>
      <c r="C993" s="831">
        <v>216075000</v>
      </c>
      <c r="D993" s="832"/>
      <c r="E993" s="823"/>
    </row>
    <row r="994" spans="1:5" ht="15" x14ac:dyDescent="0.25">
      <c r="A994" s="821"/>
      <c r="B994" s="821" t="s">
        <v>4120</v>
      </c>
      <c r="C994" s="833">
        <v>280476000</v>
      </c>
      <c r="D994" s="823"/>
      <c r="E994" s="823"/>
    </row>
    <row r="995" spans="1:5" ht="15" x14ac:dyDescent="0.25">
      <c r="A995" s="821"/>
      <c r="B995" s="821" t="s">
        <v>4121</v>
      </c>
      <c r="C995" s="833">
        <v>61165000</v>
      </c>
      <c r="D995" s="823"/>
      <c r="E995" s="823"/>
    </row>
    <row r="996" spans="1:5" thickBot="1" x14ac:dyDescent="0.3">
      <c r="A996" s="821"/>
      <c r="B996" s="834" t="s">
        <v>4122</v>
      </c>
      <c r="C996" s="835">
        <v>61165000</v>
      </c>
      <c r="D996" s="836"/>
      <c r="E996" s="823"/>
    </row>
    <row r="997" spans="1:5" ht="16.5" thickBot="1" x14ac:dyDescent="0.3">
      <c r="A997" s="821"/>
      <c r="B997" s="875" t="s">
        <v>4123</v>
      </c>
      <c r="C997" s="876"/>
      <c r="D997" s="877"/>
      <c r="E997" s="823"/>
    </row>
    <row r="998" spans="1:5" ht="16.5" thickBot="1" x14ac:dyDescent="0.3">
      <c r="A998" s="821"/>
      <c r="B998" s="875" t="s">
        <v>4124</v>
      </c>
      <c r="C998" s="876"/>
      <c r="D998" s="877"/>
      <c r="E998" s="823"/>
    </row>
    <row r="999" spans="1:5" x14ac:dyDescent="0.25">
      <c r="A999" s="821"/>
      <c r="B999" s="838" t="s">
        <v>4125</v>
      </c>
      <c r="C999" s="839">
        <f>C993/C995</f>
        <v>3.5326575656012427</v>
      </c>
      <c r="D999" s="829" t="s">
        <v>4135</v>
      </c>
      <c r="E999" s="823"/>
    </row>
    <row r="1000" spans="1:5" ht="16.5" thickBot="1" x14ac:dyDescent="0.3">
      <c r="A1000" s="821"/>
      <c r="B1000" s="853" t="s">
        <v>4126</v>
      </c>
      <c r="C1000" s="841">
        <f>C996/C994</f>
        <v>0.21807569988162981</v>
      </c>
      <c r="D1000" s="840" t="s">
        <v>4135</v>
      </c>
      <c r="E1000" s="823"/>
    </row>
    <row r="1001" spans="1:5" ht="16.5" thickBot="1" x14ac:dyDescent="0.3">
      <c r="A1001" s="821"/>
      <c r="B1001" s="842"/>
      <c r="C1001" s="843"/>
      <c r="D1001" s="822"/>
      <c r="E1001" s="844"/>
    </row>
    <row r="1002" spans="1:5" x14ac:dyDescent="0.25">
      <c r="A1002" s="878"/>
      <c r="B1002" s="879" t="s">
        <v>4127</v>
      </c>
      <c r="C1002" s="881" t="s">
        <v>4136</v>
      </c>
      <c r="D1002" s="882"/>
      <c r="E1002" s="869"/>
    </row>
    <row r="1003" spans="1:5" ht="16.5" thickBot="1" x14ac:dyDescent="0.3">
      <c r="A1003" s="878"/>
      <c r="B1003" s="880"/>
      <c r="C1003" s="871" t="s">
        <v>4129</v>
      </c>
      <c r="D1003" s="872"/>
      <c r="E1003" s="869"/>
    </row>
    <row r="1004" spans="1:5" thickBot="1" x14ac:dyDescent="0.3">
      <c r="A1004" s="834"/>
      <c r="B1004" s="845"/>
      <c r="C1004" s="845"/>
      <c r="D1004" s="845"/>
      <c r="E1004" s="836"/>
    </row>
    <row r="1005" spans="1:5" x14ac:dyDescent="0.25">
      <c r="B1005" s="847" t="s">
        <v>4130</v>
      </c>
    </row>
    <row r="1006" spans="1:5" ht="16.5" thickBot="1" x14ac:dyDescent="0.3"/>
    <row r="1007" spans="1:5" x14ac:dyDescent="0.25">
      <c r="A1007" s="860" t="s">
        <v>4107</v>
      </c>
      <c r="B1007" s="861"/>
      <c r="C1007" s="861"/>
      <c r="D1007" s="861"/>
      <c r="E1007" s="816"/>
    </row>
    <row r="1008" spans="1:5" x14ac:dyDescent="0.25">
      <c r="A1008" s="817"/>
      <c r="B1008" s="862" t="s">
        <v>4108</v>
      </c>
      <c r="C1008" s="862"/>
      <c r="D1008" s="862"/>
      <c r="E1008" s="848" t="s">
        <v>4241</v>
      </c>
    </row>
    <row r="1009" spans="1:5" x14ac:dyDescent="0.25">
      <c r="A1009" s="819"/>
      <c r="B1009" s="862" t="s">
        <v>4109</v>
      </c>
      <c r="C1009" s="862"/>
      <c r="D1009" s="862"/>
      <c r="E1009" s="820"/>
    </row>
    <row r="1010" spans="1:5" thickBot="1" x14ac:dyDescent="0.3">
      <c r="A1010" s="821"/>
      <c r="B1010" s="822"/>
      <c r="C1010" s="822"/>
      <c r="D1010" s="822"/>
      <c r="E1010" s="823"/>
    </row>
    <row r="1011" spans="1:5" ht="35.25" customHeight="1" thickBot="1" x14ac:dyDescent="0.3">
      <c r="A1011" s="821"/>
      <c r="B1011" s="824" t="s">
        <v>4111</v>
      </c>
      <c r="C1011" s="863" t="s">
        <v>1492</v>
      </c>
      <c r="D1011" s="864"/>
      <c r="E1011" s="823"/>
    </row>
    <row r="1012" spans="1:5" ht="16.5" thickBot="1" x14ac:dyDescent="0.3">
      <c r="A1012" s="821"/>
      <c r="B1012" s="825" t="s">
        <v>4112</v>
      </c>
      <c r="C1012" s="865" t="s">
        <v>4242</v>
      </c>
      <c r="D1012" s="866"/>
      <c r="E1012" s="823"/>
    </row>
    <row r="1013" spans="1:5" ht="16.5" thickBot="1" x14ac:dyDescent="0.3">
      <c r="A1013" s="821"/>
      <c r="B1013" s="825" t="s">
        <v>4114</v>
      </c>
      <c r="C1013" s="867" t="s">
        <v>4115</v>
      </c>
      <c r="D1013" s="868"/>
      <c r="E1013" s="823"/>
    </row>
    <row r="1014" spans="1:5" ht="16.5" thickBot="1" x14ac:dyDescent="0.3">
      <c r="A1014" s="821"/>
      <c r="B1014" s="826">
        <v>21</v>
      </c>
      <c r="C1014" s="858">
        <v>1310303230</v>
      </c>
      <c r="D1014" s="859"/>
      <c r="E1014" s="823"/>
    </row>
    <row r="1015" spans="1:5" ht="16.5" thickBot="1" x14ac:dyDescent="0.3">
      <c r="A1015" s="821"/>
      <c r="B1015" s="826"/>
      <c r="C1015" s="858"/>
      <c r="D1015" s="859"/>
      <c r="E1015" s="823"/>
    </row>
    <row r="1016" spans="1:5" ht="16.5" thickBot="1" x14ac:dyDescent="0.3">
      <c r="A1016" s="821"/>
      <c r="B1016" s="826"/>
      <c r="C1016" s="858"/>
      <c r="D1016" s="859"/>
      <c r="E1016" s="823"/>
    </row>
    <row r="1017" spans="1:5" ht="16.5" thickBot="1" x14ac:dyDescent="0.3">
      <c r="A1017" s="821"/>
      <c r="B1017" s="826"/>
      <c r="C1017" s="858"/>
      <c r="D1017" s="859"/>
      <c r="E1017" s="823"/>
    </row>
    <row r="1018" spans="1:5" ht="32.25" thickBot="1" x14ac:dyDescent="0.3">
      <c r="A1018" s="821"/>
      <c r="B1018" s="827" t="s">
        <v>4116</v>
      </c>
      <c r="C1018" s="858">
        <f>SUM(C1014:D1017)</f>
        <v>1310303230</v>
      </c>
      <c r="D1018" s="859"/>
      <c r="E1018" s="823"/>
    </row>
    <row r="1019" spans="1:5" ht="48" thickBot="1" x14ac:dyDescent="0.3">
      <c r="A1019" s="821"/>
      <c r="B1019" s="827" t="s">
        <v>4117</v>
      </c>
      <c r="C1019" s="873">
        <f>+C1018/616000</f>
        <v>2127.1156331168831</v>
      </c>
      <c r="D1019" s="874"/>
      <c r="E1019" s="823" t="s">
        <v>3520</v>
      </c>
    </row>
    <row r="1020" spans="1:5" x14ac:dyDescent="0.25">
      <c r="A1020" s="821"/>
      <c r="B1020" s="822"/>
      <c r="C1020" s="828"/>
      <c r="D1020" s="829"/>
      <c r="E1020" s="823"/>
    </row>
    <row r="1021" spans="1:5" ht="16.5" thickBot="1" x14ac:dyDescent="0.3">
      <c r="A1021" s="821"/>
      <c r="B1021" s="822" t="s">
        <v>4118</v>
      </c>
      <c r="C1021" s="828"/>
      <c r="D1021" s="829"/>
      <c r="E1021" s="823"/>
    </row>
    <row r="1022" spans="1:5" ht="15" x14ac:dyDescent="0.25">
      <c r="A1022" s="821"/>
      <c r="B1022" s="830" t="s">
        <v>4119</v>
      </c>
      <c r="C1022" s="850">
        <v>8856482000</v>
      </c>
      <c r="D1022" s="832"/>
      <c r="E1022" s="823"/>
    </row>
    <row r="1023" spans="1:5" ht="15" x14ac:dyDescent="0.25">
      <c r="A1023" s="821"/>
      <c r="B1023" s="821" t="s">
        <v>4120</v>
      </c>
      <c r="C1023" s="833">
        <v>11658421000</v>
      </c>
      <c r="D1023" s="823"/>
      <c r="E1023" s="823"/>
    </row>
    <row r="1024" spans="1:5" ht="15" x14ac:dyDescent="0.25">
      <c r="A1024" s="821"/>
      <c r="B1024" s="821" t="s">
        <v>4121</v>
      </c>
      <c r="C1024" s="833">
        <v>7436962000</v>
      </c>
      <c r="D1024" s="823"/>
      <c r="E1024" s="823"/>
    </row>
    <row r="1025" spans="1:5" thickBot="1" x14ac:dyDescent="0.3">
      <c r="A1025" s="821"/>
      <c r="B1025" s="834" t="s">
        <v>4122</v>
      </c>
      <c r="C1025" s="835">
        <v>8436912000</v>
      </c>
      <c r="D1025" s="836"/>
      <c r="E1025" s="823"/>
    </row>
    <row r="1026" spans="1:5" ht="16.5" thickBot="1" x14ac:dyDescent="0.3">
      <c r="A1026" s="821"/>
      <c r="B1026" s="875" t="s">
        <v>4123</v>
      </c>
      <c r="C1026" s="876"/>
      <c r="D1026" s="877"/>
      <c r="E1026" s="823"/>
    </row>
    <row r="1027" spans="1:5" ht="16.5" thickBot="1" x14ac:dyDescent="0.3">
      <c r="A1027" s="821"/>
      <c r="B1027" s="875" t="s">
        <v>4124</v>
      </c>
      <c r="C1027" s="876"/>
      <c r="D1027" s="877"/>
      <c r="E1027" s="823"/>
    </row>
    <row r="1028" spans="1:5" x14ac:dyDescent="0.25">
      <c r="A1028" s="821"/>
      <c r="B1028" s="838" t="s">
        <v>4125</v>
      </c>
      <c r="C1028" s="839">
        <f>C1022/C1024</f>
        <v>1.1908736389939871</v>
      </c>
      <c r="D1028" s="829" t="s">
        <v>4135</v>
      </c>
      <c r="E1028" s="823"/>
    </row>
    <row r="1029" spans="1:5" ht="16.5" thickBot="1" x14ac:dyDescent="0.3">
      <c r="A1029" s="821"/>
      <c r="B1029" s="853" t="s">
        <v>4126</v>
      </c>
      <c r="C1029" s="841">
        <f>C1025/C1023</f>
        <v>0.72367535878143363</v>
      </c>
      <c r="D1029" s="840" t="s">
        <v>3760</v>
      </c>
      <c r="E1029" s="823"/>
    </row>
    <row r="1030" spans="1:5" ht="16.5" thickBot="1" x14ac:dyDescent="0.3">
      <c r="A1030" s="821"/>
      <c r="B1030" s="842"/>
      <c r="C1030" s="843"/>
      <c r="D1030" s="822"/>
      <c r="E1030" s="844"/>
    </row>
    <row r="1031" spans="1:5" x14ac:dyDescent="0.25">
      <c r="A1031" s="878"/>
      <c r="B1031" s="879" t="s">
        <v>4127</v>
      </c>
      <c r="C1031" s="881" t="s">
        <v>4251</v>
      </c>
      <c r="D1031" s="882"/>
      <c r="E1031" s="869"/>
    </row>
    <row r="1032" spans="1:5" ht="16.5" thickBot="1" x14ac:dyDescent="0.3">
      <c r="A1032" s="878"/>
      <c r="B1032" s="880"/>
      <c r="C1032" s="871"/>
      <c r="D1032" s="872"/>
      <c r="E1032" s="869"/>
    </row>
    <row r="1033" spans="1:5" thickBot="1" x14ac:dyDescent="0.3">
      <c r="A1033" s="834"/>
      <c r="B1033" s="845"/>
      <c r="C1033" s="845"/>
      <c r="D1033" s="845"/>
      <c r="E1033" s="836"/>
    </row>
    <row r="1034" spans="1:5" x14ac:dyDescent="0.25">
      <c r="B1034" s="847" t="s">
        <v>4130</v>
      </c>
    </row>
    <row r="1035" spans="1:5" ht="16.5" thickBot="1" x14ac:dyDescent="0.3"/>
    <row r="1036" spans="1:5" x14ac:dyDescent="0.25">
      <c r="A1036" s="860" t="s">
        <v>4107</v>
      </c>
      <c r="B1036" s="861"/>
      <c r="C1036" s="861"/>
      <c r="D1036" s="861"/>
      <c r="E1036" s="816"/>
    </row>
    <row r="1037" spans="1:5" x14ac:dyDescent="0.25">
      <c r="A1037" s="817"/>
      <c r="B1037" s="862" t="s">
        <v>4108</v>
      </c>
      <c r="C1037" s="862"/>
      <c r="D1037" s="862"/>
      <c r="E1037" s="848" t="s">
        <v>4243</v>
      </c>
    </row>
    <row r="1038" spans="1:5" x14ac:dyDescent="0.25">
      <c r="A1038" s="819"/>
      <c r="B1038" s="862" t="s">
        <v>4109</v>
      </c>
      <c r="C1038" s="862"/>
      <c r="D1038" s="862"/>
      <c r="E1038" s="820"/>
    </row>
    <row r="1039" spans="1:5" thickBot="1" x14ac:dyDescent="0.3">
      <c r="A1039" s="821"/>
      <c r="B1039" s="822"/>
      <c r="C1039" s="822"/>
      <c r="D1039" s="822"/>
      <c r="E1039" s="823"/>
    </row>
    <row r="1040" spans="1:5" ht="16.5" thickBot="1" x14ac:dyDescent="0.3">
      <c r="A1040" s="821"/>
      <c r="B1040" s="824" t="s">
        <v>4111</v>
      </c>
      <c r="C1040" s="863" t="s">
        <v>4244</v>
      </c>
      <c r="D1040" s="864"/>
      <c r="E1040" s="823"/>
    </row>
    <row r="1041" spans="1:5" ht="16.5" thickBot="1" x14ac:dyDescent="0.3">
      <c r="A1041" s="821"/>
      <c r="B1041" s="825" t="s">
        <v>4112</v>
      </c>
      <c r="C1041" s="865" t="s">
        <v>4245</v>
      </c>
      <c r="D1041" s="866"/>
      <c r="E1041" s="823"/>
    </row>
    <row r="1042" spans="1:5" ht="16.5" thickBot="1" x14ac:dyDescent="0.3">
      <c r="A1042" s="821"/>
      <c r="B1042" s="825" t="s">
        <v>4114</v>
      </c>
      <c r="C1042" s="867" t="s">
        <v>4115</v>
      </c>
      <c r="D1042" s="868"/>
      <c r="E1042" s="823"/>
    </row>
    <row r="1043" spans="1:5" ht="16.5" thickBot="1" x14ac:dyDescent="0.3">
      <c r="A1043" s="821"/>
      <c r="B1043" s="826">
        <v>16</v>
      </c>
      <c r="C1043" s="858">
        <v>636652692</v>
      </c>
      <c r="D1043" s="859"/>
      <c r="E1043" s="823"/>
    </row>
    <row r="1044" spans="1:5" ht="16.5" thickBot="1" x14ac:dyDescent="0.3">
      <c r="A1044" s="821"/>
      <c r="B1044" s="826"/>
      <c r="C1044" s="858"/>
      <c r="D1044" s="859"/>
      <c r="E1044" s="823"/>
    </row>
    <row r="1045" spans="1:5" ht="16.5" thickBot="1" x14ac:dyDescent="0.3">
      <c r="A1045" s="821"/>
      <c r="B1045" s="826"/>
      <c r="C1045" s="858"/>
      <c r="D1045" s="859"/>
      <c r="E1045" s="823"/>
    </row>
    <row r="1046" spans="1:5" ht="16.5" thickBot="1" x14ac:dyDescent="0.3">
      <c r="A1046" s="821"/>
      <c r="B1046" s="826"/>
      <c r="C1046" s="858"/>
      <c r="D1046" s="859"/>
      <c r="E1046" s="823"/>
    </row>
    <row r="1047" spans="1:5" ht="32.25" thickBot="1" x14ac:dyDescent="0.3">
      <c r="A1047" s="821"/>
      <c r="B1047" s="827" t="s">
        <v>4116</v>
      </c>
      <c r="C1047" s="858">
        <f>SUM(C1043:D1046)</f>
        <v>636652692</v>
      </c>
      <c r="D1047" s="859"/>
      <c r="E1047" s="823"/>
    </row>
    <row r="1048" spans="1:5" ht="48" thickBot="1" x14ac:dyDescent="0.3">
      <c r="A1048" s="821"/>
      <c r="B1048" s="827" t="s">
        <v>4117</v>
      </c>
      <c r="C1048" s="873">
        <f>+C1047/616000</f>
        <v>1033.5270974025973</v>
      </c>
      <c r="D1048" s="874"/>
      <c r="E1048" s="823"/>
    </row>
    <row r="1049" spans="1:5" x14ac:dyDescent="0.25">
      <c r="A1049" s="821"/>
      <c r="B1049" s="822"/>
      <c r="C1049" s="828"/>
      <c r="D1049" s="829"/>
      <c r="E1049" s="823"/>
    </row>
    <row r="1050" spans="1:5" ht="16.5" thickBot="1" x14ac:dyDescent="0.3">
      <c r="A1050" s="821"/>
      <c r="B1050" s="822" t="s">
        <v>4118</v>
      </c>
      <c r="C1050" s="828"/>
      <c r="D1050" s="829"/>
      <c r="E1050" s="823"/>
    </row>
    <row r="1051" spans="1:5" ht="15" x14ac:dyDescent="0.25">
      <c r="A1051" s="821"/>
      <c r="B1051" s="830" t="s">
        <v>4119</v>
      </c>
      <c r="C1051" s="831">
        <v>192977000</v>
      </c>
      <c r="D1051" s="832"/>
      <c r="E1051" s="823"/>
    </row>
    <row r="1052" spans="1:5" ht="15" x14ac:dyDescent="0.25">
      <c r="A1052" s="821"/>
      <c r="B1052" s="821" t="s">
        <v>4120</v>
      </c>
      <c r="C1052" s="833">
        <v>229497000</v>
      </c>
      <c r="D1052" s="823"/>
      <c r="E1052" s="823"/>
    </row>
    <row r="1053" spans="1:5" ht="15" x14ac:dyDescent="0.25">
      <c r="A1053" s="821"/>
      <c r="B1053" s="821" t="s">
        <v>4121</v>
      </c>
      <c r="C1053" s="833">
        <v>18926200</v>
      </c>
      <c r="D1053" s="823"/>
      <c r="E1053" s="823"/>
    </row>
    <row r="1054" spans="1:5" thickBot="1" x14ac:dyDescent="0.3">
      <c r="A1054" s="821"/>
      <c r="B1054" s="834" t="s">
        <v>4122</v>
      </c>
      <c r="C1054" s="835">
        <v>18926200</v>
      </c>
      <c r="D1054" s="836"/>
      <c r="E1054" s="823"/>
    </row>
    <row r="1055" spans="1:5" ht="16.5" thickBot="1" x14ac:dyDescent="0.3">
      <c r="A1055" s="821"/>
      <c r="B1055" s="875" t="s">
        <v>4123</v>
      </c>
      <c r="C1055" s="876"/>
      <c r="D1055" s="877"/>
      <c r="E1055" s="823"/>
    </row>
    <row r="1056" spans="1:5" ht="16.5" thickBot="1" x14ac:dyDescent="0.3">
      <c r="A1056" s="821"/>
      <c r="B1056" s="875" t="s">
        <v>4124</v>
      </c>
      <c r="C1056" s="876"/>
      <c r="D1056" s="877"/>
      <c r="E1056" s="823"/>
    </row>
    <row r="1057" spans="1:5" x14ac:dyDescent="0.25">
      <c r="A1057" s="821"/>
      <c r="B1057" s="838" t="s">
        <v>4125</v>
      </c>
      <c r="C1057" s="839">
        <f>C1051/C1053</f>
        <v>10.196288742589637</v>
      </c>
      <c r="D1057" s="829" t="s">
        <v>4135</v>
      </c>
      <c r="E1057" s="823"/>
    </row>
    <row r="1058" spans="1:5" ht="16.5" thickBot="1" x14ac:dyDescent="0.3">
      <c r="A1058" s="821"/>
      <c r="B1058" s="853" t="s">
        <v>4126</v>
      </c>
      <c r="C1058" s="841">
        <f>C1054/C1052</f>
        <v>8.2468180411944383E-2</v>
      </c>
      <c r="D1058" s="840" t="s">
        <v>4135</v>
      </c>
      <c r="E1058" s="823"/>
    </row>
    <row r="1059" spans="1:5" ht="16.5" thickBot="1" x14ac:dyDescent="0.3">
      <c r="A1059" s="821"/>
      <c r="B1059" s="842"/>
      <c r="C1059" s="843"/>
      <c r="D1059" s="822"/>
      <c r="E1059" s="844"/>
    </row>
    <row r="1060" spans="1:5" x14ac:dyDescent="0.25">
      <c r="A1060" s="878"/>
      <c r="B1060" s="879" t="s">
        <v>4127</v>
      </c>
      <c r="C1060" s="881" t="s">
        <v>4136</v>
      </c>
      <c r="D1060" s="882"/>
      <c r="E1060" s="869"/>
    </row>
    <row r="1061" spans="1:5" ht="16.5" thickBot="1" x14ac:dyDescent="0.3">
      <c r="A1061" s="878"/>
      <c r="B1061" s="880"/>
      <c r="C1061" s="871" t="s">
        <v>4129</v>
      </c>
      <c r="D1061" s="872"/>
      <c r="E1061" s="869"/>
    </row>
    <row r="1062" spans="1:5" thickBot="1" x14ac:dyDescent="0.3">
      <c r="A1062" s="834"/>
      <c r="B1062" s="845"/>
      <c r="C1062" s="845"/>
      <c r="D1062" s="845"/>
      <c r="E1062" s="836"/>
    </row>
    <row r="1063" spans="1:5" x14ac:dyDescent="0.25">
      <c r="B1063" s="847" t="s">
        <v>4130</v>
      </c>
    </row>
  </sheetData>
  <mergeCells count="654">
    <mergeCell ref="E1060:E1061"/>
    <mergeCell ref="C1061:D1061"/>
    <mergeCell ref="C1047:D1047"/>
    <mergeCell ref="C1048:D1048"/>
    <mergeCell ref="B1055:D1055"/>
    <mergeCell ref="B1056:D1056"/>
    <mergeCell ref="A1060:A1061"/>
    <mergeCell ref="B1060:B1061"/>
    <mergeCell ref="C1060:D1060"/>
    <mergeCell ref="C1041:D1041"/>
    <mergeCell ref="C1042:D1042"/>
    <mergeCell ref="C1043:D1043"/>
    <mergeCell ref="C1044:D1044"/>
    <mergeCell ref="C1045:D1045"/>
    <mergeCell ref="C1046:D1046"/>
    <mergeCell ref="E1031:E1032"/>
    <mergeCell ref="C1032:D1032"/>
    <mergeCell ref="A1036:D1036"/>
    <mergeCell ref="B1037:D1037"/>
    <mergeCell ref="B1038:D1038"/>
    <mergeCell ref="C1040:D1040"/>
    <mergeCell ref="C1018:D1018"/>
    <mergeCell ref="C1019:D1019"/>
    <mergeCell ref="B1026:D1026"/>
    <mergeCell ref="B1027:D1027"/>
    <mergeCell ref="A1031:A1032"/>
    <mergeCell ref="B1031:B1032"/>
    <mergeCell ref="C1031:D1031"/>
    <mergeCell ref="C1012:D1012"/>
    <mergeCell ref="C1013:D1013"/>
    <mergeCell ref="C1014:D1014"/>
    <mergeCell ref="C1015:D1015"/>
    <mergeCell ref="C1016:D1016"/>
    <mergeCell ref="C1017:D1017"/>
    <mergeCell ref="E1002:E1003"/>
    <mergeCell ref="C1003:D1003"/>
    <mergeCell ref="A1007:D1007"/>
    <mergeCell ref="B1008:D1008"/>
    <mergeCell ref="B1009:D1009"/>
    <mergeCell ref="C1011:D1011"/>
    <mergeCell ref="C989:D989"/>
    <mergeCell ref="C990:D990"/>
    <mergeCell ref="B997:D997"/>
    <mergeCell ref="B998:D998"/>
    <mergeCell ref="A1002:A1003"/>
    <mergeCell ref="B1002:B1003"/>
    <mergeCell ref="C1002:D1002"/>
    <mergeCell ref="C983:D983"/>
    <mergeCell ref="C984:D984"/>
    <mergeCell ref="C985:D985"/>
    <mergeCell ref="C986:D986"/>
    <mergeCell ref="C987:D987"/>
    <mergeCell ref="C988:D988"/>
    <mergeCell ref="E973:E974"/>
    <mergeCell ref="C974:D974"/>
    <mergeCell ref="A978:D978"/>
    <mergeCell ref="B979:D979"/>
    <mergeCell ref="B980:D980"/>
    <mergeCell ref="C982:D982"/>
    <mergeCell ref="C960:D960"/>
    <mergeCell ref="C961:D961"/>
    <mergeCell ref="B968:D968"/>
    <mergeCell ref="B969:D969"/>
    <mergeCell ref="A973:A974"/>
    <mergeCell ref="B973:B974"/>
    <mergeCell ref="C973:D973"/>
    <mergeCell ref="C954:D954"/>
    <mergeCell ref="C955:D955"/>
    <mergeCell ref="C956:D956"/>
    <mergeCell ref="C957:D957"/>
    <mergeCell ref="C958:D958"/>
    <mergeCell ref="C959:D959"/>
    <mergeCell ref="E938:E939"/>
    <mergeCell ref="C939:D939"/>
    <mergeCell ref="A949:D949"/>
    <mergeCell ref="B950:D950"/>
    <mergeCell ref="B951:D951"/>
    <mergeCell ref="C953:D953"/>
    <mergeCell ref="C925:D925"/>
    <mergeCell ref="C926:D926"/>
    <mergeCell ref="B933:D933"/>
    <mergeCell ref="B934:D934"/>
    <mergeCell ref="A938:A939"/>
    <mergeCell ref="B938:B939"/>
    <mergeCell ref="C938:D938"/>
    <mergeCell ref="C917:D917"/>
    <mergeCell ref="C918:D918"/>
    <mergeCell ref="C919:D919"/>
    <mergeCell ref="C920:D920"/>
    <mergeCell ref="C921:D921"/>
    <mergeCell ref="C924:D924"/>
    <mergeCell ref="E902:E903"/>
    <mergeCell ref="C903:D903"/>
    <mergeCell ref="A912:D912"/>
    <mergeCell ref="B913:D913"/>
    <mergeCell ref="B914:D914"/>
    <mergeCell ref="C916:D916"/>
    <mergeCell ref="C889:D889"/>
    <mergeCell ref="C890:D890"/>
    <mergeCell ref="B897:D897"/>
    <mergeCell ref="B898:D898"/>
    <mergeCell ref="A902:A903"/>
    <mergeCell ref="B902:B903"/>
    <mergeCell ref="C902:D902"/>
    <mergeCell ref="C883:D883"/>
    <mergeCell ref="C884:D884"/>
    <mergeCell ref="C885:D885"/>
    <mergeCell ref="C886:D886"/>
    <mergeCell ref="C887:D887"/>
    <mergeCell ref="C888:D888"/>
    <mergeCell ref="E873:E874"/>
    <mergeCell ref="C874:D874"/>
    <mergeCell ref="A878:D878"/>
    <mergeCell ref="B879:D879"/>
    <mergeCell ref="B880:D880"/>
    <mergeCell ref="C882:D882"/>
    <mergeCell ref="C860:D860"/>
    <mergeCell ref="C861:D861"/>
    <mergeCell ref="B868:D868"/>
    <mergeCell ref="B869:D869"/>
    <mergeCell ref="A873:A874"/>
    <mergeCell ref="B873:B874"/>
    <mergeCell ref="C873:D873"/>
    <mergeCell ref="C854:D854"/>
    <mergeCell ref="C855:D855"/>
    <mergeCell ref="C856:D856"/>
    <mergeCell ref="C857:D857"/>
    <mergeCell ref="C858:D858"/>
    <mergeCell ref="C859:D859"/>
    <mergeCell ref="E844:E845"/>
    <mergeCell ref="C845:D845"/>
    <mergeCell ref="A849:D849"/>
    <mergeCell ref="B850:D850"/>
    <mergeCell ref="B851:D851"/>
    <mergeCell ref="C853:D853"/>
    <mergeCell ref="C831:D831"/>
    <mergeCell ref="C832:D832"/>
    <mergeCell ref="B839:D839"/>
    <mergeCell ref="B840:D840"/>
    <mergeCell ref="A844:A845"/>
    <mergeCell ref="B844:B845"/>
    <mergeCell ref="C844:D844"/>
    <mergeCell ref="C825:D825"/>
    <mergeCell ref="C826:D826"/>
    <mergeCell ref="C827:D827"/>
    <mergeCell ref="C828:D828"/>
    <mergeCell ref="C829:D829"/>
    <mergeCell ref="C830:D830"/>
    <mergeCell ref="E814:E815"/>
    <mergeCell ref="C815:D815"/>
    <mergeCell ref="A820:D820"/>
    <mergeCell ref="B821:D821"/>
    <mergeCell ref="B822:D822"/>
    <mergeCell ref="C824:D824"/>
    <mergeCell ref="C801:D801"/>
    <mergeCell ref="C802:D802"/>
    <mergeCell ref="B809:D809"/>
    <mergeCell ref="B810:D810"/>
    <mergeCell ref="A814:A815"/>
    <mergeCell ref="B814:B815"/>
    <mergeCell ref="C814:D814"/>
    <mergeCell ref="C795:D795"/>
    <mergeCell ref="C796:D796"/>
    <mergeCell ref="C797:D797"/>
    <mergeCell ref="C798:D798"/>
    <mergeCell ref="C799:D799"/>
    <mergeCell ref="C800:D800"/>
    <mergeCell ref="E785:E786"/>
    <mergeCell ref="C786:D786"/>
    <mergeCell ref="A790:D790"/>
    <mergeCell ref="B791:D791"/>
    <mergeCell ref="B792:D792"/>
    <mergeCell ref="C794:D794"/>
    <mergeCell ref="C772:D772"/>
    <mergeCell ref="C773:D773"/>
    <mergeCell ref="B780:D780"/>
    <mergeCell ref="B781:D781"/>
    <mergeCell ref="A785:A786"/>
    <mergeCell ref="B785:B786"/>
    <mergeCell ref="C785:D785"/>
    <mergeCell ref="C766:D766"/>
    <mergeCell ref="C767:D767"/>
    <mergeCell ref="C768:D768"/>
    <mergeCell ref="C769:D769"/>
    <mergeCell ref="C770:D770"/>
    <mergeCell ref="C771:D771"/>
    <mergeCell ref="E756:E757"/>
    <mergeCell ref="C757:D757"/>
    <mergeCell ref="A761:D761"/>
    <mergeCell ref="B762:D762"/>
    <mergeCell ref="B763:D763"/>
    <mergeCell ref="C765:D765"/>
    <mergeCell ref="C743:D743"/>
    <mergeCell ref="C744:D744"/>
    <mergeCell ref="B751:D751"/>
    <mergeCell ref="B752:D752"/>
    <mergeCell ref="A756:A757"/>
    <mergeCell ref="B756:B757"/>
    <mergeCell ref="C756:D756"/>
    <mergeCell ref="C730:D730"/>
    <mergeCell ref="C731:D731"/>
    <mergeCell ref="C732:D732"/>
    <mergeCell ref="C733:D733"/>
    <mergeCell ref="C734:D734"/>
    <mergeCell ref="C742:D742"/>
    <mergeCell ref="E720:E721"/>
    <mergeCell ref="C721:D721"/>
    <mergeCell ref="A725:D725"/>
    <mergeCell ref="B726:D726"/>
    <mergeCell ref="B727:D727"/>
    <mergeCell ref="C729:D729"/>
    <mergeCell ref="C707:D707"/>
    <mergeCell ref="C708:D708"/>
    <mergeCell ref="B715:D715"/>
    <mergeCell ref="B716:D716"/>
    <mergeCell ref="A720:A721"/>
    <mergeCell ref="B720:B721"/>
    <mergeCell ref="C720:D720"/>
    <mergeCell ref="C701:D701"/>
    <mergeCell ref="C702:D702"/>
    <mergeCell ref="C703:D703"/>
    <mergeCell ref="C704:D704"/>
    <mergeCell ref="C705:D705"/>
    <mergeCell ref="C706:D706"/>
    <mergeCell ref="E686:E687"/>
    <mergeCell ref="C687:D687"/>
    <mergeCell ref="A696:D696"/>
    <mergeCell ref="B697:D697"/>
    <mergeCell ref="B698:D698"/>
    <mergeCell ref="C700:D700"/>
    <mergeCell ref="C673:D673"/>
    <mergeCell ref="C674:D674"/>
    <mergeCell ref="B681:D681"/>
    <mergeCell ref="B682:D682"/>
    <mergeCell ref="A686:A687"/>
    <mergeCell ref="B686:B687"/>
    <mergeCell ref="C686:D686"/>
    <mergeCell ref="C667:D667"/>
    <mergeCell ref="C668:D668"/>
    <mergeCell ref="C669:D669"/>
    <mergeCell ref="C670:D670"/>
    <mergeCell ref="C671:D671"/>
    <mergeCell ref="C672:D672"/>
    <mergeCell ref="E655:E656"/>
    <mergeCell ref="C656:D656"/>
    <mergeCell ref="A662:D662"/>
    <mergeCell ref="B663:D663"/>
    <mergeCell ref="B664:D664"/>
    <mergeCell ref="C666:D666"/>
    <mergeCell ref="C642:D642"/>
    <mergeCell ref="C643:D643"/>
    <mergeCell ref="B650:D650"/>
    <mergeCell ref="B651:D651"/>
    <mergeCell ref="A655:A656"/>
    <mergeCell ref="B655:B656"/>
    <mergeCell ref="C655:D655"/>
    <mergeCell ref="C636:D636"/>
    <mergeCell ref="C637:D637"/>
    <mergeCell ref="C638:D638"/>
    <mergeCell ref="C639:D639"/>
    <mergeCell ref="C640:D640"/>
    <mergeCell ref="C641:D641"/>
    <mergeCell ref="E625:E626"/>
    <mergeCell ref="C626:D626"/>
    <mergeCell ref="A631:D631"/>
    <mergeCell ref="B632:D632"/>
    <mergeCell ref="B633:D633"/>
    <mergeCell ref="C635:D635"/>
    <mergeCell ref="C613:D613"/>
    <mergeCell ref="B620:D620"/>
    <mergeCell ref="B621:D621"/>
    <mergeCell ref="A625:A626"/>
    <mergeCell ref="B625:B626"/>
    <mergeCell ref="C625:D625"/>
    <mergeCell ref="C606:D606"/>
    <mergeCell ref="C607:D607"/>
    <mergeCell ref="C608:D608"/>
    <mergeCell ref="C609:D609"/>
    <mergeCell ref="C610:D610"/>
    <mergeCell ref="C612:D612"/>
    <mergeCell ref="C600:D600"/>
    <mergeCell ref="C601:D601"/>
    <mergeCell ref="C602:D602"/>
    <mergeCell ref="C603:D603"/>
    <mergeCell ref="C604:D604"/>
    <mergeCell ref="C605:D605"/>
    <mergeCell ref="E589:E590"/>
    <mergeCell ref="C590:D590"/>
    <mergeCell ref="A595:D595"/>
    <mergeCell ref="B596:D596"/>
    <mergeCell ref="B597:D597"/>
    <mergeCell ref="C599:D599"/>
    <mergeCell ref="C576:D576"/>
    <mergeCell ref="C577:D577"/>
    <mergeCell ref="B584:D584"/>
    <mergeCell ref="B585:D585"/>
    <mergeCell ref="A589:A590"/>
    <mergeCell ref="B589:B590"/>
    <mergeCell ref="C589:D589"/>
    <mergeCell ref="C570:D570"/>
    <mergeCell ref="C571:D571"/>
    <mergeCell ref="C572:D572"/>
    <mergeCell ref="C573:D573"/>
    <mergeCell ref="C574:D574"/>
    <mergeCell ref="C575:D575"/>
    <mergeCell ref="E559:E560"/>
    <mergeCell ref="C560:D560"/>
    <mergeCell ref="A565:D565"/>
    <mergeCell ref="B566:D566"/>
    <mergeCell ref="B567:D567"/>
    <mergeCell ref="C569:D569"/>
    <mergeCell ref="C546:D546"/>
    <mergeCell ref="C547:D547"/>
    <mergeCell ref="B554:D554"/>
    <mergeCell ref="B555:D555"/>
    <mergeCell ref="A559:A560"/>
    <mergeCell ref="B559:B560"/>
    <mergeCell ref="C559:D559"/>
    <mergeCell ref="C540:D540"/>
    <mergeCell ref="C541:D541"/>
    <mergeCell ref="C542:D542"/>
    <mergeCell ref="C543:D543"/>
    <mergeCell ref="C544:D544"/>
    <mergeCell ref="C545:D545"/>
    <mergeCell ref="E528:E529"/>
    <mergeCell ref="C529:D529"/>
    <mergeCell ref="A535:D535"/>
    <mergeCell ref="B536:D536"/>
    <mergeCell ref="B537:D537"/>
    <mergeCell ref="C539:D539"/>
    <mergeCell ref="C515:D515"/>
    <mergeCell ref="C516:D516"/>
    <mergeCell ref="B523:D523"/>
    <mergeCell ref="B524:D524"/>
    <mergeCell ref="A528:A529"/>
    <mergeCell ref="B528:B529"/>
    <mergeCell ref="C528:D528"/>
    <mergeCell ref="C509:D509"/>
    <mergeCell ref="C510:D510"/>
    <mergeCell ref="C511:D511"/>
    <mergeCell ref="C512:D512"/>
    <mergeCell ref="C513:D513"/>
    <mergeCell ref="C514:D514"/>
    <mergeCell ref="E496:E497"/>
    <mergeCell ref="C497:D497"/>
    <mergeCell ref="A504:D504"/>
    <mergeCell ref="B505:D505"/>
    <mergeCell ref="B506:D506"/>
    <mergeCell ref="C508:D508"/>
    <mergeCell ref="C483:D483"/>
    <mergeCell ref="C484:D484"/>
    <mergeCell ref="B491:D491"/>
    <mergeCell ref="B492:D492"/>
    <mergeCell ref="A496:A497"/>
    <mergeCell ref="B496:B497"/>
    <mergeCell ref="C496:D496"/>
    <mergeCell ref="C477:D477"/>
    <mergeCell ref="C478:D478"/>
    <mergeCell ref="C479:D479"/>
    <mergeCell ref="C480:D480"/>
    <mergeCell ref="C481:D481"/>
    <mergeCell ref="C482:D482"/>
    <mergeCell ref="E467:E468"/>
    <mergeCell ref="C468:D468"/>
    <mergeCell ref="A472:D472"/>
    <mergeCell ref="B473:D473"/>
    <mergeCell ref="B474:D474"/>
    <mergeCell ref="C476:D476"/>
    <mergeCell ref="C454:D454"/>
    <mergeCell ref="C455:D455"/>
    <mergeCell ref="B462:D462"/>
    <mergeCell ref="B463:D463"/>
    <mergeCell ref="A467:A468"/>
    <mergeCell ref="B467:B468"/>
    <mergeCell ref="C467:D467"/>
    <mergeCell ref="C448:D448"/>
    <mergeCell ref="C449:D449"/>
    <mergeCell ref="C450:D450"/>
    <mergeCell ref="C451:D451"/>
    <mergeCell ref="C452:D452"/>
    <mergeCell ref="C453:D453"/>
    <mergeCell ref="E438:E439"/>
    <mergeCell ref="C439:D439"/>
    <mergeCell ref="A443:D443"/>
    <mergeCell ref="B444:D444"/>
    <mergeCell ref="B445:D445"/>
    <mergeCell ref="C447:D447"/>
    <mergeCell ref="C425:D425"/>
    <mergeCell ref="C426:D426"/>
    <mergeCell ref="B433:D433"/>
    <mergeCell ref="B434:D434"/>
    <mergeCell ref="A438:A439"/>
    <mergeCell ref="B438:B439"/>
    <mergeCell ref="C438:D438"/>
    <mergeCell ref="C419:D419"/>
    <mergeCell ref="C420:D420"/>
    <mergeCell ref="C421:D421"/>
    <mergeCell ref="C422:D422"/>
    <mergeCell ref="C423:D423"/>
    <mergeCell ref="C424:D424"/>
    <mergeCell ref="E405:E406"/>
    <mergeCell ref="C406:D406"/>
    <mergeCell ref="A414:D414"/>
    <mergeCell ref="B415:D415"/>
    <mergeCell ref="B416:D416"/>
    <mergeCell ref="C418:D418"/>
    <mergeCell ref="C392:D392"/>
    <mergeCell ref="C393:D393"/>
    <mergeCell ref="B400:D400"/>
    <mergeCell ref="B401:D401"/>
    <mergeCell ref="A405:A406"/>
    <mergeCell ref="B405:B406"/>
    <mergeCell ref="C405:D405"/>
    <mergeCell ref="C386:D386"/>
    <mergeCell ref="C387:D387"/>
    <mergeCell ref="C388:D388"/>
    <mergeCell ref="C389:D389"/>
    <mergeCell ref="C390:D390"/>
    <mergeCell ref="C391:D391"/>
    <mergeCell ref="E373:E374"/>
    <mergeCell ref="C374:D374"/>
    <mergeCell ref="A381:D381"/>
    <mergeCell ref="B382:D382"/>
    <mergeCell ref="B383:D383"/>
    <mergeCell ref="C385:D385"/>
    <mergeCell ref="C360:D360"/>
    <mergeCell ref="C361:D361"/>
    <mergeCell ref="B368:D368"/>
    <mergeCell ref="B369:D369"/>
    <mergeCell ref="A373:A374"/>
    <mergeCell ref="B373:B374"/>
    <mergeCell ref="C373:D373"/>
    <mergeCell ref="C354:D354"/>
    <mergeCell ref="C355:D355"/>
    <mergeCell ref="C356:D356"/>
    <mergeCell ref="C357:D357"/>
    <mergeCell ref="C358:D358"/>
    <mergeCell ref="C359:D359"/>
    <mergeCell ref="E340:E341"/>
    <mergeCell ref="C341:D341"/>
    <mergeCell ref="A349:D349"/>
    <mergeCell ref="B350:D350"/>
    <mergeCell ref="B351:D351"/>
    <mergeCell ref="C353:D353"/>
    <mergeCell ref="C327:D327"/>
    <mergeCell ref="C328:D328"/>
    <mergeCell ref="B335:D335"/>
    <mergeCell ref="B336:D336"/>
    <mergeCell ref="A340:A341"/>
    <mergeCell ref="B340:B341"/>
    <mergeCell ref="C340:D340"/>
    <mergeCell ref="C321:D321"/>
    <mergeCell ref="C322:D322"/>
    <mergeCell ref="C323:D323"/>
    <mergeCell ref="C324:D324"/>
    <mergeCell ref="C325:D325"/>
    <mergeCell ref="C326:D326"/>
    <mergeCell ref="E310:E311"/>
    <mergeCell ref="C311:D311"/>
    <mergeCell ref="A316:D316"/>
    <mergeCell ref="B317:D317"/>
    <mergeCell ref="B318:D318"/>
    <mergeCell ref="C320:D320"/>
    <mergeCell ref="C297:D297"/>
    <mergeCell ref="C298:D298"/>
    <mergeCell ref="B305:D305"/>
    <mergeCell ref="B306:D306"/>
    <mergeCell ref="A310:A311"/>
    <mergeCell ref="B310:B311"/>
    <mergeCell ref="C310:D310"/>
    <mergeCell ref="C291:D291"/>
    <mergeCell ref="C292:D292"/>
    <mergeCell ref="C293:D293"/>
    <mergeCell ref="C294:D294"/>
    <mergeCell ref="C295:D295"/>
    <mergeCell ref="C296:D296"/>
    <mergeCell ref="E278:E279"/>
    <mergeCell ref="C279:D279"/>
    <mergeCell ref="A286:D286"/>
    <mergeCell ref="B287:D287"/>
    <mergeCell ref="B288:D288"/>
    <mergeCell ref="C290:D290"/>
    <mergeCell ref="C265:D265"/>
    <mergeCell ref="C266:D266"/>
    <mergeCell ref="B273:D273"/>
    <mergeCell ref="B274:D274"/>
    <mergeCell ref="A278:A279"/>
    <mergeCell ref="B278:B279"/>
    <mergeCell ref="C278:D278"/>
    <mergeCell ref="C259:D259"/>
    <mergeCell ref="C260:D260"/>
    <mergeCell ref="C261:D261"/>
    <mergeCell ref="C262:D262"/>
    <mergeCell ref="C263:D263"/>
    <mergeCell ref="C264:D264"/>
    <mergeCell ref="E246:E247"/>
    <mergeCell ref="C247:D247"/>
    <mergeCell ref="A254:D254"/>
    <mergeCell ref="B255:D255"/>
    <mergeCell ref="B256:D256"/>
    <mergeCell ref="C258:D258"/>
    <mergeCell ref="C233:D233"/>
    <mergeCell ref="C234:D234"/>
    <mergeCell ref="B241:D241"/>
    <mergeCell ref="B242:D242"/>
    <mergeCell ref="A246:A247"/>
    <mergeCell ref="B246:B247"/>
    <mergeCell ref="C246:D246"/>
    <mergeCell ref="C227:D227"/>
    <mergeCell ref="C228:D228"/>
    <mergeCell ref="C229:D229"/>
    <mergeCell ref="C230:D230"/>
    <mergeCell ref="C231:D231"/>
    <mergeCell ref="C232:D232"/>
    <mergeCell ref="E217:E218"/>
    <mergeCell ref="C218:D218"/>
    <mergeCell ref="A222:D222"/>
    <mergeCell ref="B223:D223"/>
    <mergeCell ref="B224:D224"/>
    <mergeCell ref="C226:D226"/>
    <mergeCell ref="C204:D204"/>
    <mergeCell ref="C205:D205"/>
    <mergeCell ref="B212:D212"/>
    <mergeCell ref="B213:D213"/>
    <mergeCell ref="A217:A218"/>
    <mergeCell ref="B217:B218"/>
    <mergeCell ref="C217:D217"/>
    <mergeCell ref="C198:D198"/>
    <mergeCell ref="C199:D199"/>
    <mergeCell ref="C200:D200"/>
    <mergeCell ref="C201:D201"/>
    <mergeCell ref="C202:D202"/>
    <mergeCell ref="C203:D203"/>
    <mergeCell ref="E187:E188"/>
    <mergeCell ref="C188:D188"/>
    <mergeCell ref="A193:D193"/>
    <mergeCell ref="B194:D194"/>
    <mergeCell ref="B195:D195"/>
    <mergeCell ref="C197:D197"/>
    <mergeCell ref="C174:D174"/>
    <mergeCell ref="C175:D175"/>
    <mergeCell ref="B182:D182"/>
    <mergeCell ref="B183:D183"/>
    <mergeCell ref="A187:A188"/>
    <mergeCell ref="B187:B188"/>
    <mergeCell ref="C187:D187"/>
    <mergeCell ref="C160:D160"/>
    <mergeCell ref="C161:D161"/>
    <mergeCell ref="C162:D162"/>
    <mergeCell ref="C163:D163"/>
    <mergeCell ref="C172:D172"/>
    <mergeCell ref="C173:D173"/>
    <mergeCell ref="E150:E151"/>
    <mergeCell ref="C151:D151"/>
    <mergeCell ref="A155:D155"/>
    <mergeCell ref="B156:D156"/>
    <mergeCell ref="B157:D157"/>
    <mergeCell ref="C159:D159"/>
    <mergeCell ref="C137:D137"/>
    <mergeCell ref="C138:D138"/>
    <mergeCell ref="B145:D145"/>
    <mergeCell ref="B146:D146"/>
    <mergeCell ref="A150:A151"/>
    <mergeCell ref="B150:B151"/>
    <mergeCell ref="C150:D150"/>
    <mergeCell ref="C131:D131"/>
    <mergeCell ref="C132:D132"/>
    <mergeCell ref="C133:D133"/>
    <mergeCell ref="C134:D134"/>
    <mergeCell ref="C135:D135"/>
    <mergeCell ref="C136:D136"/>
    <mergeCell ref="E120:E121"/>
    <mergeCell ref="C121:D121"/>
    <mergeCell ref="A126:D126"/>
    <mergeCell ref="B127:D127"/>
    <mergeCell ref="B128:D128"/>
    <mergeCell ref="C130:D130"/>
    <mergeCell ref="C107:D107"/>
    <mergeCell ref="C108:D108"/>
    <mergeCell ref="B115:D115"/>
    <mergeCell ref="B116:D116"/>
    <mergeCell ref="A120:A121"/>
    <mergeCell ref="B120:B121"/>
    <mergeCell ref="C120:D120"/>
    <mergeCell ref="C101:D101"/>
    <mergeCell ref="C102:D102"/>
    <mergeCell ref="C103:D103"/>
    <mergeCell ref="C104:D104"/>
    <mergeCell ref="C105:D105"/>
    <mergeCell ref="C106:D106"/>
    <mergeCell ref="E90:E91"/>
    <mergeCell ref="C91:D91"/>
    <mergeCell ref="A96:D96"/>
    <mergeCell ref="B97:D97"/>
    <mergeCell ref="B98:D98"/>
    <mergeCell ref="C100:D100"/>
    <mergeCell ref="C77:D77"/>
    <mergeCell ref="C78:D78"/>
    <mergeCell ref="B85:D85"/>
    <mergeCell ref="B86:D86"/>
    <mergeCell ref="A90:A91"/>
    <mergeCell ref="B90:B91"/>
    <mergeCell ref="C90:D90"/>
    <mergeCell ref="C71:D71"/>
    <mergeCell ref="C72:D72"/>
    <mergeCell ref="C73:D73"/>
    <mergeCell ref="C74:D74"/>
    <mergeCell ref="C75:D75"/>
    <mergeCell ref="C76:D76"/>
    <mergeCell ref="E60:E61"/>
    <mergeCell ref="C61:D61"/>
    <mergeCell ref="A66:D66"/>
    <mergeCell ref="B67:D67"/>
    <mergeCell ref="B68:D68"/>
    <mergeCell ref="C70:D70"/>
    <mergeCell ref="C46:D46"/>
    <mergeCell ref="C47:D47"/>
    <mergeCell ref="C48:D48"/>
    <mergeCell ref="B55:D55"/>
    <mergeCell ref="B56:D56"/>
    <mergeCell ref="A60:A61"/>
    <mergeCell ref="B60:B61"/>
    <mergeCell ref="C60:D60"/>
    <mergeCell ref="C40:D40"/>
    <mergeCell ref="C41:D41"/>
    <mergeCell ref="C42:D42"/>
    <mergeCell ref="C43:D43"/>
    <mergeCell ref="C44:D44"/>
    <mergeCell ref="C45:D45"/>
    <mergeCell ref="E27:E28"/>
    <mergeCell ref="F27:F28"/>
    <mergeCell ref="C28:D28"/>
    <mergeCell ref="A36:D36"/>
    <mergeCell ref="B37:D37"/>
    <mergeCell ref="B38:D38"/>
    <mergeCell ref="C14:D14"/>
    <mergeCell ref="C15:D15"/>
    <mergeCell ref="B22:D22"/>
    <mergeCell ref="B23:D23"/>
    <mergeCell ref="A27:A28"/>
    <mergeCell ref="B27:B28"/>
    <mergeCell ref="C27:D27"/>
    <mergeCell ref="C8:D8"/>
    <mergeCell ref="C9:D9"/>
    <mergeCell ref="C10:D10"/>
    <mergeCell ref="C11:D11"/>
    <mergeCell ref="C12:D12"/>
    <mergeCell ref="C13:D13"/>
    <mergeCell ref="A1:D1"/>
    <mergeCell ref="B2:D2"/>
    <mergeCell ref="B3:D3"/>
    <mergeCell ref="C5:D5"/>
    <mergeCell ref="C6:D6"/>
    <mergeCell ref="C7:D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6"/>
  <sheetViews>
    <sheetView topLeftCell="A346" zoomScale="70" zoomScaleNormal="70" workbookViewId="0">
      <selection activeCell="E356" sqref="E356:E357"/>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2594</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2595</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24</v>
      </c>
      <c r="D10" s="1076"/>
      <c r="E10" s="1077"/>
      <c r="F10" s="5"/>
      <c r="G10" s="5"/>
      <c r="H10" s="5"/>
      <c r="I10" s="5"/>
      <c r="J10" s="5"/>
      <c r="K10" s="5"/>
      <c r="L10" s="5"/>
      <c r="M10" s="5"/>
      <c r="N10" s="6"/>
    </row>
    <row r="11" spans="2:16" ht="16.5" thickBot="1" x14ac:dyDescent="0.3">
      <c r="B11" s="7" t="s">
        <v>10</v>
      </c>
      <c r="C11" s="8">
        <v>41974</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24</v>
      </c>
      <c r="E15" s="26">
        <v>1518171804</v>
      </c>
      <c r="F15" s="319">
        <v>558</v>
      </c>
      <c r="G15" s="20"/>
      <c r="I15" s="21"/>
      <c r="J15" s="21"/>
      <c r="K15" s="21"/>
      <c r="L15" s="21"/>
      <c r="M15" s="21"/>
      <c r="N15" s="15"/>
    </row>
    <row r="16" spans="2:16" x14ac:dyDescent="0.25">
      <c r="B16" s="1078"/>
      <c r="C16" s="1078"/>
      <c r="D16" s="672"/>
      <c r="E16" s="18"/>
      <c r="F16" s="319"/>
      <c r="G16" s="20"/>
      <c r="I16" s="21"/>
      <c r="J16" s="21"/>
      <c r="K16" s="21"/>
      <c r="L16" s="21"/>
      <c r="M16" s="21"/>
      <c r="N16" s="15"/>
    </row>
    <row r="17" spans="1:14" x14ac:dyDescent="0.25">
      <c r="B17" s="1078"/>
      <c r="C17" s="1078"/>
      <c r="D17" s="672"/>
      <c r="E17" s="18"/>
      <c r="F17" s="319"/>
      <c r="G17" s="20"/>
      <c r="I17" s="21"/>
      <c r="J17" s="21"/>
      <c r="K17" s="21"/>
      <c r="L17" s="21"/>
      <c r="M17" s="21"/>
      <c r="N17" s="15"/>
    </row>
    <row r="18" spans="1:14" x14ac:dyDescent="0.25">
      <c r="B18" s="1078"/>
      <c r="C18" s="1078"/>
      <c r="D18" s="672"/>
      <c r="E18" s="22"/>
      <c r="F18" s="319"/>
      <c r="G18" s="20"/>
      <c r="H18" s="23"/>
      <c r="I18" s="21"/>
      <c r="J18" s="21"/>
      <c r="K18" s="21"/>
      <c r="L18" s="21"/>
      <c r="M18" s="21"/>
      <c r="N18" s="24"/>
    </row>
    <row r="19" spans="1:14" x14ac:dyDescent="0.25">
      <c r="B19" s="1078"/>
      <c r="C19" s="1078"/>
      <c r="D19" s="672"/>
      <c r="E19" s="22"/>
      <c r="F19" s="319"/>
      <c r="G19" s="20"/>
      <c r="H19" s="23"/>
      <c r="I19" s="25"/>
      <c r="J19" s="25"/>
      <c r="K19" s="25"/>
      <c r="L19" s="25"/>
      <c r="M19" s="25"/>
      <c r="N19" s="24"/>
    </row>
    <row r="20" spans="1:14" x14ac:dyDescent="0.25">
      <c r="B20" s="1078"/>
      <c r="C20" s="1078"/>
      <c r="D20" s="672"/>
      <c r="E20" s="22"/>
      <c r="F20" s="319"/>
      <c r="G20" s="20"/>
      <c r="H20" s="23"/>
      <c r="I20" s="14"/>
      <c r="J20" s="14"/>
      <c r="K20" s="14"/>
      <c r="L20" s="14"/>
      <c r="M20" s="14"/>
      <c r="N20" s="24"/>
    </row>
    <row r="21" spans="1:14" x14ac:dyDescent="0.25">
      <c r="B21" s="1078"/>
      <c r="C21" s="1078"/>
      <c r="D21" s="672"/>
      <c r="E21" s="22"/>
      <c r="F21" s="319"/>
      <c r="G21" s="20"/>
      <c r="H21" s="23"/>
      <c r="I21" s="14"/>
      <c r="J21" s="14"/>
      <c r="K21" s="14"/>
      <c r="L21" s="14"/>
      <c r="M21" s="14"/>
      <c r="N21" s="24"/>
    </row>
    <row r="22" spans="1:14" ht="15.75" thickBot="1" x14ac:dyDescent="0.3">
      <c r="B22" s="1079" t="s">
        <v>16</v>
      </c>
      <c r="C22" s="1080"/>
      <c r="D22" s="672"/>
      <c r="E22" s="26">
        <f>E15</f>
        <v>1518171804</v>
      </c>
      <c r="F22" s="319">
        <f>SUM(F15:F21)</f>
        <v>558</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446.4</v>
      </c>
      <c r="D24" s="32"/>
      <c r="E24" s="33">
        <f>E22</f>
        <v>1518171804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668" t="s">
        <v>24</v>
      </c>
      <c r="D30" s="41"/>
      <c r="E30"/>
      <c r="F30"/>
      <c r="G30"/>
      <c r="H30"/>
      <c r="I30" s="14"/>
      <c r="J30" s="14"/>
      <c r="K30" s="14"/>
      <c r="L30" s="14"/>
      <c r="M30" s="14"/>
      <c r="N30" s="15"/>
    </row>
    <row r="31" spans="1:14" x14ac:dyDescent="0.25">
      <c r="A31" s="36"/>
      <c r="B31" s="41" t="s">
        <v>25</v>
      </c>
      <c r="C31" s="668" t="s">
        <v>24</v>
      </c>
      <c r="D31" s="41"/>
      <c r="E31"/>
      <c r="F31"/>
      <c r="G31"/>
      <c r="H31"/>
      <c r="I31" s="14"/>
      <c r="J31" s="14"/>
      <c r="K31" s="14"/>
      <c r="L31" s="14"/>
      <c r="M31" s="14"/>
      <c r="N31" s="15"/>
    </row>
    <row r="32" spans="1:14" x14ac:dyDescent="0.25">
      <c r="A32" s="36"/>
      <c r="B32" s="41" t="s">
        <v>26</v>
      </c>
      <c r="C32" s="668" t="s">
        <v>24</v>
      </c>
      <c r="D32" s="41"/>
      <c r="E32"/>
      <c r="F32"/>
      <c r="G32"/>
      <c r="H32"/>
      <c r="I32" s="14"/>
      <c r="J32" s="14"/>
      <c r="K32" s="14"/>
      <c r="L32" s="14"/>
      <c r="M32" s="14"/>
      <c r="N32" s="15"/>
    </row>
    <row r="33" spans="1:17" x14ac:dyDescent="0.25">
      <c r="A33" s="36"/>
      <c r="B33" s="41" t="s">
        <v>27</v>
      </c>
      <c r="C33" s="74" t="s">
        <v>24</v>
      </c>
      <c r="D33" s="668"/>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30</v>
      </c>
      <c r="E40" s="1081">
        <f>+D40+D41</f>
        <v>90</v>
      </c>
      <c r="F40"/>
      <c r="G40"/>
      <c r="H40"/>
      <c r="I40" s="14"/>
      <c r="J40" s="14"/>
      <c r="K40" s="14"/>
      <c r="L40" s="14"/>
      <c r="M40" s="14"/>
      <c r="N40" s="15"/>
    </row>
    <row r="41" spans="1:17" ht="42.75" x14ac:dyDescent="0.25">
      <c r="A41" s="36"/>
      <c r="B41" s="43" t="s">
        <v>33</v>
      </c>
      <c r="C41" s="44">
        <v>60</v>
      </c>
      <c r="D41" s="668">
        <v>60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30" x14ac:dyDescent="0.25">
      <c r="A49" s="62">
        <v>1</v>
      </c>
      <c r="B49" s="49" t="s">
        <v>2596</v>
      </c>
      <c r="C49" s="49" t="s">
        <v>2596</v>
      </c>
      <c r="D49" s="49" t="s">
        <v>2597</v>
      </c>
      <c r="E49" s="51">
        <v>14648</v>
      </c>
      <c r="F49" s="52" t="s">
        <v>21</v>
      </c>
      <c r="G49" s="53" t="s">
        <v>54</v>
      </c>
      <c r="H49" s="54" t="s">
        <v>930</v>
      </c>
      <c r="I49" s="55" t="s">
        <v>2598</v>
      </c>
      <c r="J49" s="55" t="s">
        <v>22</v>
      </c>
      <c r="K49" s="56">
        <v>10.99</v>
      </c>
      <c r="L49" s="55"/>
      <c r="M49" s="51">
        <v>115</v>
      </c>
      <c r="N49" s="51"/>
      <c r="O49" s="610">
        <v>108436098</v>
      </c>
      <c r="P49" s="432">
        <v>72</v>
      </c>
      <c r="Q49" s="58"/>
      <c r="R49" s="59"/>
      <c r="S49" s="59"/>
      <c r="T49" s="59"/>
      <c r="U49" s="59"/>
      <c r="V49" s="59"/>
      <c r="W49" s="59"/>
      <c r="X49" s="59"/>
      <c r="Y49" s="59"/>
      <c r="Z49" s="59"/>
    </row>
    <row r="50" spans="1:26" s="60" customFormat="1" ht="30" x14ac:dyDescent="0.25">
      <c r="A50" s="62">
        <f>+A49+1</f>
        <v>2</v>
      </c>
      <c r="B50" s="49" t="s">
        <v>2596</v>
      </c>
      <c r="C50" s="49" t="s">
        <v>2596</v>
      </c>
      <c r="D50" s="49" t="s">
        <v>2597</v>
      </c>
      <c r="E50" s="51">
        <v>15871</v>
      </c>
      <c r="F50" s="52" t="s">
        <v>21</v>
      </c>
      <c r="G50" s="53" t="s">
        <v>54</v>
      </c>
      <c r="H50" s="52" t="s">
        <v>880</v>
      </c>
      <c r="I50" s="55" t="s">
        <v>2599</v>
      </c>
      <c r="J50" s="55" t="s">
        <v>22</v>
      </c>
      <c r="K50" s="56">
        <v>10.99</v>
      </c>
      <c r="L50" s="51"/>
      <c r="M50" s="51">
        <v>115</v>
      </c>
      <c r="N50" s="51"/>
      <c r="O50" s="57">
        <v>111090000</v>
      </c>
      <c r="P50" s="432">
        <v>72</v>
      </c>
      <c r="Q50" s="58"/>
      <c r="R50" s="59"/>
      <c r="S50" s="59"/>
      <c r="T50" s="59"/>
      <c r="U50" s="59"/>
      <c r="V50" s="59"/>
      <c r="W50" s="59"/>
      <c r="X50" s="59"/>
      <c r="Y50" s="59"/>
      <c r="Z50" s="59"/>
    </row>
    <row r="51" spans="1:26" s="60" customFormat="1" ht="30" x14ac:dyDescent="0.25">
      <c r="A51" s="62">
        <f t="shared" ref="A51:A56" si="0">+A50+1</f>
        <v>3</v>
      </c>
      <c r="B51" s="49" t="s">
        <v>2596</v>
      </c>
      <c r="C51" s="49" t="s">
        <v>2596</v>
      </c>
      <c r="D51" s="49" t="s">
        <v>2597</v>
      </c>
      <c r="E51" s="51">
        <v>16866</v>
      </c>
      <c r="F51" s="52" t="s">
        <v>21</v>
      </c>
      <c r="G51" s="53" t="s">
        <v>54</v>
      </c>
      <c r="H51" s="52" t="s">
        <v>773</v>
      </c>
      <c r="I51" s="55" t="s">
        <v>925</v>
      </c>
      <c r="J51" s="55" t="s">
        <v>22</v>
      </c>
      <c r="K51" s="56">
        <v>10.99</v>
      </c>
      <c r="L51" s="51"/>
      <c r="M51" s="51">
        <v>115</v>
      </c>
      <c r="N51" s="51"/>
      <c r="O51" s="57">
        <v>55160000</v>
      </c>
      <c r="P51" s="432">
        <v>72</v>
      </c>
      <c r="Q51" s="58"/>
      <c r="R51" s="59"/>
      <c r="S51" s="59"/>
      <c r="T51" s="59"/>
      <c r="U51" s="59"/>
      <c r="V51" s="59"/>
      <c r="W51" s="59"/>
      <c r="X51" s="59"/>
      <c r="Y51" s="59"/>
      <c r="Z51" s="59"/>
    </row>
    <row r="52" spans="1:26" s="60" customFormat="1" ht="182.25" customHeight="1" x14ac:dyDescent="0.25">
      <c r="A52" s="62">
        <f t="shared" si="0"/>
        <v>4</v>
      </c>
      <c r="B52" s="49" t="s">
        <v>2596</v>
      </c>
      <c r="C52" s="50" t="s">
        <v>2596</v>
      </c>
      <c r="D52" s="49" t="s">
        <v>272</v>
      </c>
      <c r="E52" s="51">
        <v>707</v>
      </c>
      <c r="F52" s="52" t="s">
        <v>21</v>
      </c>
      <c r="G52" s="53" t="s">
        <v>54</v>
      </c>
      <c r="H52" s="52" t="s">
        <v>930</v>
      </c>
      <c r="I52" s="55" t="s">
        <v>767</v>
      </c>
      <c r="J52" s="55" t="s">
        <v>22</v>
      </c>
      <c r="K52" s="51"/>
      <c r="L52" s="51">
        <v>4</v>
      </c>
      <c r="M52" s="51">
        <v>150</v>
      </c>
      <c r="N52" s="51"/>
      <c r="O52" s="57"/>
      <c r="P52" s="432"/>
      <c r="Q52" s="58" t="s">
        <v>62</v>
      </c>
      <c r="R52" s="59"/>
      <c r="S52" s="59"/>
      <c r="T52" s="59"/>
      <c r="U52" s="59"/>
      <c r="V52" s="59"/>
      <c r="W52" s="59"/>
      <c r="X52" s="59"/>
      <c r="Y52" s="59"/>
      <c r="Z52" s="59"/>
    </row>
    <row r="53" spans="1:26" s="60" customFormat="1" ht="188.25" customHeight="1" x14ac:dyDescent="0.25">
      <c r="A53" s="62">
        <f t="shared" si="0"/>
        <v>5</v>
      </c>
      <c r="B53" s="49" t="s">
        <v>2596</v>
      </c>
      <c r="C53" s="50" t="s">
        <v>2596</v>
      </c>
      <c r="D53" s="49" t="s">
        <v>272</v>
      </c>
      <c r="E53" s="51">
        <v>706</v>
      </c>
      <c r="F53" s="52" t="s">
        <v>21</v>
      </c>
      <c r="G53" s="53" t="s">
        <v>54</v>
      </c>
      <c r="H53" s="52" t="s">
        <v>930</v>
      </c>
      <c r="I53" s="55" t="s">
        <v>767</v>
      </c>
      <c r="J53" s="55" t="s">
        <v>22</v>
      </c>
      <c r="K53" s="51"/>
      <c r="L53" s="51">
        <v>4</v>
      </c>
      <c r="M53" s="51">
        <v>150</v>
      </c>
      <c r="N53" s="51"/>
      <c r="O53" s="57"/>
      <c r="P53" s="432"/>
      <c r="Q53" s="58" t="s">
        <v>62</v>
      </c>
      <c r="R53" s="59"/>
      <c r="S53" s="59"/>
      <c r="T53" s="59"/>
      <c r="U53" s="59"/>
      <c r="V53" s="59"/>
      <c r="W53" s="59"/>
      <c r="X53" s="59"/>
      <c r="Y53" s="59"/>
      <c r="Z53" s="59"/>
    </row>
    <row r="54" spans="1:26" s="60" customFormat="1" ht="180" x14ac:dyDescent="0.25">
      <c r="A54" s="62">
        <f t="shared" si="0"/>
        <v>6</v>
      </c>
      <c r="B54" s="49" t="s">
        <v>2596</v>
      </c>
      <c r="C54" s="50" t="s">
        <v>2596</v>
      </c>
      <c r="D54" s="49" t="s">
        <v>272</v>
      </c>
      <c r="E54" s="51">
        <v>509</v>
      </c>
      <c r="F54" s="52" t="s">
        <v>21</v>
      </c>
      <c r="G54" s="53" t="s">
        <v>54</v>
      </c>
      <c r="H54" s="52" t="s">
        <v>2600</v>
      </c>
      <c r="I54" s="55" t="s">
        <v>2601</v>
      </c>
      <c r="J54" s="55" t="s">
        <v>22</v>
      </c>
      <c r="K54" s="51"/>
      <c r="L54" s="51">
        <v>5</v>
      </c>
      <c r="M54" s="51">
        <v>120</v>
      </c>
      <c r="N54" s="51"/>
      <c r="O54" s="57"/>
      <c r="P54" s="432">
        <v>73</v>
      </c>
      <c r="Q54" s="58" t="s">
        <v>62</v>
      </c>
      <c r="R54" s="59"/>
      <c r="S54" s="59"/>
      <c r="T54" s="59"/>
      <c r="U54" s="59"/>
      <c r="V54" s="59"/>
      <c r="W54" s="59"/>
      <c r="X54" s="59"/>
      <c r="Y54" s="59"/>
      <c r="Z54" s="59"/>
    </row>
    <row r="55" spans="1:26" s="60" customFormat="1" ht="111.75" customHeight="1" x14ac:dyDescent="0.25">
      <c r="A55" s="62">
        <f t="shared" si="0"/>
        <v>7</v>
      </c>
      <c r="B55" s="49" t="s">
        <v>2596</v>
      </c>
      <c r="C55" s="50" t="s">
        <v>2596</v>
      </c>
      <c r="D55" s="49" t="s">
        <v>272</v>
      </c>
      <c r="E55" s="51">
        <v>949</v>
      </c>
      <c r="F55" s="52" t="s">
        <v>21</v>
      </c>
      <c r="G55" s="53" t="s">
        <v>54</v>
      </c>
      <c r="H55" s="52" t="s">
        <v>2602</v>
      </c>
      <c r="I55" s="55" t="s">
        <v>754</v>
      </c>
      <c r="J55" s="55" t="s">
        <v>22</v>
      </c>
      <c r="K55" s="51"/>
      <c r="L55" s="51">
        <v>10</v>
      </c>
      <c r="M55" s="51">
        <v>420</v>
      </c>
      <c r="N55" s="51"/>
      <c r="O55" s="57"/>
      <c r="P55" s="432">
        <v>73</v>
      </c>
      <c r="Q55" s="58" t="s">
        <v>62</v>
      </c>
      <c r="R55" s="59"/>
      <c r="S55" s="59"/>
      <c r="T55" s="59"/>
      <c r="U55" s="59"/>
      <c r="V55" s="59"/>
      <c r="W55" s="59"/>
      <c r="X55" s="59"/>
      <c r="Y55" s="59"/>
      <c r="Z55" s="59"/>
    </row>
    <row r="56" spans="1:26" s="60" customFormat="1" ht="180" x14ac:dyDescent="0.25">
      <c r="A56" s="62">
        <f t="shared" si="0"/>
        <v>8</v>
      </c>
      <c r="B56" s="49" t="s">
        <v>2596</v>
      </c>
      <c r="C56" s="50" t="s">
        <v>2596</v>
      </c>
      <c r="D56" s="49" t="s">
        <v>272</v>
      </c>
      <c r="E56" s="51">
        <v>1669</v>
      </c>
      <c r="F56" s="52" t="s">
        <v>21</v>
      </c>
      <c r="G56" s="53" t="s">
        <v>54</v>
      </c>
      <c r="H56" s="52" t="s">
        <v>2124</v>
      </c>
      <c r="I56" s="55" t="s">
        <v>925</v>
      </c>
      <c r="J56" s="55" t="s">
        <v>22</v>
      </c>
      <c r="K56" s="51">
        <v>21</v>
      </c>
      <c r="L56" s="51">
        <v>3</v>
      </c>
      <c r="M56" s="51">
        <v>420</v>
      </c>
      <c r="N56" s="51"/>
      <c r="O56" s="57"/>
      <c r="P56" s="432">
        <v>73</v>
      </c>
      <c r="Q56" s="58" t="s">
        <v>2603</v>
      </c>
      <c r="R56" s="59"/>
      <c r="S56" s="59"/>
      <c r="T56" s="59"/>
      <c r="U56" s="59"/>
      <c r="V56" s="59"/>
      <c r="W56" s="59"/>
      <c r="X56" s="59"/>
      <c r="Y56" s="59"/>
      <c r="Z56" s="59"/>
    </row>
    <row r="57" spans="1:26" s="60" customFormat="1" x14ac:dyDescent="0.25">
      <c r="A57" s="62"/>
      <c r="B57" s="63" t="s">
        <v>31</v>
      </c>
      <c r="C57" s="50"/>
      <c r="D57" s="49"/>
      <c r="E57" s="51"/>
      <c r="F57" s="52"/>
      <c r="G57" s="52"/>
      <c r="H57" s="52"/>
      <c r="I57" s="55"/>
      <c r="J57" s="55"/>
      <c r="K57" s="67">
        <f t="shared" ref="K57" si="1">SUM(K49:K56)</f>
        <v>53.97</v>
      </c>
      <c r="L57" s="67">
        <f t="shared" ref="L57:N57" si="2">SUM(L49:L56)</f>
        <v>26</v>
      </c>
      <c r="M57" s="65">
        <f t="shared" si="2"/>
        <v>1605</v>
      </c>
      <c r="N57" s="67">
        <f t="shared" si="2"/>
        <v>0</v>
      </c>
      <c r="O57" s="57"/>
      <c r="P57" s="432"/>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53.97</v>
      </c>
      <c r="D61" s="74" t="s">
        <v>24</v>
      </c>
      <c r="E61" s="75"/>
      <c r="F61" s="76"/>
      <c r="G61" s="76"/>
      <c r="H61" s="76"/>
      <c r="I61" s="76"/>
      <c r="J61" s="76"/>
      <c r="K61" s="76"/>
      <c r="L61" s="76"/>
      <c r="M61" s="76"/>
    </row>
    <row r="62" spans="1:26" s="69" customFormat="1" ht="30" customHeight="1" x14ac:dyDescent="0.25">
      <c r="B62" s="72" t="s">
        <v>82</v>
      </c>
      <c r="C62" s="73">
        <f>+M57</f>
        <v>1605</v>
      </c>
      <c r="D62" s="74"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99</v>
      </c>
      <c r="C69" s="81" t="s">
        <v>100</v>
      </c>
      <c r="D69" s="82" t="s">
        <v>2604</v>
      </c>
      <c r="E69" s="74">
        <v>86</v>
      </c>
      <c r="F69" s="83" t="s">
        <v>54</v>
      </c>
      <c r="G69" s="83" t="s">
        <v>21</v>
      </c>
      <c r="H69" s="83" t="s">
        <v>54</v>
      </c>
      <c r="I69" s="84" t="s">
        <v>54</v>
      </c>
      <c r="J69" s="84" t="s">
        <v>21</v>
      </c>
      <c r="K69" s="41" t="s">
        <v>21</v>
      </c>
      <c r="L69" s="41" t="s">
        <v>21</v>
      </c>
      <c r="M69" s="41" t="s">
        <v>21</v>
      </c>
      <c r="N69" s="41" t="s">
        <v>21</v>
      </c>
      <c r="O69" s="994"/>
      <c r="P69" s="996"/>
      <c r="Q69" s="41" t="s">
        <v>21</v>
      </c>
    </row>
    <row r="70" spans="2:17" x14ac:dyDescent="0.25">
      <c r="B70" s="81" t="s">
        <v>99</v>
      </c>
      <c r="C70" s="81" t="s">
        <v>100</v>
      </c>
      <c r="D70" s="82" t="s">
        <v>2605</v>
      </c>
      <c r="E70" s="74">
        <v>100</v>
      </c>
      <c r="F70" s="83" t="s">
        <v>54</v>
      </c>
      <c r="G70" s="83" t="s">
        <v>21</v>
      </c>
      <c r="H70" s="83" t="s">
        <v>54</v>
      </c>
      <c r="I70" s="84" t="s">
        <v>54</v>
      </c>
      <c r="J70" s="84" t="s">
        <v>21</v>
      </c>
      <c r="K70" s="41" t="s">
        <v>21</v>
      </c>
      <c r="L70" s="41" t="s">
        <v>21</v>
      </c>
      <c r="M70" s="41" t="s">
        <v>21</v>
      </c>
      <c r="N70" s="41" t="s">
        <v>21</v>
      </c>
      <c r="O70" s="994"/>
      <c r="P70" s="996"/>
      <c r="Q70" s="41" t="s">
        <v>21</v>
      </c>
    </row>
    <row r="71" spans="2:17" x14ac:dyDescent="0.25">
      <c r="B71" s="81" t="s">
        <v>99</v>
      </c>
      <c r="C71" s="81" t="s">
        <v>100</v>
      </c>
      <c r="D71" s="82" t="s">
        <v>2606</v>
      </c>
      <c r="E71" s="74">
        <v>145</v>
      </c>
      <c r="F71" s="83" t="s">
        <v>54</v>
      </c>
      <c r="G71" s="83" t="s">
        <v>21</v>
      </c>
      <c r="H71" s="83" t="s">
        <v>54</v>
      </c>
      <c r="I71" s="84" t="s">
        <v>54</v>
      </c>
      <c r="J71" s="84" t="s">
        <v>21</v>
      </c>
      <c r="K71" s="41" t="s">
        <v>21</v>
      </c>
      <c r="L71" s="41" t="s">
        <v>21</v>
      </c>
      <c r="M71" s="41" t="s">
        <v>21</v>
      </c>
      <c r="N71" s="41" t="s">
        <v>21</v>
      </c>
      <c r="O71" s="994"/>
      <c r="P71" s="996"/>
      <c r="Q71" s="41" t="s">
        <v>21</v>
      </c>
    </row>
    <row r="72" spans="2:17" x14ac:dyDescent="0.25">
      <c r="B72" s="81" t="s">
        <v>99</v>
      </c>
      <c r="C72" s="81" t="s">
        <v>100</v>
      </c>
      <c r="D72" s="82" t="s">
        <v>2607</v>
      </c>
      <c r="E72" s="74">
        <v>104</v>
      </c>
      <c r="F72" s="83" t="s">
        <v>54</v>
      </c>
      <c r="G72" s="83" t="s">
        <v>21</v>
      </c>
      <c r="H72" s="83" t="s">
        <v>54</v>
      </c>
      <c r="I72" s="84" t="s">
        <v>54</v>
      </c>
      <c r="J72" s="84" t="s">
        <v>21</v>
      </c>
      <c r="K72" s="41" t="s">
        <v>21</v>
      </c>
      <c r="L72" s="41" t="s">
        <v>21</v>
      </c>
      <c r="M72" s="41" t="s">
        <v>21</v>
      </c>
      <c r="N72" s="41" t="s">
        <v>21</v>
      </c>
      <c r="O72" s="994"/>
      <c r="P72" s="996"/>
      <c r="Q72" s="41" t="s">
        <v>21</v>
      </c>
    </row>
    <row r="73" spans="2:17" x14ac:dyDescent="0.25">
      <c r="B73" s="81" t="s">
        <v>99</v>
      </c>
      <c r="C73" s="81" t="s">
        <v>100</v>
      </c>
      <c r="D73" s="82" t="s">
        <v>2608</v>
      </c>
      <c r="E73" s="74">
        <v>123</v>
      </c>
      <c r="F73" s="83" t="s">
        <v>54</v>
      </c>
      <c r="G73" s="83" t="s">
        <v>21</v>
      </c>
      <c r="H73" s="83" t="s">
        <v>54</v>
      </c>
      <c r="I73" s="84" t="s">
        <v>54</v>
      </c>
      <c r="J73" s="84" t="s">
        <v>21</v>
      </c>
      <c r="K73" s="41" t="s">
        <v>21</v>
      </c>
      <c r="L73" s="41" t="s">
        <v>21</v>
      </c>
      <c r="M73" s="41" t="s">
        <v>21</v>
      </c>
      <c r="N73" s="41" t="s">
        <v>21</v>
      </c>
      <c r="O73" s="994"/>
      <c r="P73" s="996"/>
      <c r="Q73" s="41" t="s">
        <v>21</v>
      </c>
    </row>
    <row r="74" spans="2:17" x14ac:dyDescent="0.25">
      <c r="B74" s="81"/>
      <c r="C74" s="81"/>
      <c r="D74" s="82"/>
      <c r="E74" s="82"/>
      <c r="F74" s="83"/>
      <c r="G74" s="83"/>
      <c r="H74" s="83"/>
      <c r="I74" s="84"/>
      <c r="J74" s="84"/>
      <c r="K74" s="41"/>
      <c r="L74" s="41"/>
      <c r="M74" s="41"/>
      <c r="N74" s="41"/>
      <c r="O74" s="994"/>
      <c r="P74" s="996"/>
      <c r="Q74" s="41"/>
    </row>
    <row r="75" spans="2:17" x14ac:dyDescent="0.25">
      <c r="B75" s="41"/>
      <c r="C75" s="41"/>
      <c r="D75" s="41"/>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5">
      <c r="B87" s="85" t="s">
        <v>123</v>
      </c>
      <c r="C87" s="85">
        <v>1</v>
      </c>
      <c r="D87" s="85" t="s">
        <v>2609</v>
      </c>
      <c r="E87" s="81">
        <v>43526850</v>
      </c>
      <c r="F87" s="81" t="s">
        <v>396</v>
      </c>
      <c r="G87" s="81" t="s">
        <v>474</v>
      </c>
      <c r="H87" s="611" t="s">
        <v>2610</v>
      </c>
      <c r="I87" s="83" t="s">
        <v>54</v>
      </c>
      <c r="J87" s="85" t="s">
        <v>2611</v>
      </c>
      <c r="K87" s="87" t="s">
        <v>2612</v>
      </c>
      <c r="L87" s="196" t="s">
        <v>2613</v>
      </c>
      <c r="M87" s="668" t="s">
        <v>21</v>
      </c>
      <c r="N87" s="668" t="s">
        <v>21</v>
      </c>
      <c r="O87" s="668" t="s">
        <v>21</v>
      </c>
      <c r="P87" s="993"/>
      <c r="Q87" s="993"/>
    </row>
    <row r="88" spans="2:17" ht="33.6" customHeight="1" x14ac:dyDescent="0.25">
      <c r="B88" s="85" t="s">
        <v>123</v>
      </c>
      <c r="C88" s="85">
        <v>1</v>
      </c>
      <c r="D88" s="85" t="s">
        <v>2614</v>
      </c>
      <c r="E88" s="81">
        <v>43792060</v>
      </c>
      <c r="F88" s="81" t="s">
        <v>396</v>
      </c>
      <c r="G88" s="81" t="s">
        <v>474</v>
      </c>
      <c r="H88" s="611" t="s">
        <v>2615</v>
      </c>
      <c r="I88" s="83" t="s">
        <v>54</v>
      </c>
      <c r="J88" s="85" t="s">
        <v>2616</v>
      </c>
      <c r="K88" s="84" t="s">
        <v>967</v>
      </c>
      <c r="L88" s="196" t="s">
        <v>858</v>
      </c>
      <c r="M88" s="668" t="s">
        <v>21</v>
      </c>
      <c r="N88" s="668" t="s">
        <v>21</v>
      </c>
      <c r="O88" s="668" t="s">
        <v>21</v>
      </c>
      <c r="P88" s="993"/>
      <c r="Q88" s="993"/>
    </row>
    <row r="89" spans="2:17" ht="33.6" customHeight="1" x14ac:dyDescent="0.25">
      <c r="B89" s="85" t="s">
        <v>123</v>
      </c>
      <c r="C89" s="85">
        <v>1</v>
      </c>
      <c r="D89" s="85" t="s">
        <v>2617</v>
      </c>
      <c r="E89" s="81">
        <v>1017188247</v>
      </c>
      <c r="F89" s="81" t="s">
        <v>396</v>
      </c>
      <c r="G89" s="81" t="s">
        <v>474</v>
      </c>
      <c r="H89" s="611" t="s">
        <v>2124</v>
      </c>
      <c r="I89" s="83" t="s">
        <v>54</v>
      </c>
      <c r="J89" s="85" t="s">
        <v>2616</v>
      </c>
      <c r="K89" s="84" t="s">
        <v>142</v>
      </c>
      <c r="L89" s="87" t="s">
        <v>2618</v>
      </c>
      <c r="M89" s="668" t="s">
        <v>21</v>
      </c>
      <c r="N89" s="668" t="s">
        <v>21</v>
      </c>
      <c r="O89" s="668" t="s">
        <v>21</v>
      </c>
      <c r="P89" s="993"/>
      <c r="Q89" s="993"/>
    </row>
    <row r="90" spans="2:17" ht="33.6" customHeight="1" x14ac:dyDescent="0.25">
      <c r="B90" s="85" t="s">
        <v>229</v>
      </c>
      <c r="C90" s="85">
        <v>1</v>
      </c>
      <c r="D90" s="85" t="s">
        <v>2619</v>
      </c>
      <c r="E90" s="81">
        <v>1037600498</v>
      </c>
      <c r="F90" s="81" t="s">
        <v>299</v>
      </c>
      <c r="G90" s="81" t="s">
        <v>961</v>
      </c>
      <c r="H90" s="611" t="s">
        <v>2620</v>
      </c>
      <c r="I90" s="83" t="s">
        <v>21</v>
      </c>
      <c r="J90" s="85" t="s">
        <v>2616</v>
      </c>
      <c r="K90" s="84" t="s">
        <v>981</v>
      </c>
      <c r="L90" s="87" t="s">
        <v>273</v>
      </c>
      <c r="M90" s="668" t="s">
        <v>21</v>
      </c>
      <c r="N90" s="668" t="s">
        <v>21</v>
      </c>
      <c r="O90" s="668" t="s">
        <v>21</v>
      </c>
      <c r="P90" s="994"/>
      <c r="Q90" s="996"/>
    </row>
    <row r="91" spans="2:17" ht="33.6" customHeight="1" x14ac:dyDescent="0.25">
      <c r="B91" s="85" t="s">
        <v>229</v>
      </c>
      <c r="C91" s="85">
        <v>1</v>
      </c>
      <c r="D91" s="85" t="s">
        <v>2621</v>
      </c>
      <c r="E91" s="81">
        <v>1036131828</v>
      </c>
      <c r="F91" s="81" t="s">
        <v>140</v>
      </c>
      <c r="G91" s="81" t="s">
        <v>126</v>
      </c>
      <c r="H91" s="611" t="s">
        <v>2622</v>
      </c>
      <c r="I91" s="100" t="s">
        <v>21</v>
      </c>
      <c r="J91" s="85" t="s">
        <v>2623</v>
      </c>
      <c r="K91" s="87" t="s">
        <v>2624</v>
      </c>
      <c r="L91" s="87" t="s">
        <v>273</v>
      </c>
      <c r="M91" s="668" t="s">
        <v>21</v>
      </c>
      <c r="N91" s="668" t="s">
        <v>21</v>
      </c>
      <c r="O91" s="668" t="s">
        <v>21</v>
      </c>
      <c r="P91" s="994"/>
      <c r="Q91" s="996"/>
    </row>
    <row r="92" spans="2:17" ht="46.5" customHeight="1" x14ac:dyDescent="0.25">
      <c r="B92" s="85" t="s">
        <v>229</v>
      </c>
      <c r="C92" s="85">
        <v>1</v>
      </c>
      <c r="D92" s="85" t="s">
        <v>2625</v>
      </c>
      <c r="E92" s="81">
        <v>1152436104</v>
      </c>
      <c r="F92" s="81" t="s">
        <v>299</v>
      </c>
      <c r="G92" s="81" t="s">
        <v>961</v>
      </c>
      <c r="H92" s="611" t="s">
        <v>2626</v>
      </c>
      <c r="I92" s="83">
        <v>134280</v>
      </c>
      <c r="J92" s="85" t="s">
        <v>2616</v>
      </c>
      <c r="K92" s="84" t="s">
        <v>1043</v>
      </c>
      <c r="L92" s="84" t="s">
        <v>273</v>
      </c>
      <c r="M92" s="668" t="s">
        <v>21</v>
      </c>
      <c r="N92" s="74" t="s">
        <v>21</v>
      </c>
      <c r="O92" s="668" t="s">
        <v>21</v>
      </c>
      <c r="P92" s="1115" t="s">
        <v>230</v>
      </c>
      <c r="Q92" s="1116"/>
    </row>
    <row r="94" spans="2:17" ht="15.75" thickBot="1" x14ac:dyDescent="0.3"/>
    <row r="95" spans="2:17" ht="27" thickBot="1" x14ac:dyDescent="0.3">
      <c r="B95" s="1091" t="s">
        <v>145</v>
      </c>
      <c r="C95" s="1092"/>
      <c r="D95" s="1092"/>
      <c r="E95" s="1092"/>
      <c r="F95" s="1092"/>
      <c r="G95" s="1092"/>
      <c r="H95" s="1092"/>
      <c r="I95" s="1092"/>
      <c r="J95" s="1092"/>
      <c r="K95" s="1092"/>
      <c r="L95" s="1092"/>
      <c r="M95" s="1092"/>
      <c r="N95" s="1093"/>
    </row>
    <row r="98" spans="1:26" ht="46.15" customHeight="1" x14ac:dyDescent="0.25">
      <c r="B98" s="79" t="s">
        <v>20</v>
      </c>
      <c r="C98" s="79" t="s">
        <v>146</v>
      </c>
      <c r="D98" s="1084" t="s">
        <v>97</v>
      </c>
      <c r="E98" s="1086"/>
    </row>
    <row r="99" spans="1:26" ht="46.9" customHeight="1" x14ac:dyDescent="0.25">
      <c r="B99" s="674" t="s">
        <v>2627</v>
      </c>
      <c r="C99" s="668" t="s">
        <v>21</v>
      </c>
      <c r="D99" s="993"/>
      <c r="E99" s="993"/>
    </row>
    <row r="102" spans="1:26" ht="26.25" x14ac:dyDescent="0.25">
      <c r="B102" s="1072" t="s">
        <v>148</v>
      </c>
      <c r="C102" s="1073"/>
      <c r="D102" s="1073"/>
      <c r="E102" s="1073"/>
      <c r="F102" s="1073"/>
      <c r="G102" s="1073"/>
      <c r="H102" s="1073"/>
      <c r="I102" s="1073"/>
      <c r="J102" s="1073"/>
      <c r="K102" s="1073"/>
      <c r="L102" s="1073"/>
      <c r="M102" s="1073"/>
      <c r="N102" s="1073"/>
      <c r="O102" s="1073"/>
      <c r="P102" s="1073"/>
    </row>
    <row r="104" spans="1:26" ht="15.75" thickBot="1" x14ac:dyDescent="0.3"/>
    <row r="105" spans="1:26" ht="27" thickBot="1" x14ac:dyDescent="0.3">
      <c r="B105" s="1091" t="s">
        <v>149</v>
      </c>
      <c r="C105" s="1092"/>
      <c r="D105" s="1092"/>
      <c r="E105" s="1092"/>
      <c r="F105" s="1092"/>
      <c r="G105" s="1092"/>
      <c r="H105" s="1092"/>
      <c r="I105" s="1092"/>
      <c r="J105" s="1092"/>
      <c r="K105" s="1092"/>
      <c r="L105" s="1092"/>
      <c r="M105" s="1092"/>
      <c r="N105" s="1093"/>
    </row>
    <row r="107" spans="1:26" ht="15.75" thickBot="1" x14ac:dyDescent="0.3">
      <c r="M107" s="45"/>
      <c r="N107" s="45"/>
    </row>
    <row r="108" spans="1:26" s="14" customFormat="1" ht="109.5" customHeight="1" x14ac:dyDescent="0.25">
      <c r="B108" s="46" t="s">
        <v>36</v>
      </c>
      <c r="C108" s="46" t="s">
        <v>37</v>
      </c>
      <c r="D108" s="46" t="s">
        <v>38</v>
      </c>
      <c r="E108" s="46" t="s">
        <v>39</v>
      </c>
      <c r="F108" s="46" t="s">
        <v>40</v>
      </c>
      <c r="G108" s="46" t="s">
        <v>41</v>
      </c>
      <c r="H108" s="46" t="s">
        <v>42</v>
      </c>
      <c r="I108" s="46" t="s">
        <v>43</v>
      </c>
      <c r="J108" s="46" t="s">
        <v>44</v>
      </c>
      <c r="K108" s="46" t="s">
        <v>45</v>
      </c>
      <c r="L108" s="46" t="s">
        <v>46</v>
      </c>
      <c r="M108" s="47" t="s">
        <v>47</v>
      </c>
      <c r="N108" s="46" t="s">
        <v>48</v>
      </c>
      <c r="O108" s="46" t="s">
        <v>49</v>
      </c>
      <c r="P108" s="48" t="s">
        <v>50</v>
      </c>
      <c r="Q108" s="48" t="s">
        <v>51</v>
      </c>
    </row>
    <row r="109" spans="1:26" s="60" customFormat="1" ht="60" x14ac:dyDescent="0.25">
      <c r="A109" s="62">
        <v>1</v>
      </c>
      <c r="B109" s="49" t="s">
        <v>2596</v>
      </c>
      <c r="C109" s="49" t="s">
        <v>2596</v>
      </c>
      <c r="D109" s="49" t="s">
        <v>272</v>
      </c>
      <c r="E109" s="51">
        <v>218</v>
      </c>
      <c r="F109" s="52" t="s">
        <v>21</v>
      </c>
      <c r="G109" s="53" t="s">
        <v>54</v>
      </c>
      <c r="H109" s="54" t="s">
        <v>2628</v>
      </c>
      <c r="I109" s="55" t="s">
        <v>2629</v>
      </c>
      <c r="J109" s="55" t="s">
        <v>22</v>
      </c>
      <c r="K109" s="51">
        <v>10</v>
      </c>
      <c r="L109" s="55"/>
      <c r="M109" s="51">
        <v>208</v>
      </c>
      <c r="N109" s="322"/>
      <c r="O109" s="432"/>
      <c r="P109" s="431">
        <v>514</v>
      </c>
      <c r="Q109" s="58" t="s">
        <v>2630</v>
      </c>
      <c r="R109" s="59"/>
      <c r="S109" s="59"/>
      <c r="T109" s="59"/>
      <c r="U109" s="59"/>
      <c r="V109" s="59"/>
      <c r="W109" s="59"/>
      <c r="X109" s="59"/>
      <c r="Y109" s="59"/>
      <c r="Z109" s="59"/>
    </row>
    <row r="110" spans="1:26" s="60" customFormat="1" ht="60" x14ac:dyDescent="0.25">
      <c r="A110" s="62">
        <f>+A109+1</f>
        <v>2</v>
      </c>
      <c r="B110" s="49" t="s">
        <v>2596</v>
      </c>
      <c r="C110" s="50" t="s">
        <v>2596</v>
      </c>
      <c r="D110" s="49" t="s">
        <v>272</v>
      </c>
      <c r="E110" s="51">
        <v>464</v>
      </c>
      <c r="F110" s="52" t="s">
        <v>21</v>
      </c>
      <c r="G110" s="52" t="s">
        <v>54</v>
      </c>
      <c r="H110" s="52" t="s">
        <v>978</v>
      </c>
      <c r="I110" s="55" t="s">
        <v>778</v>
      </c>
      <c r="J110" s="55" t="s">
        <v>22</v>
      </c>
      <c r="K110" s="51">
        <v>3</v>
      </c>
      <c r="L110" s="55"/>
      <c r="M110" s="51">
        <v>160</v>
      </c>
      <c r="N110" s="322"/>
      <c r="O110" s="57"/>
      <c r="P110" s="431">
        <v>513</v>
      </c>
      <c r="Q110" s="58" t="s">
        <v>2630</v>
      </c>
      <c r="R110" s="59"/>
      <c r="S110" s="59"/>
      <c r="T110" s="59"/>
      <c r="U110" s="59"/>
      <c r="V110" s="59"/>
      <c r="W110" s="59"/>
      <c r="X110" s="59"/>
      <c r="Y110" s="59"/>
      <c r="Z110" s="59"/>
    </row>
    <row r="111" spans="1:26" s="60" customFormat="1" ht="30" x14ac:dyDescent="0.25">
      <c r="A111" s="62">
        <f t="shared" ref="A111:A116" si="3">+A110+1</f>
        <v>3</v>
      </c>
      <c r="B111" s="49" t="s">
        <v>2596</v>
      </c>
      <c r="C111" s="50" t="s">
        <v>2596</v>
      </c>
      <c r="D111" s="49" t="s">
        <v>272</v>
      </c>
      <c r="E111" s="51">
        <v>476</v>
      </c>
      <c r="F111" s="52" t="s">
        <v>21</v>
      </c>
      <c r="G111" s="52" t="s">
        <v>54</v>
      </c>
      <c r="H111" s="52" t="s">
        <v>978</v>
      </c>
      <c r="I111" s="55" t="s">
        <v>778</v>
      </c>
      <c r="J111" s="55" t="s">
        <v>22</v>
      </c>
      <c r="K111" s="56">
        <v>2.56</v>
      </c>
      <c r="M111" s="51">
        <v>120</v>
      </c>
      <c r="N111" s="56"/>
      <c r="O111" s="57"/>
      <c r="P111" s="431">
        <v>513</v>
      </c>
      <c r="R111" s="59"/>
      <c r="S111" s="59"/>
      <c r="T111" s="59"/>
      <c r="U111" s="59"/>
      <c r="V111" s="59"/>
      <c r="W111" s="59"/>
      <c r="X111" s="59"/>
      <c r="Y111" s="59"/>
      <c r="Z111" s="59"/>
    </row>
    <row r="112" spans="1:26" s="60" customFormat="1" ht="180" x14ac:dyDescent="0.25">
      <c r="A112" s="62">
        <f t="shared" si="3"/>
        <v>4</v>
      </c>
      <c r="B112" s="49" t="s">
        <v>2596</v>
      </c>
      <c r="C112" s="50" t="s">
        <v>2596</v>
      </c>
      <c r="D112" s="49" t="s">
        <v>272</v>
      </c>
      <c r="E112" s="51">
        <v>602</v>
      </c>
      <c r="F112" s="52" t="s">
        <v>21</v>
      </c>
      <c r="G112" s="52" t="s">
        <v>54</v>
      </c>
      <c r="H112" s="52" t="s">
        <v>2631</v>
      </c>
      <c r="I112" s="55" t="s">
        <v>778</v>
      </c>
      <c r="J112" s="55" t="s">
        <v>22</v>
      </c>
      <c r="K112" s="51"/>
      <c r="L112" s="51">
        <v>10</v>
      </c>
      <c r="M112" s="51">
        <v>150</v>
      </c>
      <c r="N112" s="56"/>
      <c r="O112" s="57"/>
      <c r="P112" s="431">
        <v>513</v>
      </c>
      <c r="Q112" s="58" t="s">
        <v>62</v>
      </c>
      <c r="R112" s="59"/>
      <c r="S112" s="59"/>
      <c r="T112" s="59"/>
      <c r="U112" s="59"/>
      <c r="V112" s="59"/>
      <c r="W112" s="59"/>
      <c r="X112" s="59"/>
      <c r="Y112" s="59"/>
      <c r="Z112" s="59"/>
    </row>
    <row r="113" spans="1:26" s="60" customFormat="1" ht="180" x14ac:dyDescent="0.25">
      <c r="A113" s="62">
        <f t="shared" si="3"/>
        <v>5</v>
      </c>
      <c r="B113" s="49" t="s">
        <v>2596</v>
      </c>
      <c r="C113" s="50" t="s">
        <v>2596</v>
      </c>
      <c r="D113" s="49" t="s">
        <v>272</v>
      </c>
      <c r="E113" s="51">
        <v>601</v>
      </c>
      <c r="F113" s="52" t="s">
        <v>21</v>
      </c>
      <c r="G113" s="52" t="s">
        <v>54</v>
      </c>
      <c r="H113" s="52" t="s">
        <v>2631</v>
      </c>
      <c r="I113" s="55" t="s">
        <v>778</v>
      </c>
      <c r="J113" s="55" t="s">
        <v>22</v>
      </c>
      <c r="K113" s="51"/>
      <c r="L113" s="51">
        <v>10</v>
      </c>
      <c r="M113" s="51">
        <v>150</v>
      </c>
      <c r="N113" s="56"/>
      <c r="O113" s="57"/>
      <c r="P113" s="431">
        <v>513</v>
      </c>
      <c r="Q113" s="58" t="s">
        <v>62</v>
      </c>
      <c r="R113" s="59"/>
      <c r="S113" s="59"/>
      <c r="T113" s="59"/>
      <c r="U113" s="59"/>
      <c r="V113" s="59"/>
      <c r="W113" s="59"/>
      <c r="X113" s="59"/>
      <c r="Y113" s="59"/>
      <c r="Z113" s="59"/>
    </row>
    <row r="114" spans="1:26" s="60" customFormat="1" x14ac:dyDescent="0.25">
      <c r="A114" s="62">
        <f t="shared" si="3"/>
        <v>6</v>
      </c>
      <c r="B114" s="49"/>
      <c r="C114" s="50"/>
      <c r="D114" s="49"/>
      <c r="E114" s="51"/>
      <c r="F114" s="52"/>
      <c r="G114" s="52"/>
      <c r="H114" s="52"/>
      <c r="I114" s="55"/>
      <c r="J114" s="55"/>
      <c r="K114" s="51"/>
      <c r="L114" s="51"/>
      <c r="M114" s="56"/>
      <c r="N114" s="56"/>
      <c r="O114" s="57"/>
      <c r="P114" s="57"/>
      <c r="Q114" s="58"/>
      <c r="R114" s="59"/>
      <c r="S114" s="59"/>
      <c r="T114" s="59"/>
      <c r="U114" s="59"/>
      <c r="V114" s="59"/>
      <c r="W114" s="59"/>
      <c r="X114" s="59"/>
      <c r="Y114" s="59"/>
      <c r="Z114" s="59"/>
    </row>
    <row r="115" spans="1:26" s="60" customFormat="1" x14ac:dyDescent="0.25">
      <c r="A115" s="62">
        <f t="shared" si="3"/>
        <v>7</v>
      </c>
      <c r="B115" s="49"/>
      <c r="C115" s="50"/>
      <c r="D115" s="49"/>
      <c r="E115" s="51"/>
      <c r="F115" s="52"/>
      <c r="G115" s="52"/>
      <c r="H115" s="52"/>
      <c r="I115" s="55"/>
      <c r="J115" s="55"/>
      <c r="K115" s="51"/>
      <c r="L115" s="51"/>
      <c r="M115" s="56"/>
      <c r="N115" s="56"/>
      <c r="O115" s="57"/>
      <c r="P115" s="57"/>
      <c r="Q115" s="58"/>
      <c r="R115" s="59"/>
      <c r="S115" s="59"/>
      <c r="T115" s="59"/>
      <c r="U115" s="59"/>
      <c r="V115" s="59"/>
      <c r="W115" s="59"/>
      <c r="X115" s="59"/>
      <c r="Y115" s="59"/>
      <c r="Z115" s="59"/>
    </row>
    <row r="116" spans="1:26" s="60" customFormat="1" x14ac:dyDescent="0.25">
      <c r="A116" s="62">
        <f t="shared" si="3"/>
        <v>8</v>
      </c>
      <c r="B116" s="49"/>
      <c r="C116" s="50"/>
      <c r="D116" s="49"/>
      <c r="E116" s="51"/>
      <c r="F116" s="52"/>
      <c r="G116" s="52"/>
      <c r="H116" s="52"/>
      <c r="I116" s="55"/>
      <c r="J116" s="55"/>
      <c r="K116" s="51"/>
      <c r="L116" s="51"/>
      <c r="M116" s="56"/>
      <c r="N116" s="56"/>
      <c r="O116" s="57"/>
      <c r="P116" s="57"/>
      <c r="Q116" s="58"/>
      <c r="R116" s="59"/>
      <c r="S116" s="59"/>
      <c r="T116" s="59"/>
      <c r="U116" s="59"/>
      <c r="V116" s="59"/>
      <c r="W116" s="59"/>
      <c r="X116" s="59"/>
      <c r="Y116" s="59"/>
      <c r="Z116" s="59"/>
    </row>
    <row r="117" spans="1:26" s="60" customFormat="1" x14ac:dyDescent="0.25">
      <c r="A117" s="62"/>
      <c r="B117" s="63" t="s">
        <v>31</v>
      </c>
      <c r="C117" s="50"/>
      <c r="D117" s="49"/>
      <c r="E117" s="51"/>
      <c r="F117" s="52"/>
      <c r="G117" s="52"/>
      <c r="H117" s="52"/>
      <c r="I117" s="55"/>
      <c r="J117" s="55"/>
      <c r="K117" s="67">
        <f t="shared" ref="K117:N117" si="4">SUM(K109:K116)</f>
        <v>15.56</v>
      </c>
      <c r="L117" s="67">
        <f t="shared" si="4"/>
        <v>20</v>
      </c>
      <c r="M117" s="65">
        <f t="shared" si="4"/>
        <v>788</v>
      </c>
      <c r="N117" s="67">
        <f t="shared" si="4"/>
        <v>0</v>
      </c>
      <c r="O117" s="57"/>
      <c r="P117" s="57"/>
      <c r="Q117" s="68"/>
    </row>
    <row r="118" spans="1:26" x14ac:dyDescent="0.25">
      <c r="B118" s="69"/>
      <c r="C118" s="69"/>
      <c r="D118" s="69"/>
      <c r="E118" s="70"/>
      <c r="F118" s="69"/>
      <c r="G118" s="69"/>
      <c r="H118" s="69"/>
      <c r="I118" s="69"/>
      <c r="J118" s="69"/>
      <c r="K118" s="69"/>
      <c r="L118" s="69"/>
      <c r="M118" s="69"/>
      <c r="N118" s="69"/>
      <c r="O118" s="69"/>
      <c r="P118" s="69"/>
    </row>
    <row r="119" spans="1:26" ht="18.75" x14ac:dyDescent="0.25">
      <c r="B119" s="72" t="s">
        <v>172</v>
      </c>
      <c r="C119" s="89">
        <f>+K117</f>
        <v>15.56</v>
      </c>
      <c r="H119" s="76"/>
      <c r="I119" s="76"/>
      <c r="J119" s="76"/>
      <c r="K119" s="76"/>
      <c r="L119" s="76"/>
      <c r="M119" s="76"/>
      <c r="N119" s="69"/>
      <c r="O119" s="69"/>
      <c r="P119" s="69"/>
    </row>
    <row r="121" spans="1:26" ht="15.75" thickBot="1" x14ac:dyDescent="0.3"/>
    <row r="122" spans="1:26" ht="37.15" customHeight="1" thickBot="1" x14ac:dyDescent="0.3">
      <c r="B122" s="90" t="s">
        <v>173</v>
      </c>
      <c r="C122" s="91" t="s">
        <v>174</v>
      </c>
      <c r="D122" s="90" t="s">
        <v>30</v>
      </c>
      <c r="E122" s="91" t="s">
        <v>175</v>
      </c>
    </row>
    <row r="123" spans="1:26" ht="41.45" customHeight="1" x14ac:dyDescent="0.25">
      <c r="B123" s="92" t="s">
        <v>176</v>
      </c>
      <c r="C123" s="93">
        <v>20</v>
      </c>
      <c r="D123" s="93">
        <v>0</v>
      </c>
      <c r="E123" s="1094">
        <v>30</v>
      </c>
    </row>
    <row r="124" spans="1:26" x14ac:dyDescent="0.25">
      <c r="B124" s="92" t="s">
        <v>177</v>
      </c>
      <c r="C124" s="74">
        <v>30</v>
      </c>
      <c r="D124" s="668">
        <v>30</v>
      </c>
      <c r="E124" s="1095"/>
    </row>
    <row r="125" spans="1:26" ht="15.75" thickBot="1" x14ac:dyDescent="0.3">
      <c r="B125" s="92" t="s">
        <v>178</v>
      </c>
      <c r="C125" s="94">
        <v>40</v>
      </c>
      <c r="D125" s="94">
        <v>0</v>
      </c>
      <c r="E125" s="1096"/>
    </row>
    <row r="127" spans="1:26" ht="15.75" thickBot="1" x14ac:dyDescent="0.3"/>
    <row r="128" spans="1:26" ht="27" thickBot="1" x14ac:dyDescent="0.3">
      <c r="B128" s="1091" t="s">
        <v>179</v>
      </c>
      <c r="C128" s="1092"/>
      <c r="D128" s="1092"/>
      <c r="E128" s="1092"/>
      <c r="F128" s="1092"/>
      <c r="G128" s="1092"/>
      <c r="H128" s="1092"/>
      <c r="I128" s="1092"/>
      <c r="J128" s="1092"/>
      <c r="K128" s="1092"/>
      <c r="L128" s="1092"/>
      <c r="M128" s="1092"/>
      <c r="N128" s="1093"/>
    </row>
    <row r="130" spans="2:17" ht="76.5" customHeight="1" x14ac:dyDescent="0.25">
      <c r="B130" s="78" t="s">
        <v>111</v>
      </c>
      <c r="C130" s="78" t="s">
        <v>112</v>
      </c>
      <c r="D130" s="78" t="s">
        <v>113</v>
      </c>
      <c r="E130" s="78" t="s">
        <v>114</v>
      </c>
      <c r="F130" s="78" t="s">
        <v>115</v>
      </c>
      <c r="G130" s="78" t="s">
        <v>116</v>
      </c>
      <c r="H130" s="78" t="s">
        <v>117</v>
      </c>
      <c r="I130" s="78" t="s">
        <v>118</v>
      </c>
      <c r="J130" s="1084" t="s">
        <v>119</v>
      </c>
      <c r="K130" s="1085"/>
      <c r="L130" s="1086"/>
      <c r="M130" s="78" t="s">
        <v>120</v>
      </c>
      <c r="N130" s="78" t="s">
        <v>121</v>
      </c>
      <c r="O130" s="78" t="s">
        <v>122</v>
      </c>
      <c r="P130" s="1084" t="s">
        <v>97</v>
      </c>
      <c r="Q130" s="1086"/>
    </row>
    <row r="131" spans="2:17" ht="60.75" customHeight="1" x14ac:dyDescent="0.25">
      <c r="B131" s="85" t="s">
        <v>180</v>
      </c>
      <c r="C131" s="85">
        <v>1</v>
      </c>
      <c r="D131" s="612" t="s">
        <v>2632</v>
      </c>
      <c r="E131" s="675">
        <v>42732265</v>
      </c>
      <c r="F131" s="675" t="s">
        <v>2633</v>
      </c>
      <c r="G131" s="675" t="s">
        <v>126</v>
      </c>
      <c r="H131" s="422" t="s">
        <v>2634</v>
      </c>
      <c r="I131" s="74"/>
      <c r="J131" s="675" t="s">
        <v>2635</v>
      </c>
      <c r="K131" s="684" t="s">
        <v>1285</v>
      </c>
      <c r="L131" s="684" t="s">
        <v>134</v>
      </c>
      <c r="M131" s="41" t="s">
        <v>21</v>
      </c>
      <c r="N131" s="41" t="s">
        <v>21</v>
      </c>
      <c r="O131" s="41" t="s">
        <v>21</v>
      </c>
      <c r="P131" s="993"/>
      <c r="Q131" s="993"/>
    </row>
    <row r="132" spans="2:17" ht="106.5" customHeight="1" x14ac:dyDescent="0.25">
      <c r="B132" s="85" t="s">
        <v>214</v>
      </c>
      <c r="C132" s="85">
        <v>1</v>
      </c>
      <c r="D132" s="612" t="s">
        <v>2636</v>
      </c>
      <c r="E132" s="675">
        <v>21234955</v>
      </c>
      <c r="F132" s="675" t="s">
        <v>2637</v>
      </c>
      <c r="G132" s="675" t="s">
        <v>2638</v>
      </c>
      <c r="H132" s="422" t="s">
        <v>2639</v>
      </c>
      <c r="I132" s="74"/>
      <c r="J132" s="675" t="s">
        <v>2635</v>
      </c>
      <c r="K132" s="684" t="s">
        <v>2640</v>
      </c>
      <c r="L132" s="684" t="s">
        <v>2641</v>
      </c>
      <c r="M132" s="41" t="s">
        <v>21</v>
      </c>
      <c r="N132" s="41" t="s">
        <v>21</v>
      </c>
      <c r="O132" s="41" t="s">
        <v>21</v>
      </c>
      <c r="P132" s="994"/>
      <c r="Q132" s="996"/>
    </row>
    <row r="133" spans="2:17" ht="47.25" customHeight="1" x14ac:dyDescent="0.25">
      <c r="B133" s="85" t="s">
        <v>180</v>
      </c>
      <c r="C133" s="85"/>
      <c r="D133" s="612" t="s">
        <v>2642</v>
      </c>
      <c r="E133" s="100">
        <v>30339666</v>
      </c>
      <c r="F133" s="81" t="s">
        <v>330</v>
      </c>
      <c r="G133" s="81" t="s">
        <v>2092</v>
      </c>
      <c r="H133" s="81" t="s">
        <v>2643</v>
      </c>
      <c r="I133" s="82" t="s">
        <v>2644</v>
      </c>
      <c r="J133" s="675" t="s">
        <v>2635</v>
      </c>
      <c r="K133" s="74" t="s">
        <v>2645</v>
      </c>
      <c r="L133" s="684" t="s">
        <v>134</v>
      </c>
      <c r="M133" s="41" t="s">
        <v>21</v>
      </c>
      <c r="N133" s="41" t="s">
        <v>21</v>
      </c>
      <c r="O133" s="41" t="s">
        <v>21</v>
      </c>
      <c r="P133" s="993"/>
      <c r="Q133" s="993"/>
    </row>
    <row r="134" spans="2:17" ht="45" x14ac:dyDescent="0.25">
      <c r="B134" s="85" t="s">
        <v>214</v>
      </c>
      <c r="C134" s="41"/>
      <c r="D134" s="612" t="s">
        <v>2646</v>
      </c>
      <c r="E134" s="41">
        <v>42826905</v>
      </c>
      <c r="F134" s="41" t="s">
        <v>396</v>
      </c>
      <c r="G134" s="41" t="s">
        <v>183</v>
      </c>
      <c r="H134" s="41" t="s">
        <v>2647</v>
      </c>
      <c r="I134" s="41"/>
      <c r="J134" s="675" t="s">
        <v>2635</v>
      </c>
      <c r="K134" s="41" t="s">
        <v>963</v>
      </c>
      <c r="L134" s="684" t="s">
        <v>858</v>
      </c>
      <c r="M134" s="41" t="s">
        <v>21</v>
      </c>
      <c r="N134" s="41" t="s">
        <v>21</v>
      </c>
      <c r="O134" s="41" t="s">
        <v>21</v>
      </c>
      <c r="P134" s="994"/>
      <c r="Q134" s="996"/>
    </row>
    <row r="135" spans="2:17" ht="45" x14ac:dyDescent="0.25">
      <c r="B135" s="85" t="s">
        <v>208</v>
      </c>
      <c r="C135" s="41"/>
      <c r="D135" s="612" t="s">
        <v>2648</v>
      </c>
      <c r="E135" s="41">
        <v>43545026</v>
      </c>
      <c r="F135" s="41" t="s">
        <v>206</v>
      </c>
      <c r="G135" s="41" t="s">
        <v>838</v>
      </c>
      <c r="H135" s="41" t="s">
        <v>1389</v>
      </c>
      <c r="I135" s="41" t="s">
        <v>2649</v>
      </c>
      <c r="J135" s="675" t="s">
        <v>2635</v>
      </c>
      <c r="K135" s="41" t="s">
        <v>1285</v>
      </c>
      <c r="L135" s="684" t="s">
        <v>2650</v>
      </c>
      <c r="M135" s="41" t="s">
        <v>21</v>
      </c>
      <c r="N135" s="41" t="s">
        <v>21</v>
      </c>
      <c r="O135" s="41" t="s">
        <v>21</v>
      </c>
      <c r="P135" s="994"/>
      <c r="Q135" s="996"/>
    </row>
    <row r="136" spans="2:17" ht="15.75" thickBot="1" x14ac:dyDescent="0.3"/>
    <row r="137" spans="2:17" ht="54" customHeight="1" x14ac:dyDescent="0.25">
      <c r="B137" s="42" t="s">
        <v>20</v>
      </c>
      <c r="C137" s="42" t="s">
        <v>173</v>
      </c>
      <c r="D137" s="78" t="s">
        <v>174</v>
      </c>
      <c r="E137" s="42" t="s">
        <v>30</v>
      </c>
      <c r="F137" s="91" t="s">
        <v>194</v>
      </c>
      <c r="G137" s="96"/>
    </row>
    <row r="138" spans="2:17" ht="120.75" customHeight="1" x14ac:dyDescent="0.2">
      <c r="B138" s="1097" t="s">
        <v>195</v>
      </c>
      <c r="C138" s="97" t="s">
        <v>196</v>
      </c>
      <c r="D138" s="668">
        <v>25</v>
      </c>
      <c r="E138" s="668">
        <v>25</v>
      </c>
      <c r="F138" s="1098">
        <f>+E138+E139+E140</f>
        <v>60</v>
      </c>
      <c r="G138" s="98"/>
    </row>
    <row r="139" spans="2:17" ht="76.150000000000006" customHeight="1" x14ac:dyDescent="0.2">
      <c r="B139" s="1097"/>
      <c r="C139" s="97" t="s">
        <v>197</v>
      </c>
      <c r="D139" s="675">
        <v>25</v>
      </c>
      <c r="E139" s="668">
        <v>25</v>
      </c>
      <c r="F139" s="1099"/>
      <c r="G139" s="98"/>
    </row>
    <row r="140" spans="2:17" ht="69" customHeight="1" x14ac:dyDescent="0.2">
      <c r="B140" s="1097"/>
      <c r="C140" s="97" t="s">
        <v>198</v>
      </c>
      <c r="D140" s="668">
        <v>10</v>
      </c>
      <c r="E140" s="668">
        <v>10</v>
      </c>
      <c r="F140" s="1100"/>
      <c r="G140" s="98"/>
    </row>
    <row r="141" spans="2:17" x14ac:dyDescent="0.25">
      <c r="C141"/>
    </row>
    <row r="144" spans="2:17" x14ac:dyDescent="0.25">
      <c r="B144" s="39" t="s">
        <v>199</v>
      </c>
    </row>
    <row r="147" spans="2:16" x14ac:dyDescent="0.25">
      <c r="B147" s="40" t="s">
        <v>20</v>
      </c>
      <c r="C147" s="40" t="s">
        <v>29</v>
      </c>
      <c r="D147" s="42" t="s">
        <v>30</v>
      </c>
      <c r="E147" s="42" t="s">
        <v>31</v>
      </c>
    </row>
    <row r="148" spans="2:16" ht="28.5" x14ac:dyDescent="0.25">
      <c r="B148" s="43" t="s">
        <v>200</v>
      </c>
      <c r="C148" s="44">
        <v>40</v>
      </c>
      <c r="D148" s="668">
        <f>+E123</f>
        <v>30</v>
      </c>
      <c r="E148" s="1081">
        <f>+D148+D149</f>
        <v>90</v>
      </c>
    </row>
    <row r="149" spans="2:16" ht="42.75" x14ac:dyDescent="0.25">
      <c r="B149" s="43" t="s">
        <v>201</v>
      </c>
      <c r="C149" s="44">
        <v>60</v>
      </c>
      <c r="D149" s="668">
        <f>+F138</f>
        <v>60</v>
      </c>
      <c r="E149" s="1082"/>
    </row>
    <row r="151" spans="2:16" x14ac:dyDescent="0.25">
      <c r="B151" s="1" t="s">
        <v>2651</v>
      </c>
    </row>
    <row r="152" spans="2:16" x14ac:dyDescent="0.25">
      <c r="E152" s="613"/>
      <c r="F152" s="613"/>
      <c r="G152" s="613"/>
      <c r="H152" s="14"/>
      <c r="I152" s="14"/>
      <c r="K152" s="14"/>
    </row>
    <row r="153" spans="2:16" ht="26.25" x14ac:dyDescent="0.25">
      <c r="B153" s="1072" t="s">
        <v>1</v>
      </c>
      <c r="C153" s="1073"/>
      <c r="D153" s="1073"/>
      <c r="E153" s="1073"/>
      <c r="F153" s="1073"/>
      <c r="G153" s="1073"/>
      <c r="H153" s="1073"/>
      <c r="I153" s="1073"/>
      <c r="J153" s="1073"/>
      <c r="K153" s="1073"/>
      <c r="L153" s="1073"/>
      <c r="M153" s="1073"/>
      <c r="N153" s="1073"/>
      <c r="O153" s="1073"/>
      <c r="P153" s="1073"/>
    </row>
    <row r="154" spans="2:16" x14ac:dyDescent="0.25">
      <c r="E154" s="613"/>
      <c r="F154" s="613"/>
      <c r="G154" s="613"/>
      <c r="H154" s="14"/>
      <c r="I154" s="14"/>
      <c r="K154" s="14"/>
    </row>
    <row r="155" spans="2:16" ht="26.25" x14ac:dyDescent="0.25">
      <c r="B155" s="1072" t="s">
        <v>2</v>
      </c>
      <c r="C155" s="1073"/>
      <c r="D155" s="1073"/>
      <c r="E155" s="1073"/>
      <c r="F155" s="1073"/>
      <c r="G155" s="1073"/>
      <c r="H155" s="1073"/>
      <c r="I155" s="1073"/>
      <c r="J155" s="1073"/>
      <c r="K155" s="1073"/>
      <c r="L155" s="1073"/>
      <c r="M155" s="1073"/>
      <c r="N155" s="1073"/>
      <c r="O155" s="1073"/>
      <c r="P155" s="1073"/>
    </row>
    <row r="156" spans="2:16" ht="15.75" thickBot="1" x14ac:dyDescent="0.3">
      <c r="E156" s="613"/>
      <c r="F156" s="613"/>
      <c r="G156" s="613"/>
      <c r="H156" s="14"/>
      <c r="I156" s="14"/>
      <c r="K156" s="14"/>
    </row>
    <row r="157" spans="2:16" ht="21.75" thickBot="1" x14ac:dyDescent="0.3">
      <c r="B157" s="3" t="s">
        <v>3</v>
      </c>
      <c r="C157" s="1074" t="s">
        <v>2595</v>
      </c>
      <c r="D157" s="1074"/>
      <c r="E157" s="1074"/>
      <c r="F157" s="1074"/>
      <c r="G157" s="1074"/>
      <c r="H157" s="1074"/>
      <c r="I157" s="1074"/>
      <c r="J157" s="1074"/>
      <c r="K157" s="1074"/>
      <c r="L157" s="1074"/>
      <c r="M157" s="1074"/>
      <c r="N157" s="1075"/>
    </row>
    <row r="158" spans="2:16" ht="16.5" thickBot="1" x14ac:dyDescent="0.3">
      <c r="B158" s="4" t="s">
        <v>5</v>
      </c>
      <c r="C158" s="1074"/>
      <c r="D158" s="1074"/>
      <c r="E158" s="1074"/>
      <c r="F158" s="1074"/>
      <c r="G158" s="1074"/>
      <c r="H158" s="1074"/>
      <c r="I158" s="1074"/>
      <c r="J158" s="1074"/>
      <c r="K158" s="1074"/>
      <c r="L158" s="1074"/>
      <c r="M158" s="1074"/>
      <c r="N158" s="1075"/>
    </row>
    <row r="159" spans="2:16" ht="16.5" thickBot="1" x14ac:dyDescent="0.3">
      <c r="B159" s="4" t="s">
        <v>6</v>
      </c>
      <c r="C159" s="1074"/>
      <c r="D159" s="1074"/>
      <c r="E159" s="1074"/>
      <c r="F159" s="1074"/>
      <c r="G159" s="1074"/>
      <c r="H159" s="1074"/>
      <c r="I159" s="1074"/>
      <c r="J159" s="1074"/>
      <c r="K159" s="1074"/>
      <c r="L159" s="1074"/>
      <c r="M159" s="1074"/>
      <c r="N159" s="1075"/>
    </row>
    <row r="160" spans="2:16" ht="16.5" thickBot="1" x14ac:dyDescent="0.3">
      <c r="B160" s="4" t="s">
        <v>7</v>
      </c>
      <c r="C160" s="1074"/>
      <c r="D160" s="1074"/>
      <c r="E160" s="1074"/>
      <c r="F160" s="1074"/>
      <c r="G160" s="1074"/>
      <c r="H160" s="1074"/>
      <c r="I160" s="1074"/>
      <c r="J160" s="1074"/>
      <c r="K160" s="1074"/>
      <c r="L160" s="1074"/>
      <c r="M160" s="1074"/>
      <c r="N160" s="1075"/>
    </row>
    <row r="161" spans="1:14" ht="16.5" thickBot="1" x14ac:dyDescent="0.3">
      <c r="B161" s="4" t="s">
        <v>8</v>
      </c>
      <c r="C161" s="1076">
        <v>25</v>
      </c>
      <c r="D161" s="1076"/>
      <c r="E161" s="1077"/>
      <c r="F161" s="614"/>
      <c r="G161" s="614"/>
      <c r="H161" s="615"/>
      <c r="I161" s="615"/>
      <c r="J161" s="5"/>
      <c r="K161" s="615"/>
      <c r="L161" s="5"/>
      <c r="M161" s="5"/>
      <c r="N161" s="6"/>
    </row>
    <row r="162" spans="1:14" ht="16.5" thickBot="1" x14ac:dyDescent="0.3">
      <c r="B162" s="7" t="s">
        <v>10</v>
      </c>
      <c r="C162" s="8">
        <v>41972</v>
      </c>
      <c r="D162" s="9"/>
      <c r="E162" s="616"/>
      <c r="F162" s="616"/>
      <c r="G162" s="616"/>
      <c r="H162" s="617"/>
      <c r="I162" s="617"/>
      <c r="J162" s="9"/>
      <c r="K162" s="617"/>
      <c r="L162" s="9"/>
      <c r="M162" s="9"/>
      <c r="N162" s="10"/>
    </row>
    <row r="163" spans="1:14" ht="15.75" x14ac:dyDescent="0.25">
      <c r="B163" s="11"/>
      <c r="C163" s="12"/>
      <c r="D163" s="13"/>
      <c r="E163" s="618"/>
      <c r="F163" s="618"/>
      <c r="G163" s="618"/>
      <c r="H163" s="619"/>
      <c r="I163" s="14"/>
      <c r="J163" s="14"/>
      <c r="K163" s="14"/>
      <c r="L163" s="14"/>
      <c r="M163" s="14"/>
      <c r="N163" s="13"/>
    </row>
    <row r="164" spans="1:14" x14ac:dyDescent="0.25">
      <c r="E164" s="613"/>
      <c r="F164" s="613"/>
      <c r="G164" s="613"/>
      <c r="H164" s="14"/>
      <c r="I164" s="14"/>
      <c r="J164" s="14"/>
      <c r="K164" s="14"/>
      <c r="L164" s="14"/>
      <c r="M164" s="14"/>
      <c r="N164" s="15"/>
    </row>
    <row r="165" spans="1:14" x14ac:dyDescent="0.25">
      <c r="B165" s="1078" t="s">
        <v>12</v>
      </c>
      <c r="C165" s="1078"/>
      <c r="D165" s="672" t="s">
        <v>13</v>
      </c>
      <c r="E165" s="672" t="s">
        <v>14</v>
      </c>
      <c r="F165" s="672" t="s">
        <v>15</v>
      </c>
      <c r="G165" s="16"/>
      <c r="H165" s="14"/>
      <c r="I165" s="160"/>
      <c r="J165" s="17"/>
      <c r="K165" s="160"/>
      <c r="L165" s="17"/>
      <c r="M165" s="17"/>
      <c r="N165" s="15"/>
    </row>
    <row r="166" spans="1:14" x14ac:dyDescent="0.25">
      <c r="B166" s="1078"/>
      <c r="C166" s="1078"/>
      <c r="D166" s="672">
        <v>25</v>
      </c>
      <c r="E166" s="620">
        <v>3126127962</v>
      </c>
      <c r="F166" s="621">
        <v>1149</v>
      </c>
      <c r="G166" s="622"/>
      <c r="H166" s="14"/>
      <c r="I166" s="623"/>
      <c r="J166" s="21"/>
      <c r="K166" s="623"/>
      <c r="L166" s="21"/>
      <c r="M166" s="21"/>
      <c r="N166" s="15"/>
    </row>
    <row r="167" spans="1:14" x14ac:dyDescent="0.25">
      <c r="B167" s="1078"/>
      <c r="C167" s="1078"/>
      <c r="D167" s="672"/>
      <c r="E167" s="620"/>
      <c r="F167" s="621"/>
      <c r="G167" s="622"/>
      <c r="H167" s="14"/>
      <c r="I167" s="623"/>
      <c r="J167" s="21"/>
      <c r="K167" s="623"/>
      <c r="L167" s="21"/>
      <c r="M167" s="21"/>
      <c r="N167" s="15"/>
    </row>
    <row r="168" spans="1:14" x14ac:dyDescent="0.25">
      <c r="B168" s="1078"/>
      <c r="C168" s="1078"/>
      <c r="D168" s="672"/>
      <c r="E168" s="620"/>
      <c r="F168" s="621"/>
      <c r="G168" s="622"/>
      <c r="H168" s="14"/>
      <c r="I168" s="623"/>
      <c r="J168" s="21"/>
      <c r="K168" s="623"/>
      <c r="L168" s="21"/>
      <c r="M168" s="21"/>
      <c r="N168" s="15"/>
    </row>
    <row r="169" spans="1:14" x14ac:dyDescent="0.25">
      <c r="B169" s="1078"/>
      <c r="C169" s="1078"/>
      <c r="D169" s="672"/>
      <c r="E169" s="624"/>
      <c r="F169" s="621"/>
      <c r="G169" s="622"/>
      <c r="H169" s="23"/>
      <c r="I169" s="623"/>
      <c r="J169" s="21"/>
      <c r="K169" s="623"/>
      <c r="L169" s="21"/>
      <c r="M169" s="21"/>
      <c r="N169" s="24"/>
    </row>
    <row r="170" spans="1:14" x14ac:dyDescent="0.25">
      <c r="B170" s="1078"/>
      <c r="C170" s="1078"/>
      <c r="D170" s="672"/>
      <c r="E170" s="624"/>
      <c r="F170" s="621"/>
      <c r="G170" s="622"/>
      <c r="H170" s="23"/>
      <c r="I170" s="25"/>
      <c r="J170" s="25"/>
      <c r="K170" s="25"/>
      <c r="L170" s="25"/>
      <c r="M170" s="25"/>
      <c r="N170" s="24"/>
    </row>
    <row r="171" spans="1:14" x14ac:dyDescent="0.25">
      <c r="B171" s="1078"/>
      <c r="C171" s="1078"/>
      <c r="D171" s="672"/>
      <c r="E171" s="624"/>
      <c r="F171" s="621"/>
      <c r="G171" s="622"/>
      <c r="H171" s="23"/>
      <c r="I171" s="14"/>
      <c r="J171" s="14"/>
      <c r="K171" s="14"/>
      <c r="L171" s="14"/>
      <c r="M171" s="14"/>
      <c r="N171" s="24"/>
    </row>
    <row r="172" spans="1:14" x14ac:dyDescent="0.25">
      <c r="B172" s="1078"/>
      <c r="C172" s="1078"/>
      <c r="D172" s="672"/>
      <c r="E172" s="624"/>
      <c r="F172" s="621"/>
      <c r="G172" s="622"/>
      <c r="H172" s="23"/>
      <c r="I172" s="14"/>
      <c r="J172" s="14"/>
      <c r="K172" s="14"/>
      <c r="L172" s="14"/>
      <c r="M172" s="14"/>
      <c r="N172" s="24"/>
    </row>
    <row r="173" spans="1:14" ht="15.75" thickBot="1" x14ac:dyDescent="0.3">
      <c r="B173" s="1079" t="s">
        <v>16</v>
      </c>
      <c r="C173" s="1080"/>
      <c r="D173" s="672"/>
      <c r="E173" s="620">
        <v>3126127962</v>
      </c>
      <c r="F173" s="621">
        <f>SUM(F166:F172)</f>
        <v>1149</v>
      </c>
      <c r="G173" s="622"/>
      <c r="H173" s="23"/>
      <c r="I173" s="14"/>
      <c r="J173" s="14"/>
      <c r="K173" s="14"/>
      <c r="L173" s="14"/>
      <c r="M173" s="14"/>
      <c r="N173" s="24"/>
    </row>
    <row r="174" spans="1:14" ht="45.75" thickBot="1" x14ac:dyDescent="0.3">
      <c r="A174" s="27"/>
      <c r="B174" s="28" t="s">
        <v>17</v>
      </c>
      <c r="C174" s="28" t="s">
        <v>18</v>
      </c>
      <c r="E174" s="160"/>
      <c r="F174" s="160"/>
      <c r="G174" s="160"/>
      <c r="H174" s="160"/>
      <c r="I174" s="625"/>
      <c r="J174" s="29"/>
      <c r="K174" s="625"/>
      <c r="L174" s="29"/>
      <c r="M174" s="29"/>
    </row>
    <row r="175" spans="1:14" ht="15.75" thickBot="1" x14ac:dyDescent="0.3">
      <c r="A175" s="30">
        <v>1</v>
      </c>
      <c r="C175" s="31">
        <f>+(F173*80)/100</f>
        <v>919.2</v>
      </c>
      <c r="D175" s="32"/>
      <c r="E175" s="626">
        <f>E173</f>
        <v>3126127962</v>
      </c>
      <c r="F175" s="627"/>
      <c r="G175" s="627"/>
      <c r="H175" s="627"/>
      <c r="I175" s="628"/>
      <c r="J175" s="35"/>
      <c r="K175" s="628"/>
      <c r="L175" s="35"/>
      <c r="M175" s="35"/>
    </row>
    <row r="176" spans="1:14" x14ac:dyDescent="0.25">
      <c r="A176" s="36"/>
      <c r="C176" s="37"/>
      <c r="D176" s="21"/>
      <c r="E176" s="629"/>
      <c r="F176" s="627"/>
      <c r="G176" s="627"/>
      <c r="H176" s="627"/>
      <c r="I176" s="628"/>
      <c r="J176" s="35"/>
      <c r="K176" s="628"/>
      <c r="L176" s="35"/>
      <c r="M176" s="35"/>
    </row>
    <row r="177" spans="1:14" x14ac:dyDescent="0.25">
      <c r="A177" s="36"/>
      <c r="C177" s="37"/>
      <c r="D177" s="21"/>
      <c r="E177" s="629"/>
      <c r="F177" s="627"/>
      <c r="G177" s="627"/>
      <c r="H177" s="627"/>
      <c r="I177" s="628"/>
      <c r="J177" s="35"/>
      <c r="K177" s="628"/>
      <c r="L177" s="35"/>
      <c r="M177" s="35"/>
    </row>
    <row r="178" spans="1:14" x14ac:dyDescent="0.25">
      <c r="A178" s="36"/>
      <c r="B178" s="39" t="s">
        <v>19</v>
      </c>
      <c r="C178"/>
      <c r="D178"/>
      <c r="E178" s="613"/>
      <c r="F178" s="613"/>
      <c r="G178" s="613"/>
      <c r="H178" s="14"/>
      <c r="I178" s="14"/>
      <c r="J178" s="14"/>
      <c r="K178" s="14"/>
      <c r="L178" s="14"/>
      <c r="M178" s="14"/>
      <c r="N178" s="15"/>
    </row>
    <row r="179" spans="1:14" x14ac:dyDescent="0.25">
      <c r="A179" s="36"/>
      <c r="B179"/>
      <c r="C179"/>
      <c r="D179"/>
      <c r="E179" s="613"/>
      <c r="F179" s="613"/>
      <c r="G179" s="613"/>
      <c r="H179" s="14"/>
      <c r="I179" s="14"/>
      <c r="J179" s="14"/>
      <c r="K179" s="14"/>
      <c r="L179" s="14"/>
      <c r="M179" s="14"/>
      <c r="N179" s="15"/>
    </row>
    <row r="180" spans="1:14" x14ac:dyDescent="0.25">
      <c r="A180" s="36"/>
      <c r="B180" s="40" t="s">
        <v>20</v>
      </c>
      <c r="C180" s="40" t="s">
        <v>21</v>
      </c>
      <c r="D180" s="40" t="s">
        <v>22</v>
      </c>
      <c r="E180" s="613"/>
      <c r="F180" s="613"/>
      <c r="G180" s="613"/>
      <c r="H180" s="14"/>
      <c r="I180" s="14"/>
      <c r="J180" s="14"/>
      <c r="K180" s="14"/>
      <c r="L180" s="14"/>
      <c r="M180" s="14"/>
      <c r="N180" s="15"/>
    </row>
    <row r="181" spans="1:14" x14ac:dyDescent="0.25">
      <c r="A181" s="36"/>
      <c r="B181" s="41" t="s">
        <v>23</v>
      </c>
      <c r="C181" s="668" t="s">
        <v>24</v>
      </c>
      <c r="D181" s="668"/>
      <c r="E181" s="613"/>
      <c r="F181" s="613"/>
      <c r="G181" s="613"/>
      <c r="H181" s="14"/>
      <c r="I181" s="14"/>
      <c r="J181" s="14"/>
      <c r="K181" s="14"/>
      <c r="L181" s="14"/>
      <c r="M181" s="14"/>
      <c r="N181" s="15"/>
    </row>
    <row r="182" spans="1:14" x14ac:dyDescent="0.25">
      <c r="A182" s="36"/>
      <c r="B182" s="41" t="s">
        <v>25</v>
      </c>
      <c r="C182" s="668" t="s">
        <v>24</v>
      </c>
      <c r="D182" s="41"/>
      <c r="E182" s="613"/>
      <c r="F182" s="613"/>
      <c r="G182" s="613"/>
      <c r="H182" s="14"/>
      <c r="I182" s="14"/>
      <c r="J182" s="14"/>
      <c r="K182" s="14"/>
      <c r="L182" s="14"/>
      <c r="M182" s="14"/>
      <c r="N182" s="15"/>
    </row>
    <row r="183" spans="1:14" x14ac:dyDescent="0.25">
      <c r="A183" s="36"/>
      <c r="B183" s="41" t="s">
        <v>26</v>
      </c>
      <c r="C183" s="668" t="s">
        <v>24</v>
      </c>
      <c r="D183" s="41"/>
      <c r="E183" s="613"/>
      <c r="F183" s="613"/>
      <c r="G183" s="613"/>
      <c r="H183" s="14"/>
      <c r="I183" s="14"/>
      <c r="J183" s="14"/>
      <c r="K183" s="14"/>
      <c r="L183" s="14"/>
      <c r="M183" s="14"/>
      <c r="N183" s="15"/>
    </row>
    <row r="184" spans="1:14" x14ac:dyDescent="0.25">
      <c r="A184" s="36"/>
      <c r="B184" s="41" t="s">
        <v>27</v>
      </c>
      <c r="C184" s="668" t="s">
        <v>24</v>
      </c>
      <c r="D184" s="668"/>
      <c r="E184" s="613"/>
      <c r="F184" s="613"/>
      <c r="G184" s="613"/>
      <c r="H184" s="14"/>
      <c r="I184" s="14"/>
      <c r="J184" s="14"/>
      <c r="K184" s="14"/>
      <c r="L184" s="14"/>
      <c r="M184" s="14"/>
      <c r="N184" s="15"/>
    </row>
    <row r="185" spans="1:14" x14ac:dyDescent="0.25">
      <c r="A185" s="36"/>
      <c r="B185"/>
      <c r="C185"/>
      <c r="D185"/>
      <c r="E185" s="613"/>
      <c r="F185" s="613"/>
      <c r="G185" s="613"/>
      <c r="H185" s="14"/>
      <c r="I185" s="14"/>
      <c r="J185" s="14"/>
      <c r="K185" s="14"/>
      <c r="L185" s="14"/>
      <c r="M185" s="14"/>
      <c r="N185" s="15"/>
    </row>
    <row r="186" spans="1:14" x14ac:dyDescent="0.25">
      <c r="A186" s="36"/>
      <c r="B186"/>
      <c r="C186"/>
      <c r="D186"/>
      <c r="E186" s="613"/>
      <c r="F186" s="613"/>
      <c r="G186" s="613"/>
      <c r="H186" s="14"/>
      <c r="I186" s="14"/>
      <c r="J186" s="14"/>
      <c r="K186" s="14"/>
      <c r="L186" s="14"/>
      <c r="M186" s="14"/>
      <c r="N186" s="15"/>
    </row>
    <row r="187" spans="1:14" x14ac:dyDescent="0.25">
      <c r="A187" s="36"/>
      <c r="B187" s="39" t="s">
        <v>28</v>
      </c>
      <c r="C187"/>
      <c r="D187"/>
      <c r="E187" s="613"/>
      <c r="F187" s="613"/>
      <c r="G187" s="613"/>
      <c r="H187" s="14"/>
      <c r="I187" s="14"/>
      <c r="J187" s="14"/>
      <c r="K187" s="14"/>
      <c r="L187" s="14"/>
      <c r="M187" s="14"/>
      <c r="N187" s="15"/>
    </row>
    <row r="188" spans="1:14" x14ac:dyDescent="0.25">
      <c r="A188" s="36"/>
      <c r="B188"/>
      <c r="C188"/>
      <c r="D188"/>
      <c r="E188" s="613"/>
      <c r="F188" s="613"/>
      <c r="G188" s="613"/>
      <c r="H188" s="14"/>
      <c r="I188" s="14"/>
      <c r="J188" s="14"/>
      <c r="K188" s="14"/>
      <c r="L188" s="14"/>
      <c r="M188" s="14"/>
      <c r="N188" s="15"/>
    </row>
    <row r="189" spans="1:14" x14ac:dyDescent="0.25">
      <c r="A189" s="36"/>
      <c r="B189"/>
      <c r="C189"/>
      <c r="D189"/>
      <c r="E189" s="613"/>
      <c r="F189" s="613"/>
      <c r="G189" s="613"/>
      <c r="H189" s="14"/>
      <c r="I189" s="14"/>
      <c r="J189" s="14"/>
      <c r="K189" s="14"/>
      <c r="L189" s="14"/>
      <c r="M189" s="14"/>
      <c r="N189" s="15"/>
    </row>
    <row r="190" spans="1:14" x14ac:dyDescent="0.25">
      <c r="A190" s="36"/>
      <c r="B190" s="40" t="s">
        <v>20</v>
      </c>
      <c r="C190" s="40" t="s">
        <v>29</v>
      </c>
      <c r="D190" s="42" t="s">
        <v>30</v>
      </c>
      <c r="E190" s="78" t="s">
        <v>31</v>
      </c>
      <c r="F190" s="613"/>
      <c r="G190" s="613"/>
      <c r="H190" s="14"/>
      <c r="I190" s="14"/>
      <c r="J190" s="14"/>
      <c r="K190" s="14"/>
      <c r="L190" s="14"/>
      <c r="M190" s="14"/>
      <c r="N190" s="15"/>
    </row>
    <row r="191" spans="1:14" ht="28.5" x14ac:dyDescent="0.25">
      <c r="A191" s="36"/>
      <c r="B191" s="43" t="s">
        <v>32</v>
      </c>
      <c r="C191" s="44">
        <v>40</v>
      </c>
      <c r="D191" s="668">
        <v>40</v>
      </c>
      <c r="E191" s="1126">
        <f>+D191+D192</f>
        <v>100</v>
      </c>
      <c r="F191" s="613"/>
      <c r="G191" s="613"/>
      <c r="H191" s="14"/>
      <c r="I191" s="14"/>
      <c r="J191" s="14"/>
      <c r="K191" s="14"/>
      <c r="L191" s="14"/>
      <c r="M191" s="14"/>
      <c r="N191" s="15"/>
    </row>
    <row r="192" spans="1:14" ht="42.75" x14ac:dyDescent="0.25">
      <c r="A192" s="36"/>
      <c r="B192" s="43" t="s">
        <v>33</v>
      </c>
      <c r="C192" s="44">
        <v>60</v>
      </c>
      <c r="D192" s="668">
        <v>60</v>
      </c>
      <c r="E192" s="1127"/>
      <c r="F192" s="613"/>
      <c r="G192" s="613"/>
      <c r="H192" s="14"/>
      <c r="I192" s="14"/>
      <c r="J192" s="14"/>
      <c r="K192" s="14"/>
      <c r="L192" s="14"/>
      <c r="M192" s="14"/>
      <c r="N192" s="15"/>
    </row>
    <row r="193" spans="1:17" x14ac:dyDescent="0.25">
      <c r="A193" s="36"/>
      <c r="C193" s="37"/>
      <c r="D193" s="21"/>
      <c r="E193" s="629"/>
      <c r="F193" s="627"/>
      <c r="G193" s="627"/>
      <c r="H193" s="627"/>
      <c r="I193" s="628"/>
      <c r="J193" s="35"/>
      <c r="K193" s="628"/>
      <c r="L193" s="35"/>
      <c r="M193" s="35"/>
    </row>
    <row r="194" spans="1:17" x14ac:dyDescent="0.25">
      <c r="A194" s="36"/>
      <c r="C194" s="37"/>
      <c r="D194" s="21"/>
      <c r="E194" s="629"/>
      <c r="F194" s="627"/>
      <c r="G194" s="627"/>
      <c r="H194" s="627"/>
      <c r="I194" s="628"/>
      <c r="J194" s="35"/>
      <c r="K194" s="628"/>
      <c r="L194" s="35"/>
      <c r="M194" s="35"/>
    </row>
    <row r="195" spans="1:17" x14ac:dyDescent="0.25">
      <c r="A195" s="36"/>
      <c r="C195" s="37"/>
      <c r="D195" s="21"/>
      <c r="E195" s="629"/>
      <c r="F195" s="627"/>
      <c r="G195" s="627"/>
      <c r="H195" s="627"/>
      <c r="I195" s="628"/>
      <c r="J195" s="35"/>
      <c r="K195" s="628"/>
      <c r="L195" s="35"/>
      <c r="M195" s="35"/>
    </row>
    <row r="196" spans="1:17" ht="15.75" thickBot="1" x14ac:dyDescent="0.3">
      <c r="E196" s="613"/>
      <c r="F196" s="613"/>
      <c r="G196" s="613"/>
      <c r="H196" s="14"/>
      <c r="I196" s="14"/>
      <c r="K196" s="14"/>
      <c r="M196" s="1083" t="s">
        <v>34</v>
      </c>
      <c r="N196" s="1083"/>
    </row>
    <row r="197" spans="1:17" x14ac:dyDescent="0.25">
      <c r="B197" s="39" t="s">
        <v>35</v>
      </c>
      <c r="E197" s="613"/>
      <c r="F197" s="613"/>
      <c r="G197" s="613"/>
      <c r="H197" s="14"/>
      <c r="I197" s="14"/>
      <c r="K197" s="14"/>
      <c r="M197" s="45"/>
      <c r="N197" s="45"/>
    </row>
    <row r="198" spans="1:17" ht="15.75" thickBot="1" x14ac:dyDescent="0.3">
      <c r="E198" s="613"/>
      <c r="F198" s="613"/>
      <c r="G198" s="613"/>
      <c r="H198" s="14"/>
      <c r="I198" s="14"/>
      <c r="K198" s="14"/>
      <c r="M198" s="45"/>
      <c r="N198" s="45"/>
    </row>
    <row r="199" spans="1:17" ht="60" x14ac:dyDescent="0.25">
      <c r="A199" s="14"/>
      <c r="B199" s="46" t="s">
        <v>36</v>
      </c>
      <c r="C199" s="46" t="s">
        <v>37</v>
      </c>
      <c r="D199" s="46" t="s">
        <v>38</v>
      </c>
      <c r="E199" s="46" t="s">
        <v>39</v>
      </c>
      <c r="F199" s="46" t="s">
        <v>40</v>
      </c>
      <c r="G199" s="46" t="s">
        <v>41</v>
      </c>
      <c r="H199" s="46" t="s">
        <v>42</v>
      </c>
      <c r="I199" s="46" t="s">
        <v>43</v>
      </c>
      <c r="J199" s="46" t="s">
        <v>44</v>
      </c>
      <c r="K199" s="46" t="s">
        <v>45</v>
      </c>
      <c r="L199" s="46" t="s">
        <v>46</v>
      </c>
      <c r="M199" s="47" t="s">
        <v>47</v>
      </c>
      <c r="N199" s="46" t="s">
        <v>48</v>
      </c>
      <c r="O199" s="46" t="s">
        <v>49</v>
      </c>
      <c r="P199" s="48" t="s">
        <v>50</v>
      </c>
      <c r="Q199" s="48" t="s">
        <v>51</v>
      </c>
    </row>
    <row r="200" spans="1:17" ht="30" x14ac:dyDescent="0.25">
      <c r="A200" s="62">
        <v>1</v>
      </c>
      <c r="B200" s="49" t="s">
        <v>2596</v>
      </c>
      <c r="C200" s="50" t="s">
        <v>2596</v>
      </c>
      <c r="D200" s="49" t="s">
        <v>272</v>
      </c>
      <c r="E200" s="51">
        <v>642</v>
      </c>
      <c r="F200" s="52" t="s">
        <v>21</v>
      </c>
      <c r="G200" s="53" t="s">
        <v>54</v>
      </c>
      <c r="H200" s="54" t="s">
        <v>2652</v>
      </c>
      <c r="I200" s="55" t="s">
        <v>522</v>
      </c>
      <c r="J200" s="55" t="s">
        <v>22</v>
      </c>
      <c r="K200" s="51"/>
      <c r="L200" s="101">
        <v>11</v>
      </c>
      <c r="M200" s="51">
        <v>806</v>
      </c>
      <c r="N200" s="56"/>
      <c r="O200" s="57">
        <v>1655519268</v>
      </c>
      <c r="P200" s="58">
        <v>82</v>
      </c>
      <c r="Q200" s="58"/>
    </row>
    <row r="201" spans="1:17" ht="30" x14ac:dyDescent="0.25">
      <c r="A201" s="62">
        <f>+A200+1</f>
        <v>2</v>
      </c>
      <c r="B201" s="49" t="s">
        <v>2596</v>
      </c>
      <c r="C201" s="50" t="s">
        <v>2596</v>
      </c>
      <c r="D201" s="49" t="s">
        <v>272</v>
      </c>
      <c r="E201" s="51">
        <v>1685</v>
      </c>
      <c r="F201" s="52" t="s">
        <v>21</v>
      </c>
      <c r="G201" s="52" t="s">
        <v>54</v>
      </c>
      <c r="H201" s="52" t="s">
        <v>746</v>
      </c>
      <c r="I201" s="55" t="s">
        <v>682</v>
      </c>
      <c r="J201" s="55" t="s">
        <v>22</v>
      </c>
      <c r="K201" s="62">
        <v>18.989999999999998</v>
      </c>
      <c r="L201" s="51"/>
      <c r="M201" s="51">
        <v>1610</v>
      </c>
      <c r="N201" s="56"/>
      <c r="O201" s="57">
        <v>6015328760</v>
      </c>
      <c r="P201" s="57">
        <v>80</v>
      </c>
      <c r="Q201" s="58"/>
    </row>
    <row r="202" spans="1:17" ht="30" x14ac:dyDescent="0.25">
      <c r="A202" s="62">
        <f t="shared" ref="A202:A207" si="5">+A201+1</f>
        <v>3</v>
      </c>
      <c r="B202" s="49" t="s">
        <v>2596</v>
      </c>
      <c r="C202" s="50" t="s">
        <v>2596</v>
      </c>
      <c r="D202" s="49" t="s">
        <v>2653</v>
      </c>
      <c r="E202" s="51">
        <v>4600037126</v>
      </c>
      <c r="F202" s="52" t="s">
        <v>21</v>
      </c>
      <c r="G202" s="52" t="s">
        <v>54</v>
      </c>
      <c r="H202" s="52"/>
      <c r="I202" s="55" t="s">
        <v>2654</v>
      </c>
      <c r="J202" s="55" t="s">
        <v>22</v>
      </c>
      <c r="K202" s="62">
        <v>33</v>
      </c>
      <c r="L202" s="88"/>
      <c r="M202" s="51">
        <v>352</v>
      </c>
      <c r="N202" s="56"/>
      <c r="O202" s="57">
        <v>1302960333</v>
      </c>
      <c r="P202" s="57">
        <v>83</v>
      </c>
      <c r="Q202" s="58"/>
    </row>
    <row r="203" spans="1:17" ht="240" x14ac:dyDescent="0.25">
      <c r="A203" s="62">
        <f t="shared" si="5"/>
        <v>4</v>
      </c>
      <c r="B203" s="49" t="s">
        <v>2596</v>
      </c>
      <c r="C203" s="50" t="s">
        <v>2596</v>
      </c>
      <c r="D203" s="49" t="s">
        <v>272</v>
      </c>
      <c r="E203" s="51">
        <v>792</v>
      </c>
      <c r="F203" s="52" t="s">
        <v>21</v>
      </c>
      <c r="G203" s="52" t="s">
        <v>54</v>
      </c>
      <c r="H203" s="52" t="s">
        <v>2655</v>
      </c>
      <c r="I203" s="55" t="s">
        <v>925</v>
      </c>
      <c r="J203" s="55" t="s">
        <v>22</v>
      </c>
      <c r="K203" s="60"/>
      <c r="L203" s="62">
        <v>1.99</v>
      </c>
      <c r="M203" s="51">
        <v>1610</v>
      </c>
      <c r="N203" s="56"/>
      <c r="O203" s="57">
        <v>683219176</v>
      </c>
      <c r="P203" s="57">
        <v>75</v>
      </c>
      <c r="Q203" s="58" t="s">
        <v>1255</v>
      </c>
    </row>
    <row r="204" spans="1:17" ht="30" x14ac:dyDescent="0.25">
      <c r="A204" s="62">
        <f t="shared" si="5"/>
        <v>5</v>
      </c>
      <c r="B204" s="49" t="s">
        <v>2596</v>
      </c>
      <c r="C204" s="50" t="s">
        <v>2596</v>
      </c>
      <c r="D204" s="49" t="s">
        <v>272</v>
      </c>
      <c r="E204" s="51">
        <v>688</v>
      </c>
      <c r="F204" s="52" t="s">
        <v>21</v>
      </c>
      <c r="G204" s="52" t="s">
        <v>54</v>
      </c>
      <c r="H204" s="52" t="s">
        <v>2656</v>
      </c>
      <c r="I204" s="55" t="s">
        <v>2657</v>
      </c>
      <c r="J204" s="55" t="s">
        <v>22</v>
      </c>
      <c r="K204" s="56">
        <v>1.99</v>
      </c>
      <c r="L204" s="101"/>
      <c r="M204" s="51">
        <v>1610</v>
      </c>
      <c r="N204" s="56"/>
      <c r="O204" s="57">
        <v>1469810891</v>
      </c>
      <c r="P204" s="57">
        <v>77</v>
      </c>
      <c r="Q204" s="68"/>
    </row>
    <row r="205" spans="1:17" ht="180" x14ac:dyDescent="0.25">
      <c r="A205" s="62">
        <f t="shared" si="5"/>
        <v>6</v>
      </c>
      <c r="B205" s="49" t="s">
        <v>2596</v>
      </c>
      <c r="C205" s="50" t="s">
        <v>2596</v>
      </c>
      <c r="D205" s="49" t="s">
        <v>2653</v>
      </c>
      <c r="E205" s="51">
        <v>4600047846</v>
      </c>
      <c r="F205" s="52" t="s">
        <v>21</v>
      </c>
      <c r="G205" s="52" t="s">
        <v>54</v>
      </c>
      <c r="H205" s="52" t="s">
        <v>2658</v>
      </c>
      <c r="I205" s="55" t="s">
        <v>251</v>
      </c>
      <c r="J205" s="55" t="s">
        <v>22</v>
      </c>
      <c r="K205" s="51"/>
      <c r="L205" s="101">
        <v>7</v>
      </c>
      <c r="M205" s="51">
        <v>352</v>
      </c>
      <c r="N205" s="56"/>
      <c r="O205" s="57">
        <v>782173547</v>
      </c>
      <c r="P205" s="57">
        <v>78</v>
      </c>
      <c r="Q205" s="58" t="s">
        <v>62</v>
      </c>
    </row>
    <row r="206" spans="1:17" ht="180" x14ac:dyDescent="0.25">
      <c r="A206" s="62">
        <f t="shared" si="5"/>
        <v>7</v>
      </c>
      <c r="B206" s="49" t="s">
        <v>2596</v>
      </c>
      <c r="C206" s="50" t="s">
        <v>2596</v>
      </c>
      <c r="D206" s="49" t="s">
        <v>2653</v>
      </c>
      <c r="E206" s="51">
        <v>4600052394</v>
      </c>
      <c r="F206" s="52" t="s">
        <v>21</v>
      </c>
      <c r="G206" s="52" t="s">
        <v>54</v>
      </c>
      <c r="H206" s="52" t="s">
        <v>1031</v>
      </c>
      <c r="I206" s="55" t="s">
        <v>682</v>
      </c>
      <c r="J206" s="55" t="s">
        <v>22</v>
      </c>
      <c r="K206" s="51"/>
      <c r="L206" s="101">
        <v>6</v>
      </c>
      <c r="M206" s="51">
        <v>352</v>
      </c>
      <c r="N206" s="56"/>
      <c r="O206" s="57">
        <v>738186710</v>
      </c>
      <c r="P206" s="57">
        <v>83</v>
      </c>
      <c r="Q206" s="58" t="s">
        <v>62</v>
      </c>
    </row>
    <row r="207" spans="1:17" ht="240" x14ac:dyDescent="0.25">
      <c r="A207" s="62">
        <f t="shared" si="5"/>
        <v>8</v>
      </c>
      <c r="B207" s="49" t="s">
        <v>2596</v>
      </c>
      <c r="C207" s="50" t="s">
        <v>2596</v>
      </c>
      <c r="D207" s="49" t="s">
        <v>2653</v>
      </c>
      <c r="E207" s="51">
        <v>4600055354</v>
      </c>
      <c r="F207" s="52" t="s">
        <v>21</v>
      </c>
      <c r="G207" s="52" t="s">
        <v>54</v>
      </c>
      <c r="H207" s="52" t="s">
        <v>2656</v>
      </c>
      <c r="I207" s="55" t="s">
        <v>925</v>
      </c>
      <c r="J207" s="55" t="s">
        <v>22</v>
      </c>
      <c r="K207" s="51"/>
      <c r="L207" s="101">
        <v>4</v>
      </c>
      <c r="M207" s="51">
        <v>352</v>
      </c>
      <c r="N207" s="56"/>
      <c r="O207" s="57">
        <v>505458476</v>
      </c>
      <c r="P207" s="57">
        <v>83</v>
      </c>
      <c r="Q207" s="58" t="s">
        <v>1255</v>
      </c>
    </row>
    <row r="208" spans="1:17" ht="30" x14ac:dyDescent="0.25">
      <c r="A208" s="62"/>
      <c r="B208" s="63" t="s">
        <v>2596</v>
      </c>
      <c r="C208" s="50" t="s">
        <v>2596</v>
      </c>
      <c r="D208" s="49"/>
      <c r="E208" s="51"/>
      <c r="F208" s="52"/>
      <c r="G208" s="52"/>
      <c r="H208" s="52"/>
      <c r="I208" s="55"/>
      <c r="J208" s="55"/>
      <c r="K208" s="67">
        <f t="shared" ref="K208" si="6">SUM(K200:K207)</f>
        <v>53.98</v>
      </c>
      <c r="L208" s="67">
        <f t="shared" ref="L208:N208" si="7">SUM(L200:L207)</f>
        <v>29.990000000000002</v>
      </c>
      <c r="M208" s="65">
        <f t="shared" si="7"/>
        <v>7044</v>
      </c>
      <c r="N208" s="67">
        <f t="shared" si="7"/>
        <v>0</v>
      </c>
      <c r="O208" s="57"/>
      <c r="P208" s="57"/>
      <c r="Q208" s="68"/>
    </row>
    <row r="209" spans="1:17" x14ac:dyDescent="0.25">
      <c r="A209" s="69"/>
      <c r="B209" s="69"/>
      <c r="C209" s="69"/>
      <c r="D209" s="69"/>
      <c r="E209" s="630"/>
      <c r="F209" s="631"/>
      <c r="G209" s="631"/>
      <c r="H209" s="162"/>
      <c r="I209" s="162"/>
      <c r="J209" s="69"/>
      <c r="K209" s="162"/>
      <c r="L209" s="69"/>
      <c r="M209" s="69"/>
      <c r="N209" s="69"/>
      <c r="O209" s="69"/>
      <c r="P209" s="69"/>
      <c r="Q209" s="69"/>
    </row>
    <row r="210" spans="1:17" x14ac:dyDescent="0.25">
      <c r="A210" s="69"/>
      <c r="B210" s="1069" t="s">
        <v>76</v>
      </c>
      <c r="C210" s="1069" t="s">
        <v>77</v>
      </c>
      <c r="D210" s="1071" t="s">
        <v>78</v>
      </c>
      <c r="E210" s="1071"/>
      <c r="F210" s="631"/>
      <c r="G210" s="631"/>
      <c r="H210" s="162"/>
      <c r="I210" s="162"/>
      <c r="J210" s="69"/>
      <c r="K210" s="162"/>
      <c r="L210" s="69"/>
      <c r="M210" s="69"/>
      <c r="N210" s="69"/>
      <c r="O210" s="69"/>
      <c r="P210" s="69"/>
      <c r="Q210" s="69"/>
    </row>
    <row r="211" spans="1:17" x14ac:dyDescent="0.25">
      <c r="A211" s="69"/>
      <c r="B211" s="1070"/>
      <c r="C211" s="1070"/>
      <c r="D211" s="673" t="s">
        <v>79</v>
      </c>
      <c r="E211" s="632" t="s">
        <v>80</v>
      </c>
      <c r="F211" s="631"/>
      <c r="G211" s="631"/>
      <c r="H211" s="162"/>
      <c r="I211" s="162"/>
      <c r="J211" s="69"/>
      <c r="K211" s="162"/>
      <c r="L211" s="69"/>
      <c r="M211" s="69"/>
      <c r="N211" s="69"/>
      <c r="O211" s="69"/>
      <c r="P211" s="69"/>
      <c r="Q211" s="69"/>
    </row>
    <row r="212" spans="1:17" ht="18.75" x14ac:dyDescent="0.25">
      <c r="A212" s="69"/>
      <c r="B212" s="72" t="s">
        <v>81</v>
      </c>
      <c r="C212" s="73">
        <f>+K208</f>
        <v>53.98</v>
      </c>
      <c r="D212" s="74" t="s">
        <v>24</v>
      </c>
      <c r="E212" s="684" t="s">
        <v>2659</v>
      </c>
      <c r="F212" s="633"/>
      <c r="G212" s="633"/>
      <c r="H212" s="634"/>
      <c r="I212" s="634"/>
      <c r="J212" s="76"/>
      <c r="K212" s="634"/>
      <c r="L212" s="76"/>
      <c r="M212" s="76"/>
      <c r="N212" s="69"/>
      <c r="O212" s="69"/>
      <c r="P212" s="69"/>
      <c r="Q212" s="69"/>
    </row>
    <row r="213" spans="1:17" x14ac:dyDescent="0.25">
      <c r="A213" s="69"/>
      <c r="B213" s="72" t="s">
        <v>82</v>
      </c>
      <c r="C213" s="73">
        <f>+M208</f>
        <v>7044</v>
      </c>
      <c r="D213" s="74" t="s">
        <v>24</v>
      </c>
      <c r="E213" s="684"/>
      <c r="F213" s="631"/>
      <c r="G213" s="631"/>
      <c r="H213" s="162"/>
      <c r="I213" s="162"/>
      <c r="J213" s="69"/>
      <c r="K213" s="162"/>
      <c r="L213" s="69"/>
      <c r="M213" s="69"/>
      <c r="N213" s="69"/>
      <c r="O213" s="69"/>
      <c r="P213" s="69"/>
      <c r="Q213" s="69"/>
    </row>
    <row r="214" spans="1:17" x14ac:dyDescent="0.25">
      <c r="A214" s="69"/>
      <c r="B214" s="77"/>
      <c r="C214" s="1087"/>
      <c r="D214" s="1087"/>
      <c r="E214" s="1087"/>
      <c r="F214" s="1087"/>
      <c r="G214" s="1087"/>
      <c r="H214" s="1087"/>
      <c r="I214" s="1087"/>
      <c r="J214" s="1087"/>
      <c r="K214" s="1087"/>
      <c r="L214" s="1087"/>
      <c r="M214" s="1087"/>
      <c r="N214" s="1087"/>
      <c r="O214" s="69"/>
      <c r="P214" s="69"/>
      <c r="Q214" s="69"/>
    </row>
    <row r="215" spans="1:17" ht="15.75" thickBot="1" x14ac:dyDescent="0.3">
      <c r="E215" s="613"/>
      <c r="F215" s="613"/>
      <c r="G215" s="613"/>
      <c r="H215" s="14"/>
      <c r="I215" s="14"/>
      <c r="K215" s="14"/>
    </row>
    <row r="216" spans="1:17" ht="27" thickBot="1" x14ac:dyDescent="0.3">
      <c r="B216" s="1088" t="s">
        <v>83</v>
      </c>
      <c r="C216" s="1088"/>
      <c r="D216" s="1088"/>
      <c r="E216" s="1088"/>
      <c r="F216" s="1088"/>
      <c r="G216" s="1088"/>
      <c r="H216" s="1088"/>
      <c r="I216" s="1088"/>
      <c r="J216" s="1088"/>
      <c r="K216" s="1088"/>
      <c r="L216" s="1088"/>
      <c r="M216" s="1088"/>
      <c r="N216" s="1088"/>
    </row>
    <row r="217" spans="1:17" x14ac:dyDescent="0.25">
      <c r="E217" s="613"/>
      <c r="F217" s="613"/>
      <c r="G217" s="613"/>
      <c r="H217" s="14"/>
      <c r="I217" s="14"/>
      <c r="K217" s="14"/>
    </row>
    <row r="218" spans="1:17" x14ac:dyDescent="0.25">
      <c r="E218" s="613"/>
      <c r="F218" s="613"/>
      <c r="G218" s="613"/>
      <c r="H218" s="14"/>
      <c r="I218" s="14"/>
      <c r="K218" s="14"/>
    </row>
    <row r="219" spans="1:17" ht="105" x14ac:dyDescent="0.25">
      <c r="B219" s="78" t="s">
        <v>84</v>
      </c>
      <c r="C219" s="79" t="s">
        <v>85</v>
      </c>
      <c r="D219" s="79" t="s">
        <v>86</v>
      </c>
      <c r="E219" s="78" t="s">
        <v>87</v>
      </c>
      <c r="F219" s="78" t="s">
        <v>88</v>
      </c>
      <c r="G219" s="78" t="s">
        <v>89</v>
      </c>
      <c r="H219" s="78" t="s">
        <v>90</v>
      </c>
      <c r="I219" s="78" t="s">
        <v>91</v>
      </c>
      <c r="J219" s="79" t="s">
        <v>92</v>
      </c>
      <c r="K219" s="78" t="s">
        <v>93</v>
      </c>
      <c r="L219" s="79" t="s">
        <v>94</v>
      </c>
      <c r="M219" s="80" t="s">
        <v>95</v>
      </c>
      <c r="N219" s="80" t="s">
        <v>96</v>
      </c>
      <c r="O219" s="1084" t="s">
        <v>97</v>
      </c>
      <c r="P219" s="1086"/>
      <c r="Q219" s="79" t="s">
        <v>98</v>
      </c>
    </row>
    <row r="220" spans="1:17" ht="45" x14ac:dyDescent="0.25">
      <c r="B220" s="81" t="s">
        <v>99</v>
      </c>
      <c r="C220" s="81" t="s">
        <v>100</v>
      </c>
      <c r="D220" s="87" t="s">
        <v>2660</v>
      </c>
      <c r="E220" s="684">
        <v>152</v>
      </c>
      <c r="F220" s="684" t="s">
        <v>54</v>
      </c>
      <c r="G220" s="684" t="s">
        <v>54</v>
      </c>
      <c r="H220" s="74" t="s">
        <v>21</v>
      </c>
      <c r="I220" s="684" t="s">
        <v>54</v>
      </c>
      <c r="J220" s="84" t="s">
        <v>21</v>
      </c>
      <c r="K220" s="668" t="s">
        <v>21</v>
      </c>
      <c r="L220" s="41" t="s">
        <v>21</v>
      </c>
      <c r="M220" s="41" t="s">
        <v>21</v>
      </c>
      <c r="N220" s="41" t="s">
        <v>21</v>
      </c>
      <c r="O220" s="994"/>
      <c r="P220" s="996"/>
      <c r="Q220" s="668" t="s">
        <v>21</v>
      </c>
    </row>
    <row r="221" spans="1:17" ht="30" x14ac:dyDescent="0.25">
      <c r="B221" s="81" t="s">
        <v>99</v>
      </c>
      <c r="C221" s="81" t="s">
        <v>100</v>
      </c>
      <c r="D221" s="87" t="s">
        <v>2661</v>
      </c>
      <c r="E221" s="684">
        <v>70</v>
      </c>
      <c r="F221" s="684" t="s">
        <v>54</v>
      </c>
      <c r="G221" s="684" t="s">
        <v>54</v>
      </c>
      <c r="H221" s="74" t="s">
        <v>21</v>
      </c>
      <c r="I221" s="684" t="s">
        <v>54</v>
      </c>
      <c r="J221" s="84" t="s">
        <v>21</v>
      </c>
      <c r="K221" s="74" t="s">
        <v>21</v>
      </c>
      <c r="L221" s="84" t="s">
        <v>21</v>
      </c>
      <c r="M221" s="84" t="s">
        <v>21</v>
      </c>
      <c r="N221" s="84" t="s">
        <v>21</v>
      </c>
      <c r="O221" s="994"/>
      <c r="P221" s="996"/>
      <c r="Q221" s="668" t="s">
        <v>21</v>
      </c>
    </row>
    <row r="222" spans="1:17" ht="30" x14ac:dyDescent="0.25">
      <c r="B222" s="81" t="s">
        <v>99</v>
      </c>
      <c r="C222" s="81" t="s">
        <v>100</v>
      </c>
      <c r="D222" s="87" t="s">
        <v>2662</v>
      </c>
      <c r="E222" s="684">
        <v>48</v>
      </c>
      <c r="F222" s="684" t="s">
        <v>54</v>
      </c>
      <c r="G222" s="684" t="s">
        <v>54</v>
      </c>
      <c r="H222" s="74" t="s">
        <v>21</v>
      </c>
      <c r="I222" s="684" t="s">
        <v>54</v>
      </c>
      <c r="J222" s="84" t="s">
        <v>21</v>
      </c>
      <c r="K222" s="74" t="s">
        <v>21</v>
      </c>
      <c r="L222" s="84" t="s">
        <v>21</v>
      </c>
      <c r="M222" s="84" t="s">
        <v>21</v>
      </c>
      <c r="N222" s="84" t="s">
        <v>21</v>
      </c>
      <c r="O222" s="994"/>
      <c r="P222" s="996"/>
      <c r="Q222" s="668" t="s">
        <v>21</v>
      </c>
    </row>
    <row r="223" spans="1:17" x14ac:dyDescent="0.25">
      <c r="B223" s="81" t="s">
        <v>99</v>
      </c>
      <c r="C223" s="81" t="s">
        <v>100</v>
      </c>
      <c r="D223" s="87" t="s">
        <v>2663</v>
      </c>
      <c r="E223" s="684">
        <v>150</v>
      </c>
      <c r="F223" s="684" t="s">
        <v>54</v>
      </c>
      <c r="G223" s="684" t="s">
        <v>54</v>
      </c>
      <c r="H223" s="74" t="s">
        <v>21</v>
      </c>
      <c r="I223" s="684" t="s">
        <v>54</v>
      </c>
      <c r="J223" s="84" t="s">
        <v>21</v>
      </c>
      <c r="K223" s="74" t="s">
        <v>21</v>
      </c>
      <c r="L223" s="84" t="s">
        <v>21</v>
      </c>
      <c r="M223" s="84" t="s">
        <v>21</v>
      </c>
      <c r="N223" s="84" t="s">
        <v>21</v>
      </c>
      <c r="O223" s="994"/>
      <c r="P223" s="996"/>
      <c r="Q223" s="668" t="s">
        <v>21</v>
      </c>
    </row>
    <row r="224" spans="1:17" x14ac:dyDescent="0.25">
      <c r="B224" s="81" t="s">
        <v>99</v>
      </c>
      <c r="C224" s="81" t="s">
        <v>100</v>
      </c>
      <c r="D224" s="87" t="s">
        <v>2664</v>
      </c>
      <c r="E224" s="684">
        <v>200</v>
      </c>
      <c r="F224" s="684" t="s">
        <v>54</v>
      </c>
      <c r="G224" s="684" t="s">
        <v>54</v>
      </c>
      <c r="H224" s="74" t="s">
        <v>21</v>
      </c>
      <c r="I224" s="684" t="s">
        <v>54</v>
      </c>
      <c r="J224" s="84" t="s">
        <v>21</v>
      </c>
      <c r="K224" s="74" t="s">
        <v>21</v>
      </c>
      <c r="L224" s="84" t="s">
        <v>21</v>
      </c>
      <c r="M224" s="84" t="s">
        <v>21</v>
      </c>
      <c r="N224" s="84" t="s">
        <v>21</v>
      </c>
      <c r="O224" s="994"/>
      <c r="P224" s="996"/>
      <c r="Q224" s="668" t="s">
        <v>21</v>
      </c>
    </row>
    <row r="225" spans="2:17" ht="30" x14ac:dyDescent="0.25">
      <c r="B225" s="81" t="s">
        <v>99</v>
      </c>
      <c r="C225" s="81" t="s">
        <v>100</v>
      </c>
      <c r="D225" s="87" t="s">
        <v>2665</v>
      </c>
      <c r="E225" s="684">
        <v>139</v>
      </c>
      <c r="F225" s="684" t="s">
        <v>54</v>
      </c>
      <c r="G225" s="684" t="s">
        <v>54</v>
      </c>
      <c r="H225" s="74" t="s">
        <v>21</v>
      </c>
      <c r="I225" s="684" t="s">
        <v>54</v>
      </c>
      <c r="J225" s="84" t="s">
        <v>21</v>
      </c>
      <c r="K225" s="74" t="s">
        <v>21</v>
      </c>
      <c r="L225" s="84" t="s">
        <v>21</v>
      </c>
      <c r="M225" s="84" t="s">
        <v>21</v>
      </c>
      <c r="N225" s="84" t="s">
        <v>21</v>
      </c>
      <c r="O225" s="994"/>
      <c r="P225" s="996"/>
      <c r="Q225" s="668" t="s">
        <v>21</v>
      </c>
    </row>
    <row r="226" spans="2:17" ht="30" x14ac:dyDescent="0.25">
      <c r="B226" s="81" t="s">
        <v>99</v>
      </c>
      <c r="C226" s="81" t="s">
        <v>100</v>
      </c>
      <c r="D226" s="87" t="s">
        <v>2666</v>
      </c>
      <c r="E226" s="684">
        <v>140</v>
      </c>
      <c r="F226" s="684" t="s">
        <v>54</v>
      </c>
      <c r="G226" s="684" t="s">
        <v>54</v>
      </c>
      <c r="H226" s="74" t="s">
        <v>21</v>
      </c>
      <c r="I226" s="684" t="s">
        <v>54</v>
      </c>
      <c r="J226" s="84" t="s">
        <v>21</v>
      </c>
      <c r="K226" s="74" t="s">
        <v>21</v>
      </c>
      <c r="L226" s="84" t="s">
        <v>21</v>
      </c>
      <c r="M226" s="84" t="s">
        <v>21</v>
      </c>
      <c r="N226" s="84" t="s">
        <v>21</v>
      </c>
      <c r="O226" s="994"/>
      <c r="P226" s="996"/>
      <c r="Q226" s="668" t="s">
        <v>21</v>
      </c>
    </row>
    <row r="227" spans="2:17" ht="45" x14ac:dyDescent="0.25">
      <c r="B227" s="81" t="s">
        <v>99</v>
      </c>
      <c r="C227" s="81" t="s">
        <v>100</v>
      </c>
      <c r="D227" s="87" t="s">
        <v>2667</v>
      </c>
      <c r="E227" s="675">
        <v>50</v>
      </c>
      <c r="F227" s="684" t="s">
        <v>54</v>
      </c>
      <c r="G227" s="684" t="s">
        <v>54</v>
      </c>
      <c r="H227" s="668" t="s">
        <v>21</v>
      </c>
      <c r="I227" s="684" t="s">
        <v>54</v>
      </c>
      <c r="J227" s="84" t="s">
        <v>21</v>
      </c>
      <c r="K227" s="74" t="s">
        <v>21</v>
      </c>
      <c r="L227" s="84" t="s">
        <v>21</v>
      </c>
      <c r="M227" s="84" t="s">
        <v>21</v>
      </c>
      <c r="N227" s="84" t="s">
        <v>21</v>
      </c>
      <c r="O227" s="994"/>
      <c r="P227" s="996"/>
      <c r="Q227" s="668" t="s">
        <v>21</v>
      </c>
    </row>
    <row r="228" spans="2:17" ht="30" x14ac:dyDescent="0.25">
      <c r="B228" s="81" t="s">
        <v>99</v>
      </c>
      <c r="C228" s="81" t="s">
        <v>100</v>
      </c>
      <c r="D228" s="87" t="s">
        <v>2668</v>
      </c>
      <c r="E228" s="675">
        <v>174</v>
      </c>
      <c r="F228" s="684" t="s">
        <v>54</v>
      </c>
      <c r="G228" s="684" t="s">
        <v>54</v>
      </c>
      <c r="H228" s="668" t="s">
        <v>21</v>
      </c>
      <c r="I228" s="684" t="s">
        <v>54</v>
      </c>
      <c r="J228" s="84" t="s">
        <v>21</v>
      </c>
      <c r="K228" s="74" t="s">
        <v>21</v>
      </c>
      <c r="L228" s="84" t="s">
        <v>21</v>
      </c>
      <c r="M228" s="84" t="s">
        <v>21</v>
      </c>
      <c r="N228" s="84" t="s">
        <v>21</v>
      </c>
      <c r="O228" s="994"/>
      <c r="P228" s="996"/>
      <c r="Q228" s="668" t="s">
        <v>21</v>
      </c>
    </row>
    <row r="229" spans="2:17" ht="30" x14ac:dyDescent="0.25">
      <c r="B229" s="81" t="s">
        <v>99</v>
      </c>
      <c r="C229" s="81" t="s">
        <v>100</v>
      </c>
      <c r="D229" s="87" t="s">
        <v>2669</v>
      </c>
      <c r="E229" s="675">
        <v>26</v>
      </c>
      <c r="F229" s="684" t="s">
        <v>54</v>
      </c>
      <c r="G229" s="684" t="s">
        <v>54</v>
      </c>
      <c r="H229" s="668" t="s">
        <v>21</v>
      </c>
      <c r="I229" s="684" t="s">
        <v>54</v>
      </c>
      <c r="J229" s="84" t="s">
        <v>21</v>
      </c>
      <c r="K229" s="74" t="s">
        <v>21</v>
      </c>
      <c r="L229" s="84" t="s">
        <v>21</v>
      </c>
      <c r="M229" s="84" t="s">
        <v>21</v>
      </c>
      <c r="N229" s="84" t="s">
        <v>21</v>
      </c>
      <c r="O229" s="994"/>
      <c r="P229" s="996"/>
      <c r="Q229" s="668" t="s">
        <v>21</v>
      </c>
    </row>
    <row r="230" spans="2:17" x14ac:dyDescent="0.25">
      <c r="B230" s="29"/>
      <c r="C230" s="29"/>
      <c r="D230" s="129"/>
      <c r="E230" s="36"/>
      <c r="F230" s="36"/>
      <c r="G230" s="36"/>
      <c r="H230" s="625"/>
      <c r="I230" s="625"/>
      <c r="J230" s="29"/>
      <c r="K230" s="625"/>
      <c r="L230" s="29"/>
      <c r="M230" s="29"/>
      <c r="N230" s="29"/>
      <c r="O230" s="625"/>
      <c r="P230" s="625"/>
      <c r="Q230" s="29"/>
    </row>
    <row r="231" spans="2:17" x14ac:dyDescent="0.25">
      <c r="B231" s="2" t="s">
        <v>107</v>
      </c>
      <c r="E231" s="613"/>
      <c r="F231" s="613"/>
      <c r="G231" s="613"/>
      <c r="H231" s="14"/>
      <c r="I231" s="14"/>
      <c r="K231" s="14"/>
    </row>
    <row r="232" spans="2:17" x14ac:dyDescent="0.25">
      <c r="B232" s="2" t="s">
        <v>108</v>
      </c>
      <c r="E232" s="613"/>
      <c r="F232" s="613"/>
      <c r="G232" s="613"/>
      <c r="H232" s="14"/>
      <c r="I232" s="14"/>
      <c r="K232" s="14"/>
    </row>
    <row r="233" spans="2:17" x14ac:dyDescent="0.25">
      <c r="B233" s="2" t="s">
        <v>109</v>
      </c>
      <c r="E233" s="613"/>
      <c r="F233" s="613"/>
      <c r="G233" s="613"/>
      <c r="H233" s="14"/>
      <c r="I233" s="14"/>
      <c r="K233" s="14"/>
    </row>
    <row r="234" spans="2:17" x14ac:dyDescent="0.25">
      <c r="E234" s="613"/>
      <c r="F234" s="613"/>
      <c r="G234" s="613"/>
      <c r="H234" s="14"/>
      <c r="I234" s="14"/>
      <c r="K234" s="14"/>
    </row>
    <row r="235" spans="2:17" ht="15.75" thickBot="1" x14ac:dyDescent="0.3">
      <c r="E235" s="613"/>
      <c r="F235" s="613"/>
      <c r="G235" s="613"/>
      <c r="H235" s="14"/>
      <c r="I235" s="14"/>
      <c r="K235" s="14"/>
    </row>
    <row r="236" spans="2:17" ht="27" thickBot="1" x14ac:dyDescent="0.3">
      <c r="B236" s="1091" t="s">
        <v>110</v>
      </c>
      <c r="C236" s="1092"/>
      <c r="D236" s="1092"/>
      <c r="E236" s="1092"/>
      <c r="F236" s="1092"/>
      <c r="G236" s="1092"/>
      <c r="H236" s="1092"/>
      <c r="I236" s="1092"/>
      <c r="J236" s="1092"/>
      <c r="K236" s="1092"/>
      <c r="L236" s="1092"/>
      <c r="M236" s="1092"/>
      <c r="N236" s="1093"/>
    </row>
    <row r="237" spans="2:17" x14ac:dyDescent="0.25">
      <c r="E237" s="613"/>
      <c r="F237" s="613"/>
      <c r="G237" s="613"/>
      <c r="H237" s="14"/>
      <c r="I237" s="14"/>
      <c r="K237" s="14"/>
    </row>
    <row r="238" spans="2:17" x14ac:dyDescent="0.25">
      <c r="E238" s="613"/>
      <c r="F238" s="613"/>
      <c r="G238" s="613"/>
      <c r="H238" s="14"/>
      <c r="I238" s="14"/>
      <c r="K238" s="14"/>
    </row>
    <row r="239" spans="2:17" x14ac:dyDescent="0.25">
      <c r="E239" s="613"/>
      <c r="F239" s="613"/>
      <c r="G239" s="613"/>
      <c r="H239" s="14"/>
      <c r="I239" s="14"/>
      <c r="K239" s="14"/>
    </row>
    <row r="240" spans="2:17" x14ac:dyDescent="0.25">
      <c r="E240" s="613"/>
      <c r="F240" s="613"/>
      <c r="G240" s="613"/>
      <c r="H240" s="14"/>
      <c r="I240" s="14"/>
      <c r="K240" s="14"/>
    </row>
    <row r="241" spans="2:68" ht="75" x14ac:dyDescent="0.25">
      <c r="B241" s="78" t="s">
        <v>111</v>
      </c>
      <c r="C241" s="78" t="s">
        <v>112</v>
      </c>
      <c r="D241" s="78" t="s">
        <v>113</v>
      </c>
      <c r="E241" s="78" t="s">
        <v>114</v>
      </c>
      <c r="F241" s="78" t="s">
        <v>115</v>
      </c>
      <c r="G241" s="78" t="s">
        <v>116</v>
      </c>
      <c r="H241" s="78" t="s">
        <v>117</v>
      </c>
      <c r="I241" s="78" t="s">
        <v>118</v>
      </c>
      <c r="J241" s="1084" t="s">
        <v>119</v>
      </c>
      <c r="K241" s="1085"/>
      <c r="L241" s="1086"/>
      <c r="M241" s="78" t="s">
        <v>120</v>
      </c>
      <c r="N241" s="78" t="s">
        <v>121</v>
      </c>
      <c r="O241" s="78" t="s">
        <v>122</v>
      </c>
      <c r="P241" s="1084" t="s">
        <v>97</v>
      </c>
      <c r="Q241" s="1086"/>
    </row>
    <row r="242" spans="2:68" ht="120" x14ac:dyDescent="0.25">
      <c r="B242" s="85" t="s">
        <v>123</v>
      </c>
      <c r="C242" s="85"/>
      <c r="D242" s="81" t="s">
        <v>2670</v>
      </c>
      <c r="E242" s="675">
        <v>32110535</v>
      </c>
      <c r="F242" s="675" t="s">
        <v>396</v>
      </c>
      <c r="G242" s="675" t="s">
        <v>488</v>
      </c>
      <c r="H242" s="422">
        <v>40825</v>
      </c>
      <c r="I242" s="74" t="s">
        <v>54</v>
      </c>
      <c r="J242" s="85" t="s">
        <v>2671</v>
      </c>
      <c r="K242" s="684" t="s">
        <v>2672</v>
      </c>
      <c r="L242" s="196" t="s">
        <v>2673</v>
      </c>
      <c r="M242" s="668" t="s">
        <v>21</v>
      </c>
      <c r="N242" s="668" t="s">
        <v>21</v>
      </c>
      <c r="O242" s="668" t="s">
        <v>21</v>
      </c>
      <c r="P242" s="997"/>
      <c r="Q242" s="997"/>
    </row>
    <row r="243" spans="2:68" ht="105" x14ac:dyDescent="0.45">
      <c r="B243" s="85" t="s">
        <v>123</v>
      </c>
      <c r="C243" s="635" t="s">
        <v>2674</v>
      </c>
      <c r="D243" s="81" t="s">
        <v>2675</v>
      </c>
      <c r="E243" s="675">
        <v>43758699</v>
      </c>
      <c r="F243" s="675" t="s">
        <v>265</v>
      </c>
      <c r="G243" s="675" t="s">
        <v>306</v>
      </c>
      <c r="H243" s="422">
        <v>36721</v>
      </c>
      <c r="I243" s="74" t="s">
        <v>54</v>
      </c>
      <c r="J243" s="85" t="s">
        <v>2676</v>
      </c>
      <c r="K243" s="684" t="s">
        <v>2677</v>
      </c>
      <c r="L243" s="684" t="s">
        <v>2678</v>
      </c>
      <c r="M243" s="668" t="s">
        <v>295</v>
      </c>
      <c r="N243" s="668" t="s">
        <v>21</v>
      </c>
      <c r="O243" s="668" t="s">
        <v>21</v>
      </c>
      <c r="P243" s="997"/>
      <c r="Q243" s="997"/>
    </row>
    <row r="244" spans="2:68" ht="45" x14ac:dyDescent="0.25">
      <c r="B244" s="85" t="s">
        <v>123</v>
      </c>
      <c r="C244" s="85"/>
      <c r="D244" s="81" t="s">
        <v>2679</v>
      </c>
      <c r="E244" s="675">
        <v>1035852955</v>
      </c>
      <c r="F244" s="675" t="s">
        <v>396</v>
      </c>
      <c r="G244" s="675" t="s">
        <v>488</v>
      </c>
      <c r="H244" s="422">
        <v>40893</v>
      </c>
      <c r="I244" s="74" t="s">
        <v>54</v>
      </c>
      <c r="J244" s="675" t="s">
        <v>2635</v>
      </c>
      <c r="K244" s="684" t="s">
        <v>383</v>
      </c>
      <c r="L244" s="684" t="s">
        <v>858</v>
      </c>
      <c r="M244" s="668" t="s">
        <v>21</v>
      </c>
      <c r="N244" s="668" t="s">
        <v>21</v>
      </c>
      <c r="O244" s="668" t="s">
        <v>21</v>
      </c>
      <c r="P244" s="994"/>
      <c r="Q244" s="996"/>
    </row>
    <row r="245" spans="2:68" ht="45" x14ac:dyDescent="0.25">
      <c r="B245" s="85" t="s">
        <v>123</v>
      </c>
      <c r="C245" s="85"/>
      <c r="D245" s="81" t="s">
        <v>2680</v>
      </c>
      <c r="E245" s="675">
        <v>21833233</v>
      </c>
      <c r="F245" s="675" t="s">
        <v>2681</v>
      </c>
      <c r="G245" s="675" t="s">
        <v>2682</v>
      </c>
      <c r="H245" s="422">
        <v>37607</v>
      </c>
      <c r="I245" s="74" t="s">
        <v>54</v>
      </c>
      <c r="J245" s="675" t="s">
        <v>2683</v>
      </c>
      <c r="K245" s="74" t="s">
        <v>1963</v>
      </c>
      <c r="L245" s="684" t="s">
        <v>858</v>
      </c>
      <c r="M245" s="668" t="s">
        <v>21</v>
      </c>
      <c r="N245" s="668" t="s">
        <v>21</v>
      </c>
      <c r="O245" s="668" t="s">
        <v>21</v>
      </c>
      <c r="P245" s="994"/>
      <c r="Q245" s="996"/>
    </row>
    <row r="246" spans="2:68" ht="120" x14ac:dyDescent="0.25">
      <c r="B246" s="85" t="s">
        <v>123</v>
      </c>
      <c r="C246" s="85"/>
      <c r="D246" s="81" t="s">
        <v>2684</v>
      </c>
      <c r="E246" s="675">
        <v>43405454</v>
      </c>
      <c r="F246" s="675" t="s">
        <v>2685</v>
      </c>
      <c r="G246" s="675" t="s">
        <v>474</v>
      </c>
      <c r="H246" s="422">
        <v>39429</v>
      </c>
      <c r="I246" s="74" t="s">
        <v>54</v>
      </c>
      <c r="J246" s="675" t="s">
        <v>2686</v>
      </c>
      <c r="K246" s="684" t="s">
        <v>2687</v>
      </c>
      <c r="L246" s="684" t="s">
        <v>2688</v>
      </c>
      <c r="M246" s="668" t="s">
        <v>21</v>
      </c>
      <c r="N246" s="668" t="s">
        <v>21</v>
      </c>
      <c r="O246" s="668" t="s">
        <v>21</v>
      </c>
      <c r="P246" s="994"/>
      <c r="Q246" s="996"/>
    </row>
    <row r="247" spans="2:68" ht="60" x14ac:dyDescent="0.25">
      <c r="B247" s="85" t="s">
        <v>123</v>
      </c>
      <c r="C247" s="85"/>
      <c r="D247" s="81" t="s">
        <v>2689</v>
      </c>
      <c r="E247" s="675">
        <v>1037322141</v>
      </c>
      <c r="F247" s="675" t="s">
        <v>2690</v>
      </c>
      <c r="G247" s="675" t="s">
        <v>306</v>
      </c>
      <c r="H247" s="422">
        <v>40576</v>
      </c>
      <c r="I247" s="74" t="s">
        <v>54</v>
      </c>
      <c r="J247" s="675" t="s">
        <v>2691</v>
      </c>
      <c r="K247" s="684" t="s">
        <v>2692</v>
      </c>
      <c r="L247" s="684" t="s">
        <v>858</v>
      </c>
      <c r="M247" s="668" t="s">
        <v>21</v>
      </c>
      <c r="N247" s="668" t="s">
        <v>21</v>
      </c>
      <c r="O247" s="668" t="s">
        <v>21</v>
      </c>
      <c r="P247" s="994"/>
      <c r="Q247" s="996"/>
    </row>
    <row r="248" spans="2:68" ht="90" x14ac:dyDescent="0.25">
      <c r="B248" s="85" t="s">
        <v>229</v>
      </c>
      <c r="C248" s="85"/>
      <c r="D248" s="81" t="s">
        <v>2693</v>
      </c>
      <c r="E248" s="675">
        <v>33101077</v>
      </c>
      <c r="F248" s="675" t="s">
        <v>273</v>
      </c>
      <c r="G248" s="675" t="s">
        <v>2694</v>
      </c>
      <c r="H248" s="422">
        <v>38415</v>
      </c>
      <c r="I248" s="668">
        <v>122266</v>
      </c>
      <c r="J248" s="675" t="s">
        <v>2695</v>
      </c>
      <c r="K248" s="675" t="s">
        <v>2696</v>
      </c>
      <c r="L248" s="41" t="s">
        <v>273</v>
      </c>
      <c r="M248" s="668" t="s">
        <v>21</v>
      </c>
      <c r="N248" s="668" t="s">
        <v>21</v>
      </c>
      <c r="O248" s="668" t="s">
        <v>21</v>
      </c>
      <c r="P248" s="994"/>
      <c r="Q248" s="996"/>
    </row>
    <row r="249" spans="2:68" s="194" customFormat="1" ht="52.5" x14ac:dyDescent="0.4">
      <c r="B249" s="310" t="s">
        <v>229</v>
      </c>
      <c r="C249" s="636" t="s">
        <v>2674</v>
      </c>
      <c r="D249" s="143" t="s">
        <v>2697</v>
      </c>
      <c r="E249" s="637">
        <v>1037618715</v>
      </c>
      <c r="F249" s="637" t="s">
        <v>330</v>
      </c>
      <c r="G249" s="637" t="s">
        <v>724</v>
      </c>
      <c r="H249" s="638">
        <v>41754</v>
      </c>
      <c r="I249" s="639" t="s">
        <v>2698</v>
      </c>
      <c r="J249" s="637" t="s">
        <v>2683</v>
      </c>
      <c r="K249" s="637" t="s">
        <v>2699</v>
      </c>
      <c r="L249" s="143" t="s">
        <v>134</v>
      </c>
      <c r="M249" s="639" t="s">
        <v>21</v>
      </c>
      <c r="N249" s="639" t="s">
        <v>22</v>
      </c>
      <c r="O249" s="639" t="s">
        <v>21</v>
      </c>
      <c r="P249" s="1130" t="s">
        <v>2700</v>
      </c>
      <c r="Q249" s="1131"/>
    </row>
    <row r="250" spans="2:68" ht="45" x14ac:dyDescent="0.25">
      <c r="B250" s="85" t="s">
        <v>229</v>
      </c>
      <c r="C250" s="85"/>
      <c r="D250" s="81" t="s">
        <v>2701</v>
      </c>
      <c r="E250" s="675">
        <v>21554025</v>
      </c>
      <c r="F250" s="675" t="s">
        <v>273</v>
      </c>
      <c r="G250" s="675" t="s">
        <v>2682</v>
      </c>
      <c r="H250" s="422">
        <v>40721</v>
      </c>
      <c r="I250" s="74">
        <v>137615</v>
      </c>
      <c r="J250" s="675" t="s">
        <v>2635</v>
      </c>
      <c r="K250" s="675" t="s">
        <v>321</v>
      </c>
      <c r="L250" s="684" t="s">
        <v>273</v>
      </c>
      <c r="M250" s="668" t="s">
        <v>21</v>
      </c>
      <c r="N250" s="668" t="s">
        <v>21</v>
      </c>
      <c r="O250" s="668" t="s">
        <v>21</v>
      </c>
      <c r="P250" s="994"/>
      <c r="Q250" s="996"/>
    </row>
    <row r="251" spans="2:68" ht="75" x14ac:dyDescent="0.25">
      <c r="B251" s="85" t="s">
        <v>229</v>
      </c>
      <c r="C251" s="85"/>
      <c r="D251" s="81" t="s">
        <v>2702</v>
      </c>
      <c r="E251" s="675">
        <v>1040354078</v>
      </c>
      <c r="F251" s="675" t="s">
        <v>273</v>
      </c>
      <c r="G251" s="675" t="s">
        <v>306</v>
      </c>
      <c r="H251" s="422">
        <v>39871</v>
      </c>
      <c r="I251" s="74">
        <v>145027</v>
      </c>
      <c r="J251" s="675" t="s">
        <v>2703</v>
      </c>
      <c r="K251" s="675" t="s">
        <v>2704</v>
      </c>
      <c r="L251" s="684" t="s">
        <v>273</v>
      </c>
      <c r="M251" s="668" t="s">
        <v>21</v>
      </c>
      <c r="N251" s="668" t="s">
        <v>21</v>
      </c>
      <c r="O251" s="668" t="s">
        <v>21</v>
      </c>
      <c r="P251" s="994"/>
      <c r="Q251" s="996"/>
    </row>
    <row r="252" spans="2:68" ht="45" x14ac:dyDescent="0.25">
      <c r="B252" s="85" t="s">
        <v>229</v>
      </c>
      <c r="C252" s="85"/>
      <c r="D252" s="81" t="s">
        <v>2705</v>
      </c>
      <c r="E252" s="675">
        <v>15440464</v>
      </c>
      <c r="F252" s="675" t="s">
        <v>2706</v>
      </c>
      <c r="G252" s="675" t="s">
        <v>306</v>
      </c>
      <c r="H252" s="422">
        <v>37834</v>
      </c>
      <c r="I252" s="74" t="s">
        <v>2707</v>
      </c>
      <c r="J252" s="675" t="s">
        <v>2635</v>
      </c>
      <c r="K252" s="675" t="s">
        <v>618</v>
      </c>
      <c r="L252" s="684" t="s">
        <v>2020</v>
      </c>
      <c r="M252" s="668" t="s">
        <v>21</v>
      </c>
      <c r="N252" s="668" t="s">
        <v>21</v>
      </c>
      <c r="O252" s="668" t="s">
        <v>21</v>
      </c>
      <c r="P252" s="994"/>
      <c r="Q252" s="996"/>
    </row>
    <row r="253" spans="2:68" ht="45" x14ac:dyDescent="0.25">
      <c r="B253" s="640" t="s">
        <v>229</v>
      </c>
      <c r="C253" s="640"/>
      <c r="D253" s="641" t="s">
        <v>2708</v>
      </c>
      <c r="E253" s="689">
        <v>1017161182</v>
      </c>
      <c r="F253" s="689" t="s">
        <v>273</v>
      </c>
      <c r="G253" s="689" t="s">
        <v>474</v>
      </c>
      <c r="H253" s="642">
        <v>41627</v>
      </c>
      <c r="I253" s="680">
        <v>140551</v>
      </c>
      <c r="J253" s="689" t="s">
        <v>2635</v>
      </c>
      <c r="K253" s="689" t="s">
        <v>646</v>
      </c>
      <c r="L253" s="643" t="s">
        <v>273</v>
      </c>
      <c r="M253" s="669" t="s">
        <v>21</v>
      </c>
      <c r="N253" s="669" t="s">
        <v>21</v>
      </c>
      <c r="O253" s="669" t="s">
        <v>21</v>
      </c>
      <c r="P253" s="1128"/>
      <c r="Q253" s="1129"/>
    </row>
    <row r="254" spans="2:68" s="41" customFormat="1" ht="52.5" x14ac:dyDescent="0.4">
      <c r="B254" s="85" t="s">
        <v>229</v>
      </c>
      <c r="C254" s="636" t="s">
        <v>2709</v>
      </c>
      <c r="D254" s="81" t="s">
        <v>2710</v>
      </c>
      <c r="E254" s="675">
        <v>32184601</v>
      </c>
      <c r="F254" s="675" t="s">
        <v>2711</v>
      </c>
      <c r="G254" s="675" t="s">
        <v>306</v>
      </c>
      <c r="H254" s="422" t="s">
        <v>2712</v>
      </c>
      <c r="I254" s="74" t="s">
        <v>2713</v>
      </c>
      <c r="J254" s="675" t="s">
        <v>2714</v>
      </c>
      <c r="K254" s="675">
        <v>24</v>
      </c>
      <c r="L254" s="684" t="s">
        <v>134</v>
      </c>
      <c r="M254" s="668" t="s">
        <v>21</v>
      </c>
      <c r="N254" s="668" t="s">
        <v>21</v>
      </c>
      <c r="O254" s="668" t="s">
        <v>21</v>
      </c>
      <c r="P254" s="668"/>
      <c r="Q254" s="668"/>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row>
    <row r="255" spans="2:68" x14ac:dyDescent="0.25">
      <c r="B255" s="644"/>
      <c r="C255" s="644"/>
      <c r="D255" s="133"/>
      <c r="E255" s="36"/>
      <c r="F255" s="36"/>
      <c r="G255" s="36"/>
      <c r="H255" s="625"/>
      <c r="I255" s="25"/>
      <c r="J255" s="130"/>
      <c r="K255" s="25"/>
      <c r="L255" s="128"/>
      <c r="M255" s="29"/>
      <c r="N255" s="29"/>
      <c r="O255" s="29"/>
      <c r="P255" s="625"/>
      <c r="Q255" s="625"/>
    </row>
    <row r="256" spans="2:68" x14ac:dyDescent="0.25">
      <c r="E256" s="613"/>
      <c r="F256" s="613"/>
      <c r="G256" s="613"/>
      <c r="H256" s="14"/>
      <c r="I256" s="14"/>
      <c r="K256" s="14"/>
    </row>
    <row r="257" spans="1:17" ht="15.75" thickBot="1" x14ac:dyDescent="0.3">
      <c r="E257" s="613"/>
      <c r="F257" s="613"/>
      <c r="G257" s="613"/>
      <c r="H257" s="14"/>
      <c r="I257" s="14"/>
      <c r="K257" s="14"/>
    </row>
    <row r="258" spans="1:17" ht="27" thickBot="1" x14ac:dyDescent="0.3">
      <c r="B258" s="1091" t="s">
        <v>145</v>
      </c>
      <c r="C258" s="1092"/>
      <c r="D258" s="1092"/>
      <c r="E258" s="1092"/>
      <c r="F258" s="1092"/>
      <c r="G258" s="1092"/>
      <c r="H258" s="1092"/>
      <c r="I258" s="1092"/>
      <c r="J258" s="1092"/>
      <c r="K258" s="1092"/>
      <c r="L258" s="1092"/>
      <c r="M258" s="1092"/>
      <c r="N258" s="1093"/>
    </row>
    <row r="259" spans="1:17" x14ac:dyDescent="0.25">
      <c r="E259" s="613"/>
      <c r="F259" s="613"/>
      <c r="G259" s="613"/>
      <c r="H259" s="14"/>
      <c r="I259" s="14"/>
      <c r="K259" s="14"/>
    </row>
    <row r="260" spans="1:17" x14ac:dyDescent="0.25">
      <c r="E260" s="613"/>
      <c r="F260" s="613"/>
      <c r="G260" s="613"/>
      <c r="H260" s="14"/>
      <c r="I260" s="14"/>
      <c r="K260" s="14"/>
    </row>
    <row r="261" spans="1:17" ht="30" x14ac:dyDescent="0.25">
      <c r="B261" s="79" t="s">
        <v>20</v>
      </c>
      <c r="C261" s="79" t="s">
        <v>146</v>
      </c>
      <c r="D261" s="1084" t="s">
        <v>97</v>
      </c>
      <c r="E261" s="1086"/>
      <c r="F261" s="613"/>
      <c r="G261" s="613"/>
      <c r="H261" s="14"/>
      <c r="I261" s="14"/>
      <c r="K261" s="14"/>
    </row>
    <row r="262" spans="1:17" x14ac:dyDescent="0.25">
      <c r="B262" s="682" t="s">
        <v>147</v>
      </c>
      <c r="C262" s="74" t="s">
        <v>21</v>
      </c>
      <c r="D262" s="1125" t="s">
        <v>230</v>
      </c>
      <c r="E262" s="1125"/>
      <c r="F262" s="613"/>
      <c r="G262" s="613"/>
      <c r="H262" s="14"/>
      <c r="I262" s="14"/>
      <c r="K262" s="14"/>
    </row>
    <row r="263" spans="1:17" x14ac:dyDescent="0.25">
      <c r="E263" s="613"/>
      <c r="F263" s="613"/>
      <c r="G263" s="613"/>
      <c r="H263" s="14"/>
      <c r="I263" s="14"/>
      <c r="K263" s="14"/>
    </row>
    <row r="264" spans="1:17" x14ac:dyDescent="0.25">
      <c r="E264" s="613"/>
      <c r="F264" s="613"/>
      <c r="G264" s="613"/>
      <c r="H264" s="14"/>
      <c r="I264" s="14"/>
      <c r="K264" s="14"/>
    </row>
    <row r="265" spans="1:17" ht="26.25" x14ac:dyDescent="0.25">
      <c r="B265" s="1072" t="s">
        <v>148</v>
      </c>
      <c r="C265" s="1073"/>
      <c r="D265" s="1073"/>
      <c r="E265" s="1073"/>
      <c r="F265" s="1073"/>
      <c r="G265" s="1073"/>
      <c r="H265" s="1073"/>
      <c r="I265" s="1073"/>
      <c r="J265" s="1073"/>
      <c r="K265" s="1073"/>
      <c r="L265" s="1073"/>
      <c r="M265" s="1073"/>
      <c r="N265" s="1073"/>
      <c r="O265" s="1073"/>
      <c r="P265" s="1073"/>
    </row>
    <row r="266" spans="1:17" x14ac:dyDescent="0.25">
      <c r="E266" s="613"/>
      <c r="F266" s="613"/>
      <c r="G266" s="613"/>
      <c r="H266" s="14"/>
      <c r="I266" s="14"/>
      <c r="K266" s="14"/>
    </row>
    <row r="267" spans="1:17" ht="15.75" thickBot="1" x14ac:dyDescent="0.3">
      <c r="E267" s="613"/>
      <c r="F267" s="613"/>
      <c r="G267" s="613"/>
      <c r="H267" s="14"/>
      <c r="I267" s="14"/>
      <c r="K267" s="14"/>
    </row>
    <row r="268" spans="1:17" ht="27" thickBot="1" x14ac:dyDescent="0.3">
      <c r="B268" s="1091" t="s">
        <v>149</v>
      </c>
      <c r="C268" s="1092"/>
      <c r="D268" s="1092"/>
      <c r="E268" s="1092"/>
      <c r="F268" s="1092"/>
      <c r="G268" s="1092"/>
      <c r="H268" s="1092"/>
      <c r="I268" s="1092"/>
      <c r="J268" s="1092"/>
      <c r="K268" s="1092"/>
      <c r="L268" s="1092"/>
      <c r="M268" s="1092"/>
      <c r="N268" s="1093"/>
    </row>
    <row r="269" spans="1:17" x14ac:dyDescent="0.25">
      <c r="E269" s="613"/>
      <c r="F269" s="613"/>
      <c r="G269" s="613"/>
      <c r="H269" s="14"/>
      <c r="I269" s="14"/>
      <c r="K269" s="14"/>
    </row>
    <row r="270" spans="1:17" ht="15.75" thickBot="1" x14ac:dyDescent="0.3">
      <c r="E270" s="613"/>
      <c r="F270" s="613"/>
      <c r="G270" s="613"/>
      <c r="H270" s="14"/>
      <c r="I270" s="14"/>
      <c r="K270" s="14"/>
      <c r="M270" s="45"/>
      <c r="N270" s="45"/>
    </row>
    <row r="271" spans="1:17" ht="60" x14ac:dyDescent="0.25">
      <c r="A271" s="14"/>
      <c r="B271" s="46" t="s">
        <v>36</v>
      </c>
      <c r="C271" s="46" t="s">
        <v>37</v>
      </c>
      <c r="D271" s="46" t="s">
        <v>38</v>
      </c>
      <c r="E271" s="46" t="s">
        <v>39</v>
      </c>
      <c r="F271" s="46" t="s">
        <v>40</v>
      </c>
      <c r="G271" s="46" t="s">
        <v>41</v>
      </c>
      <c r="H271" s="46" t="s">
        <v>42</v>
      </c>
      <c r="I271" s="46" t="s">
        <v>43</v>
      </c>
      <c r="J271" s="46" t="s">
        <v>44</v>
      </c>
      <c r="K271" s="46" t="s">
        <v>45</v>
      </c>
      <c r="L271" s="46" t="s">
        <v>46</v>
      </c>
      <c r="M271" s="47" t="s">
        <v>47</v>
      </c>
      <c r="N271" s="46" t="s">
        <v>48</v>
      </c>
      <c r="O271" s="46" t="s">
        <v>49</v>
      </c>
      <c r="P271" s="48" t="s">
        <v>50</v>
      </c>
      <c r="Q271" s="48" t="s">
        <v>51</v>
      </c>
    </row>
    <row r="272" spans="1:17" ht="30" x14ac:dyDescent="0.25">
      <c r="A272" s="62">
        <v>1</v>
      </c>
      <c r="B272" s="49" t="s">
        <v>2596</v>
      </c>
      <c r="C272" s="50" t="s">
        <v>2596</v>
      </c>
      <c r="D272" s="49" t="s">
        <v>2715</v>
      </c>
      <c r="E272" s="51" t="s">
        <v>2716</v>
      </c>
      <c r="F272" s="52" t="s">
        <v>21</v>
      </c>
      <c r="G272" s="53" t="s">
        <v>54</v>
      </c>
      <c r="H272" s="54" t="s">
        <v>2717</v>
      </c>
      <c r="I272" s="55" t="s">
        <v>2718</v>
      </c>
      <c r="J272" s="55" t="s">
        <v>22</v>
      </c>
      <c r="K272" s="88">
        <v>3.4</v>
      </c>
      <c r="L272" s="55"/>
      <c r="M272" s="51">
        <v>388</v>
      </c>
      <c r="N272" s="56"/>
      <c r="O272" s="431">
        <v>166937134</v>
      </c>
      <c r="P272" s="432">
        <v>516</v>
      </c>
      <c r="Q272" s="61"/>
    </row>
    <row r="273" spans="1:17" ht="180" x14ac:dyDescent="0.25">
      <c r="A273" s="62">
        <f>+A272+1</f>
        <v>2</v>
      </c>
      <c r="B273" s="49" t="s">
        <v>2596</v>
      </c>
      <c r="C273" s="50" t="s">
        <v>2596</v>
      </c>
      <c r="D273" s="49" t="s">
        <v>272</v>
      </c>
      <c r="E273" s="51">
        <v>130</v>
      </c>
      <c r="F273" s="52" t="s">
        <v>21</v>
      </c>
      <c r="G273" s="52" t="s">
        <v>54</v>
      </c>
      <c r="H273" s="52" t="s">
        <v>2719</v>
      </c>
      <c r="I273" s="55" t="s">
        <v>246</v>
      </c>
      <c r="J273" s="55" t="s">
        <v>22</v>
      </c>
      <c r="K273" s="51">
        <v>8</v>
      </c>
      <c r="L273" s="51">
        <v>3</v>
      </c>
      <c r="M273" s="51">
        <v>160</v>
      </c>
      <c r="N273" s="56"/>
      <c r="O273" s="57"/>
      <c r="P273" s="57">
        <v>516</v>
      </c>
      <c r="Q273" s="58" t="s">
        <v>62</v>
      </c>
    </row>
    <row r="274" spans="1:17" ht="30" x14ac:dyDescent="0.25">
      <c r="A274" s="62">
        <f t="shared" ref="A274:A279" si="8">+A273+1</f>
        <v>3</v>
      </c>
      <c r="B274" s="49" t="s">
        <v>2596</v>
      </c>
      <c r="C274" s="50" t="s">
        <v>2596</v>
      </c>
      <c r="D274" s="49" t="s">
        <v>272</v>
      </c>
      <c r="E274" s="51">
        <v>516</v>
      </c>
      <c r="F274" s="52" t="s">
        <v>21</v>
      </c>
      <c r="G274" s="52" t="s">
        <v>54</v>
      </c>
      <c r="H274" s="52" t="s">
        <v>157</v>
      </c>
      <c r="I274" s="55" t="s">
        <v>763</v>
      </c>
      <c r="J274" s="55" t="s">
        <v>22</v>
      </c>
      <c r="K274" s="56">
        <v>10.99</v>
      </c>
      <c r="L274" s="55"/>
      <c r="M274" s="51">
        <v>150</v>
      </c>
      <c r="N274" s="56"/>
      <c r="O274" s="57"/>
      <c r="P274" s="57">
        <v>515</v>
      </c>
      <c r="Q274" s="58"/>
    </row>
    <row r="275" spans="1:17" ht="180" x14ac:dyDescent="0.25">
      <c r="A275" s="62">
        <f t="shared" si="8"/>
        <v>4</v>
      </c>
      <c r="B275" s="49" t="s">
        <v>2596</v>
      </c>
      <c r="C275" s="50" t="s">
        <v>2596</v>
      </c>
      <c r="D275" s="49" t="s">
        <v>272</v>
      </c>
      <c r="E275" s="51">
        <v>515</v>
      </c>
      <c r="F275" s="52" t="s">
        <v>21</v>
      </c>
      <c r="G275" s="52" t="s">
        <v>54</v>
      </c>
      <c r="H275" s="52" t="s">
        <v>157</v>
      </c>
      <c r="I275" s="55" t="s">
        <v>763</v>
      </c>
      <c r="J275" s="55" t="s">
        <v>22</v>
      </c>
      <c r="K275" s="68"/>
      <c r="L275" s="51">
        <v>10</v>
      </c>
      <c r="M275" s="51">
        <v>150</v>
      </c>
      <c r="N275" s="56"/>
      <c r="O275" s="57"/>
      <c r="P275" s="57">
        <v>515</v>
      </c>
      <c r="Q275" s="58" t="s">
        <v>62</v>
      </c>
    </row>
    <row r="276" spans="1:17" ht="180" x14ac:dyDescent="0.25">
      <c r="A276" s="62">
        <f t="shared" si="8"/>
        <v>5</v>
      </c>
      <c r="B276" s="49" t="s">
        <v>2596</v>
      </c>
      <c r="C276" s="50" t="s">
        <v>2596</v>
      </c>
      <c r="D276" s="49" t="s">
        <v>272</v>
      </c>
      <c r="E276" s="51">
        <v>557</v>
      </c>
      <c r="F276" s="52" t="s">
        <v>21</v>
      </c>
      <c r="G276" s="52" t="s">
        <v>54</v>
      </c>
      <c r="H276" s="52" t="s">
        <v>2720</v>
      </c>
      <c r="I276" s="55" t="s">
        <v>763</v>
      </c>
      <c r="J276" s="55" t="s">
        <v>22</v>
      </c>
      <c r="K276" s="68"/>
      <c r="L276" s="51">
        <v>11</v>
      </c>
      <c r="M276" s="51">
        <v>120</v>
      </c>
      <c r="N276" s="56"/>
      <c r="O276" s="57"/>
      <c r="P276" s="57">
        <v>515</v>
      </c>
      <c r="Q276" s="58" t="s">
        <v>62</v>
      </c>
    </row>
    <row r="277" spans="1:17" ht="180" x14ac:dyDescent="0.25">
      <c r="A277" s="62">
        <f t="shared" si="8"/>
        <v>6</v>
      </c>
      <c r="B277" s="49" t="s">
        <v>2596</v>
      </c>
      <c r="C277" s="50" t="s">
        <v>2596</v>
      </c>
      <c r="D277" s="49" t="s">
        <v>272</v>
      </c>
      <c r="E277" s="51">
        <v>545</v>
      </c>
      <c r="F277" s="52" t="s">
        <v>21</v>
      </c>
      <c r="G277" s="52" t="s">
        <v>54</v>
      </c>
      <c r="H277" s="52" t="s">
        <v>2720</v>
      </c>
      <c r="I277" s="55" t="s">
        <v>763</v>
      </c>
      <c r="J277" s="55" t="s">
        <v>22</v>
      </c>
      <c r="K277" s="68"/>
      <c r="L277" s="51">
        <v>11</v>
      </c>
      <c r="M277" s="51">
        <v>160</v>
      </c>
      <c r="N277" s="56"/>
      <c r="O277" s="57"/>
      <c r="P277" s="57">
        <v>515</v>
      </c>
      <c r="Q277" s="58" t="s">
        <v>62</v>
      </c>
    </row>
    <row r="278" spans="1:17" ht="75" x14ac:dyDescent="0.25">
      <c r="A278" s="62">
        <f t="shared" si="8"/>
        <v>7</v>
      </c>
      <c r="B278" s="49" t="s">
        <v>2596</v>
      </c>
      <c r="C278" s="50" t="s">
        <v>2596</v>
      </c>
      <c r="D278" s="49" t="s">
        <v>272</v>
      </c>
      <c r="E278" s="51">
        <v>663</v>
      </c>
      <c r="F278" s="52" t="s">
        <v>21</v>
      </c>
      <c r="G278" s="52" t="s">
        <v>54</v>
      </c>
      <c r="H278" s="52"/>
      <c r="I278" s="55" t="s">
        <v>246</v>
      </c>
      <c r="J278" s="55" t="s">
        <v>22</v>
      </c>
      <c r="K278" s="51"/>
      <c r="L278" s="55"/>
      <c r="M278" s="51">
        <v>150</v>
      </c>
      <c r="N278" s="56"/>
      <c r="O278" s="57"/>
      <c r="P278" s="57">
        <v>515</v>
      </c>
      <c r="Q278" s="61" t="s">
        <v>2721</v>
      </c>
    </row>
    <row r="279" spans="1:17" ht="75" x14ac:dyDescent="0.25">
      <c r="A279" s="62">
        <f t="shared" si="8"/>
        <v>8</v>
      </c>
      <c r="B279" s="49" t="s">
        <v>2596</v>
      </c>
      <c r="C279" s="50" t="s">
        <v>2596</v>
      </c>
      <c r="D279" s="49" t="s">
        <v>272</v>
      </c>
      <c r="E279" s="51">
        <v>664</v>
      </c>
      <c r="F279" s="52" t="s">
        <v>21</v>
      </c>
      <c r="G279" s="52" t="s">
        <v>54</v>
      </c>
      <c r="H279" s="52"/>
      <c r="I279" s="55" t="s">
        <v>246</v>
      </c>
      <c r="J279" s="55" t="s">
        <v>22</v>
      </c>
      <c r="K279" s="55"/>
      <c r="L279" s="55"/>
      <c r="M279" s="51">
        <v>150</v>
      </c>
      <c r="N279" s="56"/>
      <c r="O279" s="57"/>
      <c r="P279" s="57">
        <v>516</v>
      </c>
      <c r="Q279" s="61" t="s">
        <v>2721</v>
      </c>
    </row>
    <row r="280" spans="1:17" x14ac:dyDescent="0.25">
      <c r="A280" s="62"/>
      <c r="B280" s="63" t="s">
        <v>31</v>
      </c>
      <c r="C280" s="50"/>
      <c r="D280" s="49"/>
      <c r="E280" s="51"/>
      <c r="F280" s="52"/>
      <c r="G280" s="52"/>
      <c r="H280" s="52"/>
      <c r="I280" s="55"/>
      <c r="J280" s="55"/>
      <c r="K280" s="67">
        <f t="shared" ref="K280:N280" si="9">SUM(K272:K279)</f>
        <v>22.39</v>
      </c>
      <c r="L280" s="67">
        <f t="shared" si="9"/>
        <v>35</v>
      </c>
      <c r="M280" s="66">
        <f t="shared" si="9"/>
        <v>1428</v>
      </c>
      <c r="N280" s="67">
        <f t="shared" si="9"/>
        <v>0</v>
      </c>
      <c r="O280" s="57"/>
      <c r="P280" s="57"/>
      <c r="Q280" s="68"/>
    </row>
    <row r="281" spans="1:17" x14ac:dyDescent="0.25">
      <c r="B281" s="69"/>
      <c r="C281" s="69"/>
      <c r="D281" s="69"/>
      <c r="E281" s="630"/>
      <c r="F281" s="631"/>
      <c r="G281" s="631"/>
      <c r="H281" s="162"/>
      <c r="I281" s="162"/>
      <c r="J281" s="69"/>
      <c r="K281" s="162"/>
      <c r="L281" s="69"/>
      <c r="M281" s="69"/>
      <c r="N281" s="69"/>
      <c r="O281" s="69"/>
      <c r="P281" s="69"/>
    </row>
    <row r="282" spans="1:17" ht="18.75" x14ac:dyDescent="0.25">
      <c r="B282" s="72" t="s">
        <v>172</v>
      </c>
      <c r="C282" s="89">
        <f>+K280</f>
        <v>22.39</v>
      </c>
      <c r="E282" s="613"/>
      <c r="F282" s="613"/>
      <c r="G282" s="613"/>
      <c r="H282" s="634"/>
      <c r="I282" s="634"/>
      <c r="J282" s="76"/>
      <c r="K282" s="634"/>
      <c r="L282" s="76"/>
      <c r="M282" s="76"/>
      <c r="N282" s="69"/>
      <c r="O282" s="69"/>
      <c r="P282" s="69"/>
    </row>
    <row r="283" spans="1:17" x14ac:dyDescent="0.25">
      <c r="E283" s="613"/>
      <c r="F283" s="613"/>
      <c r="G283" s="613"/>
      <c r="H283" s="14"/>
      <c r="I283" s="14"/>
      <c r="K283" s="14"/>
    </row>
    <row r="284" spans="1:17" ht="15.75" thickBot="1" x14ac:dyDescent="0.3">
      <c r="E284" s="613"/>
      <c r="F284" s="613"/>
      <c r="G284" s="613"/>
      <c r="H284" s="14"/>
      <c r="I284" s="14"/>
      <c r="K284" s="14"/>
    </row>
    <row r="285" spans="1:17" ht="30.75" thickBot="1" x14ac:dyDescent="0.3">
      <c r="B285" s="90" t="s">
        <v>173</v>
      </c>
      <c r="C285" s="91" t="s">
        <v>174</v>
      </c>
      <c r="D285" s="90" t="s">
        <v>30</v>
      </c>
      <c r="E285" s="91" t="s">
        <v>175</v>
      </c>
      <c r="F285" s="613"/>
      <c r="G285" s="613"/>
      <c r="H285" s="14"/>
      <c r="I285" s="14"/>
      <c r="K285" s="14"/>
    </row>
    <row r="286" spans="1:17" x14ac:dyDescent="0.25">
      <c r="B286" s="92" t="s">
        <v>176</v>
      </c>
      <c r="C286" s="93">
        <v>20</v>
      </c>
      <c r="D286" s="93">
        <v>0</v>
      </c>
      <c r="E286" s="1135">
        <v>40</v>
      </c>
      <c r="F286" s="613"/>
      <c r="G286" s="613"/>
      <c r="H286" s="14"/>
      <c r="I286" s="14"/>
      <c r="K286" s="14"/>
    </row>
    <row r="287" spans="1:17" x14ac:dyDescent="0.25">
      <c r="B287" s="92" t="s">
        <v>177</v>
      </c>
      <c r="C287" s="74">
        <v>30</v>
      </c>
      <c r="D287" s="668">
        <v>0</v>
      </c>
      <c r="E287" s="1136"/>
      <c r="F287" s="613"/>
      <c r="G287" s="613"/>
      <c r="H287" s="14"/>
      <c r="I287" s="14"/>
      <c r="K287" s="14"/>
    </row>
    <row r="288" spans="1:17" ht="15.75" thickBot="1" x14ac:dyDescent="0.3">
      <c r="B288" s="92" t="s">
        <v>178</v>
      </c>
      <c r="C288" s="94">
        <v>40</v>
      </c>
      <c r="D288" s="94">
        <v>40</v>
      </c>
      <c r="E288" s="1137"/>
      <c r="F288" s="613"/>
      <c r="G288" s="613"/>
      <c r="H288" s="14"/>
      <c r="I288" s="14"/>
      <c r="K288" s="14"/>
    </row>
    <row r="289" spans="2:17" x14ac:dyDescent="0.25">
      <c r="E289" s="613"/>
      <c r="F289" s="613"/>
      <c r="G289" s="613"/>
      <c r="H289" s="14"/>
      <c r="I289" s="14"/>
      <c r="K289" s="14"/>
    </row>
    <row r="290" spans="2:17" ht="15.75" thickBot="1" x14ac:dyDescent="0.3">
      <c r="E290" s="613"/>
      <c r="F290" s="613"/>
      <c r="G290" s="613"/>
      <c r="H290" s="14"/>
      <c r="I290" s="14"/>
      <c r="K290" s="14"/>
    </row>
    <row r="291" spans="2:17" ht="27" thickBot="1" x14ac:dyDescent="0.3">
      <c r="B291" s="1091" t="s">
        <v>179</v>
      </c>
      <c r="C291" s="1092"/>
      <c r="D291" s="1092"/>
      <c r="E291" s="1092"/>
      <c r="F291" s="1092"/>
      <c r="G291" s="1092"/>
      <c r="H291" s="1092"/>
      <c r="I291" s="1092"/>
      <c r="J291" s="1092"/>
      <c r="K291" s="1092"/>
      <c r="L291" s="1092"/>
      <c r="M291" s="1092"/>
      <c r="N291" s="1093"/>
    </row>
    <row r="292" spans="2:17" x14ac:dyDescent="0.25">
      <c r="E292" s="613"/>
      <c r="F292" s="613"/>
      <c r="G292" s="613"/>
      <c r="H292" s="14"/>
      <c r="I292" s="14"/>
      <c r="K292" s="14"/>
    </row>
    <row r="293" spans="2:17" ht="75" x14ac:dyDescent="0.25">
      <c r="B293" s="78" t="s">
        <v>111</v>
      </c>
      <c r="C293" s="78" t="s">
        <v>112</v>
      </c>
      <c r="D293" s="78" t="s">
        <v>113</v>
      </c>
      <c r="E293" s="78" t="s">
        <v>114</v>
      </c>
      <c r="F293" s="78" t="s">
        <v>115</v>
      </c>
      <c r="G293" s="78" t="s">
        <v>116</v>
      </c>
      <c r="H293" s="78" t="s">
        <v>117</v>
      </c>
      <c r="I293" s="78" t="s">
        <v>118</v>
      </c>
      <c r="J293" s="1084" t="s">
        <v>119</v>
      </c>
      <c r="K293" s="1085"/>
      <c r="L293" s="1086"/>
      <c r="M293" s="78" t="s">
        <v>120</v>
      </c>
      <c r="N293" s="78" t="s">
        <v>121</v>
      </c>
      <c r="O293" s="78" t="s">
        <v>122</v>
      </c>
      <c r="P293" s="1084" t="s">
        <v>97</v>
      </c>
      <c r="Q293" s="1086"/>
    </row>
    <row r="294" spans="2:17" ht="45" x14ac:dyDescent="0.25">
      <c r="B294" s="85" t="s">
        <v>180</v>
      </c>
      <c r="C294" s="85">
        <v>1</v>
      </c>
      <c r="D294" s="612" t="s">
        <v>2632</v>
      </c>
      <c r="E294" s="675">
        <v>42732265</v>
      </c>
      <c r="F294" s="675" t="s">
        <v>2633</v>
      </c>
      <c r="G294" s="675" t="s">
        <v>126</v>
      </c>
      <c r="H294" s="422" t="s">
        <v>2634</v>
      </c>
      <c r="I294" s="74"/>
      <c r="J294" s="675" t="s">
        <v>2635</v>
      </c>
      <c r="K294" s="684" t="s">
        <v>1285</v>
      </c>
      <c r="L294" s="684" t="s">
        <v>134</v>
      </c>
      <c r="M294" s="41" t="s">
        <v>21</v>
      </c>
      <c r="N294" s="41" t="s">
        <v>21</v>
      </c>
      <c r="O294" s="41" t="s">
        <v>21</v>
      </c>
      <c r="P294" s="993"/>
      <c r="Q294" s="993"/>
    </row>
    <row r="295" spans="2:17" ht="105" x14ac:dyDescent="0.25">
      <c r="B295" s="85" t="s">
        <v>214</v>
      </c>
      <c r="C295" s="85">
        <v>1</v>
      </c>
      <c r="D295" s="612" t="s">
        <v>2636</v>
      </c>
      <c r="E295" s="675">
        <v>21234955</v>
      </c>
      <c r="F295" s="675" t="s">
        <v>2637</v>
      </c>
      <c r="G295" s="675" t="s">
        <v>2638</v>
      </c>
      <c r="H295" s="422" t="s">
        <v>2639</v>
      </c>
      <c r="I295" s="74"/>
      <c r="J295" s="675" t="s">
        <v>2635</v>
      </c>
      <c r="K295" s="684" t="s">
        <v>2640</v>
      </c>
      <c r="L295" s="684" t="s">
        <v>2641</v>
      </c>
      <c r="M295" s="41" t="s">
        <v>21</v>
      </c>
      <c r="N295" s="41" t="s">
        <v>21</v>
      </c>
      <c r="O295" s="41" t="s">
        <v>21</v>
      </c>
      <c r="P295" s="994"/>
      <c r="Q295" s="996"/>
    </row>
    <row r="296" spans="2:17" ht="45" x14ac:dyDescent="0.25">
      <c r="B296" s="85" t="s">
        <v>180</v>
      </c>
      <c r="C296" s="85"/>
      <c r="D296" s="612" t="s">
        <v>2642</v>
      </c>
      <c r="E296" s="100">
        <v>30339666</v>
      </c>
      <c r="F296" s="81" t="s">
        <v>330</v>
      </c>
      <c r="G296" s="81" t="s">
        <v>2092</v>
      </c>
      <c r="H296" s="81" t="s">
        <v>2643</v>
      </c>
      <c r="I296" s="82" t="s">
        <v>2644</v>
      </c>
      <c r="J296" s="675" t="s">
        <v>2635</v>
      </c>
      <c r="K296" s="74" t="s">
        <v>2645</v>
      </c>
      <c r="L296" s="684" t="s">
        <v>134</v>
      </c>
      <c r="M296" s="41" t="s">
        <v>21</v>
      </c>
      <c r="N296" s="41" t="s">
        <v>21</v>
      </c>
      <c r="O296" s="41" t="s">
        <v>21</v>
      </c>
      <c r="P296" s="993"/>
      <c r="Q296" s="993"/>
    </row>
    <row r="297" spans="2:17" ht="45" x14ac:dyDescent="0.25">
      <c r="B297" s="85" t="s">
        <v>214</v>
      </c>
      <c r="C297" s="41"/>
      <c r="D297" s="612" t="s">
        <v>2646</v>
      </c>
      <c r="E297" s="41">
        <v>42826905</v>
      </c>
      <c r="F297" s="41" t="s">
        <v>396</v>
      </c>
      <c r="G297" s="41" t="s">
        <v>183</v>
      </c>
      <c r="H297" s="41" t="s">
        <v>2647</v>
      </c>
      <c r="I297" s="41"/>
      <c r="J297" s="675" t="s">
        <v>2635</v>
      </c>
      <c r="K297" s="41" t="s">
        <v>963</v>
      </c>
      <c r="L297" s="684" t="s">
        <v>858</v>
      </c>
      <c r="M297" s="41" t="s">
        <v>21</v>
      </c>
      <c r="N297" s="41" t="s">
        <v>21</v>
      </c>
      <c r="O297" s="41" t="s">
        <v>21</v>
      </c>
      <c r="P297" s="994"/>
      <c r="Q297" s="996"/>
    </row>
    <row r="298" spans="2:17" ht="45" x14ac:dyDescent="0.25">
      <c r="B298" s="85" t="s">
        <v>208</v>
      </c>
      <c r="C298" s="41"/>
      <c r="D298" s="612" t="s">
        <v>2648</v>
      </c>
      <c r="E298" s="41">
        <v>43545026</v>
      </c>
      <c r="F298" s="41" t="s">
        <v>206</v>
      </c>
      <c r="G298" s="41" t="s">
        <v>838</v>
      </c>
      <c r="H298" s="41" t="s">
        <v>1389</v>
      </c>
      <c r="I298" s="41" t="s">
        <v>2649</v>
      </c>
      <c r="J298" s="675" t="s">
        <v>2635</v>
      </c>
      <c r="K298" s="41" t="s">
        <v>1285</v>
      </c>
      <c r="L298" s="684" t="s">
        <v>2650</v>
      </c>
      <c r="M298" s="41" t="s">
        <v>21</v>
      </c>
      <c r="N298" s="41" t="s">
        <v>21</v>
      </c>
      <c r="O298" s="41" t="s">
        <v>21</v>
      </c>
      <c r="P298" s="994"/>
      <c r="Q298" s="996"/>
    </row>
    <row r="299" spans="2:17" x14ac:dyDescent="0.25">
      <c r="E299" s="613"/>
      <c r="F299" s="613"/>
      <c r="G299" s="613"/>
      <c r="H299" s="14"/>
      <c r="I299" s="14"/>
      <c r="K299" s="14"/>
    </row>
    <row r="300" spans="2:17" x14ac:dyDescent="0.25">
      <c r="E300" s="613"/>
      <c r="F300" s="613"/>
      <c r="G300" s="613"/>
      <c r="H300" s="14"/>
      <c r="I300" s="14"/>
      <c r="K300" s="14"/>
    </row>
    <row r="301" spans="2:17" ht="15.75" thickBot="1" x14ac:dyDescent="0.3">
      <c r="E301" s="613"/>
      <c r="F301" s="613"/>
      <c r="G301" s="613"/>
      <c r="H301" s="14"/>
      <c r="I301" s="14"/>
      <c r="K301" s="14"/>
    </row>
    <row r="302" spans="2:17" ht="30" x14ac:dyDescent="0.25">
      <c r="B302" s="42" t="s">
        <v>20</v>
      </c>
      <c r="C302" s="42" t="s">
        <v>173</v>
      </c>
      <c r="D302" s="78" t="s">
        <v>174</v>
      </c>
      <c r="E302" s="78" t="s">
        <v>30</v>
      </c>
      <c r="F302" s="91" t="s">
        <v>194</v>
      </c>
      <c r="G302" s="96"/>
      <c r="H302" s="14"/>
      <c r="I302" s="14"/>
      <c r="K302" s="14"/>
    </row>
    <row r="303" spans="2:17" ht="108" x14ac:dyDescent="0.2">
      <c r="B303" s="1097" t="s">
        <v>195</v>
      </c>
      <c r="C303" s="97" t="s">
        <v>196</v>
      </c>
      <c r="D303" s="668">
        <v>25</v>
      </c>
      <c r="E303" s="675">
        <v>25</v>
      </c>
      <c r="F303" s="1132">
        <f>+E303+E304+E305</f>
        <v>60</v>
      </c>
      <c r="G303" s="645"/>
      <c r="H303" s="14"/>
      <c r="I303" s="14"/>
      <c r="K303" s="14"/>
    </row>
    <row r="304" spans="2:17" ht="96" x14ac:dyDescent="0.2">
      <c r="B304" s="1097"/>
      <c r="C304" s="97" t="s">
        <v>197</v>
      </c>
      <c r="D304" s="675">
        <v>25</v>
      </c>
      <c r="E304" s="675">
        <v>25</v>
      </c>
      <c r="F304" s="1133"/>
      <c r="G304" s="645"/>
      <c r="H304" s="14"/>
      <c r="I304" s="14"/>
      <c r="K304" s="14"/>
    </row>
    <row r="305" spans="2:16" ht="60" x14ac:dyDescent="0.2">
      <c r="B305" s="1097"/>
      <c r="C305" s="97" t="s">
        <v>198</v>
      </c>
      <c r="D305" s="668">
        <v>10</v>
      </c>
      <c r="E305" s="675">
        <v>10</v>
      </c>
      <c r="F305" s="1134"/>
      <c r="G305" s="645"/>
      <c r="H305" s="14"/>
      <c r="I305" s="14"/>
      <c r="K305" s="14"/>
    </row>
    <row r="306" spans="2:16" x14ac:dyDescent="0.25">
      <c r="C306"/>
      <c r="E306" s="613"/>
      <c r="F306" s="613"/>
      <c r="G306" s="613"/>
      <c r="H306" s="14"/>
      <c r="I306" s="14"/>
      <c r="K306" s="14"/>
    </row>
    <row r="307" spans="2:16" x14ac:dyDescent="0.25">
      <c r="E307" s="613"/>
      <c r="F307" s="613"/>
      <c r="G307" s="613"/>
      <c r="H307" s="14"/>
      <c r="I307" s="14"/>
      <c r="K307" s="14"/>
    </row>
    <row r="308" spans="2:16" x14ac:dyDescent="0.25">
      <c r="E308" s="613"/>
      <c r="F308" s="613"/>
      <c r="G308" s="613"/>
      <c r="H308" s="14"/>
      <c r="I308" s="14"/>
      <c r="K308" s="14"/>
    </row>
    <row r="309" spans="2:16" x14ac:dyDescent="0.25">
      <c r="B309" s="39" t="s">
        <v>199</v>
      </c>
      <c r="E309" s="613"/>
      <c r="F309" s="613"/>
      <c r="G309" s="613"/>
      <c r="H309" s="14"/>
      <c r="I309" s="14"/>
      <c r="K309" s="14"/>
    </row>
    <row r="310" spans="2:16" x14ac:dyDescent="0.25">
      <c r="E310" s="613"/>
      <c r="F310" s="613"/>
      <c r="G310" s="613"/>
      <c r="H310" s="14"/>
      <c r="I310" s="14"/>
      <c r="K310" s="14"/>
    </row>
    <row r="311" spans="2:16" x14ac:dyDescent="0.25">
      <c r="E311" s="613"/>
      <c r="F311" s="613"/>
      <c r="G311" s="613"/>
      <c r="H311" s="14"/>
      <c r="I311" s="14"/>
      <c r="K311" s="14"/>
    </row>
    <row r="312" spans="2:16" x14ac:dyDescent="0.25">
      <c r="B312" s="40" t="s">
        <v>20</v>
      </c>
      <c r="C312" s="40" t="s">
        <v>29</v>
      </c>
      <c r="D312" s="42" t="s">
        <v>30</v>
      </c>
      <c r="E312" s="78" t="s">
        <v>31</v>
      </c>
      <c r="F312" s="613"/>
      <c r="G312" s="613"/>
      <c r="H312" s="14"/>
      <c r="I312" s="14"/>
      <c r="K312" s="14"/>
    </row>
    <row r="313" spans="2:16" ht="28.5" x14ac:dyDescent="0.25">
      <c r="B313" s="43" t="s">
        <v>200</v>
      </c>
      <c r="C313" s="44">
        <v>40</v>
      </c>
      <c r="D313" s="668">
        <f>+E286</f>
        <v>40</v>
      </c>
      <c r="E313" s="1126">
        <f>+D313+D314</f>
        <v>100</v>
      </c>
      <c r="F313" s="613"/>
      <c r="G313" s="613"/>
      <c r="H313" s="14"/>
      <c r="I313" s="14"/>
      <c r="K313" s="14"/>
    </row>
    <row r="314" spans="2:16" ht="42.75" x14ac:dyDescent="0.25">
      <c r="B314" s="43" t="s">
        <v>201</v>
      </c>
      <c r="C314" s="44">
        <v>60</v>
      </c>
      <c r="D314" s="668">
        <f>+F303</f>
        <v>60</v>
      </c>
      <c r="E314" s="1127"/>
      <c r="F314" s="613"/>
      <c r="G314" s="613"/>
      <c r="H314" s="14"/>
      <c r="I314" s="14"/>
      <c r="K314" s="14"/>
    </row>
    <row r="316" spans="2:16" x14ac:dyDescent="0.25">
      <c r="B316" s="1" t="s">
        <v>2722</v>
      </c>
    </row>
    <row r="318" spans="2:16" ht="26.25" x14ac:dyDescent="0.25">
      <c r="B318" s="1072" t="s">
        <v>1</v>
      </c>
      <c r="C318" s="1073"/>
      <c r="D318" s="1073"/>
      <c r="E318" s="1073"/>
      <c r="F318" s="1073"/>
      <c r="G318" s="1073"/>
      <c r="H318" s="1073"/>
      <c r="I318" s="1073"/>
      <c r="J318" s="1073"/>
      <c r="K318" s="1073"/>
      <c r="L318" s="1073"/>
      <c r="M318" s="1073"/>
      <c r="N318" s="1073"/>
      <c r="O318" s="1073"/>
      <c r="P318" s="1073"/>
    </row>
    <row r="320" spans="2:16" ht="26.25" x14ac:dyDescent="0.25">
      <c r="B320" s="1072" t="s">
        <v>2</v>
      </c>
      <c r="C320" s="1073"/>
      <c r="D320" s="1073"/>
      <c r="E320" s="1073"/>
      <c r="F320" s="1073"/>
      <c r="G320" s="1073"/>
      <c r="H320" s="1073"/>
      <c r="I320" s="1073"/>
      <c r="J320" s="1073"/>
      <c r="K320" s="1073"/>
      <c r="L320" s="1073"/>
      <c r="M320" s="1073"/>
      <c r="N320" s="1073"/>
      <c r="O320" s="1073"/>
      <c r="P320" s="1073"/>
    </row>
    <row r="321" spans="2:14" ht="15.75" thickBot="1" x14ac:dyDescent="0.3"/>
    <row r="322" spans="2:14" ht="21.75" thickBot="1" x14ac:dyDescent="0.3">
      <c r="B322" s="3" t="s">
        <v>3</v>
      </c>
      <c r="C322" s="1074" t="s">
        <v>2595</v>
      </c>
      <c r="D322" s="1074"/>
      <c r="E322" s="1074"/>
      <c r="F322" s="1074"/>
      <c r="G322" s="1074"/>
      <c r="H322" s="1074"/>
      <c r="I322" s="1074"/>
      <c r="J322" s="1074"/>
      <c r="K322" s="1074"/>
      <c r="L322" s="1074"/>
      <c r="M322" s="1074"/>
      <c r="N322" s="1075"/>
    </row>
    <row r="323" spans="2:14" ht="16.5" thickBot="1" x14ac:dyDescent="0.3">
      <c r="B323" s="4" t="s">
        <v>5</v>
      </c>
      <c r="C323" s="1074"/>
      <c r="D323" s="1074"/>
      <c r="E323" s="1074"/>
      <c r="F323" s="1074"/>
      <c r="G323" s="1074"/>
      <c r="H323" s="1074"/>
      <c r="I323" s="1074"/>
      <c r="J323" s="1074"/>
      <c r="K323" s="1074"/>
      <c r="L323" s="1074"/>
      <c r="M323" s="1074"/>
      <c r="N323" s="1075"/>
    </row>
    <row r="324" spans="2:14" ht="16.5" thickBot="1" x14ac:dyDescent="0.3">
      <c r="B324" s="4" t="s">
        <v>6</v>
      </c>
      <c r="C324" s="1074"/>
      <c r="D324" s="1074"/>
      <c r="E324" s="1074"/>
      <c r="F324" s="1074"/>
      <c r="G324" s="1074"/>
      <c r="H324" s="1074"/>
      <c r="I324" s="1074"/>
      <c r="J324" s="1074"/>
      <c r="K324" s="1074"/>
      <c r="L324" s="1074"/>
      <c r="M324" s="1074"/>
      <c r="N324" s="1075"/>
    </row>
    <row r="325" spans="2:14" ht="16.5" thickBot="1" x14ac:dyDescent="0.3">
      <c r="B325" s="4" t="s">
        <v>7</v>
      </c>
      <c r="C325" s="1074"/>
      <c r="D325" s="1074"/>
      <c r="E325" s="1074"/>
      <c r="F325" s="1074"/>
      <c r="G325" s="1074"/>
      <c r="H325" s="1074"/>
      <c r="I325" s="1074"/>
      <c r="J325" s="1074"/>
      <c r="K325" s="1074"/>
      <c r="L325" s="1074"/>
      <c r="M325" s="1074"/>
      <c r="N325" s="1075"/>
    </row>
    <row r="326" spans="2:14" ht="16.5" thickBot="1" x14ac:dyDescent="0.3">
      <c r="B326" s="4" t="s">
        <v>8</v>
      </c>
      <c r="C326" s="1076">
        <v>26</v>
      </c>
      <c r="D326" s="1076"/>
      <c r="E326" s="1077"/>
      <c r="F326" s="5"/>
      <c r="G326" s="5"/>
      <c r="H326" s="5"/>
      <c r="I326" s="5"/>
      <c r="J326" s="5"/>
      <c r="K326" s="5"/>
      <c r="L326" s="5"/>
      <c r="M326" s="5"/>
      <c r="N326" s="6"/>
    </row>
    <row r="327" spans="2:14" ht="16.5" thickBot="1" x14ac:dyDescent="0.3">
      <c r="B327" s="7" t="s">
        <v>10</v>
      </c>
      <c r="C327" s="8">
        <v>41972</v>
      </c>
      <c r="D327" s="9"/>
      <c r="E327" s="9"/>
      <c r="F327" s="9"/>
      <c r="G327" s="9"/>
      <c r="H327" s="9"/>
      <c r="I327" s="9"/>
      <c r="J327" s="9"/>
      <c r="K327" s="9"/>
      <c r="L327" s="9"/>
      <c r="M327" s="9"/>
      <c r="N327" s="10"/>
    </row>
    <row r="328" spans="2:14" ht="15.75" x14ac:dyDescent="0.25">
      <c r="B328" s="11"/>
      <c r="C328" s="12"/>
      <c r="D328" s="13"/>
      <c r="E328" s="13"/>
      <c r="F328" s="13"/>
      <c r="G328" s="13"/>
      <c r="H328" s="13"/>
      <c r="I328" s="14"/>
      <c r="J328" s="14"/>
      <c r="K328" s="14"/>
      <c r="L328" s="14"/>
      <c r="M328" s="14"/>
      <c r="N328" s="13"/>
    </row>
    <row r="329" spans="2:14" x14ac:dyDescent="0.25">
      <c r="I329" s="14"/>
      <c r="J329" s="14"/>
      <c r="K329" s="14"/>
      <c r="L329" s="14"/>
      <c r="M329" s="14"/>
      <c r="N329" s="15"/>
    </row>
    <row r="330" spans="2:14" x14ac:dyDescent="0.25">
      <c r="B330" s="1078" t="s">
        <v>12</v>
      </c>
      <c r="C330" s="1078"/>
      <c r="D330" s="672" t="s">
        <v>13</v>
      </c>
      <c r="E330" s="672" t="s">
        <v>14</v>
      </c>
      <c r="F330" s="672" t="s">
        <v>15</v>
      </c>
      <c r="G330" s="16"/>
      <c r="I330" s="17"/>
      <c r="J330" s="17"/>
      <c r="K330" s="17"/>
      <c r="L330" s="17"/>
      <c r="M330" s="17"/>
      <c r="N330" s="15"/>
    </row>
    <row r="331" spans="2:14" x14ac:dyDescent="0.25">
      <c r="B331" s="1078"/>
      <c r="C331" s="1078"/>
      <c r="D331" s="672">
        <v>26</v>
      </c>
      <c r="E331" s="18">
        <v>341437590</v>
      </c>
      <c r="F331" s="319">
        <v>117</v>
      </c>
      <c r="G331" s="20"/>
      <c r="I331" s="21"/>
      <c r="J331" s="21"/>
      <c r="K331" s="21"/>
      <c r="L331" s="21"/>
      <c r="M331" s="21"/>
      <c r="N331" s="15"/>
    </row>
    <row r="332" spans="2:14" x14ac:dyDescent="0.25">
      <c r="B332" s="1078"/>
      <c r="C332" s="1078"/>
      <c r="D332" s="672"/>
      <c r="E332" s="18"/>
      <c r="F332" s="319"/>
      <c r="G332" s="20"/>
      <c r="I332" s="21"/>
      <c r="J332" s="21"/>
      <c r="K332" s="21"/>
      <c r="L332" s="21"/>
      <c r="M332" s="21"/>
      <c r="N332" s="15"/>
    </row>
    <row r="333" spans="2:14" x14ac:dyDescent="0.25">
      <c r="B333" s="1078"/>
      <c r="C333" s="1078"/>
      <c r="D333" s="672"/>
      <c r="E333" s="18"/>
      <c r="F333" s="319"/>
      <c r="G333" s="20"/>
      <c r="I333" s="21"/>
      <c r="J333" s="21"/>
      <c r="K333" s="21"/>
      <c r="L333" s="21"/>
      <c r="M333" s="21"/>
      <c r="N333" s="15"/>
    </row>
    <row r="334" spans="2:14" x14ac:dyDescent="0.25">
      <c r="B334" s="1078"/>
      <c r="C334" s="1078"/>
      <c r="D334" s="672"/>
      <c r="E334" s="22"/>
      <c r="F334" s="319"/>
      <c r="G334" s="20"/>
      <c r="H334" s="23"/>
      <c r="I334" s="21"/>
      <c r="J334" s="21"/>
      <c r="K334" s="21"/>
      <c r="L334" s="21"/>
      <c r="M334" s="21"/>
      <c r="N334" s="24"/>
    </row>
    <row r="335" spans="2:14" x14ac:dyDescent="0.25">
      <c r="B335" s="1078"/>
      <c r="C335" s="1078"/>
      <c r="D335" s="672"/>
      <c r="E335" s="22"/>
      <c r="F335" s="319"/>
      <c r="G335" s="20"/>
      <c r="H335" s="23"/>
      <c r="I335" s="25"/>
      <c r="J335" s="25"/>
      <c r="K335" s="25"/>
      <c r="L335" s="25"/>
      <c r="M335" s="25"/>
      <c r="N335" s="24"/>
    </row>
    <row r="336" spans="2:14" x14ac:dyDescent="0.25">
      <c r="B336" s="1078"/>
      <c r="C336" s="1078"/>
      <c r="D336" s="672"/>
      <c r="E336" s="22"/>
      <c r="F336" s="319"/>
      <c r="G336" s="20"/>
      <c r="H336" s="23"/>
      <c r="I336" s="14"/>
      <c r="J336" s="14"/>
      <c r="K336" s="14"/>
      <c r="L336" s="14"/>
      <c r="M336" s="14"/>
      <c r="N336" s="24"/>
    </row>
    <row r="337" spans="1:14" x14ac:dyDescent="0.25">
      <c r="B337" s="1078"/>
      <c r="C337" s="1078"/>
      <c r="D337" s="672"/>
      <c r="E337" s="22"/>
      <c r="F337" s="319"/>
      <c r="G337" s="20"/>
      <c r="H337" s="23"/>
      <c r="I337" s="14"/>
      <c r="J337" s="14"/>
      <c r="K337" s="14"/>
      <c r="L337" s="14"/>
      <c r="M337" s="14"/>
      <c r="N337" s="24"/>
    </row>
    <row r="338" spans="1:14" ht="15.75" thickBot="1" x14ac:dyDescent="0.3">
      <c r="B338" s="1079" t="s">
        <v>16</v>
      </c>
      <c r="C338" s="1080"/>
      <c r="D338" s="672"/>
      <c r="E338" s="18">
        <v>341437590</v>
      </c>
      <c r="F338" s="319">
        <f>SUM(F331:F337)</f>
        <v>117</v>
      </c>
      <c r="G338" s="20"/>
      <c r="H338" s="23"/>
      <c r="I338" s="14"/>
      <c r="J338" s="14"/>
      <c r="K338" s="14"/>
      <c r="L338" s="14"/>
      <c r="M338" s="14"/>
      <c r="N338" s="24"/>
    </row>
    <row r="339" spans="1:14" ht="45.75" thickBot="1" x14ac:dyDescent="0.3">
      <c r="A339" s="27"/>
      <c r="B339" s="28" t="s">
        <v>17</v>
      </c>
      <c r="C339" s="28" t="s">
        <v>18</v>
      </c>
      <c r="E339" s="17"/>
      <c r="F339" s="17"/>
      <c r="G339" s="17"/>
      <c r="H339" s="17"/>
      <c r="I339" s="29"/>
      <c r="J339" s="29"/>
      <c r="K339" s="29"/>
      <c r="L339" s="29"/>
      <c r="M339" s="29"/>
    </row>
    <row r="340" spans="1:14" ht="15.75" thickBot="1" x14ac:dyDescent="0.3">
      <c r="A340" s="30">
        <v>1</v>
      </c>
      <c r="C340" s="31">
        <f>+(F338*80)/100</f>
        <v>93.6</v>
      </c>
      <c r="D340" s="32"/>
      <c r="E340" s="33">
        <f>E338</f>
        <v>341437590</v>
      </c>
      <c r="F340" s="34"/>
      <c r="G340" s="34"/>
      <c r="H340" s="34"/>
      <c r="I340" s="35"/>
      <c r="J340" s="35"/>
      <c r="K340" s="35"/>
      <c r="L340" s="35"/>
      <c r="M340" s="35"/>
    </row>
    <row r="341" spans="1:14" x14ac:dyDescent="0.25">
      <c r="A341" s="36"/>
      <c r="C341" s="37"/>
      <c r="D341" s="21"/>
      <c r="E341" s="38"/>
      <c r="F341" s="34"/>
      <c r="G341" s="34"/>
      <c r="H341" s="34"/>
      <c r="I341" s="35"/>
      <c r="J341" s="35"/>
      <c r="K341" s="35"/>
      <c r="L341" s="35"/>
      <c r="M341" s="35"/>
    </row>
    <row r="342" spans="1:14" x14ac:dyDescent="0.25">
      <c r="A342" s="36"/>
      <c r="C342" s="37"/>
      <c r="D342" s="21"/>
      <c r="E342" s="38"/>
      <c r="F342" s="34"/>
      <c r="G342" s="34"/>
      <c r="H342" s="34"/>
      <c r="I342" s="35"/>
      <c r="J342" s="35"/>
      <c r="K342" s="35"/>
      <c r="L342" s="35"/>
      <c r="M342" s="35"/>
    </row>
    <row r="343" spans="1:14" x14ac:dyDescent="0.25">
      <c r="A343" s="36"/>
      <c r="B343" s="39" t="s">
        <v>19</v>
      </c>
      <c r="C343"/>
      <c r="D343"/>
      <c r="E343"/>
      <c r="F343"/>
      <c r="G343"/>
      <c r="H343"/>
      <c r="I343" s="14"/>
      <c r="J343" s="14"/>
      <c r="K343" s="14"/>
      <c r="L343" s="14"/>
      <c r="M343" s="14"/>
      <c r="N343" s="15"/>
    </row>
    <row r="344" spans="1:14" x14ac:dyDescent="0.25">
      <c r="A344" s="36"/>
      <c r="B344"/>
      <c r="C344"/>
      <c r="D344"/>
      <c r="E344"/>
      <c r="F344"/>
      <c r="G344"/>
      <c r="H344"/>
      <c r="I344" s="14"/>
      <c r="J344" s="14"/>
      <c r="K344" s="14"/>
      <c r="L344" s="14"/>
      <c r="M344" s="14"/>
      <c r="N344" s="15"/>
    </row>
    <row r="345" spans="1:14" x14ac:dyDescent="0.25">
      <c r="A345" s="36"/>
      <c r="B345" s="40" t="s">
        <v>20</v>
      </c>
      <c r="C345" s="40" t="s">
        <v>21</v>
      </c>
      <c r="D345" s="40" t="s">
        <v>22</v>
      </c>
      <c r="E345"/>
      <c r="F345"/>
      <c r="G345"/>
      <c r="H345"/>
      <c r="I345" s="14"/>
      <c r="J345" s="14"/>
      <c r="K345" s="14"/>
      <c r="L345" s="14"/>
      <c r="M345" s="14"/>
      <c r="N345" s="15"/>
    </row>
    <row r="346" spans="1:14" x14ac:dyDescent="0.25">
      <c r="A346" s="36"/>
      <c r="B346" s="75" t="s">
        <v>23</v>
      </c>
      <c r="C346" s="74" t="s">
        <v>24</v>
      </c>
      <c r="D346" s="75"/>
      <c r="E346"/>
      <c r="F346"/>
      <c r="G346"/>
      <c r="H346"/>
      <c r="I346" s="14"/>
      <c r="J346" s="14"/>
      <c r="K346" s="14"/>
      <c r="L346" s="14"/>
      <c r="M346" s="14"/>
      <c r="N346" s="15"/>
    </row>
    <row r="347" spans="1:14" x14ac:dyDescent="0.25">
      <c r="A347" s="36"/>
      <c r="B347" s="75" t="s">
        <v>25</v>
      </c>
      <c r="C347" s="74" t="s">
        <v>24</v>
      </c>
      <c r="D347" s="75"/>
      <c r="E347"/>
      <c r="F347"/>
      <c r="G347"/>
      <c r="H347"/>
      <c r="I347" s="14"/>
      <c r="J347" s="14"/>
      <c r="K347" s="14"/>
      <c r="L347" s="14"/>
      <c r="M347" s="14"/>
      <c r="N347" s="15"/>
    </row>
    <row r="348" spans="1:14" x14ac:dyDescent="0.25">
      <c r="A348" s="36"/>
      <c r="B348" s="41" t="s">
        <v>26</v>
      </c>
      <c r="C348" s="668" t="s">
        <v>24</v>
      </c>
      <c r="D348" s="41"/>
      <c r="E348"/>
      <c r="F348"/>
      <c r="G348"/>
      <c r="H348"/>
      <c r="I348" s="14"/>
      <c r="J348" s="14"/>
      <c r="K348" s="14"/>
      <c r="L348" s="14"/>
      <c r="M348" s="14"/>
      <c r="N348" s="15"/>
    </row>
    <row r="349" spans="1:14" x14ac:dyDescent="0.25">
      <c r="A349" s="36"/>
      <c r="B349" s="41" t="s">
        <v>27</v>
      </c>
      <c r="C349" s="668" t="s">
        <v>24</v>
      </c>
      <c r="D349" s="41"/>
      <c r="E349"/>
      <c r="F349"/>
      <c r="G349"/>
      <c r="H349"/>
      <c r="I349" s="14"/>
      <c r="J349" s="14"/>
      <c r="K349" s="14"/>
      <c r="L349" s="14"/>
      <c r="M349" s="14"/>
      <c r="N349" s="15"/>
    </row>
    <row r="350" spans="1:14" x14ac:dyDescent="0.25">
      <c r="A350" s="36"/>
      <c r="B350"/>
      <c r="C350"/>
      <c r="D350"/>
      <c r="E350"/>
      <c r="F350"/>
      <c r="G350"/>
      <c r="H350"/>
      <c r="I350" s="14"/>
      <c r="J350" s="14"/>
      <c r="K350" s="14"/>
      <c r="L350" s="14"/>
      <c r="M350" s="14"/>
      <c r="N350" s="15"/>
    </row>
    <row r="351" spans="1:14" x14ac:dyDescent="0.25">
      <c r="A351" s="36"/>
      <c r="B351"/>
      <c r="C351"/>
      <c r="D351"/>
      <c r="E351"/>
      <c r="F351"/>
      <c r="G351"/>
      <c r="H351"/>
      <c r="I351" s="14"/>
      <c r="J351" s="14"/>
      <c r="K351" s="14"/>
      <c r="L351" s="14"/>
      <c r="M351" s="14"/>
      <c r="N351" s="15"/>
    </row>
    <row r="352" spans="1:14" x14ac:dyDescent="0.25">
      <c r="A352" s="36"/>
      <c r="B352" s="39" t="s">
        <v>28</v>
      </c>
      <c r="C352"/>
      <c r="D352"/>
      <c r="E352"/>
      <c r="F352"/>
      <c r="G352"/>
      <c r="H352"/>
      <c r="I352" s="14"/>
      <c r="J352" s="14"/>
      <c r="K352" s="14"/>
      <c r="L352" s="14"/>
      <c r="M352" s="14"/>
      <c r="N352" s="15"/>
    </row>
    <row r="353" spans="1:17" x14ac:dyDescent="0.25">
      <c r="A353" s="36"/>
      <c r="B353"/>
      <c r="C353"/>
      <c r="D353"/>
      <c r="E353"/>
      <c r="F353"/>
      <c r="G353"/>
      <c r="H353"/>
      <c r="I353" s="14"/>
      <c r="J353" s="14"/>
      <c r="K353" s="14"/>
      <c r="L353" s="14"/>
      <c r="M353" s="14"/>
      <c r="N353" s="15"/>
    </row>
    <row r="354" spans="1:17" x14ac:dyDescent="0.25">
      <c r="A354" s="36"/>
      <c r="B354"/>
      <c r="C354"/>
      <c r="D354"/>
      <c r="E354"/>
      <c r="F354"/>
      <c r="G354"/>
      <c r="H354"/>
      <c r="I354" s="14"/>
      <c r="J354" s="14"/>
      <c r="K354" s="14"/>
      <c r="L354" s="14"/>
      <c r="M354" s="14"/>
      <c r="N354" s="15"/>
    </row>
    <row r="355" spans="1:17" x14ac:dyDescent="0.25">
      <c r="A355" s="36"/>
      <c r="B355" s="40" t="s">
        <v>20</v>
      </c>
      <c r="C355" s="40" t="s">
        <v>29</v>
      </c>
      <c r="D355" s="42" t="s">
        <v>30</v>
      </c>
      <c r="E355" s="42" t="s">
        <v>31</v>
      </c>
      <c r="F355"/>
      <c r="G355"/>
      <c r="H355"/>
      <c r="I355" s="14"/>
      <c r="J355" s="14"/>
      <c r="K355" s="14"/>
      <c r="L355" s="14"/>
      <c r="M355" s="14"/>
      <c r="N355" s="15"/>
    </row>
    <row r="356" spans="1:17" ht="28.5" x14ac:dyDescent="0.25">
      <c r="A356" s="36"/>
      <c r="B356" s="43" t="s">
        <v>32</v>
      </c>
      <c r="C356" s="44">
        <v>40</v>
      </c>
      <c r="D356" s="668">
        <v>20</v>
      </c>
      <c r="E356" s="1081">
        <f>+D356+D357</f>
        <v>80</v>
      </c>
      <c r="F356"/>
      <c r="G356"/>
      <c r="H356"/>
      <c r="I356" s="14"/>
      <c r="J356" s="14"/>
      <c r="K356" s="14"/>
      <c r="L356" s="14"/>
      <c r="M356" s="14"/>
      <c r="N356" s="15"/>
    </row>
    <row r="357" spans="1:17" ht="42.75" x14ac:dyDescent="0.25">
      <c r="A357" s="36"/>
      <c r="B357" s="43" t="s">
        <v>33</v>
      </c>
      <c r="C357" s="44">
        <v>60</v>
      </c>
      <c r="D357" s="668">
        <v>60</v>
      </c>
      <c r="E357" s="1082"/>
      <c r="F357"/>
      <c r="G357"/>
      <c r="H357"/>
      <c r="I357" s="14"/>
      <c r="J357" s="14"/>
      <c r="K357" s="14"/>
      <c r="L357" s="14"/>
      <c r="M357" s="14"/>
      <c r="N357" s="15"/>
    </row>
    <row r="358" spans="1:17" x14ac:dyDescent="0.25">
      <c r="A358" s="36"/>
      <c r="C358" s="37"/>
      <c r="D358" s="21"/>
      <c r="E358" s="38"/>
      <c r="F358" s="34"/>
      <c r="G358" s="34"/>
      <c r="H358" s="34"/>
      <c r="I358" s="35"/>
      <c r="J358" s="35"/>
      <c r="K358" s="35"/>
      <c r="L358" s="35"/>
      <c r="M358" s="35"/>
    </row>
    <row r="359" spans="1:17" x14ac:dyDescent="0.25">
      <c r="A359" s="36"/>
      <c r="C359" s="37"/>
      <c r="D359" s="21"/>
      <c r="E359" s="38"/>
      <c r="F359" s="34"/>
      <c r="G359" s="34"/>
      <c r="H359" s="34"/>
      <c r="I359" s="35"/>
      <c r="J359" s="35"/>
      <c r="K359" s="35"/>
      <c r="L359" s="35"/>
      <c r="M359" s="35"/>
    </row>
    <row r="360" spans="1:17" x14ac:dyDescent="0.25">
      <c r="A360" s="36"/>
      <c r="C360" s="37"/>
      <c r="D360" s="21"/>
      <c r="E360" s="38"/>
      <c r="F360" s="34"/>
      <c r="G360" s="34"/>
      <c r="H360" s="34"/>
      <c r="I360" s="35"/>
      <c r="J360" s="35"/>
      <c r="K360" s="35"/>
      <c r="L360" s="35"/>
      <c r="M360" s="35"/>
    </row>
    <row r="361" spans="1:17" ht="15.75" thickBot="1" x14ac:dyDescent="0.3">
      <c r="M361" s="1083" t="s">
        <v>34</v>
      </c>
      <c r="N361" s="1083"/>
    </row>
    <row r="362" spans="1:17" x14ac:dyDescent="0.25">
      <c r="B362" s="39" t="s">
        <v>35</v>
      </c>
      <c r="M362" s="45"/>
      <c r="N362" s="45"/>
    </row>
    <row r="363" spans="1:17" ht="15.75" thickBot="1" x14ac:dyDescent="0.3">
      <c r="M363" s="45"/>
      <c r="N363" s="45"/>
    </row>
    <row r="364" spans="1:17" ht="60" x14ac:dyDescent="0.25">
      <c r="A364" s="14"/>
      <c r="B364" s="46" t="s">
        <v>36</v>
      </c>
      <c r="C364" s="46" t="s">
        <v>37</v>
      </c>
      <c r="D364" s="46" t="s">
        <v>38</v>
      </c>
      <c r="E364" s="46" t="s">
        <v>39</v>
      </c>
      <c r="F364" s="46" t="s">
        <v>40</v>
      </c>
      <c r="G364" s="46" t="s">
        <v>41</v>
      </c>
      <c r="H364" s="46" t="s">
        <v>42</v>
      </c>
      <c r="I364" s="46" t="s">
        <v>43</v>
      </c>
      <c r="J364" s="46" t="s">
        <v>44</v>
      </c>
      <c r="K364" s="46" t="s">
        <v>45</v>
      </c>
      <c r="L364" s="46" t="s">
        <v>46</v>
      </c>
      <c r="M364" s="47" t="s">
        <v>47</v>
      </c>
      <c r="N364" s="46" t="s">
        <v>48</v>
      </c>
      <c r="O364" s="46" t="s">
        <v>49</v>
      </c>
      <c r="P364" s="48" t="s">
        <v>50</v>
      </c>
      <c r="Q364" s="48" t="s">
        <v>51</v>
      </c>
    </row>
    <row r="365" spans="1:17" ht="30" x14ac:dyDescent="0.25">
      <c r="A365" s="62">
        <v>1</v>
      </c>
      <c r="B365" s="49" t="s">
        <v>2596</v>
      </c>
      <c r="C365" s="50" t="s">
        <v>2596</v>
      </c>
      <c r="D365" s="49" t="s">
        <v>272</v>
      </c>
      <c r="E365" s="51">
        <v>497</v>
      </c>
      <c r="F365" s="52" t="s">
        <v>21</v>
      </c>
      <c r="G365" s="53" t="s">
        <v>54</v>
      </c>
      <c r="H365" s="54" t="s">
        <v>766</v>
      </c>
      <c r="I365" s="55" t="s">
        <v>767</v>
      </c>
      <c r="J365" s="55" t="s">
        <v>22</v>
      </c>
      <c r="K365" s="56">
        <v>5.4</v>
      </c>
      <c r="L365" s="51"/>
      <c r="M365" s="414">
        <v>160</v>
      </c>
      <c r="N365" s="56"/>
      <c r="O365" s="432"/>
      <c r="P365" s="432">
        <v>84</v>
      </c>
      <c r="Q365" s="58"/>
    </row>
    <row r="366" spans="1:17" ht="30" x14ac:dyDescent="0.25">
      <c r="A366" s="62">
        <f>+A365+1</f>
        <v>2</v>
      </c>
      <c r="B366" s="49" t="s">
        <v>2596</v>
      </c>
      <c r="C366" s="50" t="s">
        <v>2596</v>
      </c>
      <c r="D366" s="49" t="s">
        <v>272</v>
      </c>
      <c r="E366" s="51">
        <v>860</v>
      </c>
      <c r="F366" s="52" t="s">
        <v>21</v>
      </c>
      <c r="G366" s="52" t="s">
        <v>54</v>
      </c>
      <c r="H366" s="52" t="s">
        <v>2602</v>
      </c>
      <c r="I366" s="55" t="s">
        <v>522</v>
      </c>
      <c r="J366" s="55" t="s">
        <v>22</v>
      </c>
      <c r="K366" s="56">
        <v>5.99</v>
      </c>
      <c r="L366" s="51"/>
      <c r="M366" s="414">
        <v>160</v>
      </c>
      <c r="N366" s="56"/>
      <c r="O366" s="432"/>
      <c r="P366" s="432">
        <v>84</v>
      </c>
      <c r="Q366" s="58"/>
    </row>
    <row r="367" spans="1:17" ht="255" x14ac:dyDescent="0.25">
      <c r="A367" s="62">
        <f t="shared" ref="A367" si="10">+A366+1</f>
        <v>3</v>
      </c>
      <c r="B367" s="49" t="s">
        <v>2596</v>
      </c>
      <c r="C367" s="50" t="s">
        <v>2596</v>
      </c>
      <c r="D367" s="49" t="s">
        <v>272</v>
      </c>
      <c r="E367" s="51">
        <v>1624</v>
      </c>
      <c r="F367" s="52" t="s">
        <v>21</v>
      </c>
      <c r="G367" s="52" t="s">
        <v>54</v>
      </c>
      <c r="H367" s="52" t="s">
        <v>746</v>
      </c>
      <c r="I367" s="55" t="s">
        <v>925</v>
      </c>
      <c r="J367" s="55" t="s">
        <v>22</v>
      </c>
      <c r="K367" s="56">
        <v>20.99</v>
      </c>
      <c r="L367" s="51">
        <v>3</v>
      </c>
      <c r="M367" s="414">
        <v>160</v>
      </c>
      <c r="N367" s="56"/>
      <c r="O367" s="432"/>
      <c r="P367" s="432">
        <v>84</v>
      </c>
      <c r="Q367" s="58" t="s">
        <v>2723</v>
      </c>
    </row>
    <row r="368" spans="1:17" x14ac:dyDescent="0.25">
      <c r="A368" s="62"/>
      <c r="B368" s="63" t="s">
        <v>31</v>
      </c>
      <c r="C368" s="50"/>
      <c r="D368" s="49"/>
      <c r="E368" s="51"/>
      <c r="F368" s="52"/>
      <c r="G368" s="52"/>
      <c r="H368" s="52"/>
      <c r="I368" s="55"/>
      <c r="J368" s="55"/>
      <c r="K368" s="67">
        <f>SUM(K365:K367)</f>
        <v>32.379999999999995</v>
      </c>
      <c r="L368" s="67">
        <f>SUM(L365:L367)</f>
        <v>3</v>
      </c>
      <c r="M368" s="65">
        <f>SUM(M365:M367)</f>
        <v>480</v>
      </c>
      <c r="N368" s="67">
        <f>SUM(N365:N367)</f>
        <v>0</v>
      </c>
      <c r="O368" s="57"/>
      <c r="P368" s="57"/>
      <c r="Q368" s="68"/>
    </row>
    <row r="369" spans="1:17" x14ac:dyDescent="0.25">
      <c r="A369" s="69"/>
      <c r="B369" s="69"/>
      <c r="C369" s="69"/>
      <c r="D369" s="69"/>
      <c r="E369" s="70"/>
      <c r="F369" s="69"/>
      <c r="G369" s="69"/>
      <c r="H369" s="69"/>
      <c r="I369" s="69"/>
      <c r="J369" s="69"/>
      <c r="K369" s="69"/>
      <c r="L369" s="69"/>
      <c r="M369" s="69"/>
      <c r="N369" s="69"/>
      <c r="O369" s="69"/>
      <c r="P369" s="69"/>
      <c r="Q369" s="69"/>
    </row>
    <row r="370" spans="1:17" x14ac:dyDescent="0.25">
      <c r="A370" s="69"/>
      <c r="B370" s="1069" t="s">
        <v>76</v>
      </c>
      <c r="C370" s="1069" t="s">
        <v>77</v>
      </c>
      <c r="D370" s="1071" t="s">
        <v>78</v>
      </c>
      <c r="E370" s="1071"/>
      <c r="F370" s="69"/>
      <c r="G370" s="69"/>
      <c r="H370" s="69"/>
      <c r="I370" s="69"/>
      <c r="J370" s="69"/>
      <c r="K370" s="69"/>
      <c r="L370" s="69"/>
      <c r="M370" s="69"/>
      <c r="N370" s="69"/>
      <c r="O370" s="69"/>
      <c r="P370" s="69"/>
      <c r="Q370" s="69"/>
    </row>
    <row r="371" spans="1:17" x14ac:dyDescent="0.25">
      <c r="A371" s="69"/>
      <c r="B371" s="1070"/>
      <c r="C371" s="1070"/>
      <c r="D371" s="673" t="s">
        <v>79</v>
      </c>
      <c r="E371" s="71" t="s">
        <v>80</v>
      </c>
      <c r="F371" s="69"/>
      <c r="G371" s="69"/>
      <c r="H371" s="69"/>
      <c r="I371" s="69"/>
      <c r="J371" s="69"/>
      <c r="K371" s="69"/>
      <c r="L371" s="69"/>
      <c r="M371" s="69"/>
      <c r="N371" s="69"/>
      <c r="O371" s="69"/>
      <c r="P371" s="69"/>
      <c r="Q371" s="69"/>
    </row>
    <row r="372" spans="1:17" ht="18.75" x14ac:dyDescent="0.25">
      <c r="A372" s="69"/>
      <c r="B372" s="72" t="s">
        <v>81</v>
      </c>
      <c r="C372" s="73">
        <f>+K368</f>
        <v>32.379999999999995</v>
      </c>
      <c r="D372" s="74" t="s">
        <v>24</v>
      </c>
      <c r="E372" s="74"/>
      <c r="F372" s="76"/>
      <c r="G372" s="76"/>
      <c r="H372" s="76"/>
      <c r="I372" s="76"/>
      <c r="J372" s="76"/>
      <c r="K372" s="76"/>
      <c r="L372" s="76"/>
      <c r="M372" s="76"/>
      <c r="N372" s="69"/>
      <c r="O372" s="69"/>
      <c r="P372" s="69"/>
      <c r="Q372" s="69"/>
    </row>
    <row r="373" spans="1:17" x14ac:dyDescent="0.25">
      <c r="A373" s="69"/>
      <c r="B373" s="646" t="s">
        <v>82</v>
      </c>
      <c r="C373" s="647">
        <f>+M368</f>
        <v>480</v>
      </c>
      <c r="D373" s="709" t="s">
        <v>24</v>
      </c>
      <c r="E373" s="255"/>
      <c r="F373" s="69"/>
      <c r="G373" s="69"/>
      <c r="H373" s="69"/>
      <c r="I373" s="69"/>
      <c r="J373" s="69"/>
      <c r="K373" s="69"/>
      <c r="L373" s="69"/>
      <c r="M373" s="69"/>
      <c r="N373" s="69"/>
      <c r="O373" s="69"/>
      <c r="P373" s="69"/>
      <c r="Q373" s="69"/>
    </row>
    <row r="374" spans="1:17" x14ac:dyDescent="0.25">
      <c r="A374" s="69"/>
      <c r="B374" s="77"/>
      <c r="C374" s="1087"/>
      <c r="D374" s="1087"/>
      <c r="E374" s="1087"/>
      <c r="F374" s="1087"/>
      <c r="G374" s="1087"/>
      <c r="H374" s="1087"/>
      <c r="I374" s="1087"/>
      <c r="J374" s="1087"/>
      <c r="K374" s="1087"/>
      <c r="L374" s="1087"/>
      <c r="M374" s="1087"/>
      <c r="N374" s="1087"/>
      <c r="O374" s="69"/>
      <c r="P374" s="69"/>
      <c r="Q374" s="69"/>
    </row>
    <row r="375" spans="1:17" ht="15.75" thickBot="1" x14ac:dyDescent="0.3"/>
    <row r="376" spans="1:17" ht="27" thickBot="1" x14ac:dyDescent="0.3">
      <c r="B376" s="1088" t="s">
        <v>83</v>
      </c>
      <c r="C376" s="1088"/>
      <c r="D376" s="1088"/>
      <c r="E376" s="1088"/>
      <c r="F376" s="1088"/>
      <c r="G376" s="1088"/>
      <c r="H376" s="1088"/>
      <c r="I376" s="1088"/>
      <c r="J376" s="1088"/>
      <c r="K376" s="1088"/>
      <c r="L376" s="1088"/>
      <c r="M376" s="1088"/>
      <c r="N376" s="1088"/>
    </row>
    <row r="378" spans="1:17" x14ac:dyDescent="0.25">
      <c r="B378" s="2" t="s">
        <v>2724</v>
      </c>
    </row>
    <row r="379" spans="1:17" ht="105" x14ac:dyDescent="0.25">
      <c r="B379" s="78" t="s">
        <v>84</v>
      </c>
      <c r="C379" s="79" t="s">
        <v>85</v>
      </c>
      <c r="D379" s="79" t="s">
        <v>86</v>
      </c>
      <c r="E379" s="79" t="s">
        <v>87</v>
      </c>
      <c r="F379" s="79" t="s">
        <v>88</v>
      </c>
      <c r="G379" s="79" t="s">
        <v>89</v>
      </c>
      <c r="H379" s="79" t="s">
        <v>90</v>
      </c>
      <c r="I379" s="79" t="s">
        <v>91</v>
      </c>
      <c r="J379" s="79" t="s">
        <v>92</v>
      </c>
      <c r="K379" s="79" t="s">
        <v>93</v>
      </c>
      <c r="L379" s="79" t="s">
        <v>94</v>
      </c>
      <c r="M379" s="80" t="s">
        <v>95</v>
      </c>
      <c r="N379" s="80" t="s">
        <v>96</v>
      </c>
      <c r="O379" s="1084" t="s">
        <v>97</v>
      </c>
      <c r="P379" s="1086"/>
      <c r="Q379" s="79" t="s">
        <v>98</v>
      </c>
    </row>
    <row r="380" spans="1:17" x14ac:dyDescent="0.25">
      <c r="B380" s="81" t="s">
        <v>2725</v>
      </c>
      <c r="C380" s="668" t="s">
        <v>524</v>
      </c>
      <c r="D380" s="14" t="s">
        <v>2726</v>
      </c>
      <c r="E380" s="82">
        <v>65</v>
      </c>
      <c r="F380" s="83" t="s">
        <v>54</v>
      </c>
      <c r="G380" s="83" t="s">
        <v>21</v>
      </c>
      <c r="H380" s="83" t="s">
        <v>54</v>
      </c>
      <c r="I380" s="74" t="s">
        <v>54</v>
      </c>
      <c r="J380" s="84" t="s">
        <v>21</v>
      </c>
      <c r="K380" s="84" t="s">
        <v>21</v>
      </c>
      <c r="L380" s="84" t="s">
        <v>21</v>
      </c>
      <c r="M380" s="84" t="s">
        <v>21</v>
      </c>
      <c r="N380" s="84" t="s">
        <v>21</v>
      </c>
      <c r="O380" s="994"/>
      <c r="P380" s="996"/>
      <c r="Q380" s="668" t="s">
        <v>21</v>
      </c>
    </row>
    <row r="381" spans="1:17" ht="60" x14ac:dyDescent="0.25">
      <c r="B381" s="81" t="s">
        <v>2725</v>
      </c>
      <c r="C381" s="668" t="s">
        <v>524</v>
      </c>
      <c r="D381" s="684" t="s">
        <v>2727</v>
      </c>
      <c r="E381" s="82">
        <v>52</v>
      </c>
      <c r="F381" s="83" t="s">
        <v>54</v>
      </c>
      <c r="G381" s="83" t="s">
        <v>21</v>
      </c>
      <c r="H381" s="83" t="s">
        <v>54</v>
      </c>
      <c r="I381" s="74" t="s">
        <v>54</v>
      </c>
      <c r="J381" s="84" t="s">
        <v>21</v>
      </c>
      <c r="K381" s="84" t="s">
        <v>21</v>
      </c>
      <c r="L381" s="84" t="s">
        <v>21</v>
      </c>
      <c r="M381" s="84" t="s">
        <v>21</v>
      </c>
      <c r="N381" s="84" t="s">
        <v>21</v>
      </c>
      <c r="O381" s="994"/>
      <c r="P381" s="996"/>
      <c r="Q381" s="668" t="s">
        <v>21</v>
      </c>
    </row>
    <row r="382" spans="1:17" x14ac:dyDescent="0.25">
      <c r="B382" s="81"/>
      <c r="C382" s="81"/>
      <c r="D382" s="82"/>
      <c r="E382" s="82"/>
      <c r="F382" s="83"/>
      <c r="G382" s="83"/>
      <c r="H382" s="83"/>
      <c r="I382" s="74"/>
      <c r="J382" s="84"/>
      <c r="K382" s="41"/>
      <c r="L382" s="41"/>
      <c r="M382" s="41"/>
      <c r="N382" s="41"/>
      <c r="O382" s="994"/>
      <c r="P382" s="996"/>
      <c r="Q382" s="41"/>
    </row>
    <row r="383" spans="1:17" x14ac:dyDescent="0.25">
      <c r="B383" s="81"/>
      <c r="C383" s="81"/>
      <c r="D383" s="82"/>
      <c r="E383" s="82"/>
      <c r="F383" s="83"/>
      <c r="G383" s="83"/>
      <c r="H383" s="83"/>
      <c r="I383" s="74"/>
      <c r="J383" s="84"/>
      <c r="K383" s="41"/>
      <c r="L383" s="41"/>
      <c r="M383" s="41"/>
      <c r="N383" s="41"/>
      <c r="O383" s="994"/>
      <c r="P383" s="996"/>
      <c r="Q383" s="41"/>
    </row>
    <row r="384" spans="1:17" x14ac:dyDescent="0.25">
      <c r="B384" s="81"/>
      <c r="C384" s="81"/>
      <c r="D384" s="82"/>
      <c r="E384" s="82"/>
      <c r="F384" s="83"/>
      <c r="G384" s="83"/>
      <c r="H384" s="83"/>
      <c r="I384" s="74"/>
      <c r="J384" s="84"/>
      <c r="K384" s="41"/>
      <c r="L384" s="41"/>
      <c r="M384" s="41"/>
      <c r="N384" s="41"/>
      <c r="O384" s="994"/>
      <c r="P384" s="996"/>
      <c r="Q384" s="41"/>
    </row>
    <row r="385" spans="2:17" x14ac:dyDescent="0.25">
      <c r="B385" s="81"/>
      <c r="C385" s="81"/>
      <c r="D385" s="82"/>
      <c r="E385" s="82"/>
      <c r="F385" s="83"/>
      <c r="G385" s="83"/>
      <c r="H385" s="83"/>
      <c r="I385" s="74"/>
      <c r="J385" s="84"/>
      <c r="K385" s="41"/>
      <c r="L385" s="41"/>
      <c r="M385" s="41"/>
      <c r="N385" s="41"/>
      <c r="O385" s="994"/>
      <c r="P385" s="996"/>
      <c r="Q385" s="41"/>
    </row>
    <row r="386" spans="2:17" x14ac:dyDescent="0.25">
      <c r="B386" s="41"/>
      <c r="C386" s="41"/>
      <c r="D386" s="41"/>
      <c r="E386" s="41"/>
      <c r="F386" s="41"/>
      <c r="G386" s="41"/>
      <c r="H386" s="41"/>
      <c r="I386" s="668"/>
      <c r="J386" s="41"/>
      <c r="K386" s="41"/>
      <c r="L386" s="41"/>
      <c r="M386" s="41"/>
      <c r="N386" s="41"/>
      <c r="O386" s="994"/>
      <c r="P386" s="996"/>
      <c r="Q386" s="41"/>
    </row>
    <row r="387" spans="2:17" x14ac:dyDescent="0.25">
      <c r="B387" s="2" t="s">
        <v>107</v>
      </c>
    </row>
    <row r="388" spans="2:17" x14ac:dyDescent="0.25">
      <c r="B388" s="2" t="s">
        <v>108</v>
      </c>
    </row>
    <row r="389" spans="2:17" x14ac:dyDescent="0.25">
      <c r="B389" s="2" t="s">
        <v>109</v>
      </c>
    </row>
    <row r="391" spans="2:17" ht="15.75" thickBot="1" x14ac:dyDescent="0.3"/>
    <row r="392" spans="2:17" ht="27" thickBot="1" x14ac:dyDescent="0.3">
      <c r="B392" s="1091" t="s">
        <v>110</v>
      </c>
      <c r="C392" s="1092"/>
      <c r="D392" s="1092"/>
      <c r="E392" s="1092"/>
      <c r="F392" s="1092"/>
      <c r="G392" s="1092"/>
      <c r="H392" s="1092"/>
      <c r="I392" s="1092"/>
      <c r="J392" s="1092"/>
      <c r="K392" s="1092"/>
      <c r="L392" s="1092"/>
      <c r="M392" s="1092"/>
      <c r="N392" s="1093"/>
    </row>
    <row r="397" spans="2:17" ht="75" x14ac:dyDescent="0.25">
      <c r="B397" s="78" t="s">
        <v>111</v>
      </c>
      <c r="C397" s="78" t="s">
        <v>112</v>
      </c>
      <c r="D397" s="78" t="s">
        <v>113</v>
      </c>
      <c r="E397" s="78" t="s">
        <v>114</v>
      </c>
      <c r="F397" s="78" t="s">
        <v>115</v>
      </c>
      <c r="G397" s="78" t="s">
        <v>116</v>
      </c>
      <c r="H397" s="78" t="s">
        <v>117</v>
      </c>
      <c r="I397" s="78" t="s">
        <v>118</v>
      </c>
      <c r="J397" s="1084" t="s">
        <v>119</v>
      </c>
      <c r="K397" s="1085"/>
      <c r="L397" s="1086"/>
      <c r="M397" s="78" t="s">
        <v>120</v>
      </c>
      <c r="N397" s="78" t="s">
        <v>121</v>
      </c>
      <c r="O397" s="78" t="s">
        <v>122</v>
      </c>
      <c r="P397" s="1084" t="s">
        <v>97</v>
      </c>
      <c r="Q397" s="1086"/>
    </row>
    <row r="398" spans="2:17" ht="120" x14ac:dyDescent="0.25">
      <c r="B398" s="85" t="s">
        <v>123</v>
      </c>
      <c r="C398" s="648" t="s">
        <v>2674</v>
      </c>
      <c r="D398" s="81" t="s">
        <v>2670</v>
      </c>
      <c r="E398" s="81">
        <v>32110535</v>
      </c>
      <c r="F398" s="675" t="s">
        <v>396</v>
      </c>
      <c r="G398" s="81" t="s">
        <v>488</v>
      </c>
      <c r="H398" s="120">
        <v>40825</v>
      </c>
      <c r="I398" s="74" t="s">
        <v>54</v>
      </c>
      <c r="J398" s="85" t="s">
        <v>2671</v>
      </c>
      <c r="K398" s="684" t="s">
        <v>2672</v>
      </c>
      <c r="L398" s="196" t="s">
        <v>2673</v>
      </c>
      <c r="M398" s="668" t="s">
        <v>21</v>
      </c>
      <c r="N398" s="668" t="s">
        <v>21</v>
      </c>
      <c r="O398" s="668" t="s">
        <v>21</v>
      </c>
      <c r="P398" s="1089" t="s">
        <v>2728</v>
      </c>
      <c r="Q398" s="1090"/>
    </row>
    <row r="399" spans="2:17" ht="105" x14ac:dyDescent="0.25">
      <c r="B399" s="85" t="s">
        <v>123</v>
      </c>
      <c r="C399" s="85">
        <v>1</v>
      </c>
      <c r="D399" s="81" t="s">
        <v>2675</v>
      </c>
      <c r="E399" s="81">
        <v>43758699</v>
      </c>
      <c r="F399" s="675" t="s">
        <v>265</v>
      </c>
      <c r="G399" s="81" t="s">
        <v>306</v>
      </c>
      <c r="H399" s="120">
        <v>36721</v>
      </c>
      <c r="I399" s="74" t="s">
        <v>54</v>
      </c>
      <c r="J399" s="85" t="s">
        <v>2676</v>
      </c>
      <c r="K399" s="684" t="s">
        <v>2677</v>
      </c>
      <c r="L399" s="684" t="s">
        <v>2678</v>
      </c>
      <c r="M399" s="668" t="s">
        <v>295</v>
      </c>
      <c r="N399" s="668" t="s">
        <v>21</v>
      </c>
      <c r="O399" s="668" t="s">
        <v>21</v>
      </c>
      <c r="P399" s="1089" t="s">
        <v>2729</v>
      </c>
      <c r="Q399" s="1090"/>
    </row>
    <row r="400" spans="2:17" ht="90" x14ac:dyDescent="0.25">
      <c r="B400" s="85" t="s">
        <v>229</v>
      </c>
      <c r="C400" s="648" t="s">
        <v>2674</v>
      </c>
      <c r="D400" s="81" t="s">
        <v>2693</v>
      </c>
      <c r="E400" s="81">
        <v>33101077</v>
      </c>
      <c r="F400" s="668" t="s">
        <v>273</v>
      </c>
      <c r="G400" s="41" t="s">
        <v>2694</v>
      </c>
      <c r="H400" s="119">
        <v>38415</v>
      </c>
      <c r="I400" s="668">
        <v>122266</v>
      </c>
      <c r="J400" s="675" t="s">
        <v>2695</v>
      </c>
      <c r="K400" s="675" t="s">
        <v>2696</v>
      </c>
      <c r="L400" s="41" t="s">
        <v>273</v>
      </c>
      <c r="M400" s="668" t="s">
        <v>21</v>
      </c>
      <c r="N400" s="668" t="s">
        <v>21</v>
      </c>
      <c r="O400" s="668" t="s">
        <v>21</v>
      </c>
      <c r="P400" s="1089" t="s">
        <v>2730</v>
      </c>
      <c r="Q400" s="1090"/>
    </row>
    <row r="401" spans="2:17" s="69" customFormat="1" x14ac:dyDescent="0.25">
      <c r="B401" s="87" t="s">
        <v>229</v>
      </c>
      <c r="C401" s="87">
        <v>1</v>
      </c>
      <c r="D401" s="84" t="s">
        <v>2731</v>
      </c>
      <c r="E401" s="84">
        <v>32184601</v>
      </c>
      <c r="F401" s="84" t="s">
        <v>330</v>
      </c>
      <c r="G401" s="84" t="s">
        <v>306</v>
      </c>
      <c r="H401" s="649">
        <v>39206</v>
      </c>
      <c r="I401" s="82" t="s">
        <v>2732</v>
      </c>
      <c r="J401" s="82" t="s">
        <v>2733</v>
      </c>
      <c r="K401" s="84" t="s">
        <v>2009</v>
      </c>
      <c r="L401" s="84" t="s">
        <v>134</v>
      </c>
      <c r="M401" s="74" t="s">
        <v>21</v>
      </c>
      <c r="N401" s="74" t="s">
        <v>21</v>
      </c>
      <c r="O401" s="74" t="s">
        <v>21</v>
      </c>
      <c r="P401" s="74"/>
      <c r="Q401" s="74"/>
    </row>
    <row r="402" spans="2:17" ht="47.25" customHeight="1" x14ac:dyDescent="0.45">
      <c r="B402" s="85" t="s">
        <v>123</v>
      </c>
      <c r="C402" s="635"/>
      <c r="D402" s="81" t="s">
        <v>2675</v>
      </c>
      <c r="E402" s="675">
        <v>43758699</v>
      </c>
      <c r="F402" s="675" t="s">
        <v>265</v>
      </c>
      <c r="G402" s="675" t="s">
        <v>306</v>
      </c>
      <c r="H402" s="422">
        <v>36721</v>
      </c>
      <c r="I402" s="74" t="s">
        <v>54</v>
      </c>
      <c r="J402" s="85" t="s">
        <v>2676</v>
      </c>
      <c r="K402" s="684" t="s">
        <v>2677</v>
      </c>
      <c r="L402" s="684" t="s">
        <v>2678</v>
      </c>
      <c r="M402" s="668" t="s">
        <v>295</v>
      </c>
      <c r="N402" s="668" t="s">
        <v>21</v>
      </c>
      <c r="O402" s="668" t="s">
        <v>21</v>
      </c>
      <c r="P402" s="997"/>
      <c r="Q402" s="997"/>
    </row>
    <row r="403" spans="2:17" x14ac:dyDescent="0.25">
      <c r="B403" s="85"/>
      <c r="C403" s="85"/>
      <c r="D403" s="81"/>
      <c r="E403" s="81"/>
      <c r="F403" s="81"/>
      <c r="G403" s="81"/>
      <c r="H403" s="81"/>
      <c r="I403" s="82"/>
      <c r="J403" s="86"/>
      <c r="K403" s="84"/>
      <c r="L403" s="84"/>
      <c r="M403" s="41"/>
      <c r="N403" s="41"/>
      <c r="O403" s="41"/>
      <c r="P403" s="668"/>
      <c r="Q403" s="668"/>
    </row>
    <row r="404" spans="2:17" x14ac:dyDescent="0.25">
      <c r="B404" s="85"/>
      <c r="C404" s="85"/>
      <c r="D404" s="81"/>
      <c r="E404" s="81"/>
      <c r="F404" s="81"/>
      <c r="G404" s="81"/>
      <c r="H404" s="81"/>
      <c r="I404" s="82"/>
      <c r="J404" s="86"/>
      <c r="K404" s="84"/>
      <c r="L404" s="84"/>
      <c r="M404" s="41"/>
      <c r="N404" s="41"/>
      <c r="O404" s="41"/>
      <c r="P404" s="668"/>
      <c r="Q404" s="668"/>
    </row>
    <row r="405" spans="2:17" x14ac:dyDescent="0.25">
      <c r="B405" s="85"/>
      <c r="C405" s="85"/>
      <c r="D405" s="81"/>
      <c r="E405" s="81"/>
      <c r="F405" s="81"/>
      <c r="G405" s="81"/>
      <c r="H405" s="81"/>
      <c r="I405" s="82"/>
      <c r="J405" s="86"/>
      <c r="K405" s="84"/>
      <c r="L405" s="84"/>
      <c r="M405" s="41"/>
      <c r="N405" s="41"/>
      <c r="O405" s="41"/>
      <c r="P405" s="668"/>
      <c r="Q405" s="668"/>
    </row>
    <row r="406" spans="2:17" x14ac:dyDescent="0.25">
      <c r="B406" s="85"/>
      <c r="C406" s="85"/>
      <c r="D406" s="81"/>
      <c r="E406" s="81"/>
      <c r="F406" s="81"/>
      <c r="G406" s="81"/>
      <c r="H406" s="81"/>
      <c r="I406" s="82"/>
      <c r="J406" s="86"/>
      <c r="K406" s="84"/>
      <c r="L406" s="84"/>
      <c r="M406" s="41"/>
      <c r="N406" s="41"/>
      <c r="O406" s="41"/>
      <c r="P406" s="668"/>
      <c r="Q406" s="668"/>
    </row>
    <row r="407" spans="2:17" x14ac:dyDescent="0.25">
      <c r="B407" s="85"/>
      <c r="C407" s="85"/>
      <c r="D407" s="81"/>
      <c r="E407" s="81"/>
      <c r="F407" s="81"/>
      <c r="G407" s="81"/>
      <c r="H407" s="81"/>
      <c r="I407" s="82"/>
      <c r="J407" s="86"/>
      <c r="K407" s="84"/>
      <c r="L407" s="84"/>
      <c r="M407" s="41"/>
      <c r="N407" s="41"/>
      <c r="O407" s="41"/>
      <c r="P407" s="668"/>
      <c r="Q407" s="668"/>
    </row>
    <row r="409" spans="2:17" ht="15.75" thickBot="1" x14ac:dyDescent="0.3"/>
    <row r="410" spans="2:17" ht="27" thickBot="1" x14ac:dyDescent="0.3">
      <c r="B410" s="1091" t="s">
        <v>145</v>
      </c>
      <c r="C410" s="1092"/>
      <c r="D410" s="1092"/>
      <c r="E410" s="1092"/>
      <c r="F410" s="1092"/>
      <c r="G410" s="1092"/>
      <c r="H410" s="1092"/>
      <c r="I410" s="1092"/>
      <c r="J410" s="1092"/>
      <c r="K410" s="1092"/>
      <c r="L410" s="1092"/>
      <c r="M410" s="1092"/>
      <c r="N410" s="1093"/>
    </row>
    <row r="413" spans="2:17" ht="30" x14ac:dyDescent="0.25">
      <c r="B413" s="79" t="s">
        <v>20</v>
      </c>
      <c r="C413" s="79" t="s">
        <v>146</v>
      </c>
      <c r="D413" s="1084" t="s">
        <v>97</v>
      </c>
      <c r="E413" s="1086"/>
    </row>
    <row r="414" spans="2:17" x14ac:dyDescent="0.25">
      <c r="B414" s="682" t="s">
        <v>147</v>
      </c>
      <c r="C414" s="74" t="s">
        <v>21</v>
      </c>
      <c r="D414" s="1125" t="s">
        <v>230</v>
      </c>
      <c r="E414" s="1125"/>
    </row>
    <row r="417" spans="1:17" ht="26.25" x14ac:dyDescent="0.25">
      <c r="B417" s="1072" t="s">
        <v>148</v>
      </c>
      <c r="C417" s="1073"/>
      <c r="D417" s="1073"/>
      <c r="E417" s="1073"/>
      <c r="F417" s="1073"/>
      <c r="G417" s="1073"/>
      <c r="H417" s="1073"/>
      <c r="I417" s="1073"/>
      <c r="J417" s="1073"/>
      <c r="K417" s="1073"/>
      <c r="L417" s="1073"/>
      <c r="M417" s="1073"/>
      <c r="N417" s="1073"/>
      <c r="O417" s="1073"/>
      <c r="P417" s="1073"/>
    </row>
    <row r="419" spans="1:17" ht="15.75" thickBot="1" x14ac:dyDescent="0.3"/>
    <row r="420" spans="1:17" ht="27" thickBot="1" x14ac:dyDescent="0.3">
      <c r="B420" s="1091" t="s">
        <v>149</v>
      </c>
      <c r="C420" s="1092"/>
      <c r="D420" s="1092"/>
      <c r="E420" s="1092"/>
      <c r="F420" s="1092"/>
      <c r="G420" s="1092"/>
      <c r="H420" s="1092"/>
      <c r="I420" s="1092"/>
      <c r="J420" s="1092"/>
      <c r="K420" s="1092"/>
      <c r="L420" s="1092"/>
      <c r="M420" s="1092"/>
      <c r="N420" s="1093"/>
    </row>
    <row r="422" spans="1:17" ht="15.75" thickBot="1" x14ac:dyDescent="0.3">
      <c r="M422" s="45"/>
      <c r="N422" s="45"/>
    </row>
    <row r="423" spans="1:17" ht="60" x14ac:dyDescent="0.25">
      <c r="A423" s="14"/>
      <c r="B423" s="46" t="s">
        <v>36</v>
      </c>
      <c r="C423" s="46" t="s">
        <v>37</v>
      </c>
      <c r="D423" s="46" t="s">
        <v>38</v>
      </c>
      <c r="E423" s="46" t="s">
        <v>39</v>
      </c>
      <c r="F423" s="46" t="s">
        <v>40</v>
      </c>
      <c r="G423" s="46" t="s">
        <v>41</v>
      </c>
      <c r="H423" s="46" t="s">
        <v>42</v>
      </c>
      <c r="I423" s="46" t="s">
        <v>43</v>
      </c>
      <c r="J423" s="46" t="s">
        <v>44</v>
      </c>
      <c r="K423" s="46" t="s">
        <v>45</v>
      </c>
      <c r="L423" s="46" t="s">
        <v>46</v>
      </c>
      <c r="M423" s="47" t="s">
        <v>47</v>
      </c>
      <c r="N423" s="46" t="s">
        <v>48</v>
      </c>
      <c r="O423" s="46" t="s">
        <v>49</v>
      </c>
      <c r="P423" s="48" t="s">
        <v>50</v>
      </c>
      <c r="Q423" s="48" t="s">
        <v>51</v>
      </c>
    </row>
    <row r="424" spans="1:17" ht="90" x14ac:dyDescent="0.25">
      <c r="A424" s="62">
        <v>1</v>
      </c>
      <c r="B424" s="49" t="s">
        <v>2596</v>
      </c>
      <c r="C424" s="50" t="s">
        <v>2596</v>
      </c>
      <c r="D424" s="49" t="s">
        <v>2597</v>
      </c>
      <c r="E424" s="51">
        <v>13527</v>
      </c>
      <c r="F424" s="52" t="s">
        <v>21</v>
      </c>
      <c r="G424" s="53" t="s">
        <v>54</v>
      </c>
      <c r="H424" s="54" t="s">
        <v>2734</v>
      </c>
      <c r="I424" s="55" t="s">
        <v>246</v>
      </c>
      <c r="J424" s="55" t="s">
        <v>22</v>
      </c>
      <c r="K424" s="650">
        <v>11.24</v>
      </c>
      <c r="L424" s="101"/>
      <c r="M424" s="51">
        <v>115</v>
      </c>
      <c r="N424" s="56"/>
      <c r="O424" s="432">
        <v>136786750</v>
      </c>
      <c r="P424" s="432">
        <v>531</v>
      </c>
      <c r="Q424" s="61" t="s">
        <v>2735</v>
      </c>
    </row>
    <row r="425" spans="1:17" ht="240" x14ac:dyDescent="0.25">
      <c r="A425" s="62">
        <f>+A424+1</f>
        <v>2</v>
      </c>
      <c r="B425" s="49" t="s">
        <v>2596</v>
      </c>
      <c r="C425" s="50" t="s">
        <v>2596</v>
      </c>
      <c r="D425" s="49" t="s">
        <v>272</v>
      </c>
      <c r="E425" s="51">
        <v>387</v>
      </c>
      <c r="F425" s="52" t="s">
        <v>21</v>
      </c>
      <c r="G425" s="52" t="s">
        <v>54</v>
      </c>
      <c r="H425" s="52" t="s">
        <v>880</v>
      </c>
      <c r="I425" s="55" t="s">
        <v>251</v>
      </c>
      <c r="J425" s="55" t="s">
        <v>22</v>
      </c>
      <c r="K425" s="60"/>
      <c r="L425" s="56">
        <v>10.99</v>
      </c>
      <c r="M425" s="51">
        <v>26</v>
      </c>
      <c r="N425" s="56"/>
      <c r="O425" s="432"/>
      <c r="P425" s="432">
        <v>532</v>
      </c>
      <c r="Q425" s="61" t="s">
        <v>2736</v>
      </c>
    </row>
    <row r="426" spans="1:17" ht="180" x14ac:dyDescent="0.25">
      <c r="A426" s="62">
        <f t="shared" ref="A426:A431" si="11">+A425+1</f>
        <v>3</v>
      </c>
      <c r="B426" s="49" t="s">
        <v>2596</v>
      </c>
      <c r="C426" s="50" t="s">
        <v>2596</v>
      </c>
      <c r="D426" s="49" t="s">
        <v>272</v>
      </c>
      <c r="E426" s="51">
        <v>376</v>
      </c>
      <c r="F426" s="52" t="s">
        <v>21</v>
      </c>
      <c r="G426" s="52" t="s">
        <v>54</v>
      </c>
      <c r="H426" s="52" t="s">
        <v>880</v>
      </c>
      <c r="I426" s="55" t="s">
        <v>251</v>
      </c>
      <c r="J426" s="55" t="s">
        <v>22</v>
      </c>
      <c r="K426" s="51"/>
      <c r="L426" s="101">
        <v>10.99</v>
      </c>
      <c r="M426" s="51">
        <v>156</v>
      </c>
      <c r="N426" s="56"/>
      <c r="O426" s="57"/>
      <c r="P426" s="432">
        <v>532</v>
      </c>
      <c r="Q426" s="61" t="s">
        <v>62</v>
      </c>
    </row>
    <row r="427" spans="1:17" ht="180" x14ac:dyDescent="0.25">
      <c r="A427" s="62">
        <f t="shared" si="11"/>
        <v>4</v>
      </c>
      <c r="B427" s="49" t="s">
        <v>2596</v>
      </c>
      <c r="C427" s="50" t="s">
        <v>2596</v>
      </c>
      <c r="D427" s="49" t="s">
        <v>272</v>
      </c>
      <c r="E427" s="51">
        <v>1674</v>
      </c>
      <c r="F427" s="52" t="s">
        <v>21</v>
      </c>
      <c r="G427" s="52" t="s">
        <v>54</v>
      </c>
      <c r="H427" s="52" t="s">
        <v>505</v>
      </c>
      <c r="I427" s="55" t="s">
        <v>925</v>
      </c>
      <c r="J427" s="55" t="s">
        <v>22</v>
      </c>
      <c r="K427" s="51"/>
      <c r="L427" s="101">
        <v>12</v>
      </c>
      <c r="M427" s="51">
        <v>100</v>
      </c>
      <c r="N427" s="56"/>
      <c r="O427" s="57"/>
      <c r="P427" s="57">
        <v>531</v>
      </c>
      <c r="Q427" s="61" t="s">
        <v>62</v>
      </c>
    </row>
    <row r="428" spans="1:17" ht="180" x14ac:dyDescent="0.25">
      <c r="A428" s="62">
        <f t="shared" si="11"/>
        <v>5</v>
      </c>
      <c r="B428" s="49" t="s">
        <v>2596</v>
      </c>
      <c r="C428" s="50" t="s">
        <v>2596</v>
      </c>
      <c r="D428" s="49" t="s">
        <v>272</v>
      </c>
      <c r="E428" s="51">
        <v>671</v>
      </c>
      <c r="F428" s="52" t="s">
        <v>21</v>
      </c>
      <c r="G428" s="52" t="s">
        <v>54</v>
      </c>
      <c r="H428" s="52" t="s">
        <v>2737</v>
      </c>
      <c r="I428" s="55" t="s">
        <v>246</v>
      </c>
      <c r="J428" s="55" t="s">
        <v>22</v>
      </c>
      <c r="K428" s="51"/>
      <c r="L428" s="101">
        <v>10</v>
      </c>
      <c r="M428" s="51">
        <v>50</v>
      </c>
      <c r="N428" s="56"/>
      <c r="O428" s="57"/>
      <c r="P428" s="57">
        <v>531</v>
      </c>
      <c r="Q428" s="61" t="s">
        <v>62</v>
      </c>
    </row>
    <row r="429" spans="1:17" ht="180" x14ac:dyDescent="0.25">
      <c r="A429" s="62">
        <f t="shared" si="11"/>
        <v>6</v>
      </c>
      <c r="B429" s="49" t="s">
        <v>2596</v>
      </c>
      <c r="C429" s="50" t="s">
        <v>2596</v>
      </c>
      <c r="D429" s="49" t="s">
        <v>272</v>
      </c>
      <c r="E429" s="51">
        <v>712</v>
      </c>
      <c r="F429" s="52" t="s">
        <v>21</v>
      </c>
      <c r="G429" s="52" t="s">
        <v>54</v>
      </c>
      <c r="H429" s="52" t="s">
        <v>930</v>
      </c>
      <c r="I429" s="55" t="s">
        <v>2738</v>
      </c>
      <c r="J429" s="55" t="s">
        <v>22</v>
      </c>
      <c r="K429" s="68"/>
      <c r="L429" s="101">
        <v>5.99</v>
      </c>
      <c r="M429" s="51">
        <v>50</v>
      </c>
      <c r="N429" s="56"/>
      <c r="O429" s="57"/>
      <c r="P429" s="57">
        <v>531</v>
      </c>
      <c r="Q429" s="61" t="s">
        <v>62</v>
      </c>
    </row>
    <row r="430" spans="1:17" ht="180" x14ac:dyDescent="0.25">
      <c r="A430" s="62">
        <f t="shared" si="11"/>
        <v>7</v>
      </c>
      <c r="B430" s="49" t="s">
        <v>2596</v>
      </c>
      <c r="C430" s="50" t="s">
        <v>2596</v>
      </c>
      <c r="D430" s="49" t="s">
        <v>272</v>
      </c>
      <c r="E430" s="51">
        <v>957</v>
      </c>
      <c r="F430" s="52" t="s">
        <v>21</v>
      </c>
      <c r="G430" s="52" t="s">
        <v>54</v>
      </c>
      <c r="H430" s="52" t="s">
        <v>2739</v>
      </c>
      <c r="I430" s="55" t="s">
        <v>2740</v>
      </c>
      <c r="J430" s="55" t="s">
        <v>22</v>
      </c>
      <c r="K430" s="68"/>
      <c r="L430" s="101">
        <v>5</v>
      </c>
      <c r="M430" s="51">
        <v>100</v>
      </c>
      <c r="N430" s="56"/>
      <c r="O430" s="57"/>
      <c r="P430" s="57">
        <v>531</v>
      </c>
      <c r="Q430" s="61" t="s">
        <v>62</v>
      </c>
    </row>
    <row r="431" spans="1:17" x14ac:dyDescent="0.25">
      <c r="A431" s="62">
        <f t="shared" si="11"/>
        <v>8</v>
      </c>
      <c r="B431" s="49"/>
      <c r="C431" s="50"/>
      <c r="D431" s="49"/>
      <c r="E431" s="51"/>
      <c r="F431" s="52"/>
      <c r="G431" s="52"/>
      <c r="H431" s="52"/>
      <c r="I431" s="55"/>
      <c r="J431" s="55"/>
      <c r="K431" s="51"/>
      <c r="L431" s="101"/>
      <c r="M431" s="51"/>
      <c r="N431" s="56"/>
      <c r="O431" s="57"/>
      <c r="P431" s="57"/>
      <c r="Q431" s="58"/>
    </row>
    <row r="432" spans="1:17" x14ac:dyDescent="0.25">
      <c r="A432" s="62"/>
      <c r="B432" s="63" t="s">
        <v>31</v>
      </c>
      <c r="C432" s="50"/>
      <c r="D432" s="49"/>
      <c r="E432" s="51"/>
      <c r="F432" s="52"/>
      <c r="G432" s="52"/>
      <c r="H432" s="52"/>
      <c r="I432" s="55"/>
      <c r="J432" s="55"/>
      <c r="K432" s="67">
        <f t="shared" ref="K432:N432" si="12">SUM(K424:K431)</f>
        <v>11.24</v>
      </c>
      <c r="L432" s="67">
        <f t="shared" si="12"/>
        <v>54.970000000000006</v>
      </c>
      <c r="M432" s="66">
        <f t="shared" si="12"/>
        <v>597</v>
      </c>
      <c r="N432" s="67">
        <f t="shared" si="12"/>
        <v>0</v>
      </c>
      <c r="O432" s="57"/>
      <c r="P432" s="57"/>
      <c r="Q432" s="68"/>
    </row>
    <row r="433" spans="2:17" x14ac:dyDescent="0.25">
      <c r="B433" s="69"/>
      <c r="C433" s="69"/>
      <c r="D433" s="69"/>
      <c r="E433" s="70"/>
      <c r="F433" s="69"/>
      <c r="G433" s="69"/>
      <c r="H433" s="69"/>
      <c r="I433" s="69"/>
      <c r="J433" s="69"/>
      <c r="K433" s="69"/>
      <c r="L433" s="69"/>
      <c r="M433" s="69"/>
      <c r="N433" s="69"/>
      <c r="O433" s="69"/>
      <c r="P433" s="69"/>
    </row>
    <row r="434" spans="2:17" ht="18.75" x14ac:dyDescent="0.25">
      <c r="B434" s="72" t="s">
        <v>172</v>
      </c>
      <c r="C434" s="89">
        <f>+K432</f>
        <v>11.24</v>
      </c>
      <c r="H434" s="76"/>
      <c r="I434" s="76"/>
      <c r="J434" s="76"/>
      <c r="K434" s="76"/>
      <c r="L434" s="76"/>
      <c r="M434" s="76"/>
      <c r="N434" s="69"/>
      <c r="O434" s="69"/>
      <c r="P434" s="69"/>
    </row>
    <row r="436" spans="2:17" ht="15.75" thickBot="1" x14ac:dyDescent="0.3"/>
    <row r="437" spans="2:17" ht="30.75" thickBot="1" x14ac:dyDescent="0.3">
      <c r="B437" s="90" t="s">
        <v>173</v>
      </c>
      <c r="C437" s="91" t="s">
        <v>174</v>
      </c>
      <c r="D437" s="90" t="s">
        <v>30</v>
      </c>
      <c r="E437" s="91" t="s">
        <v>175</v>
      </c>
    </row>
    <row r="438" spans="2:17" x14ac:dyDescent="0.25">
      <c r="B438" s="92" t="s">
        <v>176</v>
      </c>
      <c r="C438" s="93">
        <v>20</v>
      </c>
      <c r="D438" s="93">
        <v>20</v>
      </c>
      <c r="E438" s="1094">
        <v>20</v>
      </c>
    </row>
    <row r="439" spans="2:17" x14ac:dyDescent="0.25">
      <c r="B439" s="92" t="s">
        <v>177</v>
      </c>
      <c r="C439" s="74">
        <v>30</v>
      </c>
      <c r="D439" s="668">
        <v>0</v>
      </c>
      <c r="E439" s="1095"/>
    </row>
    <row r="440" spans="2:17" ht="15.75" thickBot="1" x14ac:dyDescent="0.3">
      <c r="B440" s="92" t="s">
        <v>178</v>
      </c>
      <c r="C440" s="94">
        <v>40</v>
      </c>
      <c r="D440" s="94">
        <v>0</v>
      </c>
      <c r="E440" s="1096"/>
    </row>
    <row r="442" spans="2:17" ht="15.75" thickBot="1" x14ac:dyDescent="0.3"/>
    <row r="443" spans="2:17" ht="27" thickBot="1" x14ac:dyDescent="0.3">
      <c r="B443" s="1091" t="s">
        <v>179</v>
      </c>
      <c r="C443" s="1092"/>
      <c r="D443" s="1092"/>
      <c r="E443" s="1092"/>
      <c r="F443" s="1092"/>
      <c r="G443" s="1092"/>
      <c r="H443" s="1092"/>
      <c r="I443" s="1092"/>
      <c r="J443" s="1092"/>
      <c r="K443" s="1092"/>
      <c r="L443" s="1092"/>
      <c r="M443" s="1092"/>
      <c r="N443" s="1093"/>
    </row>
    <row r="445" spans="2:17" ht="75" x14ac:dyDescent="0.25">
      <c r="B445" s="78" t="s">
        <v>111</v>
      </c>
      <c r="C445" s="78" t="s">
        <v>112</v>
      </c>
      <c r="D445" s="78" t="s">
        <v>113</v>
      </c>
      <c r="E445" s="78" t="s">
        <v>114</v>
      </c>
      <c r="F445" s="78" t="s">
        <v>115</v>
      </c>
      <c r="G445" s="78" t="s">
        <v>116</v>
      </c>
      <c r="H445" s="78" t="s">
        <v>117</v>
      </c>
      <c r="I445" s="78" t="s">
        <v>118</v>
      </c>
      <c r="J445" s="1084" t="s">
        <v>119</v>
      </c>
      <c r="K445" s="1085"/>
      <c r="L445" s="1086"/>
      <c r="M445" s="78" t="s">
        <v>120</v>
      </c>
      <c r="N445" s="78" t="s">
        <v>121</v>
      </c>
      <c r="O445" s="78" t="s">
        <v>122</v>
      </c>
      <c r="P445" s="1084" t="s">
        <v>97</v>
      </c>
      <c r="Q445" s="1086"/>
    </row>
    <row r="446" spans="2:17" ht="45" x14ac:dyDescent="0.25">
      <c r="B446" s="85" t="s">
        <v>180</v>
      </c>
      <c r="C446" s="85"/>
      <c r="D446" s="612" t="s">
        <v>2632</v>
      </c>
      <c r="E446" s="675">
        <v>42732265</v>
      </c>
      <c r="F446" s="675" t="s">
        <v>2633</v>
      </c>
      <c r="G446" s="675" t="s">
        <v>126</v>
      </c>
      <c r="H446" s="422" t="s">
        <v>2634</v>
      </c>
      <c r="I446" s="74"/>
      <c r="J446" s="675" t="s">
        <v>2635</v>
      </c>
      <c r="K446" s="684" t="s">
        <v>1285</v>
      </c>
      <c r="L446" s="684" t="s">
        <v>134</v>
      </c>
      <c r="M446" s="41" t="s">
        <v>21</v>
      </c>
      <c r="N446" s="41" t="s">
        <v>21</v>
      </c>
      <c r="O446" s="41" t="s">
        <v>21</v>
      </c>
      <c r="P446" s="997"/>
      <c r="Q446" s="997"/>
    </row>
    <row r="447" spans="2:17" ht="105" x14ac:dyDescent="0.25">
      <c r="B447" s="85" t="s">
        <v>214</v>
      </c>
      <c r="C447" s="85"/>
      <c r="D447" s="612" t="s">
        <v>2636</v>
      </c>
      <c r="E447" s="675">
        <v>21234955</v>
      </c>
      <c r="F447" s="675" t="s">
        <v>2637</v>
      </c>
      <c r="G447" s="675" t="s">
        <v>2638</v>
      </c>
      <c r="H447" s="422" t="s">
        <v>2639</v>
      </c>
      <c r="I447" s="74"/>
      <c r="J447" s="675" t="s">
        <v>2635</v>
      </c>
      <c r="K447" s="684" t="s">
        <v>2640</v>
      </c>
      <c r="L447" s="684" t="s">
        <v>2641</v>
      </c>
      <c r="M447" s="41" t="s">
        <v>21</v>
      </c>
      <c r="N447" s="41" t="s">
        <v>21</v>
      </c>
      <c r="O447" s="41" t="s">
        <v>21</v>
      </c>
      <c r="P447" s="997"/>
      <c r="Q447" s="997"/>
    </row>
    <row r="448" spans="2:17" ht="45" x14ac:dyDescent="0.25">
      <c r="B448" s="85" t="s">
        <v>180</v>
      </c>
      <c r="C448" s="85"/>
      <c r="D448" s="612" t="s">
        <v>2642</v>
      </c>
      <c r="E448" s="100">
        <v>30339666</v>
      </c>
      <c r="F448" s="81" t="s">
        <v>330</v>
      </c>
      <c r="G448" s="81" t="s">
        <v>2092</v>
      </c>
      <c r="H448" s="81" t="s">
        <v>2643</v>
      </c>
      <c r="I448" s="82" t="s">
        <v>2644</v>
      </c>
      <c r="J448" s="675" t="s">
        <v>2635</v>
      </c>
      <c r="K448" s="74" t="s">
        <v>2645</v>
      </c>
      <c r="L448" s="684" t="s">
        <v>134</v>
      </c>
      <c r="M448" s="41" t="s">
        <v>21</v>
      </c>
      <c r="N448" s="41" t="s">
        <v>21</v>
      </c>
      <c r="O448" s="41" t="s">
        <v>21</v>
      </c>
      <c r="P448" s="993"/>
      <c r="Q448" s="993"/>
    </row>
    <row r="449" spans="2:17" ht="45" x14ac:dyDescent="0.25">
      <c r="B449" s="85" t="s">
        <v>214</v>
      </c>
      <c r="C449" s="41"/>
      <c r="D449" s="612" t="s">
        <v>2646</v>
      </c>
      <c r="E449" s="41">
        <v>42826905</v>
      </c>
      <c r="F449" s="41" t="s">
        <v>396</v>
      </c>
      <c r="G449" s="41" t="s">
        <v>183</v>
      </c>
      <c r="H449" s="41" t="s">
        <v>2647</v>
      </c>
      <c r="I449" s="41"/>
      <c r="J449" s="675" t="s">
        <v>2635</v>
      </c>
      <c r="K449" s="41" t="s">
        <v>963</v>
      </c>
      <c r="L449" s="684" t="s">
        <v>858</v>
      </c>
      <c r="M449" s="41" t="s">
        <v>21</v>
      </c>
      <c r="N449" s="41" t="s">
        <v>21</v>
      </c>
      <c r="O449" s="41" t="s">
        <v>21</v>
      </c>
      <c r="P449" s="994"/>
      <c r="Q449" s="996"/>
    </row>
    <row r="450" spans="2:17" ht="45" x14ac:dyDescent="0.25">
      <c r="B450" s="85" t="s">
        <v>208</v>
      </c>
      <c r="C450" s="41"/>
      <c r="D450" s="612" t="s">
        <v>2648</v>
      </c>
      <c r="E450" s="41">
        <v>43545026</v>
      </c>
      <c r="F450" s="41" t="s">
        <v>206</v>
      </c>
      <c r="G450" s="41" t="s">
        <v>838</v>
      </c>
      <c r="H450" s="41" t="s">
        <v>1389</v>
      </c>
      <c r="I450" s="41" t="s">
        <v>2649</v>
      </c>
      <c r="J450" s="675" t="s">
        <v>2635</v>
      </c>
      <c r="K450" s="41" t="s">
        <v>1285</v>
      </c>
      <c r="L450" s="684" t="s">
        <v>2650</v>
      </c>
      <c r="M450" s="41" t="s">
        <v>21</v>
      </c>
      <c r="N450" s="41" t="s">
        <v>21</v>
      </c>
      <c r="O450" s="41" t="s">
        <v>21</v>
      </c>
      <c r="P450" s="994"/>
      <c r="Q450" s="996"/>
    </row>
    <row r="453" spans="2:17" ht="15.75" thickBot="1" x14ac:dyDescent="0.3"/>
    <row r="454" spans="2:17" ht="30" x14ac:dyDescent="0.25">
      <c r="B454" s="42" t="s">
        <v>20</v>
      </c>
      <c r="C454" s="42" t="s">
        <v>173</v>
      </c>
      <c r="D454" s="78" t="s">
        <v>174</v>
      </c>
      <c r="E454" s="42" t="s">
        <v>30</v>
      </c>
      <c r="F454" s="91" t="s">
        <v>194</v>
      </c>
      <c r="G454" s="96"/>
    </row>
    <row r="455" spans="2:17" ht="108" x14ac:dyDescent="0.2">
      <c r="B455" s="1097" t="s">
        <v>195</v>
      </c>
      <c r="C455" s="97" t="s">
        <v>196</v>
      </c>
      <c r="D455" s="668">
        <v>25</v>
      </c>
      <c r="E455" s="668">
        <v>25</v>
      </c>
      <c r="F455" s="1098">
        <f>+E455+E456+E457</f>
        <v>60</v>
      </c>
      <c r="G455" s="98"/>
    </row>
    <row r="456" spans="2:17" ht="96" x14ac:dyDescent="0.2">
      <c r="B456" s="1097"/>
      <c r="C456" s="97" t="s">
        <v>197</v>
      </c>
      <c r="D456" s="675">
        <v>25</v>
      </c>
      <c r="E456" s="675">
        <v>25</v>
      </c>
      <c r="F456" s="1099"/>
      <c r="G456" s="98"/>
    </row>
    <row r="457" spans="2:17" ht="60" x14ac:dyDescent="0.2">
      <c r="B457" s="1097"/>
      <c r="C457" s="97" t="s">
        <v>198</v>
      </c>
      <c r="D457" s="668">
        <v>10</v>
      </c>
      <c r="E457" s="668">
        <v>10</v>
      </c>
      <c r="F457" s="1100"/>
      <c r="G457" s="98"/>
    </row>
    <row r="458" spans="2:17" x14ac:dyDescent="0.25">
      <c r="C458"/>
    </row>
    <row r="461" spans="2:17" x14ac:dyDescent="0.25">
      <c r="B461" s="39" t="s">
        <v>199</v>
      </c>
    </row>
    <row r="464" spans="2:17" x14ac:dyDescent="0.25">
      <c r="B464" s="40" t="s">
        <v>20</v>
      </c>
      <c r="C464" s="40" t="s">
        <v>29</v>
      </c>
      <c r="D464" s="42" t="s">
        <v>30</v>
      </c>
      <c r="E464" s="42" t="s">
        <v>31</v>
      </c>
    </row>
    <row r="465" spans="2:5" ht="28.5" x14ac:dyDescent="0.25">
      <c r="B465" s="43" t="s">
        <v>200</v>
      </c>
      <c r="C465" s="44">
        <v>40</v>
      </c>
      <c r="D465" s="668">
        <f>+E438</f>
        <v>20</v>
      </c>
      <c r="E465" s="1081">
        <f>+D465+D466</f>
        <v>80</v>
      </c>
    </row>
    <row r="466" spans="2:5" ht="42.75" x14ac:dyDescent="0.25">
      <c r="B466" s="43" t="s">
        <v>201</v>
      </c>
      <c r="C466" s="44">
        <v>60</v>
      </c>
      <c r="D466" s="668">
        <v>60</v>
      </c>
      <c r="E466" s="1082"/>
    </row>
  </sheetData>
  <mergeCells count="157">
    <mergeCell ref="E465:E466"/>
    <mergeCell ref="P447:Q447"/>
    <mergeCell ref="P448:Q448"/>
    <mergeCell ref="P449:Q449"/>
    <mergeCell ref="P450:Q450"/>
    <mergeCell ref="B455:B457"/>
    <mergeCell ref="F455:F457"/>
    <mergeCell ref="B420:N420"/>
    <mergeCell ref="E438:E440"/>
    <mergeCell ref="B443:N443"/>
    <mergeCell ref="J445:L445"/>
    <mergeCell ref="P445:Q445"/>
    <mergeCell ref="P446:Q446"/>
    <mergeCell ref="P400:Q400"/>
    <mergeCell ref="P402:Q402"/>
    <mergeCell ref="B410:N410"/>
    <mergeCell ref="D413:E413"/>
    <mergeCell ref="D414:E414"/>
    <mergeCell ref="B417:P417"/>
    <mergeCell ref="O386:P386"/>
    <mergeCell ref="B392:N392"/>
    <mergeCell ref="J397:L397"/>
    <mergeCell ref="P397:Q397"/>
    <mergeCell ref="P398:Q398"/>
    <mergeCell ref="P399:Q399"/>
    <mergeCell ref="O380:P380"/>
    <mergeCell ref="O381:P381"/>
    <mergeCell ref="O382:P382"/>
    <mergeCell ref="O383:P383"/>
    <mergeCell ref="O384:P384"/>
    <mergeCell ref="O385:P385"/>
    <mergeCell ref="B370:B371"/>
    <mergeCell ref="C370:C371"/>
    <mergeCell ref="D370:E370"/>
    <mergeCell ref="C374:N374"/>
    <mergeCell ref="B376:N376"/>
    <mergeCell ref="O379:P379"/>
    <mergeCell ref="C325:N325"/>
    <mergeCell ref="C326:E326"/>
    <mergeCell ref="B330:C337"/>
    <mergeCell ref="B338:C338"/>
    <mergeCell ref="E356:E357"/>
    <mergeCell ref="M361:N361"/>
    <mergeCell ref="E313:E314"/>
    <mergeCell ref="B318:P318"/>
    <mergeCell ref="B320:P320"/>
    <mergeCell ref="C322:N322"/>
    <mergeCell ref="C323:N323"/>
    <mergeCell ref="C324:N324"/>
    <mergeCell ref="P294:Q294"/>
    <mergeCell ref="P295:Q295"/>
    <mergeCell ref="P296:Q296"/>
    <mergeCell ref="P297:Q297"/>
    <mergeCell ref="P298:Q298"/>
    <mergeCell ref="B303:B305"/>
    <mergeCell ref="F303:F305"/>
    <mergeCell ref="D262:E262"/>
    <mergeCell ref="B265:P265"/>
    <mergeCell ref="B268:N268"/>
    <mergeCell ref="E286:E288"/>
    <mergeCell ref="B291:N291"/>
    <mergeCell ref="J293:L293"/>
    <mergeCell ref="P293:Q293"/>
    <mergeCell ref="P250:Q250"/>
    <mergeCell ref="P251:Q251"/>
    <mergeCell ref="P252:Q252"/>
    <mergeCell ref="P253:Q253"/>
    <mergeCell ref="B258:N258"/>
    <mergeCell ref="D261:E261"/>
    <mergeCell ref="P244:Q244"/>
    <mergeCell ref="P245:Q245"/>
    <mergeCell ref="P246:Q246"/>
    <mergeCell ref="P247:Q247"/>
    <mergeCell ref="P248:Q248"/>
    <mergeCell ref="P249:Q249"/>
    <mergeCell ref="O229:P229"/>
    <mergeCell ref="B236:N236"/>
    <mergeCell ref="J241:L241"/>
    <mergeCell ref="P241:Q241"/>
    <mergeCell ref="P242:Q242"/>
    <mergeCell ref="P243:Q243"/>
    <mergeCell ref="O223:P223"/>
    <mergeCell ref="O224:P224"/>
    <mergeCell ref="O225:P225"/>
    <mergeCell ref="O226:P226"/>
    <mergeCell ref="O227:P227"/>
    <mergeCell ref="O228:P228"/>
    <mergeCell ref="C214:N214"/>
    <mergeCell ref="B216:N216"/>
    <mergeCell ref="O219:P219"/>
    <mergeCell ref="O220:P220"/>
    <mergeCell ref="O221:P221"/>
    <mergeCell ref="O222:P222"/>
    <mergeCell ref="B165:C172"/>
    <mergeCell ref="B173:C173"/>
    <mergeCell ref="E191:E192"/>
    <mergeCell ref="M196:N196"/>
    <mergeCell ref="B210:B211"/>
    <mergeCell ref="C210:C211"/>
    <mergeCell ref="D210:E210"/>
    <mergeCell ref="B155:P155"/>
    <mergeCell ref="C157:N157"/>
    <mergeCell ref="C158:N158"/>
    <mergeCell ref="C159:N159"/>
    <mergeCell ref="C160:N160"/>
    <mergeCell ref="C161:E161"/>
    <mergeCell ref="P134:Q134"/>
    <mergeCell ref="P135:Q135"/>
    <mergeCell ref="B138:B140"/>
    <mergeCell ref="F138:F140"/>
    <mergeCell ref="E148:E149"/>
    <mergeCell ref="B153:P153"/>
    <mergeCell ref="B128:N128"/>
    <mergeCell ref="J130:L130"/>
    <mergeCell ref="P130:Q130"/>
    <mergeCell ref="P131:Q131"/>
    <mergeCell ref="P132:Q132"/>
    <mergeCell ref="P133:Q133"/>
    <mergeCell ref="B95:N95"/>
    <mergeCell ref="D98:E98"/>
    <mergeCell ref="D99:E99"/>
    <mergeCell ref="B102:P102"/>
    <mergeCell ref="B105:N105"/>
    <mergeCell ref="E123:E125"/>
    <mergeCell ref="P87:Q87"/>
    <mergeCell ref="P88:Q88"/>
    <mergeCell ref="P89:Q89"/>
    <mergeCell ref="P90:Q90"/>
    <mergeCell ref="P91:Q91"/>
    <mergeCell ref="P92:Q92"/>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5:A195 A340:A360">
      <formula1>"1,2,3,4,5"</formula1>
    </dataValidation>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5"/>
  <sheetViews>
    <sheetView topLeftCell="A77" zoomScale="85" zoomScaleNormal="85" workbookViewId="0">
      <selection activeCell="A99" sqref="A99"/>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2543</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2544</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101" t="s">
        <v>447</v>
      </c>
      <c r="D10" s="1101"/>
      <c r="E10" s="1102"/>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16</v>
      </c>
      <c r="E15" s="18">
        <v>636652692</v>
      </c>
      <c r="F15" s="108" t="s">
        <v>2545</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636652692</v>
      </c>
      <c r="F22" s="18">
        <v>234</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187.20000000000002</v>
      </c>
      <c r="D24" s="32"/>
      <c r="E24" s="33"/>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t="s">
        <v>24</v>
      </c>
      <c r="D30" s="41"/>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c r="D32" s="41" t="s">
        <v>24</v>
      </c>
      <c r="E32"/>
      <c r="F32"/>
      <c r="G32"/>
      <c r="H32"/>
      <c r="I32" s="14"/>
      <c r="J32" s="14"/>
      <c r="K32" s="14"/>
      <c r="L32" s="14"/>
      <c r="M32" s="14"/>
      <c r="N32" s="15"/>
    </row>
    <row r="33" spans="1:17" x14ac:dyDescent="0.25">
      <c r="A33" s="36"/>
      <c r="B33" s="41" t="s">
        <v>27</v>
      </c>
      <c r="C33" s="41" t="s">
        <v>24</v>
      </c>
      <c r="D33" s="41"/>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0</v>
      </c>
      <c r="E40" s="1081">
        <f>+D40+D41</f>
        <v>0</v>
      </c>
      <c r="F40"/>
      <c r="G40"/>
      <c r="H40"/>
      <c r="I40" s="14"/>
      <c r="J40" s="14"/>
      <c r="K40" s="14"/>
      <c r="L40" s="14"/>
      <c r="M40" s="14"/>
      <c r="N40" s="15"/>
    </row>
    <row r="41" spans="1:17" ht="42.75" x14ac:dyDescent="0.25">
      <c r="A41" s="36"/>
      <c r="B41" s="43" t="s">
        <v>33</v>
      </c>
      <c r="C41" s="44">
        <v>60</v>
      </c>
      <c r="D41" s="668">
        <f>+F144</f>
        <v>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45" x14ac:dyDescent="0.25">
      <c r="A49" s="62">
        <v>1</v>
      </c>
      <c r="B49" s="49" t="s">
        <v>2546</v>
      </c>
      <c r="C49" s="49" t="s">
        <v>2546</v>
      </c>
      <c r="D49" s="49" t="s">
        <v>2547</v>
      </c>
      <c r="E49" s="607" t="s">
        <v>2548</v>
      </c>
      <c r="F49" s="52" t="s">
        <v>21</v>
      </c>
      <c r="G49" s="53"/>
      <c r="H49" s="54" t="s">
        <v>2549</v>
      </c>
      <c r="I49" s="55" t="s">
        <v>2550</v>
      </c>
      <c r="J49" s="55"/>
      <c r="K49" s="207">
        <v>0</v>
      </c>
      <c r="L49" s="207">
        <v>12</v>
      </c>
      <c r="M49" s="51">
        <v>0</v>
      </c>
      <c r="N49" s="56">
        <f>+M49*G49</f>
        <v>0</v>
      </c>
      <c r="O49" s="57">
        <v>22000000</v>
      </c>
      <c r="P49" s="57">
        <v>41</v>
      </c>
      <c r="Q49" s="58"/>
      <c r="R49" s="59"/>
      <c r="S49" s="59"/>
      <c r="T49" s="59"/>
      <c r="U49" s="59"/>
      <c r="V49" s="59"/>
      <c r="W49" s="59"/>
      <c r="X49" s="59"/>
      <c r="Y49" s="59"/>
      <c r="Z49" s="59"/>
    </row>
    <row r="50" spans="1:26" s="60" customFormat="1" ht="45" x14ac:dyDescent="0.25">
      <c r="A50" s="62">
        <f>+A49+1</f>
        <v>2</v>
      </c>
      <c r="B50" s="49" t="s">
        <v>2546</v>
      </c>
      <c r="C50" s="49" t="s">
        <v>2546</v>
      </c>
      <c r="D50" s="49" t="s">
        <v>2547</v>
      </c>
      <c r="E50" s="607" t="s">
        <v>2551</v>
      </c>
      <c r="F50" s="52" t="s">
        <v>21</v>
      </c>
      <c r="G50" s="52"/>
      <c r="H50" s="52" t="s">
        <v>2552</v>
      </c>
      <c r="I50" s="55" t="s">
        <v>2553</v>
      </c>
      <c r="J50" s="55"/>
      <c r="K50" s="51">
        <v>12</v>
      </c>
      <c r="L50" s="55"/>
      <c r="M50" s="51">
        <v>120</v>
      </c>
      <c r="N50" s="56"/>
      <c r="O50" s="57">
        <v>16000000</v>
      </c>
      <c r="P50" s="57">
        <v>42</v>
      </c>
      <c r="Q50" s="58"/>
      <c r="R50" s="59"/>
      <c r="S50" s="59"/>
      <c r="T50" s="59"/>
      <c r="U50" s="59"/>
      <c r="V50" s="59"/>
      <c r="W50" s="59"/>
      <c r="X50" s="59"/>
      <c r="Y50" s="59"/>
      <c r="Z50" s="59"/>
    </row>
    <row r="51" spans="1:26" s="60" customFormat="1" x14ac:dyDescent="0.25">
      <c r="A51" s="62">
        <f t="shared" ref="A51:A56" si="0">+A50+1</f>
        <v>3</v>
      </c>
      <c r="B51" s="49" t="s">
        <v>2546</v>
      </c>
      <c r="C51" s="49" t="s">
        <v>2546</v>
      </c>
      <c r="D51" s="49" t="s">
        <v>2554</v>
      </c>
      <c r="E51" s="607" t="s">
        <v>2555</v>
      </c>
      <c r="F51" s="52" t="s">
        <v>21</v>
      </c>
      <c r="G51" s="52"/>
      <c r="H51" s="52" t="s">
        <v>2556</v>
      </c>
      <c r="I51" s="55" t="s">
        <v>2557</v>
      </c>
      <c r="J51" s="55"/>
      <c r="K51" s="51">
        <v>11</v>
      </c>
      <c r="L51" s="55"/>
      <c r="M51" s="51">
        <v>220</v>
      </c>
      <c r="N51" s="56"/>
      <c r="O51" s="57">
        <v>70289639</v>
      </c>
      <c r="P51" s="57">
        <v>43</v>
      </c>
      <c r="Q51" s="58"/>
      <c r="R51" s="59"/>
      <c r="S51" s="59"/>
      <c r="T51" s="59"/>
      <c r="U51" s="59"/>
      <c r="V51" s="59"/>
      <c r="W51" s="59"/>
      <c r="X51" s="59"/>
      <c r="Y51" s="59"/>
      <c r="Z51" s="59"/>
    </row>
    <row r="52" spans="1:26" s="60" customFormat="1" ht="30" x14ac:dyDescent="0.25">
      <c r="A52" s="62">
        <f t="shared" si="0"/>
        <v>4</v>
      </c>
      <c r="B52" s="49" t="s">
        <v>2546</v>
      </c>
      <c r="C52" s="49" t="s">
        <v>2546</v>
      </c>
      <c r="D52" s="49" t="s">
        <v>2558</v>
      </c>
      <c r="E52" s="607" t="s">
        <v>2559</v>
      </c>
      <c r="F52" s="52" t="s">
        <v>21</v>
      </c>
      <c r="G52" s="52"/>
      <c r="H52" s="52" t="s">
        <v>2560</v>
      </c>
      <c r="I52" s="55" t="s">
        <v>2561</v>
      </c>
      <c r="J52" s="55"/>
      <c r="K52" s="207">
        <v>10</v>
      </c>
      <c r="L52" s="207">
        <v>2</v>
      </c>
      <c r="M52" s="51">
        <v>200</v>
      </c>
      <c r="N52" s="56"/>
      <c r="O52" s="57">
        <v>12000000</v>
      </c>
      <c r="P52" s="57">
        <v>44</v>
      </c>
      <c r="Q52" s="58"/>
      <c r="R52" s="59"/>
      <c r="S52" s="59"/>
      <c r="T52" s="59"/>
      <c r="U52" s="59"/>
      <c r="V52" s="59"/>
      <c r="W52" s="59"/>
      <c r="X52" s="59"/>
      <c r="Y52" s="59"/>
      <c r="Z52" s="59"/>
    </row>
    <row r="53" spans="1:26" s="60" customFormat="1" ht="30" x14ac:dyDescent="0.25">
      <c r="A53" s="62">
        <f t="shared" si="0"/>
        <v>5</v>
      </c>
      <c r="B53" s="49" t="s">
        <v>2546</v>
      </c>
      <c r="C53" s="49" t="s">
        <v>2546</v>
      </c>
      <c r="D53" s="49" t="s">
        <v>2558</v>
      </c>
      <c r="E53" s="607" t="s">
        <v>2562</v>
      </c>
      <c r="F53" s="52" t="s">
        <v>21</v>
      </c>
      <c r="G53" s="52"/>
      <c r="H53" s="52" t="s">
        <v>2563</v>
      </c>
      <c r="I53" s="55" t="s">
        <v>246</v>
      </c>
      <c r="J53" s="55"/>
      <c r="K53" s="207">
        <v>1</v>
      </c>
      <c r="L53" s="207">
        <v>22</v>
      </c>
      <c r="M53" s="51">
        <v>200</v>
      </c>
      <c r="N53" s="56"/>
      <c r="O53" s="57">
        <v>83784320</v>
      </c>
      <c r="P53" s="57">
        <v>45</v>
      </c>
      <c r="Q53" s="58"/>
      <c r="R53" s="59"/>
      <c r="S53" s="59"/>
      <c r="T53" s="59"/>
      <c r="U53" s="59"/>
      <c r="V53" s="59"/>
      <c r="W53" s="59"/>
      <c r="X53" s="59"/>
      <c r="Y53" s="59"/>
      <c r="Z53" s="59"/>
    </row>
    <row r="54" spans="1:26" s="60" customFormat="1" x14ac:dyDescent="0.25">
      <c r="A54" s="62">
        <f t="shared" si="0"/>
        <v>6</v>
      </c>
      <c r="B54" s="49"/>
      <c r="C54" s="50"/>
      <c r="D54" s="49"/>
      <c r="E54" s="64"/>
      <c r="F54" s="52"/>
      <c r="G54" s="52"/>
      <c r="H54" s="52"/>
      <c r="I54" s="55"/>
      <c r="J54" s="55"/>
      <c r="K54" s="51"/>
      <c r="L54" s="55"/>
      <c r="M54" s="51"/>
      <c r="N54" s="56"/>
      <c r="O54" s="57"/>
      <c r="P54" s="57"/>
      <c r="Q54" s="58"/>
      <c r="R54" s="59"/>
      <c r="S54" s="59"/>
      <c r="T54" s="59"/>
      <c r="U54" s="59"/>
      <c r="V54" s="59"/>
      <c r="W54" s="59"/>
      <c r="X54" s="59"/>
      <c r="Y54" s="59"/>
      <c r="Z54" s="59"/>
    </row>
    <row r="55" spans="1:26" s="60" customFormat="1" x14ac:dyDescent="0.25">
      <c r="A55" s="62">
        <f t="shared" si="0"/>
        <v>7</v>
      </c>
      <c r="B55" s="49"/>
      <c r="C55" s="50"/>
      <c r="D55" s="49"/>
      <c r="E55" s="64"/>
      <c r="F55" s="52"/>
      <c r="G55" s="52"/>
      <c r="H55" s="52"/>
      <c r="I55" s="55"/>
      <c r="J55" s="55"/>
      <c r="K55" s="51"/>
      <c r="L55" s="55"/>
      <c r="M55" s="51"/>
      <c r="N55" s="56"/>
      <c r="O55" s="57"/>
      <c r="P55" s="57"/>
      <c r="Q55" s="58"/>
      <c r="R55" s="59"/>
      <c r="S55" s="59"/>
      <c r="T55" s="59"/>
      <c r="U55" s="59"/>
      <c r="V55" s="59"/>
      <c r="W55" s="59"/>
      <c r="X55" s="59"/>
      <c r="Y55" s="59"/>
      <c r="Z55" s="59"/>
    </row>
    <row r="56" spans="1:26" s="60" customFormat="1" x14ac:dyDescent="0.25">
      <c r="A56" s="62">
        <f t="shared" si="0"/>
        <v>8</v>
      </c>
      <c r="B56" s="49"/>
      <c r="C56" s="50"/>
      <c r="D56" s="49"/>
      <c r="E56" s="64"/>
      <c r="F56" s="52"/>
      <c r="G56" s="52"/>
      <c r="H56" s="52"/>
      <c r="I56" s="55"/>
      <c r="J56" s="55"/>
      <c r="K56" s="608"/>
      <c r="L56" s="55"/>
      <c r="M56" s="51"/>
      <c r="N56" s="56"/>
      <c r="O56" s="57"/>
      <c r="P56" s="57"/>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 t="shared" ref="K57" si="1">SUM(K49:K56)</f>
        <v>34</v>
      </c>
      <c r="L57" s="67">
        <f t="shared" ref="L57:N57" si="2">SUM(L49:L56)</f>
        <v>36</v>
      </c>
      <c r="M57" s="65">
        <f t="shared" si="2"/>
        <v>740</v>
      </c>
      <c r="N57" s="67">
        <f t="shared" si="2"/>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34</v>
      </c>
      <c r="D61" s="74" t="s">
        <v>24</v>
      </c>
      <c r="E61" s="75"/>
      <c r="F61" s="76"/>
      <c r="G61" s="76"/>
      <c r="H61" s="76"/>
      <c r="I61" s="76"/>
      <c r="J61" s="76"/>
      <c r="K61" s="76"/>
      <c r="L61" s="76"/>
      <c r="M61" s="76"/>
    </row>
    <row r="62" spans="1:26" s="69" customFormat="1" ht="30" customHeight="1" x14ac:dyDescent="0.25">
      <c r="B62" s="72" t="s">
        <v>82</v>
      </c>
      <c r="C62" s="73">
        <f>+M57</f>
        <v>740</v>
      </c>
      <c r="D62" s="74"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99</v>
      </c>
      <c r="C69" s="81" t="s">
        <v>99</v>
      </c>
      <c r="D69" s="82" t="s">
        <v>2564</v>
      </c>
      <c r="E69" s="82"/>
      <c r="F69" s="83"/>
      <c r="G69" s="83"/>
      <c r="H69" s="208" t="s">
        <v>22</v>
      </c>
      <c r="I69" s="84"/>
      <c r="J69" s="84" t="s">
        <v>21</v>
      </c>
      <c r="K69" s="84" t="s">
        <v>21</v>
      </c>
      <c r="L69" s="84" t="s">
        <v>21</v>
      </c>
      <c r="M69" s="84" t="s">
        <v>21</v>
      </c>
      <c r="N69" s="41" t="s">
        <v>21</v>
      </c>
      <c r="O69" s="1138" t="s">
        <v>2565</v>
      </c>
      <c r="P69" s="1139"/>
      <c r="Q69" s="123" t="s">
        <v>22</v>
      </c>
    </row>
    <row r="70" spans="2:17" x14ac:dyDescent="0.25">
      <c r="B70" s="81" t="s">
        <v>99</v>
      </c>
      <c r="C70" s="81" t="s">
        <v>99</v>
      </c>
      <c r="D70" s="82" t="s">
        <v>2566</v>
      </c>
      <c r="E70" s="82"/>
      <c r="F70" s="83"/>
      <c r="G70" s="83"/>
      <c r="H70" s="208" t="s">
        <v>22</v>
      </c>
      <c r="I70" s="84"/>
      <c r="J70" s="84" t="s">
        <v>21</v>
      </c>
      <c r="K70" s="84" t="s">
        <v>21</v>
      </c>
      <c r="L70" s="84" t="s">
        <v>21</v>
      </c>
      <c r="M70" s="84" t="s">
        <v>21</v>
      </c>
      <c r="N70" s="41" t="s">
        <v>21</v>
      </c>
      <c r="O70" s="1138" t="s">
        <v>2565</v>
      </c>
      <c r="P70" s="1139"/>
      <c r="Q70" s="123" t="s">
        <v>22</v>
      </c>
    </row>
    <row r="71" spans="2:17" x14ac:dyDescent="0.25">
      <c r="B71" s="81" t="s">
        <v>99</v>
      </c>
      <c r="C71" s="81" t="s">
        <v>99</v>
      </c>
      <c r="D71" s="434" t="s">
        <v>2567</v>
      </c>
      <c r="E71" s="434"/>
      <c r="F71" s="208"/>
      <c r="G71" s="208"/>
      <c r="H71" s="208" t="s">
        <v>21</v>
      </c>
      <c r="I71" s="84"/>
      <c r="J71" s="124" t="s">
        <v>21</v>
      </c>
      <c r="K71" s="123" t="s">
        <v>21</v>
      </c>
      <c r="L71" s="123" t="s">
        <v>21</v>
      </c>
      <c r="M71" s="123" t="s">
        <v>21</v>
      </c>
      <c r="N71" s="123" t="s">
        <v>21</v>
      </c>
      <c r="O71" s="1138" t="s">
        <v>2568</v>
      </c>
      <c r="P71" s="1139"/>
      <c r="Q71" s="123" t="s">
        <v>22</v>
      </c>
    </row>
    <row r="72" spans="2:17" x14ac:dyDescent="0.25">
      <c r="B72" s="81" t="s">
        <v>99</v>
      </c>
      <c r="C72" s="81" t="s">
        <v>99</v>
      </c>
      <c r="D72" s="434" t="s">
        <v>2569</v>
      </c>
      <c r="E72" s="434"/>
      <c r="F72" s="208"/>
      <c r="G72" s="208"/>
      <c r="H72" s="208" t="s">
        <v>21</v>
      </c>
      <c r="I72" s="84"/>
      <c r="J72" s="124" t="s">
        <v>21</v>
      </c>
      <c r="K72" s="123" t="s">
        <v>21</v>
      </c>
      <c r="L72" s="123" t="s">
        <v>21</v>
      </c>
      <c r="M72" s="123" t="s">
        <v>21</v>
      </c>
      <c r="N72" s="123" t="s">
        <v>21</v>
      </c>
      <c r="O72" s="1138" t="s">
        <v>2568</v>
      </c>
      <c r="P72" s="1139"/>
      <c r="Q72" s="123" t="s">
        <v>22</v>
      </c>
    </row>
    <row r="73" spans="2:17" x14ac:dyDescent="0.25">
      <c r="B73" s="81"/>
      <c r="C73" s="81"/>
      <c r="D73" s="82"/>
      <c r="E73" s="82"/>
      <c r="F73" s="83"/>
      <c r="G73" s="83"/>
      <c r="H73" s="83"/>
      <c r="I73" s="84"/>
      <c r="J73" s="84"/>
      <c r="K73" s="41"/>
      <c r="L73" s="41"/>
      <c r="M73" s="41"/>
      <c r="N73" s="41"/>
      <c r="O73" s="994"/>
      <c r="P73" s="996"/>
      <c r="Q73" s="41"/>
    </row>
    <row r="74" spans="2:17" x14ac:dyDescent="0.25">
      <c r="B74" s="81"/>
      <c r="C74" s="81"/>
      <c r="D74" s="82"/>
      <c r="E74" s="82"/>
      <c r="F74" s="83"/>
      <c r="G74" s="83"/>
      <c r="H74" s="83"/>
      <c r="I74" s="84"/>
      <c r="J74" s="84"/>
      <c r="K74" s="41"/>
      <c r="L74" s="41"/>
      <c r="M74" s="41"/>
      <c r="N74" s="41"/>
      <c r="O74" s="994"/>
      <c r="P74" s="996"/>
      <c r="Q74" s="41"/>
    </row>
    <row r="75" spans="2:17" x14ac:dyDescent="0.25">
      <c r="B75" s="41"/>
      <c r="C75" s="41"/>
      <c r="D75" s="41"/>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5">
      <c r="B87" s="85" t="s">
        <v>123</v>
      </c>
      <c r="C87" s="675">
        <v>1</v>
      </c>
      <c r="D87" s="682" t="s">
        <v>2570</v>
      </c>
      <c r="E87" s="41">
        <v>43755095</v>
      </c>
      <c r="F87" s="682" t="s">
        <v>2571</v>
      </c>
      <c r="G87" s="682" t="s">
        <v>367</v>
      </c>
      <c r="H87" s="41">
        <v>2005</v>
      </c>
      <c r="I87" s="82"/>
      <c r="J87" s="85" t="s">
        <v>2572</v>
      </c>
      <c r="K87" s="87" t="s">
        <v>2573</v>
      </c>
      <c r="L87" s="87" t="s">
        <v>2574</v>
      </c>
      <c r="M87" s="123" t="s">
        <v>21</v>
      </c>
      <c r="N87" s="123" t="s">
        <v>21</v>
      </c>
      <c r="O87" s="41"/>
      <c r="P87" s="993"/>
      <c r="Q87" s="993"/>
    </row>
    <row r="88" spans="2:17" ht="60.75" customHeight="1" x14ac:dyDescent="0.25">
      <c r="B88" s="85" t="s">
        <v>229</v>
      </c>
      <c r="C88" s="675">
        <v>1</v>
      </c>
      <c r="D88" s="85" t="s">
        <v>2575</v>
      </c>
      <c r="E88" s="81">
        <v>43847842</v>
      </c>
      <c r="F88" s="81" t="s">
        <v>134</v>
      </c>
      <c r="G88" s="85" t="s">
        <v>126</v>
      </c>
      <c r="H88" s="81">
        <v>2010</v>
      </c>
      <c r="I88" s="609" t="s">
        <v>2576</v>
      </c>
      <c r="J88" s="86" t="s">
        <v>2577</v>
      </c>
      <c r="K88" s="87" t="s">
        <v>981</v>
      </c>
      <c r="L88" s="84" t="s">
        <v>2578</v>
      </c>
      <c r="M88" s="123" t="s">
        <v>21</v>
      </c>
      <c r="N88" s="123" t="s">
        <v>21</v>
      </c>
      <c r="O88" s="41"/>
      <c r="P88" s="668"/>
      <c r="Q88" s="668"/>
    </row>
    <row r="90" spans="2:17" ht="15.75" thickBot="1" x14ac:dyDescent="0.3"/>
    <row r="91" spans="2:17" ht="27" thickBot="1" x14ac:dyDescent="0.3">
      <c r="B91" s="1091" t="s">
        <v>145</v>
      </c>
      <c r="C91" s="1092"/>
      <c r="D91" s="1092"/>
      <c r="E91" s="1092"/>
      <c r="F91" s="1092"/>
      <c r="G91" s="1092"/>
      <c r="H91" s="1092"/>
      <c r="I91" s="1092"/>
      <c r="J91" s="1092"/>
      <c r="K91" s="1092"/>
      <c r="L91" s="1092"/>
      <c r="M91" s="1092"/>
      <c r="N91" s="1093"/>
    </row>
    <row r="94" spans="2:17" ht="46.15" customHeight="1" x14ac:dyDescent="0.25">
      <c r="B94" s="79" t="s">
        <v>20</v>
      </c>
      <c r="C94" s="79" t="s">
        <v>146</v>
      </c>
      <c r="D94" s="1084" t="s">
        <v>97</v>
      </c>
      <c r="E94" s="1086"/>
    </row>
    <row r="95" spans="2:17" ht="46.9" customHeight="1" x14ac:dyDescent="0.25">
      <c r="B95" s="682" t="s">
        <v>147</v>
      </c>
      <c r="C95" s="41" t="s">
        <v>21</v>
      </c>
      <c r="D95" s="993" t="s">
        <v>2579</v>
      </c>
      <c r="E95" s="993"/>
    </row>
    <row r="98" spans="1:26" ht="26.25" x14ac:dyDescent="0.25">
      <c r="B98" s="1072" t="s">
        <v>148</v>
      </c>
      <c r="C98" s="1073"/>
      <c r="D98" s="1073"/>
      <c r="E98" s="1073"/>
      <c r="F98" s="1073"/>
      <c r="G98" s="1073"/>
      <c r="H98" s="1073"/>
      <c r="I98" s="1073"/>
      <c r="J98" s="1073"/>
      <c r="K98" s="1073"/>
      <c r="L98" s="1073"/>
      <c r="M98" s="1073"/>
      <c r="N98" s="1073"/>
      <c r="O98" s="1073"/>
      <c r="P98" s="1073"/>
    </row>
    <row r="100" spans="1:26" ht="15.75" thickBot="1" x14ac:dyDescent="0.3"/>
    <row r="101" spans="1:26" ht="27" thickBot="1" x14ac:dyDescent="0.3">
      <c r="B101" s="1091" t="s">
        <v>149</v>
      </c>
      <c r="C101" s="1092"/>
      <c r="D101" s="1092"/>
      <c r="E101" s="1092"/>
      <c r="F101" s="1092"/>
      <c r="G101" s="1092"/>
      <c r="H101" s="1092"/>
      <c r="I101" s="1092"/>
      <c r="J101" s="1092"/>
      <c r="K101" s="1092"/>
      <c r="L101" s="1092"/>
      <c r="M101" s="1092"/>
      <c r="N101" s="1093"/>
    </row>
    <row r="103" spans="1:26" ht="15.75" thickBot="1" x14ac:dyDescent="0.3">
      <c r="M103" s="45"/>
      <c r="N103" s="45"/>
    </row>
    <row r="104" spans="1:26" s="14" customFormat="1" ht="109.5" customHeight="1" x14ac:dyDescent="0.25">
      <c r="B104" s="46" t="s">
        <v>36</v>
      </c>
      <c r="C104" s="46" t="s">
        <v>37</v>
      </c>
      <c r="D104" s="46" t="s">
        <v>38</v>
      </c>
      <c r="E104" s="46" t="s">
        <v>39</v>
      </c>
      <c r="F104" s="46" t="s">
        <v>40</v>
      </c>
      <c r="G104" s="46" t="s">
        <v>41</v>
      </c>
      <c r="H104" s="46" t="s">
        <v>42</v>
      </c>
      <c r="I104" s="46" t="s">
        <v>43</v>
      </c>
      <c r="J104" s="46" t="s">
        <v>44</v>
      </c>
      <c r="K104" s="46" t="s">
        <v>45</v>
      </c>
      <c r="L104" s="46" t="s">
        <v>46</v>
      </c>
      <c r="M104" s="47" t="s">
        <v>47</v>
      </c>
      <c r="N104" s="46" t="s">
        <v>48</v>
      </c>
      <c r="O104" s="46" t="s">
        <v>49</v>
      </c>
      <c r="P104" s="48" t="s">
        <v>50</v>
      </c>
      <c r="Q104" s="48" t="s">
        <v>51</v>
      </c>
    </row>
    <row r="105" spans="1:26" s="60" customFormat="1" ht="30" x14ac:dyDescent="0.25">
      <c r="A105" s="62">
        <v>1</v>
      </c>
      <c r="B105" s="49" t="s">
        <v>2580</v>
      </c>
      <c r="C105" s="49" t="s">
        <v>2580</v>
      </c>
      <c r="D105" s="49"/>
      <c r="E105" s="64" t="s">
        <v>54</v>
      </c>
      <c r="F105" s="52"/>
      <c r="G105" s="53"/>
      <c r="H105" s="54"/>
      <c r="I105" s="55"/>
      <c r="J105" s="55"/>
      <c r="K105" s="55"/>
      <c r="L105" s="55"/>
      <c r="M105" s="56"/>
      <c r="N105" s="56">
        <f>+M105*G105</f>
        <v>0</v>
      </c>
      <c r="O105" s="57"/>
      <c r="P105" s="57"/>
      <c r="Q105" s="58"/>
      <c r="R105" s="59"/>
      <c r="S105" s="59"/>
      <c r="T105" s="59"/>
      <c r="U105" s="59"/>
      <c r="V105" s="59"/>
      <c r="W105" s="59"/>
      <c r="X105" s="59"/>
      <c r="Y105" s="59"/>
      <c r="Z105" s="59"/>
    </row>
    <row r="106" spans="1:26" s="60" customFormat="1" x14ac:dyDescent="0.25">
      <c r="A106" s="62">
        <f>+A105+1</f>
        <v>2</v>
      </c>
      <c r="B106" s="49"/>
      <c r="C106" s="50"/>
      <c r="D106" s="49"/>
      <c r="E106" s="64"/>
      <c r="F106" s="52"/>
      <c r="G106" s="52"/>
      <c r="H106" s="52"/>
      <c r="I106" s="55"/>
      <c r="J106" s="55"/>
      <c r="K106" s="55"/>
      <c r="L106" s="55"/>
      <c r="M106" s="56"/>
      <c r="N106" s="56"/>
      <c r="O106" s="57"/>
      <c r="P106" s="57"/>
      <c r="Q106" s="58"/>
      <c r="R106" s="59"/>
      <c r="S106" s="59"/>
      <c r="T106" s="59"/>
      <c r="U106" s="59"/>
      <c r="V106" s="59"/>
      <c r="W106" s="59"/>
      <c r="X106" s="59"/>
      <c r="Y106" s="59"/>
      <c r="Z106" s="59"/>
    </row>
    <row r="107" spans="1:26" s="60" customFormat="1" x14ac:dyDescent="0.25">
      <c r="A107" s="62">
        <f t="shared" ref="A107:A112" si="3">+A106+1</f>
        <v>3</v>
      </c>
      <c r="B107" s="49"/>
      <c r="C107" s="50"/>
      <c r="D107" s="49"/>
      <c r="E107" s="64"/>
      <c r="F107" s="52"/>
      <c r="G107" s="52"/>
      <c r="H107" s="52"/>
      <c r="I107" s="55"/>
      <c r="J107" s="55"/>
      <c r="K107" s="55"/>
      <c r="L107" s="55"/>
      <c r="M107" s="56"/>
      <c r="N107" s="56"/>
      <c r="O107" s="57"/>
      <c r="P107" s="57"/>
      <c r="Q107" s="58"/>
      <c r="R107" s="59"/>
      <c r="S107" s="59"/>
      <c r="T107" s="59"/>
      <c r="U107" s="59"/>
      <c r="V107" s="59"/>
      <c r="W107" s="59"/>
      <c r="X107" s="59"/>
      <c r="Y107" s="59"/>
      <c r="Z107" s="59"/>
    </row>
    <row r="108" spans="1:26" s="60" customFormat="1" x14ac:dyDescent="0.25">
      <c r="A108" s="62">
        <f t="shared" si="3"/>
        <v>4</v>
      </c>
      <c r="B108" s="49"/>
      <c r="C108" s="50"/>
      <c r="D108" s="49"/>
      <c r="E108" s="64"/>
      <c r="F108" s="52"/>
      <c r="G108" s="52"/>
      <c r="H108" s="52"/>
      <c r="I108" s="55"/>
      <c r="J108" s="55"/>
      <c r="K108" s="55"/>
      <c r="L108" s="55"/>
      <c r="M108" s="56"/>
      <c r="N108" s="56"/>
      <c r="O108" s="57"/>
      <c r="P108" s="57"/>
      <c r="Q108" s="58"/>
      <c r="R108" s="59"/>
      <c r="S108" s="59"/>
      <c r="T108" s="59"/>
      <c r="U108" s="59"/>
      <c r="V108" s="59"/>
      <c r="W108" s="59"/>
      <c r="X108" s="59"/>
      <c r="Y108" s="59"/>
      <c r="Z108" s="59"/>
    </row>
    <row r="109" spans="1:26" s="60" customFormat="1" x14ac:dyDescent="0.25">
      <c r="A109" s="62">
        <f t="shared" si="3"/>
        <v>5</v>
      </c>
      <c r="B109" s="49"/>
      <c r="C109" s="50"/>
      <c r="D109" s="49"/>
      <c r="E109" s="64"/>
      <c r="F109" s="52"/>
      <c r="G109" s="52"/>
      <c r="H109" s="52"/>
      <c r="I109" s="55"/>
      <c r="J109" s="55"/>
      <c r="K109" s="55"/>
      <c r="L109" s="55"/>
      <c r="M109" s="56"/>
      <c r="N109" s="56"/>
      <c r="O109" s="57"/>
      <c r="P109" s="57"/>
      <c r="Q109" s="58"/>
      <c r="R109" s="59"/>
      <c r="S109" s="59"/>
      <c r="T109" s="59"/>
      <c r="U109" s="59"/>
      <c r="V109" s="59"/>
      <c r="W109" s="59"/>
      <c r="X109" s="59"/>
      <c r="Y109" s="59"/>
      <c r="Z109" s="59"/>
    </row>
    <row r="110" spans="1:26" s="60" customFormat="1" x14ac:dyDescent="0.25">
      <c r="A110" s="62">
        <f t="shared" si="3"/>
        <v>6</v>
      </c>
      <c r="B110" s="49"/>
      <c r="C110" s="50"/>
      <c r="D110" s="49"/>
      <c r="E110" s="64"/>
      <c r="F110" s="52"/>
      <c r="G110" s="52"/>
      <c r="H110" s="52"/>
      <c r="I110" s="55"/>
      <c r="J110" s="55"/>
      <c r="K110" s="55"/>
      <c r="L110" s="55"/>
      <c r="M110" s="56"/>
      <c r="N110" s="56"/>
      <c r="O110" s="57"/>
      <c r="P110" s="57"/>
      <c r="Q110" s="58"/>
      <c r="R110" s="59"/>
      <c r="S110" s="59"/>
      <c r="T110" s="59"/>
      <c r="U110" s="59"/>
      <c r="V110" s="59"/>
      <c r="W110" s="59"/>
      <c r="X110" s="59"/>
      <c r="Y110" s="59"/>
      <c r="Z110" s="59"/>
    </row>
    <row r="111" spans="1:26" s="60" customFormat="1" x14ac:dyDescent="0.25">
      <c r="A111" s="62">
        <f t="shared" si="3"/>
        <v>7</v>
      </c>
      <c r="B111" s="49"/>
      <c r="C111" s="50"/>
      <c r="D111" s="49"/>
      <c r="E111" s="64"/>
      <c r="F111" s="52"/>
      <c r="G111" s="52"/>
      <c r="H111" s="52"/>
      <c r="I111" s="55"/>
      <c r="J111" s="55"/>
      <c r="K111" s="55"/>
      <c r="L111" s="55"/>
      <c r="M111" s="56"/>
      <c r="N111" s="56"/>
      <c r="O111" s="57"/>
      <c r="P111" s="57"/>
      <c r="Q111" s="58"/>
      <c r="R111" s="59"/>
      <c r="S111" s="59"/>
      <c r="T111" s="59"/>
      <c r="U111" s="59"/>
      <c r="V111" s="59"/>
      <c r="W111" s="59"/>
      <c r="X111" s="59"/>
      <c r="Y111" s="59"/>
      <c r="Z111" s="59"/>
    </row>
    <row r="112" spans="1:26" s="60" customFormat="1" x14ac:dyDescent="0.25">
      <c r="A112" s="62">
        <f t="shared" si="3"/>
        <v>8</v>
      </c>
      <c r="B112" s="49"/>
      <c r="C112" s="50"/>
      <c r="D112" s="49"/>
      <c r="E112" s="64"/>
      <c r="F112" s="52"/>
      <c r="G112" s="52"/>
      <c r="H112" s="52"/>
      <c r="I112" s="55"/>
      <c r="J112" s="55"/>
      <c r="K112" s="55"/>
      <c r="L112" s="55"/>
      <c r="M112" s="56"/>
      <c r="N112" s="56"/>
      <c r="O112" s="57"/>
      <c r="P112" s="57"/>
      <c r="Q112" s="58"/>
      <c r="R112" s="59"/>
      <c r="S112" s="59"/>
      <c r="T112" s="59"/>
      <c r="U112" s="59"/>
      <c r="V112" s="59"/>
      <c r="W112" s="59"/>
      <c r="X112" s="59"/>
      <c r="Y112" s="59"/>
      <c r="Z112" s="59"/>
    </row>
    <row r="113" spans="1:17" s="60" customFormat="1" x14ac:dyDescent="0.25">
      <c r="A113" s="62"/>
      <c r="B113" s="63" t="s">
        <v>31</v>
      </c>
      <c r="C113" s="50"/>
      <c r="D113" s="49"/>
      <c r="E113" s="64"/>
      <c r="F113" s="52"/>
      <c r="G113" s="52"/>
      <c r="H113" s="52"/>
      <c r="I113" s="55"/>
      <c r="J113" s="55"/>
      <c r="K113" s="67">
        <f t="shared" ref="K113:N113" si="4">SUM(K105:K112)</f>
        <v>0</v>
      </c>
      <c r="L113" s="67">
        <f t="shared" si="4"/>
        <v>0</v>
      </c>
      <c r="M113" s="66">
        <f t="shared" si="4"/>
        <v>0</v>
      </c>
      <c r="N113" s="67">
        <f t="shared" si="4"/>
        <v>0</v>
      </c>
      <c r="O113" s="57"/>
      <c r="P113" s="57"/>
      <c r="Q113" s="68"/>
    </row>
    <row r="114" spans="1:17" x14ac:dyDescent="0.25">
      <c r="B114" s="69"/>
      <c r="C114" s="69"/>
      <c r="D114" s="69"/>
      <c r="E114" s="70"/>
      <c r="F114" s="69"/>
      <c r="G114" s="69"/>
      <c r="H114" s="69"/>
      <c r="I114" s="69"/>
      <c r="J114" s="69"/>
      <c r="K114" s="69"/>
      <c r="L114" s="69"/>
      <c r="M114" s="69"/>
      <c r="N114" s="69"/>
      <c r="O114" s="69"/>
      <c r="P114" s="69"/>
    </row>
    <row r="115" spans="1:17" ht="18.75" x14ac:dyDescent="0.25">
      <c r="B115" s="72" t="s">
        <v>172</v>
      </c>
      <c r="C115" s="89">
        <f>+K113</f>
        <v>0</v>
      </c>
      <c r="H115" s="76"/>
      <c r="I115" s="76"/>
      <c r="J115" s="76"/>
      <c r="K115" s="76"/>
      <c r="L115" s="76"/>
      <c r="M115" s="76"/>
      <c r="N115" s="69"/>
      <c r="O115" s="69"/>
      <c r="P115" s="69"/>
    </row>
    <row r="117" spans="1:17" ht="15.75" thickBot="1" x14ac:dyDescent="0.3"/>
    <row r="118" spans="1:17" ht="37.15" customHeight="1" thickBot="1" x14ac:dyDescent="0.3">
      <c r="B118" s="90" t="s">
        <v>173</v>
      </c>
      <c r="C118" s="91" t="s">
        <v>174</v>
      </c>
      <c r="D118" s="90" t="s">
        <v>30</v>
      </c>
      <c r="E118" s="91" t="s">
        <v>175</v>
      </c>
    </row>
    <row r="119" spans="1:17" ht="41.45" customHeight="1" x14ac:dyDescent="0.25">
      <c r="B119" s="92" t="s">
        <v>176</v>
      </c>
      <c r="C119" s="93">
        <v>20</v>
      </c>
      <c r="D119" s="93">
        <v>0</v>
      </c>
      <c r="E119" s="1094">
        <f>+D119+D120+D121</f>
        <v>0</v>
      </c>
    </row>
    <row r="120" spans="1:17" x14ac:dyDescent="0.25">
      <c r="B120" s="92" t="s">
        <v>177</v>
      </c>
      <c r="C120" s="74">
        <v>30</v>
      </c>
      <c r="D120" s="668">
        <v>0</v>
      </c>
      <c r="E120" s="1095"/>
    </row>
    <row r="121" spans="1:17" ht="15.75" thickBot="1" x14ac:dyDescent="0.3">
      <c r="B121" s="92" t="s">
        <v>178</v>
      </c>
      <c r="C121" s="94">
        <v>40</v>
      </c>
      <c r="D121" s="94">
        <v>0</v>
      </c>
      <c r="E121" s="1096"/>
    </row>
    <row r="123" spans="1:17" ht="15.75" thickBot="1" x14ac:dyDescent="0.3"/>
    <row r="124" spans="1:17" ht="27" thickBot="1" x14ac:dyDescent="0.3">
      <c r="B124" s="1091" t="s">
        <v>179</v>
      </c>
      <c r="C124" s="1092"/>
      <c r="D124" s="1092"/>
      <c r="E124" s="1092"/>
      <c r="F124" s="1092"/>
      <c r="G124" s="1092"/>
      <c r="H124" s="1092"/>
      <c r="I124" s="1092"/>
      <c r="J124" s="1092"/>
      <c r="K124" s="1092"/>
      <c r="L124" s="1092"/>
      <c r="M124" s="1092"/>
      <c r="N124" s="1093"/>
    </row>
    <row r="126" spans="1:17" ht="76.5" customHeight="1" x14ac:dyDescent="0.25">
      <c r="B126" s="78" t="s">
        <v>111</v>
      </c>
      <c r="C126" s="78" t="s">
        <v>112</v>
      </c>
      <c r="D126" s="78" t="s">
        <v>113</v>
      </c>
      <c r="E126" s="78" t="s">
        <v>114</v>
      </c>
      <c r="F126" s="78" t="s">
        <v>115</v>
      </c>
      <c r="G126" s="78" t="s">
        <v>116</v>
      </c>
      <c r="H126" s="78" t="s">
        <v>117</v>
      </c>
      <c r="I126" s="78" t="s">
        <v>118</v>
      </c>
      <c r="J126" s="1084" t="s">
        <v>119</v>
      </c>
      <c r="K126" s="1085"/>
      <c r="L126" s="1086"/>
      <c r="M126" s="78" t="s">
        <v>120</v>
      </c>
      <c r="N126" s="78" t="s">
        <v>121</v>
      </c>
      <c r="O126" s="78" t="s">
        <v>122</v>
      </c>
      <c r="P126" s="1084" t="s">
        <v>97</v>
      </c>
      <c r="Q126" s="1086"/>
    </row>
    <row r="127" spans="1:17" ht="60.75" customHeight="1" x14ac:dyDescent="0.25">
      <c r="B127" s="85" t="s">
        <v>180</v>
      </c>
      <c r="C127" s="85"/>
      <c r="D127" s="85" t="s">
        <v>2581</v>
      </c>
      <c r="E127" s="81">
        <v>43153923</v>
      </c>
      <c r="F127" s="85" t="s">
        <v>396</v>
      </c>
      <c r="G127" s="85" t="s">
        <v>183</v>
      </c>
      <c r="H127" s="81">
        <v>2000</v>
      </c>
      <c r="I127" s="82"/>
      <c r="J127" s="86" t="s">
        <v>2582</v>
      </c>
      <c r="K127" s="87" t="s">
        <v>963</v>
      </c>
      <c r="L127" s="84" t="s">
        <v>2583</v>
      </c>
      <c r="M127" s="41" t="s">
        <v>22</v>
      </c>
      <c r="N127" s="41" t="s">
        <v>21</v>
      </c>
      <c r="O127" s="41"/>
      <c r="P127" s="993" t="s">
        <v>2584</v>
      </c>
      <c r="Q127" s="993"/>
    </row>
    <row r="128" spans="1:17" ht="60.75" customHeight="1" x14ac:dyDescent="0.25">
      <c r="B128" s="85" t="s">
        <v>214</v>
      </c>
      <c r="C128" s="85"/>
      <c r="D128" s="85" t="s">
        <v>2585</v>
      </c>
      <c r="E128" s="81">
        <v>44000694</v>
      </c>
      <c r="F128" s="85" t="s">
        <v>212</v>
      </c>
      <c r="G128" s="85" t="s">
        <v>183</v>
      </c>
      <c r="H128" s="81">
        <v>2007</v>
      </c>
      <c r="I128" s="82"/>
      <c r="J128" s="199" t="s">
        <v>2586</v>
      </c>
      <c r="K128" s="196" t="s">
        <v>2587</v>
      </c>
      <c r="L128" s="196" t="s">
        <v>2588</v>
      </c>
      <c r="M128" s="41" t="s">
        <v>21</v>
      </c>
      <c r="N128" s="41" t="s">
        <v>22</v>
      </c>
      <c r="O128" s="41"/>
      <c r="P128" s="675" t="s">
        <v>2589</v>
      </c>
      <c r="Q128" s="668"/>
    </row>
    <row r="129" spans="2:17" ht="33.6" customHeight="1" x14ac:dyDescent="0.25">
      <c r="B129" s="85" t="s">
        <v>208</v>
      </c>
      <c r="C129" s="85"/>
      <c r="D129" s="310" t="s">
        <v>2590</v>
      </c>
      <c r="E129" s="81">
        <v>98592067</v>
      </c>
      <c r="F129" s="85" t="s">
        <v>453</v>
      </c>
      <c r="G129" s="85" t="s">
        <v>2591</v>
      </c>
      <c r="H129" s="81">
        <v>2014</v>
      </c>
      <c r="I129" s="82" t="s">
        <v>22</v>
      </c>
      <c r="J129" s="86" t="s">
        <v>2592</v>
      </c>
      <c r="K129" s="84" t="s">
        <v>2587</v>
      </c>
      <c r="L129" s="84" t="s">
        <v>453</v>
      </c>
      <c r="M129" s="41" t="s">
        <v>21</v>
      </c>
      <c r="N129" s="41" t="s">
        <v>22</v>
      </c>
      <c r="O129" s="41"/>
      <c r="P129" s="993" t="s">
        <v>2593</v>
      </c>
      <c r="Q129" s="993"/>
    </row>
    <row r="132" spans="2:17" ht="15.75" thickBot="1" x14ac:dyDescent="0.3"/>
    <row r="133" spans="2:17" ht="54" customHeight="1" x14ac:dyDescent="0.25">
      <c r="B133" s="42" t="s">
        <v>20</v>
      </c>
      <c r="C133" s="42" t="s">
        <v>173</v>
      </c>
      <c r="D133" s="78" t="s">
        <v>174</v>
      </c>
      <c r="E133" s="42" t="s">
        <v>30</v>
      </c>
      <c r="F133" s="91" t="s">
        <v>194</v>
      </c>
      <c r="G133" s="96"/>
    </row>
    <row r="134" spans="2:17" ht="120.75" customHeight="1" x14ac:dyDescent="0.2">
      <c r="B134" s="1097" t="s">
        <v>195</v>
      </c>
      <c r="C134" s="97" t="s">
        <v>196</v>
      </c>
      <c r="D134" s="668">
        <v>25</v>
      </c>
      <c r="E134" s="668">
        <v>0</v>
      </c>
      <c r="F134" s="1098">
        <f>+E134+E135+E136</f>
        <v>0</v>
      </c>
      <c r="G134" s="98"/>
    </row>
    <row r="135" spans="2:17" ht="76.150000000000006" customHeight="1" x14ac:dyDescent="0.2">
      <c r="B135" s="1097"/>
      <c r="C135" s="97" t="s">
        <v>197</v>
      </c>
      <c r="D135" s="675">
        <v>25</v>
      </c>
      <c r="E135" s="668">
        <v>0</v>
      </c>
      <c r="F135" s="1099"/>
      <c r="G135" s="98"/>
    </row>
    <row r="136" spans="2:17" ht="69" customHeight="1" x14ac:dyDescent="0.2">
      <c r="B136" s="1097"/>
      <c r="C136" s="97" t="s">
        <v>198</v>
      </c>
      <c r="D136" s="668">
        <v>10</v>
      </c>
      <c r="E136" s="668">
        <v>0</v>
      </c>
      <c r="F136" s="1100"/>
      <c r="G136" s="98"/>
    </row>
    <row r="137" spans="2:17" x14ac:dyDescent="0.25">
      <c r="C137"/>
    </row>
    <row r="140" spans="2:17" x14ac:dyDescent="0.25">
      <c r="B140" s="39" t="s">
        <v>199</v>
      </c>
    </row>
    <row r="143" spans="2:17" x14ac:dyDescent="0.25">
      <c r="B143" s="40" t="s">
        <v>20</v>
      </c>
      <c r="C143" s="40" t="s">
        <v>29</v>
      </c>
      <c r="D143" s="42" t="s">
        <v>30</v>
      </c>
      <c r="E143" s="42" t="s">
        <v>31</v>
      </c>
    </row>
    <row r="144" spans="2:17" ht="28.5" x14ac:dyDescent="0.25">
      <c r="B144" s="43" t="s">
        <v>200</v>
      </c>
      <c r="C144" s="44">
        <v>40</v>
      </c>
      <c r="D144" s="668">
        <f>+E119</f>
        <v>0</v>
      </c>
      <c r="E144" s="1081">
        <f>+D144+D145</f>
        <v>0</v>
      </c>
    </row>
    <row r="145" spans="2:5" ht="42.75" x14ac:dyDescent="0.25">
      <c r="B145" s="43" t="s">
        <v>201</v>
      </c>
      <c r="C145" s="44">
        <v>60</v>
      </c>
      <c r="D145" s="668">
        <f>+F134</f>
        <v>0</v>
      </c>
      <c r="E145" s="1082"/>
    </row>
  </sheetData>
  <mergeCells count="42">
    <mergeCell ref="B134:B136"/>
    <mergeCell ref="F134:F136"/>
    <mergeCell ref="E144:E145"/>
    <mergeCell ref="E119:E121"/>
    <mergeCell ref="B124:N124"/>
    <mergeCell ref="J126:L126"/>
    <mergeCell ref="P126:Q126"/>
    <mergeCell ref="P127:Q127"/>
    <mergeCell ref="P129:Q129"/>
    <mergeCell ref="P87:Q87"/>
    <mergeCell ref="B91:N91"/>
    <mergeCell ref="D94:E94"/>
    <mergeCell ref="D95:E95"/>
    <mergeCell ref="B98:P98"/>
    <mergeCell ref="B101:N101"/>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5"/>
  <sheetViews>
    <sheetView topLeftCell="A7" zoomScale="80" zoomScaleNormal="80" workbookViewId="0">
      <selection activeCell="B35" sqref="B35"/>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2473</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2474</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5</v>
      </c>
      <c r="D10" s="1076"/>
      <c r="E10" s="1077"/>
      <c r="F10" s="5"/>
      <c r="G10" s="5"/>
      <c r="H10" s="5"/>
      <c r="I10" s="5"/>
      <c r="J10" s="5"/>
      <c r="K10" s="5"/>
      <c r="L10" s="5"/>
      <c r="M10" s="5"/>
      <c r="N10" s="6"/>
    </row>
    <row r="11" spans="2:16" ht="16.5" thickBot="1" x14ac:dyDescent="0.3">
      <c r="B11" s="7" t="s">
        <v>10</v>
      </c>
      <c r="C11" s="8" t="s">
        <v>11</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5</v>
      </c>
      <c r="E15" s="18">
        <v>2432339772</v>
      </c>
      <c r="F15" s="18">
        <v>894</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v>5</v>
      </c>
      <c r="E22" s="18">
        <v>2432339772</v>
      </c>
      <c r="F22" s="18">
        <v>894</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f>
        <v>894</v>
      </c>
      <c r="D24" s="32"/>
      <c r="E24" s="33">
        <f>E22</f>
        <v>2432339772</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161" t="s">
        <v>19</v>
      </c>
      <c r="C27" s="141"/>
      <c r="D27" s="141"/>
      <c r="E27"/>
      <c r="F27"/>
      <c r="G27"/>
      <c r="H27"/>
      <c r="I27" s="14"/>
      <c r="J27" s="14"/>
      <c r="K27" s="14"/>
      <c r="L27" s="14"/>
      <c r="M27" s="14"/>
      <c r="N27" s="15"/>
    </row>
    <row r="28" spans="1:14" x14ac:dyDescent="0.25">
      <c r="A28" s="36"/>
      <c r="B28" s="141"/>
      <c r="C28" s="141"/>
      <c r="D28" s="141"/>
      <c r="E28"/>
      <c r="F28"/>
      <c r="G28"/>
      <c r="H28"/>
      <c r="I28" s="14"/>
      <c r="J28" s="14"/>
      <c r="K28" s="14"/>
      <c r="L28" s="14"/>
      <c r="M28" s="14"/>
      <c r="N28" s="15"/>
    </row>
    <row r="29" spans="1:14" x14ac:dyDescent="0.25">
      <c r="A29" s="36"/>
      <c r="B29" s="142" t="s">
        <v>20</v>
      </c>
      <c r="C29" s="142" t="s">
        <v>21</v>
      </c>
      <c r="D29" s="142" t="s">
        <v>22</v>
      </c>
      <c r="E29"/>
      <c r="F29"/>
      <c r="G29"/>
      <c r="H29"/>
      <c r="I29" s="14"/>
      <c r="J29" s="14"/>
      <c r="K29" s="14"/>
      <c r="L29" s="14"/>
      <c r="M29" s="14"/>
      <c r="N29" s="15"/>
    </row>
    <row r="30" spans="1:14" x14ac:dyDescent="0.25">
      <c r="A30" s="36"/>
      <c r="B30" s="75" t="s">
        <v>23</v>
      </c>
      <c r="C30" s="75"/>
      <c r="D30" s="75" t="s">
        <v>24</v>
      </c>
      <c r="E30"/>
      <c r="F30"/>
      <c r="G30"/>
      <c r="H30"/>
      <c r="I30" s="14"/>
      <c r="J30" s="14"/>
      <c r="K30" s="14"/>
      <c r="L30" s="14"/>
      <c r="M30" s="14"/>
      <c r="N30" s="15"/>
    </row>
    <row r="31" spans="1:14" x14ac:dyDescent="0.25">
      <c r="A31" s="36"/>
      <c r="B31" s="75" t="s">
        <v>25</v>
      </c>
      <c r="C31" s="75"/>
      <c r="D31" s="75" t="s">
        <v>24</v>
      </c>
      <c r="E31"/>
      <c r="F31"/>
      <c r="G31"/>
      <c r="H31"/>
      <c r="I31" s="14"/>
      <c r="J31" s="14"/>
      <c r="K31" s="14"/>
      <c r="L31" s="14"/>
      <c r="M31" s="14"/>
      <c r="N31" s="15"/>
    </row>
    <row r="32" spans="1:14" x14ac:dyDescent="0.25">
      <c r="A32" s="36"/>
      <c r="B32" s="75" t="s">
        <v>26</v>
      </c>
      <c r="C32" s="75"/>
      <c r="D32" s="75" t="s">
        <v>24</v>
      </c>
      <c r="E32"/>
      <c r="F32"/>
      <c r="G32"/>
      <c r="H32"/>
      <c r="I32" s="14"/>
      <c r="J32" s="14"/>
      <c r="K32" s="14"/>
      <c r="L32" s="14"/>
      <c r="M32" s="14"/>
      <c r="N32" s="15"/>
    </row>
    <row r="33" spans="1:17" x14ac:dyDescent="0.25">
      <c r="A33" s="36"/>
      <c r="B33" s="75" t="s">
        <v>27</v>
      </c>
      <c r="C33" s="75"/>
      <c r="D33" s="75" t="s">
        <v>24</v>
      </c>
      <c r="E33"/>
      <c r="F33"/>
      <c r="G33"/>
      <c r="H33"/>
      <c r="I33" s="14"/>
      <c r="J33" s="14"/>
      <c r="K33" s="14"/>
      <c r="L33" s="14"/>
      <c r="M33" s="14"/>
      <c r="N33" s="15"/>
    </row>
    <row r="34" spans="1:17" x14ac:dyDescent="0.25">
      <c r="A34" s="36"/>
      <c r="B34" s="141"/>
      <c r="C34" s="141"/>
      <c r="D34" s="141"/>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164" t="s">
        <v>32</v>
      </c>
      <c r="C40" s="697">
        <v>40</v>
      </c>
      <c r="D40" s="74">
        <v>20</v>
      </c>
      <c r="E40" s="1107">
        <f>+D40+D41</f>
        <v>30</v>
      </c>
      <c r="F40"/>
      <c r="G40"/>
      <c r="H40"/>
      <c r="I40" s="14"/>
      <c r="J40" s="14"/>
      <c r="K40" s="14"/>
      <c r="L40" s="14"/>
      <c r="M40" s="14"/>
      <c r="N40" s="15"/>
    </row>
    <row r="41" spans="1:17" ht="42.75" x14ac:dyDescent="0.25">
      <c r="A41" s="36"/>
      <c r="B41" s="164" t="s">
        <v>33</v>
      </c>
      <c r="C41" s="697">
        <v>60</v>
      </c>
      <c r="D41" s="74">
        <v>10</v>
      </c>
      <c r="E41" s="1108"/>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180" x14ac:dyDescent="0.25">
      <c r="A49" s="62">
        <v>1</v>
      </c>
      <c r="B49" s="49" t="s">
        <v>2474</v>
      </c>
      <c r="C49" s="50" t="s">
        <v>1572</v>
      </c>
      <c r="D49" s="49" t="s">
        <v>2475</v>
      </c>
      <c r="E49" s="102">
        <v>4600030984</v>
      </c>
      <c r="F49" s="52" t="s">
        <v>21</v>
      </c>
      <c r="G49" s="53">
        <v>0.95</v>
      </c>
      <c r="H49" s="54" t="s">
        <v>152</v>
      </c>
      <c r="I49" s="55" t="s">
        <v>153</v>
      </c>
      <c r="J49" s="55" t="s">
        <v>22</v>
      </c>
      <c r="K49" s="102">
        <v>9</v>
      </c>
      <c r="L49" s="102">
        <v>1</v>
      </c>
      <c r="M49" s="51"/>
      <c r="N49" s="51">
        <f>+M49*G49</f>
        <v>0</v>
      </c>
      <c r="O49" s="57">
        <v>2904822703</v>
      </c>
      <c r="P49" s="57">
        <v>70</v>
      </c>
      <c r="Q49" s="58" t="s">
        <v>2476</v>
      </c>
      <c r="R49" s="59"/>
      <c r="S49" s="59"/>
      <c r="T49" s="59"/>
      <c r="U49" s="59"/>
      <c r="V49" s="59"/>
      <c r="W49" s="59"/>
      <c r="X49" s="59"/>
      <c r="Y49" s="59"/>
      <c r="Z49" s="59"/>
    </row>
    <row r="50" spans="1:26" s="60" customFormat="1" ht="345" x14ac:dyDescent="0.25">
      <c r="A50" s="62">
        <f>+A49+1</f>
        <v>2</v>
      </c>
      <c r="B50" s="49" t="s">
        <v>2474</v>
      </c>
      <c r="C50" s="50" t="s">
        <v>2477</v>
      </c>
      <c r="D50" s="49" t="s">
        <v>2478</v>
      </c>
      <c r="E50" s="102">
        <v>762613688</v>
      </c>
      <c r="F50" s="52" t="s">
        <v>21</v>
      </c>
      <c r="G50" s="53">
        <v>0.05</v>
      </c>
      <c r="H50" s="52" t="s">
        <v>2479</v>
      </c>
      <c r="I50" s="55" t="s">
        <v>251</v>
      </c>
      <c r="J50" s="55"/>
      <c r="K50" s="105"/>
      <c r="L50" s="102">
        <v>2</v>
      </c>
      <c r="M50" s="51">
        <v>350</v>
      </c>
      <c r="N50" s="51">
        <f>+M50*G50</f>
        <v>17.5</v>
      </c>
      <c r="O50" s="57">
        <v>12113500</v>
      </c>
      <c r="P50" s="57"/>
      <c r="Q50" s="58" t="s">
        <v>2480</v>
      </c>
      <c r="R50" s="59"/>
      <c r="S50" s="59"/>
      <c r="T50" s="59"/>
      <c r="U50" s="59"/>
      <c r="V50" s="59"/>
      <c r="W50" s="59"/>
      <c r="X50" s="59"/>
      <c r="Y50" s="59"/>
      <c r="Z50" s="59"/>
    </row>
    <row r="51" spans="1:26" s="60" customFormat="1" ht="345" x14ac:dyDescent="0.25">
      <c r="A51" s="62">
        <f t="shared" ref="A51:A56" si="0">+A50+1</f>
        <v>3</v>
      </c>
      <c r="B51" s="49" t="s">
        <v>2474</v>
      </c>
      <c r="C51" s="50" t="s">
        <v>1572</v>
      </c>
      <c r="D51" s="49" t="s">
        <v>2475</v>
      </c>
      <c r="E51" s="102">
        <v>4600024277</v>
      </c>
      <c r="F51" s="52" t="s">
        <v>21</v>
      </c>
      <c r="G51" s="53">
        <v>0.95</v>
      </c>
      <c r="H51" s="52" t="s">
        <v>157</v>
      </c>
      <c r="I51" s="55" t="s">
        <v>2481</v>
      </c>
      <c r="J51" s="55" t="s">
        <v>22</v>
      </c>
      <c r="K51" s="105"/>
      <c r="L51" s="105">
        <v>6</v>
      </c>
      <c r="M51" s="56"/>
      <c r="N51" s="51">
        <f t="shared" ref="N51:N56" si="1">+M51*G51</f>
        <v>0</v>
      </c>
      <c r="O51" s="57">
        <v>436105176</v>
      </c>
      <c r="P51" s="57">
        <v>69</v>
      </c>
      <c r="Q51" s="58" t="s">
        <v>2480</v>
      </c>
      <c r="R51" s="59"/>
      <c r="S51" s="59"/>
      <c r="T51" s="59"/>
      <c r="U51" s="59"/>
      <c r="V51" s="59"/>
      <c r="W51" s="59"/>
      <c r="X51" s="59"/>
      <c r="Y51" s="59"/>
      <c r="Z51" s="59"/>
    </row>
    <row r="52" spans="1:26" s="60" customFormat="1" ht="135" x14ac:dyDescent="0.25">
      <c r="A52" s="62">
        <f t="shared" si="0"/>
        <v>4</v>
      </c>
      <c r="B52" s="49" t="s">
        <v>2474</v>
      </c>
      <c r="C52" s="50" t="s">
        <v>1572</v>
      </c>
      <c r="D52" s="49" t="s">
        <v>2475</v>
      </c>
      <c r="E52" s="102"/>
      <c r="F52" s="52"/>
      <c r="G52" s="53">
        <v>0.95</v>
      </c>
      <c r="H52" s="52" t="s">
        <v>515</v>
      </c>
      <c r="I52" s="55" t="s">
        <v>1205</v>
      </c>
      <c r="J52" s="55"/>
      <c r="K52" s="102"/>
      <c r="L52" s="55"/>
      <c r="M52" s="56"/>
      <c r="N52" s="51">
        <f t="shared" si="1"/>
        <v>0</v>
      </c>
      <c r="O52" s="57"/>
      <c r="P52" s="57"/>
      <c r="Q52" s="61" t="s">
        <v>2482</v>
      </c>
      <c r="R52" s="59"/>
      <c r="S52" s="59"/>
      <c r="T52" s="59"/>
      <c r="U52" s="59"/>
      <c r="V52" s="59"/>
      <c r="W52" s="59"/>
      <c r="X52" s="59"/>
      <c r="Y52" s="59"/>
      <c r="Z52" s="59"/>
    </row>
    <row r="53" spans="1:26" s="60" customFormat="1" x14ac:dyDescent="0.25">
      <c r="A53" s="62">
        <f t="shared" si="0"/>
        <v>5</v>
      </c>
      <c r="B53" s="49"/>
      <c r="C53" s="50"/>
      <c r="E53" s="102"/>
      <c r="F53" s="52"/>
      <c r="G53" s="53"/>
      <c r="H53" s="52"/>
      <c r="I53" s="55"/>
      <c r="J53" s="55"/>
      <c r="K53" s="102"/>
      <c r="L53" s="55"/>
      <c r="M53" s="56"/>
      <c r="N53" s="51">
        <f t="shared" si="1"/>
        <v>0</v>
      </c>
      <c r="O53" s="57"/>
      <c r="P53" s="57"/>
      <c r="Q53" s="61"/>
      <c r="R53" s="59"/>
      <c r="S53" s="59"/>
      <c r="T53" s="59"/>
      <c r="U53" s="59"/>
      <c r="V53" s="59"/>
      <c r="W53" s="59"/>
      <c r="X53" s="59"/>
      <c r="Y53" s="59"/>
      <c r="Z53" s="59"/>
    </row>
    <row r="54" spans="1:26" s="60" customFormat="1" x14ac:dyDescent="0.25">
      <c r="A54" s="62">
        <f t="shared" si="0"/>
        <v>6</v>
      </c>
      <c r="B54" s="49"/>
      <c r="C54" s="50"/>
      <c r="D54" s="49"/>
      <c r="E54" s="102"/>
      <c r="F54" s="52"/>
      <c r="G54" s="53"/>
      <c r="H54" s="52"/>
      <c r="I54" s="55"/>
      <c r="J54" s="55"/>
      <c r="K54" s="102"/>
      <c r="L54" s="55"/>
      <c r="M54" s="56"/>
      <c r="N54" s="51">
        <f t="shared" si="1"/>
        <v>0</v>
      </c>
      <c r="O54" s="57"/>
      <c r="P54" s="57"/>
      <c r="Q54" s="58"/>
      <c r="R54" s="59"/>
      <c r="S54" s="59"/>
      <c r="T54" s="59"/>
      <c r="U54" s="59"/>
      <c r="V54" s="59"/>
      <c r="W54" s="59"/>
      <c r="X54" s="59"/>
      <c r="Y54" s="59"/>
      <c r="Z54" s="59"/>
    </row>
    <row r="55" spans="1:26" s="60" customFormat="1" x14ac:dyDescent="0.25">
      <c r="A55" s="62">
        <f t="shared" si="0"/>
        <v>7</v>
      </c>
      <c r="B55" s="49"/>
      <c r="C55" s="50"/>
      <c r="D55" s="49"/>
      <c r="E55" s="102"/>
      <c r="F55" s="52"/>
      <c r="G55" s="53"/>
      <c r="H55" s="52"/>
      <c r="I55" s="55"/>
      <c r="J55" s="55"/>
      <c r="K55" s="102"/>
      <c r="L55" s="55"/>
      <c r="M55" s="56"/>
      <c r="N55" s="51">
        <f t="shared" si="1"/>
        <v>0</v>
      </c>
      <c r="O55" s="57"/>
      <c r="P55" s="57"/>
      <c r="Q55" s="58"/>
      <c r="R55" s="59"/>
      <c r="S55" s="59"/>
      <c r="T55" s="59"/>
      <c r="U55" s="59"/>
      <c r="V55" s="59"/>
      <c r="W55" s="59"/>
      <c r="X55" s="59"/>
      <c r="Y55" s="59"/>
      <c r="Z55" s="59"/>
    </row>
    <row r="56" spans="1:26" s="60" customFormat="1" x14ac:dyDescent="0.25">
      <c r="A56" s="62">
        <f t="shared" si="0"/>
        <v>8</v>
      </c>
      <c r="B56" s="49"/>
      <c r="C56" s="50"/>
      <c r="D56" s="49"/>
      <c r="E56" s="102"/>
      <c r="F56" s="52"/>
      <c r="G56" s="52"/>
      <c r="H56" s="52"/>
      <c r="I56" s="55"/>
      <c r="J56" s="55"/>
      <c r="K56" s="102"/>
      <c r="L56" s="55"/>
      <c r="M56" s="56"/>
      <c r="N56" s="51">
        <f t="shared" si="1"/>
        <v>0</v>
      </c>
      <c r="O56" s="57"/>
      <c r="P56" s="57"/>
      <c r="Q56" s="58"/>
      <c r="R56" s="59"/>
      <c r="S56" s="59"/>
      <c r="T56" s="59"/>
      <c r="U56" s="59"/>
      <c r="V56" s="59"/>
      <c r="W56" s="59"/>
      <c r="X56" s="59"/>
      <c r="Y56" s="59"/>
      <c r="Z56" s="59"/>
    </row>
    <row r="57" spans="1:26" s="60" customFormat="1" x14ac:dyDescent="0.25">
      <c r="A57" s="62"/>
      <c r="B57" s="63" t="s">
        <v>31</v>
      </c>
      <c r="C57" s="50"/>
      <c r="D57" s="49"/>
      <c r="E57" s="102"/>
      <c r="F57" s="52"/>
      <c r="G57" s="52"/>
      <c r="H57" s="52"/>
      <c r="I57" s="55"/>
      <c r="J57" s="55"/>
      <c r="K57" s="67">
        <f t="shared" ref="K57:N57" si="2">SUM(K49:K56)</f>
        <v>9</v>
      </c>
      <c r="L57" s="67">
        <f t="shared" si="2"/>
        <v>9</v>
      </c>
      <c r="M57" s="66">
        <f t="shared" si="2"/>
        <v>350</v>
      </c>
      <c r="N57" s="67">
        <f t="shared" si="2"/>
        <v>17.5</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9</v>
      </c>
      <c r="D61" s="75"/>
      <c r="E61" s="74" t="s">
        <v>24</v>
      </c>
      <c r="F61" s="76"/>
      <c r="G61" s="76"/>
      <c r="H61" s="76"/>
      <c r="I61" s="76"/>
      <c r="J61" s="76"/>
      <c r="K61" s="76"/>
      <c r="L61" s="76"/>
      <c r="M61" s="76"/>
    </row>
    <row r="62" spans="1:26" s="69" customFormat="1" ht="30" customHeight="1" x14ac:dyDescent="0.25">
      <c r="B62" s="72" t="s">
        <v>82</v>
      </c>
      <c r="C62" s="73">
        <f>+M57</f>
        <v>350</v>
      </c>
      <c r="D62" s="75"/>
      <c r="E62" s="74" t="s">
        <v>24</v>
      </c>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ht="34.5" customHeight="1" x14ac:dyDescent="0.25">
      <c r="B69" s="81"/>
      <c r="C69" s="81"/>
      <c r="D69" s="82"/>
      <c r="E69" s="82"/>
      <c r="F69" s="83"/>
      <c r="G69" s="83"/>
      <c r="H69" s="83"/>
      <c r="I69" s="84"/>
      <c r="J69" s="84"/>
      <c r="K69" s="41"/>
      <c r="L69" s="41"/>
      <c r="M69" s="41"/>
      <c r="N69" s="41"/>
      <c r="O69" s="1089" t="s">
        <v>2483</v>
      </c>
      <c r="P69" s="1090"/>
      <c r="Q69" s="41" t="s">
        <v>22</v>
      </c>
    </row>
    <row r="70" spans="2:17" x14ac:dyDescent="0.25">
      <c r="B70" s="81"/>
      <c r="C70" s="81"/>
      <c r="D70" s="82"/>
      <c r="E70" s="82"/>
      <c r="F70" s="83"/>
      <c r="G70" s="83"/>
      <c r="H70" s="83"/>
      <c r="I70" s="84"/>
      <c r="J70" s="84"/>
      <c r="K70" s="41"/>
      <c r="L70" s="41"/>
      <c r="M70" s="41"/>
      <c r="N70" s="41"/>
      <c r="O70" s="994"/>
      <c r="P70" s="996"/>
      <c r="Q70" s="41"/>
    </row>
    <row r="71" spans="2:17" x14ac:dyDescent="0.25">
      <c r="B71" s="81"/>
      <c r="C71" s="81"/>
      <c r="D71" s="82"/>
      <c r="E71" s="82"/>
      <c r="F71" s="83"/>
      <c r="G71" s="83"/>
      <c r="H71" s="83"/>
      <c r="I71" s="84"/>
      <c r="J71" s="84"/>
      <c r="K71" s="41"/>
      <c r="L71" s="41"/>
      <c r="M71" s="41"/>
      <c r="N71" s="41"/>
      <c r="O71" s="994"/>
      <c r="P71" s="996"/>
      <c r="Q71" s="41"/>
    </row>
    <row r="72" spans="2:17" x14ac:dyDescent="0.25">
      <c r="B72" s="81"/>
      <c r="C72" s="81"/>
      <c r="D72" s="82"/>
      <c r="E72" s="82"/>
      <c r="F72" s="83"/>
      <c r="G72" s="83"/>
      <c r="H72" s="83"/>
      <c r="I72" s="84"/>
      <c r="J72" s="84"/>
      <c r="K72" s="41"/>
      <c r="L72" s="41"/>
      <c r="M72" s="41"/>
      <c r="N72" s="41"/>
      <c r="O72" s="994"/>
      <c r="P72" s="996"/>
      <c r="Q72" s="41"/>
    </row>
    <row r="73" spans="2:17" x14ac:dyDescent="0.25">
      <c r="B73" s="81"/>
      <c r="C73" s="81"/>
      <c r="D73" s="82"/>
      <c r="E73" s="82"/>
      <c r="F73" s="83"/>
      <c r="G73" s="83"/>
      <c r="H73" s="83"/>
      <c r="I73" s="84"/>
      <c r="J73" s="84"/>
      <c r="K73" s="41"/>
      <c r="L73" s="41"/>
      <c r="M73" s="41"/>
      <c r="N73" s="41"/>
      <c r="O73" s="994"/>
      <c r="P73" s="996"/>
      <c r="Q73" s="41"/>
    </row>
    <row r="74" spans="2:17" x14ac:dyDescent="0.25">
      <c r="B74" s="81"/>
      <c r="C74" s="81"/>
      <c r="D74" s="82"/>
      <c r="E74" s="82"/>
      <c r="F74" s="83"/>
      <c r="G74" s="83"/>
      <c r="H74" s="83"/>
      <c r="I74" s="84"/>
      <c r="J74" s="84"/>
      <c r="K74" s="41"/>
      <c r="L74" s="41"/>
      <c r="M74" s="41"/>
      <c r="N74" s="41"/>
      <c r="O74" s="994"/>
      <c r="P74" s="996"/>
      <c r="Q74" s="41"/>
    </row>
    <row r="75" spans="2:17" x14ac:dyDescent="0.25">
      <c r="B75" s="41"/>
      <c r="C75" s="41"/>
      <c r="D75" s="41"/>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5">
      <c r="B87" s="85" t="s">
        <v>123</v>
      </c>
      <c r="C87" s="85">
        <v>1</v>
      </c>
      <c r="D87" s="81" t="s">
        <v>2484</v>
      </c>
      <c r="E87" s="81">
        <v>43278303</v>
      </c>
      <c r="F87" s="85" t="s">
        <v>396</v>
      </c>
      <c r="G87" s="85" t="s">
        <v>367</v>
      </c>
      <c r="H87" s="85" t="s">
        <v>1353</v>
      </c>
      <c r="I87" s="87" t="s">
        <v>54</v>
      </c>
      <c r="J87" s="85" t="s">
        <v>1572</v>
      </c>
      <c r="K87" s="87" t="s">
        <v>618</v>
      </c>
      <c r="L87" s="87" t="s">
        <v>2485</v>
      </c>
      <c r="M87" s="682" t="s">
        <v>21</v>
      </c>
      <c r="N87" s="682" t="s">
        <v>21</v>
      </c>
      <c r="O87" s="682" t="s">
        <v>21</v>
      </c>
      <c r="P87" s="997"/>
      <c r="Q87" s="997"/>
    </row>
    <row r="88" spans="2:17" ht="60.75" customHeight="1" x14ac:dyDescent="0.25">
      <c r="B88" s="85" t="s">
        <v>123</v>
      </c>
      <c r="C88" s="85">
        <v>1</v>
      </c>
      <c r="D88" s="81" t="s">
        <v>2486</v>
      </c>
      <c r="E88" s="81">
        <v>43800165</v>
      </c>
      <c r="F88" s="85" t="s">
        <v>2487</v>
      </c>
      <c r="G88" s="85" t="s">
        <v>2488</v>
      </c>
      <c r="H88" s="85" t="s">
        <v>2489</v>
      </c>
      <c r="I88" s="87" t="s">
        <v>54</v>
      </c>
      <c r="J88" s="85" t="s">
        <v>1572</v>
      </c>
      <c r="K88" s="87" t="s">
        <v>1629</v>
      </c>
      <c r="L88" s="87" t="s">
        <v>2490</v>
      </c>
      <c r="M88" s="682" t="s">
        <v>21</v>
      </c>
      <c r="N88" s="682" t="s">
        <v>21</v>
      </c>
      <c r="O88" s="682" t="s">
        <v>21</v>
      </c>
      <c r="P88" s="1089"/>
      <c r="Q88" s="1090"/>
    </row>
    <row r="89" spans="2:17" ht="60.75" customHeight="1" x14ac:dyDescent="0.25">
      <c r="B89" s="85" t="s">
        <v>123</v>
      </c>
      <c r="C89" s="85">
        <v>1</v>
      </c>
      <c r="D89" s="81" t="s">
        <v>2491</v>
      </c>
      <c r="E89" s="81">
        <v>43626665</v>
      </c>
      <c r="F89" s="85" t="s">
        <v>396</v>
      </c>
      <c r="G89" s="85" t="s">
        <v>183</v>
      </c>
      <c r="H89" s="85" t="s">
        <v>2492</v>
      </c>
      <c r="I89" s="87" t="s">
        <v>54</v>
      </c>
      <c r="J89" s="85" t="s">
        <v>1572</v>
      </c>
      <c r="K89" s="87" t="s">
        <v>460</v>
      </c>
      <c r="L89" s="87" t="s">
        <v>2493</v>
      </c>
      <c r="M89" s="682" t="s">
        <v>21</v>
      </c>
      <c r="N89" s="682" t="s">
        <v>21</v>
      </c>
      <c r="O89" s="682" t="s">
        <v>21</v>
      </c>
      <c r="P89" s="1089"/>
      <c r="Q89" s="1090"/>
    </row>
    <row r="90" spans="2:17" ht="60.75" customHeight="1" x14ac:dyDescent="0.25">
      <c r="B90" s="85" t="s">
        <v>123</v>
      </c>
      <c r="C90" s="85">
        <v>1</v>
      </c>
      <c r="D90" s="81" t="s">
        <v>2494</v>
      </c>
      <c r="E90" s="81">
        <v>44006802</v>
      </c>
      <c r="F90" s="85" t="s">
        <v>396</v>
      </c>
      <c r="G90" s="85" t="s">
        <v>183</v>
      </c>
      <c r="H90" s="85" t="s">
        <v>2495</v>
      </c>
      <c r="I90" s="87" t="s">
        <v>54</v>
      </c>
      <c r="J90" s="85"/>
      <c r="K90" s="87"/>
      <c r="L90" s="87"/>
      <c r="M90" s="682" t="s">
        <v>21</v>
      </c>
      <c r="N90" s="682" t="s">
        <v>22</v>
      </c>
      <c r="O90" s="682" t="s">
        <v>21</v>
      </c>
      <c r="P90" s="1115" t="s">
        <v>2496</v>
      </c>
      <c r="Q90" s="1116"/>
    </row>
    <row r="91" spans="2:17" ht="60.75" customHeight="1" x14ac:dyDescent="0.25">
      <c r="B91" s="85" t="s">
        <v>123</v>
      </c>
      <c r="C91" s="85">
        <v>1</v>
      </c>
      <c r="D91" s="81" t="s">
        <v>2497</v>
      </c>
      <c r="E91" s="81">
        <v>39179411</v>
      </c>
      <c r="F91" s="85" t="s">
        <v>396</v>
      </c>
      <c r="G91" s="85" t="s">
        <v>367</v>
      </c>
      <c r="H91" s="85" t="s">
        <v>2498</v>
      </c>
      <c r="I91" s="87" t="s">
        <v>54</v>
      </c>
      <c r="J91" s="85" t="s">
        <v>1572</v>
      </c>
      <c r="K91" s="87" t="s">
        <v>1650</v>
      </c>
      <c r="L91" s="87"/>
      <c r="M91" s="682" t="s">
        <v>21</v>
      </c>
      <c r="N91" s="682" t="s">
        <v>21</v>
      </c>
      <c r="O91" s="682" t="s">
        <v>21</v>
      </c>
      <c r="P91" s="1089"/>
      <c r="Q91" s="1090"/>
    </row>
    <row r="92" spans="2:17" ht="60.75" customHeight="1" x14ac:dyDescent="0.25">
      <c r="B92" s="85" t="s">
        <v>2499</v>
      </c>
      <c r="C92" s="85">
        <v>1</v>
      </c>
      <c r="D92" s="81" t="s">
        <v>2500</v>
      </c>
      <c r="E92" s="81">
        <v>43834660</v>
      </c>
      <c r="F92" s="85" t="s">
        <v>330</v>
      </c>
      <c r="G92" s="85" t="s">
        <v>1044</v>
      </c>
      <c r="H92" s="85" t="s">
        <v>2501</v>
      </c>
      <c r="I92" s="87" t="s">
        <v>2502</v>
      </c>
      <c r="J92" s="85" t="s">
        <v>1572</v>
      </c>
      <c r="K92" s="87" t="s">
        <v>2503</v>
      </c>
      <c r="L92" s="87" t="s">
        <v>330</v>
      </c>
      <c r="M92" s="682" t="s">
        <v>21</v>
      </c>
      <c r="N92" s="157" t="s">
        <v>22</v>
      </c>
      <c r="O92" s="682" t="s">
        <v>21</v>
      </c>
      <c r="P92" s="1089" t="s">
        <v>2504</v>
      </c>
      <c r="Q92" s="1090"/>
    </row>
    <row r="93" spans="2:17" ht="60.75" customHeight="1" x14ac:dyDescent="0.25">
      <c r="B93" s="85" t="s">
        <v>2499</v>
      </c>
      <c r="C93" s="85">
        <v>1</v>
      </c>
      <c r="D93" s="81" t="s">
        <v>2505</v>
      </c>
      <c r="E93" s="81">
        <v>1036603235</v>
      </c>
      <c r="F93" s="85" t="s">
        <v>273</v>
      </c>
      <c r="G93" s="85" t="s">
        <v>367</v>
      </c>
      <c r="H93" s="85" t="s">
        <v>2506</v>
      </c>
      <c r="I93" s="87">
        <v>116590</v>
      </c>
      <c r="J93" s="85" t="s">
        <v>2507</v>
      </c>
      <c r="K93" s="87" t="s">
        <v>948</v>
      </c>
      <c r="L93" s="87" t="s">
        <v>2508</v>
      </c>
      <c r="M93" s="682" t="s">
        <v>21</v>
      </c>
      <c r="N93" s="682" t="s">
        <v>21</v>
      </c>
      <c r="O93" s="682" t="s">
        <v>21</v>
      </c>
      <c r="P93" s="1089"/>
      <c r="Q93" s="1090"/>
    </row>
    <row r="94" spans="2:17" ht="60.75" customHeight="1" x14ac:dyDescent="0.25">
      <c r="B94" s="85" t="s">
        <v>2499</v>
      </c>
      <c r="C94" s="85">
        <v>1</v>
      </c>
      <c r="D94" s="81" t="s">
        <v>2509</v>
      </c>
      <c r="E94" s="81">
        <v>43983383</v>
      </c>
      <c r="F94" s="85" t="s">
        <v>2510</v>
      </c>
      <c r="G94" s="85" t="s">
        <v>367</v>
      </c>
      <c r="H94" s="85" t="s">
        <v>802</v>
      </c>
      <c r="I94" s="87"/>
      <c r="J94" s="85" t="s">
        <v>2511</v>
      </c>
      <c r="K94" s="87" t="s">
        <v>2512</v>
      </c>
      <c r="L94" s="87" t="s">
        <v>273</v>
      </c>
      <c r="M94" s="682" t="s">
        <v>21</v>
      </c>
      <c r="N94" s="682" t="s">
        <v>22</v>
      </c>
      <c r="O94" s="682" t="s">
        <v>21</v>
      </c>
      <c r="P94" s="1089" t="s">
        <v>2513</v>
      </c>
      <c r="Q94" s="1090"/>
    </row>
    <row r="95" spans="2:17" ht="60.75" customHeight="1" x14ac:dyDescent="0.25">
      <c r="B95" s="85" t="s">
        <v>2499</v>
      </c>
      <c r="C95" s="85">
        <v>1</v>
      </c>
      <c r="D95" s="81" t="s">
        <v>2514</v>
      </c>
      <c r="E95" s="81">
        <v>1035851459</v>
      </c>
      <c r="F95" s="85" t="s">
        <v>273</v>
      </c>
      <c r="G95" s="85" t="s">
        <v>367</v>
      </c>
      <c r="H95" s="85" t="s">
        <v>2515</v>
      </c>
      <c r="I95" s="87" t="s">
        <v>2516</v>
      </c>
      <c r="J95" s="85" t="s">
        <v>2517</v>
      </c>
      <c r="K95" s="87" t="s">
        <v>981</v>
      </c>
      <c r="L95" s="87" t="s">
        <v>273</v>
      </c>
      <c r="M95" s="682" t="s">
        <v>21</v>
      </c>
      <c r="N95" s="682" t="s">
        <v>22</v>
      </c>
      <c r="O95" s="682" t="s">
        <v>21</v>
      </c>
      <c r="P95" s="1089" t="s">
        <v>2518</v>
      </c>
      <c r="Q95" s="1090"/>
    </row>
    <row r="96" spans="2:17" ht="33.6" customHeight="1" x14ac:dyDescent="0.25">
      <c r="B96" s="85" t="s">
        <v>2499</v>
      </c>
      <c r="C96" s="85">
        <v>1</v>
      </c>
      <c r="D96" s="81" t="s">
        <v>2519</v>
      </c>
      <c r="E96" s="81">
        <v>43257180</v>
      </c>
      <c r="F96" s="85" t="s">
        <v>273</v>
      </c>
      <c r="G96" s="85" t="s">
        <v>2520</v>
      </c>
      <c r="H96" s="85" t="s">
        <v>2521</v>
      </c>
      <c r="I96" s="87">
        <v>108818</v>
      </c>
      <c r="J96" s="85" t="s">
        <v>2522</v>
      </c>
      <c r="K96" s="87" t="s">
        <v>618</v>
      </c>
      <c r="L96" s="87" t="s">
        <v>273</v>
      </c>
      <c r="M96" s="682" t="s">
        <v>21</v>
      </c>
      <c r="N96" s="682" t="s">
        <v>21</v>
      </c>
      <c r="O96" s="682" t="s">
        <v>21</v>
      </c>
      <c r="P96" s="1089"/>
      <c r="Q96" s="1090"/>
    </row>
    <row r="97" spans="2:17" ht="60.75" customHeight="1" x14ac:dyDescent="0.25">
      <c r="B97" s="85"/>
      <c r="C97" s="85"/>
      <c r="D97" s="81"/>
      <c r="E97" s="81"/>
      <c r="F97" s="85"/>
      <c r="G97" s="85"/>
      <c r="H97" s="85"/>
      <c r="I97" s="87"/>
      <c r="J97" s="85"/>
      <c r="K97" s="87"/>
      <c r="L97" s="87" t="s">
        <v>2099</v>
      </c>
      <c r="M97" s="682"/>
      <c r="N97" s="682"/>
      <c r="O97" s="682"/>
      <c r="P97" s="1089"/>
      <c r="Q97" s="1090"/>
    </row>
    <row r="98" spans="2:17" ht="33.6" customHeight="1" x14ac:dyDescent="0.25">
      <c r="B98" s="85"/>
      <c r="C98" s="85"/>
      <c r="D98" s="81"/>
      <c r="E98" s="81"/>
      <c r="F98" s="85"/>
      <c r="G98" s="85"/>
      <c r="H98" s="85"/>
      <c r="I98" s="87"/>
      <c r="J98" s="85"/>
      <c r="K98" s="87"/>
      <c r="L98" s="87"/>
      <c r="M98" s="682"/>
      <c r="N98" s="682"/>
      <c r="O98" s="682"/>
      <c r="P98" s="1089"/>
      <c r="Q98" s="1090"/>
    </row>
    <row r="99" spans="2:17" x14ac:dyDescent="0.25">
      <c r="F99" s="183"/>
      <c r="G99" s="183"/>
      <c r="H99" s="183"/>
      <c r="I99" s="183"/>
      <c r="J99" s="183"/>
      <c r="K99" s="183"/>
      <c r="L99" s="183"/>
      <c r="M99" s="183"/>
      <c r="N99" s="183"/>
      <c r="O99" s="183"/>
      <c r="P99" s="183"/>
      <c r="Q99" s="183"/>
    </row>
    <row r="100" spans="2:17" ht="15.75" thickBot="1" x14ac:dyDescent="0.3"/>
    <row r="101" spans="2:17" ht="27" thickBot="1" x14ac:dyDescent="0.3">
      <c r="B101" s="1091" t="s">
        <v>145</v>
      </c>
      <c r="C101" s="1092"/>
      <c r="D101" s="1092"/>
      <c r="E101" s="1092"/>
      <c r="F101" s="1092"/>
      <c r="G101" s="1092"/>
      <c r="H101" s="1092"/>
      <c r="I101" s="1092"/>
      <c r="J101" s="1092"/>
      <c r="K101" s="1092"/>
      <c r="L101" s="1092"/>
      <c r="M101" s="1092"/>
      <c r="N101" s="1093"/>
    </row>
    <row r="104" spans="2:17" ht="46.15" customHeight="1" x14ac:dyDescent="0.25">
      <c r="B104" s="79" t="s">
        <v>20</v>
      </c>
      <c r="C104" s="79" t="s">
        <v>146</v>
      </c>
      <c r="D104" s="1084" t="s">
        <v>97</v>
      </c>
      <c r="E104" s="1086"/>
    </row>
    <row r="105" spans="2:17" ht="46.9" customHeight="1" x14ac:dyDescent="0.25">
      <c r="B105" s="682" t="s">
        <v>147</v>
      </c>
      <c r="C105" s="41" t="s">
        <v>21</v>
      </c>
      <c r="D105" s="993"/>
      <c r="E105" s="993"/>
    </row>
    <row r="108" spans="2:17" ht="26.25" x14ac:dyDescent="0.25">
      <c r="B108" s="1072" t="s">
        <v>148</v>
      </c>
      <c r="C108" s="1073"/>
      <c r="D108" s="1073"/>
      <c r="E108" s="1073"/>
      <c r="F108" s="1073"/>
      <c r="G108" s="1073"/>
      <c r="H108" s="1073"/>
      <c r="I108" s="1073"/>
      <c r="J108" s="1073"/>
      <c r="K108" s="1073"/>
      <c r="L108" s="1073"/>
      <c r="M108" s="1073"/>
      <c r="N108" s="1073"/>
      <c r="O108" s="1073"/>
      <c r="P108" s="1073"/>
    </row>
    <row r="110" spans="2:17" ht="15.75" thickBot="1" x14ac:dyDescent="0.3"/>
    <row r="111" spans="2:17" ht="27" thickBot="1" x14ac:dyDescent="0.3">
      <c r="B111" s="1091" t="s">
        <v>149</v>
      </c>
      <c r="C111" s="1092"/>
      <c r="D111" s="1092"/>
      <c r="E111" s="1092"/>
      <c r="F111" s="1092"/>
      <c r="G111" s="1092"/>
      <c r="H111" s="1092"/>
      <c r="I111" s="1092"/>
      <c r="J111" s="1092"/>
      <c r="K111" s="1092"/>
      <c r="L111" s="1092"/>
      <c r="M111" s="1092"/>
      <c r="N111" s="1093"/>
    </row>
    <row r="113" spans="1:26" ht="15.75" thickBot="1" x14ac:dyDescent="0.3">
      <c r="M113" s="45"/>
      <c r="N113" s="45"/>
    </row>
    <row r="114" spans="1:26" s="14" customFormat="1" ht="109.5" customHeight="1" x14ac:dyDescent="0.25">
      <c r="B114" s="46" t="s">
        <v>983</v>
      </c>
      <c r="C114" s="46" t="s">
        <v>37</v>
      </c>
      <c r="D114" s="46" t="s">
        <v>38</v>
      </c>
      <c r="E114" s="46" t="s">
        <v>39</v>
      </c>
      <c r="F114" s="46" t="s">
        <v>40</v>
      </c>
      <c r="G114" s="46" t="s">
        <v>41</v>
      </c>
      <c r="H114" s="46" t="s">
        <v>42</v>
      </c>
      <c r="I114" s="46" t="s">
        <v>43</v>
      </c>
      <c r="J114" s="46" t="s">
        <v>44</v>
      </c>
      <c r="K114" s="46" t="s">
        <v>45</v>
      </c>
      <c r="L114" s="46" t="s">
        <v>46</v>
      </c>
      <c r="M114" s="47" t="s">
        <v>47</v>
      </c>
      <c r="N114" s="46" t="s">
        <v>48</v>
      </c>
      <c r="O114" s="46" t="s">
        <v>49</v>
      </c>
      <c r="P114" s="48" t="s">
        <v>50</v>
      </c>
      <c r="Q114" s="48" t="s">
        <v>51</v>
      </c>
    </row>
    <row r="115" spans="1:26" s="60" customFormat="1" ht="45" x14ac:dyDescent="0.25">
      <c r="A115" s="62">
        <v>1</v>
      </c>
      <c r="B115" s="49" t="s">
        <v>2474</v>
      </c>
      <c r="C115" s="50" t="s">
        <v>1572</v>
      </c>
      <c r="D115" s="49" t="s">
        <v>2523</v>
      </c>
      <c r="E115" s="85">
        <v>364</v>
      </c>
      <c r="F115" s="52" t="s">
        <v>21</v>
      </c>
      <c r="G115" s="53">
        <v>0.95</v>
      </c>
      <c r="H115" s="54" t="s">
        <v>773</v>
      </c>
      <c r="I115" s="55" t="s">
        <v>56</v>
      </c>
      <c r="J115" s="55" t="s">
        <v>22</v>
      </c>
      <c r="K115" s="85">
        <v>9</v>
      </c>
      <c r="L115" s="55"/>
      <c r="M115" s="56">
        <v>300</v>
      </c>
      <c r="N115" s="56">
        <f>+M115*G115</f>
        <v>285</v>
      </c>
      <c r="O115" s="57">
        <v>18980889</v>
      </c>
      <c r="P115" s="57">
        <v>364</v>
      </c>
      <c r="Q115" s="58"/>
      <c r="R115" s="59"/>
      <c r="S115" s="59"/>
      <c r="T115" s="59"/>
      <c r="U115" s="59"/>
      <c r="V115" s="59"/>
      <c r="W115" s="59"/>
      <c r="X115" s="59"/>
      <c r="Y115" s="59"/>
      <c r="Z115" s="59"/>
    </row>
    <row r="116" spans="1:26" s="60" customFormat="1" x14ac:dyDescent="0.25">
      <c r="A116" s="62">
        <f>+A115+1</f>
        <v>2</v>
      </c>
      <c r="B116" s="49"/>
      <c r="C116" s="50"/>
      <c r="D116" s="49"/>
      <c r="E116" s="64"/>
      <c r="F116" s="52"/>
      <c r="G116" s="52"/>
      <c r="H116" s="52"/>
      <c r="I116" s="55"/>
      <c r="J116" s="55"/>
      <c r="K116" s="55"/>
      <c r="L116" s="55"/>
      <c r="M116" s="56"/>
      <c r="N116" s="56"/>
      <c r="O116" s="57"/>
      <c r="P116" s="57"/>
      <c r="Q116" s="58"/>
      <c r="R116" s="59"/>
      <c r="S116" s="59"/>
      <c r="T116" s="59"/>
      <c r="U116" s="59"/>
      <c r="V116" s="59"/>
      <c r="W116" s="59"/>
      <c r="X116" s="59"/>
      <c r="Y116" s="59"/>
      <c r="Z116" s="59"/>
    </row>
    <row r="117" spans="1:26" s="60" customFormat="1" x14ac:dyDescent="0.25">
      <c r="A117" s="62">
        <f t="shared" ref="A117:A122" si="3">+A116+1</f>
        <v>3</v>
      </c>
      <c r="B117" s="49"/>
      <c r="C117" s="50"/>
      <c r="D117" s="49"/>
      <c r="E117" s="64"/>
      <c r="F117" s="52"/>
      <c r="G117" s="52"/>
      <c r="H117" s="52"/>
      <c r="I117" s="55"/>
      <c r="J117" s="55"/>
      <c r="K117" s="55"/>
      <c r="L117" s="55"/>
      <c r="M117" s="56"/>
      <c r="N117" s="56"/>
      <c r="O117" s="57"/>
      <c r="P117" s="57"/>
      <c r="Q117" s="58"/>
      <c r="R117" s="59"/>
      <c r="S117" s="59"/>
      <c r="T117" s="59"/>
      <c r="U117" s="59"/>
      <c r="V117" s="59"/>
      <c r="W117" s="59"/>
      <c r="X117" s="59"/>
      <c r="Y117" s="59"/>
      <c r="Z117" s="59"/>
    </row>
    <row r="118" spans="1:26" s="60" customFormat="1" x14ac:dyDescent="0.25">
      <c r="A118" s="62">
        <f t="shared" si="3"/>
        <v>4</v>
      </c>
      <c r="B118" s="49"/>
      <c r="C118" s="50"/>
      <c r="D118" s="49"/>
      <c r="E118" s="64"/>
      <c r="F118" s="52"/>
      <c r="G118" s="52"/>
      <c r="H118" s="52"/>
      <c r="I118" s="55"/>
      <c r="J118" s="55"/>
      <c r="K118" s="55"/>
      <c r="L118" s="55"/>
      <c r="M118" s="56"/>
      <c r="N118" s="56"/>
      <c r="O118" s="57"/>
      <c r="P118" s="57"/>
      <c r="Q118" s="58"/>
      <c r="R118" s="59"/>
      <c r="S118" s="59"/>
      <c r="T118" s="59"/>
      <c r="U118" s="59"/>
      <c r="V118" s="59"/>
      <c r="W118" s="59"/>
      <c r="X118" s="59"/>
      <c r="Y118" s="59"/>
      <c r="Z118" s="59"/>
    </row>
    <row r="119" spans="1:26" s="60" customFormat="1" x14ac:dyDescent="0.25">
      <c r="A119" s="62">
        <f t="shared" si="3"/>
        <v>5</v>
      </c>
      <c r="B119" s="49"/>
      <c r="C119" s="50"/>
      <c r="D119" s="49"/>
      <c r="E119" s="64"/>
      <c r="F119" s="52"/>
      <c r="G119" s="52"/>
      <c r="H119" s="52"/>
      <c r="I119" s="55"/>
      <c r="J119" s="55"/>
      <c r="K119" s="55"/>
      <c r="L119" s="55"/>
      <c r="M119" s="56"/>
      <c r="N119" s="56"/>
      <c r="O119" s="57"/>
      <c r="P119" s="57"/>
      <c r="Q119" s="58"/>
      <c r="R119" s="59"/>
      <c r="S119" s="59"/>
      <c r="T119" s="59"/>
      <c r="U119" s="59"/>
      <c r="V119" s="59"/>
      <c r="W119" s="59"/>
      <c r="X119" s="59"/>
      <c r="Y119" s="59"/>
      <c r="Z119" s="59"/>
    </row>
    <row r="120" spans="1:26" s="60" customFormat="1" x14ac:dyDescent="0.25">
      <c r="A120" s="62">
        <f t="shared" si="3"/>
        <v>6</v>
      </c>
      <c r="B120" s="49"/>
      <c r="C120" s="50"/>
      <c r="D120" s="49"/>
      <c r="E120" s="64"/>
      <c r="F120" s="52"/>
      <c r="G120" s="52"/>
      <c r="H120" s="52"/>
      <c r="I120" s="55"/>
      <c r="J120" s="55"/>
      <c r="K120" s="55"/>
      <c r="L120" s="55"/>
      <c r="M120" s="56"/>
      <c r="N120" s="56"/>
      <c r="O120" s="57"/>
      <c r="P120" s="57"/>
      <c r="Q120" s="58"/>
      <c r="R120" s="59"/>
      <c r="S120" s="59"/>
      <c r="T120" s="59"/>
      <c r="U120" s="59"/>
      <c r="V120" s="59"/>
      <c r="W120" s="59"/>
      <c r="X120" s="59"/>
      <c r="Y120" s="59"/>
      <c r="Z120" s="59"/>
    </row>
    <row r="121" spans="1:26" s="60" customFormat="1" x14ac:dyDescent="0.25">
      <c r="A121" s="62">
        <f t="shared" si="3"/>
        <v>7</v>
      </c>
      <c r="B121" s="49"/>
      <c r="C121" s="50"/>
      <c r="D121" s="49"/>
      <c r="E121" s="64"/>
      <c r="F121" s="52"/>
      <c r="G121" s="52"/>
      <c r="H121" s="52"/>
      <c r="I121" s="55"/>
      <c r="J121" s="55"/>
      <c r="K121" s="55"/>
      <c r="L121" s="55"/>
      <c r="M121" s="56"/>
      <c r="N121" s="56"/>
      <c r="O121" s="57"/>
      <c r="P121" s="57"/>
      <c r="Q121" s="58"/>
      <c r="R121" s="59"/>
      <c r="S121" s="59"/>
      <c r="T121" s="59"/>
      <c r="U121" s="59"/>
      <c r="V121" s="59"/>
      <c r="W121" s="59"/>
      <c r="X121" s="59"/>
      <c r="Y121" s="59"/>
      <c r="Z121" s="59"/>
    </row>
    <row r="122" spans="1:26" s="60" customFormat="1" x14ac:dyDescent="0.25">
      <c r="A122" s="62">
        <f t="shared" si="3"/>
        <v>8</v>
      </c>
      <c r="B122" s="49"/>
      <c r="C122" s="50"/>
      <c r="D122" s="49"/>
      <c r="E122" s="64"/>
      <c r="F122" s="52"/>
      <c r="G122" s="52"/>
      <c r="H122" s="52"/>
      <c r="I122" s="55"/>
      <c r="J122" s="55"/>
      <c r="K122" s="55"/>
      <c r="L122" s="55"/>
      <c r="M122" s="56"/>
      <c r="N122" s="56"/>
      <c r="O122" s="57"/>
      <c r="P122" s="57"/>
      <c r="Q122" s="58"/>
      <c r="R122" s="59"/>
      <c r="S122" s="59"/>
      <c r="T122" s="59"/>
      <c r="U122" s="59"/>
      <c r="V122" s="59"/>
      <c r="W122" s="59"/>
      <c r="X122" s="59"/>
      <c r="Y122" s="59"/>
      <c r="Z122" s="59"/>
    </row>
    <row r="123" spans="1:26" s="60" customFormat="1" x14ac:dyDescent="0.25">
      <c r="A123" s="62"/>
      <c r="B123" s="63" t="s">
        <v>31</v>
      </c>
      <c r="C123" s="50"/>
      <c r="D123" s="49"/>
      <c r="E123" s="64"/>
      <c r="F123" s="52"/>
      <c r="G123" s="52"/>
      <c r="H123" s="52"/>
      <c r="I123" s="55"/>
      <c r="J123" s="55"/>
      <c r="K123" s="67">
        <f t="shared" ref="K123:N123" si="4">SUM(K115:K122)</f>
        <v>9</v>
      </c>
      <c r="L123" s="67">
        <f t="shared" si="4"/>
        <v>0</v>
      </c>
      <c r="M123" s="66">
        <f t="shared" si="4"/>
        <v>300</v>
      </c>
      <c r="N123" s="67">
        <f t="shared" si="4"/>
        <v>285</v>
      </c>
      <c r="O123" s="57"/>
      <c r="P123" s="57"/>
      <c r="Q123" s="68"/>
    </row>
    <row r="124" spans="1:26" x14ac:dyDescent="0.25">
      <c r="B124" s="69"/>
      <c r="C124" s="69"/>
      <c r="D124" s="69"/>
      <c r="E124" s="70"/>
      <c r="F124" s="69"/>
      <c r="G124" s="69"/>
      <c r="H124" s="69"/>
      <c r="I124" s="69"/>
      <c r="J124" s="69"/>
      <c r="K124" s="69"/>
      <c r="L124" s="69"/>
      <c r="M124" s="69"/>
      <c r="N124" s="69"/>
      <c r="O124" s="69"/>
      <c r="P124" s="69"/>
    </row>
    <row r="125" spans="1:26" ht="18.75" x14ac:dyDescent="0.25">
      <c r="B125" s="72" t="s">
        <v>172</v>
      </c>
      <c r="C125" s="89">
        <f>+K123</f>
        <v>9</v>
      </c>
      <c r="H125" s="76"/>
      <c r="I125" s="76"/>
      <c r="J125" s="76"/>
      <c r="K125" s="76"/>
      <c r="L125" s="76"/>
      <c r="M125" s="76"/>
      <c r="N125" s="69"/>
      <c r="O125" s="69"/>
      <c r="P125" s="69"/>
    </row>
    <row r="127" spans="1:26" ht="15.75" thickBot="1" x14ac:dyDescent="0.3"/>
    <row r="128" spans="1:26" ht="37.15" customHeight="1" thickBot="1" x14ac:dyDescent="0.3">
      <c r="B128" s="90" t="s">
        <v>173</v>
      </c>
      <c r="C128" s="91" t="s">
        <v>174</v>
      </c>
      <c r="D128" s="90" t="s">
        <v>30</v>
      </c>
      <c r="E128" s="91" t="s">
        <v>175</v>
      </c>
    </row>
    <row r="129" spans="2:17" ht="41.45" customHeight="1" x14ac:dyDescent="0.25">
      <c r="B129" s="92" t="s">
        <v>176</v>
      </c>
      <c r="C129" s="93">
        <v>20</v>
      </c>
      <c r="D129" s="93">
        <v>20</v>
      </c>
      <c r="E129" s="1094">
        <f>+D129+D130+D131</f>
        <v>20</v>
      </c>
    </row>
    <row r="130" spans="2:17" x14ac:dyDescent="0.25">
      <c r="B130" s="92" t="s">
        <v>177</v>
      </c>
      <c r="C130" s="74">
        <v>30</v>
      </c>
      <c r="D130" s="668">
        <v>0</v>
      </c>
      <c r="E130" s="1095"/>
    </row>
    <row r="131" spans="2:17" ht="15.75" thickBot="1" x14ac:dyDescent="0.3">
      <c r="B131" s="92" t="s">
        <v>178</v>
      </c>
      <c r="C131" s="94">
        <v>40</v>
      </c>
      <c r="D131" s="94">
        <v>0</v>
      </c>
      <c r="E131" s="1096"/>
    </row>
    <row r="133" spans="2:17" ht="15.75" thickBot="1" x14ac:dyDescent="0.3"/>
    <row r="134" spans="2:17" ht="27" thickBot="1" x14ac:dyDescent="0.3">
      <c r="B134" s="1091" t="s">
        <v>179</v>
      </c>
      <c r="C134" s="1092"/>
      <c r="D134" s="1092"/>
      <c r="E134" s="1092"/>
      <c r="F134" s="1092"/>
      <c r="G134" s="1092"/>
      <c r="H134" s="1092"/>
      <c r="I134" s="1092"/>
      <c r="J134" s="1092"/>
      <c r="K134" s="1092"/>
      <c r="L134" s="1092"/>
      <c r="M134" s="1092"/>
      <c r="N134" s="1093"/>
    </row>
    <row r="136" spans="2:17" ht="76.5" customHeight="1" x14ac:dyDescent="0.25">
      <c r="B136" s="78" t="s">
        <v>111</v>
      </c>
      <c r="C136" s="78" t="s">
        <v>112</v>
      </c>
      <c r="D136" s="78" t="s">
        <v>113</v>
      </c>
      <c r="E136" s="78" t="s">
        <v>114</v>
      </c>
      <c r="F136" s="78" t="s">
        <v>115</v>
      </c>
      <c r="G136" s="78" t="s">
        <v>116</v>
      </c>
      <c r="H136" s="78" t="s">
        <v>117</v>
      </c>
      <c r="I136" s="78" t="s">
        <v>118</v>
      </c>
      <c r="J136" s="1084" t="s">
        <v>119</v>
      </c>
      <c r="K136" s="1085"/>
      <c r="L136" s="1086"/>
      <c r="M136" s="78" t="s">
        <v>120</v>
      </c>
      <c r="N136" s="78" t="s">
        <v>121</v>
      </c>
      <c r="O136" s="78" t="s">
        <v>122</v>
      </c>
      <c r="P136" s="1084" t="s">
        <v>97</v>
      </c>
      <c r="Q136" s="1086"/>
    </row>
    <row r="137" spans="2:17" ht="60.75" customHeight="1" x14ac:dyDescent="0.25">
      <c r="B137" s="85" t="s">
        <v>180</v>
      </c>
      <c r="C137" s="85">
        <v>1</v>
      </c>
      <c r="D137" s="81" t="s">
        <v>2524</v>
      </c>
      <c r="E137" s="81">
        <v>98565750</v>
      </c>
      <c r="F137" s="81" t="s">
        <v>2525</v>
      </c>
      <c r="G137" s="81" t="s">
        <v>2526</v>
      </c>
      <c r="H137" s="81" t="s">
        <v>2527</v>
      </c>
      <c r="I137" s="82" t="s">
        <v>2528</v>
      </c>
      <c r="J137" s="86"/>
      <c r="K137" s="87"/>
      <c r="L137" s="84"/>
      <c r="M137" s="41" t="s">
        <v>22</v>
      </c>
      <c r="N137" s="41" t="s">
        <v>22</v>
      </c>
      <c r="O137" s="41" t="s">
        <v>21</v>
      </c>
      <c r="P137" s="997" t="s">
        <v>2529</v>
      </c>
      <c r="Q137" s="997"/>
    </row>
    <row r="138" spans="2:17" ht="60.75" customHeight="1" x14ac:dyDescent="0.25">
      <c r="B138" s="85" t="s">
        <v>214</v>
      </c>
      <c r="C138" s="85">
        <v>1</v>
      </c>
      <c r="D138" s="85" t="s">
        <v>2530</v>
      </c>
      <c r="E138" s="85">
        <v>43516170</v>
      </c>
      <c r="F138" s="85" t="s">
        <v>2531</v>
      </c>
      <c r="G138" s="85" t="s">
        <v>474</v>
      </c>
      <c r="H138" s="138" t="s">
        <v>2532</v>
      </c>
      <c r="I138" s="87" t="s">
        <v>54</v>
      </c>
      <c r="J138" s="85" t="s">
        <v>2533</v>
      </c>
      <c r="K138" s="87" t="s">
        <v>1244</v>
      </c>
      <c r="L138" s="84" t="s">
        <v>2534</v>
      </c>
      <c r="M138" s="41" t="s">
        <v>21</v>
      </c>
      <c r="N138" s="41" t="s">
        <v>22</v>
      </c>
      <c r="O138" s="41" t="s">
        <v>21</v>
      </c>
      <c r="P138" s="1089" t="s">
        <v>2535</v>
      </c>
      <c r="Q138" s="1090"/>
    </row>
    <row r="139" spans="2:17" ht="33.6" customHeight="1" x14ac:dyDescent="0.25">
      <c r="B139" s="85" t="s">
        <v>208</v>
      </c>
      <c r="C139" s="85">
        <v>1</v>
      </c>
      <c r="D139" s="85" t="s">
        <v>2536</v>
      </c>
      <c r="E139" s="81">
        <v>37830985</v>
      </c>
      <c r="F139" s="81" t="s">
        <v>2537</v>
      </c>
      <c r="G139" s="81" t="s">
        <v>2538</v>
      </c>
      <c r="H139" s="81" t="s">
        <v>2539</v>
      </c>
      <c r="I139" s="82" t="s">
        <v>54</v>
      </c>
      <c r="J139" s="86" t="s">
        <v>2540</v>
      </c>
      <c r="K139" s="84" t="s">
        <v>2541</v>
      </c>
      <c r="L139" s="87" t="s">
        <v>2542</v>
      </c>
      <c r="M139" s="41" t="s">
        <v>21</v>
      </c>
      <c r="N139" s="41" t="s">
        <v>21</v>
      </c>
      <c r="O139" s="41" t="s">
        <v>21</v>
      </c>
      <c r="P139" s="993"/>
      <c r="Q139" s="993"/>
    </row>
    <row r="140" spans="2:17" x14ac:dyDescent="0.25">
      <c r="L140" s="183"/>
    </row>
    <row r="142" spans="2:17" ht="15.75" thickBot="1" x14ac:dyDescent="0.3"/>
    <row r="143" spans="2:17" ht="54" customHeight="1" x14ac:dyDescent="0.25">
      <c r="B143" s="42" t="s">
        <v>20</v>
      </c>
      <c r="C143" s="42" t="s">
        <v>173</v>
      </c>
      <c r="D143" s="78" t="s">
        <v>174</v>
      </c>
      <c r="E143" s="42" t="s">
        <v>30</v>
      </c>
      <c r="F143" s="91" t="s">
        <v>194</v>
      </c>
      <c r="G143" s="96"/>
    </row>
    <row r="144" spans="2:17" ht="120.75" customHeight="1" x14ac:dyDescent="0.2">
      <c r="B144" s="1097" t="s">
        <v>195</v>
      </c>
      <c r="C144" s="97" t="s">
        <v>196</v>
      </c>
      <c r="D144" s="668">
        <v>25</v>
      </c>
      <c r="E144" s="668">
        <v>0</v>
      </c>
      <c r="F144" s="1098">
        <f>+E144+E145+E146</f>
        <v>10</v>
      </c>
      <c r="G144" s="98"/>
    </row>
    <row r="145" spans="2:7" ht="76.150000000000006" customHeight="1" x14ac:dyDescent="0.2">
      <c r="B145" s="1097"/>
      <c r="C145" s="97" t="s">
        <v>197</v>
      </c>
      <c r="D145" s="675">
        <v>25</v>
      </c>
      <c r="E145" s="668">
        <v>0</v>
      </c>
      <c r="F145" s="1099"/>
      <c r="G145" s="98"/>
    </row>
    <row r="146" spans="2:7" ht="69" customHeight="1" x14ac:dyDescent="0.2">
      <c r="B146" s="1097"/>
      <c r="C146" s="97" t="s">
        <v>198</v>
      </c>
      <c r="D146" s="668">
        <v>10</v>
      </c>
      <c r="E146" s="668">
        <v>10</v>
      </c>
      <c r="F146" s="1100"/>
      <c r="G146" s="98"/>
    </row>
    <row r="147" spans="2:7" x14ac:dyDescent="0.25">
      <c r="C147"/>
    </row>
    <row r="150" spans="2:7" x14ac:dyDescent="0.25">
      <c r="B150" s="39" t="s">
        <v>199</v>
      </c>
    </row>
    <row r="153" spans="2:7" x14ac:dyDescent="0.25">
      <c r="B153" s="40" t="s">
        <v>20</v>
      </c>
      <c r="C153" s="40" t="s">
        <v>29</v>
      </c>
      <c r="D153" s="42" t="s">
        <v>30</v>
      </c>
      <c r="E153" s="42" t="s">
        <v>31</v>
      </c>
    </row>
    <row r="154" spans="2:7" ht="28.5" x14ac:dyDescent="0.25">
      <c r="B154" s="43" t="s">
        <v>200</v>
      </c>
      <c r="C154" s="44">
        <v>40</v>
      </c>
      <c r="D154" s="668">
        <f>+E129</f>
        <v>20</v>
      </c>
      <c r="E154" s="1081">
        <f>+D154+D155</f>
        <v>30</v>
      </c>
    </row>
    <row r="155" spans="2:7" ht="42.75" x14ac:dyDescent="0.25">
      <c r="B155" s="43" t="s">
        <v>201</v>
      </c>
      <c r="C155" s="44">
        <v>60</v>
      </c>
      <c r="D155" s="668">
        <f>+F144</f>
        <v>10</v>
      </c>
      <c r="E155" s="1082"/>
    </row>
  </sheetData>
  <mergeCells count="54">
    <mergeCell ref="B144:B146"/>
    <mergeCell ref="F144:F146"/>
    <mergeCell ref="E154:E155"/>
    <mergeCell ref="B134:N134"/>
    <mergeCell ref="J136:L136"/>
    <mergeCell ref="P136:Q136"/>
    <mergeCell ref="P137:Q137"/>
    <mergeCell ref="P138:Q138"/>
    <mergeCell ref="P139:Q139"/>
    <mergeCell ref="B101:N101"/>
    <mergeCell ref="D104:E104"/>
    <mergeCell ref="D105:E105"/>
    <mergeCell ref="B108:P108"/>
    <mergeCell ref="B111:N111"/>
    <mergeCell ref="E129:E131"/>
    <mergeCell ref="P98:Q98"/>
    <mergeCell ref="P87:Q87"/>
    <mergeCell ref="P88:Q88"/>
    <mergeCell ref="P89:Q89"/>
    <mergeCell ref="P90:Q90"/>
    <mergeCell ref="P91:Q91"/>
    <mergeCell ref="P92:Q92"/>
    <mergeCell ref="P93:Q93"/>
    <mergeCell ref="P94:Q94"/>
    <mergeCell ref="P95:Q95"/>
    <mergeCell ref="P96:Q96"/>
    <mergeCell ref="P97:Q97"/>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23"/>
  <sheetViews>
    <sheetView topLeftCell="I1394" zoomScale="85" zoomScaleNormal="85" workbookViewId="0">
      <selection activeCell="K1403" sqref="K1403"/>
    </sheetView>
  </sheetViews>
  <sheetFormatPr baseColWidth="10" defaultRowHeight="14.25" x14ac:dyDescent="0.25"/>
  <cols>
    <col min="1" max="1" width="3.140625" style="475" bestFit="1" customWidth="1"/>
    <col min="2" max="2" width="102.7109375" style="475" bestFit="1" customWidth="1"/>
    <col min="3" max="3" width="31.140625" style="475" customWidth="1"/>
    <col min="4" max="4" width="26.7109375" style="475" customWidth="1"/>
    <col min="5" max="5" width="25" style="475" customWidth="1"/>
    <col min="6" max="7" width="29.7109375" style="475" customWidth="1"/>
    <col min="8" max="8" width="24.5703125" style="475" customWidth="1"/>
    <col min="9" max="9" width="24" style="475" customWidth="1"/>
    <col min="10" max="10" width="20.28515625" style="475" customWidth="1"/>
    <col min="11" max="11" width="14.7109375" style="476" bestFit="1" customWidth="1"/>
    <col min="12" max="12" width="18.7109375" style="475" customWidth="1"/>
    <col min="13" max="13" width="18.7109375" style="476" customWidth="1"/>
    <col min="14" max="14" width="22.140625" style="475" customWidth="1"/>
    <col min="15" max="15" width="26.140625" style="475" customWidth="1"/>
    <col min="16" max="16" width="19.5703125" style="475" bestFit="1" customWidth="1"/>
    <col min="17" max="17" width="14.5703125" style="475" customWidth="1"/>
    <col min="18" max="18" width="18.5703125" style="475" customWidth="1"/>
    <col min="19" max="22" width="6.42578125" style="475" customWidth="1"/>
    <col min="23" max="251" width="11.42578125" style="475"/>
    <col min="252" max="252" width="1" style="475" customWidth="1"/>
    <col min="253" max="253" width="4.28515625" style="475" customWidth="1"/>
    <col min="254" max="254" width="34.7109375" style="475" customWidth="1"/>
    <col min="255" max="255" width="0" style="475" hidden="1" customWidth="1"/>
    <col min="256" max="256" width="20" style="475" customWidth="1"/>
    <col min="257" max="257" width="20.85546875" style="475" customWidth="1"/>
    <col min="258" max="258" width="25" style="475" customWidth="1"/>
    <col min="259" max="259" width="18.7109375" style="475" customWidth="1"/>
    <col min="260" max="260" width="29.7109375" style="475" customWidth="1"/>
    <col min="261" max="261" width="13.42578125" style="475" customWidth="1"/>
    <col min="262" max="262" width="13.85546875" style="475" customWidth="1"/>
    <col min="263" max="267" width="16.5703125" style="475" customWidth="1"/>
    <col min="268" max="268" width="20.5703125" style="475" customWidth="1"/>
    <col min="269" max="269" width="21.140625" style="475" customWidth="1"/>
    <col min="270" max="270" width="9.5703125" style="475" customWidth="1"/>
    <col min="271" max="271" width="0.42578125" style="475" customWidth="1"/>
    <col min="272" max="278" width="6.42578125" style="475" customWidth="1"/>
    <col min="279" max="507" width="11.42578125" style="475"/>
    <col min="508" max="508" width="1" style="475" customWidth="1"/>
    <col min="509" max="509" width="4.28515625" style="475" customWidth="1"/>
    <col min="510" max="510" width="34.7109375" style="475" customWidth="1"/>
    <col min="511" max="511" width="0" style="475" hidden="1" customWidth="1"/>
    <col min="512" max="512" width="20" style="475" customWidth="1"/>
    <col min="513" max="513" width="20.85546875" style="475" customWidth="1"/>
    <col min="514" max="514" width="25" style="475" customWidth="1"/>
    <col min="515" max="515" width="18.7109375" style="475" customWidth="1"/>
    <col min="516" max="516" width="29.7109375" style="475" customWidth="1"/>
    <col min="517" max="517" width="13.42578125" style="475" customWidth="1"/>
    <col min="518" max="518" width="13.85546875" style="475" customWidth="1"/>
    <col min="519" max="523" width="16.5703125" style="475" customWidth="1"/>
    <col min="524" max="524" width="20.5703125" style="475" customWidth="1"/>
    <col min="525" max="525" width="21.140625" style="475" customWidth="1"/>
    <col min="526" max="526" width="9.5703125" style="475" customWidth="1"/>
    <col min="527" max="527" width="0.42578125" style="475" customWidth="1"/>
    <col min="528" max="534" width="6.42578125" style="475" customWidth="1"/>
    <col min="535" max="763" width="11.42578125" style="475"/>
    <col min="764" max="764" width="1" style="475" customWidth="1"/>
    <col min="765" max="765" width="4.28515625" style="475" customWidth="1"/>
    <col min="766" max="766" width="34.7109375" style="475" customWidth="1"/>
    <col min="767" max="767" width="0" style="475" hidden="1" customWidth="1"/>
    <col min="768" max="768" width="20" style="475" customWidth="1"/>
    <col min="769" max="769" width="20.85546875" style="475" customWidth="1"/>
    <col min="770" max="770" width="25" style="475" customWidth="1"/>
    <col min="771" max="771" width="18.7109375" style="475" customWidth="1"/>
    <col min="772" max="772" width="29.7109375" style="475" customWidth="1"/>
    <col min="773" max="773" width="13.42578125" style="475" customWidth="1"/>
    <col min="774" max="774" width="13.85546875" style="475" customWidth="1"/>
    <col min="775" max="779" width="16.5703125" style="475" customWidth="1"/>
    <col min="780" max="780" width="20.5703125" style="475" customWidth="1"/>
    <col min="781" max="781" width="21.140625" style="475" customWidth="1"/>
    <col min="782" max="782" width="9.5703125" style="475" customWidth="1"/>
    <col min="783" max="783" width="0.42578125" style="475" customWidth="1"/>
    <col min="784" max="790" width="6.42578125" style="475" customWidth="1"/>
    <col min="791" max="1019" width="11.42578125" style="475"/>
    <col min="1020" max="1020" width="1" style="475" customWidth="1"/>
    <col min="1021" max="1021" width="4.28515625" style="475" customWidth="1"/>
    <col min="1022" max="1022" width="34.7109375" style="475" customWidth="1"/>
    <col min="1023" max="1023" width="0" style="475" hidden="1" customWidth="1"/>
    <col min="1024" max="1024" width="20" style="475" customWidth="1"/>
    <col min="1025" max="1025" width="20.85546875" style="475" customWidth="1"/>
    <col min="1026" max="1026" width="25" style="475" customWidth="1"/>
    <col min="1027" max="1027" width="18.7109375" style="475" customWidth="1"/>
    <col min="1028" max="1028" width="29.7109375" style="475" customWidth="1"/>
    <col min="1029" max="1029" width="13.42578125" style="475" customWidth="1"/>
    <col min="1030" max="1030" width="13.85546875" style="475" customWidth="1"/>
    <col min="1031" max="1035" width="16.5703125" style="475" customWidth="1"/>
    <col min="1036" max="1036" width="20.5703125" style="475" customWidth="1"/>
    <col min="1037" max="1037" width="21.140625" style="475" customWidth="1"/>
    <col min="1038" max="1038" width="9.5703125" style="475" customWidth="1"/>
    <col min="1039" max="1039" width="0.42578125" style="475" customWidth="1"/>
    <col min="1040" max="1046" width="6.42578125" style="475" customWidth="1"/>
    <col min="1047" max="1275" width="11.42578125" style="475"/>
    <col min="1276" max="1276" width="1" style="475" customWidth="1"/>
    <col min="1277" max="1277" width="4.28515625" style="475" customWidth="1"/>
    <col min="1278" max="1278" width="34.7109375" style="475" customWidth="1"/>
    <col min="1279" max="1279" width="0" style="475" hidden="1" customWidth="1"/>
    <col min="1280" max="1280" width="20" style="475" customWidth="1"/>
    <col min="1281" max="1281" width="20.85546875" style="475" customWidth="1"/>
    <col min="1282" max="1282" width="25" style="475" customWidth="1"/>
    <col min="1283" max="1283" width="18.7109375" style="475" customWidth="1"/>
    <col min="1284" max="1284" width="29.7109375" style="475" customWidth="1"/>
    <col min="1285" max="1285" width="13.42578125" style="475" customWidth="1"/>
    <col min="1286" max="1286" width="13.85546875" style="475" customWidth="1"/>
    <col min="1287" max="1291" width="16.5703125" style="475" customWidth="1"/>
    <col min="1292" max="1292" width="20.5703125" style="475" customWidth="1"/>
    <col min="1293" max="1293" width="21.140625" style="475" customWidth="1"/>
    <col min="1294" max="1294" width="9.5703125" style="475" customWidth="1"/>
    <col min="1295" max="1295" width="0.42578125" style="475" customWidth="1"/>
    <col min="1296" max="1302" width="6.42578125" style="475" customWidth="1"/>
    <col min="1303" max="1531" width="11.42578125" style="475"/>
    <col min="1532" max="1532" width="1" style="475" customWidth="1"/>
    <col min="1533" max="1533" width="4.28515625" style="475" customWidth="1"/>
    <col min="1534" max="1534" width="34.7109375" style="475" customWidth="1"/>
    <col min="1535" max="1535" width="0" style="475" hidden="1" customWidth="1"/>
    <col min="1536" max="1536" width="20" style="475" customWidth="1"/>
    <col min="1537" max="1537" width="20.85546875" style="475" customWidth="1"/>
    <col min="1538" max="1538" width="25" style="475" customWidth="1"/>
    <col min="1539" max="1539" width="18.7109375" style="475" customWidth="1"/>
    <col min="1540" max="1540" width="29.7109375" style="475" customWidth="1"/>
    <col min="1541" max="1541" width="13.42578125" style="475" customWidth="1"/>
    <col min="1542" max="1542" width="13.85546875" style="475" customWidth="1"/>
    <col min="1543" max="1547" width="16.5703125" style="475" customWidth="1"/>
    <col min="1548" max="1548" width="20.5703125" style="475" customWidth="1"/>
    <col min="1549" max="1549" width="21.140625" style="475" customWidth="1"/>
    <col min="1550" max="1550" width="9.5703125" style="475" customWidth="1"/>
    <col min="1551" max="1551" width="0.42578125" style="475" customWidth="1"/>
    <col min="1552" max="1558" width="6.42578125" style="475" customWidth="1"/>
    <col min="1559" max="1787" width="11.42578125" style="475"/>
    <col min="1788" max="1788" width="1" style="475" customWidth="1"/>
    <col min="1789" max="1789" width="4.28515625" style="475" customWidth="1"/>
    <col min="1790" max="1790" width="34.7109375" style="475" customWidth="1"/>
    <col min="1791" max="1791" width="0" style="475" hidden="1" customWidth="1"/>
    <col min="1792" max="1792" width="20" style="475" customWidth="1"/>
    <col min="1793" max="1793" width="20.85546875" style="475" customWidth="1"/>
    <col min="1794" max="1794" width="25" style="475" customWidth="1"/>
    <col min="1795" max="1795" width="18.7109375" style="475" customWidth="1"/>
    <col min="1796" max="1796" width="29.7109375" style="475" customWidth="1"/>
    <col min="1797" max="1797" width="13.42578125" style="475" customWidth="1"/>
    <col min="1798" max="1798" width="13.85546875" style="475" customWidth="1"/>
    <col min="1799" max="1803" width="16.5703125" style="475" customWidth="1"/>
    <col min="1804" max="1804" width="20.5703125" style="475" customWidth="1"/>
    <col min="1805" max="1805" width="21.140625" style="475" customWidth="1"/>
    <col min="1806" max="1806" width="9.5703125" style="475" customWidth="1"/>
    <col min="1807" max="1807" width="0.42578125" style="475" customWidth="1"/>
    <col min="1808" max="1814" width="6.42578125" style="475" customWidth="1"/>
    <col min="1815" max="2043" width="11.42578125" style="475"/>
    <col min="2044" max="2044" width="1" style="475" customWidth="1"/>
    <col min="2045" max="2045" width="4.28515625" style="475" customWidth="1"/>
    <col min="2046" max="2046" width="34.7109375" style="475" customWidth="1"/>
    <col min="2047" max="2047" width="0" style="475" hidden="1" customWidth="1"/>
    <col min="2048" max="2048" width="20" style="475" customWidth="1"/>
    <col min="2049" max="2049" width="20.85546875" style="475" customWidth="1"/>
    <col min="2050" max="2050" width="25" style="475" customWidth="1"/>
    <col min="2051" max="2051" width="18.7109375" style="475" customWidth="1"/>
    <col min="2052" max="2052" width="29.7109375" style="475" customWidth="1"/>
    <col min="2053" max="2053" width="13.42578125" style="475" customWidth="1"/>
    <col min="2054" max="2054" width="13.85546875" style="475" customWidth="1"/>
    <col min="2055" max="2059" width="16.5703125" style="475" customWidth="1"/>
    <col min="2060" max="2060" width="20.5703125" style="475" customWidth="1"/>
    <col min="2061" max="2061" width="21.140625" style="475" customWidth="1"/>
    <col min="2062" max="2062" width="9.5703125" style="475" customWidth="1"/>
    <col min="2063" max="2063" width="0.42578125" style="475" customWidth="1"/>
    <col min="2064" max="2070" width="6.42578125" style="475" customWidth="1"/>
    <col min="2071" max="2299" width="11.42578125" style="475"/>
    <col min="2300" max="2300" width="1" style="475" customWidth="1"/>
    <col min="2301" max="2301" width="4.28515625" style="475" customWidth="1"/>
    <col min="2302" max="2302" width="34.7109375" style="475" customWidth="1"/>
    <col min="2303" max="2303" width="0" style="475" hidden="1" customWidth="1"/>
    <col min="2304" max="2304" width="20" style="475" customWidth="1"/>
    <col min="2305" max="2305" width="20.85546875" style="475" customWidth="1"/>
    <col min="2306" max="2306" width="25" style="475" customWidth="1"/>
    <col min="2307" max="2307" width="18.7109375" style="475" customWidth="1"/>
    <col min="2308" max="2308" width="29.7109375" style="475" customWidth="1"/>
    <col min="2309" max="2309" width="13.42578125" style="475" customWidth="1"/>
    <col min="2310" max="2310" width="13.85546875" style="475" customWidth="1"/>
    <col min="2311" max="2315" width="16.5703125" style="475" customWidth="1"/>
    <col min="2316" max="2316" width="20.5703125" style="475" customWidth="1"/>
    <col min="2317" max="2317" width="21.140625" style="475" customWidth="1"/>
    <col min="2318" max="2318" width="9.5703125" style="475" customWidth="1"/>
    <col min="2319" max="2319" width="0.42578125" style="475" customWidth="1"/>
    <col min="2320" max="2326" width="6.42578125" style="475" customWidth="1"/>
    <col min="2327" max="2555" width="11.42578125" style="475"/>
    <col min="2556" max="2556" width="1" style="475" customWidth="1"/>
    <col min="2557" max="2557" width="4.28515625" style="475" customWidth="1"/>
    <col min="2558" max="2558" width="34.7109375" style="475" customWidth="1"/>
    <col min="2559" max="2559" width="0" style="475" hidden="1" customWidth="1"/>
    <col min="2560" max="2560" width="20" style="475" customWidth="1"/>
    <col min="2561" max="2561" width="20.85546875" style="475" customWidth="1"/>
    <col min="2562" max="2562" width="25" style="475" customWidth="1"/>
    <col min="2563" max="2563" width="18.7109375" style="475" customWidth="1"/>
    <col min="2564" max="2564" width="29.7109375" style="475" customWidth="1"/>
    <col min="2565" max="2565" width="13.42578125" style="475" customWidth="1"/>
    <col min="2566" max="2566" width="13.85546875" style="475" customWidth="1"/>
    <col min="2567" max="2571" width="16.5703125" style="475" customWidth="1"/>
    <col min="2572" max="2572" width="20.5703125" style="475" customWidth="1"/>
    <col min="2573" max="2573" width="21.140625" style="475" customWidth="1"/>
    <col min="2574" max="2574" width="9.5703125" style="475" customWidth="1"/>
    <col min="2575" max="2575" width="0.42578125" style="475" customWidth="1"/>
    <col min="2576" max="2582" width="6.42578125" style="475" customWidth="1"/>
    <col min="2583" max="2811" width="11.42578125" style="475"/>
    <col min="2812" max="2812" width="1" style="475" customWidth="1"/>
    <col min="2813" max="2813" width="4.28515625" style="475" customWidth="1"/>
    <col min="2814" max="2814" width="34.7109375" style="475" customWidth="1"/>
    <col min="2815" max="2815" width="0" style="475" hidden="1" customWidth="1"/>
    <col min="2816" max="2816" width="20" style="475" customWidth="1"/>
    <col min="2817" max="2817" width="20.85546875" style="475" customWidth="1"/>
    <col min="2818" max="2818" width="25" style="475" customWidth="1"/>
    <col min="2819" max="2819" width="18.7109375" style="475" customWidth="1"/>
    <col min="2820" max="2820" width="29.7109375" style="475" customWidth="1"/>
    <col min="2821" max="2821" width="13.42578125" style="475" customWidth="1"/>
    <col min="2822" max="2822" width="13.85546875" style="475" customWidth="1"/>
    <col min="2823" max="2827" width="16.5703125" style="475" customWidth="1"/>
    <col min="2828" max="2828" width="20.5703125" style="475" customWidth="1"/>
    <col min="2829" max="2829" width="21.140625" style="475" customWidth="1"/>
    <col min="2830" max="2830" width="9.5703125" style="475" customWidth="1"/>
    <col min="2831" max="2831" width="0.42578125" style="475" customWidth="1"/>
    <col min="2832" max="2838" width="6.42578125" style="475" customWidth="1"/>
    <col min="2839" max="3067" width="11.42578125" style="475"/>
    <col min="3068" max="3068" width="1" style="475" customWidth="1"/>
    <col min="3069" max="3069" width="4.28515625" style="475" customWidth="1"/>
    <col min="3070" max="3070" width="34.7109375" style="475" customWidth="1"/>
    <col min="3071" max="3071" width="0" style="475" hidden="1" customWidth="1"/>
    <col min="3072" max="3072" width="20" style="475" customWidth="1"/>
    <col min="3073" max="3073" width="20.85546875" style="475" customWidth="1"/>
    <col min="3074" max="3074" width="25" style="475" customWidth="1"/>
    <col min="3075" max="3075" width="18.7109375" style="475" customWidth="1"/>
    <col min="3076" max="3076" width="29.7109375" style="475" customWidth="1"/>
    <col min="3077" max="3077" width="13.42578125" style="475" customWidth="1"/>
    <col min="3078" max="3078" width="13.85546875" style="475" customWidth="1"/>
    <col min="3079" max="3083" width="16.5703125" style="475" customWidth="1"/>
    <col min="3084" max="3084" width="20.5703125" style="475" customWidth="1"/>
    <col min="3085" max="3085" width="21.140625" style="475" customWidth="1"/>
    <col min="3086" max="3086" width="9.5703125" style="475" customWidth="1"/>
    <col min="3087" max="3087" width="0.42578125" style="475" customWidth="1"/>
    <col min="3088" max="3094" width="6.42578125" style="475" customWidth="1"/>
    <col min="3095" max="3323" width="11.42578125" style="475"/>
    <col min="3324" max="3324" width="1" style="475" customWidth="1"/>
    <col min="3325" max="3325" width="4.28515625" style="475" customWidth="1"/>
    <col min="3326" max="3326" width="34.7109375" style="475" customWidth="1"/>
    <col min="3327" max="3327" width="0" style="475" hidden="1" customWidth="1"/>
    <col min="3328" max="3328" width="20" style="475" customWidth="1"/>
    <col min="3329" max="3329" width="20.85546875" style="475" customWidth="1"/>
    <col min="3330" max="3330" width="25" style="475" customWidth="1"/>
    <col min="3331" max="3331" width="18.7109375" style="475" customWidth="1"/>
    <col min="3332" max="3332" width="29.7109375" style="475" customWidth="1"/>
    <col min="3333" max="3333" width="13.42578125" style="475" customWidth="1"/>
    <col min="3334" max="3334" width="13.85546875" style="475" customWidth="1"/>
    <col min="3335" max="3339" width="16.5703125" style="475" customWidth="1"/>
    <col min="3340" max="3340" width="20.5703125" style="475" customWidth="1"/>
    <col min="3341" max="3341" width="21.140625" style="475" customWidth="1"/>
    <col min="3342" max="3342" width="9.5703125" style="475" customWidth="1"/>
    <col min="3343" max="3343" width="0.42578125" style="475" customWidth="1"/>
    <col min="3344" max="3350" width="6.42578125" style="475" customWidth="1"/>
    <col min="3351" max="3579" width="11.42578125" style="475"/>
    <col min="3580" max="3580" width="1" style="475" customWidth="1"/>
    <col min="3581" max="3581" width="4.28515625" style="475" customWidth="1"/>
    <col min="3582" max="3582" width="34.7109375" style="475" customWidth="1"/>
    <col min="3583" max="3583" width="0" style="475" hidden="1" customWidth="1"/>
    <col min="3584" max="3584" width="20" style="475" customWidth="1"/>
    <col min="3585" max="3585" width="20.85546875" style="475" customWidth="1"/>
    <col min="3586" max="3586" width="25" style="475" customWidth="1"/>
    <col min="3587" max="3587" width="18.7109375" style="475" customWidth="1"/>
    <col min="3588" max="3588" width="29.7109375" style="475" customWidth="1"/>
    <col min="3589" max="3589" width="13.42578125" style="475" customWidth="1"/>
    <col min="3590" max="3590" width="13.85546875" style="475" customWidth="1"/>
    <col min="3591" max="3595" width="16.5703125" style="475" customWidth="1"/>
    <col min="3596" max="3596" width="20.5703125" style="475" customWidth="1"/>
    <col min="3597" max="3597" width="21.140625" style="475" customWidth="1"/>
    <col min="3598" max="3598" width="9.5703125" style="475" customWidth="1"/>
    <col min="3599" max="3599" width="0.42578125" style="475" customWidth="1"/>
    <col min="3600" max="3606" width="6.42578125" style="475" customWidth="1"/>
    <col min="3607" max="3835" width="11.42578125" style="475"/>
    <col min="3836" max="3836" width="1" style="475" customWidth="1"/>
    <col min="3837" max="3837" width="4.28515625" style="475" customWidth="1"/>
    <col min="3838" max="3838" width="34.7109375" style="475" customWidth="1"/>
    <col min="3839" max="3839" width="0" style="475" hidden="1" customWidth="1"/>
    <col min="3840" max="3840" width="20" style="475" customWidth="1"/>
    <col min="3841" max="3841" width="20.85546875" style="475" customWidth="1"/>
    <col min="3842" max="3842" width="25" style="475" customWidth="1"/>
    <col min="3843" max="3843" width="18.7109375" style="475" customWidth="1"/>
    <col min="3844" max="3844" width="29.7109375" style="475" customWidth="1"/>
    <col min="3845" max="3845" width="13.42578125" style="475" customWidth="1"/>
    <col min="3846" max="3846" width="13.85546875" style="475" customWidth="1"/>
    <col min="3847" max="3851" width="16.5703125" style="475" customWidth="1"/>
    <col min="3852" max="3852" width="20.5703125" style="475" customWidth="1"/>
    <col min="3853" max="3853" width="21.140625" style="475" customWidth="1"/>
    <col min="3854" max="3854" width="9.5703125" style="475" customWidth="1"/>
    <col min="3855" max="3855" width="0.42578125" style="475" customWidth="1"/>
    <col min="3856" max="3862" width="6.42578125" style="475" customWidth="1"/>
    <col min="3863" max="4091" width="11.42578125" style="475"/>
    <col min="4092" max="4092" width="1" style="475" customWidth="1"/>
    <col min="4093" max="4093" width="4.28515625" style="475" customWidth="1"/>
    <col min="4094" max="4094" width="34.7109375" style="475" customWidth="1"/>
    <col min="4095" max="4095" width="0" style="475" hidden="1" customWidth="1"/>
    <col min="4096" max="4096" width="20" style="475" customWidth="1"/>
    <col min="4097" max="4097" width="20.85546875" style="475" customWidth="1"/>
    <col min="4098" max="4098" width="25" style="475" customWidth="1"/>
    <col min="4099" max="4099" width="18.7109375" style="475" customWidth="1"/>
    <col min="4100" max="4100" width="29.7109375" style="475" customWidth="1"/>
    <col min="4101" max="4101" width="13.42578125" style="475" customWidth="1"/>
    <col min="4102" max="4102" width="13.85546875" style="475" customWidth="1"/>
    <col min="4103" max="4107" width="16.5703125" style="475" customWidth="1"/>
    <col min="4108" max="4108" width="20.5703125" style="475" customWidth="1"/>
    <col min="4109" max="4109" width="21.140625" style="475" customWidth="1"/>
    <col min="4110" max="4110" width="9.5703125" style="475" customWidth="1"/>
    <col min="4111" max="4111" width="0.42578125" style="475" customWidth="1"/>
    <col min="4112" max="4118" width="6.42578125" style="475" customWidth="1"/>
    <col min="4119" max="4347" width="11.42578125" style="475"/>
    <col min="4348" max="4348" width="1" style="475" customWidth="1"/>
    <col min="4349" max="4349" width="4.28515625" style="475" customWidth="1"/>
    <col min="4350" max="4350" width="34.7109375" style="475" customWidth="1"/>
    <col min="4351" max="4351" width="0" style="475" hidden="1" customWidth="1"/>
    <col min="4352" max="4352" width="20" style="475" customWidth="1"/>
    <col min="4353" max="4353" width="20.85546875" style="475" customWidth="1"/>
    <col min="4354" max="4354" width="25" style="475" customWidth="1"/>
    <col min="4355" max="4355" width="18.7109375" style="475" customWidth="1"/>
    <col min="4356" max="4356" width="29.7109375" style="475" customWidth="1"/>
    <col min="4357" max="4357" width="13.42578125" style="475" customWidth="1"/>
    <col min="4358" max="4358" width="13.85546875" style="475" customWidth="1"/>
    <col min="4359" max="4363" width="16.5703125" style="475" customWidth="1"/>
    <col min="4364" max="4364" width="20.5703125" style="475" customWidth="1"/>
    <col min="4365" max="4365" width="21.140625" style="475" customWidth="1"/>
    <col min="4366" max="4366" width="9.5703125" style="475" customWidth="1"/>
    <col min="4367" max="4367" width="0.42578125" style="475" customWidth="1"/>
    <col min="4368" max="4374" width="6.42578125" style="475" customWidth="1"/>
    <col min="4375" max="4603" width="11.42578125" style="475"/>
    <col min="4604" max="4604" width="1" style="475" customWidth="1"/>
    <col min="4605" max="4605" width="4.28515625" style="475" customWidth="1"/>
    <col min="4606" max="4606" width="34.7109375" style="475" customWidth="1"/>
    <col min="4607" max="4607" width="0" style="475" hidden="1" customWidth="1"/>
    <col min="4608" max="4608" width="20" style="475" customWidth="1"/>
    <col min="4609" max="4609" width="20.85546875" style="475" customWidth="1"/>
    <col min="4610" max="4610" width="25" style="475" customWidth="1"/>
    <col min="4611" max="4611" width="18.7109375" style="475" customWidth="1"/>
    <col min="4612" max="4612" width="29.7109375" style="475" customWidth="1"/>
    <col min="4613" max="4613" width="13.42578125" style="475" customWidth="1"/>
    <col min="4614" max="4614" width="13.85546875" style="475" customWidth="1"/>
    <col min="4615" max="4619" width="16.5703125" style="475" customWidth="1"/>
    <col min="4620" max="4620" width="20.5703125" style="475" customWidth="1"/>
    <col min="4621" max="4621" width="21.140625" style="475" customWidth="1"/>
    <col min="4622" max="4622" width="9.5703125" style="475" customWidth="1"/>
    <col min="4623" max="4623" width="0.42578125" style="475" customWidth="1"/>
    <col min="4624" max="4630" width="6.42578125" style="475" customWidth="1"/>
    <col min="4631" max="4859" width="11.42578125" style="475"/>
    <col min="4860" max="4860" width="1" style="475" customWidth="1"/>
    <col min="4861" max="4861" width="4.28515625" style="475" customWidth="1"/>
    <col min="4862" max="4862" width="34.7109375" style="475" customWidth="1"/>
    <col min="4863" max="4863" width="0" style="475" hidden="1" customWidth="1"/>
    <col min="4864" max="4864" width="20" style="475" customWidth="1"/>
    <col min="4865" max="4865" width="20.85546875" style="475" customWidth="1"/>
    <col min="4866" max="4866" width="25" style="475" customWidth="1"/>
    <col min="4867" max="4867" width="18.7109375" style="475" customWidth="1"/>
    <col min="4868" max="4868" width="29.7109375" style="475" customWidth="1"/>
    <col min="4869" max="4869" width="13.42578125" style="475" customWidth="1"/>
    <col min="4870" max="4870" width="13.85546875" style="475" customWidth="1"/>
    <col min="4871" max="4875" width="16.5703125" style="475" customWidth="1"/>
    <col min="4876" max="4876" width="20.5703125" style="475" customWidth="1"/>
    <col min="4877" max="4877" width="21.140625" style="475" customWidth="1"/>
    <col min="4878" max="4878" width="9.5703125" style="475" customWidth="1"/>
    <col min="4879" max="4879" width="0.42578125" style="475" customWidth="1"/>
    <col min="4880" max="4886" width="6.42578125" style="475" customWidth="1"/>
    <col min="4887" max="5115" width="11.42578125" style="475"/>
    <col min="5116" max="5116" width="1" style="475" customWidth="1"/>
    <col min="5117" max="5117" width="4.28515625" style="475" customWidth="1"/>
    <col min="5118" max="5118" width="34.7109375" style="475" customWidth="1"/>
    <col min="5119" max="5119" width="0" style="475" hidden="1" customWidth="1"/>
    <col min="5120" max="5120" width="20" style="475" customWidth="1"/>
    <col min="5121" max="5121" width="20.85546875" style="475" customWidth="1"/>
    <col min="5122" max="5122" width="25" style="475" customWidth="1"/>
    <col min="5123" max="5123" width="18.7109375" style="475" customWidth="1"/>
    <col min="5124" max="5124" width="29.7109375" style="475" customWidth="1"/>
    <col min="5125" max="5125" width="13.42578125" style="475" customWidth="1"/>
    <col min="5126" max="5126" width="13.85546875" style="475" customWidth="1"/>
    <col min="5127" max="5131" width="16.5703125" style="475" customWidth="1"/>
    <col min="5132" max="5132" width="20.5703125" style="475" customWidth="1"/>
    <col min="5133" max="5133" width="21.140625" style="475" customWidth="1"/>
    <col min="5134" max="5134" width="9.5703125" style="475" customWidth="1"/>
    <col min="5135" max="5135" width="0.42578125" style="475" customWidth="1"/>
    <col min="5136" max="5142" width="6.42578125" style="475" customWidth="1"/>
    <col min="5143" max="5371" width="11.42578125" style="475"/>
    <col min="5372" max="5372" width="1" style="475" customWidth="1"/>
    <col min="5373" max="5373" width="4.28515625" style="475" customWidth="1"/>
    <col min="5374" max="5374" width="34.7109375" style="475" customWidth="1"/>
    <col min="5375" max="5375" width="0" style="475" hidden="1" customWidth="1"/>
    <col min="5376" max="5376" width="20" style="475" customWidth="1"/>
    <col min="5377" max="5377" width="20.85546875" style="475" customWidth="1"/>
    <col min="5378" max="5378" width="25" style="475" customWidth="1"/>
    <col min="5379" max="5379" width="18.7109375" style="475" customWidth="1"/>
    <col min="5380" max="5380" width="29.7109375" style="475" customWidth="1"/>
    <col min="5381" max="5381" width="13.42578125" style="475" customWidth="1"/>
    <col min="5382" max="5382" width="13.85546875" style="475" customWidth="1"/>
    <col min="5383" max="5387" width="16.5703125" style="475" customWidth="1"/>
    <col min="5388" max="5388" width="20.5703125" style="475" customWidth="1"/>
    <col min="5389" max="5389" width="21.140625" style="475" customWidth="1"/>
    <col min="5390" max="5390" width="9.5703125" style="475" customWidth="1"/>
    <col min="5391" max="5391" width="0.42578125" style="475" customWidth="1"/>
    <col min="5392" max="5398" width="6.42578125" style="475" customWidth="1"/>
    <col min="5399" max="5627" width="11.42578125" style="475"/>
    <col min="5628" max="5628" width="1" style="475" customWidth="1"/>
    <col min="5629" max="5629" width="4.28515625" style="475" customWidth="1"/>
    <col min="5630" max="5630" width="34.7109375" style="475" customWidth="1"/>
    <col min="5631" max="5631" width="0" style="475" hidden="1" customWidth="1"/>
    <col min="5632" max="5632" width="20" style="475" customWidth="1"/>
    <col min="5633" max="5633" width="20.85546875" style="475" customWidth="1"/>
    <col min="5634" max="5634" width="25" style="475" customWidth="1"/>
    <col min="5635" max="5635" width="18.7109375" style="475" customWidth="1"/>
    <col min="5636" max="5636" width="29.7109375" style="475" customWidth="1"/>
    <col min="5637" max="5637" width="13.42578125" style="475" customWidth="1"/>
    <col min="5638" max="5638" width="13.85546875" style="475" customWidth="1"/>
    <col min="5639" max="5643" width="16.5703125" style="475" customWidth="1"/>
    <col min="5644" max="5644" width="20.5703125" style="475" customWidth="1"/>
    <col min="5645" max="5645" width="21.140625" style="475" customWidth="1"/>
    <col min="5646" max="5646" width="9.5703125" style="475" customWidth="1"/>
    <col min="5647" max="5647" width="0.42578125" style="475" customWidth="1"/>
    <col min="5648" max="5654" width="6.42578125" style="475" customWidth="1"/>
    <col min="5655" max="5883" width="11.42578125" style="475"/>
    <col min="5884" max="5884" width="1" style="475" customWidth="1"/>
    <col min="5885" max="5885" width="4.28515625" style="475" customWidth="1"/>
    <col min="5886" max="5886" width="34.7109375" style="475" customWidth="1"/>
    <col min="5887" max="5887" width="0" style="475" hidden="1" customWidth="1"/>
    <col min="5888" max="5888" width="20" style="475" customWidth="1"/>
    <col min="5889" max="5889" width="20.85546875" style="475" customWidth="1"/>
    <col min="5890" max="5890" width="25" style="475" customWidth="1"/>
    <col min="5891" max="5891" width="18.7109375" style="475" customWidth="1"/>
    <col min="5892" max="5892" width="29.7109375" style="475" customWidth="1"/>
    <col min="5893" max="5893" width="13.42578125" style="475" customWidth="1"/>
    <col min="5894" max="5894" width="13.85546875" style="475" customWidth="1"/>
    <col min="5895" max="5899" width="16.5703125" style="475" customWidth="1"/>
    <col min="5900" max="5900" width="20.5703125" style="475" customWidth="1"/>
    <col min="5901" max="5901" width="21.140625" style="475" customWidth="1"/>
    <col min="5902" max="5902" width="9.5703125" style="475" customWidth="1"/>
    <col min="5903" max="5903" width="0.42578125" style="475" customWidth="1"/>
    <col min="5904" max="5910" width="6.42578125" style="475" customWidth="1"/>
    <col min="5911" max="6139" width="11.42578125" style="475"/>
    <col min="6140" max="6140" width="1" style="475" customWidth="1"/>
    <col min="6141" max="6141" width="4.28515625" style="475" customWidth="1"/>
    <col min="6142" max="6142" width="34.7109375" style="475" customWidth="1"/>
    <col min="6143" max="6143" width="0" style="475" hidden="1" customWidth="1"/>
    <col min="6144" max="6144" width="20" style="475" customWidth="1"/>
    <col min="6145" max="6145" width="20.85546875" style="475" customWidth="1"/>
    <col min="6146" max="6146" width="25" style="475" customWidth="1"/>
    <col min="6147" max="6147" width="18.7109375" style="475" customWidth="1"/>
    <col min="6148" max="6148" width="29.7109375" style="475" customWidth="1"/>
    <col min="6149" max="6149" width="13.42578125" style="475" customWidth="1"/>
    <col min="6150" max="6150" width="13.85546875" style="475" customWidth="1"/>
    <col min="6151" max="6155" width="16.5703125" style="475" customWidth="1"/>
    <col min="6156" max="6156" width="20.5703125" style="475" customWidth="1"/>
    <col min="6157" max="6157" width="21.140625" style="475" customWidth="1"/>
    <col min="6158" max="6158" width="9.5703125" style="475" customWidth="1"/>
    <col min="6159" max="6159" width="0.42578125" style="475" customWidth="1"/>
    <col min="6160" max="6166" width="6.42578125" style="475" customWidth="1"/>
    <col min="6167" max="6395" width="11.42578125" style="475"/>
    <col min="6396" max="6396" width="1" style="475" customWidth="1"/>
    <col min="6397" max="6397" width="4.28515625" style="475" customWidth="1"/>
    <col min="6398" max="6398" width="34.7109375" style="475" customWidth="1"/>
    <col min="6399" max="6399" width="0" style="475" hidden="1" customWidth="1"/>
    <col min="6400" max="6400" width="20" style="475" customWidth="1"/>
    <col min="6401" max="6401" width="20.85546875" style="475" customWidth="1"/>
    <col min="6402" max="6402" width="25" style="475" customWidth="1"/>
    <col min="6403" max="6403" width="18.7109375" style="475" customWidth="1"/>
    <col min="6404" max="6404" width="29.7109375" style="475" customWidth="1"/>
    <col min="6405" max="6405" width="13.42578125" style="475" customWidth="1"/>
    <col min="6406" max="6406" width="13.85546875" style="475" customWidth="1"/>
    <col min="6407" max="6411" width="16.5703125" style="475" customWidth="1"/>
    <col min="6412" max="6412" width="20.5703125" style="475" customWidth="1"/>
    <col min="6413" max="6413" width="21.140625" style="475" customWidth="1"/>
    <col min="6414" max="6414" width="9.5703125" style="475" customWidth="1"/>
    <col min="6415" max="6415" width="0.42578125" style="475" customWidth="1"/>
    <col min="6416" max="6422" width="6.42578125" style="475" customWidth="1"/>
    <col min="6423" max="6651" width="11.42578125" style="475"/>
    <col min="6652" max="6652" width="1" style="475" customWidth="1"/>
    <col min="6653" max="6653" width="4.28515625" style="475" customWidth="1"/>
    <col min="6654" max="6654" width="34.7109375" style="475" customWidth="1"/>
    <col min="6655" max="6655" width="0" style="475" hidden="1" customWidth="1"/>
    <col min="6656" max="6656" width="20" style="475" customWidth="1"/>
    <col min="6657" max="6657" width="20.85546875" style="475" customWidth="1"/>
    <col min="6658" max="6658" width="25" style="475" customWidth="1"/>
    <col min="6659" max="6659" width="18.7109375" style="475" customWidth="1"/>
    <col min="6660" max="6660" width="29.7109375" style="475" customWidth="1"/>
    <col min="6661" max="6661" width="13.42578125" style="475" customWidth="1"/>
    <col min="6662" max="6662" width="13.85546875" style="475" customWidth="1"/>
    <col min="6663" max="6667" width="16.5703125" style="475" customWidth="1"/>
    <col min="6668" max="6668" width="20.5703125" style="475" customWidth="1"/>
    <col min="6669" max="6669" width="21.140625" style="475" customWidth="1"/>
    <col min="6670" max="6670" width="9.5703125" style="475" customWidth="1"/>
    <col min="6671" max="6671" width="0.42578125" style="475" customWidth="1"/>
    <col min="6672" max="6678" width="6.42578125" style="475" customWidth="1"/>
    <col min="6679" max="6907" width="11.42578125" style="475"/>
    <col min="6908" max="6908" width="1" style="475" customWidth="1"/>
    <col min="6909" max="6909" width="4.28515625" style="475" customWidth="1"/>
    <col min="6910" max="6910" width="34.7109375" style="475" customWidth="1"/>
    <col min="6911" max="6911" width="0" style="475" hidden="1" customWidth="1"/>
    <col min="6912" max="6912" width="20" style="475" customWidth="1"/>
    <col min="6913" max="6913" width="20.85546875" style="475" customWidth="1"/>
    <col min="6914" max="6914" width="25" style="475" customWidth="1"/>
    <col min="6915" max="6915" width="18.7109375" style="475" customWidth="1"/>
    <col min="6916" max="6916" width="29.7109375" style="475" customWidth="1"/>
    <col min="6917" max="6917" width="13.42578125" style="475" customWidth="1"/>
    <col min="6918" max="6918" width="13.85546875" style="475" customWidth="1"/>
    <col min="6919" max="6923" width="16.5703125" style="475" customWidth="1"/>
    <col min="6924" max="6924" width="20.5703125" style="475" customWidth="1"/>
    <col min="6925" max="6925" width="21.140625" style="475" customWidth="1"/>
    <col min="6926" max="6926" width="9.5703125" style="475" customWidth="1"/>
    <col min="6927" max="6927" width="0.42578125" style="475" customWidth="1"/>
    <col min="6928" max="6934" width="6.42578125" style="475" customWidth="1"/>
    <col min="6935" max="7163" width="11.42578125" style="475"/>
    <col min="7164" max="7164" width="1" style="475" customWidth="1"/>
    <col min="7165" max="7165" width="4.28515625" style="475" customWidth="1"/>
    <col min="7166" max="7166" width="34.7109375" style="475" customWidth="1"/>
    <col min="7167" max="7167" width="0" style="475" hidden="1" customWidth="1"/>
    <col min="7168" max="7168" width="20" style="475" customWidth="1"/>
    <col min="7169" max="7169" width="20.85546875" style="475" customWidth="1"/>
    <col min="7170" max="7170" width="25" style="475" customWidth="1"/>
    <col min="7171" max="7171" width="18.7109375" style="475" customWidth="1"/>
    <col min="7172" max="7172" width="29.7109375" style="475" customWidth="1"/>
    <col min="7173" max="7173" width="13.42578125" style="475" customWidth="1"/>
    <col min="7174" max="7174" width="13.85546875" style="475" customWidth="1"/>
    <col min="7175" max="7179" width="16.5703125" style="475" customWidth="1"/>
    <col min="7180" max="7180" width="20.5703125" style="475" customWidth="1"/>
    <col min="7181" max="7181" width="21.140625" style="475" customWidth="1"/>
    <col min="7182" max="7182" width="9.5703125" style="475" customWidth="1"/>
    <col min="7183" max="7183" width="0.42578125" style="475" customWidth="1"/>
    <col min="7184" max="7190" width="6.42578125" style="475" customWidth="1"/>
    <col min="7191" max="7419" width="11.42578125" style="475"/>
    <col min="7420" max="7420" width="1" style="475" customWidth="1"/>
    <col min="7421" max="7421" width="4.28515625" style="475" customWidth="1"/>
    <col min="7422" max="7422" width="34.7109375" style="475" customWidth="1"/>
    <col min="7423" max="7423" width="0" style="475" hidden="1" customWidth="1"/>
    <col min="7424" max="7424" width="20" style="475" customWidth="1"/>
    <col min="7425" max="7425" width="20.85546875" style="475" customWidth="1"/>
    <col min="7426" max="7426" width="25" style="475" customWidth="1"/>
    <col min="7427" max="7427" width="18.7109375" style="475" customWidth="1"/>
    <col min="7428" max="7428" width="29.7109375" style="475" customWidth="1"/>
    <col min="7429" max="7429" width="13.42578125" style="475" customWidth="1"/>
    <col min="7430" max="7430" width="13.85546875" style="475" customWidth="1"/>
    <col min="7431" max="7435" width="16.5703125" style="475" customWidth="1"/>
    <col min="7436" max="7436" width="20.5703125" style="475" customWidth="1"/>
    <col min="7437" max="7437" width="21.140625" style="475" customWidth="1"/>
    <col min="7438" max="7438" width="9.5703125" style="475" customWidth="1"/>
    <col min="7439" max="7439" width="0.42578125" style="475" customWidth="1"/>
    <col min="7440" max="7446" width="6.42578125" style="475" customWidth="1"/>
    <col min="7447" max="7675" width="11.42578125" style="475"/>
    <col min="7676" max="7676" width="1" style="475" customWidth="1"/>
    <col min="7677" max="7677" width="4.28515625" style="475" customWidth="1"/>
    <col min="7678" max="7678" width="34.7109375" style="475" customWidth="1"/>
    <col min="7679" max="7679" width="0" style="475" hidden="1" customWidth="1"/>
    <col min="7680" max="7680" width="20" style="475" customWidth="1"/>
    <col min="7681" max="7681" width="20.85546875" style="475" customWidth="1"/>
    <col min="7682" max="7682" width="25" style="475" customWidth="1"/>
    <col min="7683" max="7683" width="18.7109375" style="475" customWidth="1"/>
    <col min="7684" max="7684" width="29.7109375" style="475" customWidth="1"/>
    <col min="7685" max="7685" width="13.42578125" style="475" customWidth="1"/>
    <col min="7686" max="7686" width="13.85546875" style="475" customWidth="1"/>
    <col min="7687" max="7691" width="16.5703125" style="475" customWidth="1"/>
    <col min="7692" max="7692" width="20.5703125" style="475" customWidth="1"/>
    <col min="7693" max="7693" width="21.140625" style="475" customWidth="1"/>
    <col min="7694" max="7694" width="9.5703125" style="475" customWidth="1"/>
    <col min="7695" max="7695" width="0.42578125" style="475" customWidth="1"/>
    <col min="7696" max="7702" width="6.42578125" style="475" customWidth="1"/>
    <col min="7703" max="7931" width="11.42578125" style="475"/>
    <col min="7932" max="7932" width="1" style="475" customWidth="1"/>
    <col min="7933" max="7933" width="4.28515625" style="475" customWidth="1"/>
    <col min="7934" max="7934" width="34.7109375" style="475" customWidth="1"/>
    <col min="7935" max="7935" width="0" style="475" hidden="1" customWidth="1"/>
    <col min="7936" max="7936" width="20" style="475" customWidth="1"/>
    <col min="7937" max="7937" width="20.85546875" style="475" customWidth="1"/>
    <col min="7938" max="7938" width="25" style="475" customWidth="1"/>
    <col min="7939" max="7939" width="18.7109375" style="475" customWidth="1"/>
    <col min="7940" max="7940" width="29.7109375" style="475" customWidth="1"/>
    <col min="7941" max="7941" width="13.42578125" style="475" customWidth="1"/>
    <col min="7942" max="7942" width="13.85546875" style="475" customWidth="1"/>
    <col min="7943" max="7947" width="16.5703125" style="475" customWidth="1"/>
    <col min="7948" max="7948" width="20.5703125" style="475" customWidth="1"/>
    <col min="7949" max="7949" width="21.140625" style="475" customWidth="1"/>
    <col min="7950" max="7950" width="9.5703125" style="475" customWidth="1"/>
    <col min="7951" max="7951" width="0.42578125" style="475" customWidth="1"/>
    <col min="7952" max="7958" width="6.42578125" style="475" customWidth="1"/>
    <col min="7959" max="8187" width="11.42578125" style="475"/>
    <col min="8188" max="8188" width="1" style="475" customWidth="1"/>
    <col min="8189" max="8189" width="4.28515625" style="475" customWidth="1"/>
    <col min="8190" max="8190" width="34.7109375" style="475" customWidth="1"/>
    <col min="8191" max="8191" width="0" style="475" hidden="1" customWidth="1"/>
    <col min="8192" max="8192" width="20" style="475" customWidth="1"/>
    <col min="8193" max="8193" width="20.85546875" style="475" customWidth="1"/>
    <col min="8194" max="8194" width="25" style="475" customWidth="1"/>
    <col min="8195" max="8195" width="18.7109375" style="475" customWidth="1"/>
    <col min="8196" max="8196" width="29.7109375" style="475" customWidth="1"/>
    <col min="8197" max="8197" width="13.42578125" style="475" customWidth="1"/>
    <col min="8198" max="8198" width="13.85546875" style="475" customWidth="1"/>
    <col min="8199" max="8203" width="16.5703125" style="475" customWidth="1"/>
    <col min="8204" max="8204" width="20.5703125" style="475" customWidth="1"/>
    <col min="8205" max="8205" width="21.140625" style="475" customWidth="1"/>
    <col min="8206" max="8206" width="9.5703125" style="475" customWidth="1"/>
    <col min="8207" max="8207" width="0.42578125" style="475" customWidth="1"/>
    <col min="8208" max="8214" width="6.42578125" style="475" customWidth="1"/>
    <col min="8215" max="8443" width="11.42578125" style="475"/>
    <col min="8444" max="8444" width="1" style="475" customWidth="1"/>
    <col min="8445" max="8445" width="4.28515625" style="475" customWidth="1"/>
    <col min="8446" max="8446" width="34.7109375" style="475" customWidth="1"/>
    <col min="8447" max="8447" width="0" style="475" hidden="1" customWidth="1"/>
    <col min="8448" max="8448" width="20" style="475" customWidth="1"/>
    <col min="8449" max="8449" width="20.85546875" style="475" customWidth="1"/>
    <col min="8450" max="8450" width="25" style="475" customWidth="1"/>
    <col min="8451" max="8451" width="18.7109375" style="475" customWidth="1"/>
    <col min="8452" max="8452" width="29.7109375" style="475" customWidth="1"/>
    <col min="8453" max="8453" width="13.42578125" style="475" customWidth="1"/>
    <col min="8454" max="8454" width="13.85546875" style="475" customWidth="1"/>
    <col min="8455" max="8459" width="16.5703125" style="475" customWidth="1"/>
    <col min="8460" max="8460" width="20.5703125" style="475" customWidth="1"/>
    <col min="8461" max="8461" width="21.140625" style="475" customWidth="1"/>
    <col min="8462" max="8462" width="9.5703125" style="475" customWidth="1"/>
    <col min="8463" max="8463" width="0.42578125" style="475" customWidth="1"/>
    <col min="8464" max="8470" width="6.42578125" style="475" customWidth="1"/>
    <col min="8471" max="8699" width="11.42578125" style="475"/>
    <col min="8700" max="8700" width="1" style="475" customWidth="1"/>
    <col min="8701" max="8701" width="4.28515625" style="475" customWidth="1"/>
    <col min="8702" max="8702" width="34.7109375" style="475" customWidth="1"/>
    <col min="8703" max="8703" width="0" style="475" hidden="1" customWidth="1"/>
    <col min="8704" max="8704" width="20" style="475" customWidth="1"/>
    <col min="8705" max="8705" width="20.85546875" style="475" customWidth="1"/>
    <col min="8706" max="8706" width="25" style="475" customWidth="1"/>
    <col min="8707" max="8707" width="18.7109375" style="475" customWidth="1"/>
    <col min="8708" max="8708" width="29.7109375" style="475" customWidth="1"/>
    <col min="8709" max="8709" width="13.42578125" style="475" customWidth="1"/>
    <col min="8710" max="8710" width="13.85546875" style="475" customWidth="1"/>
    <col min="8711" max="8715" width="16.5703125" style="475" customWidth="1"/>
    <col min="8716" max="8716" width="20.5703125" style="475" customWidth="1"/>
    <col min="8717" max="8717" width="21.140625" style="475" customWidth="1"/>
    <col min="8718" max="8718" width="9.5703125" style="475" customWidth="1"/>
    <col min="8719" max="8719" width="0.42578125" style="475" customWidth="1"/>
    <col min="8720" max="8726" width="6.42578125" style="475" customWidth="1"/>
    <col min="8727" max="8955" width="11.42578125" style="475"/>
    <col min="8956" max="8956" width="1" style="475" customWidth="1"/>
    <col min="8957" max="8957" width="4.28515625" style="475" customWidth="1"/>
    <col min="8958" max="8958" width="34.7109375" style="475" customWidth="1"/>
    <col min="8959" max="8959" width="0" style="475" hidden="1" customWidth="1"/>
    <col min="8960" max="8960" width="20" style="475" customWidth="1"/>
    <col min="8961" max="8961" width="20.85546875" style="475" customWidth="1"/>
    <col min="8962" max="8962" width="25" style="475" customWidth="1"/>
    <col min="8963" max="8963" width="18.7109375" style="475" customWidth="1"/>
    <col min="8964" max="8964" width="29.7109375" style="475" customWidth="1"/>
    <col min="8965" max="8965" width="13.42578125" style="475" customWidth="1"/>
    <col min="8966" max="8966" width="13.85546875" style="475" customWidth="1"/>
    <col min="8967" max="8971" width="16.5703125" style="475" customWidth="1"/>
    <col min="8972" max="8972" width="20.5703125" style="475" customWidth="1"/>
    <col min="8973" max="8973" width="21.140625" style="475" customWidth="1"/>
    <col min="8974" max="8974" width="9.5703125" style="475" customWidth="1"/>
    <col min="8975" max="8975" width="0.42578125" style="475" customWidth="1"/>
    <col min="8976" max="8982" width="6.42578125" style="475" customWidth="1"/>
    <col min="8983" max="9211" width="11.42578125" style="475"/>
    <col min="9212" max="9212" width="1" style="475" customWidth="1"/>
    <col min="9213" max="9213" width="4.28515625" style="475" customWidth="1"/>
    <col min="9214" max="9214" width="34.7109375" style="475" customWidth="1"/>
    <col min="9215" max="9215" width="0" style="475" hidden="1" customWidth="1"/>
    <col min="9216" max="9216" width="20" style="475" customWidth="1"/>
    <col min="9217" max="9217" width="20.85546875" style="475" customWidth="1"/>
    <col min="9218" max="9218" width="25" style="475" customWidth="1"/>
    <col min="9219" max="9219" width="18.7109375" style="475" customWidth="1"/>
    <col min="9220" max="9220" width="29.7109375" style="475" customWidth="1"/>
    <col min="9221" max="9221" width="13.42578125" style="475" customWidth="1"/>
    <col min="9222" max="9222" width="13.85546875" style="475" customWidth="1"/>
    <col min="9223" max="9227" width="16.5703125" style="475" customWidth="1"/>
    <col min="9228" max="9228" width="20.5703125" style="475" customWidth="1"/>
    <col min="9229" max="9229" width="21.140625" style="475" customWidth="1"/>
    <col min="9230" max="9230" width="9.5703125" style="475" customWidth="1"/>
    <col min="9231" max="9231" width="0.42578125" style="475" customWidth="1"/>
    <col min="9232" max="9238" width="6.42578125" style="475" customWidth="1"/>
    <col min="9239" max="9467" width="11.42578125" style="475"/>
    <col min="9468" max="9468" width="1" style="475" customWidth="1"/>
    <col min="9469" max="9469" width="4.28515625" style="475" customWidth="1"/>
    <col min="9470" max="9470" width="34.7109375" style="475" customWidth="1"/>
    <col min="9471" max="9471" width="0" style="475" hidden="1" customWidth="1"/>
    <col min="9472" max="9472" width="20" style="475" customWidth="1"/>
    <col min="9473" max="9473" width="20.85546875" style="475" customWidth="1"/>
    <col min="9474" max="9474" width="25" style="475" customWidth="1"/>
    <col min="9475" max="9475" width="18.7109375" style="475" customWidth="1"/>
    <col min="9476" max="9476" width="29.7109375" style="475" customWidth="1"/>
    <col min="9477" max="9477" width="13.42578125" style="475" customWidth="1"/>
    <col min="9478" max="9478" width="13.85546875" style="475" customWidth="1"/>
    <col min="9479" max="9483" width="16.5703125" style="475" customWidth="1"/>
    <col min="9484" max="9484" width="20.5703125" style="475" customWidth="1"/>
    <col min="9485" max="9485" width="21.140625" style="475" customWidth="1"/>
    <col min="9486" max="9486" width="9.5703125" style="475" customWidth="1"/>
    <col min="9487" max="9487" width="0.42578125" style="475" customWidth="1"/>
    <col min="9488" max="9494" width="6.42578125" style="475" customWidth="1"/>
    <col min="9495" max="9723" width="11.42578125" style="475"/>
    <col min="9724" max="9724" width="1" style="475" customWidth="1"/>
    <col min="9725" max="9725" width="4.28515625" style="475" customWidth="1"/>
    <col min="9726" max="9726" width="34.7109375" style="475" customWidth="1"/>
    <col min="9727" max="9727" width="0" style="475" hidden="1" customWidth="1"/>
    <col min="9728" max="9728" width="20" style="475" customWidth="1"/>
    <col min="9729" max="9729" width="20.85546875" style="475" customWidth="1"/>
    <col min="9730" max="9730" width="25" style="475" customWidth="1"/>
    <col min="9731" max="9731" width="18.7109375" style="475" customWidth="1"/>
    <col min="9732" max="9732" width="29.7109375" style="475" customWidth="1"/>
    <col min="9733" max="9733" width="13.42578125" style="475" customWidth="1"/>
    <col min="9734" max="9734" width="13.85546875" style="475" customWidth="1"/>
    <col min="9735" max="9739" width="16.5703125" style="475" customWidth="1"/>
    <col min="9740" max="9740" width="20.5703125" style="475" customWidth="1"/>
    <col min="9741" max="9741" width="21.140625" style="475" customWidth="1"/>
    <col min="9742" max="9742" width="9.5703125" style="475" customWidth="1"/>
    <col min="9743" max="9743" width="0.42578125" style="475" customWidth="1"/>
    <col min="9744" max="9750" width="6.42578125" style="475" customWidth="1"/>
    <col min="9751" max="9979" width="11.42578125" style="475"/>
    <col min="9980" max="9980" width="1" style="475" customWidth="1"/>
    <col min="9981" max="9981" width="4.28515625" style="475" customWidth="1"/>
    <col min="9982" max="9982" width="34.7109375" style="475" customWidth="1"/>
    <col min="9983" max="9983" width="0" style="475" hidden="1" customWidth="1"/>
    <col min="9984" max="9984" width="20" style="475" customWidth="1"/>
    <col min="9985" max="9985" width="20.85546875" style="475" customWidth="1"/>
    <col min="9986" max="9986" width="25" style="475" customWidth="1"/>
    <col min="9987" max="9987" width="18.7109375" style="475" customWidth="1"/>
    <col min="9988" max="9988" width="29.7109375" style="475" customWidth="1"/>
    <col min="9989" max="9989" width="13.42578125" style="475" customWidth="1"/>
    <col min="9990" max="9990" width="13.85546875" style="475" customWidth="1"/>
    <col min="9991" max="9995" width="16.5703125" style="475" customWidth="1"/>
    <col min="9996" max="9996" width="20.5703125" style="475" customWidth="1"/>
    <col min="9997" max="9997" width="21.140625" style="475" customWidth="1"/>
    <col min="9998" max="9998" width="9.5703125" style="475" customWidth="1"/>
    <col min="9999" max="9999" width="0.42578125" style="475" customWidth="1"/>
    <col min="10000" max="10006" width="6.42578125" style="475" customWidth="1"/>
    <col min="10007" max="10235" width="11.42578125" style="475"/>
    <col min="10236" max="10236" width="1" style="475" customWidth="1"/>
    <col min="10237" max="10237" width="4.28515625" style="475" customWidth="1"/>
    <col min="10238" max="10238" width="34.7109375" style="475" customWidth="1"/>
    <col min="10239" max="10239" width="0" style="475" hidden="1" customWidth="1"/>
    <col min="10240" max="10240" width="20" style="475" customWidth="1"/>
    <col min="10241" max="10241" width="20.85546875" style="475" customWidth="1"/>
    <col min="10242" max="10242" width="25" style="475" customWidth="1"/>
    <col min="10243" max="10243" width="18.7109375" style="475" customWidth="1"/>
    <col min="10244" max="10244" width="29.7109375" style="475" customWidth="1"/>
    <col min="10245" max="10245" width="13.42578125" style="475" customWidth="1"/>
    <col min="10246" max="10246" width="13.85546875" style="475" customWidth="1"/>
    <col min="10247" max="10251" width="16.5703125" style="475" customWidth="1"/>
    <col min="10252" max="10252" width="20.5703125" style="475" customWidth="1"/>
    <col min="10253" max="10253" width="21.140625" style="475" customWidth="1"/>
    <col min="10254" max="10254" width="9.5703125" style="475" customWidth="1"/>
    <col min="10255" max="10255" width="0.42578125" style="475" customWidth="1"/>
    <col min="10256" max="10262" width="6.42578125" style="475" customWidth="1"/>
    <col min="10263" max="10491" width="11.42578125" style="475"/>
    <col min="10492" max="10492" width="1" style="475" customWidth="1"/>
    <col min="10493" max="10493" width="4.28515625" style="475" customWidth="1"/>
    <col min="10494" max="10494" width="34.7109375" style="475" customWidth="1"/>
    <col min="10495" max="10495" width="0" style="475" hidden="1" customWidth="1"/>
    <col min="10496" max="10496" width="20" style="475" customWidth="1"/>
    <col min="10497" max="10497" width="20.85546875" style="475" customWidth="1"/>
    <col min="10498" max="10498" width="25" style="475" customWidth="1"/>
    <col min="10499" max="10499" width="18.7109375" style="475" customWidth="1"/>
    <col min="10500" max="10500" width="29.7109375" style="475" customWidth="1"/>
    <col min="10501" max="10501" width="13.42578125" style="475" customWidth="1"/>
    <col min="10502" max="10502" width="13.85546875" style="475" customWidth="1"/>
    <col min="10503" max="10507" width="16.5703125" style="475" customWidth="1"/>
    <col min="10508" max="10508" width="20.5703125" style="475" customWidth="1"/>
    <col min="10509" max="10509" width="21.140625" style="475" customWidth="1"/>
    <col min="10510" max="10510" width="9.5703125" style="475" customWidth="1"/>
    <col min="10511" max="10511" width="0.42578125" style="475" customWidth="1"/>
    <col min="10512" max="10518" width="6.42578125" style="475" customWidth="1"/>
    <col min="10519" max="10747" width="11.42578125" style="475"/>
    <col min="10748" max="10748" width="1" style="475" customWidth="1"/>
    <col min="10749" max="10749" width="4.28515625" style="475" customWidth="1"/>
    <col min="10750" max="10750" width="34.7109375" style="475" customWidth="1"/>
    <col min="10751" max="10751" width="0" style="475" hidden="1" customWidth="1"/>
    <col min="10752" max="10752" width="20" style="475" customWidth="1"/>
    <col min="10753" max="10753" width="20.85546875" style="475" customWidth="1"/>
    <col min="10754" max="10754" width="25" style="475" customWidth="1"/>
    <col min="10755" max="10755" width="18.7109375" style="475" customWidth="1"/>
    <col min="10756" max="10756" width="29.7109375" style="475" customWidth="1"/>
    <col min="10757" max="10757" width="13.42578125" style="475" customWidth="1"/>
    <col min="10758" max="10758" width="13.85546875" style="475" customWidth="1"/>
    <col min="10759" max="10763" width="16.5703125" style="475" customWidth="1"/>
    <col min="10764" max="10764" width="20.5703125" style="475" customWidth="1"/>
    <col min="10765" max="10765" width="21.140625" style="475" customWidth="1"/>
    <col min="10766" max="10766" width="9.5703125" style="475" customWidth="1"/>
    <col min="10767" max="10767" width="0.42578125" style="475" customWidth="1"/>
    <col min="10768" max="10774" width="6.42578125" style="475" customWidth="1"/>
    <col min="10775" max="11003" width="11.42578125" style="475"/>
    <col min="11004" max="11004" width="1" style="475" customWidth="1"/>
    <col min="11005" max="11005" width="4.28515625" style="475" customWidth="1"/>
    <col min="11006" max="11006" width="34.7109375" style="475" customWidth="1"/>
    <col min="11007" max="11007" width="0" style="475" hidden="1" customWidth="1"/>
    <col min="11008" max="11008" width="20" style="475" customWidth="1"/>
    <col min="11009" max="11009" width="20.85546875" style="475" customWidth="1"/>
    <col min="11010" max="11010" width="25" style="475" customWidth="1"/>
    <col min="11011" max="11011" width="18.7109375" style="475" customWidth="1"/>
    <col min="11012" max="11012" width="29.7109375" style="475" customWidth="1"/>
    <col min="11013" max="11013" width="13.42578125" style="475" customWidth="1"/>
    <col min="11014" max="11014" width="13.85546875" style="475" customWidth="1"/>
    <col min="11015" max="11019" width="16.5703125" style="475" customWidth="1"/>
    <col min="11020" max="11020" width="20.5703125" style="475" customWidth="1"/>
    <col min="11021" max="11021" width="21.140625" style="475" customWidth="1"/>
    <col min="11022" max="11022" width="9.5703125" style="475" customWidth="1"/>
    <col min="11023" max="11023" width="0.42578125" style="475" customWidth="1"/>
    <col min="11024" max="11030" width="6.42578125" style="475" customWidth="1"/>
    <col min="11031" max="11259" width="11.42578125" style="475"/>
    <col min="11260" max="11260" width="1" style="475" customWidth="1"/>
    <col min="11261" max="11261" width="4.28515625" style="475" customWidth="1"/>
    <col min="11262" max="11262" width="34.7109375" style="475" customWidth="1"/>
    <col min="11263" max="11263" width="0" style="475" hidden="1" customWidth="1"/>
    <col min="11264" max="11264" width="20" style="475" customWidth="1"/>
    <col min="11265" max="11265" width="20.85546875" style="475" customWidth="1"/>
    <col min="11266" max="11266" width="25" style="475" customWidth="1"/>
    <col min="11267" max="11267" width="18.7109375" style="475" customWidth="1"/>
    <col min="11268" max="11268" width="29.7109375" style="475" customWidth="1"/>
    <col min="11269" max="11269" width="13.42578125" style="475" customWidth="1"/>
    <col min="11270" max="11270" width="13.85546875" style="475" customWidth="1"/>
    <col min="11271" max="11275" width="16.5703125" style="475" customWidth="1"/>
    <col min="11276" max="11276" width="20.5703125" style="475" customWidth="1"/>
    <col min="11277" max="11277" width="21.140625" style="475" customWidth="1"/>
    <col min="11278" max="11278" width="9.5703125" style="475" customWidth="1"/>
    <col min="11279" max="11279" width="0.42578125" style="475" customWidth="1"/>
    <col min="11280" max="11286" width="6.42578125" style="475" customWidth="1"/>
    <col min="11287" max="11515" width="11.42578125" style="475"/>
    <col min="11516" max="11516" width="1" style="475" customWidth="1"/>
    <col min="11517" max="11517" width="4.28515625" style="475" customWidth="1"/>
    <col min="11518" max="11518" width="34.7109375" style="475" customWidth="1"/>
    <col min="11519" max="11519" width="0" style="475" hidden="1" customWidth="1"/>
    <col min="11520" max="11520" width="20" style="475" customWidth="1"/>
    <col min="11521" max="11521" width="20.85546875" style="475" customWidth="1"/>
    <col min="11522" max="11522" width="25" style="475" customWidth="1"/>
    <col min="11523" max="11523" width="18.7109375" style="475" customWidth="1"/>
    <col min="11524" max="11524" width="29.7109375" style="475" customWidth="1"/>
    <col min="11525" max="11525" width="13.42578125" style="475" customWidth="1"/>
    <col min="11526" max="11526" width="13.85546875" style="475" customWidth="1"/>
    <col min="11527" max="11531" width="16.5703125" style="475" customWidth="1"/>
    <col min="11532" max="11532" width="20.5703125" style="475" customWidth="1"/>
    <col min="11533" max="11533" width="21.140625" style="475" customWidth="1"/>
    <col min="11534" max="11534" width="9.5703125" style="475" customWidth="1"/>
    <col min="11535" max="11535" width="0.42578125" style="475" customWidth="1"/>
    <col min="11536" max="11542" width="6.42578125" style="475" customWidth="1"/>
    <col min="11543" max="11771" width="11.42578125" style="475"/>
    <col min="11772" max="11772" width="1" style="475" customWidth="1"/>
    <col min="11773" max="11773" width="4.28515625" style="475" customWidth="1"/>
    <col min="11774" max="11774" width="34.7109375" style="475" customWidth="1"/>
    <col min="11775" max="11775" width="0" style="475" hidden="1" customWidth="1"/>
    <col min="11776" max="11776" width="20" style="475" customWidth="1"/>
    <col min="11777" max="11777" width="20.85546875" style="475" customWidth="1"/>
    <col min="11778" max="11778" width="25" style="475" customWidth="1"/>
    <col min="11779" max="11779" width="18.7109375" style="475" customWidth="1"/>
    <col min="11780" max="11780" width="29.7109375" style="475" customWidth="1"/>
    <col min="11781" max="11781" width="13.42578125" style="475" customWidth="1"/>
    <col min="11782" max="11782" width="13.85546875" style="475" customWidth="1"/>
    <col min="11783" max="11787" width="16.5703125" style="475" customWidth="1"/>
    <col min="11788" max="11788" width="20.5703125" style="475" customWidth="1"/>
    <col min="11789" max="11789" width="21.140625" style="475" customWidth="1"/>
    <col min="11790" max="11790" width="9.5703125" style="475" customWidth="1"/>
    <col min="11791" max="11791" width="0.42578125" style="475" customWidth="1"/>
    <col min="11792" max="11798" width="6.42578125" style="475" customWidth="1"/>
    <col min="11799" max="12027" width="11.42578125" style="475"/>
    <col min="12028" max="12028" width="1" style="475" customWidth="1"/>
    <col min="12029" max="12029" width="4.28515625" style="475" customWidth="1"/>
    <col min="12030" max="12030" width="34.7109375" style="475" customWidth="1"/>
    <col min="12031" max="12031" width="0" style="475" hidden="1" customWidth="1"/>
    <col min="12032" max="12032" width="20" style="475" customWidth="1"/>
    <col min="12033" max="12033" width="20.85546875" style="475" customWidth="1"/>
    <col min="12034" max="12034" width="25" style="475" customWidth="1"/>
    <col min="12035" max="12035" width="18.7109375" style="475" customWidth="1"/>
    <col min="12036" max="12036" width="29.7109375" style="475" customWidth="1"/>
    <col min="12037" max="12037" width="13.42578125" style="475" customWidth="1"/>
    <col min="12038" max="12038" width="13.85546875" style="475" customWidth="1"/>
    <col min="12039" max="12043" width="16.5703125" style="475" customWidth="1"/>
    <col min="12044" max="12044" width="20.5703125" style="475" customWidth="1"/>
    <col min="12045" max="12045" width="21.140625" style="475" customWidth="1"/>
    <col min="12046" max="12046" width="9.5703125" style="475" customWidth="1"/>
    <col min="12047" max="12047" width="0.42578125" style="475" customWidth="1"/>
    <col min="12048" max="12054" width="6.42578125" style="475" customWidth="1"/>
    <col min="12055" max="12283" width="11.42578125" style="475"/>
    <col min="12284" max="12284" width="1" style="475" customWidth="1"/>
    <col min="12285" max="12285" width="4.28515625" style="475" customWidth="1"/>
    <col min="12286" max="12286" width="34.7109375" style="475" customWidth="1"/>
    <col min="12287" max="12287" width="0" style="475" hidden="1" customWidth="1"/>
    <col min="12288" max="12288" width="20" style="475" customWidth="1"/>
    <col min="12289" max="12289" width="20.85546875" style="475" customWidth="1"/>
    <col min="12290" max="12290" width="25" style="475" customWidth="1"/>
    <col min="12291" max="12291" width="18.7109375" style="475" customWidth="1"/>
    <col min="12292" max="12292" width="29.7109375" style="475" customWidth="1"/>
    <col min="12293" max="12293" width="13.42578125" style="475" customWidth="1"/>
    <col min="12294" max="12294" width="13.85546875" style="475" customWidth="1"/>
    <col min="12295" max="12299" width="16.5703125" style="475" customWidth="1"/>
    <col min="12300" max="12300" width="20.5703125" style="475" customWidth="1"/>
    <col min="12301" max="12301" width="21.140625" style="475" customWidth="1"/>
    <col min="12302" max="12302" width="9.5703125" style="475" customWidth="1"/>
    <col min="12303" max="12303" width="0.42578125" style="475" customWidth="1"/>
    <col min="12304" max="12310" width="6.42578125" style="475" customWidth="1"/>
    <col min="12311" max="12539" width="11.42578125" style="475"/>
    <col min="12540" max="12540" width="1" style="475" customWidth="1"/>
    <col min="12541" max="12541" width="4.28515625" style="475" customWidth="1"/>
    <col min="12542" max="12542" width="34.7109375" style="475" customWidth="1"/>
    <col min="12543" max="12543" width="0" style="475" hidden="1" customWidth="1"/>
    <col min="12544" max="12544" width="20" style="475" customWidth="1"/>
    <col min="12545" max="12545" width="20.85546875" style="475" customWidth="1"/>
    <col min="12546" max="12546" width="25" style="475" customWidth="1"/>
    <col min="12547" max="12547" width="18.7109375" style="475" customWidth="1"/>
    <col min="12548" max="12548" width="29.7109375" style="475" customWidth="1"/>
    <col min="12549" max="12549" width="13.42578125" style="475" customWidth="1"/>
    <col min="12550" max="12550" width="13.85546875" style="475" customWidth="1"/>
    <col min="12551" max="12555" width="16.5703125" style="475" customWidth="1"/>
    <col min="12556" max="12556" width="20.5703125" style="475" customWidth="1"/>
    <col min="12557" max="12557" width="21.140625" style="475" customWidth="1"/>
    <col min="12558" max="12558" width="9.5703125" style="475" customWidth="1"/>
    <col min="12559" max="12559" width="0.42578125" style="475" customWidth="1"/>
    <col min="12560" max="12566" width="6.42578125" style="475" customWidth="1"/>
    <col min="12567" max="12795" width="11.42578125" style="475"/>
    <col min="12796" max="12796" width="1" style="475" customWidth="1"/>
    <col min="12797" max="12797" width="4.28515625" style="475" customWidth="1"/>
    <col min="12798" max="12798" width="34.7109375" style="475" customWidth="1"/>
    <col min="12799" max="12799" width="0" style="475" hidden="1" customWidth="1"/>
    <col min="12800" max="12800" width="20" style="475" customWidth="1"/>
    <col min="12801" max="12801" width="20.85546875" style="475" customWidth="1"/>
    <col min="12802" max="12802" width="25" style="475" customWidth="1"/>
    <col min="12803" max="12803" width="18.7109375" style="475" customWidth="1"/>
    <col min="12804" max="12804" width="29.7109375" style="475" customWidth="1"/>
    <col min="12805" max="12805" width="13.42578125" style="475" customWidth="1"/>
    <col min="12806" max="12806" width="13.85546875" style="475" customWidth="1"/>
    <col min="12807" max="12811" width="16.5703125" style="475" customWidth="1"/>
    <col min="12812" max="12812" width="20.5703125" style="475" customWidth="1"/>
    <col min="12813" max="12813" width="21.140625" style="475" customWidth="1"/>
    <col min="12814" max="12814" width="9.5703125" style="475" customWidth="1"/>
    <col min="12815" max="12815" width="0.42578125" style="475" customWidth="1"/>
    <col min="12816" max="12822" width="6.42578125" style="475" customWidth="1"/>
    <col min="12823" max="13051" width="11.42578125" style="475"/>
    <col min="13052" max="13052" width="1" style="475" customWidth="1"/>
    <col min="13053" max="13053" width="4.28515625" style="475" customWidth="1"/>
    <col min="13054" max="13054" width="34.7109375" style="475" customWidth="1"/>
    <col min="13055" max="13055" width="0" style="475" hidden="1" customWidth="1"/>
    <col min="13056" max="13056" width="20" style="475" customWidth="1"/>
    <col min="13057" max="13057" width="20.85546875" style="475" customWidth="1"/>
    <col min="13058" max="13058" width="25" style="475" customWidth="1"/>
    <col min="13059" max="13059" width="18.7109375" style="475" customWidth="1"/>
    <col min="13060" max="13060" width="29.7109375" style="475" customWidth="1"/>
    <col min="13061" max="13061" width="13.42578125" style="475" customWidth="1"/>
    <col min="13062" max="13062" width="13.85546875" style="475" customWidth="1"/>
    <col min="13063" max="13067" width="16.5703125" style="475" customWidth="1"/>
    <col min="13068" max="13068" width="20.5703125" style="475" customWidth="1"/>
    <col min="13069" max="13069" width="21.140625" style="475" customWidth="1"/>
    <col min="13070" max="13070" width="9.5703125" style="475" customWidth="1"/>
    <col min="13071" max="13071" width="0.42578125" style="475" customWidth="1"/>
    <col min="13072" max="13078" width="6.42578125" style="475" customWidth="1"/>
    <col min="13079" max="13307" width="11.42578125" style="475"/>
    <col min="13308" max="13308" width="1" style="475" customWidth="1"/>
    <col min="13309" max="13309" width="4.28515625" style="475" customWidth="1"/>
    <col min="13310" max="13310" width="34.7109375" style="475" customWidth="1"/>
    <col min="13311" max="13311" width="0" style="475" hidden="1" customWidth="1"/>
    <col min="13312" max="13312" width="20" style="475" customWidth="1"/>
    <col min="13313" max="13313" width="20.85546875" style="475" customWidth="1"/>
    <col min="13314" max="13314" width="25" style="475" customWidth="1"/>
    <col min="13315" max="13315" width="18.7109375" style="475" customWidth="1"/>
    <col min="13316" max="13316" width="29.7109375" style="475" customWidth="1"/>
    <col min="13317" max="13317" width="13.42578125" style="475" customWidth="1"/>
    <col min="13318" max="13318" width="13.85546875" style="475" customWidth="1"/>
    <col min="13319" max="13323" width="16.5703125" style="475" customWidth="1"/>
    <col min="13324" max="13324" width="20.5703125" style="475" customWidth="1"/>
    <col min="13325" max="13325" width="21.140625" style="475" customWidth="1"/>
    <col min="13326" max="13326" width="9.5703125" style="475" customWidth="1"/>
    <col min="13327" max="13327" width="0.42578125" style="475" customWidth="1"/>
    <col min="13328" max="13334" width="6.42578125" style="475" customWidth="1"/>
    <col min="13335" max="13563" width="11.42578125" style="475"/>
    <col min="13564" max="13564" width="1" style="475" customWidth="1"/>
    <col min="13565" max="13565" width="4.28515625" style="475" customWidth="1"/>
    <col min="13566" max="13566" width="34.7109375" style="475" customWidth="1"/>
    <col min="13567" max="13567" width="0" style="475" hidden="1" customWidth="1"/>
    <col min="13568" max="13568" width="20" style="475" customWidth="1"/>
    <col min="13569" max="13569" width="20.85546875" style="475" customWidth="1"/>
    <col min="13570" max="13570" width="25" style="475" customWidth="1"/>
    <col min="13571" max="13571" width="18.7109375" style="475" customWidth="1"/>
    <col min="13572" max="13572" width="29.7109375" style="475" customWidth="1"/>
    <col min="13573" max="13573" width="13.42578125" style="475" customWidth="1"/>
    <col min="13574" max="13574" width="13.85546875" style="475" customWidth="1"/>
    <col min="13575" max="13579" width="16.5703125" style="475" customWidth="1"/>
    <col min="13580" max="13580" width="20.5703125" style="475" customWidth="1"/>
    <col min="13581" max="13581" width="21.140625" style="475" customWidth="1"/>
    <col min="13582" max="13582" width="9.5703125" style="475" customWidth="1"/>
    <col min="13583" max="13583" width="0.42578125" style="475" customWidth="1"/>
    <col min="13584" max="13590" width="6.42578125" style="475" customWidth="1"/>
    <col min="13591" max="13819" width="11.42578125" style="475"/>
    <col min="13820" max="13820" width="1" style="475" customWidth="1"/>
    <col min="13821" max="13821" width="4.28515625" style="475" customWidth="1"/>
    <col min="13822" max="13822" width="34.7109375" style="475" customWidth="1"/>
    <col min="13823" max="13823" width="0" style="475" hidden="1" customWidth="1"/>
    <col min="13824" max="13824" width="20" style="475" customWidth="1"/>
    <col min="13825" max="13825" width="20.85546875" style="475" customWidth="1"/>
    <col min="13826" max="13826" width="25" style="475" customWidth="1"/>
    <col min="13827" max="13827" width="18.7109375" style="475" customWidth="1"/>
    <col min="13828" max="13828" width="29.7109375" style="475" customWidth="1"/>
    <col min="13829" max="13829" width="13.42578125" style="475" customWidth="1"/>
    <col min="13830" max="13830" width="13.85546875" style="475" customWidth="1"/>
    <col min="13831" max="13835" width="16.5703125" style="475" customWidth="1"/>
    <col min="13836" max="13836" width="20.5703125" style="475" customWidth="1"/>
    <col min="13837" max="13837" width="21.140625" style="475" customWidth="1"/>
    <col min="13838" max="13838" width="9.5703125" style="475" customWidth="1"/>
    <col min="13839" max="13839" width="0.42578125" style="475" customWidth="1"/>
    <col min="13840" max="13846" width="6.42578125" style="475" customWidth="1"/>
    <col min="13847" max="14075" width="11.42578125" style="475"/>
    <col min="14076" max="14076" width="1" style="475" customWidth="1"/>
    <col min="14077" max="14077" width="4.28515625" style="475" customWidth="1"/>
    <col min="14078" max="14078" width="34.7109375" style="475" customWidth="1"/>
    <col min="14079" max="14079" width="0" style="475" hidden="1" customWidth="1"/>
    <col min="14080" max="14080" width="20" style="475" customWidth="1"/>
    <col min="14081" max="14081" width="20.85546875" style="475" customWidth="1"/>
    <col min="14082" max="14082" width="25" style="475" customWidth="1"/>
    <col min="14083" max="14083" width="18.7109375" style="475" customWidth="1"/>
    <col min="14084" max="14084" width="29.7109375" style="475" customWidth="1"/>
    <col min="14085" max="14085" width="13.42578125" style="475" customWidth="1"/>
    <col min="14086" max="14086" width="13.85546875" style="475" customWidth="1"/>
    <col min="14087" max="14091" width="16.5703125" style="475" customWidth="1"/>
    <col min="14092" max="14092" width="20.5703125" style="475" customWidth="1"/>
    <col min="14093" max="14093" width="21.140625" style="475" customWidth="1"/>
    <col min="14094" max="14094" width="9.5703125" style="475" customWidth="1"/>
    <col min="14095" max="14095" width="0.42578125" style="475" customWidth="1"/>
    <col min="14096" max="14102" width="6.42578125" style="475" customWidth="1"/>
    <col min="14103" max="14331" width="11.42578125" style="475"/>
    <col min="14332" max="14332" width="1" style="475" customWidth="1"/>
    <col min="14333" max="14333" width="4.28515625" style="475" customWidth="1"/>
    <col min="14334" max="14334" width="34.7109375" style="475" customWidth="1"/>
    <col min="14335" max="14335" width="0" style="475" hidden="1" customWidth="1"/>
    <col min="14336" max="14336" width="20" style="475" customWidth="1"/>
    <col min="14337" max="14337" width="20.85546875" style="475" customWidth="1"/>
    <col min="14338" max="14338" width="25" style="475" customWidth="1"/>
    <col min="14339" max="14339" width="18.7109375" style="475" customWidth="1"/>
    <col min="14340" max="14340" width="29.7109375" style="475" customWidth="1"/>
    <col min="14341" max="14341" width="13.42578125" style="475" customWidth="1"/>
    <col min="14342" max="14342" width="13.85546875" style="475" customWidth="1"/>
    <col min="14343" max="14347" width="16.5703125" style="475" customWidth="1"/>
    <col min="14348" max="14348" width="20.5703125" style="475" customWidth="1"/>
    <col min="14349" max="14349" width="21.140625" style="475" customWidth="1"/>
    <col min="14350" max="14350" width="9.5703125" style="475" customWidth="1"/>
    <col min="14351" max="14351" width="0.42578125" style="475" customWidth="1"/>
    <col min="14352" max="14358" width="6.42578125" style="475" customWidth="1"/>
    <col min="14359" max="14587" width="11.42578125" style="475"/>
    <col min="14588" max="14588" width="1" style="475" customWidth="1"/>
    <col min="14589" max="14589" width="4.28515625" style="475" customWidth="1"/>
    <col min="14590" max="14590" width="34.7109375" style="475" customWidth="1"/>
    <col min="14591" max="14591" width="0" style="475" hidden="1" customWidth="1"/>
    <col min="14592" max="14592" width="20" style="475" customWidth="1"/>
    <col min="14593" max="14593" width="20.85546875" style="475" customWidth="1"/>
    <col min="14594" max="14594" width="25" style="475" customWidth="1"/>
    <col min="14595" max="14595" width="18.7109375" style="475" customWidth="1"/>
    <col min="14596" max="14596" width="29.7109375" style="475" customWidth="1"/>
    <col min="14597" max="14597" width="13.42578125" style="475" customWidth="1"/>
    <col min="14598" max="14598" width="13.85546875" style="475" customWidth="1"/>
    <col min="14599" max="14603" width="16.5703125" style="475" customWidth="1"/>
    <col min="14604" max="14604" width="20.5703125" style="475" customWidth="1"/>
    <col min="14605" max="14605" width="21.140625" style="475" customWidth="1"/>
    <col min="14606" max="14606" width="9.5703125" style="475" customWidth="1"/>
    <col min="14607" max="14607" width="0.42578125" style="475" customWidth="1"/>
    <col min="14608" max="14614" width="6.42578125" style="475" customWidth="1"/>
    <col min="14615" max="14843" width="11.42578125" style="475"/>
    <col min="14844" max="14844" width="1" style="475" customWidth="1"/>
    <col min="14845" max="14845" width="4.28515625" style="475" customWidth="1"/>
    <col min="14846" max="14846" width="34.7109375" style="475" customWidth="1"/>
    <col min="14847" max="14847" width="0" style="475" hidden="1" customWidth="1"/>
    <col min="14848" max="14848" width="20" style="475" customWidth="1"/>
    <col min="14849" max="14849" width="20.85546875" style="475" customWidth="1"/>
    <col min="14850" max="14850" width="25" style="475" customWidth="1"/>
    <col min="14851" max="14851" width="18.7109375" style="475" customWidth="1"/>
    <col min="14852" max="14852" width="29.7109375" style="475" customWidth="1"/>
    <col min="14853" max="14853" width="13.42578125" style="475" customWidth="1"/>
    <col min="14854" max="14854" width="13.85546875" style="475" customWidth="1"/>
    <col min="14855" max="14859" width="16.5703125" style="475" customWidth="1"/>
    <col min="14860" max="14860" width="20.5703125" style="475" customWidth="1"/>
    <col min="14861" max="14861" width="21.140625" style="475" customWidth="1"/>
    <col min="14862" max="14862" width="9.5703125" style="475" customWidth="1"/>
    <col min="14863" max="14863" width="0.42578125" style="475" customWidth="1"/>
    <col min="14864" max="14870" width="6.42578125" style="475" customWidth="1"/>
    <col min="14871" max="15099" width="11.42578125" style="475"/>
    <col min="15100" max="15100" width="1" style="475" customWidth="1"/>
    <col min="15101" max="15101" width="4.28515625" style="475" customWidth="1"/>
    <col min="15102" max="15102" width="34.7109375" style="475" customWidth="1"/>
    <col min="15103" max="15103" width="0" style="475" hidden="1" customWidth="1"/>
    <col min="15104" max="15104" width="20" style="475" customWidth="1"/>
    <col min="15105" max="15105" width="20.85546875" style="475" customWidth="1"/>
    <col min="15106" max="15106" width="25" style="475" customWidth="1"/>
    <col min="15107" max="15107" width="18.7109375" style="475" customWidth="1"/>
    <col min="15108" max="15108" width="29.7109375" style="475" customWidth="1"/>
    <col min="15109" max="15109" width="13.42578125" style="475" customWidth="1"/>
    <col min="15110" max="15110" width="13.85546875" style="475" customWidth="1"/>
    <col min="15111" max="15115" width="16.5703125" style="475" customWidth="1"/>
    <col min="15116" max="15116" width="20.5703125" style="475" customWidth="1"/>
    <col min="15117" max="15117" width="21.140625" style="475" customWidth="1"/>
    <col min="15118" max="15118" width="9.5703125" style="475" customWidth="1"/>
    <col min="15119" max="15119" width="0.42578125" style="475" customWidth="1"/>
    <col min="15120" max="15126" width="6.42578125" style="475" customWidth="1"/>
    <col min="15127" max="15355" width="11.42578125" style="475"/>
    <col min="15356" max="15356" width="1" style="475" customWidth="1"/>
    <col min="15357" max="15357" width="4.28515625" style="475" customWidth="1"/>
    <col min="15358" max="15358" width="34.7109375" style="475" customWidth="1"/>
    <col min="15359" max="15359" width="0" style="475" hidden="1" customWidth="1"/>
    <col min="15360" max="15360" width="20" style="475" customWidth="1"/>
    <col min="15361" max="15361" width="20.85546875" style="475" customWidth="1"/>
    <col min="15362" max="15362" width="25" style="475" customWidth="1"/>
    <col min="15363" max="15363" width="18.7109375" style="475" customWidth="1"/>
    <col min="15364" max="15364" width="29.7109375" style="475" customWidth="1"/>
    <col min="15365" max="15365" width="13.42578125" style="475" customWidth="1"/>
    <col min="15366" max="15366" width="13.85546875" style="475" customWidth="1"/>
    <col min="15367" max="15371" width="16.5703125" style="475" customWidth="1"/>
    <col min="15372" max="15372" width="20.5703125" style="475" customWidth="1"/>
    <col min="15373" max="15373" width="21.140625" style="475" customWidth="1"/>
    <col min="15374" max="15374" width="9.5703125" style="475" customWidth="1"/>
    <col min="15375" max="15375" width="0.42578125" style="475" customWidth="1"/>
    <col min="15376" max="15382" width="6.42578125" style="475" customWidth="1"/>
    <col min="15383" max="15611" width="11.42578125" style="475"/>
    <col min="15612" max="15612" width="1" style="475" customWidth="1"/>
    <col min="15613" max="15613" width="4.28515625" style="475" customWidth="1"/>
    <col min="15614" max="15614" width="34.7109375" style="475" customWidth="1"/>
    <col min="15615" max="15615" width="0" style="475" hidden="1" customWidth="1"/>
    <col min="15616" max="15616" width="20" style="475" customWidth="1"/>
    <col min="15617" max="15617" width="20.85546875" style="475" customWidth="1"/>
    <col min="15618" max="15618" width="25" style="475" customWidth="1"/>
    <col min="15619" max="15619" width="18.7109375" style="475" customWidth="1"/>
    <col min="15620" max="15620" width="29.7109375" style="475" customWidth="1"/>
    <col min="15621" max="15621" width="13.42578125" style="475" customWidth="1"/>
    <col min="15622" max="15622" width="13.85546875" style="475" customWidth="1"/>
    <col min="15623" max="15627" width="16.5703125" style="475" customWidth="1"/>
    <col min="15628" max="15628" width="20.5703125" style="475" customWidth="1"/>
    <col min="15629" max="15629" width="21.140625" style="475" customWidth="1"/>
    <col min="15630" max="15630" width="9.5703125" style="475" customWidth="1"/>
    <col min="15631" max="15631" width="0.42578125" style="475" customWidth="1"/>
    <col min="15632" max="15638" width="6.42578125" style="475" customWidth="1"/>
    <col min="15639" max="15867" width="11.42578125" style="475"/>
    <col min="15868" max="15868" width="1" style="475" customWidth="1"/>
    <col min="15869" max="15869" width="4.28515625" style="475" customWidth="1"/>
    <col min="15870" max="15870" width="34.7109375" style="475" customWidth="1"/>
    <col min="15871" max="15871" width="0" style="475" hidden="1" customWidth="1"/>
    <col min="15872" max="15872" width="20" style="475" customWidth="1"/>
    <col min="15873" max="15873" width="20.85546875" style="475" customWidth="1"/>
    <col min="15874" max="15874" width="25" style="475" customWidth="1"/>
    <col min="15875" max="15875" width="18.7109375" style="475" customWidth="1"/>
    <col min="15876" max="15876" width="29.7109375" style="475" customWidth="1"/>
    <col min="15877" max="15877" width="13.42578125" style="475" customWidth="1"/>
    <col min="15878" max="15878" width="13.85546875" style="475" customWidth="1"/>
    <col min="15879" max="15883" width="16.5703125" style="475" customWidth="1"/>
    <col min="15884" max="15884" width="20.5703125" style="475" customWidth="1"/>
    <col min="15885" max="15885" width="21.140625" style="475" customWidth="1"/>
    <col min="15886" max="15886" width="9.5703125" style="475" customWidth="1"/>
    <col min="15887" max="15887" width="0.42578125" style="475" customWidth="1"/>
    <col min="15888" max="15894" width="6.42578125" style="475" customWidth="1"/>
    <col min="15895" max="16123" width="11.42578125" style="475"/>
    <col min="16124" max="16124" width="1" style="475" customWidth="1"/>
    <col min="16125" max="16125" width="4.28515625" style="475" customWidth="1"/>
    <col min="16126" max="16126" width="34.7109375" style="475" customWidth="1"/>
    <col min="16127" max="16127" width="0" style="475" hidden="1" customWidth="1"/>
    <col min="16128" max="16128" width="20" style="475" customWidth="1"/>
    <col min="16129" max="16129" width="20.85546875" style="475" customWidth="1"/>
    <col min="16130" max="16130" width="25" style="475" customWidth="1"/>
    <col min="16131" max="16131" width="18.7109375" style="475" customWidth="1"/>
    <col min="16132" max="16132" width="29.7109375" style="475" customWidth="1"/>
    <col min="16133" max="16133" width="13.42578125" style="475" customWidth="1"/>
    <col min="16134" max="16134" width="13.85546875" style="475" customWidth="1"/>
    <col min="16135" max="16139" width="16.5703125" style="475" customWidth="1"/>
    <col min="16140" max="16140" width="20.5703125" style="475" customWidth="1"/>
    <col min="16141" max="16141" width="21.140625" style="475" customWidth="1"/>
    <col min="16142" max="16142" width="9.5703125" style="475" customWidth="1"/>
    <col min="16143" max="16143" width="0.42578125" style="475" customWidth="1"/>
    <col min="16144" max="16150" width="6.42578125" style="475" customWidth="1"/>
    <col min="16151" max="16371" width="11.42578125" style="475"/>
    <col min="16372" max="16384" width="11.42578125" style="475" customWidth="1"/>
  </cols>
  <sheetData>
    <row r="1" spans="2:16" ht="15" x14ac:dyDescent="0.25">
      <c r="B1" s="1" t="s">
        <v>2154</v>
      </c>
    </row>
    <row r="2" spans="2:16" ht="26.25" x14ac:dyDescent="0.25">
      <c r="B2" s="1151" t="s">
        <v>1</v>
      </c>
      <c r="C2" s="1152"/>
      <c r="D2" s="1152"/>
      <c r="E2" s="1152"/>
      <c r="F2" s="1152"/>
      <c r="G2" s="1152"/>
      <c r="H2" s="1152"/>
      <c r="I2" s="1152"/>
      <c r="J2" s="1152"/>
      <c r="K2" s="1152"/>
      <c r="L2" s="1152"/>
      <c r="M2" s="1152"/>
      <c r="N2" s="1152"/>
      <c r="O2" s="1152"/>
      <c r="P2" s="1152"/>
    </row>
    <row r="4" spans="2:16" ht="26.25" x14ac:dyDescent="0.25">
      <c r="B4" s="1151" t="s">
        <v>2</v>
      </c>
      <c r="C4" s="1152"/>
      <c r="D4" s="1152"/>
      <c r="E4" s="1152"/>
      <c r="F4" s="1152"/>
      <c r="G4" s="1152"/>
      <c r="H4" s="1152"/>
      <c r="I4" s="1152"/>
      <c r="J4" s="1152"/>
      <c r="K4" s="1152"/>
      <c r="L4" s="1152"/>
      <c r="M4" s="1152"/>
      <c r="N4" s="1152"/>
      <c r="O4" s="1152"/>
      <c r="P4" s="1152"/>
    </row>
    <row r="5" spans="2:16" ht="15" thickBot="1" x14ac:dyDescent="0.3"/>
    <row r="6" spans="2:16" ht="21" thickBot="1" x14ac:dyDescent="0.3">
      <c r="B6" s="477" t="s">
        <v>3</v>
      </c>
      <c r="C6" s="1153" t="s">
        <v>1946</v>
      </c>
      <c r="D6" s="1153"/>
      <c r="E6" s="1153"/>
      <c r="F6" s="1153"/>
      <c r="G6" s="1153"/>
      <c r="H6" s="1153"/>
      <c r="I6" s="1153"/>
      <c r="J6" s="1153"/>
      <c r="K6" s="1153"/>
      <c r="L6" s="1153"/>
      <c r="M6" s="1153"/>
      <c r="N6" s="1154"/>
    </row>
    <row r="7" spans="2:16" ht="15.75" thickBot="1" x14ac:dyDescent="0.3">
      <c r="B7" s="338" t="s">
        <v>5</v>
      </c>
      <c r="C7" s="1153"/>
      <c r="D7" s="1153"/>
      <c r="E7" s="1153"/>
      <c r="F7" s="1153"/>
      <c r="G7" s="1153"/>
      <c r="H7" s="1153"/>
      <c r="I7" s="1153"/>
      <c r="J7" s="1153"/>
      <c r="K7" s="1153"/>
      <c r="L7" s="1153"/>
      <c r="M7" s="1153"/>
      <c r="N7" s="1154"/>
    </row>
    <row r="8" spans="2:16" ht="15.75" thickBot="1" x14ac:dyDescent="0.3">
      <c r="B8" s="338" t="s">
        <v>6</v>
      </c>
      <c r="C8" s="1153"/>
      <c r="D8" s="1153"/>
      <c r="E8" s="1153"/>
      <c r="F8" s="1153"/>
      <c r="G8" s="1153"/>
      <c r="H8" s="1153"/>
      <c r="I8" s="1153"/>
      <c r="J8" s="1153"/>
      <c r="K8" s="1153"/>
      <c r="L8" s="1153"/>
      <c r="M8" s="1153"/>
      <c r="N8" s="1154"/>
    </row>
    <row r="9" spans="2:16" ht="15.75" thickBot="1" x14ac:dyDescent="0.3">
      <c r="B9" s="338" t="s">
        <v>7</v>
      </c>
      <c r="C9" s="1153"/>
      <c r="D9" s="1153"/>
      <c r="E9" s="1153"/>
      <c r="F9" s="1153"/>
      <c r="G9" s="1153"/>
      <c r="H9" s="1153"/>
      <c r="I9" s="1153"/>
      <c r="J9" s="1153"/>
      <c r="K9" s="1153"/>
      <c r="L9" s="1153"/>
      <c r="M9" s="1153"/>
      <c r="N9" s="1154"/>
    </row>
    <row r="10" spans="2:16" ht="15.75" thickBot="1" x14ac:dyDescent="0.3">
      <c r="B10" s="338" t="s">
        <v>8</v>
      </c>
      <c r="C10" s="1140">
        <v>1</v>
      </c>
      <c r="D10" s="1140"/>
      <c r="E10" s="1141"/>
      <c r="F10" s="478"/>
      <c r="G10" s="478"/>
      <c r="H10" s="478"/>
      <c r="I10" s="478"/>
      <c r="J10" s="478"/>
      <c r="K10" s="479"/>
      <c r="L10" s="478"/>
      <c r="M10" s="479"/>
      <c r="N10" s="480"/>
    </row>
    <row r="11" spans="2:16" ht="15.75" thickBot="1" x14ac:dyDescent="0.3">
      <c r="B11" s="341" t="s">
        <v>10</v>
      </c>
      <c r="C11" s="481">
        <v>41972</v>
      </c>
      <c r="D11" s="482"/>
      <c r="E11" s="482"/>
      <c r="F11" s="482"/>
      <c r="G11" s="482"/>
      <c r="H11" s="482"/>
      <c r="I11" s="482"/>
      <c r="J11" s="482"/>
      <c r="K11" s="483"/>
      <c r="L11" s="482"/>
      <c r="M11" s="483"/>
      <c r="N11" s="484"/>
    </row>
    <row r="12" spans="2:16" ht="15.75" x14ac:dyDescent="0.25">
      <c r="B12" s="345"/>
      <c r="C12" s="485"/>
      <c r="D12" s="347"/>
      <c r="E12" s="347"/>
      <c r="F12" s="347"/>
      <c r="G12" s="347"/>
      <c r="H12" s="347"/>
      <c r="I12" s="486"/>
      <c r="J12" s="486"/>
      <c r="K12" s="487"/>
      <c r="L12" s="486"/>
      <c r="M12" s="487"/>
      <c r="N12" s="347"/>
    </row>
    <row r="13" spans="2:16" ht="15" x14ac:dyDescent="0.25">
      <c r="I13" s="486"/>
      <c r="J13" s="486"/>
      <c r="K13" s="487"/>
      <c r="L13" s="486"/>
      <c r="M13" s="487"/>
      <c r="N13" s="488"/>
    </row>
    <row r="14" spans="2:16" ht="15" x14ac:dyDescent="0.25">
      <c r="B14" s="1142" t="s">
        <v>12</v>
      </c>
      <c r="C14" s="1142"/>
      <c r="D14" s="692" t="s">
        <v>13</v>
      </c>
      <c r="E14" s="692" t="s">
        <v>14</v>
      </c>
      <c r="F14" s="692" t="s">
        <v>15</v>
      </c>
      <c r="G14" s="489"/>
      <c r="I14" s="490"/>
      <c r="J14" s="490"/>
      <c r="K14" s="491"/>
      <c r="L14" s="490"/>
      <c r="M14" s="491"/>
      <c r="N14" s="488"/>
    </row>
    <row r="15" spans="2:16" ht="15" x14ac:dyDescent="0.25">
      <c r="B15" s="1142"/>
      <c r="C15" s="1142"/>
      <c r="D15" s="692">
        <v>1</v>
      </c>
      <c r="E15" s="492">
        <v>1616118372</v>
      </c>
      <c r="F15" s="493">
        <v>594</v>
      </c>
      <c r="G15" s="494"/>
      <c r="I15" s="495"/>
      <c r="J15" s="495"/>
      <c r="K15" s="496"/>
      <c r="L15" s="495"/>
      <c r="M15" s="496"/>
      <c r="N15" s="488"/>
    </row>
    <row r="16" spans="2:16" ht="15" x14ac:dyDescent="0.25">
      <c r="B16" s="1142"/>
      <c r="C16" s="1142"/>
      <c r="D16" s="692"/>
      <c r="E16" s="492"/>
      <c r="F16" s="493"/>
      <c r="G16" s="494"/>
      <c r="I16" s="495"/>
      <c r="J16" s="495"/>
      <c r="K16" s="496"/>
      <c r="L16" s="495"/>
      <c r="M16" s="496"/>
      <c r="N16" s="488"/>
    </row>
    <row r="17" spans="1:14" ht="15" x14ac:dyDescent="0.25">
      <c r="B17" s="1142"/>
      <c r="C17" s="1142"/>
      <c r="D17" s="692"/>
      <c r="E17" s="492"/>
      <c r="F17" s="493"/>
      <c r="G17" s="494"/>
      <c r="I17" s="495"/>
      <c r="J17" s="495"/>
      <c r="K17" s="496"/>
      <c r="L17" s="495"/>
      <c r="M17" s="496"/>
      <c r="N17" s="488"/>
    </row>
    <row r="18" spans="1:14" ht="15" x14ac:dyDescent="0.25">
      <c r="B18" s="1142"/>
      <c r="C18" s="1142"/>
      <c r="D18" s="692"/>
      <c r="E18" s="497"/>
      <c r="F18" s="493"/>
      <c r="G18" s="494"/>
      <c r="H18" s="498"/>
      <c r="I18" s="495"/>
      <c r="J18" s="495"/>
      <c r="K18" s="496"/>
      <c r="L18" s="495"/>
      <c r="M18" s="496"/>
      <c r="N18" s="499"/>
    </row>
    <row r="19" spans="1:14" ht="15" x14ac:dyDescent="0.25">
      <c r="B19" s="1142"/>
      <c r="C19" s="1142"/>
      <c r="D19" s="692"/>
      <c r="E19" s="497"/>
      <c r="F19" s="493"/>
      <c r="G19" s="494"/>
      <c r="H19" s="498"/>
      <c r="I19" s="500"/>
      <c r="J19" s="500"/>
      <c r="K19" s="501"/>
      <c r="L19" s="500"/>
      <c r="M19" s="501"/>
      <c r="N19" s="499"/>
    </row>
    <row r="20" spans="1:14" ht="15" x14ac:dyDescent="0.25">
      <c r="B20" s="1142"/>
      <c r="C20" s="1142"/>
      <c r="D20" s="692"/>
      <c r="E20" s="497"/>
      <c r="F20" s="493"/>
      <c r="G20" s="494"/>
      <c r="H20" s="498"/>
      <c r="I20" s="486"/>
      <c r="J20" s="486"/>
      <c r="K20" s="487"/>
      <c r="L20" s="486"/>
      <c r="M20" s="487"/>
      <c r="N20" s="499"/>
    </row>
    <row r="21" spans="1:14" ht="15" x14ac:dyDescent="0.25">
      <c r="B21" s="1142"/>
      <c r="C21" s="1142"/>
      <c r="D21" s="692"/>
      <c r="E21" s="497"/>
      <c r="F21" s="493"/>
      <c r="G21" s="494"/>
      <c r="H21" s="498"/>
      <c r="I21" s="486"/>
      <c r="J21" s="486"/>
      <c r="K21" s="487"/>
      <c r="L21" s="486"/>
      <c r="M21" s="487"/>
      <c r="N21" s="499"/>
    </row>
    <row r="22" spans="1:14" ht="15" x14ac:dyDescent="0.25">
      <c r="B22" s="1142"/>
      <c r="C22" s="1142"/>
      <c r="D22" s="692"/>
      <c r="E22" s="497"/>
      <c r="F22" s="493"/>
      <c r="G22" s="494"/>
      <c r="H22" s="498"/>
      <c r="I22" s="486"/>
      <c r="J22" s="486"/>
      <c r="K22" s="487"/>
      <c r="L22" s="486"/>
      <c r="M22" s="487"/>
      <c r="N22" s="499"/>
    </row>
    <row r="23" spans="1:14" ht="15" x14ac:dyDescent="0.25">
      <c r="B23" s="1142"/>
      <c r="C23" s="1142"/>
      <c r="D23" s="692"/>
      <c r="E23" s="497"/>
      <c r="F23" s="493"/>
      <c r="G23" s="494"/>
      <c r="H23" s="498"/>
      <c r="I23" s="486"/>
      <c r="J23" s="486"/>
      <c r="K23" s="487"/>
      <c r="L23" s="486"/>
      <c r="M23" s="487"/>
      <c r="N23" s="499"/>
    </row>
    <row r="24" spans="1:14" ht="15" x14ac:dyDescent="0.25">
      <c r="B24" s="1142"/>
      <c r="C24" s="1142"/>
      <c r="D24" s="692"/>
      <c r="E24" s="497"/>
      <c r="F24" s="493"/>
      <c r="G24" s="494"/>
      <c r="H24" s="498"/>
      <c r="I24" s="486"/>
      <c r="J24" s="486"/>
      <c r="K24" s="487"/>
      <c r="L24" s="486"/>
      <c r="M24" s="487"/>
      <c r="N24" s="499"/>
    </row>
    <row r="25" spans="1:14" ht="15.75" thickBot="1" x14ac:dyDescent="0.3">
      <c r="B25" s="1143" t="s">
        <v>16</v>
      </c>
      <c r="C25" s="1144"/>
      <c r="D25" s="692"/>
      <c r="E25" s="502">
        <f>SUM(E15:E24)</f>
        <v>1616118372</v>
      </c>
      <c r="F25" s="493">
        <f>SUM(F15:F24)</f>
        <v>594</v>
      </c>
      <c r="G25" s="494"/>
      <c r="H25" s="498"/>
      <c r="I25" s="486"/>
      <c r="J25" s="486"/>
      <c r="K25" s="487"/>
      <c r="L25" s="486"/>
      <c r="M25" s="487"/>
      <c r="N25" s="499"/>
    </row>
    <row r="26" spans="1:14" ht="43.5" thickBot="1" x14ac:dyDescent="0.3">
      <c r="A26" s="503"/>
      <c r="B26" s="504" t="s">
        <v>17</v>
      </c>
      <c r="C26" s="504" t="s">
        <v>18</v>
      </c>
      <c r="E26" s="490"/>
      <c r="F26" s="491"/>
      <c r="G26" s="490"/>
      <c r="H26" s="490"/>
      <c r="I26" s="505"/>
      <c r="J26" s="505"/>
      <c r="K26" s="506"/>
      <c r="L26" s="505"/>
      <c r="M26" s="506"/>
    </row>
    <row r="27" spans="1:14" ht="15.75" thickBot="1" x14ac:dyDescent="0.3">
      <c r="A27" s="507">
        <v>1</v>
      </c>
      <c r="C27" s="508">
        <f>+(F25*80)/100</f>
        <v>475.2</v>
      </c>
      <c r="D27" s="509"/>
      <c r="E27" s="510">
        <f>E25</f>
        <v>1616118372</v>
      </c>
      <c r="F27" s="511"/>
      <c r="G27" s="511"/>
      <c r="H27" s="511"/>
      <c r="I27" s="512"/>
      <c r="J27" s="512"/>
      <c r="K27" s="506"/>
      <c r="L27" s="512"/>
      <c r="M27" s="506"/>
    </row>
    <row r="28" spans="1:14" ht="15" x14ac:dyDescent="0.25">
      <c r="A28" s="513"/>
      <c r="C28" s="514"/>
      <c r="D28" s="495"/>
      <c r="E28" s="515"/>
      <c r="F28" s="511"/>
      <c r="G28" s="511"/>
      <c r="H28" s="511"/>
      <c r="I28" s="512"/>
      <c r="J28" s="512"/>
      <c r="K28" s="506"/>
      <c r="L28" s="512"/>
      <c r="M28" s="506"/>
    </row>
    <row r="29" spans="1:14" ht="15" x14ac:dyDescent="0.25">
      <c r="A29" s="513"/>
      <c r="C29" s="514"/>
      <c r="D29" s="495"/>
      <c r="E29" s="515"/>
      <c r="F29" s="511"/>
      <c r="G29" s="511"/>
      <c r="H29" s="511"/>
      <c r="I29" s="512"/>
      <c r="J29" s="512"/>
      <c r="K29" s="506"/>
      <c r="L29" s="512"/>
      <c r="M29" s="506"/>
    </row>
    <row r="30" spans="1:14" ht="15" x14ac:dyDescent="0.2">
      <c r="A30" s="513"/>
      <c r="B30" s="516" t="s">
        <v>19</v>
      </c>
      <c r="C30" s="517"/>
      <c r="D30" s="517"/>
      <c r="E30" s="517"/>
      <c r="F30" s="517"/>
      <c r="G30" s="517"/>
      <c r="H30" s="517"/>
      <c r="I30" s="486"/>
      <c r="J30" s="486"/>
      <c r="K30" s="487"/>
      <c r="L30" s="486"/>
      <c r="M30" s="487"/>
      <c r="N30" s="488"/>
    </row>
    <row r="31" spans="1:14" ht="15" x14ac:dyDescent="0.2">
      <c r="A31" s="513"/>
      <c r="B31" s="517"/>
      <c r="C31" s="517"/>
      <c r="D31" s="517"/>
      <c r="E31" s="517"/>
      <c r="F31" s="517"/>
      <c r="G31" s="517"/>
      <c r="H31" s="517"/>
      <c r="I31" s="486"/>
      <c r="J31" s="486"/>
      <c r="K31" s="487"/>
      <c r="L31" s="486"/>
      <c r="M31" s="487"/>
      <c r="N31" s="488"/>
    </row>
    <row r="32" spans="1:14" ht="15" x14ac:dyDescent="0.2">
      <c r="A32" s="513"/>
      <c r="B32" s="40" t="s">
        <v>20</v>
      </c>
      <c r="C32" s="40" t="s">
        <v>21</v>
      </c>
      <c r="D32" s="40" t="s">
        <v>22</v>
      </c>
      <c r="E32" s="517"/>
      <c r="F32" s="517"/>
      <c r="G32" s="517"/>
      <c r="H32" s="517"/>
      <c r="I32" s="486"/>
      <c r="J32" s="486"/>
      <c r="K32" s="487"/>
      <c r="L32" s="486"/>
      <c r="M32" s="487"/>
      <c r="N32" s="488"/>
    </row>
    <row r="33" spans="1:14" ht="87" x14ac:dyDescent="0.2">
      <c r="A33" s="513"/>
      <c r="B33" s="518" t="s">
        <v>23</v>
      </c>
      <c r="C33" s="518"/>
      <c r="D33" s="519" t="s">
        <v>2155</v>
      </c>
      <c r="E33" s="517"/>
      <c r="F33" s="517"/>
      <c r="G33" s="517"/>
      <c r="H33" s="517"/>
      <c r="I33" s="486"/>
      <c r="J33" s="486"/>
      <c r="K33" s="487"/>
      <c r="L33" s="486"/>
      <c r="M33" s="487"/>
      <c r="N33" s="488"/>
    </row>
    <row r="34" spans="1:14" ht="15" x14ac:dyDescent="0.2">
      <c r="A34" s="513"/>
      <c r="B34" s="518" t="s">
        <v>25</v>
      </c>
      <c r="C34" s="518" t="s">
        <v>21</v>
      </c>
      <c r="D34" s="518"/>
      <c r="E34" s="517"/>
      <c r="F34" s="517"/>
      <c r="G34" s="517"/>
      <c r="H34" s="517"/>
      <c r="I34" s="486"/>
      <c r="J34" s="486"/>
      <c r="K34" s="487"/>
      <c r="L34" s="486"/>
      <c r="M34" s="487"/>
      <c r="N34" s="488"/>
    </row>
    <row r="35" spans="1:14" ht="15" x14ac:dyDescent="0.2">
      <c r="A35" s="513"/>
      <c r="B35" s="518" t="s">
        <v>26</v>
      </c>
      <c r="C35" s="518" t="s">
        <v>21</v>
      </c>
      <c r="D35" s="518"/>
      <c r="E35" s="517"/>
      <c r="F35" s="517"/>
      <c r="G35" s="517"/>
      <c r="H35" s="517"/>
      <c r="I35" s="486"/>
      <c r="J35" s="486"/>
      <c r="K35" s="487"/>
      <c r="L35" s="486"/>
      <c r="M35" s="487"/>
      <c r="N35" s="488"/>
    </row>
    <row r="36" spans="1:14" ht="15" x14ac:dyDescent="0.2">
      <c r="A36" s="513"/>
      <c r="B36" s="518" t="s">
        <v>27</v>
      </c>
      <c r="C36" s="518" t="s">
        <v>21</v>
      </c>
      <c r="D36" s="518"/>
      <c r="E36" s="517"/>
      <c r="F36" s="517"/>
      <c r="G36" s="517"/>
      <c r="H36" s="517"/>
      <c r="I36" s="486"/>
      <c r="J36" s="486"/>
      <c r="K36" s="487"/>
      <c r="L36" s="486"/>
      <c r="M36" s="487"/>
      <c r="N36" s="488"/>
    </row>
    <row r="37" spans="1:14" ht="15" x14ac:dyDescent="0.2">
      <c r="A37" s="513"/>
      <c r="B37" s="517"/>
      <c r="C37" s="517"/>
      <c r="D37" s="517"/>
      <c r="E37" s="517"/>
      <c r="F37" s="517"/>
      <c r="G37" s="517"/>
      <c r="H37" s="517"/>
      <c r="I37" s="486"/>
      <c r="J37" s="486"/>
      <c r="K37" s="487"/>
      <c r="L37" s="486"/>
      <c r="M37" s="487"/>
      <c r="N37" s="488"/>
    </row>
    <row r="38" spans="1:14" ht="15" x14ac:dyDescent="0.2">
      <c r="A38" s="513"/>
      <c r="B38" s="517"/>
      <c r="C38" s="517"/>
      <c r="D38" s="517"/>
      <c r="E38" s="517"/>
      <c r="F38" s="517"/>
      <c r="G38" s="517"/>
      <c r="H38" s="517"/>
      <c r="I38" s="486"/>
      <c r="J38" s="486"/>
      <c r="K38" s="487"/>
      <c r="L38" s="486"/>
      <c r="M38" s="487"/>
      <c r="N38" s="488"/>
    </row>
    <row r="39" spans="1:14" ht="15" x14ac:dyDescent="0.2">
      <c r="A39" s="513"/>
      <c r="B39" s="516" t="s">
        <v>28</v>
      </c>
      <c r="C39" s="517"/>
      <c r="D39" s="517"/>
      <c r="E39" s="517"/>
      <c r="F39" s="517"/>
      <c r="G39" s="517"/>
      <c r="H39" s="517"/>
      <c r="I39" s="486"/>
      <c r="J39" s="486"/>
      <c r="K39" s="487"/>
      <c r="L39" s="486"/>
      <c r="M39" s="487"/>
      <c r="N39" s="488"/>
    </row>
    <row r="40" spans="1:14" ht="15" x14ac:dyDescent="0.2">
      <c r="A40" s="513"/>
      <c r="B40" s="517"/>
      <c r="C40" s="517"/>
      <c r="D40" s="517"/>
      <c r="E40" s="517"/>
      <c r="F40" s="517"/>
      <c r="G40" s="517"/>
      <c r="H40" s="517"/>
      <c r="I40" s="486"/>
      <c r="J40" s="486"/>
      <c r="K40" s="487"/>
      <c r="L40" s="486"/>
      <c r="M40" s="487"/>
      <c r="N40" s="488"/>
    </row>
    <row r="41" spans="1:14" ht="15" x14ac:dyDescent="0.2">
      <c r="A41" s="513"/>
      <c r="B41" s="517"/>
      <c r="C41" s="517"/>
      <c r="D41" s="517"/>
      <c r="E41" s="517"/>
      <c r="F41" s="517"/>
      <c r="G41" s="517"/>
      <c r="H41" s="517"/>
      <c r="I41" s="486"/>
      <c r="J41" s="486"/>
      <c r="K41" s="487"/>
      <c r="L41" s="486"/>
      <c r="M41" s="487"/>
      <c r="N41" s="488"/>
    </row>
    <row r="42" spans="1:14" ht="15" x14ac:dyDescent="0.2">
      <c r="A42" s="513"/>
      <c r="B42" s="40" t="s">
        <v>20</v>
      </c>
      <c r="C42" s="40" t="s">
        <v>29</v>
      </c>
      <c r="D42" s="520" t="s">
        <v>30</v>
      </c>
      <c r="E42" s="520" t="s">
        <v>31</v>
      </c>
      <c r="F42" s="517"/>
      <c r="G42" s="517"/>
      <c r="H42" s="517"/>
      <c r="I42" s="486"/>
      <c r="J42" s="486"/>
      <c r="K42" s="487"/>
      <c r="L42" s="486"/>
      <c r="M42" s="487"/>
      <c r="N42" s="488"/>
    </row>
    <row r="43" spans="1:14" ht="28.5" x14ac:dyDescent="0.2">
      <c r="A43" s="513"/>
      <c r="B43" s="43" t="s">
        <v>32</v>
      </c>
      <c r="C43" s="44">
        <v>40</v>
      </c>
      <c r="D43" s="690">
        <v>40</v>
      </c>
      <c r="E43" s="1145">
        <f>+D43+D44</f>
        <v>100</v>
      </c>
      <c r="F43" s="517"/>
      <c r="G43" s="517"/>
      <c r="H43" s="517"/>
      <c r="I43" s="486"/>
      <c r="J43" s="486"/>
      <c r="K43" s="487"/>
      <c r="L43" s="486"/>
      <c r="M43" s="487"/>
      <c r="N43" s="488"/>
    </row>
    <row r="44" spans="1:14" ht="42.75" x14ac:dyDescent="0.2">
      <c r="A44" s="513"/>
      <c r="B44" s="43" t="s">
        <v>33</v>
      </c>
      <c r="C44" s="44">
        <v>60</v>
      </c>
      <c r="D44" s="690">
        <v>60</v>
      </c>
      <c r="E44" s="1146"/>
      <c r="F44" s="517"/>
      <c r="G44" s="517"/>
      <c r="H44" s="517"/>
      <c r="I44" s="486"/>
      <c r="J44" s="486"/>
      <c r="K44" s="487"/>
      <c r="L44" s="486"/>
      <c r="M44" s="487"/>
      <c r="N44" s="488"/>
    </row>
    <row r="45" spans="1:14" ht="15" x14ac:dyDescent="0.25">
      <c r="A45" s="513"/>
      <c r="C45" s="514"/>
      <c r="D45" s="495"/>
      <c r="E45" s="515"/>
      <c r="F45" s="511"/>
      <c r="G45" s="511"/>
      <c r="H45" s="511"/>
      <c r="I45" s="512"/>
      <c r="J45" s="512"/>
      <c r="K45" s="506"/>
      <c r="L45" s="512"/>
      <c r="M45" s="506"/>
    </row>
    <row r="46" spans="1:14" ht="15" x14ac:dyDescent="0.25">
      <c r="A46" s="513"/>
      <c r="C46" s="514"/>
      <c r="D46" s="495"/>
      <c r="E46" s="515"/>
      <c r="F46" s="511"/>
      <c r="G46" s="511"/>
      <c r="H46" s="511"/>
      <c r="I46" s="512"/>
      <c r="J46" s="512"/>
      <c r="K46" s="506"/>
      <c r="L46" s="512"/>
      <c r="M46" s="506"/>
    </row>
    <row r="47" spans="1:14" ht="15" x14ac:dyDescent="0.25">
      <c r="A47" s="513"/>
      <c r="C47" s="514"/>
      <c r="D47" s="495"/>
      <c r="E47" s="515"/>
      <c r="F47" s="511"/>
      <c r="G47" s="511"/>
      <c r="H47" s="511"/>
      <c r="I47" s="512"/>
      <c r="J47" s="512"/>
      <c r="K47" s="506"/>
      <c r="L47" s="512"/>
      <c r="M47" s="506"/>
    </row>
    <row r="48" spans="1:14" ht="15" thickBot="1" x14ac:dyDescent="0.3">
      <c r="M48" s="1147" t="s">
        <v>34</v>
      </c>
      <c r="N48" s="1147"/>
    </row>
    <row r="49" spans="1:26" ht="15" x14ac:dyDescent="0.25">
      <c r="B49" s="516" t="s">
        <v>35</v>
      </c>
      <c r="M49" s="521"/>
      <c r="N49" s="522"/>
    </row>
    <row r="50" spans="1:26" ht="15" thickBot="1" x14ac:dyDescent="0.3">
      <c r="M50" s="521"/>
      <c r="N50" s="522"/>
    </row>
    <row r="51" spans="1:26" s="486" customFormat="1" ht="75" x14ac:dyDescent="0.25">
      <c r="B51" s="523" t="s">
        <v>36</v>
      </c>
      <c r="C51" s="523" t="s">
        <v>37</v>
      </c>
      <c r="D51" s="523" t="s">
        <v>38</v>
      </c>
      <c r="E51" s="523" t="s">
        <v>39</v>
      </c>
      <c r="F51" s="523" t="s">
        <v>40</v>
      </c>
      <c r="G51" s="523" t="s">
        <v>41</v>
      </c>
      <c r="H51" s="523" t="s">
        <v>42</v>
      </c>
      <c r="I51" s="523" t="s">
        <v>43</v>
      </c>
      <c r="J51" s="523" t="s">
        <v>44</v>
      </c>
      <c r="K51" s="524" t="s">
        <v>45</v>
      </c>
      <c r="L51" s="523" t="s">
        <v>46</v>
      </c>
      <c r="M51" s="524" t="s">
        <v>47</v>
      </c>
      <c r="N51" s="523" t="s">
        <v>48</v>
      </c>
      <c r="O51" s="523" t="s">
        <v>49</v>
      </c>
      <c r="P51" s="525" t="s">
        <v>50</v>
      </c>
      <c r="Q51" s="525" t="s">
        <v>51</v>
      </c>
    </row>
    <row r="52" spans="1:26" s="540" customFormat="1" ht="28.5" x14ac:dyDescent="0.25">
      <c r="A52" s="526">
        <v>0</v>
      </c>
      <c r="B52" s="527" t="s">
        <v>1946</v>
      </c>
      <c r="C52" s="528" t="s">
        <v>1946</v>
      </c>
      <c r="D52" s="527" t="s">
        <v>1087</v>
      </c>
      <c r="E52" s="529" t="s">
        <v>2156</v>
      </c>
      <c r="F52" s="530" t="s">
        <v>21</v>
      </c>
      <c r="G52" s="531"/>
      <c r="H52" s="532" t="s">
        <v>75</v>
      </c>
      <c r="I52" s="533" t="s">
        <v>73</v>
      </c>
      <c r="J52" s="533" t="s">
        <v>22</v>
      </c>
      <c r="K52" s="534">
        <v>10</v>
      </c>
      <c r="L52" s="533"/>
      <c r="M52" s="535">
        <v>624</v>
      </c>
      <c r="N52" s="536">
        <f>+M52*G52</f>
        <v>0</v>
      </c>
      <c r="O52" s="537">
        <v>739029907</v>
      </c>
      <c r="P52" s="537">
        <v>58</v>
      </c>
      <c r="Q52" s="538"/>
      <c r="R52" s="539"/>
      <c r="S52" s="539"/>
      <c r="T52" s="539"/>
      <c r="U52" s="539"/>
      <c r="V52" s="539"/>
      <c r="W52" s="539"/>
      <c r="X52" s="539"/>
      <c r="Y52" s="539"/>
      <c r="Z52" s="539"/>
    </row>
    <row r="53" spans="1:26" s="540" customFormat="1" ht="147.75" x14ac:dyDescent="0.25">
      <c r="A53" s="526">
        <f>+A52+1</f>
        <v>1</v>
      </c>
      <c r="B53" s="527" t="s">
        <v>1946</v>
      </c>
      <c r="C53" s="528" t="s">
        <v>1946</v>
      </c>
      <c r="D53" s="527" t="s">
        <v>544</v>
      </c>
      <c r="E53" s="529" t="s">
        <v>2157</v>
      </c>
      <c r="F53" s="530" t="s">
        <v>21</v>
      </c>
      <c r="G53" s="530"/>
      <c r="H53" s="530" t="s">
        <v>2158</v>
      </c>
      <c r="I53" s="533" t="s">
        <v>2159</v>
      </c>
      <c r="J53" s="533" t="s">
        <v>22</v>
      </c>
      <c r="K53" s="534">
        <v>10.23</v>
      </c>
      <c r="L53" s="533"/>
      <c r="M53" s="535">
        <v>1190</v>
      </c>
      <c r="N53" s="536">
        <v>0</v>
      </c>
      <c r="O53" s="537">
        <v>19922379517</v>
      </c>
      <c r="P53" s="537">
        <v>76</v>
      </c>
      <c r="Q53" s="538" t="s">
        <v>2160</v>
      </c>
      <c r="R53" s="539"/>
      <c r="S53" s="539"/>
      <c r="T53" s="539"/>
      <c r="U53" s="539"/>
      <c r="V53" s="539"/>
      <c r="W53" s="539"/>
      <c r="X53" s="539"/>
      <c r="Y53" s="539"/>
      <c r="Z53" s="539"/>
    </row>
    <row r="54" spans="1:26" s="540" customFormat="1" x14ac:dyDescent="0.25">
      <c r="A54" s="526">
        <f t="shared" ref="A54:A59" si="0">+A53+1</f>
        <v>2</v>
      </c>
      <c r="B54" s="527"/>
      <c r="C54" s="528"/>
      <c r="D54" s="527"/>
      <c r="E54" s="529"/>
      <c r="F54" s="530"/>
      <c r="G54" s="530"/>
      <c r="H54" s="530"/>
      <c r="I54" s="533"/>
      <c r="J54" s="533"/>
      <c r="K54" s="535"/>
      <c r="L54" s="533"/>
      <c r="M54" s="535"/>
      <c r="N54" s="536"/>
      <c r="O54" s="537"/>
      <c r="P54" s="537"/>
      <c r="Q54" s="538"/>
      <c r="R54" s="539"/>
      <c r="S54" s="539"/>
      <c r="T54" s="539"/>
      <c r="U54" s="539"/>
      <c r="V54" s="539"/>
      <c r="W54" s="539"/>
      <c r="X54" s="539"/>
      <c r="Y54" s="539"/>
      <c r="Z54" s="539"/>
    </row>
    <row r="55" spans="1:26" s="540" customFormat="1" x14ac:dyDescent="0.25">
      <c r="A55" s="526">
        <f t="shared" si="0"/>
        <v>3</v>
      </c>
      <c r="B55" s="527"/>
      <c r="C55" s="528"/>
      <c r="D55" s="527"/>
      <c r="E55" s="529"/>
      <c r="F55" s="530"/>
      <c r="G55" s="530"/>
      <c r="H55" s="530"/>
      <c r="I55" s="533"/>
      <c r="J55" s="533"/>
      <c r="K55" s="535"/>
      <c r="L55" s="533"/>
      <c r="M55" s="535"/>
      <c r="N55" s="536"/>
      <c r="O55" s="537"/>
      <c r="P55" s="537"/>
      <c r="Q55" s="538"/>
      <c r="R55" s="539"/>
      <c r="S55" s="539"/>
      <c r="T55" s="539"/>
      <c r="U55" s="539"/>
      <c r="V55" s="539"/>
      <c r="W55" s="539"/>
      <c r="X55" s="539"/>
      <c r="Y55" s="539"/>
      <c r="Z55" s="539"/>
    </row>
    <row r="56" spans="1:26" s="540" customFormat="1" x14ac:dyDescent="0.25">
      <c r="A56" s="526">
        <f t="shared" si="0"/>
        <v>4</v>
      </c>
      <c r="B56" s="527"/>
      <c r="C56" s="528"/>
      <c r="D56" s="527"/>
      <c r="E56" s="529"/>
      <c r="F56" s="530"/>
      <c r="G56" s="530"/>
      <c r="H56" s="530"/>
      <c r="I56" s="533"/>
      <c r="J56" s="533"/>
      <c r="K56" s="535"/>
      <c r="L56" s="533"/>
      <c r="M56" s="535"/>
      <c r="N56" s="536"/>
      <c r="O56" s="537"/>
      <c r="P56" s="537"/>
      <c r="Q56" s="538"/>
      <c r="R56" s="539"/>
      <c r="S56" s="539"/>
      <c r="T56" s="539"/>
      <c r="U56" s="539"/>
      <c r="V56" s="539"/>
      <c r="W56" s="539"/>
      <c r="X56" s="539"/>
      <c r="Y56" s="539"/>
      <c r="Z56" s="539"/>
    </row>
    <row r="57" spans="1:26" s="540" customFormat="1" x14ac:dyDescent="0.25">
      <c r="A57" s="526">
        <f t="shared" si="0"/>
        <v>5</v>
      </c>
      <c r="B57" s="527"/>
      <c r="C57" s="528"/>
      <c r="D57" s="527"/>
      <c r="E57" s="529"/>
      <c r="F57" s="530"/>
      <c r="G57" s="530"/>
      <c r="H57" s="530"/>
      <c r="I57" s="533"/>
      <c r="J57" s="533"/>
      <c r="K57" s="535"/>
      <c r="L57" s="533"/>
      <c r="M57" s="535"/>
      <c r="N57" s="536"/>
      <c r="O57" s="537"/>
      <c r="P57" s="537"/>
      <c r="Q57" s="538"/>
      <c r="R57" s="539"/>
      <c r="S57" s="539"/>
      <c r="T57" s="539"/>
      <c r="U57" s="539"/>
      <c r="V57" s="539"/>
      <c r="W57" s="539"/>
      <c r="X57" s="539"/>
      <c r="Y57" s="539"/>
      <c r="Z57" s="539"/>
    </row>
    <row r="58" spans="1:26" s="540" customFormat="1" x14ac:dyDescent="0.25">
      <c r="A58" s="526">
        <f t="shared" si="0"/>
        <v>6</v>
      </c>
      <c r="B58" s="527"/>
      <c r="C58" s="528"/>
      <c r="D58" s="527"/>
      <c r="E58" s="529"/>
      <c r="F58" s="530"/>
      <c r="G58" s="530"/>
      <c r="H58" s="530"/>
      <c r="I58" s="533"/>
      <c r="J58" s="533"/>
      <c r="K58" s="535"/>
      <c r="L58" s="533"/>
      <c r="M58" s="535"/>
      <c r="N58" s="536"/>
      <c r="O58" s="537"/>
      <c r="P58" s="537"/>
      <c r="Q58" s="538"/>
      <c r="R58" s="539"/>
      <c r="S58" s="539"/>
      <c r="T58" s="539"/>
      <c r="U58" s="539"/>
      <c r="V58" s="539"/>
      <c r="W58" s="539"/>
      <c r="X58" s="539"/>
      <c r="Y58" s="539"/>
      <c r="Z58" s="539"/>
    </row>
    <row r="59" spans="1:26" s="540" customFormat="1" x14ac:dyDescent="0.25">
      <c r="A59" s="526">
        <f t="shared" si="0"/>
        <v>7</v>
      </c>
      <c r="B59" s="527"/>
      <c r="C59" s="528"/>
      <c r="D59" s="527"/>
      <c r="E59" s="529"/>
      <c r="F59" s="530"/>
      <c r="G59" s="530"/>
      <c r="H59" s="530"/>
      <c r="I59" s="533"/>
      <c r="J59" s="533"/>
      <c r="K59" s="535"/>
      <c r="L59" s="533"/>
      <c r="M59" s="535"/>
      <c r="N59" s="536"/>
      <c r="O59" s="537"/>
      <c r="P59" s="537"/>
      <c r="Q59" s="538"/>
      <c r="R59" s="539"/>
      <c r="S59" s="539"/>
      <c r="T59" s="539"/>
      <c r="U59" s="539"/>
      <c r="V59" s="539"/>
      <c r="W59" s="539"/>
      <c r="X59" s="539"/>
      <c r="Y59" s="539"/>
      <c r="Z59" s="539"/>
    </row>
    <row r="60" spans="1:26" s="540" customFormat="1" x14ac:dyDescent="0.25">
      <c r="A60" s="526"/>
      <c r="B60" s="541" t="s">
        <v>31</v>
      </c>
      <c r="C60" s="528"/>
      <c r="D60" s="527"/>
      <c r="E60" s="529"/>
      <c r="F60" s="530"/>
      <c r="G60" s="530"/>
      <c r="H60" s="530"/>
      <c r="I60" s="533"/>
      <c r="J60" s="533"/>
      <c r="K60" s="542">
        <f t="shared" ref="K60" si="1">SUM(K52:K59)</f>
        <v>20.23</v>
      </c>
      <c r="L60" s="543">
        <f t="shared" ref="L60:N60" si="2">SUM(L52:L59)</f>
        <v>0</v>
      </c>
      <c r="M60" s="544">
        <f t="shared" si="2"/>
        <v>1814</v>
      </c>
      <c r="N60" s="543">
        <f t="shared" si="2"/>
        <v>0</v>
      </c>
      <c r="O60" s="537"/>
      <c r="P60" s="537"/>
      <c r="Q60" s="538"/>
    </row>
    <row r="61" spans="1:26" s="545" customFormat="1" x14ac:dyDescent="0.25">
      <c r="E61" s="546"/>
      <c r="K61" s="547"/>
      <c r="M61" s="547"/>
    </row>
    <row r="62" spans="1:26" s="545" customFormat="1" ht="15" x14ac:dyDescent="0.25">
      <c r="B62" s="1148" t="s">
        <v>76</v>
      </c>
      <c r="C62" s="1148" t="s">
        <v>77</v>
      </c>
      <c r="D62" s="1150" t="s">
        <v>78</v>
      </c>
      <c r="E62" s="1150"/>
      <c r="K62" s="547"/>
      <c r="M62" s="547"/>
    </row>
    <row r="63" spans="1:26" s="545" customFormat="1" ht="15" x14ac:dyDescent="0.25">
      <c r="B63" s="1149"/>
      <c r="C63" s="1149"/>
      <c r="D63" s="691" t="s">
        <v>79</v>
      </c>
      <c r="E63" s="548" t="s">
        <v>80</v>
      </c>
      <c r="K63" s="547"/>
      <c r="M63" s="547"/>
    </row>
    <row r="64" spans="1:26" s="545" customFormat="1" ht="18" x14ac:dyDescent="0.25">
      <c r="B64" s="549" t="s">
        <v>81</v>
      </c>
      <c r="C64" s="550">
        <f>+K60</f>
        <v>20.23</v>
      </c>
      <c r="D64" s="551"/>
      <c r="E64" s="551" t="s">
        <v>22</v>
      </c>
      <c r="F64" s="552"/>
      <c r="G64" s="552"/>
      <c r="H64" s="552"/>
      <c r="I64" s="552"/>
      <c r="J64" s="552"/>
      <c r="K64" s="553"/>
      <c r="L64" s="552"/>
      <c r="M64" s="553"/>
    </row>
    <row r="65" spans="2:17" s="545" customFormat="1" ht="15" x14ac:dyDescent="0.25">
      <c r="B65" s="549" t="s">
        <v>82</v>
      </c>
      <c r="C65" s="550">
        <f>+M60</f>
        <v>1814</v>
      </c>
      <c r="D65" s="551" t="s">
        <v>21</v>
      </c>
      <c r="E65" s="551"/>
      <c r="K65" s="547"/>
      <c r="M65" s="547"/>
    </row>
    <row r="66" spans="2:17" s="545" customFormat="1" x14ac:dyDescent="0.25">
      <c r="B66" s="554"/>
      <c r="C66" s="1159"/>
      <c r="D66" s="1159"/>
      <c r="E66" s="1159"/>
      <c r="F66" s="1159"/>
      <c r="G66" s="1159"/>
      <c r="H66" s="1159"/>
      <c r="I66" s="1159"/>
      <c r="J66" s="1159"/>
      <c r="K66" s="1159"/>
      <c r="L66" s="1159"/>
      <c r="M66" s="1159"/>
      <c r="N66" s="1159"/>
    </row>
    <row r="67" spans="2:17" ht="15" thickBot="1" x14ac:dyDescent="0.3"/>
    <row r="68" spans="2:17" ht="27" thickBot="1" x14ac:dyDescent="0.3">
      <c r="B68" s="1160" t="s">
        <v>83</v>
      </c>
      <c r="C68" s="1160"/>
      <c r="D68" s="1160"/>
      <c r="E68" s="1160"/>
      <c r="F68" s="1160"/>
      <c r="G68" s="1160"/>
      <c r="H68" s="1160"/>
      <c r="I68" s="1160"/>
      <c r="J68" s="1160"/>
      <c r="K68" s="1160"/>
      <c r="L68" s="1160"/>
      <c r="M68" s="1160"/>
      <c r="N68" s="1160"/>
    </row>
    <row r="71" spans="2:17" ht="120" x14ac:dyDescent="0.25">
      <c r="B71" s="40" t="s">
        <v>84</v>
      </c>
      <c r="C71" s="555" t="s">
        <v>85</v>
      </c>
      <c r="D71" s="555" t="s">
        <v>86</v>
      </c>
      <c r="E71" s="555" t="s">
        <v>87</v>
      </c>
      <c r="F71" s="555" t="s">
        <v>88</v>
      </c>
      <c r="G71" s="555" t="s">
        <v>89</v>
      </c>
      <c r="H71" s="555" t="s">
        <v>90</v>
      </c>
      <c r="I71" s="555" t="s">
        <v>91</v>
      </c>
      <c r="J71" s="555" t="s">
        <v>92</v>
      </c>
      <c r="K71" s="556" t="s">
        <v>93</v>
      </c>
      <c r="L71" s="555" t="s">
        <v>94</v>
      </c>
      <c r="M71" s="557" t="s">
        <v>95</v>
      </c>
      <c r="N71" s="558" t="s">
        <v>96</v>
      </c>
      <c r="O71" s="1161" t="s">
        <v>97</v>
      </c>
      <c r="P71" s="1162"/>
      <c r="Q71" s="555" t="s">
        <v>98</v>
      </c>
    </row>
    <row r="72" spans="2:17" x14ac:dyDescent="0.2">
      <c r="B72" s="559" t="s">
        <v>99</v>
      </c>
      <c r="C72" s="559" t="s">
        <v>524</v>
      </c>
      <c r="D72" s="428" t="s">
        <v>497</v>
      </c>
      <c r="E72" s="428">
        <v>130</v>
      </c>
      <c r="F72" s="560"/>
      <c r="G72" s="560"/>
      <c r="H72" s="560" t="s">
        <v>21</v>
      </c>
      <c r="I72" s="561"/>
      <c r="J72" s="561" t="s">
        <v>21</v>
      </c>
      <c r="K72" s="561" t="s">
        <v>21</v>
      </c>
      <c r="L72" s="561" t="s">
        <v>21</v>
      </c>
      <c r="M72" s="561" t="s">
        <v>21</v>
      </c>
      <c r="N72" s="561" t="s">
        <v>21</v>
      </c>
      <c r="O72" s="1157"/>
      <c r="P72" s="1158"/>
      <c r="Q72" s="518" t="s">
        <v>21</v>
      </c>
    </row>
    <row r="73" spans="2:17" ht="28.5" x14ac:dyDescent="0.2">
      <c r="B73" s="559" t="s">
        <v>99</v>
      </c>
      <c r="C73" s="559" t="s">
        <v>524</v>
      </c>
      <c r="D73" s="428" t="s">
        <v>2161</v>
      </c>
      <c r="E73" s="428">
        <v>80</v>
      </c>
      <c r="F73" s="560"/>
      <c r="G73" s="560" t="s">
        <v>21</v>
      </c>
      <c r="H73" s="560"/>
      <c r="I73" s="561"/>
      <c r="J73" s="561" t="s">
        <v>21</v>
      </c>
      <c r="K73" s="561" t="s">
        <v>21</v>
      </c>
      <c r="L73" s="561" t="s">
        <v>21</v>
      </c>
      <c r="M73" s="561" t="s">
        <v>21</v>
      </c>
      <c r="N73" s="561" t="s">
        <v>21</v>
      </c>
      <c r="O73" s="1157" t="s">
        <v>2162</v>
      </c>
      <c r="P73" s="1158"/>
      <c r="Q73" s="519" t="s">
        <v>2163</v>
      </c>
    </row>
    <row r="74" spans="2:17" x14ac:dyDescent="0.2">
      <c r="B74" s="559" t="s">
        <v>99</v>
      </c>
      <c r="C74" s="559" t="s">
        <v>524</v>
      </c>
      <c r="D74" s="428" t="s">
        <v>497</v>
      </c>
      <c r="E74" s="428">
        <v>60</v>
      </c>
      <c r="F74" s="560" t="s">
        <v>21</v>
      </c>
      <c r="G74" s="560"/>
      <c r="H74" s="560"/>
      <c r="I74" s="561"/>
      <c r="J74" s="561" t="s">
        <v>21</v>
      </c>
      <c r="K74" s="561" t="s">
        <v>21</v>
      </c>
      <c r="L74" s="561" t="s">
        <v>21</v>
      </c>
      <c r="M74" s="561" t="s">
        <v>21</v>
      </c>
      <c r="N74" s="561" t="s">
        <v>21</v>
      </c>
      <c r="O74" s="1157"/>
      <c r="P74" s="1158"/>
      <c r="Q74" s="518" t="s">
        <v>21</v>
      </c>
    </row>
    <row r="75" spans="2:17" ht="28.5" x14ac:dyDescent="0.2">
      <c r="B75" s="559" t="s">
        <v>99</v>
      </c>
      <c r="C75" s="559" t="s">
        <v>524</v>
      </c>
      <c r="D75" s="428" t="s">
        <v>497</v>
      </c>
      <c r="E75" s="428">
        <v>80</v>
      </c>
      <c r="F75" s="560" t="s">
        <v>21</v>
      </c>
      <c r="G75" s="560"/>
      <c r="H75" s="560"/>
      <c r="I75" s="561"/>
      <c r="J75" s="561" t="s">
        <v>21</v>
      </c>
      <c r="K75" s="561" t="s">
        <v>21</v>
      </c>
      <c r="L75" s="561" t="s">
        <v>21</v>
      </c>
      <c r="M75" s="561" t="s">
        <v>21</v>
      </c>
      <c r="N75" s="561" t="s">
        <v>21</v>
      </c>
      <c r="O75" s="1155" t="s">
        <v>2164</v>
      </c>
      <c r="P75" s="1156"/>
      <c r="Q75" s="519" t="s">
        <v>2163</v>
      </c>
    </row>
    <row r="76" spans="2:17" x14ac:dyDescent="0.2">
      <c r="B76" s="559" t="s">
        <v>99</v>
      </c>
      <c r="C76" s="559" t="s">
        <v>524</v>
      </c>
      <c r="D76" s="428" t="s">
        <v>496</v>
      </c>
      <c r="E76" s="428">
        <v>140</v>
      </c>
      <c r="F76" s="560"/>
      <c r="G76" s="560"/>
      <c r="H76" s="560" t="s">
        <v>21</v>
      </c>
      <c r="I76" s="561"/>
      <c r="J76" s="561" t="s">
        <v>21</v>
      </c>
      <c r="K76" s="561" t="s">
        <v>21</v>
      </c>
      <c r="L76" s="561" t="s">
        <v>21</v>
      </c>
      <c r="M76" s="561" t="s">
        <v>21</v>
      </c>
      <c r="N76" s="561" t="s">
        <v>21</v>
      </c>
      <c r="O76" s="1157"/>
      <c r="P76" s="1158"/>
      <c r="Q76" s="518" t="s">
        <v>21</v>
      </c>
    </row>
    <row r="77" spans="2:17" ht="13.5" customHeight="1" x14ac:dyDescent="0.2">
      <c r="B77" s="559" t="s">
        <v>99</v>
      </c>
      <c r="C77" s="559" t="s">
        <v>524</v>
      </c>
      <c r="D77" s="428" t="s">
        <v>2165</v>
      </c>
      <c r="E77" s="428">
        <v>104</v>
      </c>
      <c r="F77" s="560"/>
      <c r="G77" s="560"/>
      <c r="H77" s="560" t="s">
        <v>21</v>
      </c>
      <c r="I77" s="561"/>
      <c r="J77" s="561" t="s">
        <v>21</v>
      </c>
      <c r="K77" s="561" t="s">
        <v>21</v>
      </c>
      <c r="L77" s="561" t="s">
        <v>21</v>
      </c>
      <c r="M77" s="561" t="s">
        <v>21</v>
      </c>
      <c r="N77" s="561" t="s">
        <v>21</v>
      </c>
      <c r="O77" s="1157"/>
      <c r="P77" s="1158"/>
      <c r="Q77" s="518" t="s">
        <v>21</v>
      </c>
    </row>
    <row r="78" spans="2:17" x14ac:dyDescent="0.25">
      <c r="B78" s="518"/>
      <c r="C78" s="518"/>
      <c r="D78" s="518"/>
      <c r="E78" s="518"/>
      <c r="F78" s="518"/>
      <c r="G78" s="518"/>
      <c r="H78" s="518"/>
      <c r="I78" s="518"/>
      <c r="J78" s="518"/>
      <c r="K78" s="562"/>
      <c r="L78" s="518"/>
      <c r="M78" s="562"/>
      <c r="N78" s="518"/>
      <c r="O78" s="1157"/>
      <c r="P78" s="1158"/>
      <c r="Q78" s="518"/>
    </row>
    <row r="79" spans="2:17" ht="13.5" customHeight="1" x14ac:dyDescent="0.2">
      <c r="B79" s="559"/>
      <c r="C79" s="559"/>
      <c r="D79" s="428"/>
      <c r="E79" s="428"/>
      <c r="F79" s="560"/>
      <c r="G79" s="560"/>
      <c r="H79" s="560"/>
      <c r="I79" s="561"/>
      <c r="J79" s="561"/>
      <c r="K79" s="562"/>
      <c r="L79" s="518"/>
      <c r="M79" s="562"/>
      <c r="N79" s="518"/>
      <c r="O79" s="1157"/>
      <c r="P79" s="1158"/>
      <c r="Q79" s="518"/>
    </row>
    <row r="80" spans="2:17" x14ac:dyDescent="0.25">
      <c r="B80" s="518"/>
      <c r="C80" s="518"/>
      <c r="D80" s="518"/>
      <c r="E80" s="518"/>
      <c r="F80" s="518"/>
      <c r="G80" s="518"/>
      <c r="H80" s="518"/>
      <c r="I80" s="518"/>
      <c r="J80" s="518"/>
      <c r="K80" s="562"/>
      <c r="L80" s="518"/>
      <c r="M80" s="562"/>
      <c r="N80" s="518"/>
      <c r="O80" s="1157"/>
      <c r="P80" s="1158"/>
      <c r="Q80" s="518"/>
    </row>
    <row r="81" spans="2:17" x14ac:dyDescent="0.25">
      <c r="B81" s="475" t="s">
        <v>107</v>
      </c>
    </row>
    <row r="82" spans="2:17" x14ac:dyDescent="0.25">
      <c r="B82" s="475" t="s">
        <v>108</v>
      </c>
    </row>
    <row r="83" spans="2:17" x14ac:dyDescent="0.25">
      <c r="B83" s="475" t="s">
        <v>109</v>
      </c>
    </row>
    <row r="85" spans="2:17" ht="15" thickBot="1" x14ac:dyDescent="0.3"/>
    <row r="86" spans="2:17" ht="27" thickBot="1" x14ac:dyDescent="0.3">
      <c r="B86" s="1165" t="s">
        <v>110</v>
      </c>
      <c r="C86" s="1166"/>
      <c r="D86" s="1166"/>
      <c r="E86" s="1166"/>
      <c r="F86" s="1166"/>
      <c r="G86" s="1166"/>
      <c r="H86" s="1166"/>
      <c r="I86" s="1166"/>
      <c r="J86" s="1166"/>
      <c r="K86" s="1166"/>
      <c r="L86" s="1166"/>
      <c r="M86" s="1166"/>
      <c r="N86" s="1167"/>
    </row>
    <row r="91" spans="2:17" ht="75" x14ac:dyDescent="0.25">
      <c r="B91" s="40" t="s">
        <v>111</v>
      </c>
      <c r="C91" s="40" t="s">
        <v>112</v>
      </c>
      <c r="D91" s="40" t="s">
        <v>113</v>
      </c>
      <c r="E91" s="40" t="s">
        <v>114</v>
      </c>
      <c r="F91" s="40" t="s">
        <v>115</v>
      </c>
      <c r="G91" s="40" t="s">
        <v>116</v>
      </c>
      <c r="H91" s="40" t="s">
        <v>117</v>
      </c>
      <c r="I91" s="40" t="s">
        <v>118</v>
      </c>
      <c r="J91" s="1161" t="s">
        <v>119</v>
      </c>
      <c r="K91" s="1168"/>
      <c r="L91" s="1162"/>
      <c r="M91" s="563" t="s">
        <v>120</v>
      </c>
      <c r="N91" s="40" t="s">
        <v>2166</v>
      </c>
      <c r="O91" s="40" t="s">
        <v>2167</v>
      </c>
      <c r="P91" s="1161" t="s">
        <v>97</v>
      </c>
      <c r="Q91" s="1162"/>
    </row>
    <row r="92" spans="2:17" ht="15" x14ac:dyDescent="0.2">
      <c r="B92" s="116" t="s">
        <v>123</v>
      </c>
      <c r="C92" s="116">
        <v>1</v>
      </c>
      <c r="D92" s="115" t="s">
        <v>2168</v>
      </c>
      <c r="E92" s="115">
        <v>43365782</v>
      </c>
      <c r="F92" s="115" t="s">
        <v>282</v>
      </c>
      <c r="G92" s="115" t="s">
        <v>699</v>
      </c>
      <c r="H92" s="115">
        <v>2010</v>
      </c>
      <c r="I92" s="99" t="s">
        <v>582</v>
      </c>
      <c r="J92" s="117"/>
      <c r="K92" s="564" t="s">
        <v>1118</v>
      </c>
      <c r="L92" s="113" t="s">
        <v>2169</v>
      </c>
      <c r="M92" s="565" t="s">
        <v>21</v>
      </c>
      <c r="N92" s="112" t="s">
        <v>21</v>
      </c>
      <c r="O92" s="112" t="s">
        <v>21</v>
      </c>
      <c r="P92" s="1119"/>
      <c r="Q92" s="1119"/>
    </row>
    <row r="93" spans="2:17" ht="15" x14ac:dyDescent="0.2">
      <c r="B93" s="116" t="s">
        <v>123</v>
      </c>
      <c r="C93" s="116">
        <v>1</v>
      </c>
      <c r="D93" s="115" t="s">
        <v>2170</v>
      </c>
      <c r="E93" s="115">
        <v>43220559</v>
      </c>
      <c r="F93" s="115" t="s">
        <v>991</v>
      </c>
      <c r="G93" s="115" t="s">
        <v>367</v>
      </c>
      <c r="H93" s="115">
        <v>2007</v>
      </c>
      <c r="I93" s="99" t="s">
        <v>582</v>
      </c>
      <c r="J93" s="117"/>
      <c r="K93" s="564" t="s">
        <v>963</v>
      </c>
      <c r="L93" s="113" t="s">
        <v>1581</v>
      </c>
      <c r="M93" s="565" t="s">
        <v>21</v>
      </c>
      <c r="N93" s="112" t="s">
        <v>21</v>
      </c>
      <c r="O93" s="112" t="s">
        <v>21</v>
      </c>
      <c r="P93" s="1117"/>
      <c r="Q93" s="1118"/>
    </row>
    <row r="94" spans="2:17" ht="15" x14ac:dyDescent="0.2">
      <c r="B94" s="116" t="s">
        <v>123</v>
      </c>
      <c r="C94" s="116">
        <v>1</v>
      </c>
      <c r="D94" s="115" t="s">
        <v>2171</v>
      </c>
      <c r="E94" s="115">
        <v>43104370</v>
      </c>
      <c r="F94" s="115" t="s">
        <v>2172</v>
      </c>
      <c r="G94" s="115" t="s">
        <v>367</v>
      </c>
      <c r="H94" s="115">
        <v>2007</v>
      </c>
      <c r="I94" s="99" t="s">
        <v>582</v>
      </c>
      <c r="J94" s="117"/>
      <c r="K94" s="564" t="s">
        <v>2173</v>
      </c>
      <c r="L94" s="113" t="s">
        <v>2174</v>
      </c>
      <c r="M94" s="565" t="s">
        <v>21</v>
      </c>
      <c r="N94" s="112" t="s">
        <v>21</v>
      </c>
      <c r="O94" s="112" t="s">
        <v>21</v>
      </c>
      <c r="P94" s="1117"/>
      <c r="Q94" s="1118"/>
    </row>
    <row r="95" spans="2:17" ht="15" x14ac:dyDescent="0.2">
      <c r="B95" s="116" t="s">
        <v>958</v>
      </c>
      <c r="C95" s="116">
        <v>1</v>
      </c>
      <c r="D95" s="115" t="s">
        <v>2175</v>
      </c>
      <c r="E95" s="115">
        <v>1042764236</v>
      </c>
      <c r="F95" s="115" t="s">
        <v>2020</v>
      </c>
      <c r="G95" s="115" t="s">
        <v>126</v>
      </c>
      <c r="H95" s="115">
        <v>2013</v>
      </c>
      <c r="I95" s="99" t="s">
        <v>1123</v>
      </c>
      <c r="J95" s="117"/>
      <c r="K95" s="564" t="s">
        <v>1111</v>
      </c>
      <c r="L95" s="113" t="s">
        <v>2020</v>
      </c>
      <c r="M95" s="565" t="s">
        <v>21</v>
      </c>
      <c r="N95" s="112" t="s">
        <v>21</v>
      </c>
      <c r="O95" s="112" t="s">
        <v>21</v>
      </c>
      <c r="P95" s="1163" t="s">
        <v>230</v>
      </c>
      <c r="Q95" s="1164"/>
    </row>
    <row r="96" spans="2:17" ht="15" x14ac:dyDescent="0.2">
      <c r="B96" s="116" t="s">
        <v>958</v>
      </c>
      <c r="C96" s="116">
        <v>1</v>
      </c>
      <c r="D96" s="115" t="s">
        <v>2176</v>
      </c>
      <c r="E96" s="115">
        <v>42897708</v>
      </c>
      <c r="F96" s="115" t="s">
        <v>273</v>
      </c>
      <c r="G96" s="115" t="s">
        <v>367</v>
      </c>
      <c r="H96" s="115">
        <v>2013</v>
      </c>
      <c r="I96" s="99" t="s">
        <v>1123</v>
      </c>
      <c r="J96" s="117"/>
      <c r="K96" s="564" t="s">
        <v>948</v>
      </c>
      <c r="L96" s="115" t="s">
        <v>273</v>
      </c>
      <c r="M96" s="565" t="s">
        <v>21</v>
      </c>
      <c r="N96" s="112" t="s">
        <v>21</v>
      </c>
      <c r="O96" s="112" t="s">
        <v>21</v>
      </c>
      <c r="P96" s="1163" t="s">
        <v>230</v>
      </c>
      <c r="Q96" s="1164"/>
    </row>
    <row r="97" spans="2:17" ht="15" x14ac:dyDescent="0.2">
      <c r="B97" s="116" t="s">
        <v>958</v>
      </c>
      <c r="C97" s="116">
        <v>1</v>
      </c>
      <c r="D97" s="115" t="s">
        <v>2177</v>
      </c>
      <c r="E97" s="115">
        <v>1128418436</v>
      </c>
      <c r="F97" s="115" t="s">
        <v>273</v>
      </c>
      <c r="G97" s="115" t="s">
        <v>367</v>
      </c>
      <c r="H97" s="115">
        <v>2010</v>
      </c>
      <c r="I97" s="99" t="s">
        <v>21</v>
      </c>
      <c r="J97" s="117"/>
      <c r="K97" s="564" t="s">
        <v>1111</v>
      </c>
      <c r="L97" s="113" t="s">
        <v>273</v>
      </c>
      <c r="M97" s="565" t="s">
        <v>21</v>
      </c>
      <c r="N97" s="112" t="s">
        <v>21</v>
      </c>
      <c r="O97" s="112" t="s">
        <v>21</v>
      </c>
      <c r="P97" s="1117"/>
      <c r="Q97" s="1118"/>
    </row>
    <row r="98" spans="2:17" ht="15" x14ac:dyDescent="0.2">
      <c r="B98" s="116"/>
      <c r="C98" s="116"/>
      <c r="D98" s="115"/>
      <c r="E98" s="115"/>
      <c r="F98" s="115"/>
      <c r="G98" s="115"/>
      <c r="H98" s="115"/>
      <c r="I98" s="99"/>
      <c r="J98" s="117"/>
      <c r="K98" s="564"/>
      <c r="L98" s="113"/>
      <c r="M98" s="565"/>
      <c r="N98" s="112"/>
      <c r="O98" s="112"/>
      <c r="P98" s="688"/>
      <c r="Q98" s="688"/>
    </row>
    <row r="99" spans="2:17" ht="15" x14ac:dyDescent="0.2">
      <c r="B99" s="116"/>
      <c r="C99" s="116"/>
      <c r="D99" s="115"/>
      <c r="E99" s="115"/>
      <c r="F99" s="115"/>
      <c r="G99" s="115"/>
      <c r="H99" s="115"/>
      <c r="I99" s="99"/>
      <c r="J99" s="117"/>
      <c r="K99" s="564"/>
      <c r="L99" s="113"/>
      <c r="M99" s="565"/>
      <c r="N99" s="112"/>
      <c r="O99" s="112"/>
      <c r="P99" s="688"/>
      <c r="Q99" s="688"/>
    </row>
    <row r="100" spans="2:17" ht="15" x14ac:dyDescent="0.2">
      <c r="B100" s="116"/>
      <c r="C100" s="116"/>
      <c r="D100" s="115"/>
      <c r="E100" s="115"/>
      <c r="F100" s="115"/>
      <c r="G100" s="115"/>
      <c r="H100" s="115"/>
      <c r="I100" s="99"/>
      <c r="J100" s="117"/>
      <c r="K100" s="564"/>
      <c r="L100" s="113"/>
      <c r="M100" s="565"/>
      <c r="N100" s="112"/>
      <c r="O100" s="112"/>
      <c r="P100" s="688"/>
      <c r="Q100" s="688"/>
    </row>
    <row r="101" spans="2:17" ht="15" x14ac:dyDescent="0.2">
      <c r="B101" s="116"/>
      <c r="C101" s="116"/>
      <c r="D101" s="115"/>
      <c r="E101" s="115"/>
      <c r="F101" s="115"/>
      <c r="G101" s="115"/>
      <c r="H101" s="115"/>
      <c r="I101" s="99"/>
      <c r="J101" s="117"/>
      <c r="K101" s="564"/>
      <c r="L101" s="113"/>
      <c r="M101" s="565"/>
      <c r="N101" s="112"/>
      <c r="O101" s="112"/>
      <c r="P101" s="688"/>
      <c r="Q101" s="688"/>
    </row>
    <row r="102" spans="2:17" ht="15" x14ac:dyDescent="0.2">
      <c r="B102" s="116"/>
      <c r="C102" s="116"/>
      <c r="D102" s="115"/>
      <c r="E102" s="115"/>
      <c r="F102" s="115"/>
      <c r="G102" s="115"/>
      <c r="H102" s="115"/>
      <c r="I102" s="99"/>
      <c r="J102" s="117"/>
      <c r="K102" s="564"/>
      <c r="L102" s="113"/>
      <c r="M102" s="565"/>
      <c r="N102" s="112"/>
      <c r="O102" s="112"/>
      <c r="P102" s="688"/>
      <c r="Q102" s="688"/>
    </row>
    <row r="103" spans="2:17" ht="15" x14ac:dyDescent="0.2">
      <c r="B103" s="116"/>
      <c r="C103" s="116"/>
      <c r="D103" s="115"/>
      <c r="E103" s="115"/>
      <c r="F103" s="115"/>
      <c r="G103" s="115"/>
      <c r="H103" s="115"/>
      <c r="I103" s="99"/>
      <c r="J103" s="117"/>
      <c r="K103" s="564"/>
      <c r="L103" s="113"/>
      <c r="M103" s="565"/>
      <c r="N103" s="112"/>
      <c r="O103" s="112"/>
      <c r="P103" s="688"/>
      <c r="Q103" s="688"/>
    </row>
    <row r="104" spans="2:17" ht="15" x14ac:dyDescent="0.2">
      <c r="B104" s="116"/>
      <c r="C104" s="116"/>
      <c r="D104" s="115"/>
      <c r="E104" s="115"/>
      <c r="F104" s="518"/>
      <c r="G104" s="115"/>
      <c r="H104" s="115"/>
      <c r="I104" s="99"/>
      <c r="J104" s="117"/>
      <c r="K104" s="564"/>
      <c r="L104" s="113"/>
      <c r="M104" s="565"/>
      <c r="N104" s="112"/>
      <c r="O104" s="112"/>
      <c r="P104" s="1119"/>
      <c r="Q104" s="1119"/>
    </row>
    <row r="106" spans="2:17" ht="15" thickBot="1" x14ac:dyDescent="0.3"/>
    <row r="107" spans="2:17" ht="27" thickBot="1" x14ac:dyDescent="0.3">
      <c r="B107" s="1165" t="s">
        <v>145</v>
      </c>
      <c r="C107" s="1166"/>
      <c r="D107" s="1166"/>
      <c r="E107" s="1166"/>
      <c r="F107" s="1166"/>
      <c r="G107" s="1166"/>
      <c r="H107" s="1166"/>
      <c r="I107" s="1166"/>
      <c r="J107" s="1166"/>
      <c r="K107" s="1166"/>
      <c r="L107" s="1166"/>
      <c r="M107" s="1166"/>
      <c r="N107" s="1167"/>
    </row>
    <row r="110" spans="2:17" ht="30" x14ac:dyDescent="0.25">
      <c r="B110" s="555" t="s">
        <v>20</v>
      </c>
      <c r="C110" s="555" t="s">
        <v>2178</v>
      </c>
      <c r="D110" s="1161" t="s">
        <v>97</v>
      </c>
      <c r="E110" s="1162"/>
    </row>
    <row r="111" spans="2:17" x14ac:dyDescent="0.25">
      <c r="B111" s="566" t="s">
        <v>147</v>
      </c>
      <c r="C111" s="518" t="s">
        <v>21</v>
      </c>
      <c r="D111" s="1172"/>
      <c r="E111" s="1172"/>
    </row>
    <row r="114" spans="1:26" ht="26.25" x14ac:dyDescent="0.25">
      <c r="B114" s="1151" t="s">
        <v>148</v>
      </c>
      <c r="C114" s="1152"/>
      <c r="D114" s="1152"/>
      <c r="E114" s="1152"/>
      <c r="F114" s="1152"/>
      <c r="G114" s="1152"/>
      <c r="H114" s="1152"/>
      <c r="I114" s="1152"/>
      <c r="J114" s="1152"/>
      <c r="K114" s="1152"/>
      <c r="L114" s="1152"/>
      <c r="M114" s="1152"/>
      <c r="N114" s="1152"/>
      <c r="O114" s="1152"/>
      <c r="P114" s="1152"/>
    </row>
    <row r="116" spans="1:26" ht="15" thickBot="1" x14ac:dyDescent="0.3"/>
    <row r="117" spans="1:26" ht="27" thickBot="1" x14ac:dyDescent="0.3">
      <c r="B117" s="1165" t="s">
        <v>149</v>
      </c>
      <c r="C117" s="1166"/>
      <c r="D117" s="1166"/>
      <c r="E117" s="1166"/>
      <c r="F117" s="1166"/>
      <c r="G117" s="1166"/>
      <c r="H117" s="1166"/>
      <c r="I117" s="1166"/>
      <c r="J117" s="1166"/>
      <c r="K117" s="1166"/>
      <c r="L117" s="1166"/>
      <c r="M117" s="1166"/>
      <c r="N117" s="1167"/>
    </row>
    <row r="119" spans="1:26" ht="15" thickBot="1" x14ac:dyDescent="0.3">
      <c r="M119" s="521"/>
      <c r="N119" s="522"/>
    </row>
    <row r="120" spans="1:26" s="486" customFormat="1" ht="75" x14ac:dyDescent="0.25">
      <c r="B120" s="523" t="s">
        <v>36</v>
      </c>
      <c r="C120" s="523" t="s">
        <v>37</v>
      </c>
      <c r="D120" s="523" t="s">
        <v>38</v>
      </c>
      <c r="E120" s="523" t="s">
        <v>39</v>
      </c>
      <c r="F120" s="523" t="s">
        <v>40</v>
      </c>
      <c r="G120" s="523" t="s">
        <v>41</v>
      </c>
      <c r="H120" s="523" t="s">
        <v>42</v>
      </c>
      <c r="I120" s="523" t="s">
        <v>43</v>
      </c>
      <c r="J120" s="523" t="s">
        <v>44</v>
      </c>
      <c r="K120" s="524" t="s">
        <v>45</v>
      </c>
      <c r="L120" s="523" t="s">
        <v>46</v>
      </c>
      <c r="M120" s="524" t="s">
        <v>47</v>
      </c>
      <c r="N120" s="523" t="s">
        <v>48</v>
      </c>
      <c r="O120" s="523" t="s">
        <v>49</v>
      </c>
      <c r="P120" s="525" t="s">
        <v>50</v>
      </c>
      <c r="Q120" s="525" t="s">
        <v>51</v>
      </c>
    </row>
    <row r="121" spans="1:26" s="540" customFormat="1" ht="28.5" x14ac:dyDescent="0.25">
      <c r="A121" s="526">
        <v>1</v>
      </c>
      <c r="B121" s="527" t="s">
        <v>1946</v>
      </c>
      <c r="C121" s="528" t="s">
        <v>1946</v>
      </c>
      <c r="D121" s="527" t="s">
        <v>769</v>
      </c>
      <c r="E121" s="529" t="s">
        <v>2179</v>
      </c>
      <c r="F121" s="530" t="s">
        <v>21</v>
      </c>
      <c r="G121" s="567"/>
      <c r="H121" s="532" t="s">
        <v>2180</v>
      </c>
      <c r="I121" s="533" t="s">
        <v>2181</v>
      </c>
      <c r="J121" s="533" t="s">
        <v>22</v>
      </c>
      <c r="K121" s="568">
        <v>6.2</v>
      </c>
      <c r="L121" s="535"/>
      <c r="M121" s="535">
        <v>117</v>
      </c>
      <c r="N121" s="536">
        <f>+M121*G121</f>
        <v>0</v>
      </c>
      <c r="O121" s="537">
        <v>157697280</v>
      </c>
      <c r="P121" s="537">
        <v>1010</v>
      </c>
      <c r="Q121" s="538"/>
      <c r="R121" s="539"/>
      <c r="S121" s="539"/>
      <c r="T121" s="539"/>
      <c r="U121" s="539"/>
      <c r="V121" s="539"/>
      <c r="W121" s="539"/>
      <c r="X121" s="539"/>
      <c r="Y121" s="539"/>
      <c r="Z121" s="539"/>
    </row>
    <row r="122" spans="1:26" s="540" customFormat="1" ht="28.5" x14ac:dyDescent="0.25">
      <c r="A122" s="526">
        <f>+A121+1</f>
        <v>2</v>
      </c>
      <c r="B122" s="527" t="s">
        <v>1946</v>
      </c>
      <c r="C122" s="528" t="s">
        <v>1946</v>
      </c>
      <c r="D122" s="527" t="s">
        <v>769</v>
      </c>
      <c r="E122" s="529" t="s">
        <v>2182</v>
      </c>
      <c r="F122" s="530" t="s">
        <v>21</v>
      </c>
      <c r="G122" s="530"/>
      <c r="H122" s="530" t="s">
        <v>2183</v>
      </c>
      <c r="I122" s="533" t="s">
        <v>2181</v>
      </c>
      <c r="J122" s="533" t="s">
        <v>22</v>
      </c>
      <c r="K122" s="568">
        <v>0</v>
      </c>
      <c r="L122" s="535">
        <v>5</v>
      </c>
      <c r="M122" s="535">
        <v>8</v>
      </c>
      <c r="N122" s="536"/>
      <c r="O122" s="537">
        <v>178813440</v>
      </c>
      <c r="P122" s="537">
        <v>1017</v>
      </c>
      <c r="Q122" s="538"/>
      <c r="R122" s="539"/>
      <c r="S122" s="539"/>
      <c r="T122" s="539"/>
      <c r="U122" s="539"/>
      <c r="V122" s="539"/>
      <c r="W122" s="539"/>
      <c r="X122" s="539"/>
      <c r="Y122" s="539"/>
      <c r="Z122" s="539"/>
    </row>
    <row r="123" spans="1:26" s="540" customFormat="1" ht="28.5" x14ac:dyDescent="0.25">
      <c r="A123" s="526">
        <f t="shared" ref="A123:A128" si="3">+A122+1</f>
        <v>3</v>
      </c>
      <c r="B123" s="527" t="s">
        <v>1946</v>
      </c>
      <c r="C123" s="528" t="s">
        <v>1946</v>
      </c>
      <c r="D123" s="527" t="s">
        <v>769</v>
      </c>
      <c r="E123" s="529" t="s">
        <v>2184</v>
      </c>
      <c r="F123" s="530" t="s">
        <v>21</v>
      </c>
      <c r="G123" s="530"/>
      <c r="H123" s="530" t="s">
        <v>2185</v>
      </c>
      <c r="I123" s="533" t="s">
        <v>246</v>
      </c>
      <c r="J123" s="533" t="s">
        <v>22</v>
      </c>
      <c r="K123" s="568">
        <v>4.3</v>
      </c>
      <c r="L123" s="535">
        <v>0</v>
      </c>
      <c r="M123" s="535">
        <v>300</v>
      </c>
      <c r="N123" s="536"/>
      <c r="O123" s="537">
        <v>686589240</v>
      </c>
      <c r="P123" s="537">
        <v>1019</v>
      </c>
      <c r="Q123" s="538"/>
      <c r="R123" s="539"/>
      <c r="S123" s="539"/>
      <c r="T123" s="539"/>
      <c r="U123" s="539"/>
      <c r="V123" s="539"/>
      <c r="W123" s="539"/>
      <c r="X123" s="539"/>
      <c r="Y123" s="539"/>
      <c r="Z123" s="539"/>
    </row>
    <row r="124" spans="1:26" s="540" customFormat="1" ht="28.5" x14ac:dyDescent="0.25">
      <c r="A124" s="526">
        <f t="shared" si="3"/>
        <v>4</v>
      </c>
      <c r="B124" s="527" t="s">
        <v>1946</v>
      </c>
      <c r="C124" s="528" t="s">
        <v>1946</v>
      </c>
      <c r="D124" s="527" t="s">
        <v>1087</v>
      </c>
      <c r="E124" s="529" t="s">
        <v>2186</v>
      </c>
      <c r="F124" s="530" t="s">
        <v>21</v>
      </c>
      <c r="G124" s="530"/>
      <c r="H124" s="530" t="s">
        <v>2187</v>
      </c>
      <c r="I124" s="533" t="s">
        <v>2188</v>
      </c>
      <c r="J124" s="533" t="s">
        <v>22</v>
      </c>
      <c r="K124" s="568">
        <v>6.8</v>
      </c>
      <c r="L124" s="535">
        <v>0</v>
      </c>
      <c r="M124" s="535">
        <v>624</v>
      </c>
      <c r="N124" s="536"/>
      <c r="O124" s="537">
        <v>516965343</v>
      </c>
      <c r="P124" s="537">
        <v>1029</v>
      </c>
      <c r="Q124" s="538"/>
      <c r="R124" s="539"/>
      <c r="S124" s="539"/>
      <c r="T124" s="539"/>
      <c r="U124" s="539"/>
      <c r="V124" s="539"/>
      <c r="W124" s="539"/>
      <c r="X124" s="539"/>
      <c r="Y124" s="539"/>
      <c r="Z124" s="539"/>
    </row>
    <row r="125" spans="1:26" s="540" customFormat="1" ht="28.5" x14ac:dyDescent="0.25">
      <c r="A125" s="526">
        <f t="shared" si="3"/>
        <v>5</v>
      </c>
      <c r="B125" s="527" t="s">
        <v>1946</v>
      </c>
      <c r="C125" s="528" t="s">
        <v>1946</v>
      </c>
      <c r="D125" s="527" t="s">
        <v>1087</v>
      </c>
      <c r="E125" s="529" t="s">
        <v>2189</v>
      </c>
      <c r="F125" s="530" t="s">
        <v>21</v>
      </c>
      <c r="G125" s="530"/>
      <c r="H125" s="530" t="s">
        <v>2190</v>
      </c>
      <c r="I125" s="533" t="s">
        <v>2191</v>
      </c>
      <c r="J125" s="533" t="s">
        <v>22</v>
      </c>
      <c r="K125" s="568">
        <v>1.8</v>
      </c>
      <c r="L125" s="535">
        <v>0</v>
      </c>
      <c r="M125" s="535">
        <v>624</v>
      </c>
      <c r="N125" s="536"/>
      <c r="O125" s="537">
        <v>85000125</v>
      </c>
      <c r="P125" s="537">
        <v>1036</v>
      </c>
      <c r="Q125" s="538"/>
      <c r="R125" s="539"/>
      <c r="S125" s="539"/>
      <c r="T125" s="539"/>
      <c r="U125" s="539"/>
      <c r="V125" s="539"/>
      <c r="W125" s="539"/>
      <c r="X125" s="539"/>
      <c r="Y125" s="539"/>
      <c r="Z125" s="539"/>
    </row>
    <row r="126" spans="1:26" s="540" customFormat="1" ht="28.5" x14ac:dyDescent="0.25">
      <c r="A126" s="526">
        <f t="shared" si="3"/>
        <v>6</v>
      </c>
      <c r="B126" s="527" t="s">
        <v>1946</v>
      </c>
      <c r="C126" s="528" t="s">
        <v>1946</v>
      </c>
      <c r="D126" s="527" t="s">
        <v>1087</v>
      </c>
      <c r="E126" s="529" t="s">
        <v>2192</v>
      </c>
      <c r="F126" s="530" t="s">
        <v>21</v>
      </c>
      <c r="G126" s="530"/>
      <c r="H126" s="530" t="s">
        <v>2193</v>
      </c>
      <c r="I126" s="533" t="s">
        <v>2194</v>
      </c>
      <c r="J126" s="533" t="s">
        <v>22</v>
      </c>
      <c r="K126" s="568">
        <v>0</v>
      </c>
      <c r="L126" s="535">
        <v>3</v>
      </c>
      <c r="M126" s="535"/>
      <c r="N126" s="536"/>
      <c r="O126" s="537">
        <v>167692981</v>
      </c>
      <c r="P126" s="537">
        <v>1036</v>
      </c>
      <c r="Q126" s="538"/>
      <c r="R126" s="539"/>
      <c r="S126" s="539"/>
      <c r="T126" s="539"/>
      <c r="U126" s="539"/>
      <c r="V126" s="539"/>
      <c r="W126" s="539"/>
      <c r="X126" s="539"/>
      <c r="Y126" s="539"/>
      <c r="Z126" s="539"/>
    </row>
    <row r="127" spans="1:26" s="540" customFormat="1" x14ac:dyDescent="0.25">
      <c r="A127" s="526">
        <f t="shared" si="3"/>
        <v>7</v>
      </c>
      <c r="B127" s="527"/>
      <c r="C127" s="528"/>
      <c r="D127" s="527"/>
      <c r="E127" s="529"/>
      <c r="F127" s="530"/>
      <c r="G127" s="530"/>
      <c r="H127" s="530"/>
      <c r="I127" s="533"/>
      <c r="J127" s="533"/>
      <c r="K127" s="534"/>
      <c r="L127" s="533"/>
      <c r="M127" s="535"/>
      <c r="N127" s="536"/>
      <c r="O127" s="537"/>
      <c r="P127" s="537"/>
      <c r="Q127" s="538"/>
      <c r="R127" s="539"/>
      <c r="S127" s="539"/>
      <c r="T127" s="539"/>
      <c r="U127" s="539"/>
      <c r="V127" s="539"/>
      <c r="W127" s="539"/>
      <c r="X127" s="539"/>
      <c r="Y127" s="539"/>
      <c r="Z127" s="539"/>
    </row>
    <row r="128" spans="1:26" s="540" customFormat="1" x14ac:dyDescent="0.25">
      <c r="A128" s="526">
        <f t="shared" si="3"/>
        <v>8</v>
      </c>
      <c r="B128" s="527"/>
      <c r="C128" s="528"/>
      <c r="D128" s="527"/>
      <c r="E128" s="529"/>
      <c r="F128" s="530"/>
      <c r="G128" s="530"/>
      <c r="H128" s="530"/>
      <c r="I128" s="533"/>
      <c r="J128" s="533"/>
      <c r="K128" s="534"/>
      <c r="L128" s="533"/>
      <c r="M128" s="535"/>
      <c r="N128" s="536"/>
      <c r="O128" s="537"/>
      <c r="P128" s="537"/>
      <c r="Q128" s="538"/>
      <c r="R128" s="539"/>
      <c r="S128" s="539"/>
      <c r="T128" s="539"/>
      <c r="U128" s="539"/>
      <c r="V128" s="539"/>
      <c r="W128" s="539"/>
      <c r="X128" s="539"/>
      <c r="Y128" s="539"/>
      <c r="Z128" s="539"/>
    </row>
    <row r="129" spans="1:17" s="540" customFormat="1" x14ac:dyDescent="0.25">
      <c r="A129" s="526"/>
      <c r="B129" s="541" t="s">
        <v>31</v>
      </c>
      <c r="C129" s="528"/>
      <c r="D129" s="527"/>
      <c r="E129" s="529"/>
      <c r="F129" s="530"/>
      <c r="G129" s="530"/>
      <c r="H129" s="530"/>
      <c r="I129" s="533"/>
      <c r="J129" s="533"/>
      <c r="K129" s="569">
        <f t="shared" ref="K129:N129" si="4">SUM(K121:K128)</f>
        <v>19.100000000000001</v>
      </c>
      <c r="L129" s="543">
        <f t="shared" si="4"/>
        <v>8</v>
      </c>
      <c r="M129" s="544">
        <f t="shared" si="4"/>
        <v>1673</v>
      </c>
      <c r="N129" s="543">
        <f t="shared" si="4"/>
        <v>0</v>
      </c>
      <c r="O129" s="537"/>
      <c r="P129" s="537"/>
      <c r="Q129" s="538"/>
    </row>
    <row r="130" spans="1:17" x14ac:dyDescent="0.25">
      <c r="B130" s="545"/>
      <c r="C130" s="545"/>
      <c r="D130" s="545"/>
      <c r="E130" s="546"/>
      <c r="F130" s="545"/>
      <c r="G130" s="545"/>
      <c r="H130" s="545"/>
      <c r="I130" s="545"/>
      <c r="J130" s="545"/>
      <c r="K130" s="547"/>
      <c r="L130" s="545"/>
      <c r="M130" s="547"/>
      <c r="N130" s="545"/>
      <c r="O130" s="545"/>
      <c r="P130" s="545"/>
    </row>
    <row r="131" spans="1:17" ht="18" x14ac:dyDescent="0.25">
      <c r="B131" s="549" t="s">
        <v>172</v>
      </c>
      <c r="C131" s="570">
        <f>+K129</f>
        <v>19.100000000000001</v>
      </c>
      <c r="H131" s="552"/>
      <c r="I131" s="552"/>
      <c r="J131" s="552"/>
      <c r="K131" s="553"/>
      <c r="L131" s="552"/>
      <c r="M131" s="553"/>
      <c r="N131" s="545"/>
      <c r="O131" s="545"/>
      <c r="P131" s="545"/>
    </row>
    <row r="133" spans="1:17" ht="15" thickBot="1" x14ac:dyDescent="0.3"/>
    <row r="134" spans="1:17" ht="30.75" thickBot="1" x14ac:dyDescent="0.3">
      <c r="B134" s="571" t="s">
        <v>173</v>
      </c>
      <c r="C134" s="572" t="s">
        <v>174</v>
      </c>
      <c r="D134" s="571" t="s">
        <v>30</v>
      </c>
      <c r="E134" s="572" t="s">
        <v>175</v>
      </c>
    </row>
    <row r="135" spans="1:17" x14ac:dyDescent="0.25">
      <c r="B135" s="92" t="s">
        <v>176</v>
      </c>
      <c r="C135" s="573">
        <v>20</v>
      </c>
      <c r="D135" s="573">
        <v>0</v>
      </c>
      <c r="E135" s="1173">
        <f>+D135+D136+D137</f>
        <v>40</v>
      </c>
    </row>
    <row r="136" spans="1:17" x14ac:dyDescent="0.25">
      <c r="B136" s="92" t="s">
        <v>177</v>
      </c>
      <c r="C136" s="696">
        <v>30</v>
      </c>
      <c r="D136" s="690"/>
      <c r="E136" s="1174"/>
    </row>
    <row r="137" spans="1:17" ht="15" thickBot="1" x14ac:dyDescent="0.3">
      <c r="B137" s="92" t="s">
        <v>178</v>
      </c>
      <c r="C137" s="574">
        <v>40</v>
      </c>
      <c r="D137" s="574">
        <v>40</v>
      </c>
      <c r="E137" s="1175"/>
    </row>
    <row r="139" spans="1:17" ht="15" thickBot="1" x14ac:dyDescent="0.3"/>
    <row r="140" spans="1:17" ht="27" thickBot="1" x14ac:dyDescent="0.3">
      <c r="B140" s="1165" t="s">
        <v>179</v>
      </c>
      <c r="C140" s="1166"/>
      <c r="D140" s="1166"/>
      <c r="E140" s="1166"/>
      <c r="F140" s="1166"/>
      <c r="G140" s="1166"/>
      <c r="H140" s="1166"/>
      <c r="I140" s="1166"/>
      <c r="J140" s="1166"/>
      <c r="K140" s="1166"/>
      <c r="L140" s="1166"/>
      <c r="M140" s="1166"/>
      <c r="N140" s="1167"/>
    </row>
    <row r="142" spans="1:17" ht="75" x14ac:dyDescent="0.25">
      <c r="B142" s="40" t="s">
        <v>111</v>
      </c>
      <c r="C142" s="40" t="s">
        <v>112</v>
      </c>
      <c r="D142" s="40" t="s">
        <v>113</v>
      </c>
      <c r="E142" s="40" t="s">
        <v>114</v>
      </c>
      <c r="F142" s="40" t="s">
        <v>115</v>
      </c>
      <c r="G142" s="40" t="s">
        <v>116</v>
      </c>
      <c r="H142" s="40" t="s">
        <v>117</v>
      </c>
      <c r="I142" s="40" t="s">
        <v>118</v>
      </c>
      <c r="J142" s="1161" t="s">
        <v>119</v>
      </c>
      <c r="K142" s="1168"/>
      <c r="L142" s="1162"/>
      <c r="M142" s="563" t="s">
        <v>120</v>
      </c>
      <c r="N142" s="40" t="s">
        <v>2166</v>
      </c>
      <c r="O142" s="40" t="s">
        <v>2167</v>
      </c>
      <c r="P142" s="1161" t="s">
        <v>97</v>
      </c>
      <c r="Q142" s="1162"/>
    </row>
    <row r="143" spans="1:17" s="545" customFormat="1" ht="42.75" x14ac:dyDescent="0.25">
      <c r="A143" s="575"/>
      <c r="B143" s="697" t="s">
        <v>2195</v>
      </c>
      <c r="C143" s="697">
        <v>1</v>
      </c>
      <c r="D143" s="697" t="s">
        <v>2196</v>
      </c>
      <c r="E143" s="697">
        <v>71319213</v>
      </c>
      <c r="F143" s="697" t="s">
        <v>2197</v>
      </c>
      <c r="G143" s="697" t="s">
        <v>367</v>
      </c>
      <c r="H143" s="697">
        <v>2008</v>
      </c>
      <c r="I143" s="697" t="s">
        <v>2198</v>
      </c>
      <c r="J143" s="697" t="s">
        <v>1946</v>
      </c>
      <c r="K143" s="697">
        <v>28</v>
      </c>
      <c r="L143" s="697" t="s">
        <v>792</v>
      </c>
      <c r="M143" s="576" t="s">
        <v>21</v>
      </c>
      <c r="N143" s="697" t="s">
        <v>21</v>
      </c>
      <c r="O143" s="697" t="s">
        <v>21</v>
      </c>
      <c r="P143" s="577"/>
      <c r="Q143" s="578"/>
    </row>
    <row r="144" spans="1:17" s="545" customFormat="1" ht="71.25" x14ac:dyDescent="0.25">
      <c r="A144" s="575"/>
      <c r="B144" s="697" t="s">
        <v>1600</v>
      </c>
      <c r="C144" s="697">
        <v>1</v>
      </c>
      <c r="D144" s="697" t="s">
        <v>2199</v>
      </c>
      <c r="E144" s="697">
        <v>43203673</v>
      </c>
      <c r="F144" s="697" t="s">
        <v>131</v>
      </c>
      <c r="G144" s="697" t="s">
        <v>415</v>
      </c>
      <c r="H144" s="697">
        <v>2014</v>
      </c>
      <c r="I144" s="697" t="s">
        <v>2198</v>
      </c>
      <c r="J144" s="697" t="s">
        <v>1946</v>
      </c>
      <c r="K144" s="697">
        <v>36</v>
      </c>
      <c r="L144" s="697" t="s">
        <v>858</v>
      </c>
      <c r="M144" s="576" t="s">
        <v>21</v>
      </c>
      <c r="N144" s="697" t="s">
        <v>21</v>
      </c>
      <c r="O144" s="697" t="s">
        <v>21</v>
      </c>
      <c r="P144" s="577" t="s">
        <v>2200</v>
      </c>
      <c r="Q144" s="578"/>
    </row>
    <row r="145" spans="1:17" s="486" customFormat="1" ht="57" x14ac:dyDescent="0.2">
      <c r="A145" s="579"/>
      <c r="B145" s="580" t="s">
        <v>2201</v>
      </c>
      <c r="C145" s="580">
        <v>1</v>
      </c>
      <c r="D145" s="580" t="s">
        <v>2202</v>
      </c>
      <c r="E145" s="580">
        <v>1017202206</v>
      </c>
      <c r="F145" s="580" t="s">
        <v>2203</v>
      </c>
      <c r="G145" s="580" t="s">
        <v>2204</v>
      </c>
      <c r="H145" s="580">
        <v>2011</v>
      </c>
      <c r="I145" s="581" t="s">
        <v>2198</v>
      </c>
      <c r="J145" s="580" t="s">
        <v>1946</v>
      </c>
      <c r="K145" s="582">
        <v>25</v>
      </c>
      <c r="L145" s="581" t="s">
        <v>2205</v>
      </c>
      <c r="M145" s="583" t="s">
        <v>21</v>
      </c>
      <c r="N145" s="44" t="s">
        <v>21</v>
      </c>
      <c r="O145" s="44" t="s">
        <v>21</v>
      </c>
      <c r="P145" s="44" t="s">
        <v>2206</v>
      </c>
      <c r="Q145" s="44"/>
    </row>
    <row r="147" spans="1:17" ht="15" thickBot="1" x14ac:dyDescent="0.3"/>
    <row r="148" spans="1:17" ht="30" x14ac:dyDescent="0.25">
      <c r="B148" s="520" t="s">
        <v>20</v>
      </c>
      <c r="C148" s="520" t="s">
        <v>173</v>
      </c>
      <c r="D148" s="40" t="s">
        <v>174</v>
      </c>
      <c r="E148" s="520" t="s">
        <v>30</v>
      </c>
      <c r="F148" s="572" t="s">
        <v>194</v>
      </c>
      <c r="G148" s="584"/>
    </row>
    <row r="149" spans="1:17" ht="108" x14ac:dyDescent="0.2">
      <c r="B149" s="1097" t="s">
        <v>195</v>
      </c>
      <c r="C149" s="97" t="s">
        <v>196</v>
      </c>
      <c r="D149" s="690">
        <v>25</v>
      </c>
      <c r="E149" s="690">
        <v>25</v>
      </c>
      <c r="F149" s="1169">
        <f>+E149+E150+E151</f>
        <v>60</v>
      </c>
      <c r="G149" s="585"/>
    </row>
    <row r="150" spans="1:17" ht="96" x14ac:dyDescent="0.2">
      <c r="B150" s="1097"/>
      <c r="C150" s="97" t="s">
        <v>197</v>
      </c>
      <c r="D150" s="44">
        <v>25</v>
      </c>
      <c r="E150" s="690">
        <v>25</v>
      </c>
      <c r="F150" s="1170"/>
      <c r="G150" s="585"/>
    </row>
    <row r="151" spans="1:17" ht="60" x14ac:dyDescent="0.2">
      <c r="B151" s="1097"/>
      <c r="C151" s="97" t="s">
        <v>198</v>
      </c>
      <c r="D151" s="690">
        <v>10</v>
      </c>
      <c r="E151" s="690">
        <v>10</v>
      </c>
      <c r="F151" s="1171"/>
      <c r="G151" s="585"/>
    </row>
    <row r="152" spans="1:17" x14ac:dyDescent="0.2">
      <c r="C152" s="517"/>
    </row>
    <row r="155" spans="1:17" ht="15" x14ac:dyDescent="0.25">
      <c r="B155" s="516" t="s">
        <v>199</v>
      </c>
    </row>
    <row r="158" spans="1:17" ht="15" x14ac:dyDescent="0.25">
      <c r="B158" s="40" t="s">
        <v>20</v>
      </c>
      <c r="C158" s="40" t="s">
        <v>29</v>
      </c>
      <c r="D158" s="520" t="s">
        <v>30</v>
      </c>
      <c r="E158" s="520" t="s">
        <v>31</v>
      </c>
    </row>
    <row r="159" spans="1:17" ht="28.5" x14ac:dyDescent="0.25">
      <c r="B159" s="43" t="s">
        <v>2207</v>
      </c>
      <c r="C159" s="44">
        <v>40</v>
      </c>
      <c r="D159" s="690">
        <f>+E135</f>
        <v>40</v>
      </c>
      <c r="E159" s="1145">
        <f>+D159+D160</f>
        <v>100</v>
      </c>
    </row>
    <row r="160" spans="1:17" ht="42.75" x14ac:dyDescent="0.25">
      <c r="B160" s="43" t="s">
        <v>2208</v>
      </c>
      <c r="C160" s="44">
        <v>60</v>
      </c>
      <c r="D160" s="690">
        <f>+F149</f>
        <v>60</v>
      </c>
      <c r="E160" s="1146"/>
    </row>
    <row r="162" spans="2:16" ht="15" x14ac:dyDescent="0.25">
      <c r="B162" s="1" t="s">
        <v>2209</v>
      </c>
    </row>
    <row r="163" spans="2:16" x14ac:dyDescent="0.25">
      <c r="K163" s="475"/>
      <c r="M163" s="475"/>
    </row>
    <row r="164" spans="2:16" ht="26.25" x14ac:dyDescent="0.25">
      <c r="B164" s="1151" t="s">
        <v>1</v>
      </c>
      <c r="C164" s="1152"/>
      <c r="D164" s="1152"/>
      <c r="E164" s="1152"/>
      <c r="F164" s="1152"/>
      <c r="G164" s="1152"/>
      <c r="H164" s="1152"/>
      <c r="I164" s="1152"/>
      <c r="J164" s="1152"/>
      <c r="K164" s="1152"/>
      <c r="L164" s="1152"/>
      <c r="M164" s="1152"/>
      <c r="N164" s="1152"/>
      <c r="O164" s="1152"/>
      <c r="P164" s="1152"/>
    </row>
    <row r="165" spans="2:16" x14ac:dyDescent="0.25">
      <c r="K165" s="475"/>
      <c r="M165" s="475"/>
    </row>
    <row r="166" spans="2:16" ht="26.25" x14ac:dyDescent="0.25">
      <c r="B166" s="1151" t="s">
        <v>2</v>
      </c>
      <c r="C166" s="1152"/>
      <c r="D166" s="1152"/>
      <c r="E166" s="1152"/>
      <c r="F166" s="1152"/>
      <c r="G166" s="1152"/>
      <c r="H166" s="1152"/>
      <c r="I166" s="1152"/>
      <c r="J166" s="1152"/>
      <c r="K166" s="1152"/>
      <c r="L166" s="1152"/>
      <c r="M166" s="1152"/>
      <c r="N166" s="1152"/>
      <c r="O166" s="1152"/>
      <c r="P166" s="1152"/>
    </row>
    <row r="167" spans="2:16" ht="15" thickBot="1" x14ac:dyDescent="0.3">
      <c r="K167" s="475"/>
      <c r="M167" s="475"/>
    </row>
    <row r="168" spans="2:16" ht="21" thickBot="1" x14ac:dyDescent="0.3">
      <c r="B168" s="477" t="s">
        <v>3</v>
      </c>
      <c r="C168" s="1153" t="s">
        <v>1946</v>
      </c>
      <c r="D168" s="1153"/>
      <c r="E168" s="1153"/>
      <c r="F168" s="1153"/>
      <c r="G168" s="1153"/>
      <c r="H168" s="1153"/>
      <c r="I168" s="1153"/>
      <c r="J168" s="1153"/>
      <c r="K168" s="1153"/>
      <c r="L168" s="1153"/>
      <c r="M168" s="1153"/>
      <c r="N168" s="1154"/>
    </row>
    <row r="169" spans="2:16" ht="15.75" thickBot="1" x14ac:dyDescent="0.3">
      <c r="B169" s="338" t="s">
        <v>5</v>
      </c>
      <c r="C169" s="1153"/>
      <c r="D169" s="1153"/>
      <c r="E169" s="1153"/>
      <c r="F169" s="1153"/>
      <c r="G169" s="1153"/>
      <c r="H169" s="1153"/>
      <c r="I169" s="1153"/>
      <c r="J169" s="1153"/>
      <c r="K169" s="1153"/>
      <c r="L169" s="1153"/>
      <c r="M169" s="1153"/>
      <c r="N169" s="1154"/>
    </row>
    <row r="170" spans="2:16" ht="15.75" thickBot="1" x14ac:dyDescent="0.3">
      <c r="B170" s="338" t="s">
        <v>6</v>
      </c>
      <c r="C170" s="1153"/>
      <c r="D170" s="1153"/>
      <c r="E170" s="1153"/>
      <c r="F170" s="1153"/>
      <c r="G170" s="1153"/>
      <c r="H170" s="1153"/>
      <c r="I170" s="1153"/>
      <c r="J170" s="1153"/>
      <c r="K170" s="1153"/>
      <c r="L170" s="1153"/>
      <c r="M170" s="1153"/>
      <c r="N170" s="1154"/>
    </row>
    <row r="171" spans="2:16" ht="15.75" thickBot="1" x14ac:dyDescent="0.3">
      <c r="B171" s="338" t="s">
        <v>7</v>
      </c>
      <c r="C171" s="1153"/>
      <c r="D171" s="1153"/>
      <c r="E171" s="1153"/>
      <c r="F171" s="1153"/>
      <c r="G171" s="1153"/>
      <c r="H171" s="1153"/>
      <c r="I171" s="1153"/>
      <c r="J171" s="1153"/>
      <c r="K171" s="1153"/>
      <c r="L171" s="1153"/>
      <c r="M171" s="1153"/>
      <c r="N171" s="1154"/>
    </row>
    <row r="172" spans="2:16" ht="15.75" thickBot="1" x14ac:dyDescent="0.3">
      <c r="B172" s="338" t="s">
        <v>8</v>
      </c>
      <c r="C172" s="1140">
        <v>3</v>
      </c>
      <c r="D172" s="1140"/>
      <c r="E172" s="1141"/>
      <c r="F172" s="478"/>
      <c r="G172" s="478"/>
      <c r="H172" s="478"/>
      <c r="I172" s="478"/>
      <c r="J172" s="478"/>
      <c r="K172" s="478"/>
      <c r="L172" s="478"/>
      <c r="M172" s="478"/>
      <c r="N172" s="480"/>
    </row>
    <row r="173" spans="2:16" ht="15.75" thickBot="1" x14ac:dyDescent="0.3">
      <c r="B173" s="341" t="s">
        <v>10</v>
      </c>
      <c r="C173" s="481">
        <v>41972</v>
      </c>
      <c r="D173" s="482"/>
      <c r="E173" s="482"/>
      <c r="F173" s="482"/>
      <c r="G173" s="482"/>
      <c r="H173" s="482"/>
      <c r="I173" s="482"/>
      <c r="J173" s="482"/>
      <c r="K173" s="482"/>
      <c r="L173" s="482"/>
      <c r="M173" s="482"/>
      <c r="N173" s="484"/>
    </row>
    <row r="174" spans="2:16" ht="15.75" x14ac:dyDescent="0.25">
      <c r="B174" s="345"/>
      <c r="C174" s="485"/>
      <c r="D174" s="347"/>
      <c r="E174" s="347"/>
      <c r="F174" s="347"/>
      <c r="G174" s="347"/>
      <c r="H174" s="347"/>
      <c r="I174" s="486"/>
      <c r="J174" s="486"/>
      <c r="K174" s="486"/>
      <c r="L174" s="486"/>
      <c r="M174" s="486"/>
      <c r="N174" s="347"/>
    </row>
    <row r="175" spans="2:16" ht="15" x14ac:dyDescent="0.25">
      <c r="I175" s="486"/>
      <c r="J175" s="486"/>
      <c r="K175" s="486"/>
      <c r="L175" s="486"/>
      <c r="M175" s="486"/>
      <c r="N175" s="488"/>
    </row>
    <row r="176" spans="2:16" ht="15" x14ac:dyDescent="0.25">
      <c r="B176" s="1142" t="s">
        <v>12</v>
      </c>
      <c r="C176" s="1142"/>
      <c r="D176" s="692" t="s">
        <v>13</v>
      </c>
      <c r="E176" s="692" t="s">
        <v>14</v>
      </c>
      <c r="F176" s="692" t="s">
        <v>15</v>
      </c>
      <c r="G176" s="489"/>
      <c r="I176" s="490"/>
      <c r="J176" s="490"/>
      <c r="K176" s="490"/>
      <c r="L176" s="490"/>
      <c r="M176" s="490"/>
      <c r="N176" s="488"/>
    </row>
    <row r="177" spans="1:14" ht="15" x14ac:dyDescent="0.25">
      <c r="B177" s="1142"/>
      <c r="C177" s="1142"/>
      <c r="D177" s="692">
        <v>3</v>
      </c>
      <c r="E177" s="492">
        <v>1841428370</v>
      </c>
      <c r="F177" s="492">
        <v>631</v>
      </c>
      <c r="G177" s="494"/>
      <c r="I177" s="495"/>
      <c r="J177" s="495"/>
      <c r="K177" s="495"/>
      <c r="L177" s="495"/>
      <c r="M177" s="495"/>
      <c r="N177" s="488"/>
    </row>
    <row r="178" spans="1:14" ht="15" x14ac:dyDescent="0.25">
      <c r="B178" s="1142"/>
      <c r="C178" s="1142"/>
      <c r="D178" s="692"/>
      <c r="E178" s="492"/>
      <c r="F178" s="492"/>
      <c r="G178" s="494"/>
      <c r="I178" s="495"/>
      <c r="J178" s="495"/>
      <c r="K178" s="495"/>
      <c r="L178" s="495"/>
      <c r="M178" s="495"/>
      <c r="N178" s="488"/>
    </row>
    <row r="179" spans="1:14" ht="15" x14ac:dyDescent="0.25">
      <c r="B179" s="1142"/>
      <c r="C179" s="1142"/>
      <c r="D179" s="692"/>
      <c r="E179" s="492"/>
      <c r="F179" s="492"/>
      <c r="G179" s="494"/>
      <c r="I179" s="495"/>
      <c r="J179" s="495"/>
      <c r="K179" s="495"/>
      <c r="L179" s="495"/>
      <c r="M179" s="495"/>
      <c r="N179" s="488"/>
    </row>
    <row r="180" spans="1:14" ht="15" x14ac:dyDescent="0.25">
      <c r="B180" s="1142"/>
      <c r="C180" s="1142"/>
      <c r="D180" s="692"/>
      <c r="E180" s="497"/>
      <c r="F180" s="492"/>
      <c r="G180" s="494"/>
      <c r="H180" s="498"/>
      <c r="I180" s="495"/>
      <c r="J180" s="495"/>
      <c r="K180" s="495"/>
      <c r="L180" s="495"/>
      <c r="M180" s="495"/>
      <c r="N180" s="499"/>
    </row>
    <row r="181" spans="1:14" ht="15" x14ac:dyDescent="0.25">
      <c r="B181" s="1142"/>
      <c r="C181" s="1142"/>
      <c r="D181" s="692"/>
      <c r="E181" s="497"/>
      <c r="F181" s="492"/>
      <c r="G181" s="494"/>
      <c r="H181" s="498"/>
      <c r="I181" s="500"/>
      <c r="J181" s="500"/>
      <c r="K181" s="500"/>
      <c r="L181" s="500"/>
      <c r="M181" s="500"/>
      <c r="N181" s="499"/>
    </row>
    <row r="182" spans="1:14" ht="15" x14ac:dyDescent="0.25">
      <c r="B182" s="1142"/>
      <c r="C182" s="1142"/>
      <c r="D182" s="692"/>
      <c r="E182" s="497"/>
      <c r="F182" s="492"/>
      <c r="G182" s="494"/>
      <c r="H182" s="498"/>
      <c r="I182" s="486"/>
      <c r="J182" s="486"/>
      <c r="K182" s="486"/>
      <c r="L182" s="486"/>
      <c r="M182" s="486"/>
      <c r="N182" s="499"/>
    </row>
    <row r="183" spans="1:14" ht="15" x14ac:dyDescent="0.25">
      <c r="B183" s="1142"/>
      <c r="C183" s="1142"/>
      <c r="D183" s="692"/>
      <c r="E183" s="497"/>
      <c r="F183" s="492"/>
      <c r="G183" s="494"/>
      <c r="H183" s="498"/>
      <c r="I183" s="486"/>
      <c r="J183" s="486"/>
      <c r="K183" s="486"/>
      <c r="L183" s="486"/>
      <c r="M183" s="486"/>
      <c r="N183" s="499"/>
    </row>
    <row r="184" spans="1:14" ht="15" x14ac:dyDescent="0.25">
      <c r="B184" s="1143" t="s">
        <v>16</v>
      </c>
      <c r="C184" s="1144"/>
      <c r="D184" s="692"/>
      <c r="E184" s="497"/>
      <c r="F184" s="492"/>
      <c r="G184" s="494"/>
      <c r="H184" s="498"/>
      <c r="I184" s="486"/>
      <c r="J184" s="486"/>
      <c r="K184" s="486"/>
      <c r="L184" s="486"/>
      <c r="M184" s="486"/>
      <c r="N184" s="499"/>
    </row>
    <row r="185" spans="1:14" ht="15.75" thickBot="1" x14ac:dyDescent="0.3">
      <c r="B185" s="693"/>
      <c r="C185" s="694"/>
      <c r="D185" s="692"/>
      <c r="E185" s="497"/>
      <c r="F185" s="492"/>
      <c r="G185" s="494"/>
      <c r="H185" s="498"/>
      <c r="I185" s="486"/>
      <c r="J185" s="486"/>
      <c r="K185" s="486"/>
      <c r="L185" s="486"/>
      <c r="M185" s="486"/>
      <c r="N185" s="499"/>
    </row>
    <row r="186" spans="1:14" ht="43.5" thickBot="1" x14ac:dyDescent="0.3">
      <c r="A186" s="503"/>
      <c r="B186" s="504" t="s">
        <v>17</v>
      </c>
      <c r="C186" s="504" t="s">
        <v>18</v>
      </c>
      <c r="D186" s="502"/>
      <c r="E186" s="492"/>
      <c r="F186" s="492"/>
      <c r="G186" s="490"/>
      <c r="H186" s="490"/>
      <c r="I186" s="505"/>
      <c r="J186" s="505"/>
      <c r="K186" s="505"/>
      <c r="L186" s="505"/>
      <c r="M186" s="505"/>
    </row>
    <row r="187" spans="1:14" ht="15.75" thickBot="1" x14ac:dyDescent="0.3">
      <c r="A187" s="507">
        <v>1</v>
      </c>
      <c r="C187" s="508">
        <f>+(F177*80)/100</f>
        <v>504.8</v>
      </c>
      <c r="D187" s="509"/>
      <c r="E187" s="502">
        <f>SUM(E177:E186)</f>
        <v>1841428370</v>
      </c>
      <c r="F187" s="511">
        <v>4708</v>
      </c>
      <c r="G187" s="511"/>
      <c r="H187" s="511"/>
      <c r="I187" s="512"/>
      <c r="J187" s="512"/>
      <c r="K187" s="512"/>
      <c r="L187" s="512"/>
      <c r="M187" s="512"/>
    </row>
    <row r="188" spans="1:14" ht="15" x14ac:dyDescent="0.25">
      <c r="A188" s="513"/>
      <c r="C188" s="514"/>
      <c r="D188" s="495"/>
      <c r="E188" s="515"/>
      <c r="F188" s="511"/>
      <c r="G188" s="511"/>
      <c r="H188" s="511"/>
      <c r="I188" s="512"/>
      <c r="J188" s="512"/>
      <c r="K188" s="512"/>
      <c r="L188" s="512"/>
      <c r="M188" s="512"/>
    </row>
    <row r="189" spans="1:14" ht="15" x14ac:dyDescent="0.25">
      <c r="A189" s="513"/>
      <c r="C189" s="514"/>
      <c r="D189" s="495"/>
      <c r="E189" s="515"/>
      <c r="F189" s="511"/>
      <c r="G189" s="511"/>
      <c r="H189" s="511"/>
      <c r="I189" s="512"/>
      <c r="J189" s="512"/>
      <c r="K189" s="512"/>
      <c r="L189" s="512"/>
      <c r="M189" s="512"/>
    </row>
    <row r="190" spans="1:14" ht="15" x14ac:dyDescent="0.2">
      <c r="A190" s="513"/>
      <c r="B190" s="516" t="s">
        <v>19</v>
      </c>
      <c r="C190" s="517"/>
      <c r="D190" s="517"/>
      <c r="E190" s="517"/>
      <c r="F190" s="517"/>
      <c r="G190" s="517"/>
      <c r="H190" s="517"/>
      <c r="I190" s="486"/>
      <c r="J190" s="486"/>
      <c r="K190" s="486"/>
      <c r="L190" s="486"/>
      <c r="M190" s="486"/>
      <c r="N190" s="488"/>
    </row>
    <row r="191" spans="1:14" ht="15" x14ac:dyDescent="0.2">
      <c r="A191" s="513"/>
      <c r="B191" s="517"/>
      <c r="C191" s="517"/>
      <c r="D191" s="517"/>
      <c r="E191" s="517"/>
      <c r="F191" s="517"/>
      <c r="G191" s="517"/>
      <c r="H191" s="517"/>
      <c r="I191" s="486"/>
      <c r="J191" s="486"/>
      <c r="K191" s="486"/>
      <c r="L191" s="486"/>
      <c r="M191" s="486"/>
      <c r="N191" s="488"/>
    </row>
    <row r="192" spans="1:14" ht="15" x14ac:dyDescent="0.2">
      <c r="A192" s="513"/>
      <c r="B192" s="40" t="s">
        <v>20</v>
      </c>
      <c r="C192" s="40" t="s">
        <v>21</v>
      </c>
      <c r="D192" s="40" t="s">
        <v>22</v>
      </c>
      <c r="E192" s="517"/>
      <c r="F192" s="517"/>
      <c r="G192" s="517"/>
      <c r="H192" s="517"/>
      <c r="I192" s="486"/>
      <c r="J192" s="486"/>
      <c r="K192" s="486"/>
      <c r="L192" s="486"/>
      <c r="M192" s="486"/>
      <c r="N192" s="488"/>
    </row>
    <row r="193" spans="1:14" ht="15" x14ac:dyDescent="0.2">
      <c r="A193" s="513"/>
      <c r="B193" s="518" t="s">
        <v>23</v>
      </c>
      <c r="C193" s="518" t="s">
        <v>21</v>
      </c>
      <c r="D193" s="518"/>
      <c r="E193" s="517"/>
      <c r="F193" s="517"/>
      <c r="G193" s="517"/>
      <c r="H193" s="517"/>
      <c r="I193" s="486"/>
      <c r="J193" s="486"/>
      <c r="K193" s="486"/>
      <c r="L193" s="486"/>
      <c r="M193" s="486"/>
      <c r="N193" s="488"/>
    </row>
    <row r="194" spans="1:14" ht="15" x14ac:dyDescent="0.2">
      <c r="A194" s="513"/>
      <c r="B194" s="518" t="s">
        <v>25</v>
      </c>
      <c r="C194" s="518" t="s">
        <v>295</v>
      </c>
      <c r="D194" s="518"/>
      <c r="E194" s="517"/>
      <c r="F194" s="517"/>
      <c r="G194" s="517"/>
      <c r="H194" s="517"/>
      <c r="I194" s="486"/>
      <c r="J194" s="486"/>
      <c r="K194" s="486"/>
      <c r="L194" s="486"/>
      <c r="M194" s="486"/>
      <c r="N194" s="488"/>
    </row>
    <row r="195" spans="1:14" ht="15" x14ac:dyDescent="0.2">
      <c r="A195" s="513"/>
      <c r="B195" s="518" t="s">
        <v>26</v>
      </c>
      <c r="C195" s="518" t="s">
        <v>21</v>
      </c>
      <c r="D195" s="518"/>
      <c r="E195" s="517"/>
      <c r="F195" s="517"/>
      <c r="G195" s="517"/>
      <c r="H195" s="517"/>
      <c r="I195" s="486"/>
      <c r="J195" s="486"/>
      <c r="K195" s="486"/>
      <c r="L195" s="486"/>
      <c r="M195" s="486"/>
      <c r="N195" s="488"/>
    </row>
    <row r="196" spans="1:14" ht="15" x14ac:dyDescent="0.2">
      <c r="A196" s="513"/>
      <c r="B196" s="518" t="s">
        <v>27</v>
      </c>
      <c r="C196" s="518" t="s">
        <v>21</v>
      </c>
      <c r="D196" s="518"/>
      <c r="E196" s="517"/>
      <c r="F196" s="517"/>
      <c r="G196" s="517"/>
      <c r="H196" s="517"/>
      <c r="I196" s="486"/>
      <c r="J196" s="486"/>
      <c r="K196" s="486"/>
      <c r="L196" s="486"/>
      <c r="M196" s="486"/>
      <c r="N196" s="488"/>
    </row>
    <row r="197" spans="1:14" ht="15" x14ac:dyDescent="0.2">
      <c r="A197" s="513"/>
      <c r="B197" s="517"/>
      <c r="C197" s="517"/>
      <c r="D197" s="517"/>
      <c r="E197" s="517"/>
      <c r="F197" s="517"/>
      <c r="G197" s="517"/>
      <c r="H197" s="517"/>
      <c r="I197" s="486"/>
      <c r="J197" s="486"/>
      <c r="K197" s="486"/>
      <c r="L197" s="486"/>
      <c r="M197" s="486"/>
      <c r="N197" s="488"/>
    </row>
    <row r="198" spans="1:14" ht="15" x14ac:dyDescent="0.2">
      <c r="A198" s="513"/>
      <c r="B198" s="517"/>
      <c r="C198" s="517"/>
      <c r="D198" s="517"/>
      <c r="E198" s="517"/>
      <c r="F198" s="517"/>
      <c r="G198" s="517"/>
      <c r="H198" s="517"/>
      <c r="I198" s="486"/>
      <c r="J198" s="486"/>
      <c r="K198" s="486"/>
      <c r="L198" s="486"/>
      <c r="M198" s="486"/>
      <c r="N198" s="488"/>
    </row>
    <row r="199" spans="1:14" ht="15" x14ac:dyDescent="0.2">
      <c r="A199" s="513"/>
      <c r="B199" s="516" t="s">
        <v>28</v>
      </c>
      <c r="C199" s="517"/>
      <c r="D199" s="517"/>
      <c r="E199" s="517"/>
      <c r="F199" s="517"/>
      <c r="G199" s="517"/>
      <c r="H199" s="517"/>
      <c r="I199" s="486"/>
      <c r="J199" s="486"/>
      <c r="K199" s="486"/>
      <c r="L199" s="486"/>
      <c r="M199" s="486"/>
      <c r="N199" s="488"/>
    </row>
    <row r="200" spans="1:14" ht="15" x14ac:dyDescent="0.2">
      <c r="A200" s="513"/>
      <c r="B200" s="517"/>
      <c r="C200" s="517"/>
      <c r="D200" s="517"/>
      <c r="E200" s="517"/>
      <c r="F200" s="517"/>
      <c r="G200" s="517"/>
      <c r="H200" s="517"/>
      <c r="I200" s="486"/>
      <c r="J200" s="486"/>
      <c r="K200" s="486"/>
      <c r="L200" s="486"/>
      <c r="M200" s="486"/>
      <c r="N200" s="488"/>
    </row>
    <row r="201" spans="1:14" ht="15" x14ac:dyDescent="0.2">
      <c r="A201" s="513"/>
      <c r="B201" s="517"/>
      <c r="C201" s="517"/>
      <c r="D201" s="517"/>
      <c r="E201" s="517"/>
      <c r="F201" s="517"/>
      <c r="G201" s="517"/>
      <c r="H201" s="517"/>
      <c r="I201" s="486"/>
      <c r="J201" s="486"/>
      <c r="K201" s="486"/>
      <c r="L201" s="486"/>
      <c r="M201" s="486"/>
      <c r="N201" s="488"/>
    </row>
    <row r="202" spans="1:14" ht="15" x14ac:dyDescent="0.2">
      <c r="A202" s="513"/>
      <c r="B202" s="40" t="s">
        <v>20</v>
      </c>
      <c r="C202" s="40" t="s">
        <v>29</v>
      </c>
      <c r="D202" s="520" t="s">
        <v>30</v>
      </c>
      <c r="E202" s="520" t="s">
        <v>31</v>
      </c>
      <c r="F202" s="517"/>
      <c r="G202" s="517"/>
      <c r="H202" s="517"/>
      <c r="I202" s="486"/>
      <c r="J202" s="486"/>
      <c r="K202" s="486"/>
      <c r="L202" s="486"/>
      <c r="M202" s="486"/>
      <c r="N202" s="488"/>
    </row>
    <row r="203" spans="1:14" ht="28.5" x14ac:dyDescent="0.2">
      <c r="A203" s="513"/>
      <c r="B203" s="43" t="s">
        <v>32</v>
      </c>
      <c r="C203" s="44">
        <v>40</v>
      </c>
      <c r="D203" s="690">
        <v>40</v>
      </c>
      <c r="E203" s="1145">
        <f>+D203+D204</f>
        <v>100</v>
      </c>
      <c r="F203" s="517"/>
      <c r="G203" s="517"/>
      <c r="H203" s="517"/>
      <c r="I203" s="486"/>
      <c r="J203" s="486"/>
      <c r="K203" s="486"/>
      <c r="L203" s="486"/>
      <c r="M203" s="486"/>
      <c r="N203" s="488"/>
    </row>
    <row r="204" spans="1:14" ht="42.75" x14ac:dyDescent="0.2">
      <c r="A204" s="513"/>
      <c r="B204" s="43" t="s">
        <v>33</v>
      </c>
      <c r="C204" s="44">
        <v>60</v>
      </c>
      <c r="D204" s="690">
        <v>60</v>
      </c>
      <c r="E204" s="1146"/>
      <c r="F204" s="517"/>
      <c r="G204" s="517"/>
      <c r="H204" s="517"/>
      <c r="I204" s="486"/>
      <c r="J204" s="486"/>
      <c r="K204" s="486"/>
      <c r="L204" s="486"/>
      <c r="M204" s="486"/>
      <c r="N204" s="488"/>
    </row>
    <row r="205" spans="1:14" ht="15" x14ac:dyDescent="0.25">
      <c r="A205" s="513"/>
      <c r="C205" s="514"/>
      <c r="D205" s="495"/>
      <c r="E205" s="515"/>
      <c r="F205" s="511"/>
      <c r="G205" s="511"/>
      <c r="H205" s="511"/>
      <c r="I205" s="512"/>
      <c r="J205" s="512"/>
      <c r="K205" s="512"/>
      <c r="L205" s="512"/>
      <c r="M205" s="512"/>
    </row>
    <row r="206" spans="1:14" ht="15" x14ac:dyDescent="0.25">
      <c r="A206" s="513"/>
      <c r="C206" s="514"/>
      <c r="D206" s="495"/>
      <c r="E206" s="515"/>
      <c r="F206" s="511"/>
      <c r="G206" s="511"/>
      <c r="H206" s="511"/>
      <c r="I206" s="512"/>
      <c r="J206" s="512"/>
      <c r="K206" s="512"/>
      <c r="L206" s="512"/>
      <c r="M206" s="512"/>
    </row>
    <row r="207" spans="1:14" ht="15" x14ac:dyDescent="0.25">
      <c r="A207" s="513"/>
      <c r="C207" s="514"/>
      <c r="D207" s="495"/>
      <c r="E207" s="515"/>
      <c r="F207" s="511"/>
      <c r="G207" s="511"/>
      <c r="H207" s="511"/>
      <c r="I207" s="512"/>
      <c r="J207" s="512"/>
      <c r="K207" s="512"/>
      <c r="L207" s="512"/>
      <c r="M207" s="512"/>
    </row>
    <row r="208" spans="1:14" ht="15" thickBot="1" x14ac:dyDescent="0.3">
      <c r="K208" s="475"/>
      <c r="M208" s="1147" t="s">
        <v>34</v>
      </c>
      <c r="N208" s="1147"/>
    </row>
    <row r="209" spans="1:17" ht="15" x14ac:dyDescent="0.25">
      <c r="B209" s="516" t="s">
        <v>35</v>
      </c>
      <c r="K209" s="475"/>
      <c r="M209" s="522"/>
      <c r="N209" s="522"/>
    </row>
    <row r="210" spans="1:17" ht="15" thickBot="1" x14ac:dyDescent="0.3">
      <c r="K210" s="475"/>
      <c r="M210" s="522"/>
      <c r="N210" s="522"/>
    </row>
    <row r="211" spans="1:17" ht="75" x14ac:dyDescent="0.25">
      <c r="A211" s="486"/>
      <c r="B211" s="523" t="s">
        <v>36</v>
      </c>
      <c r="C211" s="523" t="s">
        <v>37</v>
      </c>
      <c r="D211" s="523" t="s">
        <v>38</v>
      </c>
      <c r="E211" s="523" t="s">
        <v>39</v>
      </c>
      <c r="F211" s="523" t="s">
        <v>40</v>
      </c>
      <c r="G211" s="523" t="s">
        <v>41</v>
      </c>
      <c r="H211" s="523" t="s">
        <v>42</v>
      </c>
      <c r="I211" s="523" t="s">
        <v>43</v>
      </c>
      <c r="J211" s="523" t="s">
        <v>44</v>
      </c>
      <c r="K211" s="523" t="s">
        <v>45</v>
      </c>
      <c r="L211" s="523" t="s">
        <v>46</v>
      </c>
      <c r="M211" s="586" t="s">
        <v>47</v>
      </c>
      <c r="N211" s="523" t="s">
        <v>48</v>
      </c>
      <c r="O211" s="523" t="s">
        <v>49</v>
      </c>
      <c r="P211" s="525" t="s">
        <v>50</v>
      </c>
      <c r="Q211" s="525" t="s">
        <v>51</v>
      </c>
    </row>
    <row r="212" spans="1:17" ht="28.5" x14ac:dyDescent="0.25">
      <c r="A212" s="526">
        <v>1</v>
      </c>
      <c r="B212" s="527" t="s">
        <v>1946</v>
      </c>
      <c r="C212" s="528" t="s">
        <v>1946</v>
      </c>
      <c r="D212" s="527" t="s">
        <v>1087</v>
      </c>
      <c r="E212" s="529" t="s">
        <v>2210</v>
      </c>
      <c r="F212" s="530" t="s">
        <v>21</v>
      </c>
      <c r="G212" s="567"/>
      <c r="H212" s="532" t="s">
        <v>1038</v>
      </c>
      <c r="I212" s="533" t="s">
        <v>2113</v>
      </c>
      <c r="J212" s="533" t="s">
        <v>22</v>
      </c>
      <c r="K212" s="587" t="s">
        <v>2211</v>
      </c>
      <c r="L212" s="535"/>
      <c r="M212" s="535">
        <v>624</v>
      </c>
      <c r="N212" s="536">
        <f>+M212*G212</f>
        <v>0</v>
      </c>
      <c r="O212" s="537">
        <v>775398832</v>
      </c>
      <c r="P212" s="537">
        <v>97</v>
      </c>
      <c r="Q212" s="538"/>
    </row>
    <row r="213" spans="1:17" ht="28.5" x14ac:dyDescent="0.25">
      <c r="A213" s="526">
        <f>+A212+1</f>
        <v>2</v>
      </c>
      <c r="B213" s="527" t="s">
        <v>1946</v>
      </c>
      <c r="C213" s="528" t="s">
        <v>1946</v>
      </c>
      <c r="D213" s="527" t="s">
        <v>1087</v>
      </c>
      <c r="E213" s="529" t="s">
        <v>2212</v>
      </c>
      <c r="F213" s="530" t="s">
        <v>21</v>
      </c>
      <c r="G213" s="530"/>
      <c r="H213" s="530" t="s">
        <v>2213</v>
      </c>
      <c r="I213" s="533" t="s">
        <v>2214</v>
      </c>
      <c r="J213" s="533" t="s">
        <v>22</v>
      </c>
      <c r="K213" s="587">
        <v>7</v>
      </c>
      <c r="L213" s="535"/>
      <c r="M213" s="535">
        <v>750</v>
      </c>
      <c r="N213" s="536"/>
      <c r="O213" s="537">
        <v>1638766005</v>
      </c>
      <c r="P213" s="537">
        <v>108</v>
      </c>
      <c r="Q213" s="538"/>
    </row>
    <row r="214" spans="1:17" ht="28.5" x14ac:dyDescent="0.25">
      <c r="A214" s="526">
        <f t="shared" ref="A214:A219" si="5">+A213+1</f>
        <v>3</v>
      </c>
      <c r="B214" s="527" t="s">
        <v>1946</v>
      </c>
      <c r="C214" s="528" t="s">
        <v>1946</v>
      </c>
      <c r="D214" s="527" t="s">
        <v>1087</v>
      </c>
      <c r="E214" s="529" t="s">
        <v>2215</v>
      </c>
      <c r="F214" s="530" t="s">
        <v>21</v>
      </c>
      <c r="G214" s="530"/>
      <c r="H214" s="530" t="s">
        <v>2216</v>
      </c>
      <c r="I214" s="533" t="s">
        <v>73</v>
      </c>
      <c r="J214" s="533" t="s">
        <v>22</v>
      </c>
      <c r="K214" s="587">
        <v>2.2000000000000002</v>
      </c>
      <c r="L214" s="535"/>
      <c r="M214" s="535">
        <v>750</v>
      </c>
      <c r="N214" s="536"/>
      <c r="O214" s="537">
        <v>369603630</v>
      </c>
      <c r="P214" s="537">
        <v>113</v>
      </c>
      <c r="Q214" s="538"/>
    </row>
    <row r="215" spans="1:17" ht="28.5" x14ac:dyDescent="0.25">
      <c r="A215" s="526">
        <f t="shared" si="5"/>
        <v>4</v>
      </c>
      <c r="B215" s="527" t="s">
        <v>1946</v>
      </c>
      <c r="C215" s="528" t="s">
        <v>1946</v>
      </c>
      <c r="D215" s="527" t="s">
        <v>1087</v>
      </c>
      <c r="E215" s="529" t="s">
        <v>2217</v>
      </c>
      <c r="F215" s="530" t="s">
        <v>21</v>
      </c>
      <c r="G215" s="530"/>
      <c r="H215" s="530" t="s">
        <v>2218</v>
      </c>
      <c r="I215" s="533" t="s">
        <v>2219</v>
      </c>
      <c r="J215" s="533" t="s">
        <v>22</v>
      </c>
      <c r="K215" s="587">
        <v>0.13</v>
      </c>
      <c r="L215" s="535"/>
      <c r="M215" s="535">
        <v>750</v>
      </c>
      <c r="N215" s="536"/>
      <c r="O215" s="537">
        <v>0</v>
      </c>
      <c r="P215" s="537">
        <v>107</v>
      </c>
      <c r="Q215" s="538"/>
    </row>
    <row r="216" spans="1:17" ht="28.5" x14ac:dyDescent="0.25">
      <c r="A216" s="526">
        <f t="shared" si="5"/>
        <v>5</v>
      </c>
      <c r="B216" s="527" t="s">
        <v>1946</v>
      </c>
      <c r="C216" s="528" t="s">
        <v>1946</v>
      </c>
      <c r="D216" s="529" t="s">
        <v>2220</v>
      </c>
      <c r="E216" s="540" t="s">
        <v>2221</v>
      </c>
      <c r="F216" s="530" t="s">
        <v>21</v>
      </c>
      <c r="G216" s="530"/>
      <c r="H216" s="530" t="s">
        <v>2222</v>
      </c>
      <c r="I216" s="533" t="s">
        <v>2223</v>
      </c>
      <c r="J216" s="533" t="s">
        <v>22</v>
      </c>
      <c r="K216" s="587">
        <v>7.15</v>
      </c>
      <c r="L216" s="535"/>
      <c r="M216" s="535">
        <v>624</v>
      </c>
      <c r="N216" s="536"/>
      <c r="O216" s="537">
        <v>621980212</v>
      </c>
      <c r="P216" s="537">
        <v>118</v>
      </c>
      <c r="Q216" s="538"/>
    </row>
    <row r="217" spans="1:17" x14ac:dyDescent="0.25">
      <c r="A217" s="526">
        <f t="shared" si="5"/>
        <v>6</v>
      </c>
      <c r="B217" s="527"/>
      <c r="C217" s="528"/>
      <c r="D217" s="527"/>
      <c r="E217" s="529"/>
      <c r="F217" s="530"/>
      <c r="G217" s="530"/>
      <c r="H217" s="530"/>
      <c r="I217" s="533"/>
      <c r="J217" s="533"/>
      <c r="K217" s="569"/>
      <c r="L217" s="533"/>
      <c r="M217" s="536"/>
      <c r="N217" s="536"/>
      <c r="O217" s="537"/>
      <c r="P217" s="537"/>
      <c r="Q217" s="538"/>
    </row>
    <row r="218" spans="1:17" x14ac:dyDescent="0.25">
      <c r="A218" s="526">
        <f t="shared" si="5"/>
        <v>7</v>
      </c>
      <c r="B218" s="527"/>
      <c r="C218" s="528"/>
      <c r="D218" s="527"/>
      <c r="E218" s="529"/>
      <c r="F218" s="530"/>
      <c r="G218" s="530"/>
      <c r="H218" s="530"/>
      <c r="I218" s="533"/>
      <c r="J218" s="533"/>
      <c r="K218" s="534"/>
      <c r="L218" s="533"/>
      <c r="M218" s="536"/>
      <c r="N218" s="536"/>
      <c r="O218" s="537"/>
      <c r="P218" s="537"/>
      <c r="Q218" s="538"/>
    </row>
    <row r="219" spans="1:17" x14ac:dyDescent="0.25">
      <c r="A219" s="526">
        <f t="shared" si="5"/>
        <v>8</v>
      </c>
      <c r="B219" s="527"/>
      <c r="C219" s="528"/>
      <c r="D219" s="527"/>
      <c r="E219" s="529"/>
      <c r="F219" s="530"/>
      <c r="G219" s="530"/>
      <c r="H219" s="530"/>
      <c r="I219" s="533"/>
      <c r="J219" s="533"/>
      <c r="L219" s="533"/>
      <c r="M219" s="536"/>
      <c r="N219" s="536"/>
      <c r="O219" s="537"/>
      <c r="P219" s="537"/>
      <c r="Q219" s="538"/>
    </row>
    <row r="220" spans="1:17" x14ac:dyDescent="0.25">
      <c r="A220" s="526"/>
      <c r="B220" s="541" t="s">
        <v>31</v>
      </c>
      <c r="C220" s="528"/>
      <c r="D220" s="527"/>
      <c r="E220" s="529"/>
      <c r="F220" s="530"/>
      <c r="G220" s="530"/>
      <c r="H220" s="530"/>
      <c r="I220" s="533"/>
      <c r="J220" s="533"/>
      <c r="K220" s="588">
        <v>27.18</v>
      </c>
      <c r="L220" s="543">
        <f t="shared" ref="L220:N220" si="6">SUM(L212:L219)</f>
        <v>0</v>
      </c>
      <c r="M220" s="544">
        <f t="shared" si="6"/>
        <v>3498</v>
      </c>
      <c r="N220" s="543">
        <f t="shared" si="6"/>
        <v>0</v>
      </c>
      <c r="O220" s="537"/>
      <c r="P220" s="537"/>
      <c r="Q220" s="538"/>
    </row>
    <row r="221" spans="1:17" x14ac:dyDescent="0.25">
      <c r="A221" s="545"/>
      <c r="B221" s="545"/>
      <c r="C221" s="545"/>
      <c r="D221" s="545"/>
      <c r="E221" s="546"/>
      <c r="F221" s="545"/>
      <c r="G221" s="545"/>
      <c r="H221" s="545"/>
      <c r="I221" s="545"/>
      <c r="J221" s="545"/>
      <c r="K221" s="545"/>
      <c r="L221" s="545"/>
      <c r="M221" s="545"/>
      <c r="N221" s="545"/>
      <c r="O221" s="545"/>
      <c r="P221" s="545"/>
      <c r="Q221" s="545"/>
    </row>
    <row r="222" spans="1:17" ht="15" x14ac:dyDescent="0.25">
      <c r="A222" s="545"/>
      <c r="B222" s="1148" t="s">
        <v>76</v>
      </c>
      <c r="C222" s="1148" t="s">
        <v>77</v>
      </c>
      <c r="D222" s="1150" t="s">
        <v>78</v>
      </c>
      <c r="E222" s="1150"/>
      <c r="F222" s="545"/>
      <c r="G222" s="545"/>
      <c r="H222" s="545"/>
      <c r="I222" s="545"/>
      <c r="J222" s="545"/>
      <c r="K222" s="545"/>
      <c r="L222" s="545"/>
      <c r="M222" s="545"/>
      <c r="N222" s="545"/>
      <c r="O222" s="545"/>
      <c r="P222" s="545"/>
      <c r="Q222" s="545"/>
    </row>
    <row r="223" spans="1:17" ht="15" x14ac:dyDescent="0.25">
      <c r="A223" s="545"/>
      <c r="B223" s="1149"/>
      <c r="C223" s="1149"/>
      <c r="D223" s="691" t="s">
        <v>79</v>
      </c>
      <c r="E223" s="548" t="s">
        <v>80</v>
      </c>
      <c r="F223" s="545"/>
      <c r="G223" s="545"/>
      <c r="H223" s="545"/>
      <c r="I223" s="545"/>
      <c r="J223" s="545"/>
      <c r="K223" s="545"/>
      <c r="L223" s="545"/>
      <c r="M223" s="545"/>
      <c r="N223" s="545"/>
      <c r="O223" s="545"/>
      <c r="P223" s="545"/>
      <c r="Q223" s="545"/>
    </row>
    <row r="224" spans="1:17" ht="18" x14ac:dyDescent="0.25">
      <c r="A224" s="545"/>
      <c r="B224" s="549" t="s">
        <v>81</v>
      </c>
      <c r="C224" s="550" t="s">
        <v>2224</v>
      </c>
      <c r="D224" s="551" t="s">
        <v>21</v>
      </c>
      <c r="E224" s="551"/>
      <c r="F224" s="552"/>
      <c r="G224" s="552"/>
      <c r="H224" s="552"/>
      <c r="I224" s="552"/>
      <c r="J224" s="552"/>
      <c r="K224" s="552"/>
      <c r="L224" s="552"/>
      <c r="M224" s="552"/>
      <c r="N224" s="545"/>
      <c r="O224" s="545"/>
      <c r="P224" s="545"/>
      <c r="Q224" s="545"/>
    </row>
    <row r="225" spans="1:17" ht="15" x14ac:dyDescent="0.25">
      <c r="A225" s="545"/>
      <c r="B225" s="549" t="s">
        <v>82</v>
      </c>
      <c r="C225" s="550">
        <f>+M220</f>
        <v>3498</v>
      </c>
      <c r="D225" s="551" t="s">
        <v>21</v>
      </c>
      <c r="E225" s="551"/>
      <c r="F225" s="545"/>
      <c r="G225" s="545"/>
      <c r="H225" s="545"/>
      <c r="I225" s="545"/>
      <c r="J225" s="545"/>
      <c r="K225" s="545"/>
      <c r="L225" s="545"/>
      <c r="M225" s="545"/>
      <c r="N225" s="545"/>
      <c r="O225" s="545"/>
      <c r="P225" s="545"/>
      <c r="Q225" s="545"/>
    </row>
    <row r="226" spans="1:17" x14ac:dyDescent="0.25">
      <c r="A226" s="545"/>
      <c r="B226" s="554"/>
      <c r="C226" s="1159"/>
      <c r="D226" s="1159"/>
      <c r="E226" s="1159"/>
      <c r="F226" s="1159"/>
      <c r="G226" s="1159"/>
      <c r="H226" s="1159"/>
      <c r="I226" s="1159"/>
      <c r="J226" s="1159"/>
      <c r="K226" s="1159"/>
      <c r="L226" s="1159"/>
      <c r="M226" s="1159"/>
      <c r="N226" s="1159"/>
      <c r="O226" s="545"/>
      <c r="P226" s="545"/>
      <c r="Q226" s="545"/>
    </row>
    <row r="227" spans="1:17" ht="15" thickBot="1" x14ac:dyDescent="0.3">
      <c r="K227" s="475"/>
      <c r="M227" s="475"/>
    </row>
    <row r="228" spans="1:17" ht="27" thickBot="1" x14ac:dyDescent="0.3">
      <c r="B228" s="1160" t="s">
        <v>83</v>
      </c>
      <c r="C228" s="1160"/>
      <c r="D228" s="1160"/>
      <c r="E228" s="1160"/>
      <c r="F228" s="1160"/>
      <c r="G228" s="1160"/>
      <c r="H228" s="1160"/>
      <c r="I228" s="1160"/>
      <c r="J228" s="1160"/>
      <c r="K228" s="1160"/>
      <c r="L228" s="1160"/>
      <c r="M228" s="1160"/>
      <c r="N228" s="1160"/>
    </row>
    <row r="229" spans="1:17" x14ac:dyDescent="0.25">
      <c r="K229" s="475"/>
      <c r="M229" s="475"/>
    </row>
    <row r="230" spans="1:17" x14ac:dyDescent="0.25">
      <c r="K230" s="475"/>
      <c r="M230" s="475"/>
    </row>
    <row r="231" spans="1:17" ht="120" x14ac:dyDescent="0.25">
      <c r="B231" s="40" t="s">
        <v>84</v>
      </c>
      <c r="C231" s="555" t="s">
        <v>85</v>
      </c>
      <c r="D231" s="555" t="s">
        <v>86</v>
      </c>
      <c r="E231" s="555" t="s">
        <v>87</v>
      </c>
      <c r="F231" s="555" t="s">
        <v>88</v>
      </c>
      <c r="G231" s="555" t="s">
        <v>89</v>
      </c>
      <c r="H231" s="555" t="s">
        <v>90</v>
      </c>
      <c r="I231" s="555" t="s">
        <v>91</v>
      </c>
      <c r="J231" s="555" t="s">
        <v>92</v>
      </c>
      <c r="K231" s="555" t="s">
        <v>93</v>
      </c>
      <c r="L231" s="555" t="s">
        <v>94</v>
      </c>
      <c r="M231" s="558" t="s">
        <v>95</v>
      </c>
      <c r="N231" s="558" t="s">
        <v>96</v>
      </c>
      <c r="O231" s="1161" t="s">
        <v>97</v>
      </c>
      <c r="P231" s="1162"/>
      <c r="Q231" s="555" t="s">
        <v>98</v>
      </c>
    </row>
    <row r="232" spans="1:17" x14ac:dyDescent="0.2">
      <c r="B232" s="559" t="s">
        <v>242</v>
      </c>
      <c r="C232" s="559" t="s">
        <v>1065</v>
      </c>
      <c r="D232" s="428" t="s">
        <v>2225</v>
      </c>
      <c r="E232" s="428">
        <v>151</v>
      </c>
      <c r="F232" s="560"/>
      <c r="G232" s="560" t="s">
        <v>21</v>
      </c>
      <c r="H232" s="560"/>
      <c r="I232" s="561"/>
      <c r="J232" s="561" t="s">
        <v>21</v>
      </c>
      <c r="K232" s="561" t="s">
        <v>21</v>
      </c>
      <c r="L232" s="561" t="s">
        <v>21</v>
      </c>
      <c r="M232" s="561" t="s">
        <v>21</v>
      </c>
      <c r="N232" s="561" t="s">
        <v>21</v>
      </c>
      <c r="O232" s="1157"/>
      <c r="P232" s="1158"/>
      <c r="Q232" s="518" t="s">
        <v>21</v>
      </c>
    </row>
    <row r="233" spans="1:17" x14ac:dyDescent="0.2">
      <c r="B233" s="559" t="s">
        <v>242</v>
      </c>
      <c r="C233" s="559" t="s">
        <v>1065</v>
      </c>
      <c r="D233" s="428" t="s">
        <v>2226</v>
      </c>
      <c r="E233" s="428">
        <v>65</v>
      </c>
      <c r="F233" s="560"/>
      <c r="G233" s="560" t="s">
        <v>21</v>
      </c>
      <c r="H233" s="560"/>
      <c r="I233" s="561"/>
      <c r="J233" s="561" t="s">
        <v>21</v>
      </c>
      <c r="K233" s="561" t="s">
        <v>21</v>
      </c>
      <c r="L233" s="561" t="s">
        <v>21</v>
      </c>
      <c r="M233" s="561" t="s">
        <v>21</v>
      </c>
      <c r="N233" s="561" t="s">
        <v>21</v>
      </c>
      <c r="O233" s="1157"/>
      <c r="P233" s="1158"/>
      <c r="Q233" s="518" t="s">
        <v>21</v>
      </c>
    </row>
    <row r="234" spans="1:17" x14ac:dyDescent="0.2">
      <c r="B234" s="559" t="s">
        <v>242</v>
      </c>
      <c r="C234" s="559" t="s">
        <v>1065</v>
      </c>
      <c r="D234" s="428" t="s">
        <v>2227</v>
      </c>
      <c r="E234" s="428">
        <v>100</v>
      </c>
      <c r="F234" s="560"/>
      <c r="G234" s="560" t="s">
        <v>21</v>
      </c>
      <c r="H234" s="560"/>
      <c r="I234" s="561"/>
      <c r="J234" s="561" t="s">
        <v>21</v>
      </c>
      <c r="K234" s="561" t="s">
        <v>21</v>
      </c>
      <c r="L234" s="561" t="s">
        <v>21</v>
      </c>
      <c r="M234" s="561" t="s">
        <v>21</v>
      </c>
      <c r="N234" s="561" t="s">
        <v>21</v>
      </c>
      <c r="O234" s="1157"/>
      <c r="P234" s="1158"/>
      <c r="Q234" s="518" t="s">
        <v>21</v>
      </c>
    </row>
    <row r="235" spans="1:17" x14ac:dyDescent="0.2">
      <c r="B235" s="559" t="s">
        <v>242</v>
      </c>
      <c r="C235" s="559" t="s">
        <v>1065</v>
      </c>
      <c r="D235" s="428" t="s">
        <v>2228</v>
      </c>
      <c r="E235" s="428">
        <v>81</v>
      </c>
      <c r="F235" s="560"/>
      <c r="G235" s="560" t="s">
        <v>21</v>
      </c>
      <c r="H235" s="560"/>
      <c r="I235" s="561"/>
      <c r="J235" s="561" t="s">
        <v>21</v>
      </c>
      <c r="K235" s="561" t="s">
        <v>21</v>
      </c>
      <c r="L235" s="561" t="s">
        <v>21</v>
      </c>
      <c r="M235" s="561" t="s">
        <v>21</v>
      </c>
      <c r="N235" s="561" t="s">
        <v>21</v>
      </c>
      <c r="O235" s="1157"/>
      <c r="P235" s="1158"/>
      <c r="Q235" s="518" t="s">
        <v>21</v>
      </c>
    </row>
    <row r="236" spans="1:17" x14ac:dyDescent="0.2">
      <c r="B236" s="559" t="s">
        <v>242</v>
      </c>
      <c r="C236" s="559" t="s">
        <v>1065</v>
      </c>
      <c r="D236" s="428" t="s">
        <v>2229</v>
      </c>
      <c r="E236" s="428">
        <v>104</v>
      </c>
      <c r="F236" s="560"/>
      <c r="G236" s="560" t="s">
        <v>21</v>
      </c>
      <c r="H236" s="560"/>
      <c r="I236" s="561"/>
      <c r="J236" s="561" t="s">
        <v>21</v>
      </c>
      <c r="K236" s="561" t="s">
        <v>21</v>
      </c>
      <c r="L236" s="561" t="s">
        <v>21</v>
      </c>
      <c r="M236" s="561" t="s">
        <v>21</v>
      </c>
      <c r="N236" s="561" t="s">
        <v>21</v>
      </c>
      <c r="O236" s="1157"/>
      <c r="P236" s="1158"/>
      <c r="Q236" s="518" t="s">
        <v>21</v>
      </c>
    </row>
    <row r="237" spans="1:17" x14ac:dyDescent="0.2">
      <c r="B237" s="559" t="s">
        <v>242</v>
      </c>
      <c r="C237" s="559" t="s">
        <v>1065</v>
      </c>
      <c r="D237" s="428" t="s">
        <v>2230</v>
      </c>
      <c r="E237" s="428">
        <v>62</v>
      </c>
      <c r="F237" s="560"/>
      <c r="G237" s="560" t="s">
        <v>21</v>
      </c>
      <c r="H237" s="560"/>
      <c r="I237" s="561"/>
      <c r="J237" s="561" t="s">
        <v>21</v>
      </c>
      <c r="K237" s="561" t="s">
        <v>21</v>
      </c>
      <c r="L237" s="561" t="s">
        <v>21</v>
      </c>
      <c r="M237" s="561" t="s">
        <v>21</v>
      </c>
      <c r="N237" s="561" t="s">
        <v>21</v>
      </c>
      <c r="O237" s="1157"/>
      <c r="P237" s="1158"/>
      <c r="Q237" s="518" t="s">
        <v>21</v>
      </c>
    </row>
    <row r="238" spans="1:17" x14ac:dyDescent="0.2">
      <c r="B238" s="559" t="s">
        <v>242</v>
      </c>
      <c r="C238" s="559" t="s">
        <v>1065</v>
      </c>
      <c r="D238" s="428" t="s">
        <v>2231</v>
      </c>
      <c r="E238" s="518">
        <v>42</v>
      </c>
      <c r="F238" s="518"/>
      <c r="G238" s="560" t="s">
        <v>21</v>
      </c>
      <c r="H238" s="518"/>
      <c r="I238" s="518"/>
      <c r="J238" s="561" t="s">
        <v>21</v>
      </c>
      <c r="K238" s="561" t="s">
        <v>21</v>
      </c>
      <c r="L238" s="561" t="s">
        <v>21</v>
      </c>
      <c r="M238" s="561" t="s">
        <v>21</v>
      </c>
      <c r="N238" s="561" t="s">
        <v>21</v>
      </c>
      <c r="O238" s="1157"/>
      <c r="P238" s="1158"/>
      <c r="Q238" s="518" t="s">
        <v>21</v>
      </c>
    </row>
    <row r="239" spans="1:17" x14ac:dyDescent="0.2">
      <c r="B239" s="559" t="s">
        <v>242</v>
      </c>
      <c r="C239" s="559" t="s">
        <v>1065</v>
      </c>
      <c r="D239" s="428" t="s">
        <v>1791</v>
      </c>
      <c r="E239" s="518">
        <v>26</v>
      </c>
      <c r="F239" s="518"/>
      <c r="G239" s="560" t="s">
        <v>21</v>
      </c>
      <c r="H239" s="518"/>
      <c r="I239" s="518"/>
      <c r="J239" s="561" t="s">
        <v>21</v>
      </c>
      <c r="K239" s="561" t="s">
        <v>21</v>
      </c>
      <c r="L239" s="561" t="s">
        <v>21</v>
      </c>
      <c r="M239" s="561" t="s">
        <v>21</v>
      </c>
      <c r="N239" s="561" t="s">
        <v>21</v>
      </c>
      <c r="O239" s="1157"/>
      <c r="P239" s="1158"/>
      <c r="Q239" s="518" t="s">
        <v>21</v>
      </c>
    </row>
    <row r="240" spans="1:17" x14ac:dyDescent="0.25">
      <c r="B240" s="475" t="s">
        <v>107</v>
      </c>
      <c r="K240" s="475"/>
      <c r="M240" s="475"/>
    </row>
    <row r="241" spans="2:17" x14ac:dyDescent="0.25">
      <c r="B241" s="475" t="s">
        <v>108</v>
      </c>
      <c r="K241" s="475"/>
      <c r="M241" s="475"/>
    </row>
    <row r="242" spans="2:17" x14ac:dyDescent="0.25">
      <c r="B242" s="475" t="s">
        <v>109</v>
      </c>
      <c r="K242" s="475"/>
      <c r="M242" s="475"/>
    </row>
    <row r="243" spans="2:17" x14ac:dyDescent="0.25">
      <c r="K243" s="475"/>
      <c r="M243" s="475"/>
    </row>
    <row r="244" spans="2:17" ht="15" thickBot="1" x14ac:dyDescent="0.3">
      <c r="K244" s="475"/>
      <c r="M244" s="475"/>
    </row>
    <row r="245" spans="2:17" ht="27" thickBot="1" x14ac:dyDescent="0.3">
      <c r="B245" s="1165" t="s">
        <v>110</v>
      </c>
      <c r="C245" s="1166"/>
      <c r="D245" s="1166"/>
      <c r="E245" s="1166"/>
      <c r="F245" s="1166"/>
      <c r="G245" s="1166"/>
      <c r="H245" s="1166"/>
      <c r="I245" s="1166"/>
      <c r="J245" s="1166"/>
      <c r="K245" s="1166"/>
      <c r="L245" s="1166"/>
      <c r="M245" s="1166"/>
      <c r="N245" s="1167"/>
    </row>
    <row r="246" spans="2:17" x14ac:dyDescent="0.25">
      <c r="K246" s="475"/>
      <c r="M246" s="475"/>
    </row>
    <row r="247" spans="2:17" x14ac:dyDescent="0.25">
      <c r="K247" s="475"/>
      <c r="M247" s="475"/>
    </row>
    <row r="248" spans="2:17" x14ac:dyDescent="0.25">
      <c r="K248" s="475"/>
      <c r="M248" s="475"/>
    </row>
    <row r="249" spans="2:17" x14ac:dyDescent="0.25">
      <c r="K249" s="475"/>
      <c r="M249" s="475"/>
    </row>
    <row r="250" spans="2:17" ht="75" x14ac:dyDescent="0.25">
      <c r="B250" s="40" t="s">
        <v>111</v>
      </c>
      <c r="C250" s="40" t="s">
        <v>112</v>
      </c>
      <c r="D250" s="40" t="s">
        <v>113</v>
      </c>
      <c r="E250" s="40" t="s">
        <v>114</v>
      </c>
      <c r="F250" s="40" t="s">
        <v>115</v>
      </c>
      <c r="G250" s="40" t="s">
        <v>116</v>
      </c>
      <c r="H250" s="40" t="s">
        <v>117</v>
      </c>
      <c r="I250" s="40" t="s">
        <v>118</v>
      </c>
      <c r="J250" s="1161" t="s">
        <v>119</v>
      </c>
      <c r="K250" s="1168"/>
      <c r="L250" s="1162"/>
      <c r="M250" s="40" t="s">
        <v>120</v>
      </c>
      <c r="N250" s="40" t="s">
        <v>2166</v>
      </c>
      <c r="O250" s="40" t="s">
        <v>2167</v>
      </c>
      <c r="P250" s="1161" t="s">
        <v>97</v>
      </c>
      <c r="Q250" s="1162"/>
    </row>
    <row r="251" spans="2:17" ht="15" x14ac:dyDescent="0.2">
      <c r="B251" s="116" t="s">
        <v>123</v>
      </c>
      <c r="C251" s="116">
        <v>1</v>
      </c>
      <c r="D251" s="115" t="s">
        <v>2232</v>
      </c>
      <c r="E251" s="115">
        <v>43483996</v>
      </c>
      <c r="F251" s="115" t="s">
        <v>991</v>
      </c>
      <c r="G251" s="115" t="s">
        <v>2233</v>
      </c>
      <c r="H251" s="115">
        <v>2010</v>
      </c>
      <c r="I251" s="99" t="s">
        <v>582</v>
      </c>
      <c r="J251" s="117"/>
      <c r="K251" s="114">
        <v>33</v>
      </c>
      <c r="L251" s="113" t="s">
        <v>858</v>
      </c>
      <c r="M251" s="112" t="s">
        <v>21</v>
      </c>
      <c r="N251" s="112" t="s">
        <v>21</v>
      </c>
      <c r="O251" s="112" t="s">
        <v>21</v>
      </c>
      <c r="P251" s="1119"/>
      <c r="Q251" s="1119"/>
    </row>
    <row r="252" spans="2:17" ht="15" x14ac:dyDescent="0.2">
      <c r="B252" s="116" t="s">
        <v>958</v>
      </c>
      <c r="C252" s="116">
        <v>1</v>
      </c>
      <c r="D252" s="115" t="s">
        <v>2234</v>
      </c>
      <c r="E252" s="115">
        <v>1035420512</v>
      </c>
      <c r="F252" s="115" t="s">
        <v>330</v>
      </c>
      <c r="G252" s="115" t="s">
        <v>126</v>
      </c>
      <c r="H252" s="115">
        <v>2012</v>
      </c>
      <c r="I252" s="99" t="s">
        <v>1123</v>
      </c>
      <c r="J252" s="117"/>
      <c r="K252" s="114">
        <v>7</v>
      </c>
      <c r="L252" s="115" t="s">
        <v>134</v>
      </c>
      <c r="M252" s="112" t="s">
        <v>21</v>
      </c>
      <c r="N252" s="112" t="s">
        <v>21</v>
      </c>
      <c r="O252" s="112" t="s">
        <v>21</v>
      </c>
      <c r="P252" s="1163" t="s">
        <v>230</v>
      </c>
      <c r="Q252" s="1164"/>
    </row>
    <row r="253" spans="2:17" ht="15" x14ac:dyDescent="0.2">
      <c r="B253" s="116" t="s">
        <v>123</v>
      </c>
      <c r="C253" s="116">
        <v>1</v>
      </c>
      <c r="D253" s="115" t="s">
        <v>2235</v>
      </c>
      <c r="E253" s="115">
        <v>43664029</v>
      </c>
      <c r="F253" s="115" t="s">
        <v>2236</v>
      </c>
      <c r="G253" s="115" t="s">
        <v>533</v>
      </c>
      <c r="H253" s="115">
        <v>1998</v>
      </c>
      <c r="I253" s="99" t="s">
        <v>582</v>
      </c>
      <c r="J253" s="117"/>
      <c r="K253" s="114">
        <v>34</v>
      </c>
      <c r="L253" s="113" t="s">
        <v>858</v>
      </c>
      <c r="M253" s="112" t="s">
        <v>21</v>
      </c>
      <c r="N253" s="112" t="s">
        <v>21</v>
      </c>
      <c r="O253" s="112" t="s">
        <v>21</v>
      </c>
      <c r="P253" s="1177"/>
      <c r="Q253" s="1177"/>
    </row>
    <row r="254" spans="2:17" ht="15" x14ac:dyDescent="0.2">
      <c r="B254" s="116" t="s">
        <v>958</v>
      </c>
      <c r="C254" s="116">
        <v>1</v>
      </c>
      <c r="D254" s="115" t="s">
        <v>2237</v>
      </c>
      <c r="E254" s="115">
        <v>22586566</v>
      </c>
      <c r="F254" s="115" t="s">
        <v>140</v>
      </c>
      <c r="G254" s="115" t="s">
        <v>2238</v>
      </c>
      <c r="H254" s="115">
        <v>2005</v>
      </c>
      <c r="I254" s="99" t="s">
        <v>1123</v>
      </c>
      <c r="J254" s="117"/>
      <c r="K254" s="114">
        <v>26</v>
      </c>
      <c r="L254" s="113" t="s">
        <v>273</v>
      </c>
      <c r="M254" s="112" t="s">
        <v>21</v>
      </c>
      <c r="N254" s="112" t="s">
        <v>21</v>
      </c>
      <c r="O254" s="112" t="s">
        <v>21</v>
      </c>
      <c r="P254" s="1163" t="s">
        <v>230</v>
      </c>
      <c r="Q254" s="1164"/>
    </row>
    <row r="255" spans="2:17" ht="15" x14ac:dyDescent="0.2">
      <c r="B255" s="116" t="s">
        <v>123</v>
      </c>
      <c r="C255" s="116">
        <v>1</v>
      </c>
      <c r="D255" s="115" t="s">
        <v>2239</v>
      </c>
      <c r="E255" s="115">
        <v>1128449441</v>
      </c>
      <c r="F255" s="115" t="s">
        <v>991</v>
      </c>
      <c r="G255" s="115" t="s">
        <v>2233</v>
      </c>
      <c r="H255" s="115">
        <v>2010</v>
      </c>
      <c r="I255" s="99" t="s">
        <v>582</v>
      </c>
      <c r="J255" s="117"/>
      <c r="K255" s="114">
        <v>34</v>
      </c>
      <c r="L255" s="113" t="s">
        <v>858</v>
      </c>
      <c r="M255" s="112" t="s">
        <v>21</v>
      </c>
      <c r="N255" s="112" t="s">
        <v>21</v>
      </c>
      <c r="O255" s="112" t="s">
        <v>21</v>
      </c>
      <c r="P255" s="1177"/>
      <c r="Q255" s="1177"/>
    </row>
    <row r="256" spans="2:17" ht="15" x14ac:dyDescent="0.2">
      <c r="B256" s="116" t="s">
        <v>958</v>
      </c>
      <c r="C256" s="116">
        <v>1</v>
      </c>
      <c r="D256" s="115" t="s">
        <v>2240</v>
      </c>
      <c r="E256" s="115">
        <v>38556261</v>
      </c>
      <c r="F256" s="115" t="s">
        <v>140</v>
      </c>
      <c r="G256" s="115" t="s">
        <v>205</v>
      </c>
      <c r="H256" s="115">
        <v>2014</v>
      </c>
      <c r="I256" s="99" t="s">
        <v>1123</v>
      </c>
      <c r="J256" s="117"/>
      <c r="K256" s="114">
        <v>10</v>
      </c>
      <c r="L256" s="113" t="s">
        <v>273</v>
      </c>
      <c r="M256" s="112" t="s">
        <v>21</v>
      </c>
      <c r="N256" s="112" t="s">
        <v>21</v>
      </c>
      <c r="O256" s="112" t="s">
        <v>21</v>
      </c>
      <c r="P256" s="1163" t="s">
        <v>230</v>
      </c>
      <c r="Q256" s="1164"/>
    </row>
    <row r="257" spans="1:17" x14ac:dyDescent="0.25">
      <c r="K257" s="475"/>
      <c r="M257" s="475"/>
    </row>
    <row r="258" spans="1:17" ht="15" thickBot="1" x14ac:dyDescent="0.3">
      <c r="K258" s="475"/>
      <c r="M258" s="475"/>
    </row>
    <row r="259" spans="1:17" ht="27" thickBot="1" x14ac:dyDescent="0.3">
      <c r="B259" s="1165" t="s">
        <v>145</v>
      </c>
      <c r="C259" s="1166"/>
      <c r="D259" s="1166"/>
      <c r="E259" s="1166"/>
      <c r="F259" s="1166"/>
      <c r="G259" s="1166"/>
      <c r="H259" s="1166"/>
      <c r="I259" s="1166"/>
      <c r="J259" s="1166"/>
      <c r="K259" s="1166"/>
      <c r="L259" s="1166"/>
      <c r="M259" s="1166"/>
      <c r="N259" s="1167"/>
    </row>
    <row r="260" spans="1:17" x14ac:dyDescent="0.25">
      <c r="K260" s="475"/>
      <c r="M260" s="475"/>
    </row>
    <row r="261" spans="1:17" x14ac:dyDescent="0.25">
      <c r="K261" s="475"/>
      <c r="M261" s="475"/>
    </row>
    <row r="262" spans="1:17" ht="30" x14ac:dyDescent="0.25">
      <c r="B262" s="555" t="s">
        <v>20</v>
      </c>
      <c r="C262" s="555" t="s">
        <v>2178</v>
      </c>
      <c r="D262" s="1161" t="s">
        <v>97</v>
      </c>
      <c r="E262" s="1162"/>
      <c r="K262" s="475"/>
      <c r="M262" s="475"/>
    </row>
    <row r="263" spans="1:17" x14ac:dyDescent="0.25">
      <c r="B263" s="566" t="s">
        <v>147</v>
      </c>
      <c r="C263" s="518" t="s">
        <v>21</v>
      </c>
      <c r="D263" s="1176" t="s">
        <v>2241</v>
      </c>
      <c r="E263" s="1176"/>
      <c r="K263" s="475"/>
      <c r="M263" s="475"/>
    </row>
    <row r="264" spans="1:17" x14ac:dyDescent="0.25">
      <c r="K264" s="475"/>
      <c r="M264" s="475"/>
    </row>
    <row r="265" spans="1:17" x14ac:dyDescent="0.25">
      <c r="K265" s="475"/>
      <c r="M265" s="475"/>
    </row>
    <row r="266" spans="1:17" ht="26.25" x14ac:dyDescent="0.25">
      <c r="B266" s="1151" t="s">
        <v>148</v>
      </c>
      <c r="C266" s="1152"/>
      <c r="D266" s="1152"/>
      <c r="E266" s="1152"/>
      <c r="F266" s="1152"/>
      <c r="G266" s="1152"/>
      <c r="H266" s="1152"/>
      <c r="I266" s="1152"/>
      <c r="J266" s="1152"/>
      <c r="K266" s="1152"/>
      <c r="L266" s="1152"/>
      <c r="M266" s="1152"/>
      <c r="N266" s="1152"/>
      <c r="O266" s="1152"/>
      <c r="P266" s="1152"/>
    </row>
    <row r="267" spans="1:17" x14ac:dyDescent="0.25">
      <c r="K267" s="475"/>
      <c r="M267" s="475"/>
    </row>
    <row r="268" spans="1:17" ht="15" thickBot="1" x14ac:dyDescent="0.3">
      <c r="K268" s="475"/>
      <c r="M268" s="475"/>
    </row>
    <row r="269" spans="1:17" ht="27" thickBot="1" x14ac:dyDescent="0.3">
      <c r="B269" s="1165" t="s">
        <v>149</v>
      </c>
      <c r="C269" s="1166"/>
      <c r="D269" s="1166"/>
      <c r="E269" s="1166"/>
      <c r="F269" s="1166"/>
      <c r="G269" s="1166"/>
      <c r="H269" s="1166"/>
      <c r="I269" s="1166"/>
      <c r="J269" s="1166"/>
      <c r="K269" s="1166"/>
      <c r="L269" s="1166"/>
      <c r="M269" s="1166"/>
      <c r="N269" s="1167"/>
    </row>
    <row r="270" spans="1:17" x14ac:dyDescent="0.25">
      <c r="K270" s="475"/>
      <c r="M270" s="475"/>
    </row>
    <row r="271" spans="1:17" ht="15" thickBot="1" x14ac:dyDescent="0.3">
      <c r="K271" s="475"/>
      <c r="M271" s="522"/>
      <c r="N271" s="522"/>
    </row>
    <row r="272" spans="1:17" ht="75" x14ac:dyDescent="0.25">
      <c r="A272" s="486"/>
      <c r="B272" s="523" t="s">
        <v>36</v>
      </c>
      <c r="C272" s="523" t="s">
        <v>37</v>
      </c>
      <c r="D272" s="523" t="s">
        <v>38</v>
      </c>
      <c r="E272" s="523" t="s">
        <v>39</v>
      </c>
      <c r="F272" s="523" t="s">
        <v>40</v>
      </c>
      <c r="G272" s="523" t="s">
        <v>41</v>
      </c>
      <c r="H272" s="523" t="s">
        <v>42</v>
      </c>
      <c r="I272" s="523" t="s">
        <v>43</v>
      </c>
      <c r="J272" s="523" t="s">
        <v>44</v>
      </c>
      <c r="K272" s="523" t="s">
        <v>45</v>
      </c>
      <c r="L272" s="523" t="s">
        <v>46</v>
      </c>
      <c r="M272" s="586" t="s">
        <v>47</v>
      </c>
      <c r="N272" s="523" t="s">
        <v>48</v>
      </c>
      <c r="O272" s="523" t="s">
        <v>49</v>
      </c>
      <c r="P272" s="525" t="s">
        <v>50</v>
      </c>
      <c r="Q272" s="525" t="s">
        <v>51</v>
      </c>
    </row>
    <row r="273" spans="1:17" ht="85.5" x14ac:dyDescent="0.25">
      <c r="A273" s="526">
        <v>1</v>
      </c>
      <c r="B273" s="527" t="s">
        <v>1946</v>
      </c>
      <c r="C273" s="528" t="s">
        <v>1946</v>
      </c>
      <c r="D273" s="527" t="s">
        <v>2242</v>
      </c>
      <c r="E273" s="529" t="s">
        <v>2243</v>
      </c>
      <c r="F273" s="530" t="s">
        <v>22</v>
      </c>
      <c r="G273" s="567"/>
      <c r="H273" s="532" t="s">
        <v>2244</v>
      </c>
      <c r="I273" s="533" t="s">
        <v>246</v>
      </c>
      <c r="J273" s="533" t="s">
        <v>22</v>
      </c>
      <c r="K273" s="568">
        <v>0.28000000000000003</v>
      </c>
      <c r="L273" s="535">
        <v>0.28000000000000003</v>
      </c>
      <c r="M273" s="535">
        <v>75</v>
      </c>
      <c r="N273" s="535">
        <f>+M273*G273</f>
        <v>0</v>
      </c>
      <c r="O273" s="537">
        <v>11660620</v>
      </c>
      <c r="P273" s="537">
        <v>1040</v>
      </c>
      <c r="Q273" s="538" t="s">
        <v>2245</v>
      </c>
    </row>
    <row r="274" spans="1:17" ht="28.5" x14ac:dyDescent="0.25">
      <c r="A274" s="526">
        <v>2</v>
      </c>
      <c r="B274" s="527" t="s">
        <v>1946</v>
      </c>
      <c r="C274" s="528" t="s">
        <v>1946</v>
      </c>
      <c r="D274" s="527" t="s">
        <v>769</v>
      </c>
      <c r="E274" s="529" t="s">
        <v>2246</v>
      </c>
      <c r="F274" s="530" t="s">
        <v>21</v>
      </c>
      <c r="G274" s="530"/>
      <c r="H274" s="530" t="s">
        <v>2247</v>
      </c>
      <c r="I274" s="533" t="s">
        <v>2248</v>
      </c>
      <c r="J274" s="533" t="s">
        <v>22</v>
      </c>
      <c r="K274" s="568">
        <v>9.1</v>
      </c>
      <c r="L274" s="535">
        <v>3</v>
      </c>
      <c r="M274" s="535">
        <v>8</v>
      </c>
      <c r="N274" s="535"/>
      <c r="O274" s="537">
        <v>145013943</v>
      </c>
      <c r="P274" s="537">
        <v>1044</v>
      </c>
      <c r="Q274" s="538"/>
    </row>
    <row r="275" spans="1:17" ht="156.75" x14ac:dyDescent="0.25">
      <c r="A275" s="526">
        <v>3</v>
      </c>
      <c r="B275" s="527" t="s">
        <v>1946</v>
      </c>
      <c r="C275" s="527" t="s">
        <v>1946</v>
      </c>
      <c r="D275" s="527" t="s">
        <v>609</v>
      </c>
      <c r="E275" s="529" t="s">
        <v>2249</v>
      </c>
      <c r="F275" s="530" t="s">
        <v>21</v>
      </c>
      <c r="G275" s="530"/>
      <c r="H275" s="530" t="s">
        <v>2250</v>
      </c>
      <c r="I275" s="533" t="s">
        <v>2251</v>
      </c>
      <c r="J275" s="533" t="s">
        <v>22</v>
      </c>
      <c r="K275" s="568">
        <v>7.6</v>
      </c>
      <c r="L275" s="535"/>
      <c r="M275" s="535">
        <v>850</v>
      </c>
      <c r="N275" s="536"/>
      <c r="O275" s="537">
        <v>1788639751</v>
      </c>
      <c r="P275" s="537">
        <v>1046</v>
      </c>
      <c r="Q275" s="538" t="s">
        <v>2252</v>
      </c>
    </row>
    <row r="276" spans="1:17" ht="156.75" x14ac:dyDescent="0.25">
      <c r="A276" s="526">
        <v>4</v>
      </c>
      <c r="B276" s="527" t="s">
        <v>1946</v>
      </c>
      <c r="C276" s="527" t="s">
        <v>1946</v>
      </c>
      <c r="D276" s="527" t="s">
        <v>609</v>
      </c>
      <c r="E276" s="529" t="s">
        <v>2253</v>
      </c>
      <c r="F276" s="530" t="s">
        <v>21</v>
      </c>
      <c r="G276" s="530"/>
      <c r="H276" s="530" t="s">
        <v>2254</v>
      </c>
      <c r="I276" s="533" t="s">
        <v>506</v>
      </c>
      <c r="J276" s="533" t="s">
        <v>22</v>
      </c>
      <c r="K276" s="568">
        <v>11.15</v>
      </c>
      <c r="L276" s="535"/>
      <c r="M276" s="535">
        <v>850</v>
      </c>
      <c r="N276" s="536"/>
      <c r="O276" s="537">
        <v>281210853</v>
      </c>
      <c r="P276" s="537">
        <v>1050</v>
      </c>
      <c r="Q276" s="538" t="s">
        <v>2255</v>
      </c>
    </row>
    <row r="277" spans="1:17" ht="28.5" x14ac:dyDescent="0.25">
      <c r="A277" s="526">
        <v>5</v>
      </c>
      <c r="B277" s="527" t="s">
        <v>1946</v>
      </c>
      <c r="C277" s="528" t="s">
        <v>1946</v>
      </c>
      <c r="D277" s="527" t="s">
        <v>769</v>
      </c>
      <c r="E277" s="529" t="s">
        <v>2256</v>
      </c>
      <c r="F277" s="530" t="s">
        <v>21</v>
      </c>
      <c r="G277" s="530"/>
      <c r="H277" s="530" t="s">
        <v>2257</v>
      </c>
      <c r="I277" s="533" t="s">
        <v>56</v>
      </c>
      <c r="J277" s="533" t="s">
        <v>22</v>
      </c>
      <c r="K277" s="568">
        <v>0</v>
      </c>
      <c r="L277" s="535">
        <v>1</v>
      </c>
      <c r="M277" s="535">
        <v>104</v>
      </c>
      <c r="N277" s="535"/>
      <c r="O277" s="537">
        <v>24741168</v>
      </c>
      <c r="P277" s="537">
        <v>1054</v>
      </c>
      <c r="Q277" s="538"/>
    </row>
    <row r="278" spans="1:17" x14ac:dyDescent="0.25">
      <c r="A278" s="526">
        <v>6</v>
      </c>
      <c r="B278" s="527"/>
      <c r="C278" s="528"/>
      <c r="D278" s="527"/>
      <c r="E278" s="529"/>
      <c r="F278" s="530"/>
      <c r="G278" s="530"/>
      <c r="H278" s="530"/>
      <c r="I278" s="533"/>
      <c r="J278" s="533"/>
      <c r="K278" s="568"/>
      <c r="L278" s="535"/>
      <c r="M278" s="535"/>
      <c r="N278" s="535"/>
      <c r="O278" s="537"/>
      <c r="P278" s="537"/>
      <c r="Q278" s="538"/>
    </row>
    <row r="279" spans="1:17" x14ac:dyDescent="0.25">
      <c r="A279" s="526">
        <v>7</v>
      </c>
      <c r="B279" s="527"/>
      <c r="C279" s="528"/>
      <c r="D279" s="527"/>
      <c r="E279" s="529"/>
      <c r="F279" s="530"/>
      <c r="G279" s="530"/>
      <c r="H279" s="530"/>
      <c r="I279" s="533"/>
      <c r="J279" s="533"/>
      <c r="K279" s="568"/>
      <c r="L279" s="533"/>
      <c r="M279" s="536"/>
      <c r="N279" s="536"/>
      <c r="O279" s="537"/>
      <c r="P279" s="537"/>
      <c r="Q279" s="538"/>
    </row>
    <row r="280" spans="1:17" x14ac:dyDescent="0.25">
      <c r="A280" s="526">
        <v>8</v>
      </c>
      <c r="B280" s="527"/>
      <c r="C280" s="528"/>
      <c r="D280" s="527"/>
      <c r="E280" s="529"/>
      <c r="F280" s="530"/>
      <c r="G280" s="530"/>
      <c r="H280" s="530"/>
      <c r="I280" s="533"/>
      <c r="J280" s="533"/>
      <c r="K280" s="568"/>
      <c r="L280" s="533"/>
      <c r="M280" s="536"/>
      <c r="N280" s="536"/>
      <c r="O280" s="537"/>
      <c r="P280" s="537"/>
      <c r="Q280" s="538"/>
    </row>
    <row r="281" spans="1:17" x14ac:dyDescent="0.25">
      <c r="A281" s="526">
        <v>9</v>
      </c>
      <c r="B281" s="527"/>
      <c r="C281" s="528"/>
      <c r="D281" s="527"/>
      <c r="E281" s="529"/>
      <c r="F281" s="530"/>
      <c r="G281" s="530"/>
      <c r="H281" s="530"/>
      <c r="I281" s="533"/>
      <c r="J281" s="533"/>
      <c r="K281" s="568"/>
      <c r="L281" s="533"/>
      <c r="M281" s="536"/>
      <c r="N281" s="536"/>
      <c r="O281" s="537"/>
      <c r="P281" s="537"/>
      <c r="Q281" s="538"/>
    </row>
    <row r="282" spans="1:17" x14ac:dyDescent="0.25">
      <c r="A282" s="526">
        <v>10</v>
      </c>
      <c r="B282" s="527"/>
      <c r="C282" s="528"/>
      <c r="D282" s="527"/>
      <c r="E282" s="529"/>
      <c r="F282" s="530"/>
      <c r="G282" s="530"/>
      <c r="H282" s="530"/>
      <c r="I282" s="533"/>
      <c r="J282" s="533"/>
      <c r="K282" s="568"/>
      <c r="L282" s="533"/>
      <c r="M282" s="536"/>
      <c r="N282" s="536"/>
      <c r="O282" s="537"/>
      <c r="P282" s="537"/>
      <c r="Q282" s="538"/>
    </row>
    <row r="283" spans="1:17" x14ac:dyDescent="0.25">
      <c r="A283" s="526"/>
      <c r="B283" s="541" t="s">
        <v>31</v>
      </c>
      <c r="C283" s="528"/>
      <c r="D283" s="527"/>
      <c r="E283" s="529"/>
      <c r="F283" s="530"/>
      <c r="G283" s="530"/>
      <c r="H283" s="530"/>
      <c r="I283" s="533"/>
      <c r="J283" s="533"/>
      <c r="K283" s="589">
        <f t="shared" ref="K283:N283" si="7">SUM(K273:K282)</f>
        <v>28.129999999999995</v>
      </c>
      <c r="L283" s="543">
        <f t="shared" si="7"/>
        <v>4.28</v>
      </c>
      <c r="M283" s="542">
        <f t="shared" si="7"/>
        <v>1887</v>
      </c>
      <c r="N283" s="543">
        <f t="shared" si="7"/>
        <v>0</v>
      </c>
      <c r="O283" s="537"/>
      <c r="P283" s="537"/>
      <c r="Q283" s="538"/>
    </row>
    <row r="284" spans="1:17" x14ac:dyDescent="0.25">
      <c r="B284" s="545"/>
      <c r="C284" s="545"/>
      <c r="D284" s="545"/>
      <c r="E284" s="546"/>
      <c r="F284" s="545"/>
      <c r="G284" s="545"/>
      <c r="H284" s="545"/>
      <c r="I284" s="545"/>
      <c r="J284" s="545"/>
      <c r="K284" s="545"/>
      <c r="L284" s="545"/>
      <c r="M284" s="545"/>
      <c r="N284" s="545"/>
      <c r="O284" s="545"/>
      <c r="P284" s="545"/>
    </row>
    <row r="285" spans="1:17" ht="18" x14ac:dyDescent="0.25">
      <c r="B285" s="549" t="s">
        <v>172</v>
      </c>
      <c r="C285" s="570">
        <f>+K283</f>
        <v>28.129999999999995</v>
      </c>
      <c r="H285" s="552"/>
      <c r="I285" s="552"/>
      <c r="J285" s="552"/>
      <c r="K285" s="552"/>
      <c r="L285" s="552"/>
      <c r="M285" s="552"/>
      <c r="N285" s="545"/>
      <c r="O285" s="545"/>
      <c r="P285" s="545"/>
    </row>
    <row r="286" spans="1:17" x14ac:dyDescent="0.25">
      <c r="K286" s="475"/>
      <c r="M286" s="475"/>
    </row>
    <row r="287" spans="1:17" ht="15" thickBot="1" x14ac:dyDescent="0.3">
      <c r="K287" s="475"/>
      <c r="M287" s="475"/>
    </row>
    <row r="288" spans="1:17" ht="30.75" thickBot="1" x14ac:dyDescent="0.3">
      <c r="B288" s="571" t="s">
        <v>173</v>
      </c>
      <c r="C288" s="572" t="s">
        <v>174</v>
      </c>
      <c r="D288" s="571" t="s">
        <v>30</v>
      </c>
      <c r="E288" s="572" t="s">
        <v>175</v>
      </c>
      <c r="K288" s="475"/>
      <c r="M288" s="475"/>
    </row>
    <row r="289" spans="1:17" x14ac:dyDescent="0.25">
      <c r="B289" s="92" t="s">
        <v>176</v>
      </c>
      <c r="C289" s="573">
        <v>20</v>
      </c>
      <c r="D289" s="573"/>
      <c r="E289" s="1173">
        <f>+D289+D290+D291</f>
        <v>40</v>
      </c>
      <c r="K289" s="475"/>
      <c r="M289" s="475"/>
    </row>
    <row r="290" spans="1:17" x14ac:dyDescent="0.25">
      <c r="B290" s="92" t="s">
        <v>177</v>
      </c>
      <c r="C290" s="696">
        <v>30</v>
      </c>
      <c r="D290" s="690">
        <v>0</v>
      </c>
      <c r="E290" s="1174"/>
      <c r="K290" s="475"/>
      <c r="M290" s="475"/>
    </row>
    <row r="291" spans="1:17" ht="15" thickBot="1" x14ac:dyDescent="0.3">
      <c r="B291" s="92" t="s">
        <v>178</v>
      </c>
      <c r="C291" s="574">
        <v>40</v>
      </c>
      <c r="D291" s="574">
        <v>40</v>
      </c>
      <c r="E291" s="1175"/>
      <c r="K291" s="475"/>
      <c r="M291" s="475"/>
    </row>
    <row r="292" spans="1:17" x14ac:dyDescent="0.25">
      <c r="K292" s="475"/>
      <c r="M292" s="475"/>
    </row>
    <row r="293" spans="1:17" ht="15" thickBot="1" x14ac:dyDescent="0.3">
      <c r="K293" s="475"/>
      <c r="M293" s="475"/>
    </row>
    <row r="294" spans="1:17" ht="27" thickBot="1" x14ac:dyDescent="0.3">
      <c r="B294" s="1165" t="s">
        <v>179</v>
      </c>
      <c r="C294" s="1166"/>
      <c r="D294" s="1166"/>
      <c r="E294" s="1166"/>
      <c r="F294" s="1166"/>
      <c r="G294" s="1166"/>
      <c r="H294" s="1166"/>
      <c r="I294" s="1166"/>
      <c r="J294" s="1166"/>
      <c r="K294" s="1166"/>
      <c r="L294" s="1166"/>
      <c r="M294" s="1166"/>
      <c r="N294" s="1167"/>
    </row>
    <row r="295" spans="1:17" x14ac:dyDescent="0.25">
      <c r="K295" s="475"/>
      <c r="M295" s="475"/>
    </row>
    <row r="296" spans="1:17" ht="75" x14ac:dyDescent="0.25">
      <c r="B296" s="40" t="s">
        <v>111</v>
      </c>
      <c r="C296" s="40" t="s">
        <v>112</v>
      </c>
      <c r="D296" s="40" t="s">
        <v>113</v>
      </c>
      <c r="E296" s="40" t="s">
        <v>114</v>
      </c>
      <c r="F296" s="40" t="s">
        <v>115</v>
      </c>
      <c r="G296" s="40" t="s">
        <v>116</v>
      </c>
      <c r="H296" s="40" t="s">
        <v>117</v>
      </c>
      <c r="I296" s="40" t="s">
        <v>118</v>
      </c>
      <c r="J296" s="1161" t="s">
        <v>119</v>
      </c>
      <c r="K296" s="1168"/>
      <c r="L296" s="1162"/>
      <c r="M296" s="40" t="s">
        <v>120</v>
      </c>
      <c r="N296" s="40" t="s">
        <v>2166</v>
      </c>
      <c r="O296" s="40" t="s">
        <v>2167</v>
      </c>
      <c r="P296" s="1161" t="s">
        <v>97</v>
      </c>
      <c r="Q296" s="1162"/>
    </row>
    <row r="297" spans="1:17" ht="57" x14ac:dyDescent="0.2">
      <c r="A297" s="590"/>
      <c r="B297" s="591" t="s">
        <v>2201</v>
      </c>
      <c r="C297" s="591">
        <v>1</v>
      </c>
      <c r="D297" s="591" t="s">
        <v>2202</v>
      </c>
      <c r="E297" s="591">
        <v>1017202206</v>
      </c>
      <c r="F297" s="591" t="s">
        <v>2203</v>
      </c>
      <c r="G297" s="591" t="s">
        <v>2204</v>
      </c>
      <c r="H297" s="591">
        <v>2011</v>
      </c>
      <c r="I297" s="592" t="s">
        <v>2198</v>
      </c>
      <c r="J297" s="591" t="s">
        <v>1946</v>
      </c>
      <c r="K297" s="582">
        <v>25</v>
      </c>
      <c r="L297" s="592" t="s">
        <v>2205</v>
      </c>
      <c r="M297" s="593" t="s">
        <v>21</v>
      </c>
      <c r="N297" s="594" t="s">
        <v>21</v>
      </c>
      <c r="O297" s="594" t="s">
        <v>21</v>
      </c>
      <c r="P297" s="594" t="s">
        <v>2206</v>
      </c>
      <c r="Q297" s="594"/>
    </row>
    <row r="298" spans="1:17" ht="71.25" x14ac:dyDescent="0.25">
      <c r="B298" s="697" t="s">
        <v>2195</v>
      </c>
      <c r="C298" s="697">
        <v>1</v>
      </c>
      <c r="D298" s="697" t="s">
        <v>2258</v>
      </c>
      <c r="E298" s="697">
        <v>43925075</v>
      </c>
      <c r="F298" s="697" t="s">
        <v>273</v>
      </c>
      <c r="G298" s="697" t="s">
        <v>367</v>
      </c>
      <c r="H298" s="697">
        <v>2013</v>
      </c>
      <c r="I298" s="697" t="s">
        <v>2198</v>
      </c>
      <c r="J298" s="697" t="s">
        <v>1946</v>
      </c>
      <c r="K298" s="697">
        <v>12</v>
      </c>
      <c r="L298" s="697" t="s">
        <v>792</v>
      </c>
      <c r="M298" s="576" t="s">
        <v>21</v>
      </c>
      <c r="N298" s="697" t="s">
        <v>21</v>
      </c>
      <c r="O298" s="697" t="s">
        <v>21</v>
      </c>
      <c r="P298" s="577" t="s">
        <v>2259</v>
      </c>
      <c r="Q298" s="578"/>
    </row>
    <row r="299" spans="1:17" ht="71.25" x14ac:dyDescent="0.25">
      <c r="B299" s="697" t="s">
        <v>1600</v>
      </c>
      <c r="C299" s="697">
        <v>1</v>
      </c>
      <c r="D299" s="697" t="s">
        <v>2260</v>
      </c>
      <c r="E299" s="697">
        <v>43165509</v>
      </c>
      <c r="F299" s="697" t="s">
        <v>396</v>
      </c>
      <c r="G299" s="697" t="s">
        <v>367</v>
      </c>
      <c r="H299" s="697">
        <v>2007</v>
      </c>
      <c r="I299" s="697" t="s">
        <v>2198</v>
      </c>
      <c r="J299" s="697" t="s">
        <v>1946</v>
      </c>
      <c r="K299" s="697">
        <v>36</v>
      </c>
      <c r="L299" s="697" t="s">
        <v>858</v>
      </c>
      <c r="M299" s="576" t="s">
        <v>21</v>
      </c>
      <c r="N299" s="697" t="s">
        <v>21</v>
      </c>
      <c r="O299" s="697" t="s">
        <v>21</v>
      </c>
      <c r="P299" s="577" t="s">
        <v>2200</v>
      </c>
      <c r="Q299" s="578"/>
    </row>
    <row r="300" spans="1:17" x14ac:dyDescent="0.2">
      <c r="B300" s="595"/>
      <c r="C300" s="595"/>
      <c r="D300" s="559"/>
      <c r="E300" s="559"/>
      <c r="F300" s="559"/>
      <c r="G300" s="559"/>
      <c r="H300" s="559"/>
      <c r="I300" s="428"/>
      <c r="J300" s="596"/>
      <c r="K300" s="581"/>
      <c r="L300" s="561"/>
      <c r="M300" s="518"/>
      <c r="N300" s="518"/>
      <c r="O300" s="518"/>
      <c r="P300" s="690"/>
      <c r="Q300" s="690"/>
    </row>
    <row r="301" spans="1:17" x14ac:dyDescent="0.2">
      <c r="C301" s="595"/>
      <c r="D301" s="559"/>
      <c r="E301" s="559"/>
      <c r="F301" s="559"/>
      <c r="G301" s="559"/>
      <c r="H301" s="559"/>
      <c r="I301" s="428"/>
      <c r="J301" s="596"/>
      <c r="K301" s="560"/>
      <c r="L301" s="561"/>
      <c r="M301" s="518"/>
      <c r="N301" s="518"/>
      <c r="O301" s="518"/>
      <c r="P301" s="1172"/>
      <c r="Q301" s="1172"/>
    </row>
    <row r="302" spans="1:17" x14ac:dyDescent="0.25">
      <c r="K302" s="475"/>
      <c r="M302" s="475"/>
    </row>
    <row r="303" spans="1:17" x14ac:dyDescent="0.25">
      <c r="K303" s="475"/>
      <c r="M303" s="475"/>
    </row>
    <row r="304" spans="1:17" ht="15" thickBot="1" x14ac:dyDescent="0.3">
      <c r="K304" s="475"/>
      <c r="M304" s="475"/>
    </row>
    <row r="305" spans="2:13" ht="30" x14ac:dyDescent="0.25">
      <c r="B305" s="520" t="s">
        <v>20</v>
      </c>
      <c r="C305" s="520" t="s">
        <v>173</v>
      </c>
      <c r="D305" s="40" t="s">
        <v>174</v>
      </c>
      <c r="E305" s="520" t="s">
        <v>30</v>
      </c>
      <c r="F305" s="572" t="s">
        <v>194</v>
      </c>
      <c r="G305" s="584"/>
      <c r="K305" s="475"/>
      <c r="M305" s="475"/>
    </row>
    <row r="306" spans="2:13" ht="108" x14ac:dyDescent="0.2">
      <c r="B306" s="1097" t="s">
        <v>195</v>
      </c>
      <c r="C306" s="97" t="s">
        <v>196</v>
      </c>
      <c r="D306" s="690">
        <v>25</v>
      </c>
      <c r="E306" s="690">
        <v>25</v>
      </c>
      <c r="F306" s="1169">
        <f>+E306+E307+E308</f>
        <v>60</v>
      </c>
      <c r="G306" s="585"/>
      <c r="K306" s="475"/>
      <c r="M306" s="475"/>
    </row>
    <row r="307" spans="2:13" ht="96" x14ac:dyDescent="0.2">
      <c r="B307" s="1097"/>
      <c r="C307" s="97" t="s">
        <v>197</v>
      </c>
      <c r="D307" s="44">
        <v>25</v>
      </c>
      <c r="E307" s="690">
        <v>25</v>
      </c>
      <c r="F307" s="1170"/>
      <c r="G307" s="585"/>
      <c r="K307" s="475"/>
      <c r="M307" s="475"/>
    </row>
    <row r="308" spans="2:13" ht="60" x14ac:dyDescent="0.2">
      <c r="B308" s="1097"/>
      <c r="C308" s="97" t="s">
        <v>198</v>
      </c>
      <c r="D308" s="690">
        <v>10</v>
      </c>
      <c r="E308" s="690">
        <v>10</v>
      </c>
      <c r="F308" s="1171"/>
      <c r="G308" s="585"/>
      <c r="K308" s="475"/>
      <c r="M308" s="475"/>
    </row>
    <row r="309" spans="2:13" x14ac:dyDescent="0.2">
      <c r="C309" s="517"/>
      <c r="K309" s="475"/>
      <c r="M309" s="475"/>
    </row>
    <row r="310" spans="2:13" x14ac:dyDescent="0.25">
      <c r="K310" s="475"/>
      <c r="M310" s="475"/>
    </row>
    <row r="311" spans="2:13" x14ac:dyDescent="0.25">
      <c r="K311" s="475"/>
      <c r="M311" s="475"/>
    </row>
    <row r="312" spans="2:13" ht="15" x14ac:dyDescent="0.25">
      <c r="B312" s="516" t="s">
        <v>199</v>
      </c>
      <c r="K312" s="475"/>
      <c r="M312" s="475"/>
    </row>
    <row r="313" spans="2:13" x14ac:dyDescent="0.25">
      <c r="K313" s="475"/>
      <c r="M313" s="475"/>
    </row>
    <row r="314" spans="2:13" x14ac:dyDescent="0.25">
      <c r="K314" s="475"/>
      <c r="M314" s="475"/>
    </row>
    <row r="315" spans="2:13" ht="15" x14ac:dyDescent="0.25">
      <c r="B315" s="40" t="s">
        <v>20</v>
      </c>
      <c r="C315" s="40" t="s">
        <v>29</v>
      </c>
      <c r="D315" s="520" t="s">
        <v>30</v>
      </c>
      <c r="E315" s="520" t="s">
        <v>31</v>
      </c>
      <c r="K315" s="475"/>
      <c r="M315" s="475"/>
    </row>
    <row r="316" spans="2:13" ht="28.5" x14ac:dyDescent="0.25">
      <c r="B316" s="43" t="s">
        <v>2207</v>
      </c>
      <c r="C316" s="44">
        <v>40</v>
      </c>
      <c r="D316" s="690">
        <f>+E289</f>
        <v>40</v>
      </c>
      <c r="E316" s="1145">
        <f>+D316+D317</f>
        <v>100</v>
      </c>
      <c r="K316" s="475"/>
      <c r="M316" s="475"/>
    </row>
    <row r="317" spans="2:13" ht="42.75" x14ac:dyDescent="0.25">
      <c r="B317" s="43" t="s">
        <v>2208</v>
      </c>
      <c r="C317" s="44">
        <v>60</v>
      </c>
      <c r="D317" s="690">
        <f>F306</f>
        <v>60</v>
      </c>
      <c r="E317" s="1146"/>
      <c r="K317" s="475"/>
      <c r="M317" s="475"/>
    </row>
    <row r="319" spans="2:13" ht="15" x14ac:dyDescent="0.25">
      <c r="B319" s="1" t="s">
        <v>2261</v>
      </c>
    </row>
    <row r="320" spans="2:13" x14ac:dyDescent="0.25">
      <c r="K320" s="475"/>
      <c r="M320" s="475"/>
    </row>
    <row r="321" spans="2:16" ht="26.25" x14ac:dyDescent="0.25">
      <c r="B321" s="1151" t="s">
        <v>1</v>
      </c>
      <c r="C321" s="1152"/>
      <c r="D321" s="1152"/>
      <c r="E321" s="1152"/>
      <c r="F321" s="1152"/>
      <c r="G321" s="1152"/>
      <c r="H321" s="1152"/>
      <c r="I321" s="1152"/>
      <c r="J321" s="1152"/>
      <c r="K321" s="1152"/>
      <c r="L321" s="1152"/>
      <c r="M321" s="1152"/>
      <c r="N321" s="1152"/>
      <c r="O321" s="1152"/>
      <c r="P321" s="1152"/>
    </row>
    <row r="322" spans="2:16" x14ac:dyDescent="0.25">
      <c r="K322" s="475"/>
      <c r="M322" s="475"/>
    </row>
    <row r="323" spans="2:16" ht="26.25" x14ac:dyDescent="0.25">
      <c r="B323" s="1151" t="s">
        <v>2</v>
      </c>
      <c r="C323" s="1152"/>
      <c r="D323" s="1152"/>
      <c r="E323" s="1152"/>
      <c r="F323" s="1152"/>
      <c r="G323" s="1152"/>
      <c r="H323" s="1152"/>
      <c r="I323" s="1152"/>
      <c r="J323" s="1152"/>
      <c r="K323" s="1152"/>
      <c r="L323" s="1152"/>
      <c r="M323" s="1152"/>
      <c r="N323" s="1152"/>
      <c r="O323" s="1152"/>
      <c r="P323" s="1152"/>
    </row>
    <row r="324" spans="2:16" ht="15" thickBot="1" x14ac:dyDescent="0.3">
      <c r="K324" s="475"/>
      <c r="M324" s="475"/>
    </row>
    <row r="325" spans="2:16" ht="21" thickBot="1" x14ac:dyDescent="0.3">
      <c r="B325" s="477" t="s">
        <v>3</v>
      </c>
      <c r="C325" s="1153" t="s">
        <v>1946</v>
      </c>
      <c r="D325" s="1153"/>
      <c r="E325" s="1153"/>
      <c r="F325" s="1153"/>
      <c r="G325" s="1153"/>
      <c r="H325" s="1153"/>
      <c r="I325" s="1153"/>
      <c r="J325" s="1153"/>
      <c r="K325" s="1153"/>
      <c r="L325" s="1153"/>
      <c r="M325" s="1153"/>
      <c r="N325" s="1154"/>
    </row>
    <row r="326" spans="2:16" ht="15.75" thickBot="1" x14ac:dyDescent="0.3">
      <c r="B326" s="338" t="s">
        <v>5</v>
      </c>
      <c r="C326" s="1153"/>
      <c r="D326" s="1153"/>
      <c r="E326" s="1153"/>
      <c r="F326" s="1153"/>
      <c r="G326" s="1153"/>
      <c r="H326" s="1153"/>
      <c r="I326" s="1153"/>
      <c r="J326" s="1153"/>
      <c r="K326" s="1153"/>
      <c r="L326" s="1153"/>
      <c r="M326" s="1153"/>
      <c r="N326" s="1154"/>
    </row>
    <row r="327" spans="2:16" ht="15.75" thickBot="1" x14ac:dyDescent="0.3">
      <c r="B327" s="338" t="s">
        <v>6</v>
      </c>
      <c r="C327" s="1153"/>
      <c r="D327" s="1153"/>
      <c r="E327" s="1153"/>
      <c r="F327" s="1153"/>
      <c r="G327" s="1153"/>
      <c r="H327" s="1153"/>
      <c r="I327" s="1153"/>
      <c r="J327" s="1153"/>
      <c r="K327" s="1153"/>
      <c r="L327" s="1153"/>
      <c r="M327" s="1153"/>
      <c r="N327" s="1154"/>
    </row>
    <row r="328" spans="2:16" ht="15.75" thickBot="1" x14ac:dyDescent="0.3">
      <c r="B328" s="338" t="s">
        <v>7</v>
      </c>
      <c r="C328" s="1153"/>
      <c r="D328" s="1153"/>
      <c r="E328" s="1153"/>
      <c r="F328" s="1153"/>
      <c r="G328" s="1153"/>
      <c r="H328" s="1153"/>
      <c r="I328" s="1153"/>
      <c r="J328" s="1153"/>
      <c r="K328" s="1153"/>
      <c r="L328" s="1153"/>
      <c r="M328" s="1153"/>
      <c r="N328" s="1154"/>
    </row>
    <row r="329" spans="2:16" ht="15.75" thickBot="1" x14ac:dyDescent="0.3">
      <c r="B329" s="338" t="s">
        <v>8</v>
      </c>
      <c r="C329" s="1140">
        <v>11</v>
      </c>
      <c r="D329" s="1140"/>
      <c r="E329" s="1141"/>
      <c r="F329" s="478"/>
      <c r="G329" s="478"/>
      <c r="H329" s="478"/>
      <c r="I329" s="478"/>
      <c r="J329" s="478"/>
      <c r="K329" s="478"/>
      <c r="L329" s="478"/>
      <c r="M329" s="478"/>
      <c r="N329" s="480"/>
    </row>
    <row r="330" spans="2:16" ht="15.75" thickBot="1" x14ac:dyDescent="0.3">
      <c r="B330" s="341" t="s">
        <v>10</v>
      </c>
      <c r="C330" s="481">
        <v>41972</v>
      </c>
      <c r="D330" s="482"/>
      <c r="E330" s="482"/>
      <c r="F330" s="482"/>
      <c r="G330" s="482"/>
      <c r="H330" s="482"/>
      <c r="I330" s="482"/>
      <c r="J330" s="482"/>
      <c r="K330" s="482"/>
      <c r="L330" s="482"/>
      <c r="M330" s="482"/>
      <c r="N330" s="484"/>
    </row>
    <row r="331" spans="2:16" ht="15.75" x14ac:dyDescent="0.25">
      <c r="B331" s="345"/>
      <c r="C331" s="485"/>
      <c r="D331" s="347"/>
      <c r="E331" s="347"/>
      <c r="F331" s="347"/>
      <c r="G331" s="347"/>
      <c r="H331" s="347"/>
      <c r="I331" s="486"/>
      <c r="J331" s="486"/>
      <c r="K331" s="486"/>
      <c r="L331" s="486"/>
      <c r="M331" s="486"/>
      <c r="N331" s="347"/>
    </row>
    <row r="332" spans="2:16" ht="15" x14ac:dyDescent="0.25">
      <c r="I332" s="486"/>
      <c r="J332" s="486"/>
      <c r="K332" s="486"/>
      <c r="L332" s="486"/>
      <c r="M332" s="486"/>
      <c r="N332" s="488"/>
    </row>
    <row r="333" spans="2:16" ht="15" x14ac:dyDescent="0.25">
      <c r="B333" s="1142" t="s">
        <v>12</v>
      </c>
      <c r="C333" s="1142"/>
      <c r="D333" s="692" t="s">
        <v>13</v>
      </c>
      <c r="E333" s="692" t="s">
        <v>14</v>
      </c>
      <c r="F333" s="692" t="s">
        <v>15</v>
      </c>
      <c r="G333" s="489"/>
      <c r="I333" s="490"/>
      <c r="J333" s="490"/>
      <c r="K333" s="490"/>
      <c r="L333" s="490"/>
      <c r="M333" s="490"/>
      <c r="N333" s="488"/>
    </row>
    <row r="334" spans="2:16" ht="15" x14ac:dyDescent="0.25">
      <c r="B334" s="1142"/>
      <c r="C334" s="1142"/>
      <c r="D334" s="692">
        <v>11</v>
      </c>
      <c r="E334" s="492">
        <v>919609444</v>
      </c>
      <c r="F334" s="597">
        <v>338</v>
      </c>
      <c r="G334" s="494"/>
      <c r="I334" s="495"/>
      <c r="J334" s="495"/>
      <c r="K334" s="495"/>
      <c r="L334" s="495"/>
      <c r="M334" s="495"/>
      <c r="N334" s="488"/>
    </row>
    <row r="335" spans="2:16" ht="15" x14ac:dyDescent="0.25">
      <c r="B335" s="1142"/>
      <c r="C335" s="1142"/>
      <c r="D335" s="692"/>
      <c r="E335" s="492"/>
      <c r="F335" s="597"/>
      <c r="G335" s="494"/>
      <c r="I335" s="495"/>
      <c r="J335" s="495"/>
      <c r="K335" s="495"/>
      <c r="L335" s="495"/>
      <c r="M335" s="495"/>
      <c r="N335" s="488"/>
    </row>
    <row r="336" spans="2:16" ht="15" x14ac:dyDescent="0.25">
      <c r="B336" s="1142"/>
      <c r="C336" s="1142"/>
      <c r="D336" s="692"/>
      <c r="E336" s="492"/>
      <c r="F336" s="597"/>
      <c r="G336" s="494"/>
      <c r="I336" s="495"/>
      <c r="J336" s="495"/>
      <c r="K336" s="495"/>
      <c r="L336" s="495"/>
      <c r="M336" s="495"/>
      <c r="N336" s="488"/>
    </row>
    <row r="337" spans="1:14" ht="15" x14ac:dyDescent="0.25">
      <c r="B337" s="1142"/>
      <c r="C337" s="1142"/>
      <c r="D337" s="692"/>
      <c r="E337" s="497"/>
      <c r="F337" s="597"/>
      <c r="G337" s="494"/>
      <c r="H337" s="498"/>
      <c r="I337" s="495"/>
      <c r="J337" s="495"/>
      <c r="K337" s="495"/>
      <c r="L337" s="495"/>
      <c r="M337" s="495"/>
      <c r="N337" s="499"/>
    </row>
    <row r="338" spans="1:14" ht="15" x14ac:dyDescent="0.25">
      <c r="B338" s="1142"/>
      <c r="C338" s="1142"/>
      <c r="D338" s="692"/>
      <c r="E338" s="497"/>
      <c r="F338" s="597"/>
      <c r="G338" s="494"/>
      <c r="H338" s="498"/>
      <c r="I338" s="500"/>
      <c r="J338" s="500"/>
      <c r="K338" s="500"/>
      <c r="L338" s="500"/>
      <c r="M338" s="500"/>
      <c r="N338" s="499"/>
    </row>
    <row r="339" spans="1:14" ht="15" x14ac:dyDescent="0.25">
      <c r="B339" s="1142"/>
      <c r="C339" s="1142"/>
      <c r="D339" s="692"/>
      <c r="E339" s="497"/>
      <c r="F339" s="597"/>
      <c r="G339" s="494"/>
      <c r="H339" s="498"/>
      <c r="I339" s="486"/>
      <c r="J339" s="486"/>
      <c r="K339" s="486"/>
      <c r="L339" s="486"/>
      <c r="M339" s="486"/>
      <c r="N339" s="499"/>
    </row>
    <row r="340" spans="1:14" ht="15" x14ac:dyDescent="0.25">
      <c r="B340" s="1142"/>
      <c r="C340" s="1142"/>
      <c r="D340" s="692"/>
      <c r="E340" s="497"/>
      <c r="F340" s="597"/>
      <c r="G340" s="494"/>
      <c r="H340" s="498"/>
      <c r="I340" s="486"/>
      <c r="J340" s="486"/>
      <c r="K340" s="486"/>
      <c r="L340" s="486"/>
      <c r="M340" s="486"/>
      <c r="N340" s="499"/>
    </row>
    <row r="341" spans="1:14" ht="15" x14ac:dyDescent="0.25">
      <c r="B341" s="1142"/>
      <c r="C341" s="1142"/>
      <c r="D341" s="692"/>
      <c r="E341" s="497"/>
      <c r="F341" s="597"/>
      <c r="G341" s="494"/>
      <c r="H341" s="498"/>
      <c r="I341" s="486"/>
      <c r="J341" s="486"/>
      <c r="K341" s="486"/>
      <c r="L341" s="486"/>
      <c r="M341" s="486"/>
      <c r="N341" s="499"/>
    </row>
    <row r="342" spans="1:14" ht="15" x14ac:dyDescent="0.25">
      <c r="B342" s="1142"/>
      <c r="C342" s="1142"/>
      <c r="D342" s="692"/>
      <c r="E342" s="497"/>
      <c r="F342" s="597"/>
      <c r="G342" s="494"/>
      <c r="H342" s="498"/>
      <c r="I342" s="486"/>
      <c r="J342" s="486"/>
      <c r="K342" s="486"/>
      <c r="L342" s="486"/>
      <c r="M342" s="486"/>
      <c r="N342" s="499"/>
    </row>
    <row r="343" spans="1:14" ht="15" x14ac:dyDescent="0.25">
      <c r="B343" s="1142"/>
      <c r="C343" s="1142"/>
      <c r="D343" s="692"/>
      <c r="E343" s="497"/>
      <c r="F343" s="597"/>
      <c r="G343" s="494"/>
      <c r="H343" s="498"/>
      <c r="I343" s="486"/>
      <c r="J343" s="486"/>
      <c r="K343" s="486"/>
      <c r="L343" s="486"/>
      <c r="M343" s="486"/>
      <c r="N343" s="499"/>
    </row>
    <row r="344" spans="1:14" ht="15.75" thickBot="1" x14ac:dyDescent="0.3">
      <c r="B344" s="1143" t="s">
        <v>16</v>
      </c>
      <c r="C344" s="1144"/>
      <c r="D344" s="692"/>
      <c r="E344" s="502">
        <f>SUM(E334:E343)</f>
        <v>919609444</v>
      </c>
      <c r="F344" s="597">
        <f>SUM(F334:F343)</f>
        <v>338</v>
      </c>
      <c r="G344" s="494"/>
      <c r="H344" s="498"/>
      <c r="I344" s="486"/>
      <c r="J344" s="486"/>
      <c r="K344" s="486"/>
      <c r="L344" s="486"/>
      <c r="M344" s="486"/>
      <c r="N344" s="499"/>
    </row>
    <row r="345" spans="1:14" ht="43.5" thickBot="1" x14ac:dyDescent="0.3">
      <c r="A345" s="503"/>
      <c r="B345" s="504" t="s">
        <v>17</v>
      </c>
      <c r="C345" s="504" t="s">
        <v>18</v>
      </c>
      <c r="E345" s="490"/>
      <c r="F345" s="490"/>
      <c r="G345" s="490"/>
      <c r="H345" s="490"/>
      <c r="I345" s="505"/>
      <c r="J345" s="505"/>
      <c r="K345" s="505"/>
      <c r="L345" s="505"/>
      <c r="M345" s="505"/>
    </row>
    <row r="346" spans="1:14" ht="15.75" thickBot="1" x14ac:dyDescent="0.3">
      <c r="A346" s="507">
        <v>1</v>
      </c>
      <c r="C346" s="508">
        <f>+(F344*80)/100</f>
        <v>270.39999999999998</v>
      </c>
      <c r="D346" s="509"/>
      <c r="E346" s="510">
        <f>E344</f>
        <v>919609444</v>
      </c>
      <c r="F346" s="511"/>
      <c r="G346" s="511"/>
      <c r="H346" s="511"/>
      <c r="I346" s="512"/>
      <c r="J346" s="512"/>
      <c r="K346" s="512"/>
      <c r="L346" s="512"/>
      <c r="M346" s="512"/>
    </row>
    <row r="347" spans="1:14" ht="15" x14ac:dyDescent="0.25">
      <c r="A347" s="513"/>
      <c r="C347" s="514"/>
      <c r="D347" s="495"/>
      <c r="E347" s="515"/>
      <c r="F347" s="511"/>
      <c r="G347" s="511"/>
      <c r="H347" s="511"/>
      <c r="I347" s="512"/>
      <c r="J347" s="512"/>
      <c r="K347" s="512"/>
      <c r="L347" s="512"/>
      <c r="M347" s="512"/>
    </row>
    <row r="348" spans="1:14" ht="15" x14ac:dyDescent="0.25">
      <c r="A348" s="513"/>
      <c r="C348" s="514"/>
      <c r="D348" s="495"/>
      <c r="E348" s="515"/>
      <c r="F348" s="511"/>
      <c r="G348" s="511"/>
      <c r="H348" s="511"/>
      <c r="I348" s="512"/>
      <c r="J348" s="512"/>
      <c r="K348" s="512"/>
      <c r="L348" s="512"/>
      <c r="M348" s="512"/>
    </row>
    <row r="349" spans="1:14" ht="15" x14ac:dyDescent="0.2">
      <c r="A349" s="513"/>
      <c r="B349" s="516" t="s">
        <v>19</v>
      </c>
      <c r="C349" s="517"/>
      <c r="D349" s="517"/>
      <c r="E349" s="517"/>
      <c r="F349" s="517"/>
      <c r="G349" s="517"/>
      <c r="H349" s="517"/>
      <c r="I349" s="486"/>
      <c r="J349" s="486"/>
      <c r="K349" s="486"/>
      <c r="L349" s="486"/>
      <c r="M349" s="486"/>
      <c r="N349" s="488"/>
    </row>
    <row r="350" spans="1:14" ht="15" x14ac:dyDescent="0.2">
      <c r="A350" s="513"/>
      <c r="B350" s="517"/>
      <c r="C350" s="517"/>
      <c r="D350" s="517"/>
      <c r="E350" s="517"/>
      <c r="F350" s="517"/>
      <c r="G350" s="517"/>
      <c r="H350" s="517"/>
      <c r="I350" s="486"/>
      <c r="J350" s="486"/>
      <c r="K350" s="486"/>
      <c r="L350" s="486"/>
      <c r="M350" s="486"/>
      <c r="N350" s="488"/>
    </row>
    <row r="351" spans="1:14" ht="15" x14ac:dyDescent="0.2">
      <c r="A351" s="513"/>
      <c r="B351" s="40" t="s">
        <v>20</v>
      </c>
      <c r="C351" s="40" t="s">
        <v>21</v>
      </c>
      <c r="D351" s="40" t="s">
        <v>22</v>
      </c>
      <c r="E351" s="517"/>
      <c r="F351" s="517"/>
      <c r="G351" s="517"/>
      <c r="H351" s="517"/>
      <c r="I351" s="486"/>
      <c r="J351" s="486"/>
      <c r="K351" s="486"/>
      <c r="L351" s="486"/>
      <c r="M351" s="486"/>
      <c r="N351" s="488"/>
    </row>
    <row r="352" spans="1:14" ht="15" x14ac:dyDescent="0.2">
      <c r="A352" s="513"/>
      <c r="B352" s="518" t="s">
        <v>23</v>
      </c>
      <c r="C352" s="518" t="s">
        <v>21</v>
      </c>
      <c r="D352" s="518"/>
      <c r="E352" s="517"/>
      <c r="F352" s="517"/>
      <c r="G352" s="517"/>
      <c r="H352" s="517"/>
      <c r="I352" s="486"/>
      <c r="J352" s="486"/>
      <c r="K352" s="486"/>
      <c r="L352" s="486"/>
      <c r="M352" s="486"/>
      <c r="N352" s="488"/>
    </row>
    <row r="353" spans="1:14" ht="15" x14ac:dyDescent="0.2">
      <c r="A353" s="513"/>
      <c r="B353" s="518" t="s">
        <v>25</v>
      </c>
      <c r="C353" s="518" t="s">
        <v>21</v>
      </c>
      <c r="D353" s="518"/>
      <c r="E353" s="517"/>
      <c r="F353" s="517"/>
      <c r="G353" s="517"/>
      <c r="H353" s="517"/>
      <c r="I353" s="486"/>
      <c r="J353" s="486"/>
      <c r="K353" s="486"/>
      <c r="L353" s="486"/>
      <c r="M353" s="486"/>
      <c r="N353" s="488"/>
    </row>
    <row r="354" spans="1:14" ht="15" x14ac:dyDescent="0.2">
      <c r="A354" s="513"/>
      <c r="B354" s="518" t="s">
        <v>26</v>
      </c>
      <c r="C354" s="518" t="s">
        <v>21</v>
      </c>
      <c r="D354" s="518"/>
      <c r="E354" s="517"/>
      <c r="F354" s="517"/>
      <c r="G354" s="517"/>
      <c r="H354" s="517"/>
      <c r="I354" s="486"/>
      <c r="J354" s="486"/>
      <c r="K354" s="486"/>
      <c r="L354" s="486"/>
      <c r="M354" s="486"/>
      <c r="N354" s="488"/>
    </row>
    <row r="355" spans="1:14" ht="15" x14ac:dyDescent="0.2">
      <c r="A355" s="513"/>
      <c r="B355" s="518" t="s">
        <v>27</v>
      </c>
      <c r="C355" s="518" t="s">
        <v>21</v>
      </c>
      <c r="D355" s="518"/>
      <c r="E355" s="517"/>
      <c r="F355" s="517"/>
      <c r="G355" s="517"/>
      <c r="H355" s="517"/>
      <c r="I355" s="486"/>
      <c r="J355" s="486"/>
      <c r="K355" s="486"/>
      <c r="L355" s="486"/>
      <c r="M355" s="486"/>
      <c r="N355" s="488"/>
    </row>
    <row r="356" spans="1:14" ht="15" x14ac:dyDescent="0.2">
      <c r="A356" s="513"/>
      <c r="B356" s="517"/>
      <c r="C356" s="517"/>
      <c r="D356" s="517"/>
      <c r="E356" s="517"/>
      <c r="F356" s="517"/>
      <c r="G356" s="517"/>
      <c r="H356" s="517"/>
      <c r="I356" s="486"/>
      <c r="J356" s="486"/>
      <c r="K356" s="486"/>
      <c r="L356" s="486"/>
      <c r="M356" s="486"/>
      <c r="N356" s="488"/>
    </row>
    <row r="357" spans="1:14" ht="15" x14ac:dyDescent="0.2">
      <c r="A357" s="513"/>
      <c r="B357" s="517"/>
      <c r="C357" s="517"/>
      <c r="D357" s="517"/>
      <c r="E357" s="517"/>
      <c r="F357" s="517"/>
      <c r="G357" s="517"/>
      <c r="H357" s="517"/>
      <c r="I357" s="486"/>
      <c r="J357" s="486"/>
      <c r="K357" s="486"/>
      <c r="L357" s="486"/>
      <c r="M357" s="486"/>
      <c r="N357" s="488"/>
    </row>
    <row r="358" spans="1:14" ht="15" x14ac:dyDescent="0.2">
      <c r="A358" s="513"/>
      <c r="B358" s="516" t="s">
        <v>28</v>
      </c>
      <c r="C358" s="517"/>
      <c r="D358" s="517"/>
      <c r="E358" s="517"/>
      <c r="F358" s="517"/>
      <c r="G358" s="517"/>
      <c r="H358" s="517"/>
      <c r="I358" s="486"/>
      <c r="J358" s="486"/>
      <c r="K358" s="486"/>
      <c r="L358" s="486"/>
      <c r="M358" s="486"/>
      <c r="N358" s="488"/>
    </row>
    <row r="359" spans="1:14" ht="15" x14ac:dyDescent="0.2">
      <c r="A359" s="513"/>
      <c r="B359" s="517"/>
      <c r="C359" s="517"/>
      <c r="D359" s="517"/>
      <c r="E359" s="517"/>
      <c r="F359" s="517"/>
      <c r="G359" s="517"/>
      <c r="H359" s="517"/>
      <c r="I359" s="486"/>
      <c r="J359" s="486"/>
      <c r="K359" s="486"/>
      <c r="L359" s="486"/>
      <c r="M359" s="486"/>
      <c r="N359" s="488"/>
    </row>
    <row r="360" spans="1:14" ht="15" x14ac:dyDescent="0.2">
      <c r="A360" s="513"/>
      <c r="B360" s="517"/>
      <c r="C360" s="517"/>
      <c r="D360" s="517"/>
      <c r="E360" s="517"/>
      <c r="F360" s="517"/>
      <c r="G360" s="517"/>
      <c r="H360" s="517"/>
      <c r="I360" s="486"/>
      <c r="J360" s="486"/>
      <c r="K360" s="486"/>
      <c r="L360" s="486"/>
      <c r="M360" s="486"/>
      <c r="N360" s="488"/>
    </row>
    <row r="361" spans="1:14" ht="15" x14ac:dyDescent="0.2">
      <c r="A361" s="513"/>
      <c r="B361" s="40" t="s">
        <v>20</v>
      </c>
      <c r="C361" s="40" t="s">
        <v>29</v>
      </c>
      <c r="D361" s="520" t="s">
        <v>30</v>
      </c>
      <c r="E361" s="520" t="s">
        <v>31</v>
      </c>
      <c r="F361" s="517"/>
      <c r="G361" s="517"/>
      <c r="H361" s="517"/>
      <c r="I361" s="486"/>
      <c r="J361" s="486"/>
      <c r="K361" s="486"/>
      <c r="L361" s="486"/>
      <c r="M361" s="486"/>
      <c r="N361" s="488"/>
    </row>
    <row r="362" spans="1:14" ht="28.5" x14ac:dyDescent="0.2">
      <c r="A362" s="513"/>
      <c r="B362" s="43" t="s">
        <v>32</v>
      </c>
      <c r="C362" s="44">
        <v>40</v>
      </c>
      <c r="D362" s="690">
        <v>0</v>
      </c>
      <c r="E362" s="1145">
        <f>+D362+D363</f>
        <v>60</v>
      </c>
      <c r="F362" s="517"/>
      <c r="G362" s="517"/>
      <c r="H362" s="517"/>
      <c r="I362" s="486"/>
      <c r="J362" s="486"/>
      <c r="K362" s="486"/>
      <c r="L362" s="486"/>
      <c r="M362" s="486"/>
      <c r="N362" s="488"/>
    </row>
    <row r="363" spans="1:14" ht="42.75" x14ac:dyDescent="0.2">
      <c r="A363" s="513"/>
      <c r="B363" s="43" t="s">
        <v>33</v>
      </c>
      <c r="C363" s="44">
        <v>60</v>
      </c>
      <c r="D363" s="690">
        <v>60</v>
      </c>
      <c r="E363" s="1146"/>
      <c r="F363" s="517"/>
      <c r="G363" s="517"/>
      <c r="H363" s="517"/>
      <c r="I363" s="486"/>
      <c r="J363" s="486"/>
      <c r="K363" s="486"/>
      <c r="L363" s="486"/>
      <c r="M363" s="486"/>
      <c r="N363" s="488"/>
    </row>
    <row r="364" spans="1:14" ht="15" x14ac:dyDescent="0.25">
      <c r="A364" s="513"/>
      <c r="C364" s="514"/>
      <c r="D364" s="495"/>
      <c r="E364" s="515"/>
      <c r="F364" s="511"/>
      <c r="G364" s="511"/>
      <c r="H364" s="511"/>
      <c r="I364" s="512"/>
      <c r="J364" s="512"/>
      <c r="K364" s="512"/>
      <c r="L364" s="512"/>
      <c r="M364" s="512"/>
    </row>
    <row r="365" spans="1:14" ht="15" x14ac:dyDescent="0.25">
      <c r="A365" s="513"/>
      <c r="C365" s="514"/>
      <c r="D365" s="495"/>
      <c r="E365" s="515"/>
      <c r="F365" s="511"/>
      <c r="G365" s="511"/>
      <c r="H365" s="511"/>
      <c r="I365" s="512"/>
      <c r="J365" s="512"/>
      <c r="K365" s="512"/>
      <c r="L365" s="512"/>
      <c r="M365" s="512"/>
    </row>
    <row r="366" spans="1:14" ht="15" x14ac:dyDescent="0.25">
      <c r="A366" s="513"/>
      <c r="C366" s="514"/>
      <c r="D366" s="495"/>
      <c r="E366" s="515"/>
      <c r="F366" s="511"/>
      <c r="G366" s="511"/>
      <c r="H366" s="511"/>
      <c r="I366" s="512"/>
      <c r="J366" s="512"/>
      <c r="K366" s="512"/>
      <c r="L366" s="512"/>
      <c r="M366" s="512"/>
    </row>
    <row r="367" spans="1:14" ht="15" thickBot="1" x14ac:dyDescent="0.3">
      <c r="K367" s="475"/>
      <c r="M367" s="1147" t="s">
        <v>34</v>
      </c>
      <c r="N367" s="1147"/>
    </row>
    <row r="368" spans="1:14" ht="15" x14ac:dyDescent="0.25">
      <c r="B368" s="516" t="s">
        <v>35</v>
      </c>
      <c r="K368" s="475"/>
      <c r="M368" s="522"/>
      <c r="N368" s="522"/>
    </row>
    <row r="369" spans="1:17" ht="15" thickBot="1" x14ac:dyDescent="0.3">
      <c r="K369" s="475"/>
      <c r="M369" s="522"/>
      <c r="N369" s="522"/>
    </row>
    <row r="370" spans="1:17" ht="75" x14ac:dyDescent="0.25">
      <c r="A370" s="486"/>
      <c r="B370" s="523" t="s">
        <v>36</v>
      </c>
      <c r="C370" s="523" t="s">
        <v>37</v>
      </c>
      <c r="D370" s="523" t="s">
        <v>38</v>
      </c>
      <c r="E370" s="523" t="s">
        <v>39</v>
      </c>
      <c r="F370" s="523" t="s">
        <v>40</v>
      </c>
      <c r="G370" s="523" t="s">
        <v>41</v>
      </c>
      <c r="H370" s="523" t="s">
        <v>42</v>
      </c>
      <c r="I370" s="523" t="s">
        <v>43</v>
      </c>
      <c r="J370" s="523" t="s">
        <v>44</v>
      </c>
      <c r="K370" s="523" t="s">
        <v>45</v>
      </c>
      <c r="L370" s="523" t="s">
        <v>46</v>
      </c>
      <c r="M370" s="586" t="s">
        <v>47</v>
      </c>
      <c r="N370" s="523" t="s">
        <v>48</v>
      </c>
      <c r="O370" s="523" t="s">
        <v>49</v>
      </c>
      <c r="P370" s="525" t="s">
        <v>50</v>
      </c>
      <c r="Q370" s="525" t="s">
        <v>51</v>
      </c>
    </row>
    <row r="371" spans="1:17" ht="28.5" x14ac:dyDescent="0.25">
      <c r="A371" s="526">
        <v>1</v>
      </c>
      <c r="B371" s="527" t="s">
        <v>1946</v>
      </c>
      <c r="C371" s="528" t="s">
        <v>1946</v>
      </c>
      <c r="D371" s="527" t="s">
        <v>2262</v>
      </c>
      <c r="E371" s="529" t="s">
        <v>2263</v>
      </c>
      <c r="F371" s="530" t="s">
        <v>21</v>
      </c>
      <c r="G371" s="567"/>
      <c r="H371" s="532" t="s">
        <v>2264</v>
      </c>
      <c r="I371" s="533" t="s">
        <v>2265</v>
      </c>
      <c r="J371" s="533" t="s">
        <v>22</v>
      </c>
      <c r="K371" s="568">
        <v>9.14</v>
      </c>
      <c r="L371" s="535"/>
      <c r="M371" s="535">
        <v>600</v>
      </c>
      <c r="N371" s="535">
        <f>+M371*G371</f>
        <v>0</v>
      </c>
      <c r="O371" s="537">
        <v>1539019950</v>
      </c>
      <c r="P371" s="537">
        <v>129</v>
      </c>
      <c r="Q371" s="538"/>
    </row>
    <row r="372" spans="1:17" ht="28.5" x14ac:dyDescent="0.25">
      <c r="A372" s="526">
        <f>+A371+1</f>
        <v>2</v>
      </c>
      <c r="B372" s="527" t="s">
        <v>1946</v>
      </c>
      <c r="C372" s="528" t="s">
        <v>1946</v>
      </c>
      <c r="D372" s="527" t="s">
        <v>2262</v>
      </c>
      <c r="E372" s="529" t="s">
        <v>2266</v>
      </c>
      <c r="F372" s="530" t="s">
        <v>21</v>
      </c>
      <c r="G372" s="530"/>
      <c r="H372" s="530" t="s">
        <v>2267</v>
      </c>
      <c r="I372" s="533" t="s">
        <v>2113</v>
      </c>
      <c r="J372" s="533" t="s">
        <v>22</v>
      </c>
      <c r="K372" s="568">
        <v>10.3</v>
      </c>
      <c r="L372" s="535"/>
      <c r="M372" s="535">
        <v>700</v>
      </c>
      <c r="N372" s="535"/>
      <c r="O372" s="537">
        <v>1657571650</v>
      </c>
      <c r="P372" s="537">
        <v>142</v>
      </c>
      <c r="Q372" s="538"/>
    </row>
    <row r="373" spans="1:17" ht="28.5" x14ac:dyDescent="0.25">
      <c r="A373" s="526">
        <f t="shared" ref="A373:A378" si="8">+A372+1</f>
        <v>3</v>
      </c>
      <c r="B373" s="527" t="s">
        <v>1946</v>
      </c>
      <c r="C373" s="528" t="s">
        <v>1946</v>
      </c>
      <c r="D373" s="527" t="s">
        <v>2262</v>
      </c>
      <c r="E373" s="529" t="s">
        <v>2268</v>
      </c>
      <c r="F373" s="530" t="s">
        <v>21</v>
      </c>
      <c r="G373" s="530"/>
      <c r="H373" s="530" t="s">
        <v>2247</v>
      </c>
      <c r="I373" s="533" t="s">
        <v>2193</v>
      </c>
      <c r="J373" s="533" t="s">
        <v>22</v>
      </c>
      <c r="K373" s="568">
        <v>9.1</v>
      </c>
      <c r="L373" s="535"/>
      <c r="M373" s="535">
        <v>1000</v>
      </c>
      <c r="N373" s="535"/>
      <c r="O373" s="537" t="s">
        <v>2269</v>
      </c>
      <c r="P373" s="537"/>
      <c r="Q373" s="538"/>
    </row>
    <row r="374" spans="1:17" x14ac:dyDescent="0.25">
      <c r="A374" s="526">
        <f t="shared" si="8"/>
        <v>4</v>
      </c>
      <c r="B374" s="527"/>
      <c r="C374" s="528"/>
      <c r="D374" s="527"/>
      <c r="E374" s="529"/>
      <c r="F374" s="530"/>
      <c r="G374" s="530"/>
      <c r="H374" s="530"/>
      <c r="I374" s="533"/>
      <c r="J374" s="533"/>
      <c r="K374" s="568"/>
      <c r="L374" s="535"/>
      <c r="M374" s="535"/>
      <c r="N374" s="535"/>
      <c r="O374" s="537"/>
      <c r="P374" s="537"/>
      <c r="Q374" s="538"/>
    </row>
    <row r="375" spans="1:17" x14ac:dyDescent="0.25">
      <c r="A375" s="526">
        <f t="shared" si="8"/>
        <v>5</v>
      </c>
      <c r="B375" s="527"/>
      <c r="C375" s="528"/>
      <c r="D375" s="527"/>
      <c r="E375" s="529"/>
      <c r="F375" s="530"/>
      <c r="G375" s="530"/>
      <c r="H375" s="530"/>
      <c r="I375" s="533"/>
      <c r="J375" s="533"/>
      <c r="K375" s="568"/>
      <c r="L375" s="533"/>
      <c r="M375" s="536"/>
      <c r="N375" s="536"/>
      <c r="O375" s="537"/>
      <c r="P375" s="537"/>
      <c r="Q375" s="538"/>
    </row>
    <row r="376" spans="1:17" x14ac:dyDescent="0.25">
      <c r="A376" s="526">
        <f t="shared" si="8"/>
        <v>6</v>
      </c>
      <c r="B376" s="527"/>
      <c r="C376" s="528"/>
      <c r="D376" s="527"/>
      <c r="E376" s="529"/>
      <c r="F376" s="530"/>
      <c r="G376" s="530"/>
      <c r="H376" s="530"/>
      <c r="I376" s="533"/>
      <c r="J376" s="533"/>
      <c r="K376" s="568"/>
      <c r="L376" s="533"/>
      <c r="M376" s="536"/>
      <c r="N376" s="536"/>
      <c r="O376" s="537"/>
      <c r="P376" s="537"/>
      <c r="Q376" s="538"/>
    </row>
    <row r="377" spans="1:17" x14ac:dyDescent="0.25">
      <c r="A377" s="526">
        <f t="shared" si="8"/>
        <v>7</v>
      </c>
      <c r="B377" s="527"/>
      <c r="C377" s="528"/>
      <c r="D377" s="527"/>
      <c r="E377" s="529"/>
      <c r="F377" s="530"/>
      <c r="G377" s="530"/>
      <c r="H377" s="530"/>
      <c r="I377" s="533"/>
      <c r="J377" s="533"/>
      <c r="K377" s="568"/>
      <c r="L377" s="533"/>
      <c r="M377" s="536"/>
      <c r="N377" s="536"/>
      <c r="O377" s="537"/>
      <c r="P377" s="537"/>
      <c r="Q377" s="538"/>
    </row>
    <row r="378" spans="1:17" x14ac:dyDescent="0.25">
      <c r="A378" s="526">
        <f t="shared" si="8"/>
        <v>8</v>
      </c>
      <c r="B378" s="527"/>
      <c r="C378" s="528"/>
      <c r="D378" s="527"/>
      <c r="E378" s="529"/>
      <c r="F378" s="530"/>
      <c r="G378" s="530"/>
      <c r="H378" s="530"/>
      <c r="I378" s="533"/>
      <c r="J378" s="533"/>
      <c r="K378" s="568"/>
      <c r="L378" s="533"/>
      <c r="M378" s="536"/>
      <c r="N378" s="536"/>
      <c r="O378" s="537"/>
      <c r="P378" s="537"/>
      <c r="Q378" s="538"/>
    </row>
    <row r="379" spans="1:17" x14ac:dyDescent="0.25">
      <c r="A379" s="526"/>
      <c r="B379" s="541" t="s">
        <v>31</v>
      </c>
      <c r="C379" s="528"/>
      <c r="D379" s="527"/>
      <c r="E379" s="529"/>
      <c r="F379" s="530"/>
      <c r="G379" s="530"/>
      <c r="H379" s="530"/>
      <c r="I379" s="533"/>
      <c r="J379" s="533"/>
      <c r="K379" s="589">
        <f t="shared" ref="K379" si="9">SUM(K371:K378)</f>
        <v>28.54</v>
      </c>
      <c r="L379" s="543">
        <f t="shared" ref="L379:N379" si="10">SUM(L371:L378)</f>
        <v>0</v>
      </c>
      <c r="M379" s="544">
        <f t="shared" si="10"/>
        <v>2300</v>
      </c>
      <c r="N379" s="543">
        <f t="shared" si="10"/>
        <v>0</v>
      </c>
      <c r="O379" s="537"/>
      <c r="P379" s="537"/>
      <c r="Q379" s="538"/>
    </row>
    <row r="380" spans="1:17" x14ac:dyDescent="0.25">
      <c r="A380" s="545"/>
      <c r="B380" s="545"/>
      <c r="C380" s="545"/>
      <c r="D380" s="545"/>
      <c r="E380" s="546"/>
      <c r="F380" s="545"/>
      <c r="G380" s="545"/>
      <c r="H380" s="545"/>
      <c r="I380" s="545"/>
      <c r="J380" s="545"/>
      <c r="K380" s="598"/>
      <c r="L380" s="545"/>
      <c r="M380" s="545"/>
      <c r="N380" s="545"/>
      <c r="O380" s="545"/>
      <c r="P380" s="545"/>
      <c r="Q380" s="545"/>
    </row>
    <row r="381" spans="1:17" ht="15" x14ac:dyDescent="0.25">
      <c r="A381" s="545"/>
      <c r="B381" s="1148" t="s">
        <v>76</v>
      </c>
      <c r="C381" s="1148" t="s">
        <v>77</v>
      </c>
      <c r="D381" s="1150" t="s">
        <v>78</v>
      </c>
      <c r="E381" s="1150"/>
      <c r="F381" s="545"/>
      <c r="G381" s="545"/>
      <c r="H381" s="545"/>
      <c r="I381" s="545"/>
      <c r="J381" s="545"/>
      <c r="K381" s="545"/>
      <c r="L381" s="545"/>
      <c r="M381" s="545"/>
      <c r="N381" s="545"/>
      <c r="O381" s="545"/>
      <c r="P381" s="545"/>
      <c r="Q381" s="545"/>
    </row>
    <row r="382" spans="1:17" ht="15" x14ac:dyDescent="0.25">
      <c r="A382" s="545"/>
      <c r="B382" s="1149"/>
      <c r="C382" s="1149"/>
      <c r="D382" s="691" t="s">
        <v>79</v>
      </c>
      <c r="E382" s="548" t="s">
        <v>80</v>
      </c>
      <c r="F382" s="545"/>
      <c r="G382" s="545"/>
      <c r="H382" s="545"/>
      <c r="I382" s="545"/>
      <c r="J382" s="545"/>
      <c r="K382" s="545"/>
      <c r="L382" s="545"/>
      <c r="M382" s="545"/>
      <c r="N382" s="545"/>
      <c r="O382" s="545"/>
      <c r="P382" s="545"/>
      <c r="Q382" s="545"/>
    </row>
    <row r="383" spans="1:17" ht="18" x14ac:dyDescent="0.25">
      <c r="A383" s="545"/>
      <c r="B383" s="549" t="s">
        <v>81</v>
      </c>
      <c r="C383" s="550">
        <f>+K379</f>
        <v>28.54</v>
      </c>
      <c r="D383" s="551" t="s">
        <v>21</v>
      </c>
      <c r="E383" s="551"/>
      <c r="F383" s="552"/>
      <c r="G383" s="552"/>
      <c r="H383" s="552"/>
      <c r="I383" s="552"/>
      <c r="J383" s="552"/>
      <c r="K383" s="552"/>
      <c r="L383" s="552"/>
      <c r="M383" s="552"/>
      <c r="N383" s="545"/>
      <c r="O383" s="545"/>
      <c r="P383" s="545"/>
      <c r="Q383" s="545"/>
    </row>
    <row r="384" spans="1:17" ht="15" x14ac:dyDescent="0.25">
      <c r="A384" s="545"/>
      <c r="B384" s="549" t="s">
        <v>82</v>
      </c>
      <c r="C384" s="550">
        <f>+M379</f>
        <v>2300</v>
      </c>
      <c r="D384" s="551" t="s">
        <v>21</v>
      </c>
      <c r="E384" s="551"/>
      <c r="F384" s="545"/>
      <c r="G384" s="545"/>
      <c r="H384" s="545"/>
      <c r="I384" s="545"/>
      <c r="J384" s="545"/>
      <c r="K384" s="545"/>
      <c r="L384" s="545"/>
      <c r="M384" s="545"/>
      <c r="N384" s="545"/>
      <c r="O384" s="545"/>
      <c r="P384" s="545"/>
      <c r="Q384" s="545"/>
    </row>
    <row r="385" spans="1:17" x14ac:dyDescent="0.25">
      <c r="A385" s="545"/>
      <c r="B385" s="554"/>
      <c r="C385" s="1159"/>
      <c r="D385" s="1159"/>
      <c r="E385" s="1159"/>
      <c r="F385" s="1159"/>
      <c r="G385" s="1159"/>
      <c r="H385" s="1159"/>
      <c r="I385" s="1159"/>
      <c r="J385" s="1159"/>
      <c r="K385" s="1159"/>
      <c r="L385" s="1159"/>
      <c r="M385" s="1159"/>
      <c r="N385" s="1159"/>
      <c r="O385" s="545"/>
      <c r="P385" s="545"/>
      <c r="Q385" s="545"/>
    </row>
    <row r="386" spans="1:17" ht="15" thickBot="1" x14ac:dyDescent="0.3">
      <c r="K386" s="475"/>
      <c r="M386" s="475"/>
    </row>
    <row r="387" spans="1:17" ht="27" thickBot="1" x14ac:dyDescent="0.3">
      <c r="B387" s="1160" t="s">
        <v>83</v>
      </c>
      <c r="C387" s="1160"/>
      <c r="D387" s="1160"/>
      <c r="E387" s="1160"/>
      <c r="F387" s="1160"/>
      <c r="G387" s="1160"/>
      <c r="H387" s="1160"/>
      <c r="I387" s="1160"/>
      <c r="J387" s="1160"/>
      <c r="K387" s="1160"/>
      <c r="L387" s="1160"/>
      <c r="M387" s="1160"/>
      <c r="N387" s="1160"/>
    </row>
    <row r="388" spans="1:17" x14ac:dyDescent="0.25">
      <c r="K388" s="475"/>
      <c r="M388" s="475"/>
    </row>
    <row r="389" spans="1:17" x14ac:dyDescent="0.25">
      <c r="K389" s="475"/>
      <c r="M389" s="475"/>
    </row>
    <row r="390" spans="1:17" ht="120" x14ac:dyDescent="0.25">
      <c r="B390" s="40" t="s">
        <v>84</v>
      </c>
      <c r="C390" s="555" t="s">
        <v>85</v>
      </c>
      <c r="D390" s="555" t="s">
        <v>86</v>
      </c>
      <c r="E390" s="555" t="s">
        <v>87</v>
      </c>
      <c r="F390" s="555" t="s">
        <v>88</v>
      </c>
      <c r="G390" s="555" t="s">
        <v>89</v>
      </c>
      <c r="H390" s="555" t="s">
        <v>90</v>
      </c>
      <c r="I390" s="555" t="s">
        <v>91</v>
      </c>
      <c r="J390" s="555" t="s">
        <v>92</v>
      </c>
      <c r="K390" s="555" t="s">
        <v>93</v>
      </c>
      <c r="L390" s="555" t="s">
        <v>94</v>
      </c>
      <c r="M390" s="558" t="s">
        <v>95</v>
      </c>
      <c r="N390" s="558" t="s">
        <v>96</v>
      </c>
      <c r="O390" s="1161" t="s">
        <v>97</v>
      </c>
      <c r="P390" s="1162"/>
      <c r="Q390" s="555" t="s">
        <v>98</v>
      </c>
    </row>
    <row r="391" spans="1:17" x14ac:dyDescent="0.2">
      <c r="B391" s="559" t="s">
        <v>99</v>
      </c>
      <c r="C391" s="559" t="s">
        <v>524</v>
      </c>
      <c r="D391" s="428" t="s">
        <v>1548</v>
      </c>
      <c r="E391" s="428">
        <v>52</v>
      </c>
      <c r="F391" s="560"/>
      <c r="G391" s="518" t="s">
        <v>21</v>
      </c>
      <c r="H391" s="560"/>
      <c r="I391" s="561"/>
      <c r="J391" s="561" t="s">
        <v>21</v>
      </c>
      <c r="K391" s="561" t="s">
        <v>21</v>
      </c>
      <c r="L391" s="561" t="s">
        <v>21</v>
      </c>
      <c r="M391" s="561" t="s">
        <v>21</v>
      </c>
      <c r="N391" s="561" t="s">
        <v>21</v>
      </c>
      <c r="O391" s="1157"/>
      <c r="P391" s="1158"/>
      <c r="Q391" s="518" t="s">
        <v>21</v>
      </c>
    </row>
    <row r="392" spans="1:17" x14ac:dyDescent="0.2">
      <c r="B392" s="559" t="s">
        <v>99</v>
      </c>
      <c r="C392" s="559" t="s">
        <v>524</v>
      </c>
      <c r="D392" s="428" t="s">
        <v>1550</v>
      </c>
      <c r="E392" s="428">
        <v>104</v>
      </c>
      <c r="F392" s="560"/>
      <c r="G392" s="518" t="s">
        <v>21</v>
      </c>
      <c r="H392" s="560"/>
      <c r="I392" s="561"/>
      <c r="J392" s="561" t="s">
        <v>21</v>
      </c>
      <c r="K392" s="561" t="s">
        <v>21</v>
      </c>
      <c r="L392" s="561" t="s">
        <v>21</v>
      </c>
      <c r="M392" s="561" t="s">
        <v>21</v>
      </c>
      <c r="N392" s="561" t="s">
        <v>21</v>
      </c>
      <c r="O392" s="1157"/>
      <c r="P392" s="1158"/>
      <c r="Q392" s="518" t="s">
        <v>21</v>
      </c>
    </row>
    <row r="393" spans="1:17" x14ac:dyDescent="0.2">
      <c r="B393" s="559" t="s">
        <v>99</v>
      </c>
      <c r="C393" s="559" t="s">
        <v>524</v>
      </c>
      <c r="D393" s="428" t="s">
        <v>1552</v>
      </c>
      <c r="E393" s="428">
        <v>156</v>
      </c>
      <c r="F393" s="560"/>
      <c r="G393" s="518" t="s">
        <v>21</v>
      </c>
      <c r="H393" s="560"/>
      <c r="I393" s="561"/>
      <c r="J393" s="561" t="s">
        <v>21</v>
      </c>
      <c r="K393" s="561" t="s">
        <v>21</v>
      </c>
      <c r="L393" s="561" t="s">
        <v>21</v>
      </c>
      <c r="M393" s="561" t="s">
        <v>21</v>
      </c>
      <c r="N393" s="561" t="s">
        <v>21</v>
      </c>
      <c r="O393" s="1157"/>
      <c r="P393" s="1158"/>
      <c r="Q393" s="518" t="s">
        <v>21</v>
      </c>
    </row>
    <row r="394" spans="1:17" x14ac:dyDescent="0.2">
      <c r="B394" s="559" t="s">
        <v>99</v>
      </c>
      <c r="C394" s="559" t="s">
        <v>524</v>
      </c>
      <c r="D394" s="428" t="s">
        <v>1552</v>
      </c>
      <c r="E394" s="428">
        <v>26</v>
      </c>
      <c r="F394" s="560"/>
      <c r="G394" s="518" t="s">
        <v>21</v>
      </c>
      <c r="H394" s="560"/>
      <c r="I394" s="561"/>
      <c r="J394" s="561" t="s">
        <v>21</v>
      </c>
      <c r="K394" s="561" t="s">
        <v>21</v>
      </c>
      <c r="L394" s="561" t="s">
        <v>21</v>
      </c>
      <c r="M394" s="561" t="s">
        <v>21</v>
      </c>
      <c r="N394" s="561" t="s">
        <v>21</v>
      </c>
      <c r="O394" s="1157"/>
      <c r="P394" s="1158"/>
      <c r="Q394" s="518" t="s">
        <v>21</v>
      </c>
    </row>
    <row r="395" spans="1:17" x14ac:dyDescent="0.2">
      <c r="B395" s="559"/>
      <c r="C395" s="559"/>
      <c r="D395" s="428"/>
      <c r="E395" s="428"/>
      <c r="F395" s="560"/>
      <c r="G395" s="560"/>
      <c r="H395" s="560"/>
      <c r="I395" s="561"/>
      <c r="J395" s="561"/>
      <c r="K395" s="518"/>
      <c r="L395" s="518"/>
      <c r="M395" s="518"/>
      <c r="N395" s="518"/>
      <c r="O395" s="1157"/>
      <c r="P395" s="1158"/>
      <c r="Q395" s="518"/>
    </row>
    <row r="396" spans="1:17" x14ac:dyDescent="0.2">
      <c r="B396" s="559"/>
      <c r="C396" s="559"/>
      <c r="D396" s="428"/>
      <c r="E396" s="428"/>
      <c r="F396" s="560"/>
      <c r="G396" s="560"/>
      <c r="H396" s="560"/>
      <c r="I396" s="561"/>
      <c r="J396" s="561"/>
      <c r="K396" s="518"/>
      <c r="L396" s="518"/>
      <c r="M396" s="518"/>
      <c r="N396" s="518"/>
      <c r="O396" s="1157"/>
      <c r="P396" s="1158"/>
      <c r="Q396" s="518"/>
    </row>
    <row r="397" spans="1:17" x14ac:dyDescent="0.25">
      <c r="B397" s="518"/>
      <c r="C397" s="518"/>
      <c r="D397" s="518"/>
      <c r="E397" s="518"/>
      <c r="F397" s="518"/>
      <c r="G397" s="518"/>
      <c r="H397" s="518"/>
      <c r="I397" s="518"/>
      <c r="J397" s="518"/>
      <c r="K397" s="518"/>
      <c r="L397" s="518"/>
      <c r="M397" s="518"/>
      <c r="N397" s="518"/>
      <c r="O397" s="1157"/>
      <c r="P397" s="1158"/>
      <c r="Q397" s="518"/>
    </row>
    <row r="398" spans="1:17" x14ac:dyDescent="0.25">
      <c r="B398" s="475" t="s">
        <v>107</v>
      </c>
      <c r="K398" s="475"/>
      <c r="M398" s="475"/>
    </row>
    <row r="399" spans="1:17" x14ac:dyDescent="0.25">
      <c r="B399" s="475" t="s">
        <v>108</v>
      </c>
      <c r="K399" s="475"/>
      <c r="M399" s="475"/>
    </row>
    <row r="400" spans="1:17" x14ac:dyDescent="0.25">
      <c r="B400" s="475" t="s">
        <v>109</v>
      </c>
      <c r="K400" s="475"/>
      <c r="M400" s="475"/>
    </row>
    <row r="401" spans="2:17" x14ac:dyDescent="0.25">
      <c r="K401" s="475"/>
      <c r="M401" s="475"/>
    </row>
    <row r="402" spans="2:17" ht="15" thickBot="1" x14ac:dyDescent="0.3">
      <c r="K402" s="475"/>
      <c r="M402" s="475"/>
    </row>
    <row r="403" spans="2:17" ht="27" thickBot="1" x14ac:dyDescent="0.3">
      <c r="B403" s="1165" t="s">
        <v>110</v>
      </c>
      <c r="C403" s="1166"/>
      <c r="D403" s="1166"/>
      <c r="E403" s="1166"/>
      <c r="F403" s="1166"/>
      <c r="G403" s="1166"/>
      <c r="H403" s="1166"/>
      <c r="I403" s="1166"/>
      <c r="J403" s="1166"/>
      <c r="K403" s="1166"/>
      <c r="L403" s="1166"/>
      <c r="M403" s="1166"/>
      <c r="N403" s="1167"/>
    </row>
    <row r="404" spans="2:17" x14ac:dyDescent="0.25">
      <c r="K404" s="475"/>
      <c r="M404" s="475"/>
    </row>
    <row r="405" spans="2:17" x14ac:dyDescent="0.25">
      <c r="K405" s="475"/>
      <c r="M405" s="475"/>
    </row>
    <row r="406" spans="2:17" x14ac:dyDescent="0.25">
      <c r="K406" s="475"/>
      <c r="M406" s="475"/>
    </row>
    <row r="407" spans="2:17" x14ac:dyDescent="0.25">
      <c r="K407" s="475"/>
      <c r="M407" s="475"/>
    </row>
    <row r="408" spans="2:17" ht="75" x14ac:dyDescent="0.25">
      <c r="B408" s="40" t="s">
        <v>111</v>
      </c>
      <c r="C408" s="40" t="s">
        <v>112</v>
      </c>
      <c r="D408" s="40" t="s">
        <v>113</v>
      </c>
      <c r="E408" s="40" t="s">
        <v>114</v>
      </c>
      <c r="F408" s="40" t="s">
        <v>115</v>
      </c>
      <c r="G408" s="40" t="s">
        <v>116</v>
      </c>
      <c r="H408" s="40" t="s">
        <v>117</v>
      </c>
      <c r="I408" s="40" t="s">
        <v>118</v>
      </c>
      <c r="J408" s="1161" t="s">
        <v>119</v>
      </c>
      <c r="K408" s="1168"/>
      <c r="L408" s="1162"/>
      <c r="M408" s="40" t="s">
        <v>120</v>
      </c>
      <c r="N408" s="40" t="s">
        <v>2166</v>
      </c>
      <c r="O408" s="40" t="s">
        <v>2167</v>
      </c>
      <c r="P408" s="1161" t="s">
        <v>97</v>
      </c>
      <c r="Q408" s="1162"/>
    </row>
    <row r="409" spans="2:17" ht="15" x14ac:dyDescent="0.2">
      <c r="B409" s="116" t="s">
        <v>123</v>
      </c>
      <c r="C409" s="116">
        <v>1</v>
      </c>
      <c r="D409" s="115" t="s">
        <v>2270</v>
      </c>
      <c r="E409" s="115">
        <v>43094881</v>
      </c>
      <c r="F409" s="115" t="s">
        <v>2271</v>
      </c>
      <c r="G409" s="115" t="s">
        <v>699</v>
      </c>
      <c r="H409" s="115">
        <v>1993</v>
      </c>
      <c r="I409" s="99" t="s">
        <v>582</v>
      </c>
      <c r="J409" s="117"/>
      <c r="K409" s="114">
        <v>44</v>
      </c>
      <c r="L409" s="113" t="s">
        <v>858</v>
      </c>
      <c r="M409" s="112" t="s">
        <v>21</v>
      </c>
      <c r="N409" s="112" t="s">
        <v>21</v>
      </c>
      <c r="O409" s="112" t="s">
        <v>21</v>
      </c>
      <c r="P409" s="1119"/>
      <c r="Q409" s="1119"/>
    </row>
    <row r="410" spans="2:17" ht="15" x14ac:dyDescent="0.2">
      <c r="B410" s="116" t="s">
        <v>958</v>
      </c>
      <c r="C410" s="116">
        <v>1</v>
      </c>
      <c r="D410" s="115" t="s">
        <v>2272</v>
      </c>
      <c r="E410" s="115">
        <v>1036643804</v>
      </c>
      <c r="F410" s="115" t="s">
        <v>273</v>
      </c>
      <c r="G410" s="115" t="s">
        <v>367</v>
      </c>
      <c r="H410" s="115">
        <v>2014</v>
      </c>
      <c r="I410" s="99" t="s">
        <v>2273</v>
      </c>
      <c r="J410" s="117"/>
      <c r="K410" s="114">
        <v>18</v>
      </c>
      <c r="L410" s="115" t="s">
        <v>2274</v>
      </c>
      <c r="M410" s="112" t="s">
        <v>21</v>
      </c>
      <c r="N410" s="112" t="s">
        <v>21</v>
      </c>
      <c r="O410" s="112" t="s">
        <v>21</v>
      </c>
      <c r="P410" s="1177" t="s">
        <v>230</v>
      </c>
      <c r="Q410" s="1177"/>
    </row>
    <row r="411" spans="2:17" ht="15" x14ac:dyDescent="0.2">
      <c r="B411" s="116" t="s">
        <v>123</v>
      </c>
      <c r="C411" s="116">
        <v>1</v>
      </c>
      <c r="D411" s="115" t="s">
        <v>2275</v>
      </c>
      <c r="E411" s="115">
        <v>1026141989</v>
      </c>
      <c r="F411" s="115" t="s">
        <v>2276</v>
      </c>
      <c r="G411" s="115" t="s">
        <v>2277</v>
      </c>
      <c r="H411" s="115">
        <v>2013</v>
      </c>
      <c r="I411" s="99" t="s">
        <v>582</v>
      </c>
      <c r="J411" s="117"/>
      <c r="K411" s="114">
        <v>13</v>
      </c>
      <c r="L411" s="113" t="s">
        <v>858</v>
      </c>
      <c r="M411" s="112" t="s">
        <v>21</v>
      </c>
      <c r="N411" s="112" t="s">
        <v>21</v>
      </c>
      <c r="O411" s="112" t="s">
        <v>21</v>
      </c>
      <c r="P411" s="1119" t="s">
        <v>2278</v>
      </c>
      <c r="Q411" s="1119"/>
    </row>
    <row r="412" spans="2:17" ht="15" x14ac:dyDescent="0.2">
      <c r="B412" s="116" t="s">
        <v>958</v>
      </c>
      <c r="C412" s="116">
        <v>1</v>
      </c>
      <c r="D412" s="115" t="s">
        <v>2279</v>
      </c>
      <c r="E412" s="115">
        <v>39451778</v>
      </c>
      <c r="F412" s="115" t="s">
        <v>273</v>
      </c>
      <c r="G412" s="115" t="s">
        <v>533</v>
      </c>
      <c r="H412" s="115">
        <v>2006</v>
      </c>
      <c r="I412" s="99" t="s">
        <v>1123</v>
      </c>
      <c r="J412" s="117"/>
      <c r="K412" s="114">
        <v>21</v>
      </c>
      <c r="L412" s="113" t="s">
        <v>273</v>
      </c>
      <c r="M412" s="112" t="s">
        <v>21</v>
      </c>
      <c r="N412" s="112" t="s">
        <v>21</v>
      </c>
      <c r="O412" s="112" t="s">
        <v>21</v>
      </c>
      <c r="P412" s="1119"/>
      <c r="Q412" s="1119"/>
    </row>
    <row r="413" spans="2:17" ht="15" x14ac:dyDescent="0.2">
      <c r="B413" s="116"/>
      <c r="C413" s="116"/>
      <c r="D413" s="115"/>
      <c r="E413" s="115"/>
      <c r="F413" s="115"/>
      <c r="G413" s="115"/>
      <c r="H413" s="115"/>
      <c r="I413" s="99"/>
      <c r="J413" s="117"/>
      <c r="K413" s="114"/>
      <c r="L413" s="113"/>
      <c r="M413" s="112"/>
      <c r="N413" s="112"/>
      <c r="O413" s="112"/>
      <c r="P413" s="695" t="s">
        <v>230</v>
      </c>
      <c r="Q413" s="688"/>
    </row>
    <row r="414" spans="2:17" x14ac:dyDescent="0.25">
      <c r="K414" s="475"/>
      <c r="M414" s="475"/>
    </row>
    <row r="415" spans="2:17" ht="15" thickBot="1" x14ac:dyDescent="0.3">
      <c r="K415" s="475"/>
      <c r="M415" s="475"/>
    </row>
    <row r="416" spans="2:17" ht="27" thickBot="1" x14ac:dyDescent="0.3">
      <c r="B416" s="1165" t="s">
        <v>145</v>
      </c>
      <c r="C416" s="1166"/>
      <c r="D416" s="1166"/>
      <c r="E416" s="1166"/>
      <c r="F416" s="1166"/>
      <c r="G416" s="1166"/>
      <c r="H416" s="1166"/>
      <c r="I416" s="1166"/>
      <c r="J416" s="1166"/>
      <c r="K416" s="1166"/>
      <c r="L416" s="1166"/>
      <c r="M416" s="1166"/>
      <c r="N416" s="1167"/>
    </row>
    <row r="417" spans="1:17" x14ac:dyDescent="0.25">
      <c r="K417" s="475"/>
      <c r="M417" s="475"/>
    </row>
    <row r="418" spans="1:17" x14ac:dyDescent="0.25">
      <c r="K418" s="475"/>
      <c r="M418" s="475"/>
    </row>
    <row r="419" spans="1:17" ht="30" x14ac:dyDescent="0.25">
      <c r="B419" s="555" t="s">
        <v>20</v>
      </c>
      <c r="C419" s="555" t="s">
        <v>2178</v>
      </c>
      <c r="D419" s="1161" t="s">
        <v>97</v>
      </c>
      <c r="E419" s="1162"/>
      <c r="K419" s="475"/>
      <c r="M419" s="475"/>
    </row>
    <row r="420" spans="1:17" x14ac:dyDescent="0.25">
      <c r="B420" s="566" t="s">
        <v>147</v>
      </c>
      <c r="C420" s="518" t="s">
        <v>21</v>
      </c>
      <c r="D420" s="1178" t="s">
        <v>2280</v>
      </c>
      <c r="E420" s="1178"/>
      <c r="K420" s="475"/>
      <c r="M420" s="475"/>
    </row>
    <row r="421" spans="1:17" x14ac:dyDescent="0.25">
      <c r="K421" s="475"/>
      <c r="M421" s="475"/>
    </row>
    <row r="422" spans="1:17" x14ac:dyDescent="0.25">
      <c r="K422" s="475"/>
      <c r="M422" s="475"/>
    </row>
    <row r="423" spans="1:17" ht="26.25" x14ac:dyDescent="0.25">
      <c r="B423" s="1151" t="s">
        <v>148</v>
      </c>
      <c r="C423" s="1152"/>
      <c r="D423" s="1152"/>
      <c r="E423" s="1152"/>
      <c r="F423" s="1152"/>
      <c r="G423" s="1152"/>
      <c r="H423" s="1152"/>
      <c r="I423" s="1152"/>
      <c r="J423" s="1152"/>
      <c r="K423" s="1152"/>
      <c r="L423" s="1152"/>
      <c r="M423" s="1152"/>
      <c r="N423" s="1152"/>
      <c r="O423" s="1152"/>
      <c r="P423" s="1152"/>
    </row>
    <row r="424" spans="1:17" x14ac:dyDescent="0.25">
      <c r="K424" s="475"/>
      <c r="M424" s="475"/>
    </row>
    <row r="425" spans="1:17" ht="15" thickBot="1" x14ac:dyDescent="0.3">
      <c r="K425" s="475"/>
      <c r="M425" s="475"/>
    </row>
    <row r="426" spans="1:17" ht="27" thickBot="1" x14ac:dyDescent="0.3">
      <c r="B426" s="1165" t="s">
        <v>149</v>
      </c>
      <c r="C426" s="1166"/>
      <c r="D426" s="1166"/>
      <c r="E426" s="1166"/>
      <c r="F426" s="1166"/>
      <c r="G426" s="1166"/>
      <c r="H426" s="1166"/>
      <c r="I426" s="1166"/>
      <c r="J426" s="1166"/>
      <c r="K426" s="1166"/>
      <c r="L426" s="1166"/>
      <c r="M426" s="1166"/>
      <c r="N426" s="1167"/>
    </row>
    <row r="427" spans="1:17" x14ac:dyDescent="0.25">
      <c r="K427" s="475"/>
      <c r="M427" s="475"/>
    </row>
    <row r="428" spans="1:17" ht="15" thickBot="1" x14ac:dyDescent="0.3">
      <c r="K428" s="475"/>
      <c r="M428" s="522"/>
      <c r="N428" s="522"/>
    </row>
    <row r="429" spans="1:17" ht="75" x14ac:dyDescent="0.25">
      <c r="A429" s="486"/>
      <c r="B429" s="523" t="s">
        <v>36</v>
      </c>
      <c r="C429" s="523" t="s">
        <v>37</v>
      </c>
      <c r="D429" s="523" t="s">
        <v>38</v>
      </c>
      <c r="E429" s="523" t="s">
        <v>39</v>
      </c>
      <c r="F429" s="523" t="s">
        <v>40</v>
      </c>
      <c r="G429" s="523" t="s">
        <v>41</v>
      </c>
      <c r="H429" s="523" t="s">
        <v>42</v>
      </c>
      <c r="I429" s="523" t="s">
        <v>43</v>
      </c>
      <c r="J429" s="523" t="s">
        <v>44</v>
      </c>
      <c r="K429" s="523" t="s">
        <v>45</v>
      </c>
      <c r="L429" s="523" t="s">
        <v>46</v>
      </c>
      <c r="M429" s="586" t="s">
        <v>47</v>
      </c>
      <c r="N429" s="523" t="s">
        <v>48</v>
      </c>
      <c r="O429" s="523" t="s">
        <v>49</v>
      </c>
      <c r="P429" s="525" t="s">
        <v>50</v>
      </c>
      <c r="Q429" s="525" t="s">
        <v>51</v>
      </c>
    </row>
    <row r="430" spans="1:17" ht="128.25" x14ac:dyDescent="0.25">
      <c r="A430" s="526">
        <v>1</v>
      </c>
      <c r="B430" s="527" t="s">
        <v>1946</v>
      </c>
      <c r="C430" s="528" t="s">
        <v>1946</v>
      </c>
      <c r="D430" s="527" t="s">
        <v>769</v>
      </c>
      <c r="E430" s="529" t="s">
        <v>2281</v>
      </c>
      <c r="F430" s="530" t="s">
        <v>22</v>
      </c>
      <c r="G430" s="567"/>
      <c r="H430" s="532" t="s">
        <v>2282</v>
      </c>
      <c r="I430" s="533" t="s">
        <v>2283</v>
      </c>
      <c r="J430" s="533" t="s">
        <v>22</v>
      </c>
      <c r="K430" s="568">
        <v>0</v>
      </c>
      <c r="L430" s="535">
        <v>4</v>
      </c>
      <c r="M430" s="535"/>
      <c r="N430" s="535">
        <f>+M430*G430</f>
        <v>0</v>
      </c>
      <c r="O430" s="537">
        <v>272104668</v>
      </c>
      <c r="P430" s="537">
        <v>1064</v>
      </c>
      <c r="Q430" s="538" t="s">
        <v>2284</v>
      </c>
    </row>
    <row r="431" spans="1:17" ht="28.5" x14ac:dyDescent="0.25">
      <c r="A431" s="526">
        <f>+A430+1</f>
        <v>2</v>
      </c>
      <c r="B431" s="527" t="s">
        <v>1946</v>
      </c>
      <c r="C431" s="528" t="s">
        <v>1946</v>
      </c>
      <c r="D431" s="527" t="s">
        <v>769</v>
      </c>
      <c r="E431" s="529" t="s">
        <v>2285</v>
      </c>
      <c r="F431" s="530" t="s">
        <v>21</v>
      </c>
      <c r="G431" s="530"/>
      <c r="H431" s="530" t="s">
        <v>2286</v>
      </c>
      <c r="I431" s="533" t="s">
        <v>754</v>
      </c>
      <c r="J431" s="533" t="s">
        <v>22</v>
      </c>
      <c r="K431" s="568">
        <v>1.7</v>
      </c>
      <c r="L431" s="535"/>
      <c r="M431" s="535">
        <v>300</v>
      </c>
      <c r="N431" s="535"/>
      <c r="O431" s="537">
        <v>129576300</v>
      </c>
      <c r="P431" s="537">
        <v>1080</v>
      </c>
      <c r="Q431" s="538"/>
    </row>
    <row r="432" spans="1:17" ht="28.5" x14ac:dyDescent="0.25">
      <c r="A432" s="526">
        <f t="shared" ref="A432:A437" si="11">+A431+1</f>
        <v>3</v>
      </c>
      <c r="B432" s="527" t="s">
        <v>1946</v>
      </c>
      <c r="C432" s="528" t="s">
        <v>1946</v>
      </c>
      <c r="D432" s="527" t="s">
        <v>769</v>
      </c>
      <c r="E432" s="529" t="s">
        <v>2287</v>
      </c>
      <c r="F432" s="530" t="s">
        <v>21</v>
      </c>
      <c r="G432" s="530"/>
      <c r="H432" s="530" t="s">
        <v>2288</v>
      </c>
      <c r="I432" s="533" t="s">
        <v>56</v>
      </c>
      <c r="J432" s="533" t="s">
        <v>22</v>
      </c>
      <c r="K432" s="568">
        <v>0</v>
      </c>
      <c r="L432" s="535">
        <v>1</v>
      </c>
      <c r="M432" s="535">
        <v>146</v>
      </c>
      <c r="N432" s="535"/>
      <c r="O432" s="537">
        <v>29988492</v>
      </c>
      <c r="P432" s="537">
        <v>1033</v>
      </c>
      <c r="Q432" s="538"/>
    </row>
    <row r="433" spans="1:17" x14ac:dyDescent="0.25">
      <c r="A433" s="526">
        <f t="shared" si="11"/>
        <v>4</v>
      </c>
      <c r="B433" s="527"/>
      <c r="C433" s="528"/>
      <c r="D433" s="527"/>
      <c r="E433" s="529"/>
      <c r="F433" s="530"/>
      <c r="G433" s="530"/>
      <c r="H433" s="530"/>
      <c r="I433" s="533"/>
      <c r="J433" s="533"/>
      <c r="K433" s="568"/>
      <c r="L433" s="535"/>
      <c r="M433" s="535"/>
      <c r="N433" s="535"/>
      <c r="O433" s="537"/>
      <c r="P433" s="537"/>
      <c r="Q433" s="538"/>
    </row>
    <row r="434" spans="1:17" x14ac:dyDescent="0.25">
      <c r="A434" s="526">
        <f t="shared" si="11"/>
        <v>5</v>
      </c>
      <c r="B434" s="527"/>
      <c r="C434" s="528"/>
      <c r="D434" s="527"/>
      <c r="E434" s="529"/>
      <c r="F434" s="530"/>
      <c r="G434" s="530"/>
      <c r="H434" s="530"/>
      <c r="I434" s="533"/>
      <c r="J434" s="533"/>
      <c r="K434" s="568"/>
      <c r="L434" s="535"/>
      <c r="M434" s="535"/>
      <c r="N434" s="535"/>
      <c r="O434" s="537"/>
      <c r="P434" s="537"/>
      <c r="Q434" s="538"/>
    </row>
    <row r="435" spans="1:17" x14ac:dyDescent="0.25">
      <c r="A435" s="526">
        <f t="shared" si="11"/>
        <v>6</v>
      </c>
      <c r="B435" s="527"/>
      <c r="C435" s="528"/>
      <c r="D435" s="527"/>
      <c r="E435" s="529"/>
      <c r="F435" s="530"/>
      <c r="G435" s="530"/>
      <c r="H435" s="530"/>
      <c r="I435" s="533"/>
      <c r="J435" s="533"/>
      <c r="K435" s="568"/>
      <c r="L435" s="535"/>
      <c r="M435" s="535"/>
      <c r="N435" s="535"/>
      <c r="O435" s="537"/>
      <c r="P435" s="537"/>
      <c r="Q435" s="538"/>
    </row>
    <row r="436" spans="1:17" x14ac:dyDescent="0.25">
      <c r="A436" s="526">
        <f t="shared" si="11"/>
        <v>7</v>
      </c>
      <c r="B436" s="527"/>
      <c r="C436" s="528"/>
      <c r="D436" s="527"/>
      <c r="E436" s="529"/>
      <c r="F436" s="530"/>
      <c r="G436" s="530"/>
      <c r="H436" s="530"/>
      <c r="I436" s="533"/>
      <c r="J436" s="533"/>
      <c r="K436" s="568"/>
      <c r="L436" s="533"/>
      <c r="M436" s="536"/>
      <c r="N436" s="536"/>
      <c r="O436" s="537"/>
      <c r="P436" s="537"/>
      <c r="Q436" s="538"/>
    </row>
    <row r="437" spans="1:17" x14ac:dyDescent="0.25">
      <c r="A437" s="526">
        <f t="shared" si="11"/>
        <v>8</v>
      </c>
      <c r="B437" s="527"/>
      <c r="C437" s="528"/>
      <c r="D437" s="527"/>
      <c r="E437" s="529"/>
      <c r="F437" s="530"/>
      <c r="G437" s="530"/>
      <c r="H437" s="530"/>
      <c r="I437" s="533"/>
      <c r="J437" s="533"/>
      <c r="K437" s="568"/>
      <c r="L437" s="533"/>
      <c r="M437" s="536"/>
      <c r="N437" s="536"/>
      <c r="O437" s="537"/>
      <c r="P437" s="537"/>
      <c r="Q437" s="538"/>
    </row>
    <row r="438" spans="1:17" x14ac:dyDescent="0.25">
      <c r="A438" s="526"/>
      <c r="B438" s="541" t="s">
        <v>31</v>
      </c>
      <c r="C438" s="528"/>
      <c r="D438" s="527"/>
      <c r="E438" s="529"/>
      <c r="F438" s="530"/>
      <c r="G438" s="530"/>
      <c r="H438" s="530"/>
      <c r="I438" s="533"/>
      <c r="J438" s="533"/>
      <c r="K438" s="589">
        <f t="shared" ref="K438:N438" si="12">SUM(K430:K437)</f>
        <v>1.7</v>
      </c>
      <c r="L438" s="543">
        <f t="shared" si="12"/>
        <v>5</v>
      </c>
      <c r="M438" s="542">
        <f t="shared" si="12"/>
        <v>446</v>
      </c>
      <c r="N438" s="543">
        <f t="shared" si="12"/>
        <v>0</v>
      </c>
      <c r="O438" s="537"/>
      <c r="P438" s="537"/>
      <c r="Q438" s="538"/>
    </row>
    <row r="439" spans="1:17" x14ac:dyDescent="0.25">
      <c r="B439" s="545"/>
      <c r="C439" s="545"/>
      <c r="D439" s="545"/>
      <c r="E439" s="546"/>
      <c r="F439" s="545"/>
      <c r="G439" s="545"/>
      <c r="H439" s="545"/>
      <c r="I439" s="545"/>
      <c r="J439" s="545"/>
      <c r="K439" s="545"/>
      <c r="L439" s="545"/>
      <c r="M439" s="545"/>
      <c r="N439" s="545"/>
      <c r="O439" s="545"/>
      <c r="P439" s="545"/>
    </row>
    <row r="440" spans="1:17" ht="18" x14ac:dyDescent="0.25">
      <c r="B440" s="549" t="s">
        <v>172</v>
      </c>
      <c r="C440" s="570">
        <f>+K438</f>
        <v>1.7</v>
      </c>
      <c r="H440" s="552"/>
      <c r="I440" s="552"/>
      <c r="J440" s="552"/>
      <c r="K440" s="552"/>
      <c r="L440" s="552"/>
      <c r="M440" s="552"/>
      <c r="N440" s="545"/>
      <c r="O440" s="545"/>
      <c r="P440" s="545"/>
    </row>
    <row r="441" spans="1:17" x14ac:dyDescent="0.25">
      <c r="K441" s="475"/>
      <c r="M441" s="475"/>
    </row>
    <row r="442" spans="1:17" ht="15" thickBot="1" x14ac:dyDescent="0.3">
      <c r="K442" s="475"/>
      <c r="M442" s="475"/>
    </row>
    <row r="443" spans="1:17" ht="30.75" thickBot="1" x14ac:dyDescent="0.3">
      <c r="B443" s="571" t="s">
        <v>173</v>
      </c>
      <c r="C443" s="572" t="s">
        <v>174</v>
      </c>
      <c r="D443" s="571" t="s">
        <v>30</v>
      </c>
      <c r="E443" s="572" t="s">
        <v>175</v>
      </c>
      <c r="K443" s="475"/>
      <c r="M443" s="475"/>
    </row>
    <row r="444" spans="1:17" x14ac:dyDescent="0.25">
      <c r="B444" s="92" t="s">
        <v>176</v>
      </c>
      <c r="C444" s="573">
        <v>20</v>
      </c>
      <c r="D444" s="573">
        <v>0</v>
      </c>
      <c r="E444" s="1173">
        <f>+D444+D445+D446</f>
        <v>0</v>
      </c>
      <c r="K444" s="475"/>
      <c r="M444" s="475"/>
    </row>
    <row r="445" spans="1:17" x14ac:dyDescent="0.25">
      <c r="B445" s="92" t="s">
        <v>177</v>
      </c>
      <c r="C445" s="696">
        <v>30</v>
      </c>
      <c r="D445" s="690">
        <v>0</v>
      </c>
      <c r="E445" s="1174"/>
      <c r="K445" s="475"/>
      <c r="M445" s="475"/>
    </row>
    <row r="446" spans="1:17" ht="15" thickBot="1" x14ac:dyDescent="0.3">
      <c r="B446" s="92" t="s">
        <v>178</v>
      </c>
      <c r="C446" s="574">
        <v>40</v>
      </c>
      <c r="D446" s="574">
        <v>0</v>
      </c>
      <c r="E446" s="1175"/>
      <c r="K446" s="475"/>
      <c r="M446" s="475"/>
    </row>
    <row r="447" spans="1:17" x14ac:dyDescent="0.25">
      <c r="K447" s="475"/>
      <c r="M447" s="475"/>
    </row>
    <row r="448" spans="1:17" ht="15" thickBot="1" x14ac:dyDescent="0.3">
      <c r="K448" s="475"/>
      <c r="M448" s="475"/>
    </row>
    <row r="449" spans="1:17" ht="27" thickBot="1" x14ac:dyDescent="0.3">
      <c r="B449" s="1165" t="s">
        <v>179</v>
      </c>
      <c r="C449" s="1166"/>
      <c r="D449" s="1166"/>
      <c r="E449" s="1166"/>
      <c r="F449" s="1166"/>
      <c r="G449" s="1166"/>
      <c r="H449" s="1166"/>
      <c r="I449" s="1166"/>
      <c r="J449" s="1166"/>
      <c r="K449" s="1166"/>
      <c r="L449" s="1166"/>
      <c r="M449" s="1166"/>
      <c r="N449" s="1167"/>
    </row>
    <row r="450" spans="1:17" x14ac:dyDescent="0.25">
      <c r="K450" s="475"/>
      <c r="M450" s="475"/>
    </row>
    <row r="451" spans="1:17" ht="75" x14ac:dyDescent="0.25">
      <c r="B451" s="40" t="s">
        <v>111</v>
      </c>
      <c r="C451" s="40" t="s">
        <v>112</v>
      </c>
      <c r="D451" s="40" t="s">
        <v>113</v>
      </c>
      <c r="E451" s="40" t="s">
        <v>114</v>
      </c>
      <c r="F451" s="40" t="s">
        <v>115</v>
      </c>
      <c r="G451" s="40" t="s">
        <v>116</v>
      </c>
      <c r="H451" s="40" t="s">
        <v>117</v>
      </c>
      <c r="I451" s="40" t="s">
        <v>118</v>
      </c>
      <c r="J451" s="1161" t="s">
        <v>119</v>
      </c>
      <c r="K451" s="1168"/>
      <c r="L451" s="1162"/>
      <c r="M451" s="40" t="s">
        <v>120</v>
      </c>
      <c r="N451" s="40" t="s">
        <v>2166</v>
      </c>
      <c r="O451" s="40" t="s">
        <v>2167</v>
      </c>
      <c r="P451" s="1161" t="s">
        <v>97</v>
      </c>
      <c r="Q451" s="1162"/>
    </row>
    <row r="452" spans="1:17" ht="57" x14ac:dyDescent="0.2">
      <c r="A452" s="590"/>
      <c r="B452" s="591" t="s">
        <v>2201</v>
      </c>
      <c r="C452" s="591">
        <v>1</v>
      </c>
      <c r="D452" s="591" t="s">
        <v>2202</v>
      </c>
      <c r="E452" s="591">
        <v>1017202206</v>
      </c>
      <c r="F452" s="591" t="s">
        <v>2203</v>
      </c>
      <c r="G452" s="591" t="s">
        <v>2204</v>
      </c>
      <c r="H452" s="591">
        <v>2011</v>
      </c>
      <c r="I452" s="592" t="s">
        <v>2198</v>
      </c>
      <c r="J452" s="591" t="s">
        <v>1946</v>
      </c>
      <c r="K452" s="582">
        <v>25</v>
      </c>
      <c r="L452" s="592" t="s">
        <v>2205</v>
      </c>
      <c r="M452" s="593" t="s">
        <v>21</v>
      </c>
      <c r="N452" s="594" t="s">
        <v>21</v>
      </c>
      <c r="O452" s="594" t="s">
        <v>21</v>
      </c>
      <c r="P452" s="594" t="s">
        <v>2206</v>
      </c>
      <c r="Q452" s="594"/>
    </row>
    <row r="453" spans="1:17" ht="42.75" x14ac:dyDescent="0.25">
      <c r="B453" s="697" t="s">
        <v>2195</v>
      </c>
      <c r="C453" s="697">
        <v>1</v>
      </c>
      <c r="D453" s="697" t="s">
        <v>2196</v>
      </c>
      <c r="E453" s="697">
        <v>71319213</v>
      </c>
      <c r="F453" s="697" t="s">
        <v>2197</v>
      </c>
      <c r="G453" s="697" t="s">
        <v>367</v>
      </c>
      <c r="H453" s="697">
        <v>2008</v>
      </c>
      <c r="I453" s="697" t="s">
        <v>2198</v>
      </c>
      <c r="J453" s="697" t="s">
        <v>1946</v>
      </c>
      <c r="K453" s="697">
        <v>28</v>
      </c>
      <c r="L453" s="697" t="s">
        <v>792</v>
      </c>
      <c r="M453" s="576" t="s">
        <v>21</v>
      </c>
      <c r="N453" s="697" t="s">
        <v>21</v>
      </c>
      <c r="O453" s="697" t="s">
        <v>21</v>
      </c>
      <c r="P453" s="577"/>
      <c r="Q453" s="578"/>
    </row>
    <row r="454" spans="1:17" ht="71.25" x14ac:dyDescent="0.25">
      <c r="B454" s="697" t="s">
        <v>1600</v>
      </c>
      <c r="C454" s="697">
        <v>1</v>
      </c>
      <c r="D454" s="697" t="s">
        <v>2199</v>
      </c>
      <c r="E454" s="697">
        <v>43203673</v>
      </c>
      <c r="F454" s="697" t="s">
        <v>131</v>
      </c>
      <c r="G454" s="697" t="s">
        <v>415</v>
      </c>
      <c r="H454" s="697">
        <v>2014</v>
      </c>
      <c r="I454" s="697" t="s">
        <v>2198</v>
      </c>
      <c r="J454" s="697" t="s">
        <v>1946</v>
      </c>
      <c r="K454" s="697">
        <v>36</v>
      </c>
      <c r="L454" s="697" t="s">
        <v>858</v>
      </c>
      <c r="M454" s="576" t="s">
        <v>21</v>
      </c>
      <c r="N454" s="697" t="s">
        <v>21</v>
      </c>
      <c r="O454" s="697" t="s">
        <v>21</v>
      </c>
      <c r="P454" s="577" t="s">
        <v>2200</v>
      </c>
      <c r="Q454" s="578"/>
    </row>
    <row r="455" spans="1:17" x14ac:dyDescent="0.2">
      <c r="B455" s="595"/>
      <c r="C455" s="595"/>
      <c r="D455" s="559"/>
      <c r="E455" s="559"/>
      <c r="F455" s="559"/>
      <c r="G455" s="559"/>
      <c r="H455" s="559"/>
      <c r="I455" s="428"/>
      <c r="J455" s="596"/>
      <c r="K455" s="599"/>
      <c r="L455" s="561"/>
      <c r="M455" s="518"/>
      <c r="N455" s="518"/>
      <c r="O455" s="518"/>
      <c r="P455" s="690"/>
      <c r="Q455" s="690"/>
    </row>
    <row r="456" spans="1:17" x14ac:dyDescent="0.2">
      <c r="C456" s="595"/>
      <c r="D456" s="559"/>
      <c r="E456" s="559"/>
      <c r="F456" s="559"/>
      <c r="G456" s="559"/>
      <c r="H456" s="559"/>
      <c r="I456" s="428"/>
      <c r="J456" s="596"/>
      <c r="K456" s="561"/>
      <c r="L456" s="561"/>
      <c r="M456" s="518"/>
      <c r="N456" s="518"/>
      <c r="O456" s="518"/>
      <c r="P456" s="1172"/>
      <c r="Q456" s="1172"/>
    </row>
    <row r="457" spans="1:17" x14ac:dyDescent="0.25">
      <c r="K457" s="475"/>
      <c r="M457" s="475"/>
    </row>
    <row r="458" spans="1:17" x14ac:dyDescent="0.25">
      <c r="K458" s="475"/>
      <c r="M458" s="475"/>
    </row>
    <row r="459" spans="1:17" ht="15" thickBot="1" x14ac:dyDescent="0.3">
      <c r="K459" s="475"/>
      <c r="M459" s="475"/>
    </row>
    <row r="460" spans="1:17" ht="30" x14ac:dyDescent="0.25">
      <c r="B460" s="520" t="s">
        <v>20</v>
      </c>
      <c r="C460" s="520" t="s">
        <v>173</v>
      </c>
      <c r="D460" s="40" t="s">
        <v>174</v>
      </c>
      <c r="E460" s="520" t="s">
        <v>30</v>
      </c>
      <c r="F460" s="572" t="s">
        <v>194</v>
      </c>
      <c r="G460" s="584"/>
      <c r="K460" s="475"/>
      <c r="M460" s="475"/>
    </row>
    <row r="461" spans="1:17" ht="108" x14ac:dyDescent="0.2">
      <c r="B461" s="1097" t="s">
        <v>195</v>
      </c>
      <c r="C461" s="97" t="s">
        <v>196</v>
      </c>
      <c r="D461" s="690">
        <v>25</v>
      </c>
      <c r="E461" s="690">
        <v>25</v>
      </c>
      <c r="F461" s="1169">
        <f>+E461+E462+E463</f>
        <v>60</v>
      </c>
      <c r="G461" s="585"/>
      <c r="K461" s="475"/>
      <c r="M461" s="475"/>
    </row>
    <row r="462" spans="1:17" ht="96" x14ac:dyDescent="0.2">
      <c r="B462" s="1097"/>
      <c r="C462" s="97" t="s">
        <v>197</v>
      </c>
      <c r="D462" s="44">
        <v>25</v>
      </c>
      <c r="E462" s="690">
        <v>25</v>
      </c>
      <c r="F462" s="1170"/>
      <c r="G462" s="585"/>
      <c r="K462" s="475"/>
      <c r="M462" s="475"/>
    </row>
    <row r="463" spans="1:17" ht="60" x14ac:dyDescent="0.2">
      <c r="B463" s="1097"/>
      <c r="C463" s="97" t="s">
        <v>198</v>
      </c>
      <c r="D463" s="690">
        <v>10</v>
      </c>
      <c r="E463" s="690">
        <v>10</v>
      </c>
      <c r="F463" s="1171"/>
      <c r="G463" s="585"/>
      <c r="K463" s="475"/>
      <c r="M463" s="475"/>
    </row>
    <row r="464" spans="1:17" x14ac:dyDescent="0.2">
      <c r="C464" s="517"/>
      <c r="K464" s="475"/>
      <c r="M464" s="475"/>
    </row>
    <row r="465" spans="2:16" x14ac:dyDescent="0.25">
      <c r="K465" s="475"/>
      <c r="M465" s="475"/>
    </row>
    <row r="466" spans="2:16" x14ac:dyDescent="0.25">
      <c r="K466" s="475"/>
      <c r="M466" s="475"/>
    </row>
    <row r="467" spans="2:16" ht="15" x14ac:dyDescent="0.25">
      <c r="B467" s="516" t="s">
        <v>199</v>
      </c>
      <c r="K467" s="475"/>
      <c r="M467" s="475"/>
    </row>
    <row r="468" spans="2:16" x14ac:dyDescent="0.25">
      <c r="K468" s="475"/>
      <c r="M468" s="475"/>
    </row>
    <row r="469" spans="2:16" x14ac:dyDescent="0.25">
      <c r="K469" s="475"/>
      <c r="M469" s="475"/>
    </row>
    <row r="470" spans="2:16" ht="15" x14ac:dyDescent="0.25">
      <c r="B470" s="40" t="s">
        <v>20</v>
      </c>
      <c r="C470" s="40" t="s">
        <v>29</v>
      </c>
      <c r="D470" s="520" t="s">
        <v>30</v>
      </c>
      <c r="E470" s="520" t="s">
        <v>31</v>
      </c>
      <c r="K470" s="475"/>
      <c r="M470" s="475"/>
    </row>
    <row r="471" spans="2:16" ht="28.5" x14ac:dyDescent="0.25">
      <c r="B471" s="43" t="s">
        <v>2207</v>
      </c>
      <c r="C471" s="44">
        <v>40</v>
      </c>
      <c r="D471" s="690">
        <v>0</v>
      </c>
      <c r="E471" s="1145">
        <f>+D471+D472</f>
        <v>60</v>
      </c>
      <c r="K471" s="475"/>
      <c r="M471" s="475"/>
    </row>
    <row r="472" spans="2:16" ht="42.75" x14ac:dyDescent="0.25">
      <c r="B472" s="43" t="s">
        <v>2208</v>
      </c>
      <c r="C472" s="44">
        <v>60</v>
      </c>
      <c r="D472" s="690">
        <f>+F461</f>
        <v>60</v>
      </c>
      <c r="E472" s="1146"/>
      <c r="K472" s="475"/>
      <c r="M472" s="475"/>
    </row>
    <row r="474" spans="2:16" ht="15" x14ac:dyDescent="0.25">
      <c r="B474" s="1" t="s">
        <v>2289</v>
      </c>
    </row>
    <row r="475" spans="2:16" x14ac:dyDescent="0.25">
      <c r="K475" s="475"/>
      <c r="M475" s="475"/>
    </row>
    <row r="476" spans="2:16" ht="26.25" x14ac:dyDescent="0.25">
      <c r="B476" s="1151" t="s">
        <v>1</v>
      </c>
      <c r="C476" s="1152"/>
      <c r="D476" s="1152"/>
      <c r="E476" s="1152"/>
      <c r="F476" s="1152"/>
      <c r="G476" s="1152"/>
      <c r="H476" s="1152"/>
      <c r="I476" s="1152"/>
      <c r="J476" s="1152"/>
      <c r="K476" s="1152"/>
      <c r="L476" s="1152"/>
      <c r="M476" s="1152"/>
      <c r="N476" s="1152"/>
      <c r="O476" s="1152"/>
      <c r="P476" s="1152"/>
    </row>
    <row r="477" spans="2:16" x14ac:dyDescent="0.25">
      <c r="K477" s="475"/>
      <c r="M477" s="475"/>
    </row>
    <row r="478" spans="2:16" ht="26.25" x14ac:dyDescent="0.25">
      <c r="B478" s="1151" t="s">
        <v>2</v>
      </c>
      <c r="C478" s="1152"/>
      <c r="D478" s="1152"/>
      <c r="E478" s="1152"/>
      <c r="F478" s="1152"/>
      <c r="G478" s="1152"/>
      <c r="H478" s="1152"/>
      <c r="I478" s="1152"/>
      <c r="J478" s="1152"/>
      <c r="K478" s="1152"/>
      <c r="L478" s="1152"/>
      <c r="M478" s="1152"/>
      <c r="N478" s="1152"/>
      <c r="O478" s="1152"/>
      <c r="P478" s="1152"/>
    </row>
    <row r="479" spans="2:16" ht="15" thickBot="1" x14ac:dyDescent="0.3">
      <c r="K479" s="475"/>
      <c r="M479" s="475"/>
    </row>
    <row r="480" spans="2:16" ht="21" thickBot="1" x14ac:dyDescent="0.3">
      <c r="B480" s="477" t="s">
        <v>3</v>
      </c>
      <c r="C480" s="1153" t="s">
        <v>1946</v>
      </c>
      <c r="D480" s="1153"/>
      <c r="E480" s="1153"/>
      <c r="F480" s="1153"/>
      <c r="G480" s="1153"/>
      <c r="H480" s="1153"/>
      <c r="I480" s="1153"/>
      <c r="J480" s="1153"/>
      <c r="K480" s="1153"/>
      <c r="L480" s="1153"/>
      <c r="M480" s="1153"/>
      <c r="N480" s="1154"/>
    </row>
    <row r="481" spans="2:14" ht="15.75" thickBot="1" x14ac:dyDescent="0.3">
      <c r="B481" s="338" t="s">
        <v>5</v>
      </c>
      <c r="C481" s="1153"/>
      <c r="D481" s="1153"/>
      <c r="E481" s="1153"/>
      <c r="F481" s="1153"/>
      <c r="G481" s="1153"/>
      <c r="H481" s="1153"/>
      <c r="I481" s="1153"/>
      <c r="J481" s="1153"/>
      <c r="K481" s="1153"/>
      <c r="L481" s="1153"/>
      <c r="M481" s="1153"/>
      <c r="N481" s="1154"/>
    </row>
    <row r="482" spans="2:14" ht="15.75" thickBot="1" x14ac:dyDescent="0.3">
      <c r="B482" s="338" t="s">
        <v>6</v>
      </c>
      <c r="C482" s="1153"/>
      <c r="D482" s="1153"/>
      <c r="E482" s="1153"/>
      <c r="F482" s="1153"/>
      <c r="G482" s="1153"/>
      <c r="H482" s="1153"/>
      <c r="I482" s="1153"/>
      <c r="J482" s="1153"/>
      <c r="K482" s="1153"/>
      <c r="L482" s="1153"/>
      <c r="M482" s="1153"/>
      <c r="N482" s="1154"/>
    </row>
    <row r="483" spans="2:14" ht="15.75" thickBot="1" x14ac:dyDescent="0.3">
      <c r="B483" s="338" t="s">
        <v>7</v>
      </c>
      <c r="C483" s="1153"/>
      <c r="D483" s="1153"/>
      <c r="E483" s="1153"/>
      <c r="F483" s="1153"/>
      <c r="G483" s="1153"/>
      <c r="H483" s="1153"/>
      <c r="I483" s="1153"/>
      <c r="J483" s="1153"/>
      <c r="K483" s="1153"/>
      <c r="L483" s="1153"/>
      <c r="M483" s="1153"/>
      <c r="N483" s="1154"/>
    </row>
    <row r="484" spans="2:14" ht="15.75" thickBot="1" x14ac:dyDescent="0.3">
      <c r="B484" s="338" t="s">
        <v>8</v>
      </c>
      <c r="C484" s="1140">
        <v>12</v>
      </c>
      <c r="D484" s="1140"/>
      <c r="E484" s="1141"/>
      <c r="F484" s="478"/>
      <c r="G484" s="478"/>
      <c r="H484" s="478"/>
      <c r="I484" s="478"/>
      <c r="J484" s="478"/>
      <c r="K484" s="478"/>
      <c r="L484" s="478"/>
      <c r="M484" s="478"/>
      <c r="N484" s="480"/>
    </row>
    <row r="485" spans="2:14" ht="15.75" thickBot="1" x14ac:dyDescent="0.3">
      <c r="B485" s="341" t="s">
        <v>10</v>
      </c>
      <c r="C485" s="481">
        <v>41972</v>
      </c>
      <c r="D485" s="482"/>
      <c r="E485" s="482"/>
      <c r="F485" s="482"/>
      <c r="G485" s="482"/>
      <c r="H485" s="482"/>
      <c r="I485" s="482"/>
      <c r="J485" s="482"/>
      <c r="K485" s="482"/>
      <c r="L485" s="482"/>
      <c r="M485" s="482"/>
      <c r="N485" s="484"/>
    </row>
    <row r="486" spans="2:14" ht="15.75" x14ac:dyDescent="0.25">
      <c r="B486" s="345"/>
      <c r="C486" s="485"/>
      <c r="D486" s="347"/>
      <c r="E486" s="347"/>
      <c r="F486" s="347"/>
      <c r="G486" s="347"/>
      <c r="H486" s="347"/>
      <c r="I486" s="486"/>
      <c r="J486" s="486"/>
      <c r="K486" s="486"/>
      <c r="L486" s="486"/>
      <c r="M486" s="486"/>
      <c r="N486" s="347"/>
    </row>
    <row r="487" spans="2:14" ht="15" x14ac:dyDescent="0.25">
      <c r="I487" s="486"/>
      <c r="J487" s="486"/>
      <c r="K487" s="486"/>
      <c r="L487" s="486"/>
      <c r="M487" s="486"/>
      <c r="N487" s="488"/>
    </row>
    <row r="488" spans="2:14" ht="15" x14ac:dyDescent="0.25">
      <c r="B488" s="1142" t="s">
        <v>12</v>
      </c>
      <c r="C488" s="1142"/>
      <c r="D488" s="692" t="s">
        <v>13</v>
      </c>
      <c r="E488" s="692" t="s">
        <v>14</v>
      </c>
      <c r="F488" s="692" t="s">
        <v>15</v>
      </c>
      <c r="G488" s="489"/>
      <c r="I488" s="490"/>
      <c r="J488" s="490"/>
      <c r="K488" s="490"/>
      <c r="L488" s="490"/>
      <c r="M488" s="490"/>
      <c r="N488" s="488"/>
    </row>
    <row r="489" spans="2:14" ht="15" x14ac:dyDescent="0.25">
      <c r="B489" s="1142"/>
      <c r="C489" s="1142"/>
      <c r="D489" s="692">
        <v>12</v>
      </c>
      <c r="E489" s="492">
        <v>813500662</v>
      </c>
      <c r="F489" s="597">
        <v>299</v>
      </c>
      <c r="G489" s="494"/>
      <c r="I489" s="495"/>
      <c r="J489" s="495"/>
      <c r="K489" s="495"/>
      <c r="L489" s="495"/>
      <c r="M489" s="495"/>
      <c r="N489" s="488"/>
    </row>
    <row r="490" spans="2:14" ht="15" x14ac:dyDescent="0.25">
      <c r="B490" s="1142"/>
      <c r="C490" s="1142"/>
      <c r="D490" s="692"/>
      <c r="E490" s="492"/>
      <c r="F490" s="597"/>
      <c r="G490" s="494"/>
      <c r="I490" s="495"/>
      <c r="J490" s="495"/>
      <c r="K490" s="495"/>
      <c r="L490" s="495"/>
      <c r="M490" s="495"/>
      <c r="N490" s="488"/>
    </row>
    <row r="491" spans="2:14" ht="15" x14ac:dyDescent="0.25">
      <c r="B491" s="1142"/>
      <c r="C491" s="1142"/>
      <c r="D491" s="692"/>
      <c r="E491" s="492"/>
      <c r="F491" s="597"/>
      <c r="G491" s="494"/>
      <c r="I491" s="495"/>
      <c r="J491" s="495"/>
      <c r="K491" s="495"/>
      <c r="L491" s="495"/>
      <c r="M491" s="495"/>
      <c r="N491" s="488"/>
    </row>
    <row r="492" spans="2:14" ht="15" x14ac:dyDescent="0.25">
      <c r="B492" s="1142"/>
      <c r="C492" s="1142"/>
      <c r="D492" s="692"/>
      <c r="E492" s="497"/>
      <c r="F492" s="597"/>
      <c r="G492" s="494"/>
      <c r="H492" s="498"/>
      <c r="I492" s="495"/>
      <c r="J492" s="495"/>
      <c r="K492" s="495"/>
      <c r="L492" s="495"/>
      <c r="M492" s="495"/>
      <c r="N492" s="499"/>
    </row>
    <row r="493" spans="2:14" ht="15" x14ac:dyDescent="0.25">
      <c r="B493" s="1142"/>
      <c r="C493" s="1142"/>
      <c r="D493" s="692"/>
      <c r="E493" s="497"/>
      <c r="F493" s="597"/>
      <c r="G493" s="494"/>
      <c r="H493" s="498"/>
      <c r="I493" s="500"/>
      <c r="J493" s="500"/>
      <c r="K493" s="500"/>
      <c r="L493" s="500"/>
      <c r="M493" s="500"/>
      <c r="N493" s="499"/>
    </row>
    <row r="494" spans="2:14" ht="15" x14ac:dyDescent="0.25">
      <c r="B494" s="1142"/>
      <c r="C494" s="1142"/>
      <c r="D494" s="692"/>
      <c r="E494" s="497"/>
      <c r="F494" s="597"/>
      <c r="G494" s="494"/>
      <c r="H494" s="498"/>
      <c r="I494" s="486"/>
      <c r="J494" s="486"/>
      <c r="K494" s="486"/>
      <c r="L494" s="486"/>
      <c r="M494" s="486"/>
      <c r="N494" s="499"/>
    </row>
    <row r="495" spans="2:14" ht="15" x14ac:dyDescent="0.25">
      <c r="B495" s="1142"/>
      <c r="C495" s="1142"/>
      <c r="D495" s="692"/>
      <c r="E495" s="497"/>
      <c r="F495" s="597"/>
      <c r="G495" s="494"/>
      <c r="H495" s="498"/>
      <c r="I495" s="486"/>
      <c r="J495" s="486"/>
      <c r="K495" s="486"/>
      <c r="L495" s="486"/>
      <c r="M495" s="486"/>
      <c r="N495" s="499"/>
    </row>
    <row r="496" spans="2:14" ht="15" x14ac:dyDescent="0.25">
      <c r="B496" s="1142"/>
      <c r="C496" s="1142"/>
      <c r="D496" s="692"/>
      <c r="E496" s="497"/>
      <c r="F496" s="597"/>
      <c r="G496" s="494"/>
      <c r="H496" s="498"/>
      <c r="I496" s="486"/>
      <c r="J496" s="486"/>
      <c r="K496" s="486"/>
      <c r="L496" s="486"/>
      <c r="M496" s="486"/>
      <c r="N496" s="499"/>
    </row>
    <row r="497" spans="1:14" ht="15" x14ac:dyDescent="0.25">
      <c r="B497" s="1142"/>
      <c r="C497" s="1142"/>
      <c r="D497" s="692"/>
      <c r="E497" s="497"/>
      <c r="F497" s="597"/>
      <c r="G497" s="494"/>
      <c r="H497" s="498"/>
      <c r="I497" s="486"/>
      <c r="J497" s="486"/>
      <c r="K497" s="486"/>
      <c r="L497" s="486"/>
      <c r="M497" s="486"/>
      <c r="N497" s="499"/>
    </row>
    <row r="498" spans="1:14" ht="15" x14ac:dyDescent="0.25">
      <c r="B498" s="1142"/>
      <c r="C498" s="1142"/>
      <c r="D498" s="692"/>
      <c r="E498" s="497"/>
      <c r="F498" s="597"/>
      <c r="G498" s="494"/>
      <c r="H498" s="498"/>
      <c r="I498" s="486"/>
      <c r="J498" s="486"/>
      <c r="K498" s="486"/>
      <c r="L498" s="486"/>
      <c r="M498" s="486"/>
      <c r="N498" s="499"/>
    </row>
    <row r="499" spans="1:14" ht="15.75" thickBot="1" x14ac:dyDescent="0.3">
      <c r="B499" s="1143" t="s">
        <v>16</v>
      </c>
      <c r="C499" s="1144"/>
      <c r="D499" s="692"/>
      <c r="E499" s="502">
        <f>SUM(E489:E498)</f>
        <v>813500662</v>
      </c>
      <c r="F499" s="597">
        <f>SUM(F489:F498)</f>
        <v>299</v>
      </c>
      <c r="G499" s="494"/>
      <c r="H499" s="498"/>
      <c r="I499" s="486"/>
      <c r="J499" s="486"/>
      <c r="K499" s="486"/>
      <c r="L499" s="486"/>
      <c r="M499" s="486"/>
      <c r="N499" s="499"/>
    </row>
    <row r="500" spans="1:14" ht="43.5" thickBot="1" x14ac:dyDescent="0.3">
      <c r="A500" s="503"/>
      <c r="B500" s="504" t="s">
        <v>17</v>
      </c>
      <c r="C500" s="504" t="s">
        <v>18</v>
      </c>
      <c r="E500" s="490"/>
      <c r="F500" s="490"/>
      <c r="G500" s="490"/>
      <c r="H500" s="490"/>
      <c r="I500" s="505"/>
      <c r="J500" s="505"/>
      <c r="K500" s="505"/>
      <c r="L500" s="505"/>
      <c r="M500" s="505"/>
    </row>
    <row r="501" spans="1:14" ht="15.75" thickBot="1" x14ac:dyDescent="0.3">
      <c r="A501" s="507">
        <v>1</v>
      </c>
      <c r="C501" s="508">
        <f>+(F499*80)/100</f>
        <v>239.2</v>
      </c>
      <c r="D501" s="509"/>
      <c r="E501" s="510">
        <f>E499</f>
        <v>813500662</v>
      </c>
      <c r="F501" s="511"/>
      <c r="G501" s="511"/>
      <c r="H501" s="511"/>
      <c r="I501" s="512"/>
      <c r="J501" s="512"/>
      <c r="K501" s="512"/>
      <c r="L501" s="512"/>
      <c r="M501" s="512"/>
    </row>
    <row r="502" spans="1:14" ht="15" x14ac:dyDescent="0.25">
      <c r="A502" s="513"/>
      <c r="C502" s="514"/>
      <c r="D502" s="495"/>
      <c r="E502" s="515"/>
      <c r="F502" s="511"/>
      <c r="G502" s="511"/>
      <c r="H502" s="511"/>
      <c r="I502" s="512"/>
      <c r="J502" s="512"/>
      <c r="K502" s="512"/>
      <c r="L502" s="512"/>
      <c r="M502" s="512"/>
    </row>
    <row r="503" spans="1:14" ht="15" x14ac:dyDescent="0.25">
      <c r="A503" s="513"/>
      <c r="C503" s="514"/>
      <c r="D503" s="495"/>
      <c r="E503" s="515"/>
      <c r="F503" s="511"/>
      <c r="G503" s="511"/>
      <c r="H503" s="511"/>
      <c r="I503" s="512"/>
      <c r="J503" s="512"/>
      <c r="K503" s="512"/>
      <c r="L503" s="512"/>
      <c r="M503" s="512"/>
    </row>
    <row r="504" spans="1:14" ht="15" x14ac:dyDescent="0.2">
      <c r="A504" s="513"/>
      <c r="B504" s="516" t="s">
        <v>19</v>
      </c>
      <c r="C504" s="517"/>
      <c r="D504" s="517"/>
      <c r="E504" s="517"/>
      <c r="F504" s="517"/>
      <c r="G504" s="517"/>
      <c r="H504" s="517"/>
      <c r="I504" s="486"/>
      <c r="J504" s="486"/>
      <c r="K504" s="486"/>
      <c r="L504" s="486"/>
      <c r="M504" s="486"/>
      <c r="N504" s="488"/>
    </row>
    <row r="505" spans="1:14" ht="15" x14ac:dyDescent="0.2">
      <c r="A505" s="513"/>
      <c r="B505" s="517"/>
      <c r="C505" s="517"/>
      <c r="D505" s="517"/>
      <c r="E505" s="517"/>
      <c r="F505" s="517"/>
      <c r="G505" s="517"/>
      <c r="H505" s="517"/>
      <c r="I505" s="486"/>
      <c r="J505" s="486"/>
      <c r="K505" s="486"/>
      <c r="L505" s="486"/>
      <c r="M505" s="486"/>
      <c r="N505" s="488"/>
    </row>
    <row r="506" spans="1:14" ht="15" x14ac:dyDescent="0.2">
      <c r="A506" s="513"/>
      <c r="B506" s="40" t="s">
        <v>20</v>
      </c>
      <c r="C506" s="40" t="s">
        <v>21</v>
      </c>
      <c r="D506" s="40" t="s">
        <v>22</v>
      </c>
      <c r="E506" s="517"/>
      <c r="F506" s="517"/>
      <c r="G506" s="517"/>
      <c r="H506" s="517"/>
      <c r="I506" s="486"/>
      <c r="J506" s="486"/>
      <c r="K506" s="486"/>
      <c r="L506" s="486"/>
      <c r="M506" s="486"/>
      <c r="N506" s="488"/>
    </row>
    <row r="507" spans="1:14" ht="15" x14ac:dyDescent="0.2">
      <c r="A507" s="513"/>
      <c r="B507" s="518" t="s">
        <v>23</v>
      </c>
      <c r="C507" s="518"/>
      <c r="D507" s="551" t="s">
        <v>2290</v>
      </c>
      <c r="E507" s="517"/>
      <c r="F507" s="517"/>
      <c r="G507" s="517"/>
      <c r="H507" s="517"/>
      <c r="I507" s="486"/>
      <c r="J507" s="486"/>
      <c r="K507" s="486"/>
      <c r="L507" s="486"/>
      <c r="M507" s="486"/>
      <c r="N507" s="488"/>
    </row>
    <row r="508" spans="1:14" ht="15" x14ac:dyDescent="0.2">
      <c r="A508" s="513"/>
      <c r="B508" s="518" t="s">
        <v>25</v>
      </c>
      <c r="C508" s="518" t="s">
        <v>21</v>
      </c>
      <c r="D508" s="518"/>
      <c r="E508" s="517"/>
      <c r="F508" s="517"/>
      <c r="G508" s="517"/>
      <c r="H508" s="517"/>
      <c r="I508" s="486"/>
      <c r="J508" s="486"/>
      <c r="K508" s="486"/>
      <c r="L508" s="486"/>
      <c r="M508" s="486"/>
      <c r="N508" s="488"/>
    </row>
    <row r="509" spans="1:14" ht="15" x14ac:dyDescent="0.2">
      <c r="A509" s="513"/>
      <c r="B509" s="518" t="s">
        <v>26</v>
      </c>
      <c r="C509" s="518"/>
      <c r="D509" s="600" t="s">
        <v>22</v>
      </c>
      <c r="E509" s="517"/>
      <c r="F509" s="517"/>
      <c r="G509" s="517"/>
      <c r="H509" s="517"/>
      <c r="I509" s="486"/>
      <c r="J509" s="486"/>
      <c r="K509" s="486"/>
      <c r="L509" s="486"/>
      <c r="M509" s="486"/>
      <c r="N509" s="488"/>
    </row>
    <row r="510" spans="1:14" ht="15" x14ac:dyDescent="0.2">
      <c r="A510" s="513"/>
      <c r="B510" s="518" t="s">
        <v>27</v>
      </c>
      <c r="C510" s="518" t="s">
        <v>21</v>
      </c>
      <c r="D510" s="518"/>
      <c r="E510" s="517"/>
      <c r="F510" s="517"/>
      <c r="G510" s="517"/>
      <c r="H510" s="517"/>
      <c r="I510" s="486"/>
      <c r="J510" s="486"/>
      <c r="K510" s="486"/>
      <c r="L510" s="486"/>
      <c r="M510" s="486"/>
      <c r="N510" s="488"/>
    </row>
    <row r="511" spans="1:14" ht="15" x14ac:dyDescent="0.2">
      <c r="A511" s="513"/>
      <c r="B511" s="517"/>
      <c r="C511" s="517"/>
      <c r="D511" s="517"/>
      <c r="E511" s="517"/>
      <c r="F511" s="517"/>
      <c r="G511" s="517"/>
      <c r="H511" s="517"/>
      <c r="I511" s="486"/>
      <c r="J511" s="486"/>
      <c r="K511" s="486"/>
      <c r="L511" s="486"/>
      <c r="M511" s="486"/>
      <c r="N511" s="488"/>
    </row>
    <row r="512" spans="1:14" ht="15" x14ac:dyDescent="0.2">
      <c r="A512" s="513"/>
      <c r="B512" s="517"/>
      <c r="C512" s="517"/>
      <c r="D512" s="517"/>
      <c r="E512" s="517"/>
      <c r="F512" s="517"/>
      <c r="G512" s="517"/>
      <c r="H512" s="517"/>
      <c r="I512" s="486"/>
      <c r="J512" s="486"/>
      <c r="K512" s="486"/>
      <c r="L512" s="486"/>
      <c r="M512" s="486"/>
      <c r="N512" s="488"/>
    </row>
    <row r="513" spans="1:17" ht="15" x14ac:dyDescent="0.2">
      <c r="A513" s="513"/>
      <c r="B513" s="516" t="s">
        <v>28</v>
      </c>
      <c r="C513" s="517"/>
      <c r="D513" s="517"/>
      <c r="E513" s="517"/>
      <c r="F513" s="517"/>
      <c r="G513" s="517"/>
      <c r="H513" s="517"/>
      <c r="I513" s="486"/>
      <c r="J513" s="486"/>
      <c r="K513" s="486"/>
      <c r="L513" s="486"/>
      <c r="M513" s="486"/>
      <c r="N513" s="488"/>
    </row>
    <row r="514" spans="1:17" ht="15" x14ac:dyDescent="0.2">
      <c r="A514" s="513"/>
      <c r="B514" s="517"/>
      <c r="C514" s="517"/>
      <c r="D514" s="517"/>
      <c r="E514" s="517"/>
      <c r="F514" s="517"/>
      <c r="G514" s="517"/>
      <c r="H514" s="517"/>
      <c r="I514" s="486"/>
      <c r="J514" s="486"/>
      <c r="K514" s="486"/>
      <c r="L514" s="486"/>
      <c r="M514" s="486"/>
      <c r="N514" s="488"/>
    </row>
    <row r="515" spans="1:17" ht="15" x14ac:dyDescent="0.2">
      <c r="A515" s="513"/>
      <c r="B515" s="517"/>
      <c r="C515" s="517"/>
      <c r="D515" s="517"/>
      <c r="E515" s="517"/>
      <c r="F515" s="517"/>
      <c r="G515" s="517"/>
      <c r="H515" s="517"/>
      <c r="I515" s="486"/>
      <c r="J515" s="486"/>
      <c r="K515" s="486"/>
      <c r="L515" s="486"/>
      <c r="M515" s="486"/>
      <c r="N515" s="488"/>
    </row>
    <row r="516" spans="1:17" ht="15" x14ac:dyDescent="0.2">
      <c r="A516" s="513"/>
      <c r="B516" s="40" t="s">
        <v>20</v>
      </c>
      <c r="C516" s="40" t="s">
        <v>29</v>
      </c>
      <c r="D516" s="520" t="s">
        <v>30</v>
      </c>
      <c r="E516" s="520" t="s">
        <v>31</v>
      </c>
      <c r="F516" s="517"/>
      <c r="G516" s="517"/>
      <c r="H516" s="517"/>
      <c r="I516" s="486"/>
      <c r="J516" s="486"/>
      <c r="K516" s="486"/>
      <c r="L516" s="486"/>
      <c r="M516" s="486"/>
      <c r="N516" s="488"/>
    </row>
    <row r="517" spans="1:17" ht="28.5" x14ac:dyDescent="0.2">
      <c r="A517" s="513"/>
      <c r="B517" s="43" t="s">
        <v>32</v>
      </c>
      <c r="C517" s="44">
        <v>40</v>
      </c>
      <c r="D517" s="690">
        <v>0</v>
      </c>
      <c r="E517" s="1145">
        <f>+D517+D518</f>
        <v>60</v>
      </c>
      <c r="F517" s="517"/>
      <c r="G517" s="517"/>
      <c r="H517" s="517"/>
      <c r="I517" s="486"/>
      <c r="J517" s="486"/>
      <c r="K517" s="486"/>
      <c r="L517" s="486"/>
      <c r="M517" s="486"/>
      <c r="N517" s="488"/>
    </row>
    <row r="518" spans="1:17" ht="42.75" x14ac:dyDescent="0.2">
      <c r="A518" s="513"/>
      <c r="B518" s="43" t="s">
        <v>33</v>
      </c>
      <c r="C518" s="44">
        <v>60</v>
      </c>
      <c r="D518" s="690">
        <v>60</v>
      </c>
      <c r="E518" s="1146"/>
      <c r="F518" s="517"/>
      <c r="G518" s="517"/>
      <c r="H518" s="517"/>
      <c r="I518" s="486"/>
      <c r="J518" s="486"/>
      <c r="K518" s="486"/>
      <c r="L518" s="486"/>
      <c r="M518" s="486"/>
      <c r="N518" s="488"/>
    </row>
    <row r="519" spans="1:17" ht="15" x14ac:dyDescent="0.25">
      <c r="A519" s="513"/>
      <c r="C519" s="514"/>
      <c r="D519" s="495"/>
      <c r="E519" s="515"/>
      <c r="F519" s="511"/>
      <c r="G519" s="511"/>
      <c r="H519" s="511"/>
      <c r="I519" s="512"/>
      <c r="J519" s="512"/>
      <c r="K519" s="512"/>
      <c r="L519" s="512"/>
      <c r="M519" s="512"/>
    </row>
    <row r="520" spans="1:17" ht="15" x14ac:dyDescent="0.25">
      <c r="A520" s="513"/>
      <c r="C520" s="514"/>
      <c r="D520" s="495"/>
      <c r="E520" s="515"/>
      <c r="F520" s="511"/>
      <c r="G520" s="511"/>
      <c r="H520" s="511"/>
      <c r="I520" s="512"/>
      <c r="J520" s="512"/>
      <c r="K520" s="512"/>
      <c r="L520" s="512"/>
      <c r="M520" s="512"/>
    </row>
    <row r="521" spans="1:17" ht="15" x14ac:dyDescent="0.25">
      <c r="A521" s="513"/>
      <c r="C521" s="514"/>
      <c r="D521" s="495"/>
      <c r="E521" s="515"/>
      <c r="F521" s="511"/>
      <c r="G521" s="511"/>
      <c r="H521" s="511"/>
      <c r="I521" s="512"/>
      <c r="J521" s="512"/>
      <c r="K521" s="512"/>
      <c r="L521" s="512"/>
      <c r="M521" s="512"/>
    </row>
    <row r="522" spans="1:17" ht="15" thickBot="1" x14ac:dyDescent="0.3">
      <c r="K522" s="475"/>
      <c r="M522" s="1147" t="s">
        <v>34</v>
      </c>
      <c r="N522" s="1147"/>
    </row>
    <row r="523" spans="1:17" ht="15" x14ac:dyDescent="0.25">
      <c r="B523" s="516" t="s">
        <v>35</v>
      </c>
      <c r="K523" s="475"/>
      <c r="M523" s="522"/>
      <c r="N523" s="522"/>
    </row>
    <row r="524" spans="1:17" ht="15" thickBot="1" x14ac:dyDescent="0.3">
      <c r="K524" s="475"/>
      <c r="M524" s="522"/>
      <c r="N524" s="522"/>
    </row>
    <row r="525" spans="1:17" ht="75" x14ac:dyDescent="0.25">
      <c r="A525" s="486"/>
      <c r="B525" s="523" t="s">
        <v>36</v>
      </c>
      <c r="C525" s="523" t="s">
        <v>37</v>
      </c>
      <c r="D525" s="523" t="s">
        <v>38</v>
      </c>
      <c r="E525" s="523" t="s">
        <v>39</v>
      </c>
      <c r="F525" s="523" t="s">
        <v>40</v>
      </c>
      <c r="G525" s="523" t="s">
        <v>41</v>
      </c>
      <c r="H525" s="523" t="s">
        <v>42</v>
      </c>
      <c r="I525" s="523" t="s">
        <v>43</v>
      </c>
      <c r="J525" s="523" t="s">
        <v>44</v>
      </c>
      <c r="K525" s="523" t="s">
        <v>45</v>
      </c>
      <c r="L525" s="523" t="s">
        <v>46</v>
      </c>
      <c r="M525" s="586" t="s">
        <v>47</v>
      </c>
      <c r="N525" s="523" t="s">
        <v>48</v>
      </c>
      <c r="O525" s="523" t="s">
        <v>49</v>
      </c>
      <c r="P525" s="525" t="s">
        <v>50</v>
      </c>
      <c r="Q525" s="525" t="s">
        <v>51</v>
      </c>
    </row>
    <row r="526" spans="1:17" ht="28.5" x14ac:dyDescent="0.25">
      <c r="A526" s="526">
        <v>1</v>
      </c>
      <c r="B526" s="527" t="s">
        <v>1946</v>
      </c>
      <c r="C526" s="528" t="s">
        <v>1946</v>
      </c>
      <c r="D526" s="527" t="s">
        <v>769</v>
      </c>
      <c r="E526" s="529" t="s">
        <v>2291</v>
      </c>
      <c r="F526" s="530" t="s">
        <v>21</v>
      </c>
      <c r="G526" s="567"/>
      <c r="H526" s="532" t="s">
        <v>2292</v>
      </c>
      <c r="I526" s="533" t="s">
        <v>2293</v>
      </c>
      <c r="J526" s="533" t="s">
        <v>22</v>
      </c>
      <c r="K526" s="568" t="s">
        <v>2294</v>
      </c>
      <c r="L526" s="535"/>
      <c r="M526" s="535">
        <v>442</v>
      </c>
      <c r="N526" s="535">
        <f>+M526*G526</f>
        <v>0</v>
      </c>
      <c r="O526" s="537">
        <v>1861690220</v>
      </c>
      <c r="P526" s="537">
        <v>157</v>
      </c>
      <c r="Q526" s="538"/>
    </row>
    <row r="527" spans="1:17" ht="28.5" x14ac:dyDescent="0.25">
      <c r="A527" s="526">
        <f>+A526+1</f>
        <v>2</v>
      </c>
      <c r="B527" s="527" t="s">
        <v>1946</v>
      </c>
      <c r="C527" s="528" t="s">
        <v>1946</v>
      </c>
      <c r="D527" s="527" t="s">
        <v>769</v>
      </c>
      <c r="E527" s="529" t="s">
        <v>2291</v>
      </c>
      <c r="F527" s="530" t="s">
        <v>21</v>
      </c>
      <c r="G527" s="530"/>
      <c r="H527" s="530" t="s">
        <v>2295</v>
      </c>
      <c r="I527" s="533" t="s">
        <v>506</v>
      </c>
      <c r="J527" s="533" t="s">
        <v>22</v>
      </c>
      <c r="K527" s="568">
        <v>1</v>
      </c>
      <c r="L527" s="535">
        <v>1</v>
      </c>
      <c r="M527" s="535">
        <v>442</v>
      </c>
      <c r="N527" s="535"/>
      <c r="O527" s="537">
        <v>320342173</v>
      </c>
      <c r="P527" s="537">
        <v>172</v>
      </c>
      <c r="Q527" s="1181" t="s">
        <v>2296</v>
      </c>
    </row>
    <row r="528" spans="1:17" ht="28.5" x14ac:dyDescent="0.25">
      <c r="A528" s="526">
        <f t="shared" ref="A528:A533" si="13">+A527+1</f>
        <v>3</v>
      </c>
      <c r="B528" s="527" t="s">
        <v>1946</v>
      </c>
      <c r="C528" s="528" t="s">
        <v>1946</v>
      </c>
      <c r="D528" s="527" t="s">
        <v>769</v>
      </c>
      <c r="E528" s="529" t="s">
        <v>2291</v>
      </c>
      <c r="F528" s="530" t="s">
        <v>21</v>
      </c>
      <c r="G528" s="530"/>
      <c r="H528" s="530" t="s">
        <v>2297</v>
      </c>
      <c r="I528" s="533" t="s">
        <v>2248</v>
      </c>
      <c r="J528" s="533" t="s">
        <v>22</v>
      </c>
      <c r="K528" s="568">
        <v>0</v>
      </c>
      <c r="L528" s="535">
        <v>1</v>
      </c>
      <c r="M528" s="535">
        <v>442</v>
      </c>
      <c r="N528" s="535"/>
      <c r="O528" s="537">
        <v>155962430</v>
      </c>
      <c r="P528" s="537">
        <v>174</v>
      </c>
      <c r="Q528" s="1182"/>
    </row>
    <row r="529" spans="1:17" x14ac:dyDescent="0.25">
      <c r="A529" s="526">
        <f t="shared" si="13"/>
        <v>4</v>
      </c>
      <c r="B529" s="527"/>
      <c r="C529" s="528"/>
      <c r="D529" s="527"/>
      <c r="E529" s="529"/>
      <c r="F529" s="530"/>
      <c r="G529" s="530"/>
      <c r="H529" s="530"/>
      <c r="I529" s="533"/>
      <c r="J529" s="533"/>
      <c r="K529" s="568"/>
      <c r="L529" s="533"/>
      <c r="M529" s="536"/>
      <c r="N529" s="536"/>
      <c r="O529" s="537"/>
      <c r="P529" s="537"/>
      <c r="Q529" s="538"/>
    </row>
    <row r="530" spans="1:17" x14ac:dyDescent="0.25">
      <c r="A530" s="526">
        <f t="shared" si="13"/>
        <v>5</v>
      </c>
      <c r="B530" s="527"/>
      <c r="C530" s="528"/>
      <c r="D530" s="527"/>
      <c r="E530" s="529"/>
      <c r="F530" s="530"/>
      <c r="G530" s="530"/>
      <c r="H530" s="530"/>
      <c r="I530" s="533"/>
      <c r="J530" s="533"/>
      <c r="K530" s="568"/>
      <c r="L530" s="533"/>
      <c r="M530" s="536"/>
      <c r="N530" s="536"/>
      <c r="O530" s="537"/>
      <c r="P530" s="537"/>
      <c r="Q530" s="538"/>
    </row>
    <row r="531" spans="1:17" x14ac:dyDescent="0.25">
      <c r="A531" s="526">
        <f t="shared" si="13"/>
        <v>6</v>
      </c>
      <c r="B531" s="527"/>
      <c r="C531" s="528"/>
      <c r="D531" s="527"/>
      <c r="E531" s="529"/>
      <c r="F531" s="530"/>
      <c r="G531" s="530"/>
      <c r="H531" s="530"/>
      <c r="I531" s="533"/>
      <c r="J531" s="533"/>
      <c r="K531" s="568"/>
      <c r="L531" s="533"/>
      <c r="M531" s="536"/>
      <c r="N531" s="536"/>
      <c r="O531" s="537"/>
      <c r="P531" s="537"/>
      <c r="Q531" s="538"/>
    </row>
    <row r="532" spans="1:17" x14ac:dyDescent="0.25">
      <c r="A532" s="526">
        <f t="shared" si="13"/>
        <v>7</v>
      </c>
      <c r="B532" s="527"/>
      <c r="C532" s="528"/>
      <c r="D532" s="527"/>
      <c r="E532" s="529"/>
      <c r="F532" s="530"/>
      <c r="G532" s="530"/>
      <c r="H532" s="530"/>
      <c r="I532" s="533"/>
      <c r="J532" s="533"/>
      <c r="K532" s="568"/>
      <c r="L532" s="533"/>
      <c r="M532" s="536"/>
      <c r="N532" s="536"/>
      <c r="O532" s="537"/>
      <c r="P532" s="537"/>
      <c r="Q532" s="538"/>
    </row>
    <row r="533" spans="1:17" x14ac:dyDescent="0.25">
      <c r="A533" s="526">
        <f t="shared" si="13"/>
        <v>8</v>
      </c>
      <c r="B533" s="527"/>
      <c r="C533" s="528"/>
      <c r="D533" s="527"/>
      <c r="E533" s="529"/>
      <c r="F533" s="530"/>
      <c r="G533" s="530"/>
      <c r="H533" s="530"/>
      <c r="I533" s="533"/>
      <c r="J533" s="533"/>
      <c r="K533" s="568"/>
      <c r="L533" s="533"/>
      <c r="M533" s="536"/>
      <c r="N533" s="536"/>
      <c r="O533" s="537"/>
      <c r="P533" s="537"/>
      <c r="Q533" s="538"/>
    </row>
    <row r="534" spans="1:17" x14ac:dyDescent="0.25">
      <c r="A534" s="526"/>
      <c r="B534" s="541" t="s">
        <v>31</v>
      </c>
      <c r="C534" s="528"/>
      <c r="D534" s="527"/>
      <c r="E534" s="529"/>
      <c r="F534" s="530"/>
      <c r="G534" s="530"/>
      <c r="H534" s="530"/>
      <c r="I534" s="533"/>
      <c r="J534" s="533"/>
      <c r="K534" s="589">
        <v>19.2</v>
      </c>
      <c r="L534" s="543">
        <f t="shared" ref="L534:N534" si="14">SUM(L526:L533)</f>
        <v>2</v>
      </c>
      <c r="M534" s="542">
        <f t="shared" si="14"/>
        <v>1326</v>
      </c>
      <c r="N534" s="543">
        <f t="shared" si="14"/>
        <v>0</v>
      </c>
      <c r="O534" s="537"/>
      <c r="P534" s="537"/>
      <c r="Q534" s="538"/>
    </row>
    <row r="535" spans="1:17" x14ac:dyDescent="0.25">
      <c r="A535" s="545"/>
      <c r="B535" s="545"/>
      <c r="C535" s="545"/>
      <c r="D535" s="545"/>
      <c r="E535" s="546"/>
      <c r="F535" s="545"/>
      <c r="G535" s="545"/>
      <c r="H535" s="545"/>
      <c r="I535" s="545"/>
      <c r="J535" s="545"/>
      <c r="K535" s="545"/>
      <c r="L535" s="545"/>
      <c r="M535" s="545"/>
      <c r="N535" s="545"/>
      <c r="O535" s="545"/>
      <c r="P535" s="545"/>
      <c r="Q535" s="545"/>
    </row>
    <row r="536" spans="1:17" ht="15" x14ac:dyDescent="0.25">
      <c r="A536" s="545"/>
      <c r="B536" s="1148" t="s">
        <v>76</v>
      </c>
      <c r="C536" s="1148" t="s">
        <v>77</v>
      </c>
      <c r="D536" s="1150" t="s">
        <v>78</v>
      </c>
      <c r="E536" s="1150"/>
      <c r="F536" s="545"/>
      <c r="G536" s="545"/>
      <c r="H536" s="545"/>
      <c r="I536" s="545"/>
      <c r="J536" s="545"/>
      <c r="K536" s="545"/>
      <c r="L536" s="545"/>
      <c r="M536" s="545"/>
      <c r="N536" s="545"/>
      <c r="O536" s="545"/>
      <c r="P536" s="545"/>
      <c r="Q536" s="545"/>
    </row>
    <row r="537" spans="1:17" ht="15" x14ac:dyDescent="0.25">
      <c r="A537" s="545"/>
      <c r="B537" s="1149"/>
      <c r="C537" s="1149"/>
      <c r="D537" s="691" t="s">
        <v>79</v>
      </c>
      <c r="E537" s="548" t="s">
        <v>80</v>
      </c>
      <c r="F537" s="545"/>
      <c r="G537" s="545"/>
      <c r="H537" s="545"/>
      <c r="I537" s="545"/>
      <c r="J537" s="545"/>
      <c r="K537" s="545"/>
      <c r="L537" s="545"/>
      <c r="M537" s="545"/>
      <c r="N537" s="545"/>
      <c r="O537" s="545"/>
      <c r="P537" s="545"/>
      <c r="Q537" s="545"/>
    </row>
    <row r="538" spans="1:17" ht="18" x14ac:dyDescent="0.25">
      <c r="A538" s="545"/>
      <c r="B538" s="549" t="s">
        <v>81</v>
      </c>
      <c r="C538" s="550">
        <f>+K534</f>
        <v>19.2</v>
      </c>
      <c r="D538" s="551"/>
      <c r="E538" s="551" t="s">
        <v>22</v>
      </c>
      <c r="F538" s="552"/>
      <c r="G538" s="552"/>
      <c r="H538" s="552"/>
      <c r="I538" s="552"/>
      <c r="J538" s="552"/>
      <c r="K538" s="552"/>
      <c r="L538" s="552"/>
      <c r="M538" s="552"/>
      <c r="N538" s="545"/>
      <c r="O538" s="545"/>
      <c r="P538" s="545"/>
      <c r="Q538" s="545"/>
    </row>
    <row r="539" spans="1:17" ht="15" x14ac:dyDescent="0.25">
      <c r="A539" s="545"/>
      <c r="B539" s="549" t="s">
        <v>82</v>
      </c>
      <c r="C539" s="550">
        <f>+M534</f>
        <v>1326</v>
      </c>
      <c r="D539" s="551" t="s">
        <v>21</v>
      </c>
      <c r="E539" s="551"/>
      <c r="F539" s="545"/>
      <c r="G539" s="545"/>
      <c r="H539" s="545"/>
      <c r="I539" s="545"/>
      <c r="J539" s="545"/>
      <c r="K539" s="545"/>
      <c r="L539" s="545"/>
      <c r="M539" s="545"/>
      <c r="N539" s="545"/>
      <c r="O539" s="545"/>
      <c r="P539" s="545"/>
      <c r="Q539" s="545"/>
    </row>
    <row r="540" spans="1:17" x14ac:dyDescent="0.25">
      <c r="A540" s="545"/>
      <c r="B540" s="554"/>
      <c r="C540" s="1159"/>
      <c r="D540" s="1159"/>
      <c r="E540" s="1159"/>
      <c r="F540" s="1159"/>
      <c r="G540" s="1159"/>
      <c r="H540" s="1159"/>
      <c r="I540" s="1159"/>
      <c r="J540" s="1159"/>
      <c r="K540" s="1159"/>
      <c r="L540" s="1159"/>
      <c r="M540" s="1159"/>
      <c r="N540" s="1159"/>
      <c r="O540" s="545"/>
      <c r="P540" s="545"/>
      <c r="Q540" s="545"/>
    </row>
    <row r="541" spans="1:17" ht="15" thickBot="1" x14ac:dyDescent="0.3">
      <c r="K541" s="475"/>
      <c r="M541" s="475"/>
    </row>
    <row r="542" spans="1:17" ht="27" thickBot="1" x14ac:dyDescent="0.3">
      <c r="B542" s="1160" t="s">
        <v>83</v>
      </c>
      <c r="C542" s="1160"/>
      <c r="D542" s="1160"/>
      <c r="E542" s="1160"/>
      <c r="F542" s="1160"/>
      <c r="G542" s="1160"/>
      <c r="H542" s="1160"/>
      <c r="I542" s="1160"/>
      <c r="J542" s="1160"/>
      <c r="K542" s="1160"/>
      <c r="L542" s="1160"/>
      <c r="M542" s="1160"/>
      <c r="N542" s="1160"/>
    </row>
    <row r="543" spans="1:17" x14ac:dyDescent="0.25">
      <c r="K543" s="475"/>
      <c r="M543" s="475"/>
    </row>
    <row r="544" spans="1:17" x14ac:dyDescent="0.25">
      <c r="K544" s="475"/>
      <c r="M544" s="475"/>
    </row>
    <row r="545" spans="2:18" ht="120" x14ac:dyDescent="0.25">
      <c r="B545" s="40" t="s">
        <v>84</v>
      </c>
      <c r="C545" s="555" t="s">
        <v>85</v>
      </c>
      <c r="D545" s="555" t="s">
        <v>86</v>
      </c>
      <c r="E545" s="555" t="s">
        <v>87</v>
      </c>
      <c r="F545" s="555" t="s">
        <v>88</v>
      </c>
      <c r="G545" s="555" t="s">
        <v>89</v>
      </c>
      <c r="H545" s="555" t="s">
        <v>90</v>
      </c>
      <c r="I545" s="555" t="s">
        <v>91</v>
      </c>
      <c r="J545" s="555" t="s">
        <v>92</v>
      </c>
      <c r="K545" s="555" t="s">
        <v>93</v>
      </c>
      <c r="L545" s="555" t="s">
        <v>94</v>
      </c>
      <c r="M545" s="558" t="s">
        <v>95</v>
      </c>
      <c r="N545" s="558" t="s">
        <v>96</v>
      </c>
      <c r="O545" s="1161" t="s">
        <v>97</v>
      </c>
      <c r="P545" s="1162"/>
      <c r="Q545" s="555" t="s">
        <v>98</v>
      </c>
    </row>
    <row r="546" spans="2:18" ht="93.75" customHeight="1" x14ac:dyDescent="0.2">
      <c r="B546" s="559" t="s">
        <v>99</v>
      </c>
      <c r="C546" s="559" t="s">
        <v>524</v>
      </c>
      <c r="D546" s="428" t="s">
        <v>2298</v>
      </c>
      <c r="E546" s="428">
        <v>52</v>
      </c>
      <c r="F546" s="560"/>
      <c r="G546" s="518" t="s">
        <v>21</v>
      </c>
      <c r="H546" s="560"/>
      <c r="I546" s="561"/>
      <c r="J546" s="561" t="s">
        <v>21</v>
      </c>
      <c r="K546" s="561" t="s">
        <v>21</v>
      </c>
      <c r="L546" s="561" t="s">
        <v>21</v>
      </c>
      <c r="M546" s="561" t="s">
        <v>21</v>
      </c>
      <c r="N546" s="561" t="s">
        <v>21</v>
      </c>
      <c r="O546" s="1179" t="s">
        <v>2299</v>
      </c>
      <c r="P546" s="1180"/>
      <c r="Q546" s="600" t="s">
        <v>22</v>
      </c>
      <c r="R546" s="601" t="s">
        <v>2300</v>
      </c>
    </row>
    <row r="547" spans="2:18" ht="101.25" customHeight="1" x14ac:dyDescent="0.2">
      <c r="B547" s="559" t="s">
        <v>99</v>
      </c>
      <c r="C547" s="559" t="s">
        <v>524</v>
      </c>
      <c r="D547" s="428" t="s">
        <v>2301</v>
      </c>
      <c r="E547" s="428">
        <v>65</v>
      </c>
      <c r="F547" s="560"/>
      <c r="G547" s="518" t="s">
        <v>21</v>
      </c>
      <c r="H547" s="560"/>
      <c r="I547" s="561"/>
      <c r="J547" s="561" t="s">
        <v>21</v>
      </c>
      <c r="K547" s="561" t="s">
        <v>21</v>
      </c>
      <c r="L547" s="561" t="s">
        <v>21</v>
      </c>
      <c r="M547" s="561" t="s">
        <v>21</v>
      </c>
      <c r="N547" s="561" t="s">
        <v>21</v>
      </c>
      <c r="O547" s="1179" t="s">
        <v>2302</v>
      </c>
      <c r="P547" s="1180"/>
      <c r="Q547" s="600" t="s">
        <v>22</v>
      </c>
    </row>
    <row r="548" spans="2:18" ht="142.5" customHeight="1" x14ac:dyDescent="0.2">
      <c r="B548" s="559" t="s">
        <v>99</v>
      </c>
      <c r="C548" s="559" t="s">
        <v>524</v>
      </c>
      <c r="D548" s="428" t="s">
        <v>2303</v>
      </c>
      <c r="E548" s="428">
        <v>26</v>
      </c>
      <c r="F548" s="560"/>
      <c r="G548" s="518" t="s">
        <v>21</v>
      </c>
      <c r="H548" s="560"/>
      <c r="I548" s="561"/>
      <c r="J548" s="561" t="s">
        <v>21</v>
      </c>
      <c r="K548" s="561" t="s">
        <v>21</v>
      </c>
      <c r="L548" s="561" t="s">
        <v>21</v>
      </c>
      <c r="M548" s="561" t="s">
        <v>21</v>
      </c>
      <c r="N548" s="561" t="s">
        <v>21</v>
      </c>
      <c r="O548" s="1179" t="s">
        <v>2304</v>
      </c>
      <c r="P548" s="1180"/>
      <c r="Q548" s="600" t="s">
        <v>22</v>
      </c>
    </row>
    <row r="549" spans="2:18" ht="142.5" customHeight="1" x14ac:dyDescent="0.2">
      <c r="B549" s="559" t="s">
        <v>99</v>
      </c>
      <c r="C549" s="559" t="s">
        <v>524</v>
      </c>
      <c r="D549" s="428" t="s">
        <v>2305</v>
      </c>
      <c r="E549" s="428">
        <v>156</v>
      </c>
      <c r="F549" s="560"/>
      <c r="G549" s="518" t="s">
        <v>21</v>
      </c>
      <c r="H549" s="560"/>
      <c r="I549" s="561"/>
      <c r="J549" s="561" t="s">
        <v>21</v>
      </c>
      <c r="K549" s="561" t="s">
        <v>21</v>
      </c>
      <c r="L549" s="561" t="s">
        <v>21</v>
      </c>
      <c r="M549" s="561" t="s">
        <v>21</v>
      </c>
      <c r="N549" s="561" t="s">
        <v>21</v>
      </c>
      <c r="O549" s="1179" t="s">
        <v>2306</v>
      </c>
      <c r="P549" s="1180"/>
      <c r="Q549" s="600" t="s">
        <v>22</v>
      </c>
    </row>
    <row r="550" spans="2:18" x14ac:dyDescent="0.2">
      <c r="B550" s="559"/>
      <c r="C550" s="559"/>
      <c r="D550" s="428"/>
      <c r="E550" s="428"/>
      <c r="F550" s="560"/>
      <c r="G550" s="560"/>
      <c r="H550" s="560"/>
      <c r="I550" s="561"/>
      <c r="J550" s="561"/>
      <c r="K550" s="518"/>
      <c r="L550" s="518"/>
      <c r="M550" s="518"/>
      <c r="N550" s="518"/>
      <c r="O550" s="1157"/>
      <c r="P550" s="1158"/>
      <c r="Q550" s="518"/>
    </row>
    <row r="551" spans="2:18" x14ac:dyDescent="0.2">
      <c r="B551" s="559"/>
      <c r="C551" s="559"/>
      <c r="D551" s="428"/>
      <c r="E551" s="428"/>
      <c r="F551" s="560"/>
      <c r="G551" s="560"/>
      <c r="H551" s="560"/>
      <c r="I551" s="561"/>
      <c r="J551" s="561"/>
      <c r="K551" s="518"/>
      <c r="L551" s="518"/>
      <c r="M551" s="518"/>
      <c r="N551" s="518"/>
      <c r="O551" s="1157"/>
      <c r="P551" s="1158"/>
      <c r="Q551" s="518"/>
    </row>
    <row r="552" spans="2:18" x14ac:dyDescent="0.25">
      <c r="B552" s="518"/>
      <c r="C552" s="518"/>
      <c r="D552" s="518"/>
      <c r="E552" s="518"/>
      <c r="F552" s="518"/>
      <c r="G552" s="518"/>
      <c r="H552" s="518"/>
      <c r="I552" s="518"/>
      <c r="J552" s="518"/>
      <c r="K552" s="518"/>
      <c r="L552" s="518"/>
      <c r="M552" s="518"/>
      <c r="N552" s="518"/>
      <c r="O552" s="1157"/>
      <c r="P552" s="1158"/>
      <c r="Q552" s="518"/>
    </row>
    <row r="553" spans="2:18" x14ac:dyDescent="0.25">
      <c r="B553" s="475" t="s">
        <v>107</v>
      </c>
      <c r="K553" s="475"/>
      <c r="M553" s="475"/>
    </row>
    <row r="554" spans="2:18" x14ac:dyDescent="0.25">
      <c r="B554" s="475" t="s">
        <v>108</v>
      </c>
      <c r="K554" s="475"/>
      <c r="M554" s="475"/>
    </row>
    <row r="555" spans="2:18" x14ac:dyDescent="0.25">
      <c r="B555" s="475" t="s">
        <v>109</v>
      </c>
      <c r="K555" s="475"/>
      <c r="M555" s="475"/>
    </row>
    <row r="556" spans="2:18" x14ac:dyDescent="0.25">
      <c r="K556" s="475"/>
      <c r="M556" s="475"/>
    </row>
    <row r="557" spans="2:18" ht="15" thickBot="1" x14ac:dyDescent="0.3">
      <c r="K557" s="475"/>
      <c r="M557" s="475"/>
    </row>
    <row r="558" spans="2:18" ht="27" thickBot="1" x14ac:dyDescent="0.3">
      <c r="B558" s="1165" t="s">
        <v>110</v>
      </c>
      <c r="C558" s="1166"/>
      <c r="D558" s="1166"/>
      <c r="E558" s="1166"/>
      <c r="F558" s="1166"/>
      <c r="G558" s="1166"/>
      <c r="H558" s="1166"/>
      <c r="I558" s="1166"/>
      <c r="J558" s="1166"/>
      <c r="K558" s="1166"/>
      <c r="L558" s="1166"/>
      <c r="M558" s="1166"/>
      <c r="N558" s="1167"/>
    </row>
    <row r="559" spans="2:18" x14ac:dyDescent="0.25">
      <c r="K559" s="475"/>
      <c r="M559" s="475"/>
    </row>
    <row r="560" spans="2:18" x14ac:dyDescent="0.25">
      <c r="K560" s="475"/>
      <c r="M560" s="475"/>
    </row>
    <row r="561" spans="2:17" x14ac:dyDescent="0.25">
      <c r="K561" s="475"/>
      <c r="M561" s="475"/>
    </row>
    <row r="562" spans="2:17" x14ac:dyDescent="0.25">
      <c r="K562" s="475"/>
      <c r="M562" s="475"/>
    </row>
    <row r="563" spans="2:17" ht="75" x14ac:dyDescent="0.25">
      <c r="B563" s="40" t="s">
        <v>111</v>
      </c>
      <c r="C563" s="40" t="s">
        <v>112</v>
      </c>
      <c r="D563" s="40" t="s">
        <v>113</v>
      </c>
      <c r="E563" s="40" t="s">
        <v>114</v>
      </c>
      <c r="F563" s="40" t="s">
        <v>115</v>
      </c>
      <c r="G563" s="40" t="s">
        <v>116</v>
      </c>
      <c r="H563" s="40" t="s">
        <v>117</v>
      </c>
      <c r="I563" s="40" t="s">
        <v>118</v>
      </c>
      <c r="J563" s="1161" t="s">
        <v>119</v>
      </c>
      <c r="K563" s="1168"/>
      <c r="L563" s="1162"/>
      <c r="M563" s="40" t="s">
        <v>120</v>
      </c>
      <c r="N563" s="40" t="s">
        <v>2166</v>
      </c>
      <c r="O563" s="40" t="s">
        <v>2167</v>
      </c>
      <c r="P563" s="1161" t="s">
        <v>97</v>
      </c>
      <c r="Q563" s="1162"/>
    </row>
    <row r="564" spans="2:17" ht="15" x14ac:dyDescent="0.2">
      <c r="B564" s="116" t="s">
        <v>123</v>
      </c>
      <c r="C564" s="116">
        <v>1</v>
      </c>
      <c r="D564" s="115" t="s">
        <v>2307</v>
      </c>
      <c r="E564" s="115">
        <v>1020420405</v>
      </c>
      <c r="F564" s="115" t="s">
        <v>131</v>
      </c>
      <c r="G564" s="115" t="s">
        <v>126</v>
      </c>
      <c r="H564" s="115">
        <v>2014</v>
      </c>
      <c r="I564" s="99" t="s">
        <v>582</v>
      </c>
      <c r="J564" s="117"/>
      <c r="K564" s="114">
        <v>13</v>
      </c>
      <c r="L564" s="113" t="s">
        <v>858</v>
      </c>
      <c r="M564" s="112" t="s">
        <v>21</v>
      </c>
      <c r="N564" s="112" t="s">
        <v>21</v>
      </c>
      <c r="O564" s="112" t="s">
        <v>21</v>
      </c>
      <c r="P564" s="1119" t="s">
        <v>2278</v>
      </c>
      <c r="Q564" s="1119"/>
    </row>
    <row r="565" spans="2:17" ht="15" x14ac:dyDescent="0.2">
      <c r="B565" s="116" t="s">
        <v>958</v>
      </c>
      <c r="C565" s="116">
        <v>1</v>
      </c>
      <c r="D565" s="115" t="s">
        <v>2308</v>
      </c>
      <c r="E565" s="115">
        <v>43550687</v>
      </c>
      <c r="F565" s="115" t="s">
        <v>273</v>
      </c>
      <c r="G565" s="115" t="s">
        <v>367</v>
      </c>
      <c r="H565" s="115">
        <v>2012</v>
      </c>
      <c r="I565" s="99" t="s">
        <v>2309</v>
      </c>
      <c r="J565" s="99"/>
      <c r="K565" s="114">
        <v>37</v>
      </c>
      <c r="L565" s="115" t="s">
        <v>273</v>
      </c>
      <c r="M565" s="112" t="s">
        <v>21</v>
      </c>
      <c r="N565" s="112" t="s">
        <v>21</v>
      </c>
      <c r="O565" s="112" t="s">
        <v>21</v>
      </c>
      <c r="P565" s="1177" t="s">
        <v>230</v>
      </c>
      <c r="Q565" s="1177"/>
    </row>
    <row r="566" spans="2:17" ht="15" x14ac:dyDescent="0.2">
      <c r="B566" s="116"/>
      <c r="C566" s="116"/>
      <c r="D566" s="115"/>
      <c r="E566" s="115"/>
      <c r="F566" s="115"/>
      <c r="G566" s="115"/>
      <c r="H566" s="115"/>
      <c r="I566" s="99"/>
      <c r="J566" s="117"/>
      <c r="K566" s="114"/>
      <c r="L566" s="113"/>
      <c r="M566" s="112"/>
      <c r="N566" s="112"/>
      <c r="O566" s="112"/>
      <c r="P566" s="688"/>
      <c r="Q566" s="688"/>
    </row>
    <row r="567" spans="2:17" x14ac:dyDescent="0.25">
      <c r="K567" s="475"/>
      <c r="M567" s="475"/>
    </row>
    <row r="568" spans="2:17" ht="15" thickBot="1" x14ac:dyDescent="0.3">
      <c r="K568" s="475"/>
      <c r="M568" s="475"/>
    </row>
    <row r="569" spans="2:17" ht="27" thickBot="1" x14ac:dyDescent="0.3">
      <c r="B569" s="1165" t="s">
        <v>145</v>
      </c>
      <c r="C569" s="1166"/>
      <c r="D569" s="1166"/>
      <c r="E569" s="1166"/>
      <c r="F569" s="1166"/>
      <c r="G569" s="1166"/>
      <c r="H569" s="1166"/>
      <c r="I569" s="1166"/>
      <c r="J569" s="1166"/>
      <c r="K569" s="1166"/>
      <c r="L569" s="1166"/>
      <c r="M569" s="1166"/>
      <c r="N569" s="1167"/>
    </row>
    <row r="570" spans="2:17" x14ac:dyDescent="0.25">
      <c r="K570" s="475"/>
      <c r="M570" s="475"/>
    </row>
    <row r="571" spans="2:17" x14ac:dyDescent="0.25">
      <c r="K571" s="475"/>
      <c r="M571" s="475"/>
    </row>
    <row r="572" spans="2:17" ht="30" x14ac:dyDescent="0.25">
      <c r="B572" s="555" t="s">
        <v>20</v>
      </c>
      <c r="C572" s="555" t="s">
        <v>2178</v>
      </c>
      <c r="D572" s="1161" t="s">
        <v>97</v>
      </c>
      <c r="E572" s="1162"/>
      <c r="K572" s="475"/>
      <c r="M572" s="475"/>
    </row>
    <row r="573" spans="2:17" x14ac:dyDescent="0.25">
      <c r="B573" s="566" t="s">
        <v>147</v>
      </c>
      <c r="C573" s="518" t="s">
        <v>21</v>
      </c>
      <c r="D573" s="1178" t="s">
        <v>502</v>
      </c>
      <c r="E573" s="1178"/>
      <c r="K573" s="475"/>
      <c r="M573" s="475"/>
    </row>
    <row r="574" spans="2:17" x14ac:dyDescent="0.25">
      <c r="K574" s="475"/>
      <c r="M574" s="475"/>
    </row>
    <row r="575" spans="2:17" x14ac:dyDescent="0.25">
      <c r="K575" s="475"/>
      <c r="M575" s="475"/>
    </row>
    <row r="576" spans="2:17" ht="26.25" x14ac:dyDescent="0.25">
      <c r="B576" s="1151" t="s">
        <v>148</v>
      </c>
      <c r="C576" s="1152"/>
      <c r="D576" s="1152"/>
      <c r="E576" s="1152"/>
      <c r="F576" s="1152"/>
      <c r="G576" s="1152"/>
      <c r="H576" s="1152"/>
      <c r="I576" s="1152"/>
      <c r="J576" s="1152"/>
      <c r="K576" s="1152"/>
      <c r="L576" s="1152"/>
      <c r="M576" s="1152"/>
      <c r="N576" s="1152"/>
      <c r="O576" s="1152"/>
      <c r="P576" s="1152"/>
    </row>
    <row r="577" spans="1:17" x14ac:dyDescent="0.25">
      <c r="K577" s="475"/>
      <c r="M577" s="475"/>
    </row>
    <row r="578" spans="1:17" ht="15" thickBot="1" x14ac:dyDescent="0.3">
      <c r="K578" s="475"/>
      <c r="M578" s="475"/>
    </row>
    <row r="579" spans="1:17" ht="27" thickBot="1" x14ac:dyDescent="0.3">
      <c r="B579" s="1165" t="s">
        <v>149</v>
      </c>
      <c r="C579" s="1166"/>
      <c r="D579" s="1166"/>
      <c r="E579" s="1166"/>
      <c r="F579" s="1166"/>
      <c r="G579" s="1166"/>
      <c r="H579" s="1166"/>
      <c r="I579" s="1166"/>
      <c r="J579" s="1166"/>
      <c r="K579" s="1166"/>
      <c r="L579" s="1166"/>
      <c r="M579" s="1166"/>
      <c r="N579" s="1167"/>
    </row>
    <row r="580" spans="1:17" x14ac:dyDescent="0.25">
      <c r="K580" s="475"/>
      <c r="M580" s="475"/>
    </row>
    <row r="581" spans="1:17" ht="15" thickBot="1" x14ac:dyDescent="0.3">
      <c r="K581" s="475"/>
      <c r="M581" s="522"/>
      <c r="N581" s="522"/>
    </row>
    <row r="582" spans="1:17" ht="75" x14ac:dyDescent="0.25">
      <c r="A582" s="486"/>
      <c r="B582" s="523" t="s">
        <v>36</v>
      </c>
      <c r="C582" s="523" t="s">
        <v>37</v>
      </c>
      <c r="D582" s="523" t="s">
        <v>38</v>
      </c>
      <c r="E582" s="523" t="s">
        <v>39</v>
      </c>
      <c r="F582" s="523" t="s">
        <v>40</v>
      </c>
      <c r="G582" s="523" t="s">
        <v>41</v>
      </c>
      <c r="H582" s="523" t="s">
        <v>42</v>
      </c>
      <c r="I582" s="523" t="s">
        <v>43</v>
      </c>
      <c r="J582" s="523" t="s">
        <v>44</v>
      </c>
      <c r="K582" s="602" t="s">
        <v>45</v>
      </c>
      <c r="L582" s="523" t="s">
        <v>46</v>
      </c>
      <c r="M582" s="586" t="s">
        <v>47</v>
      </c>
      <c r="N582" s="523" t="s">
        <v>48</v>
      </c>
      <c r="O582" s="523" t="s">
        <v>49</v>
      </c>
      <c r="P582" s="525" t="s">
        <v>50</v>
      </c>
      <c r="Q582" s="525" t="s">
        <v>51</v>
      </c>
    </row>
    <row r="583" spans="1:17" ht="28.5" x14ac:dyDescent="0.25">
      <c r="A583" s="526">
        <v>1</v>
      </c>
      <c r="B583" s="527" t="s">
        <v>1946</v>
      </c>
      <c r="C583" s="528" t="s">
        <v>1946</v>
      </c>
      <c r="D583" s="527" t="s">
        <v>769</v>
      </c>
      <c r="E583" s="529" t="s">
        <v>2310</v>
      </c>
      <c r="F583" s="530" t="s">
        <v>21</v>
      </c>
      <c r="G583" s="567"/>
      <c r="H583" s="532" t="s">
        <v>2311</v>
      </c>
      <c r="I583" s="533" t="s">
        <v>754</v>
      </c>
      <c r="J583" s="533" t="s">
        <v>22</v>
      </c>
      <c r="K583" s="568">
        <v>5.27</v>
      </c>
      <c r="L583" s="535"/>
      <c r="M583" s="535">
        <v>65</v>
      </c>
      <c r="N583" s="536">
        <f>+M583*G583</f>
        <v>0</v>
      </c>
      <c r="O583" s="537">
        <v>93600000</v>
      </c>
      <c r="P583" s="537">
        <v>1093</v>
      </c>
      <c r="Q583" s="538"/>
    </row>
    <row r="584" spans="1:17" ht="28.5" x14ac:dyDescent="0.25">
      <c r="A584" s="526">
        <f>+A583+1</f>
        <v>2</v>
      </c>
      <c r="B584" s="527" t="s">
        <v>1946</v>
      </c>
      <c r="C584" s="528" t="s">
        <v>1946</v>
      </c>
      <c r="D584" s="527" t="s">
        <v>1087</v>
      </c>
      <c r="E584" s="529" t="s">
        <v>2312</v>
      </c>
      <c r="F584" s="530" t="s">
        <v>21</v>
      </c>
      <c r="G584" s="530"/>
      <c r="H584" s="530" t="s">
        <v>2254</v>
      </c>
      <c r="I584" s="533" t="s">
        <v>2313</v>
      </c>
      <c r="J584" s="533" t="s">
        <v>22</v>
      </c>
      <c r="K584" s="568">
        <v>1.1499999999999999</v>
      </c>
      <c r="L584" s="535"/>
      <c r="M584" s="535">
        <v>624</v>
      </c>
      <c r="N584" s="536"/>
      <c r="O584" s="537">
        <v>0</v>
      </c>
      <c r="P584" s="537">
        <v>1102</v>
      </c>
      <c r="Q584" s="538"/>
    </row>
    <row r="585" spans="1:17" x14ac:dyDescent="0.25">
      <c r="A585" s="526">
        <f t="shared" ref="A585:A590" si="15">+A584+1</f>
        <v>3</v>
      </c>
      <c r="B585" s="527"/>
      <c r="C585" s="528"/>
      <c r="D585" s="527"/>
      <c r="E585" s="529"/>
      <c r="F585" s="530"/>
      <c r="G585" s="530"/>
      <c r="H585" s="530"/>
      <c r="I585" s="533"/>
      <c r="J585" s="533"/>
      <c r="K585" s="568"/>
      <c r="L585" s="533"/>
      <c r="M585" s="536"/>
      <c r="N585" s="536"/>
      <c r="O585" s="537"/>
      <c r="P585" s="537"/>
      <c r="Q585" s="538"/>
    </row>
    <row r="586" spans="1:17" x14ac:dyDescent="0.25">
      <c r="A586" s="526">
        <f t="shared" si="15"/>
        <v>4</v>
      </c>
      <c r="B586" s="527"/>
      <c r="C586" s="528"/>
      <c r="D586" s="527"/>
      <c r="E586" s="529"/>
      <c r="F586" s="530"/>
      <c r="G586" s="530"/>
      <c r="H586" s="530"/>
      <c r="I586" s="533"/>
      <c r="J586" s="533"/>
      <c r="K586" s="568"/>
      <c r="L586" s="533"/>
      <c r="M586" s="536"/>
      <c r="N586" s="536"/>
      <c r="O586" s="537"/>
      <c r="P586" s="537"/>
      <c r="Q586" s="538"/>
    </row>
    <row r="587" spans="1:17" x14ac:dyDescent="0.25">
      <c r="A587" s="526">
        <f t="shared" si="15"/>
        <v>5</v>
      </c>
      <c r="B587" s="527"/>
      <c r="C587" s="528"/>
      <c r="D587" s="527"/>
      <c r="E587" s="529"/>
      <c r="F587" s="530"/>
      <c r="G587" s="530"/>
      <c r="H587" s="530"/>
      <c r="I587" s="533"/>
      <c r="J587" s="533"/>
      <c r="K587" s="568"/>
      <c r="L587" s="533"/>
      <c r="M587" s="536"/>
      <c r="N587" s="536"/>
      <c r="O587" s="537"/>
      <c r="P587" s="537"/>
      <c r="Q587" s="538"/>
    </row>
    <row r="588" spans="1:17" x14ac:dyDescent="0.25">
      <c r="A588" s="526">
        <f t="shared" si="15"/>
        <v>6</v>
      </c>
      <c r="B588" s="527"/>
      <c r="C588" s="528"/>
      <c r="D588" s="527"/>
      <c r="E588" s="529"/>
      <c r="F588" s="530"/>
      <c r="G588" s="530"/>
      <c r="H588" s="530"/>
      <c r="I588" s="533"/>
      <c r="J588" s="533"/>
      <c r="K588" s="568"/>
      <c r="L588" s="533"/>
      <c r="M588" s="536"/>
      <c r="N588" s="536"/>
      <c r="O588" s="537"/>
      <c r="P588" s="537"/>
      <c r="Q588" s="538"/>
    </row>
    <row r="589" spans="1:17" x14ac:dyDescent="0.25">
      <c r="A589" s="526">
        <f t="shared" si="15"/>
        <v>7</v>
      </c>
      <c r="B589" s="527"/>
      <c r="C589" s="528"/>
      <c r="D589" s="527"/>
      <c r="E589" s="529"/>
      <c r="F589" s="530"/>
      <c r="G589" s="530"/>
      <c r="H589" s="530"/>
      <c r="I589" s="533"/>
      <c r="J589" s="533"/>
      <c r="K589" s="568"/>
      <c r="L589" s="533"/>
      <c r="M589" s="536"/>
      <c r="N589" s="536"/>
      <c r="O589" s="537"/>
      <c r="P589" s="537"/>
      <c r="Q589" s="538"/>
    </row>
    <row r="590" spans="1:17" x14ac:dyDescent="0.25">
      <c r="A590" s="526">
        <f t="shared" si="15"/>
        <v>8</v>
      </c>
      <c r="B590" s="527"/>
      <c r="C590" s="528"/>
      <c r="D590" s="527"/>
      <c r="E590" s="529"/>
      <c r="F590" s="530"/>
      <c r="G590" s="530"/>
      <c r="H590" s="530"/>
      <c r="I590" s="533"/>
      <c r="J590" s="533"/>
      <c r="K590" s="568"/>
      <c r="L590" s="533"/>
      <c r="M590" s="536"/>
      <c r="N590" s="536"/>
      <c r="O590" s="537"/>
      <c r="P590" s="537"/>
      <c r="Q590" s="538"/>
    </row>
    <row r="591" spans="1:17" x14ac:dyDescent="0.25">
      <c r="A591" s="526"/>
      <c r="B591" s="541" t="s">
        <v>31</v>
      </c>
      <c r="C591" s="528"/>
      <c r="D591" s="527"/>
      <c r="E591" s="529"/>
      <c r="F591" s="530"/>
      <c r="G591" s="530"/>
      <c r="H591" s="530"/>
      <c r="I591" s="533"/>
      <c r="J591" s="533"/>
      <c r="K591" s="589">
        <f t="shared" ref="K591:N591" si="16">SUM(K583:K590)</f>
        <v>6.42</v>
      </c>
      <c r="L591" s="543">
        <f t="shared" si="16"/>
        <v>0</v>
      </c>
      <c r="M591" s="542">
        <f t="shared" si="16"/>
        <v>689</v>
      </c>
      <c r="N591" s="543">
        <f t="shared" si="16"/>
        <v>0</v>
      </c>
      <c r="O591" s="537"/>
      <c r="P591" s="537"/>
      <c r="Q591" s="538"/>
    </row>
    <row r="592" spans="1:17" x14ac:dyDescent="0.25">
      <c r="B592" s="545"/>
      <c r="C592" s="545"/>
      <c r="D592" s="545"/>
      <c r="E592" s="546"/>
      <c r="F592" s="545"/>
      <c r="G592" s="545"/>
      <c r="H592" s="545"/>
      <c r="I592" s="545"/>
      <c r="J592" s="545"/>
      <c r="K592" s="545"/>
      <c r="L592" s="545"/>
      <c r="M592" s="545"/>
      <c r="N592" s="545"/>
      <c r="O592" s="545"/>
      <c r="P592" s="545"/>
    </row>
    <row r="593" spans="1:17" ht="18" x14ac:dyDescent="0.25">
      <c r="B593" s="549" t="s">
        <v>172</v>
      </c>
      <c r="C593" s="570">
        <f>+K591</f>
        <v>6.42</v>
      </c>
      <c r="H593" s="552"/>
      <c r="I593" s="552"/>
      <c r="J593" s="552"/>
      <c r="K593" s="552"/>
      <c r="L593" s="552"/>
      <c r="M593" s="552"/>
      <c r="N593" s="545"/>
      <c r="O593" s="545"/>
      <c r="P593" s="545"/>
    </row>
    <row r="594" spans="1:17" x14ac:dyDescent="0.25">
      <c r="K594" s="475"/>
      <c r="M594" s="475"/>
    </row>
    <row r="595" spans="1:17" ht="15" thickBot="1" x14ac:dyDescent="0.3">
      <c r="K595" s="475"/>
      <c r="M595" s="475"/>
    </row>
    <row r="596" spans="1:17" ht="30.75" thickBot="1" x14ac:dyDescent="0.3">
      <c r="B596" s="571" t="s">
        <v>173</v>
      </c>
      <c r="C596" s="572" t="s">
        <v>174</v>
      </c>
      <c r="D596" s="571" t="s">
        <v>30</v>
      </c>
      <c r="E596" s="572" t="s">
        <v>175</v>
      </c>
      <c r="K596" s="475"/>
      <c r="M596" s="475"/>
    </row>
    <row r="597" spans="1:17" x14ac:dyDescent="0.25">
      <c r="B597" s="92" t="s">
        <v>176</v>
      </c>
      <c r="C597" s="573">
        <v>20</v>
      </c>
      <c r="D597" s="573">
        <v>20</v>
      </c>
      <c r="E597" s="1173">
        <f>+D597+D598+D599</f>
        <v>20</v>
      </c>
      <c r="K597" s="475"/>
      <c r="M597" s="475"/>
    </row>
    <row r="598" spans="1:17" x14ac:dyDescent="0.25">
      <c r="B598" s="92" t="s">
        <v>177</v>
      </c>
      <c r="C598" s="696">
        <v>30</v>
      </c>
      <c r="D598" s="690">
        <v>0</v>
      </c>
      <c r="E598" s="1174"/>
      <c r="K598" s="475"/>
      <c r="M598" s="475"/>
    </row>
    <row r="599" spans="1:17" ht="15" thickBot="1" x14ac:dyDescent="0.3">
      <c r="B599" s="92" t="s">
        <v>178</v>
      </c>
      <c r="C599" s="574">
        <v>40</v>
      </c>
      <c r="D599" s="574">
        <v>0</v>
      </c>
      <c r="E599" s="1175"/>
      <c r="K599" s="475"/>
      <c r="M599" s="475"/>
    </row>
    <row r="600" spans="1:17" x14ac:dyDescent="0.25">
      <c r="K600" s="475"/>
      <c r="M600" s="475"/>
    </row>
    <row r="601" spans="1:17" ht="15" thickBot="1" x14ac:dyDescent="0.3">
      <c r="K601" s="475"/>
      <c r="M601" s="475"/>
    </row>
    <row r="602" spans="1:17" ht="27" thickBot="1" x14ac:dyDescent="0.3">
      <c r="B602" s="1165" t="s">
        <v>179</v>
      </c>
      <c r="C602" s="1166"/>
      <c r="D602" s="1166"/>
      <c r="E602" s="1166"/>
      <c r="F602" s="1166"/>
      <c r="G602" s="1166"/>
      <c r="H602" s="1166"/>
      <c r="I602" s="1166"/>
      <c r="J602" s="1166"/>
      <c r="K602" s="1166"/>
      <c r="L602" s="1166"/>
      <c r="M602" s="1166"/>
      <c r="N602" s="1167"/>
    </row>
    <row r="603" spans="1:17" x14ac:dyDescent="0.25">
      <c r="K603" s="475"/>
      <c r="M603" s="475"/>
    </row>
    <row r="604" spans="1:17" ht="75" x14ac:dyDescent="0.25">
      <c r="B604" s="40" t="s">
        <v>111</v>
      </c>
      <c r="C604" s="40" t="s">
        <v>112</v>
      </c>
      <c r="D604" s="40" t="s">
        <v>113</v>
      </c>
      <c r="E604" s="40" t="s">
        <v>114</v>
      </c>
      <c r="F604" s="40" t="s">
        <v>115</v>
      </c>
      <c r="G604" s="40" t="s">
        <v>116</v>
      </c>
      <c r="H604" s="40" t="s">
        <v>117</v>
      </c>
      <c r="I604" s="40" t="s">
        <v>118</v>
      </c>
      <c r="J604" s="1161" t="s">
        <v>119</v>
      </c>
      <c r="K604" s="1168"/>
      <c r="L604" s="1162"/>
      <c r="M604" s="40" t="s">
        <v>120</v>
      </c>
      <c r="N604" s="40" t="s">
        <v>2166</v>
      </c>
      <c r="O604" s="40" t="s">
        <v>2167</v>
      </c>
      <c r="P604" s="1161" t="s">
        <v>97</v>
      </c>
      <c r="Q604" s="1162"/>
    </row>
    <row r="605" spans="1:17" ht="71.25" x14ac:dyDescent="0.25">
      <c r="B605" s="697" t="s">
        <v>2195</v>
      </c>
      <c r="C605" s="697">
        <v>1</v>
      </c>
      <c r="D605" s="697" t="s">
        <v>2258</v>
      </c>
      <c r="E605" s="697">
        <v>43925075</v>
      </c>
      <c r="F605" s="697" t="s">
        <v>273</v>
      </c>
      <c r="G605" s="697" t="s">
        <v>367</v>
      </c>
      <c r="H605" s="697">
        <v>2013</v>
      </c>
      <c r="I605" s="697" t="s">
        <v>2198</v>
      </c>
      <c r="J605" s="697" t="s">
        <v>1946</v>
      </c>
      <c r="K605" s="697">
        <v>12</v>
      </c>
      <c r="L605" s="697" t="s">
        <v>792</v>
      </c>
      <c r="M605" s="576" t="s">
        <v>21</v>
      </c>
      <c r="N605" s="697" t="s">
        <v>21</v>
      </c>
      <c r="O605" s="697" t="s">
        <v>21</v>
      </c>
      <c r="P605" s="577" t="s">
        <v>2259</v>
      </c>
      <c r="Q605" s="578"/>
    </row>
    <row r="606" spans="1:17" ht="71.25" x14ac:dyDescent="0.25">
      <c r="B606" s="697" t="s">
        <v>1600</v>
      </c>
      <c r="C606" s="697">
        <v>1</v>
      </c>
      <c r="D606" s="697" t="s">
        <v>2260</v>
      </c>
      <c r="E606" s="697">
        <v>43165509</v>
      </c>
      <c r="F606" s="697" t="s">
        <v>396</v>
      </c>
      <c r="G606" s="697" t="s">
        <v>367</v>
      </c>
      <c r="H606" s="697">
        <v>2007</v>
      </c>
      <c r="I606" s="697" t="s">
        <v>2198</v>
      </c>
      <c r="J606" s="697" t="s">
        <v>1946</v>
      </c>
      <c r="K606" s="697">
        <v>36</v>
      </c>
      <c r="L606" s="697" t="s">
        <v>858</v>
      </c>
      <c r="M606" s="576" t="s">
        <v>21</v>
      </c>
      <c r="N606" s="697" t="s">
        <v>21</v>
      </c>
      <c r="O606" s="697" t="s">
        <v>21</v>
      </c>
      <c r="P606" s="577" t="s">
        <v>2200</v>
      </c>
      <c r="Q606" s="578"/>
    </row>
    <row r="607" spans="1:17" ht="57" x14ac:dyDescent="0.2">
      <c r="A607" s="590"/>
      <c r="B607" s="591" t="s">
        <v>2201</v>
      </c>
      <c r="C607" s="591">
        <v>1</v>
      </c>
      <c r="D607" s="591" t="s">
        <v>2202</v>
      </c>
      <c r="E607" s="591">
        <v>1017202206</v>
      </c>
      <c r="F607" s="591" t="s">
        <v>2203</v>
      </c>
      <c r="G607" s="591" t="s">
        <v>2204</v>
      </c>
      <c r="H607" s="591">
        <v>2011</v>
      </c>
      <c r="I607" s="592" t="s">
        <v>2198</v>
      </c>
      <c r="J607" s="591" t="s">
        <v>1946</v>
      </c>
      <c r="K607" s="582">
        <v>25</v>
      </c>
      <c r="L607" s="592" t="s">
        <v>2205</v>
      </c>
      <c r="M607" s="593" t="s">
        <v>21</v>
      </c>
      <c r="N607" s="594" t="s">
        <v>21</v>
      </c>
      <c r="O607" s="594" t="s">
        <v>21</v>
      </c>
      <c r="P607" s="594" t="s">
        <v>2206</v>
      </c>
      <c r="Q607" s="594"/>
    </row>
    <row r="608" spans="1:17" x14ac:dyDescent="0.2">
      <c r="B608" s="595"/>
      <c r="C608" s="595"/>
      <c r="D608" s="559"/>
      <c r="E608" s="559"/>
      <c r="F608" s="559"/>
      <c r="G608" s="559"/>
      <c r="H608" s="559"/>
      <c r="I608" s="428"/>
      <c r="J608" s="596"/>
      <c r="K608" s="599"/>
      <c r="L608" s="561"/>
      <c r="M608" s="518"/>
      <c r="N608" s="518"/>
      <c r="O608" s="518"/>
      <c r="P608" s="690"/>
      <c r="Q608" s="690"/>
    </row>
    <row r="609" spans="2:17" x14ac:dyDescent="0.2">
      <c r="C609" s="595"/>
      <c r="D609" s="559"/>
      <c r="E609" s="559"/>
      <c r="F609" s="559"/>
      <c r="G609" s="559"/>
      <c r="H609" s="559"/>
      <c r="I609" s="428"/>
      <c r="J609" s="596"/>
      <c r="K609" s="561"/>
      <c r="L609" s="561"/>
      <c r="M609" s="518"/>
      <c r="N609" s="518"/>
      <c r="O609" s="518"/>
      <c r="P609" s="1172"/>
      <c r="Q609" s="1172"/>
    </row>
    <row r="610" spans="2:17" x14ac:dyDescent="0.25">
      <c r="K610" s="475"/>
      <c r="M610" s="475"/>
    </row>
    <row r="611" spans="2:17" x14ac:dyDescent="0.25">
      <c r="K611" s="475"/>
      <c r="M611" s="475"/>
    </row>
    <row r="612" spans="2:17" ht="15" thickBot="1" x14ac:dyDescent="0.3">
      <c r="K612" s="475"/>
      <c r="M612" s="475"/>
    </row>
    <row r="613" spans="2:17" ht="30" x14ac:dyDescent="0.25">
      <c r="B613" s="520" t="s">
        <v>20</v>
      </c>
      <c r="C613" s="520" t="s">
        <v>173</v>
      </c>
      <c r="D613" s="40" t="s">
        <v>174</v>
      </c>
      <c r="E613" s="520" t="s">
        <v>30</v>
      </c>
      <c r="F613" s="572" t="s">
        <v>194</v>
      </c>
      <c r="G613" s="584"/>
      <c r="K613" s="475"/>
      <c r="M613" s="475"/>
    </row>
    <row r="614" spans="2:17" ht="108" x14ac:dyDescent="0.2">
      <c r="B614" s="1097" t="s">
        <v>195</v>
      </c>
      <c r="C614" s="97" t="s">
        <v>196</v>
      </c>
      <c r="D614" s="690">
        <v>25</v>
      </c>
      <c r="E614" s="690">
        <v>25</v>
      </c>
      <c r="F614" s="1169">
        <f>+E614+E615+E616</f>
        <v>60</v>
      </c>
      <c r="G614" s="585"/>
      <c r="K614" s="475"/>
      <c r="M614" s="475"/>
    </row>
    <row r="615" spans="2:17" ht="96" x14ac:dyDescent="0.2">
      <c r="B615" s="1097"/>
      <c r="C615" s="97" t="s">
        <v>197</v>
      </c>
      <c r="D615" s="44">
        <v>25</v>
      </c>
      <c r="E615" s="690">
        <v>25</v>
      </c>
      <c r="F615" s="1170"/>
      <c r="G615" s="585"/>
      <c r="K615" s="475"/>
      <c r="M615" s="475"/>
    </row>
    <row r="616" spans="2:17" ht="60" x14ac:dyDescent="0.2">
      <c r="B616" s="1097"/>
      <c r="C616" s="97" t="s">
        <v>198</v>
      </c>
      <c r="D616" s="690">
        <v>10</v>
      </c>
      <c r="E616" s="690">
        <v>10</v>
      </c>
      <c r="F616" s="1171"/>
      <c r="G616" s="585"/>
      <c r="K616" s="475"/>
      <c r="M616" s="475"/>
    </row>
    <row r="617" spans="2:17" x14ac:dyDescent="0.2">
      <c r="C617" s="517"/>
      <c r="K617" s="475"/>
      <c r="M617" s="475"/>
    </row>
    <row r="618" spans="2:17" x14ac:dyDescent="0.25">
      <c r="K618" s="475"/>
      <c r="M618" s="475"/>
    </row>
    <row r="619" spans="2:17" x14ac:dyDescent="0.25">
      <c r="K619" s="475"/>
      <c r="M619" s="475"/>
    </row>
    <row r="620" spans="2:17" ht="15" x14ac:dyDescent="0.25">
      <c r="B620" s="516" t="s">
        <v>199</v>
      </c>
      <c r="K620" s="475"/>
      <c r="M620" s="475"/>
    </row>
    <row r="621" spans="2:17" x14ac:dyDescent="0.25">
      <c r="K621" s="475"/>
      <c r="M621" s="475"/>
    </row>
    <row r="622" spans="2:17" x14ac:dyDescent="0.25">
      <c r="K622" s="475"/>
      <c r="M622" s="475"/>
    </row>
    <row r="623" spans="2:17" ht="15" x14ac:dyDescent="0.25">
      <c r="B623" s="40" t="s">
        <v>20</v>
      </c>
      <c r="C623" s="40" t="s">
        <v>29</v>
      </c>
      <c r="D623" s="520" t="s">
        <v>30</v>
      </c>
      <c r="E623" s="520" t="s">
        <v>31</v>
      </c>
      <c r="K623" s="475"/>
      <c r="M623" s="475"/>
    </row>
    <row r="624" spans="2:17" ht="28.5" x14ac:dyDescent="0.25">
      <c r="B624" s="43" t="s">
        <v>2207</v>
      </c>
      <c r="C624" s="44">
        <v>40</v>
      </c>
      <c r="D624" s="690">
        <f>+E597</f>
        <v>20</v>
      </c>
      <c r="E624" s="1145">
        <f>+D624+D625</f>
        <v>80</v>
      </c>
      <c r="K624" s="475"/>
      <c r="M624" s="475"/>
    </row>
    <row r="625" spans="2:16" ht="42.75" x14ac:dyDescent="0.25">
      <c r="B625" s="43" t="s">
        <v>2208</v>
      </c>
      <c r="C625" s="44">
        <v>60</v>
      </c>
      <c r="D625" s="690">
        <f>+F614</f>
        <v>60</v>
      </c>
      <c r="E625" s="1146"/>
      <c r="K625" s="475"/>
      <c r="M625" s="475"/>
    </row>
    <row r="627" spans="2:16" ht="15" x14ac:dyDescent="0.25">
      <c r="B627" s="1" t="s">
        <v>2314</v>
      </c>
    </row>
    <row r="628" spans="2:16" x14ac:dyDescent="0.25">
      <c r="K628" s="475"/>
      <c r="M628" s="475"/>
    </row>
    <row r="629" spans="2:16" ht="26.25" x14ac:dyDescent="0.25">
      <c r="B629" s="1151" t="s">
        <v>1</v>
      </c>
      <c r="C629" s="1152"/>
      <c r="D629" s="1152"/>
      <c r="E629" s="1152"/>
      <c r="F629" s="1152"/>
      <c r="G629" s="1152"/>
      <c r="H629" s="1152"/>
      <c r="I629" s="1152"/>
      <c r="J629" s="1152"/>
      <c r="K629" s="1152"/>
      <c r="L629" s="1152"/>
      <c r="M629" s="1152"/>
      <c r="N629" s="1152"/>
      <c r="O629" s="1152"/>
      <c r="P629" s="1152"/>
    </row>
    <row r="630" spans="2:16" x14ac:dyDescent="0.25">
      <c r="K630" s="475"/>
      <c r="M630" s="475"/>
    </row>
    <row r="631" spans="2:16" ht="26.25" x14ac:dyDescent="0.25">
      <c r="B631" s="1151" t="s">
        <v>2</v>
      </c>
      <c r="C631" s="1152"/>
      <c r="D631" s="1152"/>
      <c r="E631" s="1152"/>
      <c r="F631" s="1152"/>
      <c r="G631" s="1152"/>
      <c r="H631" s="1152"/>
      <c r="I631" s="1152"/>
      <c r="J631" s="1152"/>
      <c r="K631" s="1152"/>
      <c r="L631" s="1152"/>
      <c r="M631" s="1152"/>
      <c r="N631" s="1152"/>
      <c r="O631" s="1152"/>
      <c r="P631" s="1152"/>
    </row>
    <row r="632" spans="2:16" ht="15" thickBot="1" x14ac:dyDescent="0.3">
      <c r="K632" s="475"/>
      <c r="M632" s="475"/>
    </row>
    <row r="633" spans="2:16" ht="21" thickBot="1" x14ac:dyDescent="0.3">
      <c r="B633" s="477" t="s">
        <v>3</v>
      </c>
      <c r="C633" s="1153" t="s">
        <v>1946</v>
      </c>
      <c r="D633" s="1153"/>
      <c r="E633" s="1153"/>
      <c r="F633" s="1153"/>
      <c r="G633" s="1153"/>
      <c r="H633" s="1153"/>
      <c r="I633" s="1153"/>
      <c r="J633" s="1153"/>
      <c r="K633" s="1153"/>
      <c r="L633" s="1153"/>
      <c r="M633" s="1153"/>
      <c r="N633" s="1154"/>
    </row>
    <row r="634" spans="2:16" ht="15.75" thickBot="1" x14ac:dyDescent="0.3">
      <c r="B634" s="338" t="s">
        <v>5</v>
      </c>
      <c r="C634" s="1153"/>
      <c r="D634" s="1153"/>
      <c r="E634" s="1153"/>
      <c r="F634" s="1153"/>
      <c r="G634" s="1153"/>
      <c r="H634" s="1153"/>
      <c r="I634" s="1153"/>
      <c r="J634" s="1153"/>
      <c r="K634" s="1153"/>
      <c r="L634" s="1153"/>
      <c r="M634" s="1153"/>
      <c r="N634" s="1154"/>
    </row>
    <row r="635" spans="2:16" ht="15.75" thickBot="1" x14ac:dyDescent="0.3">
      <c r="B635" s="338" t="s">
        <v>6</v>
      </c>
      <c r="C635" s="1153"/>
      <c r="D635" s="1153"/>
      <c r="E635" s="1153"/>
      <c r="F635" s="1153"/>
      <c r="G635" s="1153"/>
      <c r="H635" s="1153"/>
      <c r="I635" s="1153"/>
      <c r="J635" s="1153"/>
      <c r="K635" s="1153"/>
      <c r="L635" s="1153"/>
      <c r="M635" s="1153"/>
      <c r="N635" s="1154"/>
    </row>
    <row r="636" spans="2:16" ht="15.75" thickBot="1" x14ac:dyDescent="0.3">
      <c r="B636" s="338" t="s">
        <v>7</v>
      </c>
      <c r="C636" s="1153"/>
      <c r="D636" s="1153"/>
      <c r="E636" s="1153"/>
      <c r="F636" s="1153"/>
      <c r="G636" s="1153"/>
      <c r="H636" s="1153"/>
      <c r="I636" s="1153"/>
      <c r="J636" s="1153"/>
      <c r="K636" s="1153"/>
      <c r="L636" s="1153"/>
      <c r="M636" s="1153"/>
      <c r="N636" s="1154"/>
    </row>
    <row r="637" spans="2:16" ht="15.75" thickBot="1" x14ac:dyDescent="0.3">
      <c r="B637" s="338" t="s">
        <v>8</v>
      </c>
      <c r="C637" s="1140">
        <v>13</v>
      </c>
      <c r="D637" s="1140"/>
      <c r="E637" s="1141"/>
      <c r="F637" s="478"/>
      <c r="G637" s="478"/>
      <c r="H637" s="478"/>
      <c r="I637" s="478"/>
      <c r="J637" s="478"/>
      <c r="K637" s="478"/>
      <c r="L637" s="478"/>
      <c r="M637" s="478"/>
      <c r="N637" s="480"/>
    </row>
    <row r="638" spans="2:16" ht="15.75" thickBot="1" x14ac:dyDescent="0.3">
      <c r="B638" s="341" t="s">
        <v>10</v>
      </c>
      <c r="C638" s="481">
        <v>41972</v>
      </c>
      <c r="D638" s="482"/>
      <c r="E638" s="482"/>
      <c r="F638" s="482"/>
      <c r="G638" s="482"/>
      <c r="H638" s="482"/>
      <c r="I638" s="482"/>
      <c r="J638" s="482"/>
      <c r="K638" s="482"/>
      <c r="L638" s="482"/>
      <c r="M638" s="482"/>
      <c r="N638" s="484"/>
    </row>
    <row r="639" spans="2:16" ht="15.75" x14ac:dyDescent="0.25">
      <c r="B639" s="345"/>
      <c r="C639" s="485"/>
      <c r="D639" s="347"/>
      <c r="E639" s="347"/>
      <c r="F639" s="347"/>
      <c r="G639" s="347"/>
      <c r="H639" s="347"/>
      <c r="I639" s="486"/>
      <c r="J639" s="486"/>
      <c r="K639" s="486"/>
      <c r="L639" s="486"/>
      <c r="M639" s="486"/>
      <c r="N639" s="347"/>
    </row>
    <row r="640" spans="2:16" ht="15" x14ac:dyDescent="0.25">
      <c r="I640" s="486"/>
      <c r="J640" s="486"/>
      <c r="K640" s="486"/>
      <c r="L640" s="486"/>
      <c r="M640" s="486"/>
      <c r="N640" s="488"/>
    </row>
    <row r="641" spans="1:14" ht="15" x14ac:dyDescent="0.25">
      <c r="B641" s="1142" t="s">
        <v>12</v>
      </c>
      <c r="C641" s="1142"/>
      <c r="D641" s="692" t="s">
        <v>13</v>
      </c>
      <c r="E641" s="692" t="s">
        <v>14</v>
      </c>
      <c r="F641" s="692" t="s">
        <v>15</v>
      </c>
      <c r="G641" s="489"/>
      <c r="I641" s="490"/>
      <c r="J641" s="490"/>
      <c r="K641" s="490"/>
      <c r="L641" s="490"/>
      <c r="M641" s="490"/>
      <c r="N641" s="488"/>
    </row>
    <row r="642" spans="1:14" ht="15" x14ac:dyDescent="0.25">
      <c r="B642" s="1142"/>
      <c r="C642" s="1142"/>
      <c r="D642" s="692">
        <v>13</v>
      </c>
      <c r="E642" s="497">
        <v>341437590</v>
      </c>
      <c r="F642" s="597">
        <v>117</v>
      </c>
      <c r="G642" s="494"/>
      <c r="I642" s="495"/>
      <c r="J642" s="495"/>
      <c r="K642" s="495"/>
      <c r="L642" s="495"/>
      <c r="M642" s="495"/>
      <c r="N642" s="488"/>
    </row>
    <row r="643" spans="1:14" ht="15" x14ac:dyDescent="0.25">
      <c r="B643" s="1142"/>
      <c r="C643" s="1142"/>
      <c r="D643" s="692"/>
      <c r="E643" s="492"/>
      <c r="F643" s="597"/>
      <c r="G643" s="494"/>
      <c r="I643" s="495"/>
      <c r="J643" s="495"/>
      <c r="K643" s="495"/>
      <c r="L643" s="495"/>
      <c r="M643" s="495"/>
      <c r="N643" s="488"/>
    </row>
    <row r="644" spans="1:14" ht="15" x14ac:dyDescent="0.25">
      <c r="B644" s="1142"/>
      <c r="C644" s="1142"/>
      <c r="D644" s="692"/>
      <c r="E644" s="492"/>
      <c r="F644" s="597"/>
      <c r="G644" s="494"/>
      <c r="I644" s="495"/>
      <c r="J644" s="495"/>
      <c r="K644" s="495"/>
      <c r="L644" s="495"/>
      <c r="M644" s="495"/>
      <c r="N644" s="488"/>
    </row>
    <row r="645" spans="1:14" ht="15" x14ac:dyDescent="0.25">
      <c r="B645" s="1142"/>
      <c r="C645" s="1142"/>
      <c r="D645" s="692"/>
      <c r="E645" s="497"/>
      <c r="F645" s="597"/>
      <c r="G645" s="494"/>
      <c r="H645" s="498"/>
      <c r="I645" s="495"/>
      <c r="J645" s="495"/>
      <c r="K645" s="495"/>
      <c r="L645" s="495"/>
      <c r="M645" s="495"/>
      <c r="N645" s="499"/>
    </row>
    <row r="646" spans="1:14" ht="15" x14ac:dyDescent="0.25">
      <c r="B646" s="1142"/>
      <c r="C646" s="1142"/>
      <c r="D646" s="692"/>
      <c r="E646" s="497"/>
      <c r="F646" s="597"/>
      <c r="G646" s="494"/>
      <c r="H646" s="498"/>
      <c r="I646" s="500"/>
      <c r="J646" s="500"/>
      <c r="K646" s="500"/>
      <c r="L646" s="500"/>
      <c r="M646" s="500"/>
      <c r="N646" s="499"/>
    </row>
    <row r="647" spans="1:14" ht="15" x14ac:dyDescent="0.25">
      <c r="B647" s="1142"/>
      <c r="C647" s="1142"/>
      <c r="D647" s="692"/>
      <c r="E647" s="497"/>
      <c r="F647" s="597"/>
      <c r="G647" s="494"/>
      <c r="H647" s="498"/>
      <c r="I647" s="486"/>
      <c r="J647" s="486"/>
      <c r="K647" s="486"/>
      <c r="L647" s="486"/>
      <c r="M647" s="486"/>
      <c r="N647" s="499"/>
    </row>
    <row r="648" spans="1:14" ht="15" x14ac:dyDescent="0.25">
      <c r="B648" s="1142"/>
      <c r="C648" s="1142"/>
      <c r="D648" s="692"/>
      <c r="E648" s="497"/>
      <c r="F648" s="597"/>
      <c r="G648" s="494"/>
      <c r="H648" s="498"/>
      <c r="I648" s="486"/>
      <c r="J648" s="486"/>
      <c r="K648" s="486"/>
      <c r="L648" s="486"/>
      <c r="M648" s="486"/>
      <c r="N648" s="499"/>
    </row>
    <row r="649" spans="1:14" ht="15" x14ac:dyDescent="0.25">
      <c r="B649" s="1142"/>
      <c r="C649" s="1142"/>
      <c r="D649" s="692"/>
      <c r="E649" s="497"/>
      <c r="F649" s="597"/>
      <c r="G649" s="494"/>
      <c r="H649" s="498"/>
      <c r="I649" s="486"/>
      <c r="J649" s="486"/>
      <c r="K649" s="486"/>
      <c r="L649" s="486"/>
      <c r="M649" s="486"/>
      <c r="N649" s="499"/>
    </row>
    <row r="650" spans="1:14" ht="15" x14ac:dyDescent="0.25">
      <c r="B650" s="1142"/>
      <c r="C650" s="1142"/>
      <c r="D650" s="692"/>
      <c r="E650" s="497"/>
      <c r="F650" s="597"/>
      <c r="G650" s="494"/>
      <c r="H650" s="498"/>
      <c r="I650" s="486"/>
      <c r="J650" s="486"/>
      <c r="K650" s="486"/>
      <c r="L650" s="486"/>
      <c r="M650" s="486"/>
      <c r="N650" s="499"/>
    </row>
    <row r="651" spans="1:14" ht="15" x14ac:dyDescent="0.25">
      <c r="B651" s="1142"/>
      <c r="C651" s="1142"/>
      <c r="D651" s="692"/>
      <c r="E651" s="497"/>
      <c r="F651" s="597"/>
      <c r="G651" s="494"/>
      <c r="H651" s="498"/>
      <c r="I651" s="486"/>
      <c r="J651" s="486"/>
      <c r="K651" s="486"/>
      <c r="L651" s="486"/>
      <c r="M651" s="486"/>
      <c r="N651" s="499"/>
    </row>
    <row r="652" spans="1:14" ht="15.75" thickBot="1" x14ac:dyDescent="0.3">
      <c r="B652" s="1143" t="s">
        <v>16</v>
      </c>
      <c r="C652" s="1144"/>
      <c r="D652" s="692"/>
      <c r="E652" s="502">
        <f>SUM(E642:E651)</f>
        <v>341437590</v>
      </c>
      <c r="F652" s="597">
        <f>SUM(F642:F651)</f>
        <v>117</v>
      </c>
      <c r="G652" s="494"/>
      <c r="H652" s="498"/>
      <c r="I652" s="486"/>
      <c r="J652" s="486"/>
      <c r="K652" s="486"/>
      <c r="L652" s="486"/>
      <c r="M652" s="486"/>
      <c r="N652" s="499"/>
    </row>
    <row r="653" spans="1:14" ht="43.5" thickBot="1" x14ac:dyDescent="0.3">
      <c r="A653" s="503"/>
      <c r="B653" s="504" t="s">
        <v>17</v>
      </c>
      <c r="C653" s="504" t="s">
        <v>18</v>
      </c>
      <c r="E653" s="490"/>
      <c r="F653" s="490"/>
      <c r="G653" s="490"/>
      <c r="H653" s="490"/>
      <c r="I653" s="505"/>
      <c r="J653" s="505"/>
      <c r="K653" s="505"/>
      <c r="L653" s="505"/>
      <c r="M653" s="505"/>
    </row>
    <row r="654" spans="1:14" ht="15.75" thickBot="1" x14ac:dyDescent="0.3">
      <c r="A654" s="507">
        <v>1</v>
      </c>
      <c r="C654" s="508">
        <f>+(F652*80)/100</f>
        <v>93.6</v>
      </c>
      <c r="D654" s="509"/>
      <c r="E654" s="510">
        <f>E652</f>
        <v>341437590</v>
      </c>
      <c r="F654" s="511"/>
      <c r="G654" s="511"/>
      <c r="H654" s="511"/>
      <c r="I654" s="512"/>
      <c r="J654" s="512"/>
      <c r="K654" s="512"/>
      <c r="L654" s="512"/>
      <c r="M654" s="512"/>
    </row>
    <row r="655" spans="1:14" ht="15" x14ac:dyDescent="0.25">
      <c r="A655" s="513"/>
      <c r="C655" s="514"/>
      <c r="D655" s="495"/>
      <c r="E655" s="515"/>
      <c r="F655" s="511"/>
      <c r="G655" s="511"/>
      <c r="H655" s="511"/>
      <c r="I655" s="512"/>
      <c r="J655" s="512"/>
      <c r="K655" s="512"/>
      <c r="L655" s="512"/>
      <c r="M655" s="512"/>
    </row>
    <row r="656" spans="1:14" ht="15" x14ac:dyDescent="0.25">
      <c r="A656" s="513"/>
      <c r="C656" s="514"/>
      <c r="D656" s="495"/>
      <c r="E656" s="515"/>
      <c r="F656" s="511"/>
      <c r="G656" s="511"/>
      <c r="H656" s="511"/>
      <c r="I656" s="512"/>
      <c r="J656" s="512"/>
      <c r="K656" s="512"/>
      <c r="L656" s="512"/>
      <c r="M656" s="512"/>
    </row>
    <row r="657" spans="1:14" ht="15" x14ac:dyDescent="0.2">
      <c r="A657" s="513"/>
      <c r="B657" s="516" t="s">
        <v>19</v>
      </c>
      <c r="C657" s="517"/>
      <c r="D657" s="517"/>
      <c r="E657" s="517"/>
      <c r="F657" s="517"/>
      <c r="G657" s="517"/>
      <c r="H657" s="517"/>
      <c r="I657" s="486"/>
      <c r="J657" s="486"/>
      <c r="K657" s="486"/>
      <c r="L657" s="486"/>
      <c r="M657" s="486"/>
      <c r="N657" s="488"/>
    </row>
    <row r="658" spans="1:14" ht="15" x14ac:dyDescent="0.2">
      <c r="A658" s="513"/>
      <c r="B658" s="517"/>
      <c r="C658" s="517"/>
      <c r="D658" s="517"/>
      <c r="E658" s="517"/>
      <c r="F658" s="517"/>
      <c r="G658" s="517"/>
      <c r="H658" s="517"/>
      <c r="I658" s="486"/>
      <c r="J658" s="486"/>
      <c r="K658" s="486"/>
      <c r="L658" s="486"/>
      <c r="M658" s="486"/>
      <c r="N658" s="488"/>
    </row>
    <row r="659" spans="1:14" ht="15" x14ac:dyDescent="0.2">
      <c r="A659" s="513"/>
      <c r="B659" s="40" t="s">
        <v>20</v>
      </c>
      <c r="C659" s="40" t="s">
        <v>21</v>
      </c>
      <c r="D659" s="40" t="s">
        <v>22</v>
      </c>
      <c r="E659" s="517"/>
      <c r="F659" s="517"/>
      <c r="G659" s="517"/>
      <c r="H659" s="517"/>
      <c r="I659" s="486"/>
      <c r="J659" s="486"/>
      <c r="K659" s="486"/>
      <c r="L659" s="486"/>
      <c r="M659" s="486"/>
      <c r="N659" s="488"/>
    </row>
    <row r="660" spans="1:14" ht="42.75" x14ac:dyDescent="0.2">
      <c r="A660" s="513"/>
      <c r="B660" s="518" t="s">
        <v>23</v>
      </c>
      <c r="C660" s="518"/>
      <c r="D660" s="566" t="s">
        <v>2315</v>
      </c>
      <c r="E660" s="517"/>
      <c r="F660" s="517"/>
      <c r="G660" s="517"/>
      <c r="H660" s="517"/>
      <c r="I660" s="486"/>
      <c r="J660" s="486"/>
      <c r="K660" s="486"/>
      <c r="L660" s="486"/>
      <c r="M660" s="486"/>
      <c r="N660" s="488"/>
    </row>
    <row r="661" spans="1:14" ht="15" x14ac:dyDescent="0.2">
      <c r="A661" s="513"/>
      <c r="B661" s="518" t="s">
        <v>25</v>
      </c>
      <c r="C661" s="518" t="s">
        <v>21</v>
      </c>
      <c r="D661" s="518"/>
      <c r="E661" s="517"/>
      <c r="F661" s="517"/>
      <c r="G661" s="517"/>
      <c r="H661" s="517"/>
      <c r="I661" s="486"/>
      <c r="J661" s="486"/>
      <c r="K661" s="486"/>
      <c r="L661" s="486"/>
      <c r="M661" s="486"/>
      <c r="N661" s="488"/>
    </row>
    <row r="662" spans="1:14" ht="15" x14ac:dyDescent="0.2">
      <c r="A662" s="513"/>
      <c r="B662" s="518" t="s">
        <v>26</v>
      </c>
      <c r="C662" s="518" t="s">
        <v>21</v>
      </c>
      <c r="D662" s="518"/>
      <c r="E662" s="517"/>
      <c r="F662" s="517"/>
      <c r="G662" s="517"/>
      <c r="H662" s="517"/>
      <c r="I662" s="486"/>
      <c r="J662" s="486"/>
      <c r="K662" s="486"/>
      <c r="L662" s="486"/>
      <c r="M662" s="486"/>
      <c r="N662" s="488"/>
    </row>
    <row r="663" spans="1:14" ht="15" x14ac:dyDescent="0.2">
      <c r="A663" s="513"/>
      <c r="B663" s="518" t="s">
        <v>27</v>
      </c>
      <c r="C663" s="518" t="s">
        <v>21</v>
      </c>
      <c r="D663" s="518"/>
      <c r="E663" s="517"/>
      <c r="F663" s="517"/>
      <c r="G663" s="517"/>
      <c r="H663" s="517"/>
      <c r="I663" s="486"/>
      <c r="J663" s="486"/>
      <c r="K663" s="486"/>
      <c r="L663" s="486"/>
      <c r="M663" s="486"/>
      <c r="N663" s="488"/>
    </row>
    <row r="664" spans="1:14" ht="15" x14ac:dyDescent="0.2">
      <c r="A664" s="513"/>
      <c r="B664" s="517"/>
      <c r="C664" s="517"/>
      <c r="D664" s="517"/>
      <c r="E664" s="517"/>
      <c r="F664" s="517"/>
      <c r="G664" s="517"/>
      <c r="H664" s="517"/>
      <c r="I664" s="486"/>
      <c r="J664" s="486"/>
      <c r="K664" s="486"/>
      <c r="L664" s="486"/>
      <c r="M664" s="486"/>
      <c r="N664" s="488"/>
    </row>
    <row r="665" spans="1:14" ht="15" x14ac:dyDescent="0.2">
      <c r="A665" s="513"/>
      <c r="B665" s="517"/>
      <c r="C665" s="517"/>
      <c r="D665" s="517"/>
      <c r="E665" s="517"/>
      <c r="F665" s="517"/>
      <c r="G665" s="517"/>
      <c r="H665" s="517"/>
      <c r="I665" s="486"/>
      <c r="J665" s="486"/>
      <c r="K665" s="486"/>
      <c r="L665" s="486"/>
      <c r="M665" s="486"/>
      <c r="N665" s="488"/>
    </row>
    <row r="666" spans="1:14" ht="15" x14ac:dyDescent="0.2">
      <c r="A666" s="513"/>
      <c r="B666" s="516" t="s">
        <v>28</v>
      </c>
      <c r="C666" s="517"/>
      <c r="D666" s="517"/>
      <c r="E666" s="517"/>
      <c r="F666" s="517"/>
      <c r="G666" s="517"/>
      <c r="H666" s="517"/>
      <c r="I666" s="486"/>
      <c r="J666" s="486"/>
      <c r="K666" s="486"/>
      <c r="L666" s="486"/>
      <c r="M666" s="486"/>
      <c r="N666" s="488"/>
    </row>
    <row r="667" spans="1:14" ht="15" x14ac:dyDescent="0.2">
      <c r="A667" s="513"/>
      <c r="B667" s="517"/>
      <c r="C667" s="517"/>
      <c r="D667" s="517"/>
      <c r="E667" s="517"/>
      <c r="F667" s="517"/>
      <c r="G667" s="517"/>
      <c r="H667" s="517"/>
      <c r="I667" s="486"/>
      <c r="J667" s="486"/>
      <c r="K667" s="486"/>
      <c r="L667" s="486"/>
      <c r="M667" s="486"/>
      <c r="N667" s="488"/>
    </row>
    <row r="668" spans="1:14" ht="15" x14ac:dyDescent="0.2">
      <c r="A668" s="513"/>
      <c r="B668" s="517"/>
      <c r="C668" s="517"/>
      <c r="D668" s="517"/>
      <c r="E668" s="517"/>
      <c r="F668" s="517"/>
      <c r="G668" s="517"/>
      <c r="H668" s="517"/>
      <c r="I668" s="486"/>
      <c r="J668" s="486"/>
      <c r="K668" s="486"/>
      <c r="L668" s="486"/>
      <c r="M668" s="486"/>
      <c r="N668" s="488"/>
    </row>
    <row r="669" spans="1:14" ht="15" x14ac:dyDescent="0.2">
      <c r="A669" s="513"/>
      <c r="B669" s="40" t="s">
        <v>20</v>
      </c>
      <c r="C669" s="40" t="s">
        <v>29</v>
      </c>
      <c r="D669" s="520" t="s">
        <v>30</v>
      </c>
      <c r="E669" s="520" t="s">
        <v>31</v>
      </c>
      <c r="F669" s="517"/>
      <c r="G669" s="517"/>
      <c r="H669" s="517"/>
      <c r="I669" s="486"/>
      <c r="J669" s="486"/>
      <c r="K669" s="486"/>
      <c r="L669" s="486"/>
      <c r="M669" s="486"/>
      <c r="N669" s="488"/>
    </row>
    <row r="670" spans="1:14" ht="28.5" x14ac:dyDescent="0.2">
      <c r="A670" s="513"/>
      <c r="B670" s="43" t="s">
        <v>32</v>
      </c>
      <c r="C670" s="44">
        <v>40</v>
      </c>
      <c r="D670" s="690">
        <v>0</v>
      </c>
      <c r="E670" s="1145">
        <f>+D670+D671</f>
        <v>60</v>
      </c>
      <c r="F670" s="517"/>
      <c r="G670" s="517"/>
      <c r="H670" s="517"/>
      <c r="I670" s="486"/>
      <c r="J670" s="486"/>
      <c r="K670" s="486"/>
      <c r="L670" s="486"/>
      <c r="M670" s="486"/>
      <c r="N670" s="488"/>
    </row>
    <row r="671" spans="1:14" ht="42.75" x14ac:dyDescent="0.2">
      <c r="A671" s="513"/>
      <c r="B671" s="43" t="s">
        <v>33</v>
      </c>
      <c r="C671" s="44">
        <v>60</v>
      </c>
      <c r="D671" s="690">
        <v>60</v>
      </c>
      <c r="E671" s="1146"/>
      <c r="F671" s="517"/>
      <c r="G671" s="517"/>
      <c r="H671" s="517"/>
      <c r="I671" s="486"/>
      <c r="J671" s="486"/>
      <c r="K671" s="486"/>
      <c r="L671" s="486"/>
      <c r="M671" s="486"/>
      <c r="N671" s="488"/>
    </row>
    <row r="672" spans="1:14" ht="15" x14ac:dyDescent="0.25">
      <c r="A672" s="513"/>
      <c r="C672" s="514"/>
      <c r="D672" s="495"/>
      <c r="E672" s="515"/>
      <c r="F672" s="511"/>
      <c r="G672" s="511"/>
      <c r="H672" s="511"/>
      <c r="I672" s="512"/>
      <c r="J672" s="512"/>
      <c r="K672" s="512"/>
      <c r="L672" s="512"/>
      <c r="M672" s="512"/>
    </row>
    <row r="673" spans="1:17" ht="15" x14ac:dyDescent="0.25">
      <c r="A673" s="513"/>
      <c r="C673" s="514"/>
      <c r="D673" s="495"/>
      <c r="E673" s="515"/>
      <c r="F673" s="511"/>
      <c r="G673" s="511"/>
      <c r="H673" s="511"/>
      <c r="I673" s="512"/>
      <c r="J673" s="512"/>
      <c r="K673" s="512"/>
      <c r="L673" s="512"/>
      <c r="M673" s="512"/>
    </row>
    <row r="674" spans="1:17" ht="15" x14ac:dyDescent="0.25">
      <c r="A674" s="513"/>
      <c r="C674" s="514"/>
      <c r="D674" s="495"/>
      <c r="E674" s="515"/>
      <c r="F674" s="511"/>
      <c r="G674" s="511"/>
      <c r="H674" s="511"/>
      <c r="I674" s="512"/>
      <c r="J674" s="512"/>
      <c r="K674" s="512"/>
      <c r="L674" s="512"/>
      <c r="M674" s="512"/>
    </row>
    <row r="675" spans="1:17" ht="15" thickBot="1" x14ac:dyDescent="0.3">
      <c r="K675" s="475"/>
      <c r="M675" s="1147" t="s">
        <v>34</v>
      </c>
      <c r="N675" s="1147"/>
    </row>
    <row r="676" spans="1:17" ht="15" x14ac:dyDescent="0.25">
      <c r="B676" s="516" t="s">
        <v>35</v>
      </c>
      <c r="K676" s="475"/>
      <c r="M676" s="522"/>
      <c r="N676" s="522"/>
    </row>
    <row r="677" spans="1:17" ht="15" thickBot="1" x14ac:dyDescent="0.3">
      <c r="K677" s="475"/>
      <c r="M677" s="522"/>
      <c r="N677" s="522"/>
    </row>
    <row r="678" spans="1:17" ht="75" x14ac:dyDescent="0.25">
      <c r="A678" s="486"/>
      <c r="B678" s="523" t="s">
        <v>36</v>
      </c>
      <c r="C678" s="523" t="s">
        <v>37</v>
      </c>
      <c r="D678" s="523" t="s">
        <v>38</v>
      </c>
      <c r="E678" s="523" t="s">
        <v>39</v>
      </c>
      <c r="F678" s="523" t="s">
        <v>40</v>
      </c>
      <c r="G678" s="523" t="s">
        <v>41</v>
      </c>
      <c r="H678" s="523" t="s">
        <v>42</v>
      </c>
      <c r="I678" s="523" t="s">
        <v>43</v>
      </c>
      <c r="J678" s="523" t="s">
        <v>44</v>
      </c>
      <c r="K678" s="523" t="s">
        <v>45</v>
      </c>
      <c r="L678" s="523" t="s">
        <v>46</v>
      </c>
      <c r="M678" s="586" t="s">
        <v>47</v>
      </c>
      <c r="N678" s="523" t="s">
        <v>48</v>
      </c>
      <c r="O678" s="523" t="s">
        <v>49</v>
      </c>
      <c r="P678" s="525" t="s">
        <v>50</v>
      </c>
      <c r="Q678" s="525" t="s">
        <v>51</v>
      </c>
    </row>
    <row r="679" spans="1:17" ht="28.5" x14ac:dyDescent="0.25">
      <c r="A679" s="526">
        <v>1</v>
      </c>
      <c r="B679" s="527" t="s">
        <v>1946</v>
      </c>
      <c r="C679" s="528" t="s">
        <v>1946</v>
      </c>
      <c r="D679" s="527" t="s">
        <v>769</v>
      </c>
      <c r="E679" s="529" t="s">
        <v>2316</v>
      </c>
      <c r="F679" s="530" t="s">
        <v>21</v>
      </c>
      <c r="G679" s="567"/>
      <c r="H679" s="532" t="s">
        <v>2317</v>
      </c>
      <c r="I679" s="533" t="s">
        <v>2318</v>
      </c>
      <c r="J679" s="533" t="s">
        <v>22</v>
      </c>
      <c r="K679" s="535">
        <v>6.1</v>
      </c>
      <c r="L679" s="535"/>
      <c r="M679" s="535">
        <v>173</v>
      </c>
      <c r="N679" s="535">
        <f>+M679*G679</f>
        <v>0</v>
      </c>
      <c r="O679" s="537">
        <v>69169882</v>
      </c>
      <c r="P679" s="537">
        <v>203</v>
      </c>
      <c r="Q679" s="538"/>
    </row>
    <row r="680" spans="1:17" ht="28.5" x14ac:dyDescent="0.25">
      <c r="A680" s="526">
        <f>+A679+1</f>
        <v>2</v>
      </c>
      <c r="B680" s="527" t="s">
        <v>1946</v>
      </c>
      <c r="C680" s="528" t="s">
        <v>1946</v>
      </c>
      <c r="D680" s="527" t="s">
        <v>769</v>
      </c>
      <c r="E680" s="529" t="s">
        <v>2319</v>
      </c>
      <c r="F680" s="530" t="s">
        <v>21</v>
      </c>
      <c r="G680" s="530"/>
      <c r="H680" s="530" t="s">
        <v>2320</v>
      </c>
      <c r="I680" s="533" t="s">
        <v>2293</v>
      </c>
      <c r="J680" s="533" t="s">
        <v>22</v>
      </c>
      <c r="K680" s="535">
        <v>10.210000000000001</v>
      </c>
      <c r="L680" s="535"/>
      <c r="M680" s="535">
        <v>186</v>
      </c>
      <c r="N680" s="535"/>
      <c r="O680" s="537">
        <v>470138855</v>
      </c>
      <c r="P680" s="537">
        <v>214</v>
      </c>
      <c r="Q680" s="538"/>
    </row>
    <row r="681" spans="1:17" ht="42.75" x14ac:dyDescent="0.25">
      <c r="A681" s="526">
        <f t="shared" ref="A681:A686" si="17">+A680+1</f>
        <v>3</v>
      </c>
      <c r="B681" s="527" t="s">
        <v>1946</v>
      </c>
      <c r="C681" s="528" t="s">
        <v>1946</v>
      </c>
      <c r="D681" s="527" t="s">
        <v>769</v>
      </c>
      <c r="E681" s="529" t="s">
        <v>2321</v>
      </c>
      <c r="F681" s="530" t="s">
        <v>21</v>
      </c>
      <c r="G681" s="530"/>
      <c r="H681" s="530" t="s">
        <v>2295</v>
      </c>
      <c r="I681" s="533" t="s">
        <v>506</v>
      </c>
      <c r="J681" s="533" t="s">
        <v>22</v>
      </c>
      <c r="K681" s="535">
        <v>1.1299999999999999</v>
      </c>
      <c r="L681" s="535">
        <v>1</v>
      </c>
      <c r="M681" s="535">
        <v>186</v>
      </c>
      <c r="N681" s="535"/>
      <c r="O681" s="537">
        <v>144273504</v>
      </c>
      <c r="P681" s="537">
        <v>220</v>
      </c>
      <c r="Q681" s="538" t="s">
        <v>2322</v>
      </c>
    </row>
    <row r="682" spans="1:17" x14ac:dyDescent="0.25">
      <c r="A682" s="526">
        <f t="shared" si="17"/>
        <v>4</v>
      </c>
      <c r="B682" s="527"/>
      <c r="C682" s="528"/>
      <c r="D682" s="527"/>
      <c r="E682" s="529"/>
      <c r="F682" s="530"/>
      <c r="G682" s="530">
        <f>631+299</f>
        <v>930</v>
      </c>
      <c r="H682" s="530"/>
      <c r="I682" s="533"/>
      <c r="J682" s="533"/>
      <c r="K682" s="533"/>
      <c r="L682" s="533"/>
      <c r="M682" s="536"/>
      <c r="N682" s="536"/>
      <c r="O682" s="537"/>
      <c r="P682" s="537"/>
      <c r="Q682" s="538"/>
    </row>
    <row r="683" spans="1:17" x14ac:dyDescent="0.25">
      <c r="A683" s="526">
        <f t="shared" si="17"/>
        <v>5</v>
      </c>
      <c r="B683" s="527"/>
      <c r="C683" s="528"/>
      <c r="D683" s="527"/>
      <c r="E683" s="529"/>
      <c r="F683" s="530"/>
      <c r="G683" s="530"/>
      <c r="H683" s="530"/>
      <c r="I683" s="533"/>
      <c r="J683" s="533"/>
      <c r="K683" s="533"/>
      <c r="L683" s="533"/>
      <c r="M683" s="536"/>
      <c r="N683" s="536"/>
      <c r="O683" s="537"/>
      <c r="P683" s="537"/>
      <c r="Q683" s="538"/>
    </row>
    <row r="684" spans="1:17" x14ac:dyDescent="0.25">
      <c r="A684" s="526">
        <f t="shared" si="17"/>
        <v>6</v>
      </c>
      <c r="B684" s="527"/>
      <c r="C684" s="528"/>
      <c r="D684" s="527"/>
      <c r="E684" s="529"/>
      <c r="F684" s="530"/>
      <c r="G684" s="530"/>
      <c r="H684" s="530"/>
      <c r="I684" s="533"/>
      <c r="J684" s="533"/>
      <c r="K684" s="533"/>
      <c r="L684" s="533"/>
      <c r="M684" s="536"/>
      <c r="N684" s="536"/>
      <c r="O684" s="537"/>
      <c r="P684" s="537"/>
      <c r="Q684" s="538"/>
    </row>
    <row r="685" spans="1:17" x14ac:dyDescent="0.25">
      <c r="A685" s="526">
        <f t="shared" si="17"/>
        <v>7</v>
      </c>
      <c r="B685" s="527"/>
      <c r="C685" s="528"/>
      <c r="D685" s="527"/>
      <c r="E685" s="529"/>
      <c r="F685" s="530"/>
      <c r="G685" s="530"/>
      <c r="H685" s="530"/>
      <c r="I685" s="533"/>
      <c r="J685" s="533"/>
      <c r="K685" s="533"/>
      <c r="L685" s="533"/>
      <c r="M685" s="536"/>
      <c r="N685" s="536"/>
      <c r="O685" s="537"/>
      <c r="P685" s="537"/>
      <c r="Q685" s="538"/>
    </row>
    <row r="686" spans="1:17" x14ac:dyDescent="0.25">
      <c r="A686" s="526">
        <f t="shared" si="17"/>
        <v>8</v>
      </c>
      <c r="B686" s="527"/>
      <c r="C686" s="528"/>
      <c r="D686" s="527"/>
      <c r="E686" s="529"/>
      <c r="F686" s="530"/>
      <c r="G686" s="530"/>
      <c r="H686" s="530"/>
      <c r="I686" s="533"/>
      <c r="J686" s="533"/>
      <c r="K686" s="533"/>
      <c r="L686" s="533"/>
      <c r="M686" s="536"/>
      <c r="N686" s="536"/>
      <c r="O686" s="537"/>
      <c r="P686" s="537"/>
      <c r="Q686" s="538"/>
    </row>
    <row r="687" spans="1:17" x14ac:dyDescent="0.25">
      <c r="A687" s="526"/>
      <c r="B687" s="541" t="s">
        <v>31</v>
      </c>
      <c r="C687" s="528"/>
      <c r="D687" s="527"/>
      <c r="E687" s="529"/>
      <c r="F687" s="530"/>
      <c r="G687" s="530"/>
      <c r="H687" s="530"/>
      <c r="I687" s="533"/>
      <c r="J687" s="533"/>
      <c r="K687" s="543">
        <f t="shared" ref="K687" si="18">SUM(K679:K686)</f>
        <v>17.440000000000001</v>
      </c>
      <c r="L687" s="543">
        <f t="shared" ref="L687:N687" si="19">SUM(L679:L686)</f>
        <v>1</v>
      </c>
      <c r="M687" s="542">
        <f t="shared" si="19"/>
        <v>545</v>
      </c>
      <c r="N687" s="543">
        <f t="shared" si="19"/>
        <v>0</v>
      </c>
      <c r="O687" s="537"/>
      <c r="P687" s="537"/>
      <c r="Q687" s="538"/>
    </row>
    <row r="688" spans="1:17" x14ac:dyDescent="0.25">
      <c r="A688" s="545"/>
      <c r="B688" s="545"/>
      <c r="C688" s="545"/>
      <c r="D688" s="545"/>
      <c r="E688" s="546"/>
      <c r="F688" s="545"/>
      <c r="G688" s="545"/>
      <c r="H688" s="545"/>
      <c r="I688" s="545"/>
      <c r="J688" s="545"/>
      <c r="K688" s="545"/>
      <c r="L688" s="545"/>
      <c r="M688" s="545"/>
      <c r="N688" s="545"/>
      <c r="O688" s="545"/>
      <c r="P688" s="545"/>
      <c r="Q688" s="545"/>
    </row>
    <row r="689" spans="1:17" ht="15" x14ac:dyDescent="0.25">
      <c r="A689" s="545"/>
      <c r="B689" s="1148" t="s">
        <v>76</v>
      </c>
      <c r="C689" s="1148" t="s">
        <v>77</v>
      </c>
      <c r="D689" s="1150" t="s">
        <v>78</v>
      </c>
      <c r="E689" s="1150"/>
      <c r="F689" s="545"/>
      <c r="G689" s="545"/>
      <c r="H689" s="545"/>
      <c r="I689" s="545"/>
      <c r="J689" s="545"/>
      <c r="K689" s="545"/>
      <c r="L689" s="545"/>
      <c r="M689" s="545"/>
      <c r="N689" s="545"/>
      <c r="O689" s="545"/>
      <c r="P689" s="545"/>
      <c r="Q689" s="545"/>
    </row>
    <row r="690" spans="1:17" ht="15" x14ac:dyDescent="0.25">
      <c r="A690" s="545"/>
      <c r="B690" s="1149"/>
      <c r="C690" s="1149"/>
      <c r="D690" s="691" t="s">
        <v>79</v>
      </c>
      <c r="E690" s="548" t="s">
        <v>80</v>
      </c>
      <c r="F690" s="545"/>
      <c r="G690" s="545"/>
      <c r="H690" s="545"/>
      <c r="I690" s="545"/>
      <c r="J690" s="545"/>
      <c r="K690" s="545"/>
      <c r="L690" s="545"/>
      <c r="M690" s="545"/>
      <c r="N690" s="545"/>
      <c r="O690" s="545"/>
      <c r="P690" s="545"/>
      <c r="Q690" s="545"/>
    </row>
    <row r="691" spans="1:17" ht="18" x14ac:dyDescent="0.25">
      <c r="A691" s="545"/>
      <c r="B691" s="549" t="s">
        <v>81</v>
      </c>
      <c r="C691" s="550">
        <f>+K687</f>
        <v>17.440000000000001</v>
      </c>
      <c r="D691" s="551"/>
      <c r="E691" s="551" t="s">
        <v>22</v>
      </c>
      <c r="F691" s="552"/>
      <c r="G691" s="552"/>
      <c r="H691" s="552"/>
      <c r="I691" s="552"/>
      <c r="J691" s="552"/>
      <c r="K691" s="552"/>
      <c r="L691" s="552"/>
      <c r="M691" s="552"/>
      <c r="N691" s="545"/>
      <c r="O691" s="545"/>
      <c r="P691" s="545"/>
      <c r="Q691" s="545"/>
    </row>
    <row r="692" spans="1:17" ht="15" x14ac:dyDescent="0.25">
      <c r="A692" s="545"/>
      <c r="B692" s="549" t="s">
        <v>82</v>
      </c>
      <c r="C692" s="550">
        <f>+M687</f>
        <v>545</v>
      </c>
      <c r="D692" s="551" t="s">
        <v>21</v>
      </c>
      <c r="E692" s="551"/>
      <c r="F692" s="545"/>
      <c r="G692" s="545"/>
      <c r="H692" s="545"/>
      <c r="I692" s="545"/>
      <c r="J692" s="545"/>
      <c r="K692" s="545"/>
      <c r="L692" s="545"/>
      <c r="M692" s="545"/>
      <c r="N692" s="545"/>
      <c r="O692" s="545"/>
      <c r="P692" s="545"/>
      <c r="Q692" s="545"/>
    </row>
    <row r="693" spans="1:17" x14ac:dyDescent="0.25">
      <c r="A693" s="545"/>
      <c r="B693" s="554"/>
      <c r="C693" s="1159"/>
      <c r="D693" s="1159"/>
      <c r="E693" s="1159"/>
      <c r="F693" s="1159"/>
      <c r="G693" s="1159"/>
      <c r="H693" s="1159"/>
      <c r="I693" s="1159"/>
      <c r="J693" s="1159"/>
      <c r="K693" s="1159"/>
      <c r="L693" s="1159"/>
      <c r="M693" s="1159"/>
      <c r="N693" s="1159"/>
      <c r="O693" s="545"/>
      <c r="P693" s="545"/>
      <c r="Q693" s="545"/>
    </row>
    <row r="694" spans="1:17" ht="15" thickBot="1" x14ac:dyDescent="0.3">
      <c r="K694" s="475"/>
      <c r="M694" s="475"/>
    </row>
    <row r="695" spans="1:17" ht="27" thickBot="1" x14ac:dyDescent="0.3">
      <c r="B695" s="1160" t="s">
        <v>83</v>
      </c>
      <c r="C695" s="1160"/>
      <c r="D695" s="1160"/>
      <c r="E695" s="1160"/>
      <c r="F695" s="1160"/>
      <c r="G695" s="1160"/>
      <c r="H695" s="1160"/>
      <c r="I695" s="1160"/>
      <c r="J695" s="1160"/>
      <c r="K695" s="1160"/>
      <c r="L695" s="1160"/>
      <c r="M695" s="1160"/>
      <c r="N695" s="1160"/>
    </row>
    <row r="696" spans="1:17" x14ac:dyDescent="0.25">
      <c r="K696" s="475"/>
      <c r="M696" s="475"/>
    </row>
    <row r="697" spans="1:17" x14ac:dyDescent="0.25">
      <c r="K697" s="475"/>
      <c r="M697" s="475"/>
    </row>
    <row r="698" spans="1:17" ht="120" x14ac:dyDescent="0.25">
      <c r="B698" s="40" t="s">
        <v>84</v>
      </c>
      <c r="C698" s="555" t="s">
        <v>85</v>
      </c>
      <c r="D698" s="555" t="s">
        <v>86</v>
      </c>
      <c r="E698" s="555" t="s">
        <v>87</v>
      </c>
      <c r="F698" s="555" t="s">
        <v>88</v>
      </c>
      <c r="G698" s="555" t="s">
        <v>89</v>
      </c>
      <c r="H698" s="555" t="s">
        <v>90</v>
      </c>
      <c r="I698" s="555" t="s">
        <v>91</v>
      </c>
      <c r="J698" s="555" t="s">
        <v>92</v>
      </c>
      <c r="K698" s="555" t="s">
        <v>93</v>
      </c>
      <c r="L698" s="555" t="s">
        <v>94</v>
      </c>
      <c r="M698" s="558" t="s">
        <v>95</v>
      </c>
      <c r="N698" s="558" t="s">
        <v>96</v>
      </c>
      <c r="O698" s="1161" t="s">
        <v>97</v>
      </c>
      <c r="P698" s="1162"/>
      <c r="Q698" s="555" t="s">
        <v>98</v>
      </c>
    </row>
    <row r="699" spans="1:17" x14ac:dyDescent="0.2">
      <c r="B699" s="559" t="s">
        <v>242</v>
      </c>
      <c r="C699" s="559" t="s">
        <v>524</v>
      </c>
      <c r="D699" s="428" t="s">
        <v>2323</v>
      </c>
      <c r="E699" s="428">
        <v>65</v>
      </c>
      <c r="F699" s="560"/>
      <c r="G699" s="518" t="s">
        <v>21</v>
      </c>
      <c r="H699" s="560"/>
      <c r="I699" s="561"/>
      <c r="J699" s="561" t="s">
        <v>21</v>
      </c>
      <c r="K699" s="561" t="s">
        <v>21</v>
      </c>
      <c r="L699" s="561" t="s">
        <v>21</v>
      </c>
      <c r="M699" s="561" t="s">
        <v>21</v>
      </c>
      <c r="N699" s="561" t="s">
        <v>21</v>
      </c>
      <c r="O699" s="1157"/>
      <c r="P699" s="1158"/>
      <c r="Q699" s="518" t="s">
        <v>21</v>
      </c>
    </row>
    <row r="700" spans="1:17" x14ac:dyDescent="0.2">
      <c r="B700" s="559" t="s">
        <v>242</v>
      </c>
      <c r="C700" s="559" t="s">
        <v>524</v>
      </c>
      <c r="D700" s="428" t="s">
        <v>2324</v>
      </c>
      <c r="E700" s="428">
        <v>52</v>
      </c>
      <c r="F700" s="560"/>
      <c r="G700" s="518" t="s">
        <v>21</v>
      </c>
      <c r="H700" s="560"/>
      <c r="I700" s="561"/>
      <c r="J700" s="561" t="s">
        <v>21</v>
      </c>
      <c r="K700" s="561" t="s">
        <v>21</v>
      </c>
      <c r="L700" s="561" t="s">
        <v>21</v>
      </c>
      <c r="M700" s="561" t="s">
        <v>21</v>
      </c>
      <c r="N700" s="561" t="s">
        <v>21</v>
      </c>
      <c r="O700" s="1157"/>
      <c r="P700" s="1158"/>
      <c r="Q700" s="518" t="s">
        <v>21</v>
      </c>
    </row>
    <row r="701" spans="1:17" x14ac:dyDescent="0.2">
      <c r="B701" s="559"/>
      <c r="C701" s="559"/>
      <c r="D701" s="428"/>
      <c r="E701" s="428"/>
      <c r="F701" s="560"/>
      <c r="G701" s="560"/>
      <c r="H701" s="560"/>
      <c r="I701" s="561"/>
      <c r="J701" s="561"/>
      <c r="K701" s="518"/>
      <c r="L701" s="518"/>
      <c r="M701" s="518"/>
      <c r="N701" s="518"/>
      <c r="O701" s="1157"/>
      <c r="P701" s="1158"/>
      <c r="Q701" s="518"/>
    </row>
    <row r="702" spans="1:17" x14ac:dyDescent="0.2">
      <c r="B702" s="559"/>
      <c r="C702" s="559"/>
      <c r="D702" s="428"/>
      <c r="E702" s="428"/>
      <c r="F702" s="560"/>
      <c r="G702" s="560"/>
      <c r="H702" s="560"/>
      <c r="I702" s="561"/>
      <c r="J702" s="561"/>
      <c r="K702" s="518"/>
      <c r="L702" s="518"/>
      <c r="M702" s="518"/>
      <c r="N702" s="518"/>
      <c r="O702" s="1157"/>
      <c r="P702" s="1158"/>
      <c r="Q702" s="518"/>
    </row>
    <row r="703" spans="1:17" x14ac:dyDescent="0.2">
      <c r="B703" s="559"/>
      <c r="C703" s="559"/>
      <c r="D703" s="428"/>
      <c r="E703" s="428"/>
      <c r="F703" s="560"/>
      <c r="G703" s="560"/>
      <c r="H703" s="560"/>
      <c r="I703" s="561"/>
      <c r="J703" s="561"/>
      <c r="K703" s="518"/>
      <c r="L703" s="518"/>
      <c r="M703" s="518"/>
      <c r="N703" s="518"/>
      <c r="O703" s="1157"/>
      <c r="P703" s="1158"/>
      <c r="Q703" s="518"/>
    </row>
    <row r="704" spans="1:17" x14ac:dyDescent="0.2">
      <c r="B704" s="559"/>
      <c r="C704" s="559"/>
      <c r="D704" s="428"/>
      <c r="E704" s="428"/>
      <c r="F704" s="560"/>
      <c r="G704" s="560"/>
      <c r="H704" s="560"/>
      <c r="I704" s="561"/>
      <c r="J704" s="561"/>
      <c r="K704" s="518"/>
      <c r="L704" s="518"/>
      <c r="M704" s="518"/>
      <c r="N704" s="518"/>
      <c r="O704" s="1157"/>
      <c r="P704" s="1158"/>
      <c r="Q704" s="518"/>
    </row>
    <row r="705" spans="2:17" x14ac:dyDescent="0.25">
      <c r="B705" s="518"/>
      <c r="C705" s="518"/>
      <c r="D705" s="518"/>
      <c r="E705" s="518"/>
      <c r="F705" s="518"/>
      <c r="G705" s="518"/>
      <c r="H705" s="518"/>
      <c r="I705" s="518"/>
      <c r="J705" s="518"/>
      <c r="K705" s="518"/>
      <c r="L705" s="518"/>
      <c r="M705" s="518"/>
      <c r="N705" s="518"/>
      <c r="O705" s="1157"/>
      <c r="P705" s="1158"/>
      <c r="Q705" s="518"/>
    </row>
    <row r="706" spans="2:17" x14ac:dyDescent="0.25">
      <c r="B706" s="475" t="s">
        <v>107</v>
      </c>
      <c r="K706" s="475"/>
      <c r="M706" s="475"/>
    </row>
    <row r="707" spans="2:17" x14ac:dyDescent="0.25">
      <c r="B707" s="475" t="s">
        <v>108</v>
      </c>
      <c r="K707" s="475"/>
      <c r="M707" s="475"/>
    </row>
    <row r="708" spans="2:17" x14ac:dyDescent="0.25">
      <c r="B708" s="475" t="s">
        <v>109</v>
      </c>
      <c r="K708" s="475"/>
      <c r="M708" s="475"/>
    </row>
    <row r="709" spans="2:17" x14ac:dyDescent="0.25">
      <c r="K709" s="475"/>
      <c r="M709" s="475"/>
    </row>
    <row r="710" spans="2:17" ht="15" thickBot="1" x14ac:dyDescent="0.3">
      <c r="K710" s="475"/>
      <c r="M710" s="475"/>
    </row>
    <row r="711" spans="2:17" ht="27" thickBot="1" x14ac:dyDescent="0.3">
      <c r="B711" s="1165" t="s">
        <v>110</v>
      </c>
      <c r="C711" s="1166"/>
      <c r="D711" s="1166"/>
      <c r="E711" s="1166"/>
      <c r="F711" s="1166"/>
      <c r="G711" s="1166"/>
      <c r="H711" s="1166"/>
      <c r="I711" s="1166"/>
      <c r="J711" s="1166"/>
      <c r="K711" s="1166"/>
      <c r="L711" s="1166"/>
      <c r="M711" s="1166"/>
      <c r="N711" s="1167"/>
    </row>
    <row r="712" spans="2:17" x14ac:dyDescent="0.25">
      <c r="K712" s="475"/>
      <c r="M712" s="475"/>
    </row>
    <row r="713" spans="2:17" x14ac:dyDescent="0.25">
      <c r="K713" s="475"/>
      <c r="M713" s="475"/>
    </row>
    <row r="714" spans="2:17" x14ac:dyDescent="0.25">
      <c r="K714" s="475"/>
      <c r="M714" s="475"/>
    </row>
    <row r="715" spans="2:17" x14ac:dyDescent="0.25">
      <c r="K715" s="475"/>
      <c r="M715" s="475"/>
    </row>
    <row r="716" spans="2:17" ht="75" x14ac:dyDescent="0.25">
      <c r="B716" s="40" t="s">
        <v>111</v>
      </c>
      <c r="C716" s="40" t="s">
        <v>112</v>
      </c>
      <c r="D716" s="40" t="s">
        <v>113</v>
      </c>
      <c r="E716" s="40" t="s">
        <v>114</v>
      </c>
      <c r="F716" s="40" t="s">
        <v>115</v>
      </c>
      <c r="G716" s="40" t="s">
        <v>116</v>
      </c>
      <c r="H716" s="40" t="s">
        <v>117</v>
      </c>
      <c r="I716" s="40" t="s">
        <v>118</v>
      </c>
      <c r="J716" s="1161" t="s">
        <v>119</v>
      </c>
      <c r="K716" s="1168"/>
      <c r="L716" s="1162"/>
      <c r="M716" s="40" t="s">
        <v>120</v>
      </c>
      <c r="N716" s="40" t="s">
        <v>2166</v>
      </c>
      <c r="O716" s="40" t="s">
        <v>2167</v>
      </c>
      <c r="P716" s="1161" t="s">
        <v>97</v>
      </c>
      <c r="Q716" s="1162"/>
    </row>
    <row r="717" spans="2:17" ht="15" x14ac:dyDescent="0.2">
      <c r="B717" s="116" t="s">
        <v>123</v>
      </c>
      <c r="C717" s="116">
        <v>1</v>
      </c>
      <c r="D717" s="115" t="s">
        <v>2325</v>
      </c>
      <c r="E717" s="115">
        <v>32563509</v>
      </c>
      <c r="F717" s="115" t="s">
        <v>2118</v>
      </c>
      <c r="G717" s="115" t="s">
        <v>699</v>
      </c>
      <c r="H717" s="115">
        <v>2004</v>
      </c>
      <c r="I717" s="99" t="s">
        <v>582</v>
      </c>
      <c r="J717" s="117"/>
      <c r="K717" s="114">
        <v>12</v>
      </c>
      <c r="L717" s="113" t="s">
        <v>858</v>
      </c>
      <c r="M717" s="112" t="s">
        <v>21</v>
      </c>
      <c r="N717" s="112" t="s">
        <v>21</v>
      </c>
      <c r="O717" s="112" t="s">
        <v>21</v>
      </c>
      <c r="P717" s="1114" t="s">
        <v>2278</v>
      </c>
      <c r="Q717" s="1114"/>
    </row>
    <row r="718" spans="2:17" ht="15" x14ac:dyDescent="0.2">
      <c r="B718" s="116" t="s">
        <v>958</v>
      </c>
      <c r="C718" s="116">
        <v>1</v>
      </c>
      <c r="D718" s="115" t="s">
        <v>2326</v>
      </c>
      <c r="E718" s="115">
        <v>43284866</v>
      </c>
      <c r="F718" s="115" t="s">
        <v>2020</v>
      </c>
      <c r="G718" s="115" t="s">
        <v>2327</v>
      </c>
      <c r="H718" s="115">
        <v>2000</v>
      </c>
      <c r="I718" s="99" t="s">
        <v>1123</v>
      </c>
      <c r="J718" s="117"/>
      <c r="K718" s="114">
        <v>9</v>
      </c>
      <c r="L718" s="115" t="s">
        <v>134</v>
      </c>
      <c r="M718" s="112" t="s">
        <v>21</v>
      </c>
      <c r="N718" s="112" t="s">
        <v>21</v>
      </c>
      <c r="O718" s="112" t="s">
        <v>21</v>
      </c>
      <c r="P718" s="1114"/>
      <c r="Q718" s="1114"/>
    </row>
    <row r="719" spans="2:17" ht="15" x14ac:dyDescent="0.2">
      <c r="B719" s="116"/>
      <c r="C719" s="116"/>
      <c r="D719" s="115"/>
      <c r="E719" s="115"/>
      <c r="F719" s="115"/>
      <c r="G719" s="115"/>
      <c r="H719" s="115"/>
      <c r="I719" s="99"/>
      <c r="J719" s="117"/>
      <c r="K719" s="114"/>
      <c r="L719" s="113"/>
      <c r="M719" s="112"/>
      <c r="N719" s="112"/>
      <c r="O719" s="112"/>
      <c r="P719" s="688"/>
      <c r="Q719" s="688"/>
    </row>
    <row r="720" spans="2:17" x14ac:dyDescent="0.25">
      <c r="K720" s="475"/>
      <c r="M720" s="475"/>
    </row>
    <row r="721" spans="1:17" ht="15" thickBot="1" x14ac:dyDescent="0.3">
      <c r="K721" s="475"/>
      <c r="M721" s="475"/>
    </row>
    <row r="722" spans="1:17" ht="27" thickBot="1" x14ac:dyDescent="0.3">
      <c r="B722" s="1165" t="s">
        <v>145</v>
      </c>
      <c r="C722" s="1166"/>
      <c r="D722" s="1166"/>
      <c r="E722" s="1166"/>
      <c r="F722" s="1166"/>
      <c r="G722" s="1166"/>
      <c r="H722" s="1166"/>
      <c r="I722" s="1166"/>
      <c r="J722" s="1166"/>
      <c r="K722" s="1166"/>
      <c r="L722" s="1166"/>
      <c r="M722" s="1166"/>
      <c r="N722" s="1167"/>
    </row>
    <row r="723" spans="1:17" x14ac:dyDescent="0.25">
      <c r="K723" s="475"/>
      <c r="M723" s="475"/>
    </row>
    <row r="724" spans="1:17" x14ac:dyDescent="0.25">
      <c r="K724" s="475"/>
      <c r="M724" s="475"/>
    </row>
    <row r="725" spans="1:17" ht="30" x14ac:dyDescent="0.25">
      <c r="B725" s="555" t="s">
        <v>20</v>
      </c>
      <c r="C725" s="555" t="s">
        <v>2178</v>
      </c>
      <c r="D725" s="1161" t="s">
        <v>97</v>
      </c>
      <c r="E725" s="1162"/>
      <c r="K725" s="475"/>
      <c r="M725" s="475"/>
    </row>
    <row r="726" spans="1:17" x14ac:dyDescent="0.25">
      <c r="B726" s="566" t="s">
        <v>147</v>
      </c>
      <c r="C726" s="518" t="s">
        <v>21</v>
      </c>
      <c r="D726" s="1172" t="s">
        <v>230</v>
      </c>
      <c r="E726" s="1172"/>
      <c r="K726" s="475"/>
      <c r="M726" s="475"/>
    </row>
    <row r="727" spans="1:17" x14ac:dyDescent="0.25">
      <c r="K727" s="475"/>
      <c r="M727" s="475"/>
    </row>
    <row r="728" spans="1:17" x14ac:dyDescent="0.25">
      <c r="K728" s="475"/>
      <c r="M728" s="475"/>
    </row>
    <row r="729" spans="1:17" ht="26.25" x14ac:dyDescent="0.25">
      <c r="B729" s="1151" t="s">
        <v>148</v>
      </c>
      <c r="C729" s="1152"/>
      <c r="D729" s="1152"/>
      <c r="E729" s="1152"/>
      <c r="F729" s="1152"/>
      <c r="G729" s="1152"/>
      <c r="H729" s="1152"/>
      <c r="I729" s="1152"/>
      <c r="J729" s="1152"/>
      <c r="K729" s="1152"/>
      <c r="L729" s="1152"/>
      <c r="M729" s="1152"/>
      <c r="N729" s="1152"/>
      <c r="O729" s="1152"/>
      <c r="P729" s="1152"/>
    </row>
    <row r="730" spans="1:17" x14ac:dyDescent="0.25">
      <c r="K730" s="475"/>
      <c r="M730" s="475"/>
    </row>
    <row r="731" spans="1:17" ht="15" thickBot="1" x14ac:dyDescent="0.3">
      <c r="K731" s="475"/>
      <c r="M731" s="475"/>
    </row>
    <row r="732" spans="1:17" ht="27" thickBot="1" x14ac:dyDescent="0.3">
      <c r="B732" s="1165" t="s">
        <v>149</v>
      </c>
      <c r="C732" s="1166"/>
      <c r="D732" s="1166"/>
      <c r="E732" s="1166"/>
      <c r="F732" s="1166"/>
      <c r="G732" s="1166"/>
      <c r="H732" s="1166"/>
      <c r="I732" s="1166"/>
      <c r="J732" s="1166"/>
      <c r="K732" s="1166"/>
      <c r="L732" s="1166"/>
      <c r="M732" s="1166"/>
      <c r="N732" s="1167"/>
    </row>
    <row r="733" spans="1:17" x14ac:dyDescent="0.25">
      <c r="K733" s="475"/>
      <c r="M733" s="475"/>
    </row>
    <row r="734" spans="1:17" ht="15" thickBot="1" x14ac:dyDescent="0.3">
      <c r="K734" s="475"/>
      <c r="M734" s="522"/>
      <c r="N734" s="522"/>
    </row>
    <row r="735" spans="1:17" ht="75" x14ac:dyDescent="0.25">
      <c r="A735" s="486"/>
      <c r="B735" s="523" t="s">
        <v>36</v>
      </c>
      <c r="C735" s="523" t="s">
        <v>37</v>
      </c>
      <c r="D735" s="523" t="s">
        <v>38</v>
      </c>
      <c r="E735" s="523" t="s">
        <v>39</v>
      </c>
      <c r="F735" s="523" t="s">
        <v>40</v>
      </c>
      <c r="G735" s="523" t="s">
        <v>41</v>
      </c>
      <c r="H735" s="523" t="s">
        <v>42</v>
      </c>
      <c r="I735" s="523" t="s">
        <v>43</v>
      </c>
      <c r="J735" s="523" t="s">
        <v>44</v>
      </c>
      <c r="K735" s="523" t="s">
        <v>45</v>
      </c>
      <c r="L735" s="523" t="s">
        <v>46</v>
      </c>
      <c r="M735" s="586" t="s">
        <v>47</v>
      </c>
      <c r="N735" s="523" t="s">
        <v>48</v>
      </c>
      <c r="O735" s="523" t="s">
        <v>49</v>
      </c>
      <c r="P735" s="525" t="s">
        <v>50</v>
      </c>
      <c r="Q735" s="525" t="s">
        <v>51</v>
      </c>
    </row>
    <row r="736" spans="1:17" ht="28.5" x14ac:dyDescent="0.25">
      <c r="A736" s="526">
        <v>1</v>
      </c>
      <c r="B736" s="527" t="s">
        <v>1946</v>
      </c>
      <c r="C736" s="528" t="s">
        <v>1946</v>
      </c>
      <c r="D736" s="527" t="s">
        <v>769</v>
      </c>
      <c r="E736" s="529" t="s">
        <v>2328</v>
      </c>
      <c r="F736" s="530" t="s">
        <v>21</v>
      </c>
      <c r="G736" s="567"/>
      <c r="H736" s="532" t="s">
        <v>2329</v>
      </c>
      <c r="I736" s="533" t="s">
        <v>754</v>
      </c>
      <c r="J736" s="533" t="s">
        <v>22</v>
      </c>
      <c r="K736" s="535">
        <v>5.27</v>
      </c>
      <c r="L736" s="535"/>
      <c r="M736" s="535">
        <v>130</v>
      </c>
      <c r="N736" s="536">
        <f>+M736*G736</f>
        <v>0</v>
      </c>
      <c r="O736" s="537">
        <v>175219200</v>
      </c>
      <c r="P736" s="537">
        <v>1113</v>
      </c>
      <c r="Q736" s="538"/>
    </row>
    <row r="737" spans="1:17" ht="28.5" x14ac:dyDescent="0.25">
      <c r="A737" s="526">
        <f>+A736+1</f>
        <v>2</v>
      </c>
      <c r="B737" s="527" t="s">
        <v>1946</v>
      </c>
      <c r="C737" s="528" t="s">
        <v>1946</v>
      </c>
      <c r="D737" s="527" t="s">
        <v>1087</v>
      </c>
      <c r="E737" s="529" t="s">
        <v>2330</v>
      </c>
      <c r="F737" s="530" t="s">
        <v>21</v>
      </c>
      <c r="G737" s="530"/>
      <c r="H737" s="530" t="s">
        <v>2331</v>
      </c>
      <c r="I737" s="533" t="s">
        <v>2332</v>
      </c>
      <c r="J737" s="533" t="s">
        <v>22</v>
      </c>
      <c r="K737" s="535" t="s">
        <v>2333</v>
      </c>
      <c r="L737" s="535">
        <v>1</v>
      </c>
      <c r="M737" s="535">
        <v>624</v>
      </c>
      <c r="N737" s="536"/>
      <c r="O737" s="537">
        <v>62514567</v>
      </c>
      <c r="P737" s="537">
        <v>1122</v>
      </c>
      <c r="Q737" s="538"/>
    </row>
    <row r="738" spans="1:17" x14ac:dyDescent="0.25">
      <c r="A738" s="526">
        <f t="shared" ref="A738:A743" si="20">+A737+1</f>
        <v>3</v>
      </c>
      <c r="B738" s="527"/>
      <c r="C738" s="528"/>
      <c r="D738" s="527"/>
      <c r="E738" s="529"/>
      <c r="F738" s="530"/>
      <c r="G738" s="530"/>
      <c r="H738" s="530"/>
      <c r="I738" s="533"/>
      <c r="J738" s="533"/>
      <c r="K738" s="533"/>
      <c r="L738" s="533"/>
      <c r="M738" s="536"/>
      <c r="N738" s="536"/>
      <c r="O738" s="537"/>
      <c r="P738" s="537"/>
      <c r="Q738" s="538"/>
    </row>
    <row r="739" spans="1:17" x14ac:dyDescent="0.25">
      <c r="A739" s="526">
        <f t="shared" si="20"/>
        <v>4</v>
      </c>
      <c r="B739" s="527"/>
      <c r="C739" s="528"/>
      <c r="D739" s="527"/>
      <c r="E739" s="529"/>
      <c r="F739" s="530"/>
      <c r="G739" s="530"/>
      <c r="H739" s="530"/>
      <c r="I739" s="533"/>
      <c r="J739" s="533"/>
      <c r="K739" s="533"/>
      <c r="L739" s="533"/>
      <c r="M739" s="536"/>
      <c r="N739" s="536"/>
      <c r="O739" s="537"/>
      <c r="P739" s="537"/>
      <c r="Q739" s="538"/>
    </row>
    <row r="740" spans="1:17" x14ac:dyDescent="0.25">
      <c r="A740" s="526">
        <f t="shared" si="20"/>
        <v>5</v>
      </c>
      <c r="B740" s="527"/>
      <c r="C740" s="528"/>
      <c r="D740" s="527"/>
      <c r="E740" s="529"/>
      <c r="F740" s="530"/>
      <c r="G740" s="530"/>
      <c r="H740" s="530"/>
      <c r="I740" s="533"/>
      <c r="J740" s="533"/>
      <c r="K740" s="533"/>
      <c r="L740" s="533"/>
      <c r="M740" s="536"/>
      <c r="N740" s="536"/>
      <c r="O740" s="537"/>
      <c r="P740" s="537"/>
      <c r="Q740" s="538"/>
    </row>
    <row r="741" spans="1:17" x14ac:dyDescent="0.25">
      <c r="A741" s="526">
        <f t="shared" si="20"/>
        <v>6</v>
      </c>
      <c r="B741" s="527"/>
      <c r="C741" s="528"/>
      <c r="D741" s="527"/>
      <c r="E741" s="529"/>
      <c r="F741" s="530"/>
      <c r="G741" s="530"/>
      <c r="H741" s="530"/>
      <c r="I741" s="533"/>
      <c r="J741" s="533"/>
      <c r="K741" s="533"/>
      <c r="L741" s="533"/>
      <c r="M741" s="536"/>
      <c r="N741" s="536"/>
      <c r="O741" s="537"/>
      <c r="P741" s="537"/>
      <c r="Q741" s="538"/>
    </row>
    <row r="742" spans="1:17" x14ac:dyDescent="0.25">
      <c r="A742" s="526">
        <f t="shared" si="20"/>
        <v>7</v>
      </c>
      <c r="B742" s="527"/>
      <c r="C742" s="528"/>
      <c r="D742" s="527"/>
      <c r="E742" s="529"/>
      <c r="F742" s="530"/>
      <c r="G742" s="530"/>
      <c r="H742" s="530"/>
      <c r="I742" s="533"/>
      <c r="J742" s="533"/>
      <c r="K742" s="533"/>
      <c r="L742" s="533"/>
      <c r="M742" s="536"/>
      <c r="N742" s="536"/>
      <c r="O742" s="537"/>
      <c r="P742" s="537"/>
      <c r="Q742" s="538"/>
    </row>
    <row r="743" spans="1:17" x14ac:dyDescent="0.25">
      <c r="A743" s="526">
        <f t="shared" si="20"/>
        <v>8</v>
      </c>
      <c r="B743" s="527"/>
      <c r="C743" s="528"/>
      <c r="D743" s="527"/>
      <c r="E743" s="529"/>
      <c r="F743" s="530"/>
      <c r="G743" s="530"/>
      <c r="H743" s="530"/>
      <c r="I743" s="533"/>
      <c r="J743" s="533"/>
      <c r="K743" s="533"/>
      <c r="L743" s="533"/>
      <c r="M743" s="536"/>
      <c r="N743" s="536"/>
      <c r="O743" s="537"/>
      <c r="P743" s="537"/>
      <c r="Q743" s="538"/>
    </row>
    <row r="744" spans="1:17" x14ac:dyDescent="0.25">
      <c r="A744" s="526"/>
      <c r="B744" s="541" t="s">
        <v>31</v>
      </c>
      <c r="C744" s="528"/>
      <c r="D744" s="527"/>
      <c r="E744" s="529"/>
      <c r="F744" s="530"/>
      <c r="G744" s="530"/>
      <c r="H744" s="530"/>
      <c r="I744" s="533"/>
      <c r="J744" s="533"/>
      <c r="K744" s="543">
        <f t="shared" ref="K744:N744" si="21">SUM(K736:K743)</f>
        <v>5.27</v>
      </c>
      <c r="L744" s="543">
        <f t="shared" si="21"/>
        <v>1</v>
      </c>
      <c r="M744" s="542">
        <f t="shared" si="21"/>
        <v>754</v>
      </c>
      <c r="N744" s="543">
        <f t="shared" si="21"/>
        <v>0</v>
      </c>
      <c r="O744" s="537"/>
      <c r="P744" s="537"/>
      <c r="Q744" s="538"/>
    </row>
    <row r="745" spans="1:17" x14ac:dyDescent="0.25">
      <c r="B745" s="545"/>
      <c r="C745" s="545"/>
      <c r="D745" s="545"/>
      <c r="E745" s="546"/>
      <c r="F745" s="545"/>
      <c r="G745" s="545"/>
      <c r="H745" s="545"/>
      <c r="I745" s="545"/>
      <c r="J745" s="545"/>
      <c r="K745" s="545"/>
      <c r="L745" s="545"/>
      <c r="M745" s="545"/>
      <c r="N745" s="545"/>
      <c r="O745" s="545"/>
      <c r="P745" s="545"/>
    </row>
    <row r="746" spans="1:17" ht="18" x14ac:dyDescent="0.25">
      <c r="B746" s="549" t="s">
        <v>172</v>
      </c>
      <c r="C746" s="570">
        <f>+K744</f>
        <v>5.27</v>
      </c>
      <c r="H746" s="552"/>
      <c r="I746" s="552"/>
      <c r="J746" s="552"/>
      <c r="K746" s="552"/>
      <c r="L746" s="552"/>
      <c r="M746" s="552"/>
      <c r="N746" s="545"/>
      <c r="O746" s="545"/>
      <c r="P746" s="545"/>
    </row>
    <row r="747" spans="1:17" x14ac:dyDescent="0.25">
      <c r="K747" s="475"/>
      <c r="M747" s="475"/>
    </row>
    <row r="748" spans="1:17" ht="15" thickBot="1" x14ac:dyDescent="0.3">
      <c r="K748" s="475"/>
      <c r="M748" s="475"/>
    </row>
    <row r="749" spans="1:17" ht="30.75" thickBot="1" x14ac:dyDescent="0.3">
      <c r="B749" s="571" t="s">
        <v>173</v>
      </c>
      <c r="C749" s="572" t="s">
        <v>174</v>
      </c>
      <c r="D749" s="571" t="s">
        <v>30</v>
      </c>
      <c r="E749" s="572" t="s">
        <v>175</v>
      </c>
      <c r="K749" s="475"/>
      <c r="M749" s="475"/>
    </row>
    <row r="750" spans="1:17" x14ac:dyDescent="0.25">
      <c r="B750" s="92" t="s">
        <v>176</v>
      </c>
      <c r="C750" s="573">
        <v>20</v>
      </c>
      <c r="D750" s="573">
        <v>0</v>
      </c>
      <c r="E750" s="1173">
        <f>+D750+D751+D752</f>
        <v>0</v>
      </c>
      <c r="K750" s="475"/>
      <c r="M750" s="475"/>
    </row>
    <row r="751" spans="1:17" x14ac:dyDescent="0.25">
      <c r="B751" s="92" t="s">
        <v>177</v>
      </c>
      <c r="C751" s="696">
        <v>30</v>
      </c>
      <c r="D751" s="690">
        <v>0</v>
      </c>
      <c r="E751" s="1174"/>
      <c r="K751" s="475"/>
      <c r="M751" s="475"/>
    </row>
    <row r="752" spans="1:17" ht="15" thickBot="1" x14ac:dyDescent="0.3">
      <c r="B752" s="92" t="s">
        <v>178</v>
      </c>
      <c r="C752" s="574">
        <v>40</v>
      </c>
      <c r="D752" s="574">
        <v>0</v>
      </c>
      <c r="E752" s="1175"/>
      <c r="K752" s="475"/>
      <c r="M752" s="475"/>
    </row>
    <row r="753" spans="1:17" x14ac:dyDescent="0.25">
      <c r="K753" s="475"/>
      <c r="M753" s="475"/>
    </row>
    <row r="754" spans="1:17" ht="15" thickBot="1" x14ac:dyDescent="0.3">
      <c r="K754" s="475"/>
      <c r="M754" s="475"/>
    </row>
    <row r="755" spans="1:17" ht="27" thickBot="1" x14ac:dyDescent="0.3">
      <c r="B755" s="1165" t="s">
        <v>179</v>
      </c>
      <c r="C755" s="1166"/>
      <c r="D755" s="1166"/>
      <c r="E755" s="1166"/>
      <c r="F755" s="1166"/>
      <c r="G755" s="1166"/>
      <c r="H755" s="1166"/>
      <c r="I755" s="1166"/>
      <c r="J755" s="1166"/>
      <c r="K755" s="1166"/>
      <c r="L755" s="1166"/>
      <c r="M755" s="1166"/>
      <c r="N755" s="1167"/>
    </row>
    <row r="756" spans="1:17" x14ac:dyDescent="0.25">
      <c r="K756" s="475"/>
      <c r="M756" s="475"/>
    </row>
    <row r="757" spans="1:17" ht="75" x14ac:dyDescent="0.25">
      <c r="B757" s="40" t="s">
        <v>111</v>
      </c>
      <c r="C757" s="40" t="s">
        <v>112</v>
      </c>
      <c r="D757" s="40" t="s">
        <v>113</v>
      </c>
      <c r="E757" s="40" t="s">
        <v>114</v>
      </c>
      <c r="F757" s="40" t="s">
        <v>115</v>
      </c>
      <c r="G757" s="40" t="s">
        <v>116</v>
      </c>
      <c r="H757" s="40" t="s">
        <v>117</v>
      </c>
      <c r="I757" s="40" t="s">
        <v>118</v>
      </c>
      <c r="J757" s="1161" t="s">
        <v>119</v>
      </c>
      <c r="K757" s="1168"/>
      <c r="L757" s="1162"/>
      <c r="M757" s="40" t="s">
        <v>120</v>
      </c>
      <c r="N757" s="40" t="s">
        <v>2166</v>
      </c>
      <c r="O757" s="40" t="s">
        <v>2167</v>
      </c>
      <c r="P757" s="1161" t="s">
        <v>97</v>
      </c>
      <c r="Q757" s="1162"/>
    </row>
    <row r="758" spans="1:17" ht="57" x14ac:dyDescent="0.2">
      <c r="A758" s="590"/>
      <c r="B758" s="591" t="s">
        <v>2201</v>
      </c>
      <c r="C758" s="591">
        <v>1</v>
      </c>
      <c r="D758" s="591" t="s">
        <v>2202</v>
      </c>
      <c r="E758" s="591">
        <v>1017202206</v>
      </c>
      <c r="F758" s="591" t="s">
        <v>2203</v>
      </c>
      <c r="G758" s="591" t="s">
        <v>2204</v>
      </c>
      <c r="H758" s="591">
        <v>2011</v>
      </c>
      <c r="I758" s="592" t="s">
        <v>2198</v>
      </c>
      <c r="J758" s="591" t="s">
        <v>1946</v>
      </c>
      <c r="K758" s="582">
        <v>25</v>
      </c>
      <c r="L758" s="592" t="s">
        <v>2205</v>
      </c>
      <c r="M758" s="593" t="s">
        <v>21</v>
      </c>
      <c r="N758" s="594" t="s">
        <v>21</v>
      </c>
      <c r="O758" s="594" t="s">
        <v>21</v>
      </c>
      <c r="P758" s="594" t="s">
        <v>2206</v>
      </c>
      <c r="Q758" s="594"/>
    </row>
    <row r="759" spans="1:17" ht="71.25" x14ac:dyDescent="0.25">
      <c r="B759" s="697" t="s">
        <v>2195</v>
      </c>
      <c r="C759" s="697">
        <v>1</v>
      </c>
      <c r="D759" s="697" t="s">
        <v>2334</v>
      </c>
      <c r="E759" s="697">
        <v>1130623405</v>
      </c>
      <c r="F759" s="697" t="s">
        <v>273</v>
      </c>
      <c r="G759" s="697" t="s">
        <v>2335</v>
      </c>
      <c r="H759" s="697">
        <v>2013</v>
      </c>
      <c r="I759" s="697">
        <v>135720</v>
      </c>
      <c r="J759" s="697" t="s">
        <v>1946</v>
      </c>
      <c r="K759" s="697">
        <v>11</v>
      </c>
      <c r="L759" s="697" t="s">
        <v>792</v>
      </c>
      <c r="M759" s="576" t="s">
        <v>21</v>
      </c>
      <c r="N759" s="697" t="s">
        <v>21</v>
      </c>
      <c r="O759" s="697" t="s">
        <v>21</v>
      </c>
      <c r="P759" s="577" t="s">
        <v>2259</v>
      </c>
      <c r="Q759" s="578"/>
    </row>
    <row r="760" spans="1:17" ht="71.25" x14ac:dyDescent="0.25">
      <c r="B760" s="697" t="s">
        <v>1600</v>
      </c>
      <c r="C760" s="697">
        <v>1</v>
      </c>
      <c r="D760" s="697" t="s">
        <v>2336</v>
      </c>
      <c r="E760" s="697">
        <v>43204877</v>
      </c>
      <c r="F760" s="697" t="s">
        <v>396</v>
      </c>
      <c r="G760" s="697" t="s">
        <v>811</v>
      </c>
      <c r="H760" s="697">
        <v>2009</v>
      </c>
      <c r="I760" s="697" t="s">
        <v>2198</v>
      </c>
      <c r="J760" s="697" t="s">
        <v>1946</v>
      </c>
      <c r="K760" s="697">
        <v>36</v>
      </c>
      <c r="L760" s="697" t="s">
        <v>858</v>
      </c>
      <c r="M760" s="576" t="s">
        <v>21</v>
      </c>
      <c r="N760" s="697" t="s">
        <v>21</v>
      </c>
      <c r="O760" s="697" t="s">
        <v>21</v>
      </c>
      <c r="P760" s="697" t="s">
        <v>2200</v>
      </c>
      <c r="Q760" s="697"/>
    </row>
    <row r="761" spans="1:17" x14ac:dyDescent="0.2">
      <c r="B761" s="595"/>
      <c r="C761" s="595"/>
      <c r="D761" s="559"/>
      <c r="E761" s="559"/>
      <c r="F761" s="559"/>
      <c r="G761" s="559"/>
      <c r="H761" s="559"/>
      <c r="I761" s="428"/>
      <c r="J761" s="596"/>
      <c r="K761" s="599"/>
      <c r="L761" s="561"/>
      <c r="M761" s="518"/>
      <c r="N761" s="518"/>
      <c r="O761" s="518"/>
      <c r="P761" s="690"/>
      <c r="Q761" s="690"/>
    </row>
    <row r="762" spans="1:17" x14ac:dyDescent="0.2">
      <c r="C762" s="595"/>
      <c r="D762" s="559"/>
      <c r="E762" s="559"/>
      <c r="F762" s="559"/>
      <c r="G762" s="559"/>
      <c r="H762" s="559"/>
      <c r="I762" s="428"/>
      <c r="J762" s="596"/>
      <c r="K762" s="561"/>
      <c r="L762" s="561"/>
      <c r="M762" s="518"/>
      <c r="N762" s="518"/>
      <c r="O762" s="518"/>
      <c r="P762" s="1172"/>
      <c r="Q762" s="1172"/>
    </row>
    <row r="763" spans="1:17" x14ac:dyDescent="0.25">
      <c r="K763" s="475"/>
      <c r="M763" s="475"/>
    </row>
    <row r="764" spans="1:17" x14ac:dyDescent="0.25">
      <c r="K764" s="475"/>
      <c r="M764" s="475"/>
    </row>
    <row r="765" spans="1:17" ht="15" thickBot="1" x14ac:dyDescent="0.3">
      <c r="K765" s="475"/>
      <c r="M765" s="475"/>
    </row>
    <row r="766" spans="1:17" ht="30" x14ac:dyDescent="0.25">
      <c r="B766" s="520" t="s">
        <v>20</v>
      </c>
      <c r="C766" s="520" t="s">
        <v>173</v>
      </c>
      <c r="D766" s="40" t="s">
        <v>174</v>
      </c>
      <c r="E766" s="520" t="s">
        <v>30</v>
      </c>
      <c r="F766" s="572" t="s">
        <v>194</v>
      </c>
      <c r="G766" s="584"/>
      <c r="K766" s="475"/>
      <c r="M766" s="475"/>
    </row>
    <row r="767" spans="1:17" ht="108" x14ac:dyDescent="0.2">
      <c r="B767" s="1097" t="s">
        <v>195</v>
      </c>
      <c r="C767" s="97" t="s">
        <v>196</v>
      </c>
      <c r="D767" s="690">
        <v>25</v>
      </c>
      <c r="E767" s="690">
        <v>25</v>
      </c>
      <c r="F767" s="1169">
        <f>+E767+E768+E769</f>
        <v>60</v>
      </c>
      <c r="G767" s="585"/>
      <c r="K767" s="475"/>
      <c r="M767" s="475"/>
    </row>
    <row r="768" spans="1:17" ht="96" x14ac:dyDescent="0.2">
      <c r="B768" s="1097"/>
      <c r="C768" s="97" t="s">
        <v>197</v>
      </c>
      <c r="D768" s="44">
        <v>25</v>
      </c>
      <c r="E768" s="690">
        <v>25</v>
      </c>
      <c r="F768" s="1170"/>
      <c r="G768" s="585"/>
      <c r="K768" s="475"/>
      <c r="M768" s="475"/>
    </row>
    <row r="769" spans="2:16" ht="60" x14ac:dyDescent="0.2">
      <c r="B769" s="1097"/>
      <c r="C769" s="97" t="s">
        <v>198</v>
      </c>
      <c r="D769" s="690">
        <v>10</v>
      </c>
      <c r="E769" s="690">
        <v>10</v>
      </c>
      <c r="F769" s="1171"/>
      <c r="G769" s="585"/>
      <c r="K769" s="475"/>
      <c r="M769" s="475"/>
    </row>
    <row r="770" spans="2:16" x14ac:dyDescent="0.2">
      <c r="C770" s="517"/>
      <c r="K770" s="475"/>
      <c r="M770" s="475"/>
    </row>
    <row r="771" spans="2:16" x14ac:dyDescent="0.25">
      <c r="K771" s="475"/>
      <c r="M771" s="475"/>
    </row>
    <row r="772" spans="2:16" x14ac:dyDescent="0.25">
      <c r="K772" s="475"/>
      <c r="M772" s="475"/>
    </row>
    <row r="773" spans="2:16" ht="15" x14ac:dyDescent="0.25">
      <c r="B773" s="516" t="s">
        <v>199</v>
      </c>
      <c r="K773" s="475"/>
      <c r="M773" s="475"/>
    </row>
    <row r="774" spans="2:16" x14ac:dyDescent="0.25">
      <c r="K774" s="475"/>
      <c r="M774" s="475"/>
    </row>
    <row r="775" spans="2:16" x14ac:dyDescent="0.25">
      <c r="K775" s="475"/>
      <c r="M775" s="475"/>
    </row>
    <row r="776" spans="2:16" ht="15" x14ac:dyDescent="0.25">
      <c r="B776" s="40" t="s">
        <v>20</v>
      </c>
      <c r="C776" s="40" t="s">
        <v>29</v>
      </c>
      <c r="D776" s="520" t="s">
        <v>30</v>
      </c>
      <c r="E776" s="520" t="s">
        <v>31</v>
      </c>
      <c r="K776" s="475"/>
      <c r="M776" s="475"/>
    </row>
    <row r="777" spans="2:16" ht="28.5" x14ac:dyDescent="0.25">
      <c r="B777" s="43" t="s">
        <v>2207</v>
      </c>
      <c r="C777" s="44">
        <v>40</v>
      </c>
      <c r="D777" s="690">
        <f>+E750</f>
        <v>0</v>
      </c>
      <c r="E777" s="1145">
        <f>+D777+D778</f>
        <v>60</v>
      </c>
      <c r="K777" s="475"/>
      <c r="M777" s="475"/>
    </row>
    <row r="778" spans="2:16" ht="42.75" x14ac:dyDescent="0.25">
      <c r="B778" s="43" t="s">
        <v>2208</v>
      </c>
      <c r="C778" s="44">
        <v>60</v>
      </c>
      <c r="D778" s="690">
        <f>+F767</f>
        <v>60</v>
      </c>
      <c r="E778" s="1146"/>
      <c r="K778" s="475"/>
      <c r="M778" s="475"/>
    </row>
    <row r="780" spans="2:16" ht="15" x14ac:dyDescent="0.25">
      <c r="B780" s="1" t="s">
        <v>2337</v>
      </c>
    </row>
    <row r="781" spans="2:16" x14ac:dyDescent="0.25">
      <c r="K781" s="475"/>
      <c r="M781" s="475"/>
    </row>
    <row r="782" spans="2:16" ht="26.25" x14ac:dyDescent="0.25">
      <c r="B782" s="1151" t="s">
        <v>1</v>
      </c>
      <c r="C782" s="1152"/>
      <c r="D782" s="1152"/>
      <c r="E782" s="1152"/>
      <c r="F782" s="1152"/>
      <c r="G782" s="1152"/>
      <c r="H782" s="1152"/>
      <c r="I782" s="1152"/>
      <c r="J782" s="1152"/>
      <c r="K782" s="1152"/>
      <c r="L782" s="1152"/>
      <c r="M782" s="1152"/>
      <c r="N782" s="1152"/>
      <c r="O782" s="1152"/>
      <c r="P782" s="1152"/>
    </row>
    <row r="783" spans="2:16" x14ac:dyDescent="0.25">
      <c r="K783" s="475"/>
      <c r="M783" s="475"/>
    </row>
    <row r="784" spans="2:16" ht="26.25" x14ac:dyDescent="0.25">
      <c r="B784" s="1151" t="s">
        <v>2</v>
      </c>
      <c r="C784" s="1152"/>
      <c r="D784" s="1152"/>
      <c r="E784" s="1152"/>
      <c r="F784" s="1152"/>
      <c r="G784" s="1152"/>
      <c r="H784" s="1152"/>
      <c r="I784" s="1152"/>
      <c r="J784" s="1152"/>
      <c r="K784" s="1152"/>
      <c r="L784" s="1152"/>
      <c r="M784" s="1152"/>
      <c r="N784" s="1152"/>
      <c r="O784" s="1152"/>
      <c r="P784" s="1152"/>
    </row>
    <row r="785" spans="2:14" ht="15" thickBot="1" x14ac:dyDescent="0.3">
      <c r="K785" s="475"/>
      <c r="M785" s="475"/>
    </row>
    <row r="786" spans="2:14" ht="21" thickBot="1" x14ac:dyDescent="0.3">
      <c r="B786" s="477" t="s">
        <v>3</v>
      </c>
      <c r="C786" s="1153" t="s">
        <v>1946</v>
      </c>
      <c r="D786" s="1153"/>
      <c r="E786" s="1153"/>
      <c r="F786" s="1153"/>
      <c r="G786" s="1153"/>
      <c r="H786" s="1153"/>
      <c r="I786" s="1153"/>
      <c r="J786" s="1153"/>
      <c r="K786" s="1153"/>
      <c r="L786" s="1153"/>
      <c r="M786" s="1153"/>
      <c r="N786" s="1154"/>
    </row>
    <row r="787" spans="2:14" ht="15.75" thickBot="1" x14ac:dyDescent="0.3">
      <c r="B787" s="338" t="s">
        <v>5</v>
      </c>
      <c r="C787" s="1153"/>
      <c r="D787" s="1153"/>
      <c r="E787" s="1153"/>
      <c r="F787" s="1153"/>
      <c r="G787" s="1153"/>
      <c r="H787" s="1153"/>
      <c r="I787" s="1153"/>
      <c r="J787" s="1153"/>
      <c r="K787" s="1153"/>
      <c r="L787" s="1153"/>
      <c r="M787" s="1153"/>
      <c r="N787" s="1154"/>
    </row>
    <row r="788" spans="2:14" ht="15.75" thickBot="1" x14ac:dyDescent="0.3">
      <c r="B788" s="338" t="s">
        <v>6</v>
      </c>
      <c r="C788" s="1153"/>
      <c r="D788" s="1153"/>
      <c r="E788" s="1153"/>
      <c r="F788" s="1153"/>
      <c r="G788" s="1153"/>
      <c r="H788" s="1153"/>
      <c r="I788" s="1153"/>
      <c r="J788" s="1153"/>
      <c r="K788" s="1153"/>
      <c r="L788" s="1153"/>
      <c r="M788" s="1153"/>
      <c r="N788" s="1154"/>
    </row>
    <row r="789" spans="2:14" ht="15.75" thickBot="1" x14ac:dyDescent="0.3">
      <c r="B789" s="338" t="s">
        <v>7</v>
      </c>
      <c r="C789" s="1153"/>
      <c r="D789" s="1153"/>
      <c r="E789" s="1153"/>
      <c r="F789" s="1153"/>
      <c r="G789" s="1153"/>
      <c r="H789" s="1153"/>
      <c r="I789" s="1153"/>
      <c r="J789" s="1153"/>
      <c r="K789" s="1153"/>
      <c r="L789" s="1153"/>
      <c r="M789" s="1153"/>
      <c r="N789" s="1154"/>
    </row>
    <row r="790" spans="2:14" ht="15.75" thickBot="1" x14ac:dyDescent="0.3">
      <c r="B790" s="338" t="s">
        <v>8</v>
      </c>
      <c r="C790" s="1140">
        <v>25</v>
      </c>
      <c r="D790" s="1140"/>
      <c r="E790" s="1141"/>
      <c r="F790" s="478"/>
      <c r="G790" s="478"/>
      <c r="H790" s="478"/>
      <c r="I790" s="478"/>
      <c r="J790" s="478"/>
      <c r="K790" s="478"/>
      <c r="L790" s="478"/>
      <c r="M790" s="478"/>
      <c r="N790" s="480"/>
    </row>
    <row r="791" spans="2:14" ht="15.75" thickBot="1" x14ac:dyDescent="0.3">
      <c r="B791" s="341" t="s">
        <v>10</v>
      </c>
      <c r="C791" s="481">
        <v>41972</v>
      </c>
      <c r="D791" s="482"/>
      <c r="E791" s="482"/>
      <c r="F791" s="482"/>
      <c r="G791" s="482"/>
      <c r="H791" s="482"/>
      <c r="I791" s="482"/>
      <c r="J791" s="482"/>
      <c r="K791" s="482"/>
      <c r="L791" s="482"/>
      <c r="M791" s="482"/>
      <c r="N791" s="484"/>
    </row>
    <row r="792" spans="2:14" ht="15.75" x14ac:dyDescent="0.25">
      <c r="B792" s="345"/>
      <c r="C792" s="485"/>
      <c r="D792" s="347"/>
      <c r="E792" s="347"/>
      <c r="F792" s="347"/>
      <c r="G792" s="347"/>
      <c r="H792" s="347"/>
      <c r="I792" s="486"/>
      <c r="J792" s="486"/>
      <c r="K792" s="486"/>
      <c r="L792" s="486"/>
      <c r="M792" s="486"/>
      <c r="N792" s="347"/>
    </row>
    <row r="793" spans="2:14" ht="15" x14ac:dyDescent="0.25">
      <c r="I793" s="486"/>
      <c r="J793" s="486"/>
      <c r="K793" s="486"/>
      <c r="L793" s="486"/>
      <c r="M793" s="486"/>
      <c r="N793" s="488"/>
    </row>
    <row r="794" spans="2:14" ht="15" x14ac:dyDescent="0.25">
      <c r="B794" s="1142" t="s">
        <v>12</v>
      </c>
      <c r="C794" s="1142"/>
      <c r="D794" s="692" t="s">
        <v>13</v>
      </c>
      <c r="E794" s="692" t="s">
        <v>14</v>
      </c>
      <c r="F794" s="692" t="s">
        <v>15</v>
      </c>
      <c r="G794" s="489"/>
      <c r="I794" s="490"/>
      <c r="J794" s="490"/>
      <c r="K794" s="490"/>
      <c r="L794" s="490"/>
      <c r="M794" s="490"/>
      <c r="N794" s="488"/>
    </row>
    <row r="795" spans="2:14" ht="15" x14ac:dyDescent="0.25">
      <c r="B795" s="1142"/>
      <c r="C795" s="1142"/>
      <c r="D795" s="692">
        <v>25</v>
      </c>
      <c r="E795" s="497">
        <v>3126127962</v>
      </c>
      <c r="F795" s="597">
        <v>1149</v>
      </c>
      <c r="G795" s="494"/>
      <c r="I795" s="495"/>
      <c r="J795" s="495"/>
      <c r="K795" s="495"/>
      <c r="L795" s="495"/>
      <c r="M795" s="495"/>
      <c r="N795" s="488"/>
    </row>
    <row r="796" spans="2:14" ht="15" x14ac:dyDescent="0.25">
      <c r="B796" s="1142"/>
      <c r="C796" s="1142"/>
      <c r="D796" s="692"/>
      <c r="E796" s="492"/>
      <c r="F796" s="597"/>
      <c r="G796" s="494"/>
      <c r="I796" s="495"/>
      <c r="J796" s="495"/>
      <c r="K796" s="495"/>
      <c r="L796" s="495"/>
      <c r="M796" s="495"/>
      <c r="N796" s="488"/>
    </row>
    <row r="797" spans="2:14" ht="15" x14ac:dyDescent="0.25">
      <c r="B797" s="1142"/>
      <c r="C797" s="1142"/>
      <c r="D797" s="692"/>
      <c r="E797" s="492"/>
      <c r="F797" s="597"/>
      <c r="G797" s="494"/>
      <c r="I797" s="495"/>
      <c r="J797" s="495"/>
      <c r="K797" s="495"/>
      <c r="L797" s="495"/>
      <c r="M797" s="495"/>
      <c r="N797" s="488"/>
    </row>
    <row r="798" spans="2:14" ht="15" x14ac:dyDescent="0.25">
      <c r="B798" s="1142"/>
      <c r="C798" s="1142"/>
      <c r="D798" s="692"/>
      <c r="E798" s="497"/>
      <c r="F798" s="597"/>
      <c r="G798" s="494"/>
      <c r="H798" s="498"/>
      <c r="I798" s="495"/>
      <c r="J798" s="495"/>
      <c r="K798" s="495"/>
      <c r="L798" s="495"/>
      <c r="M798" s="495"/>
      <c r="N798" s="499"/>
    </row>
    <row r="799" spans="2:14" ht="15" x14ac:dyDescent="0.25">
      <c r="B799" s="1142"/>
      <c r="C799" s="1142"/>
      <c r="D799" s="692"/>
      <c r="E799" s="497"/>
      <c r="F799" s="597"/>
      <c r="G799" s="494"/>
      <c r="H799" s="498"/>
      <c r="I799" s="500"/>
      <c r="J799" s="500"/>
      <c r="K799" s="500"/>
      <c r="L799" s="500"/>
      <c r="M799" s="500"/>
      <c r="N799" s="499"/>
    </row>
    <row r="800" spans="2:14" ht="15" x14ac:dyDescent="0.25">
      <c r="B800" s="1142"/>
      <c r="C800" s="1142"/>
      <c r="D800" s="692"/>
      <c r="E800" s="497"/>
      <c r="F800" s="597"/>
      <c r="G800" s="494"/>
      <c r="H800" s="498"/>
      <c r="I800" s="486"/>
      <c r="J800" s="486"/>
      <c r="K800" s="486"/>
      <c r="L800" s="486"/>
      <c r="M800" s="486"/>
      <c r="N800" s="499"/>
    </row>
    <row r="801" spans="1:14" ht="15" x14ac:dyDescent="0.25">
      <c r="B801" s="1142"/>
      <c r="C801" s="1142"/>
      <c r="D801" s="692"/>
      <c r="E801" s="497"/>
      <c r="F801" s="597"/>
      <c r="G801" s="494"/>
      <c r="H801" s="498"/>
      <c r="I801" s="486"/>
      <c r="J801" s="486"/>
      <c r="K801" s="486"/>
      <c r="L801" s="486"/>
      <c r="M801" s="486"/>
      <c r="N801" s="499"/>
    </row>
    <row r="802" spans="1:14" ht="15" x14ac:dyDescent="0.25">
      <c r="B802" s="1142"/>
      <c r="C802" s="1142"/>
      <c r="D802" s="692"/>
      <c r="E802" s="497"/>
      <c r="F802" s="597"/>
      <c r="G802" s="494"/>
      <c r="H802" s="498"/>
      <c r="I802" s="486"/>
      <c r="J802" s="486"/>
      <c r="K802" s="486"/>
      <c r="L802" s="486"/>
      <c r="M802" s="486"/>
      <c r="N802" s="499"/>
    </row>
    <row r="803" spans="1:14" ht="15" x14ac:dyDescent="0.25">
      <c r="B803" s="1142"/>
      <c r="C803" s="1142"/>
      <c r="D803" s="692"/>
      <c r="E803" s="497"/>
      <c r="F803" s="597"/>
      <c r="G803" s="494"/>
      <c r="H803" s="498"/>
      <c r="I803" s="486"/>
      <c r="J803" s="486"/>
      <c r="K803" s="486"/>
      <c r="L803" s="486"/>
      <c r="M803" s="486"/>
      <c r="N803" s="499"/>
    </row>
    <row r="804" spans="1:14" ht="15" x14ac:dyDescent="0.25">
      <c r="B804" s="1142"/>
      <c r="C804" s="1142"/>
      <c r="D804" s="692"/>
      <c r="E804" s="497"/>
      <c r="F804" s="597"/>
      <c r="G804" s="494"/>
      <c r="H804" s="498"/>
      <c r="I804" s="486"/>
      <c r="J804" s="486"/>
      <c r="K804" s="486"/>
      <c r="L804" s="486"/>
      <c r="M804" s="486"/>
      <c r="N804" s="499"/>
    </row>
    <row r="805" spans="1:14" ht="15.75" thickBot="1" x14ac:dyDescent="0.3">
      <c r="B805" s="1143" t="s">
        <v>16</v>
      </c>
      <c r="C805" s="1144"/>
      <c r="D805" s="692"/>
      <c r="E805" s="502">
        <f>SUM(E795:E804)</f>
        <v>3126127962</v>
      </c>
      <c r="F805" s="597">
        <f>SUM(F795:F804)</f>
        <v>1149</v>
      </c>
      <c r="G805" s="494"/>
      <c r="H805" s="498"/>
      <c r="I805" s="486"/>
      <c r="J805" s="486"/>
      <c r="K805" s="486"/>
      <c r="L805" s="486"/>
      <c r="M805" s="486"/>
      <c r="N805" s="499"/>
    </row>
    <row r="806" spans="1:14" ht="43.5" thickBot="1" x14ac:dyDescent="0.3">
      <c r="A806" s="503"/>
      <c r="B806" s="504" t="s">
        <v>17</v>
      </c>
      <c r="C806" s="504" t="s">
        <v>18</v>
      </c>
      <c r="E806" s="490"/>
      <c r="F806" s="490"/>
      <c r="G806" s="490"/>
      <c r="H806" s="490"/>
      <c r="I806" s="505"/>
      <c r="J806" s="505"/>
      <c r="K806" s="505"/>
      <c r="L806" s="505"/>
      <c r="M806" s="505"/>
    </row>
    <row r="807" spans="1:14" ht="15.75" thickBot="1" x14ac:dyDescent="0.3">
      <c r="A807" s="507">
        <v>1</v>
      </c>
      <c r="C807" s="508">
        <f>+(F805*80)/100</f>
        <v>919.2</v>
      </c>
      <c r="D807" s="509"/>
      <c r="E807" s="510">
        <f>E805</f>
        <v>3126127962</v>
      </c>
      <c r="F807" s="511"/>
      <c r="G807" s="511"/>
      <c r="H807" s="511"/>
      <c r="I807" s="512"/>
      <c r="J807" s="512"/>
      <c r="K807" s="512"/>
      <c r="L807" s="512"/>
      <c r="M807" s="512"/>
    </row>
    <row r="808" spans="1:14" ht="15" x14ac:dyDescent="0.25">
      <c r="A808" s="513"/>
      <c r="C808" s="514"/>
      <c r="D808" s="495"/>
      <c r="E808" s="515"/>
      <c r="F808" s="511"/>
      <c r="G808" s="511"/>
      <c r="H808" s="511"/>
      <c r="I808" s="512"/>
      <c r="J808" s="512"/>
      <c r="K808" s="512"/>
      <c r="L808" s="512"/>
      <c r="M808" s="512"/>
    </row>
    <row r="809" spans="1:14" ht="15" x14ac:dyDescent="0.25">
      <c r="A809" s="513"/>
      <c r="C809" s="514"/>
      <c r="D809" s="495"/>
      <c r="E809" s="515"/>
      <c r="F809" s="511"/>
      <c r="G809" s="511"/>
      <c r="H809" s="511"/>
      <c r="I809" s="512"/>
      <c r="J809" s="512"/>
      <c r="K809" s="512"/>
      <c r="L809" s="512"/>
      <c r="M809" s="512"/>
    </row>
    <row r="810" spans="1:14" ht="15" x14ac:dyDescent="0.2">
      <c r="A810" s="513"/>
      <c r="B810" s="516" t="s">
        <v>19</v>
      </c>
      <c r="C810" s="517"/>
      <c r="D810" s="517"/>
      <c r="E810" s="517"/>
      <c r="F810" s="517"/>
      <c r="G810" s="517"/>
      <c r="H810" s="517"/>
      <c r="I810" s="486"/>
      <c r="J810" s="486"/>
      <c r="K810" s="486"/>
      <c r="L810" s="486"/>
      <c r="M810" s="486"/>
      <c r="N810" s="488"/>
    </row>
    <row r="811" spans="1:14" ht="15" x14ac:dyDescent="0.2">
      <c r="A811" s="513"/>
      <c r="B811" s="517"/>
      <c r="C811" s="517"/>
      <c r="D811" s="517"/>
      <c r="E811" s="517"/>
      <c r="F811" s="517"/>
      <c r="G811" s="517"/>
      <c r="H811" s="517"/>
      <c r="I811" s="486"/>
      <c r="J811" s="486"/>
      <c r="K811" s="486"/>
      <c r="L811" s="486"/>
      <c r="M811" s="486"/>
      <c r="N811" s="488"/>
    </row>
    <row r="812" spans="1:14" ht="15" x14ac:dyDescent="0.2">
      <c r="A812" s="513"/>
      <c r="B812" s="40" t="s">
        <v>20</v>
      </c>
      <c r="C812" s="40" t="s">
        <v>21</v>
      </c>
      <c r="D812" s="40" t="s">
        <v>22</v>
      </c>
      <c r="E812" s="517"/>
      <c r="F812" s="517"/>
      <c r="G812" s="517"/>
      <c r="H812" s="517"/>
      <c r="I812" s="486"/>
      <c r="J812" s="486"/>
      <c r="K812" s="486"/>
      <c r="L812" s="486"/>
      <c r="M812" s="486"/>
      <c r="N812" s="488"/>
    </row>
    <row r="813" spans="1:14" ht="42.75" x14ac:dyDescent="0.2">
      <c r="A813" s="513"/>
      <c r="B813" s="518" t="s">
        <v>23</v>
      </c>
      <c r="C813" s="518"/>
      <c r="D813" s="566" t="s">
        <v>2338</v>
      </c>
      <c r="E813" s="517"/>
      <c r="F813" s="517"/>
      <c r="G813" s="517"/>
      <c r="H813" s="517"/>
      <c r="I813" s="486"/>
      <c r="J813" s="486"/>
      <c r="K813" s="486"/>
      <c r="L813" s="486"/>
      <c r="M813" s="486"/>
      <c r="N813" s="488"/>
    </row>
    <row r="814" spans="1:14" ht="15" x14ac:dyDescent="0.2">
      <c r="A814" s="513"/>
      <c r="B814" s="518" t="s">
        <v>25</v>
      </c>
      <c r="C814" s="518" t="s">
        <v>21</v>
      </c>
      <c r="D814" s="518"/>
      <c r="E814" s="517"/>
      <c r="F814" s="517"/>
      <c r="G814" s="517"/>
      <c r="H814" s="517"/>
      <c r="I814" s="486"/>
      <c r="J814" s="486"/>
      <c r="K814" s="486"/>
      <c r="L814" s="486"/>
      <c r="M814" s="486"/>
      <c r="N814" s="488"/>
    </row>
    <row r="815" spans="1:14" ht="15" x14ac:dyDescent="0.2">
      <c r="A815" s="513"/>
      <c r="B815" s="518" t="s">
        <v>26</v>
      </c>
      <c r="C815" s="518" t="s">
        <v>21</v>
      </c>
      <c r="D815" s="518"/>
      <c r="E815" s="517"/>
      <c r="F815" s="517"/>
      <c r="G815" s="517"/>
      <c r="H815" s="517"/>
      <c r="I815" s="486"/>
      <c r="J815" s="486"/>
      <c r="K815" s="486"/>
      <c r="L815" s="486"/>
      <c r="M815" s="486"/>
      <c r="N815" s="488"/>
    </row>
    <row r="816" spans="1:14" ht="15" x14ac:dyDescent="0.2">
      <c r="A816" s="513"/>
      <c r="B816" s="518" t="s">
        <v>27</v>
      </c>
      <c r="C816" s="518" t="s">
        <v>21</v>
      </c>
      <c r="D816" s="518"/>
      <c r="E816" s="517"/>
      <c r="F816" s="517"/>
      <c r="G816" s="517"/>
      <c r="H816" s="517"/>
      <c r="I816" s="486"/>
      <c r="J816" s="486"/>
      <c r="K816" s="486"/>
      <c r="L816" s="486"/>
      <c r="M816" s="486"/>
      <c r="N816" s="488"/>
    </row>
    <row r="817" spans="1:17" ht="15" x14ac:dyDescent="0.2">
      <c r="A817" s="513"/>
      <c r="B817" s="517"/>
      <c r="C817" s="517"/>
      <c r="D817" s="517"/>
      <c r="E817" s="517"/>
      <c r="F817" s="517"/>
      <c r="G817" s="517"/>
      <c r="H817" s="517"/>
      <c r="I817" s="486"/>
      <c r="J817" s="486"/>
      <c r="K817" s="486"/>
      <c r="L817" s="486"/>
      <c r="M817" s="486"/>
      <c r="N817" s="488"/>
    </row>
    <row r="818" spans="1:17" ht="15" x14ac:dyDescent="0.2">
      <c r="A818" s="513"/>
      <c r="B818" s="517"/>
      <c r="C818" s="517"/>
      <c r="D818" s="517"/>
      <c r="E818" s="517"/>
      <c r="F818" s="517"/>
      <c r="G818" s="517"/>
      <c r="H818" s="517"/>
      <c r="I818" s="486"/>
      <c r="J818" s="486"/>
      <c r="K818" s="486"/>
      <c r="L818" s="486"/>
      <c r="M818" s="486"/>
      <c r="N818" s="488"/>
    </row>
    <row r="819" spans="1:17" ht="15" x14ac:dyDescent="0.2">
      <c r="A819" s="513"/>
      <c r="B819" s="516" t="s">
        <v>28</v>
      </c>
      <c r="C819" s="517"/>
      <c r="D819" s="517"/>
      <c r="E819" s="517"/>
      <c r="F819" s="517"/>
      <c r="G819" s="517"/>
      <c r="H819" s="517"/>
      <c r="I819" s="486"/>
      <c r="J819" s="486"/>
      <c r="K819" s="486"/>
      <c r="L819" s="486"/>
      <c r="M819" s="486"/>
      <c r="N819" s="488"/>
    </row>
    <row r="820" spans="1:17" ht="15" x14ac:dyDescent="0.2">
      <c r="A820" s="513"/>
      <c r="B820" s="517"/>
      <c r="C820" s="517"/>
      <c r="D820" s="517"/>
      <c r="E820" s="517"/>
      <c r="F820" s="517"/>
      <c r="G820" s="517"/>
      <c r="H820" s="517"/>
      <c r="I820" s="486"/>
      <c r="J820" s="486"/>
      <c r="K820" s="486"/>
      <c r="L820" s="486"/>
      <c r="M820" s="486"/>
      <c r="N820" s="488"/>
    </row>
    <row r="821" spans="1:17" ht="15" x14ac:dyDescent="0.2">
      <c r="A821" s="513"/>
      <c r="B821" s="517"/>
      <c r="C821" s="517"/>
      <c r="D821" s="517"/>
      <c r="E821" s="517"/>
      <c r="F821" s="517"/>
      <c r="G821" s="517"/>
      <c r="H821" s="517"/>
      <c r="I821" s="486"/>
      <c r="J821" s="486"/>
      <c r="K821" s="486"/>
      <c r="L821" s="486"/>
      <c r="M821" s="486"/>
      <c r="N821" s="488"/>
    </row>
    <row r="822" spans="1:17" ht="15" x14ac:dyDescent="0.2">
      <c r="A822" s="513"/>
      <c r="B822" s="40" t="s">
        <v>20</v>
      </c>
      <c r="C822" s="40" t="s">
        <v>29</v>
      </c>
      <c r="D822" s="520" t="s">
        <v>30</v>
      </c>
      <c r="E822" s="520" t="s">
        <v>31</v>
      </c>
      <c r="F822" s="517"/>
      <c r="G822" s="517"/>
      <c r="H822" s="517"/>
      <c r="I822" s="486"/>
      <c r="J822" s="486"/>
      <c r="K822" s="486"/>
      <c r="L822" s="486"/>
      <c r="M822" s="486"/>
      <c r="N822" s="488"/>
    </row>
    <row r="823" spans="1:17" ht="28.5" x14ac:dyDescent="0.2">
      <c r="A823" s="513"/>
      <c r="B823" s="43" t="s">
        <v>32</v>
      </c>
      <c r="C823" s="44">
        <v>40</v>
      </c>
      <c r="D823" s="690">
        <v>30</v>
      </c>
      <c r="E823" s="1145">
        <f>+D823+D824</f>
        <v>90</v>
      </c>
      <c r="F823" s="517"/>
      <c r="G823" s="517"/>
      <c r="H823" s="517"/>
      <c r="I823" s="486"/>
      <c r="J823" s="486"/>
      <c r="K823" s="486"/>
      <c r="L823" s="486"/>
      <c r="M823" s="486"/>
      <c r="N823" s="488"/>
    </row>
    <row r="824" spans="1:17" ht="42.75" x14ac:dyDescent="0.2">
      <c r="A824" s="513"/>
      <c r="B824" s="43" t="s">
        <v>33</v>
      </c>
      <c r="C824" s="44">
        <v>60</v>
      </c>
      <c r="D824" s="690">
        <v>60</v>
      </c>
      <c r="E824" s="1146"/>
      <c r="F824" s="517"/>
      <c r="G824" s="517"/>
      <c r="H824" s="517"/>
      <c r="I824" s="486"/>
      <c r="J824" s="486"/>
      <c r="K824" s="486"/>
      <c r="L824" s="486"/>
      <c r="M824" s="486"/>
      <c r="N824" s="488"/>
    </row>
    <row r="825" spans="1:17" ht="15" x14ac:dyDescent="0.25">
      <c r="A825" s="513"/>
      <c r="C825" s="514"/>
      <c r="D825" s="495"/>
      <c r="E825" s="515"/>
      <c r="F825" s="511"/>
      <c r="G825" s="511"/>
      <c r="H825" s="511"/>
      <c r="I825" s="512"/>
      <c r="J825" s="512"/>
      <c r="K825" s="512"/>
      <c r="L825" s="512"/>
      <c r="M825" s="512"/>
    </row>
    <row r="826" spans="1:17" ht="15" x14ac:dyDescent="0.25">
      <c r="A826" s="513"/>
      <c r="C826" s="514"/>
      <c r="D826" s="495"/>
      <c r="E826" s="515"/>
      <c r="F826" s="511"/>
      <c r="G826" s="511"/>
      <c r="H826" s="511"/>
      <c r="I826" s="512"/>
      <c r="J826" s="512"/>
      <c r="K826" s="512"/>
      <c r="L826" s="512"/>
      <c r="M826" s="512"/>
    </row>
    <row r="827" spans="1:17" ht="15" x14ac:dyDescent="0.25">
      <c r="A827" s="513"/>
      <c r="C827" s="514"/>
      <c r="D827" s="495"/>
      <c r="E827" s="515"/>
      <c r="F827" s="511"/>
      <c r="G827" s="511"/>
      <c r="H827" s="511"/>
      <c r="I827" s="512"/>
      <c r="J827" s="512"/>
      <c r="K827" s="512"/>
      <c r="L827" s="512"/>
      <c r="M827" s="512"/>
    </row>
    <row r="828" spans="1:17" ht="15" thickBot="1" x14ac:dyDescent="0.3">
      <c r="K828" s="475"/>
      <c r="M828" s="1147" t="s">
        <v>34</v>
      </c>
      <c r="N828" s="1147"/>
    </row>
    <row r="829" spans="1:17" ht="15" x14ac:dyDescent="0.25">
      <c r="B829" s="516" t="s">
        <v>35</v>
      </c>
      <c r="K829" s="475"/>
      <c r="M829" s="522"/>
      <c r="N829" s="522"/>
    </row>
    <row r="830" spans="1:17" ht="15" thickBot="1" x14ac:dyDescent="0.3">
      <c r="K830" s="475"/>
      <c r="M830" s="522"/>
      <c r="N830" s="522"/>
    </row>
    <row r="831" spans="1:17" ht="75" x14ac:dyDescent="0.25">
      <c r="A831" s="486"/>
      <c r="B831" s="523" t="s">
        <v>36</v>
      </c>
      <c r="C831" s="523" t="s">
        <v>37</v>
      </c>
      <c r="D831" s="523" t="s">
        <v>38</v>
      </c>
      <c r="E831" s="523" t="s">
        <v>39</v>
      </c>
      <c r="F831" s="523" t="s">
        <v>40</v>
      </c>
      <c r="G831" s="523" t="s">
        <v>41</v>
      </c>
      <c r="H831" s="523" t="s">
        <v>42</v>
      </c>
      <c r="I831" s="523" t="s">
        <v>43</v>
      </c>
      <c r="J831" s="523" t="s">
        <v>44</v>
      </c>
      <c r="K831" s="523" t="s">
        <v>45</v>
      </c>
      <c r="L831" s="523" t="s">
        <v>46</v>
      </c>
      <c r="M831" s="586" t="s">
        <v>47</v>
      </c>
      <c r="N831" s="523" t="s">
        <v>48</v>
      </c>
      <c r="O831" s="523" t="s">
        <v>49</v>
      </c>
      <c r="P831" s="525" t="s">
        <v>50</v>
      </c>
      <c r="Q831" s="525" t="s">
        <v>51</v>
      </c>
    </row>
    <row r="832" spans="1:17" ht="28.5" x14ac:dyDescent="0.25">
      <c r="A832" s="526">
        <v>1</v>
      </c>
      <c r="B832" s="527" t="s">
        <v>1946</v>
      </c>
      <c r="C832" s="528" t="s">
        <v>1946</v>
      </c>
      <c r="D832" s="527" t="s">
        <v>769</v>
      </c>
      <c r="E832" s="529" t="s">
        <v>2339</v>
      </c>
      <c r="F832" s="530" t="s">
        <v>21</v>
      </c>
      <c r="G832" s="567"/>
      <c r="H832" s="532" t="s">
        <v>2340</v>
      </c>
      <c r="I832" s="533" t="s">
        <v>2341</v>
      </c>
      <c r="J832" s="533" t="s">
        <v>21</v>
      </c>
      <c r="K832" s="535">
        <v>21</v>
      </c>
      <c r="L832" s="535"/>
      <c r="M832" s="535">
        <v>1315</v>
      </c>
      <c r="N832" s="535">
        <f>+M832*G832</f>
        <v>0</v>
      </c>
      <c r="O832" s="537">
        <v>4091769848</v>
      </c>
      <c r="P832" s="537">
        <v>225</v>
      </c>
      <c r="Q832" s="538"/>
    </row>
    <row r="833" spans="1:17" ht="28.5" x14ac:dyDescent="0.25">
      <c r="A833" s="526">
        <f>+A832+1</f>
        <v>2</v>
      </c>
      <c r="B833" s="527" t="s">
        <v>1946</v>
      </c>
      <c r="C833" s="528" t="s">
        <v>1946</v>
      </c>
      <c r="D833" s="527" t="s">
        <v>769</v>
      </c>
      <c r="E833" s="529" t="s">
        <v>2342</v>
      </c>
      <c r="F833" s="530" t="s">
        <v>21</v>
      </c>
      <c r="G833" s="530"/>
      <c r="H833" s="530" t="s">
        <v>2295</v>
      </c>
      <c r="I833" s="533" t="s">
        <v>506</v>
      </c>
      <c r="J833" s="533" t="s">
        <v>21</v>
      </c>
      <c r="K833" s="535">
        <v>1</v>
      </c>
      <c r="L833" s="535"/>
      <c r="M833" s="535">
        <v>1315</v>
      </c>
      <c r="N833" s="535"/>
      <c r="O833" s="537">
        <v>862087656</v>
      </c>
      <c r="P833" s="537">
        <v>242</v>
      </c>
      <c r="Q833" s="1183" t="s">
        <v>2343</v>
      </c>
    </row>
    <row r="834" spans="1:17" ht="28.5" x14ac:dyDescent="0.25">
      <c r="A834" s="526">
        <f t="shared" ref="A834:A839" si="22">+A833+1</f>
        <v>3</v>
      </c>
      <c r="B834" s="527" t="s">
        <v>1946</v>
      </c>
      <c r="C834" s="528" t="s">
        <v>1946</v>
      </c>
      <c r="D834" s="527" t="s">
        <v>769</v>
      </c>
      <c r="E834" s="529" t="s">
        <v>2344</v>
      </c>
      <c r="F834" s="530" t="s">
        <v>21</v>
      </c>
      <c r="G834" s="530"/>
      <c r="H834" s="530" t="s">
        <v>2297</v>
      </c>
      <c r="I834" s="533" t="s">
        <v>925</v>
      </c>
      <c r="J834" s="533" t="s">
        <v>21</v>
      </c>
      <c r="K834" s="535">
        <v>0</v>
      </c>
      <c r="L834" s="535">
        <v>1</v>
      </c>
      <c r="M834" s="535">
        <v>135</v>
      </c>
      <c r="N834" s="535"/>
      <c r="O834" s="537">
        <v>418719550</v>
      </c>
      <c r="P834" s="537">
        <v>247</v>
      </c>
      <c r="Q834" s="1184"/>
    </row>
    <row r="835" spans="1:17" x14ac:dyDescent="0.25">
      <c r="A835" s="526">
        <f t="shared" si="22"/>
        <v>4</v>
      </c>
      <c r="B835" s="527"/>
      <c r="C835" s="528"/>
      <c r="D835" s="527"/>
      <c r="E835" s="529"/>
      <c r="F835" s="530"/>
      <c r="G835" s="530"/>
      <c r="H835" s="530"/>
      <c r="I835" s="533"/>
      <c r="J835" s="533"/>
      <c r="K835" s="533"/>
      <c r="L835" s="533"/>
      <c r="M835" s="536"/>
      <c r="N835" s="536"/>
      <c r="O835" s="537"/>
      <c r="P835" s="537"/>
      <c r="Q835" s="538"/>
    </row>
    <row r="836" spans="1:17" x14ac:dyDescent="0.25">
      <c r="A836" s="526">
        <f t="shared" si="22"/>
        <v>5</v>
      </c>
      <c r="B836" s="527"/>
      <c r="C836" s="528"/>
      <c r="D836" s="527"/>
      <c r="E836" s="529"/>
      <c r="F836" s="530"/>
      <c r="G836" s="530"/>
      <c r="H836" s="530"/>
      <c r="I836" s="533"/>
      <c r="J836" s="533"/>
      <c r="K836" s="533"/>
      <c r="L836" s="533"/>
      <c r="M836" s="536"/>
      <c r="N836" s="536"/>
      <c r="O836" s="537"/>
      <c r="P836" s="537"/>
      <c r="Q836" s="538"/>
    </row>
    <row r="837" spans="1:17" x14ac:dyDescent="0.25">
      <c r="A837" s="526">
        <f t="shared" si="22"/>
        <v>6</v>
      </c>
      <c r="B837" s="527"/>
      <c r="C837" s="528"/>
      <c r="D837" s="527"/>
      <c r="E837" s="529"/>
      <c r="F837" s="530"/>
      <c r="G837" s="530"/>
      <c r="H837" s="530"/>
      <c r="I837" s="533"/>
      <c r="J837" s="533"/>
      <c r="K837" s="533"/>
      <c r="L837" s="533"/>
      <c r="M837" s="536"/>
      <c r="N837" s="536"/>
      <c r="O837" s="537"/>
      <c r="P837" s="537"/>
      <c r="Q837" s="538"/>
    </row>
    <row r="838" spans="1:17" x14ac:dyDescent="0.25">
      <c r="A838" s="526">
        <f t="shared" si="22"/>
        <v>7</v>
      </c>
      <c r="B838" s="527"/>
      <c r="C838" s="528"/>
      <c r="D838" s="527"/>
      <c r="E838" s="529"/>
      <c r="F838" s="530"/>
      <c r="G838" s="530"/>
      <c r="H838" s="530"/>
      <c r="I838" s="533"/>
      <c r="J838" s="533"/>
      <c r="K838" s="533"/>
      <c r="L838" s="533"/>
      <c r="M838" s="536"/>
      <c r="N838" s="536"/>
      <c r="O838" s="537"/>
      <c r="P838" s="537"/>
      <c r="Q838" s="538"/>
    </row>
    <row r="839" spans="1:17" x14ac:dyDescent="0.25">
      <c r="A839" s="526">
        <f t="shared" si="22"/>
        <v>8</v>
      </c>
      <c r="B839" s="527"/>
      <c r="C839" s="528"/>
      <c r="D839" s="527"/>
      <c r="E839" s="529"/>
      <c r="F839" s="530"/>
      <c r="G839" s="530"/>
      <c r="H839" s="530"/>
      <c r="I839" s="533"/>
      <c r="J839" s="533"/>
      <c r="K839" s="533"/>
      <c r="L839" s="533"/>
      <c r="M839" s="536"/>
      <c r="N839" s="536"/>
      <c r="O839" s="537"/>
      <c r="P839" s="537"/>
      <c r="Q839" s="538"/>
    </row>
    <row r="840" spans="1:17" x14ac:dyDescent="0.25">
      <c r="A840" s="526"/>
      <c r="B840" s="541" t="s">
        <v>31</v>
      </c>
      <c r="C840" s="528"/>
      <c r="D840" s="527"/>
      <c r="E840" s="529"/>
      <c r="F840" s="530"/>
      <c r="G840" s="530"/>
      <c r="H840" s="530"/>
      <c r="I840" s="533"/>
      <c r="J840" s="533"/>
      <c r="K840" s="543">
        <f t="shared" ref="K840" si="23">SUM(K832:K839)</f>
        <v>22</v>
      </c>
      <c r="L840" s="543">
        <f t="shared" ref="L840:N840" si="24">SUM(L832:L839)</f>
        <v>1</v>
      </c>
      <c r="M840" s="544">
        <f t="shared" si="24"/>
        <v>2765</v>
      </c>
      <c r="N840" s="543">
        <f t="shared" si="24"/>
        <v>0</v>
      </c>
      <c r="O840" s="537"/>
      <c r="P840" s="540"/>
      <c r="Q840" s="538"/>
    </row>
    <row r="841" spans="1:17" x14ac:dyDescent="0.25">
      <c r="A841" s="545"/>
      <c r="B841" s="545"/>
      <c r="C841" s="545"/>
      <c r="D841" s="545"/>
      <c r="E841" s="546"/>
      <c r="F841" s="545"/>
      <c r="G841" s="545"/>
      <c r="H841" s="545"/>
      <c r="I841" s="545"/>
      <c r="J841" s="545"/>
      <c r="K841" s="545"/>
      <c r="L841" s="545"/>
      <c r="M841" s="545"/>
      <c r="N841" s="545"/>
      <c r="O841" s="545"/>
      <c r="P841" s="545"/>
      <c r="Q841" s="545"/>
    </row>
    <row r="842" spans="1:17" ht="15" x14ac:dyDescent="0.25">
      <c r="A842" s="545"/>
      <c r="B842" s="1148" t="s">
        <v>76</v>
      </c>
      <c r="C842" s="1148" t="s">
        <v>77</v>
      </c>
      <c r="D842" s="1150" t="s">
        <v>78</v>
      </c>
      <c r="E842" s="1150"/>
      <c r="F842" s="545"/>
      <c r="G842" s="545"/>
      <c r="H842" s="545"/>
      <c r="I842" s="545"/>
      <c r="J842" s="545"/>
      <c r="K842" s="545"/>
      <c r="L842" s="545"/>
      <c r="M842" s="545"/>
      <c r="N842" s="545"/>
      <c r="O842" s="545"/>
      <c r="P842" s="545"/>
      <c r="Q842" s="545"/>
    </row>
    <row r="843" spans="1:17" ht="15" x14ac:dyDescent="0.25">
      <c r="A843" s="545"/>
      <c r="B843" s="1149"/>
      <c r="C843" s="1149"/>
      <c r="D843" s="691" t="s">
        <v>79</v>
      </c>
      <c r="E843" s="548" t="s">
        <v>80</v>
      </c>
      <c r="F843" s="545"/>
      <c r="G843" s="545"/>
      <c r="H843" s="545"/>
      <c r="I843" s="545"/>
      <c r="J843" s="545"/>
      <c r="K843" s="545"/>
      <c r="L843" s="545"/>
      <c r="M843" s="545"/>
      <c r="N843" s="545"/>
      <c r="O843" s="545"/>
      <c r="P843" s="545"/>
      <c r="Q843" s="545"/>
    </row>
    <row r="844" spans="1:17" ht="18" x14ac:dyDescent="0.25">
      <c r="A844" s="545"/>
      <c r="B844" s="549" t="s">
        <v>81</v>
      </c>
      <c r="C844" s="550">
        <f>+K840</f>
        <v>22</v>
      </c>
      <c r="D844" s="551"/>
      <c r="E844" s="551" t="s">
        <v>22</v>
      </c>
      <c r="F844" s="552"/>
      <c r="G844" s="552"/>
      <c r="H844" s="552"/>
      <c r="I844" s="552"/>
      <c r="J844" s="552"/>
      <c r="K844" s="552"/>
      <c r="L844" s="552"/>
      <c r="M844" s="552"/>
      <c r="N844" s="545"/>
      <c r="O844" s="545"/>
      <c r="P844" s="545"/>
      <c r="Q844" s="545"/>
    </row>
    <row r="845" spans="1:17" ht="15" x14ac:dyDescent="0.25">
      <c r="A845" s="545"/>
      <c r="B845" s="549" t="s">
        <v>82</v>
      </c>
      <c r="C845" s="550">
        <f>+M840</f>
        <v>2765</v>
      </c>
      <c r="D845" s="551" t="s">
        <v>21</v>
      </c>
      <c r="E845" s="551"/>
      <c r="F845" s="545"/>
      <c r="G845" s="545"/>
      <c r="H845" s="545"/>
      <c r="I845" s="545"/>
      <c r="J845" s="545"/>
      <c r="K845" s="545"/>
      <c r="L845" s="545"/>
      <c r="M845" s="545"/>
      <c r="N845" s="545"/>
      <c r="O845" s="545"/>
      <c r="P845" s="545"/>
      <c r="Q845" s="545"/>
    </row>
    <row r="846" spans="1:17" x14ac:dyDescent="0.25">
      <c r="A846" s="545"/>
      <c r="B846" s="554"/>
      <c r="C846" s="1159"/>
      <c r="D846" s="1159"/>
      <c r="E846" s="1159"/>
      <c r="F846" s="1159"/>
      <c r="G846" s="1159"/>
      <c r="H846" s="1159"/>
      <c r="I846" s="1159"/>
      <c r="J846" s="1159"/>
      <c r="K846" s="1159"/>
      <c r="L846" s="1159"/>
      <c r="M846" s="1159"/>
      <c r="N846" s="1159"/>
      <c r="O846" s="545"/>
      <c r="P846" s="545"/>
      <c r="Q846" s="545"/>
    </row>
    <row r="847" spans="1:17" ht="15" thickBot="1" x14ac:dyDescent="0.3">
      <c r="K847" s="475"/>
      <c r="M847" s="475"/>
    </row>
    <row r="848" spans="1:17" ht="27" thickBot="1" x14ac:dyDescent="0.3">
      <c r="B848" s="1160" t="s">
        <v>83</v>
      </c>
      <c r="C848" s="1160"/>
      <c r="D848" s="1160"/>
      <c r="E848" s="1160"/>
      <c r="F848" s="1160"/>
      <c r="G848" s="1160"/>
      <c r="H848" s="1160"/>
      <c r="I848" s="1160"/>
      <c r="J848" s="1160"/>
      <c r="K848" s="1160"/>
      <c r="L848" s="1160"/>
      <c r="M848" s="1160"/>
      <c r="N848" s="1160"/>
    </row>
    <row r="849" spans="2:17" x14ac:dyDescent="0.25">
      <c r="K849" s="475"/>
      <c r="M849" s="475"/>
    </row>
    <row r="850" spans="2:17" x14ac:dyDescent="0.25">
      <c r="K850" s="475"/>
      <c r="M850" s="475"/>
    </row>
    <row r="851" spans="2:17" ht="120" x14ac:dyDescent="0.25">
      <c r="B851" s="40" t="s">
        <v>84</v>
      </c>
      <c r="C851" s="555" t="s">
        <v>85</v>
      </c>
      <c r="D851" s="555" t="s">
        <v>86</v>
      </c>
      <c r="E851" s="555" t="s">
        <v>87</v>
      </c>
      <c r="F851" s="555" t="s">
        <v>88</v>
      </c>
      <c r="G851" s="555" t="s">
        <v>89</v>
      </c>
      <c r="H851" s="555" t="s">
        <v>90</v>
      </c>
      <c r="I851" s="555" t="s">
        <v>91</v>
      </c>
      <c r="J851" s="555" t="s">
        <v>92</v>
      </c>
      <c r="K851" s="555" t="s">
        <v>93</v>
      </c>
      <c r="L851" s="555" t="s">
        <v>94</v>
      </c>
      <c r="M851" s="558" t="s">
        <v>95</v>
      </c>
      <c r="N851" s="558" t="s">
        <v>96</v>
      </c>
      <c r="O851" s="1161" t="s">
        <v>97</v>
      </c>
      <c r="P851" s="1162"/>
      <c r="Q851" s="555" t="s">
        <v>98</v>
      </c>
    </row>
    <row r="852" spans="2:17" x14ac:dyDescent="0.2">
      <c r="B852" s="559" t="s">
        <v>99</v>
      </c>
      <c r="C852" s="559" t="s">
        <v>524</v>
      </c>
      <c r="D852" s="428" t="s">
        <v>2345</v>
      </c>
      <c r="E852" s="428">
        <v>48</v>
      </c>
      <c r="F852" s="560"/>
      <c r="G852" s="560" t="s">
        <v>21</v>
      </c>
      <c r="H852" s="560"/>
      <c r="I852" s="561"/>
      <c r="J852" s="561" t="s">
        <v>21</v>
      </c>
      <c r="K852" s="561" t="s">
        <v>21</v>
      </c>
      <c r="L852" s="561" t="s">
        <v>21</v>
      </c>
      <c r="M852" s="561" t="s">
        <v>21</v>
      </c>
      <c r="N852" s="561" t="s">
        <v>21</v>
      </c>
      <c r="O852" s="1157"/>
      <c r="P852" s="1158"/>
      <c r="Q852" s="518" t="s">
        <v>21</v>
      </c>
    </row>
    <row r="853" spans="2:17" x14ac:dyDescent="0.2">
      <c r="B853" s="559" t="s">
        <v>99</v>
      </c>
      <c r="C853" s="559" t="s">
        <v>524</v>
      </c>
      <c r="D853" s="428" t="s">
        <v>2345</v>
      </c>
      <c r="E853" s="428">
        <v>152</v>
      </c>
      <c r="F853" s="560"/>
      <c r="G853" s="560" t="s">
        <v>21</v>
      </c>
      <c r="H853" s="560"/>
      <c r="I853" s="561"/>
      <c r="J853" s="561" t="s">
        <v>21</v>
      </c>
      <c r="K853" s="561" t="s">
        <v>21</v>
      </c>
      <c r="L853" s="561" t="s">
        <v>21</v>
      </c>
      <c r="M853" s="561" t="s">
        <v>21</v>
      </c>
      <c r="N853" s="561" t="s">
        <v>21</v>
      </c>
      <c r="O853" s="1157"/>
      <c r="P853" s="1158"/>
      <c r="Q853" s="518" t="s">
        <v>21</v>
      </c>
    </row>
    <row r="854" spans="2:17" x14ac:dyDescent="0.2">
      <c r="B854" s="559" t="s">
        <v>99</v>
      </c>
      <c r="C854" s="559" t="s">
        <v>524</v>
      </c>
      <c r="D854" s="428" t="s">
        <v>2345</v>
      </c>
      <c r="E854" s="428">
        <v>70</v>
      </c>
      <c r="F854" s="560"/>
      <c r="G854" s="560" t="s">
        <v>21</v>
      </c>
      <c r="H854" s="560"/>
      <c r="I854" s="561"/>
      <c r="J854" s="561" t="s">
        <v>21</v>
      </c>
      <c r="K854" s="561" t="s">
        <v>21</v>
      </c>
      <c r="L854" s="561" t="s">
        <v>21</v>
      </c>
      <c r="M854" s="561" t="s">
        <v>21</v>
      </c>
      <c r="N854" s="561" t="s">
        <v>21</v>
      </c>
      <c r="O854" s="1157"/>
      <c r="P854" s="1158"/>
      <c r="Q854" s="518" t="s">
        <v>21</v>
      </c>
    </row>
    <row r="855" spans="2:17" x14ac:dyDescent="0.2">
      <c r="B855" s="559" t="s">
        <v>99</v>
      </c>
      <c r="C855" s="559" t="s">
        <v>524</v>
      </c>
      <c r="D855" s="428" t="s">
        <v>2346</v>
      </c>
      <c r="E855" s="428">
        <v>150</v>
      </c>
      <c r="F855" s="560"/>
      <c r="G855" s="560" t="s">
        <v>21</v>
      </c>
      <c r="H855" s="560"/>
      <c r="I855" s="561"/>
      <c r="J855" s="561" t="s">
        <v>21</v>
      </c>
      <c r="K855" s="561" t="s">
        <v>21</v>
      </c>
      <c r="L855" s="561" t="s">
        <v>21</v>
      </c>
      <c r="M855" s="561" t="s">
        <v>21</v>
      </c>
      <c r="N855" s="561" t="s">
        <v>21</v>
      </c>
      <c r="O855" s="1157"/>
      <c r="P855" s="1158"/>
      <c r="Q855" s="518" t="s">
        <v>21</v>
      </c>
    </row>
    <row r="856" spans="2:17" x14ac:dyDescent="0.2">
      <c r="B856" s="559" t="s">
        <v>99</v>
      </c>
      <c r="C856" s="559" t="s">
        <v>524</v>
      </c>
      <c r="D856" s="428" t="s">
        <v>2347</v>
      </c>
      <c r="E856" s="428">
        <v>200</v>
      </c>
      <c r="F856" s="560"/>
      <c r="G856" s="560" t="s">
        <v>21</v>
      </c>
      <c r="H856" s="560"/>
      <c r="I856" s="561"/>
      <c r="J856" s="561" t="s">
        <v>21</v>
      </c>
      <c r="K856" s="561" t="s">
        <v>21</v>
      </c>
      <c r="L856" s="561" t="s">
        <v>21</v>
      </c>
      <c r="M856" s="561" t="s">
        <v>21</v>
      </c>
      <c r="N856" s="561" t="s">
        <v>21</v>
      </c>
      <c r="O856" s="1157"/>
      <c r="P856" s="1158"/>
      <c r="Q856" s="518" t="s">
        <v>21</v>
      </c>
    </row>
    <row r="857" spans="2:17" x14ac:dyDescent="0.2">
      <c r="B857" s="559" t="s">
        <v>99</v>
      </c>
      <c r="C857" s="559" t="s">
        <v>524</v>
      </c>
      <c r="D857" s="428" t="s">
        <v>2348</v>
      </c>
      <c r="E857" s="428">
        <v>139</v>
      </c>
      <c r="F857" s="560"/>
      <c r="G857" s="560" t="s">
        <v>21</v>
      </c>
      <c r="H857" s="560"/>
      <c r="I857" s="561"/>
      <c r="J857" s="561" t="s">
        <v>21</v>
      </c>
      <c r="K857" s="561" t="s">
        <v>21</v>
      </c>
      <c r="L857" s="561" t="s">
        <v>21</v>
      </c>
      <c r="M857" s="561" t="s">
        <v>21</v>
      </c>
      <c r="N857" s="561" t="s">
        <v>21</v>
      </c>
      <c r="O857" s="1157"/>
      <c r="P857" s="1158"/>
      <c r="Q857" s="518" t="s">
        <v>21</v>
      </c>
    </row>
    <row r="858" spans="2:17" x14ac:dyDescent="0.2">
      <c r="B858" s="559" t="s">
        <v>99</v>
      </c>
      <c r="C858" s="559" t="s">
        <v>524</v>
      </c>
      <c r="D858" s="428" t="s">
        <v>2349</v>
      </c>
      <c r="E858" s="428">
        <v>140</v>
      </c>
      <c r="F858" s="560"/>
      <c r="G858" s="560" t="s">
        <v>21</v>
      </c>
      <c r="H858" s="560"/>
      <c r="I858" s="561"/>
      <c r="J858" s="561" t="s">
        <v>21</v>
      </c>
      <c r="K858" s="561" t="s">
        <v>21</v>
      </c>
      <c r="L858" s="561" t="s">
        <v>21</v>
      </c>
      <c r="M858" s="561" t="s">
        <v>21</v>
      </c>
      <c r="N858" s="561" t="s">
        <v>21</v>
      </c>
      <c r="O858" s="1157"/>
      <c r="P858" s="1158"/>
      <c r="Q858" s="518" t="s">
        <v>21</v>
      </c>
    </row>
    <row r="859" spans="2:17" x14ac:dyDescent="0.2">
      <c r="B859" s="559" t="s">
        <v>99</v>
      </c>
      <c r="C859" s="559" t="s">
        <v>524</v>
      </c>
      <c r="D859" s="428" t="s">
        <v>2349</v>
      </c>
      <c r="E859" s="428">
        <v>50</v>
      </c>
      <c r="F859" s="560"/>
      <c r="G859" s="560" t="s">
        <v>21</v>
      </c>
      <c r="H859" s="560"/>
      <c r="I859" s="561"/>
      <c r="J859" s="561" t="s">
        <v>21</v>
      </c>
      <c r="K859" s="561" t="s">
        <v>21</v>
      </c>
      <c r="L859" s="561" t="s">
        <v>21</v>
      </c>
      <c r="M859" s="561" t="s">
        <v>21</v>
      </c>
      <c r="N859" s="561" t="s">
        <v>21</v>
      </c>
      <c r="O859" s="1157"/>
      <c r="P859" s="1158"/>
      <c r="Q859" s="518" t="s">
        <v>21</v>
      </c>
    </row>
    <row r="860" spans="2:17" x14ac:dyDescent="0.2">
      <c r="B860" s="559" t="s">
        <v>99</v>
      </c>
      <c r="C860" s="559" t="s">
        <v>524</v>
      </c>
      <c r="D860" s="428" t="s">
        <v>2350</v>
      </c>
      <c r="E860" s="428">
        <v>174</v>
      </c>
      <c r="F860" s="560"/>
      <c r="G860" s="560" t="s">
        <v>21</v>
      </c>
      <c r="H860" s="560"/>
      <c r="I860" s="561"/>
      <c r="J860" s="561" t="s">
        <v>21</v>
      </c>
      <c r="K860" s="561" t="s">
        <v>21</v>
      </c>
      <c r="L860" s="561" t="s">
        <v>21</v>
      </c>
      <c r="M860" s="561" t="s">
        <v>21</v>
      </c>
      <c r="N860" s="561" t="s">
        <v>21</v>
      </c>
      <c r="O860" s="1157"/>
      <c r="P860" s="1158"/>
      <c r="Q860" s="518" t="s">
        <v>21</v>
      </c>
    </row>
    <row r="861" spans="2:17" x14ac:dyDescent="0.2">
      <c r="B861" s="559" t="s">
        <v>99</v>
      </c>
      <c r="C861" s="559" t="s">
        <v>524</v>
      </c>
      <c r="D861" s="428" t="s">
        <v>2350</v>
      </c>
      <c r="E861" s="428">
        <v>26</v>
      </c>
      <c r="F861" s="560"/>
      <c r="G861" s="560" t="s">
        <v>21</v>
      </c>
      <c r="H861" s="560"/>
      <c r="I861" s="561"/>
      <c r="J861" s="561" t="s">
        <v>21</v>
      </c>
      <c r="K861" s="561" t="s">
        <v>21</v>
      </c>
      <c r="L861" s="561" t="s">
        <v>21</v>
      </c>
      <c r="M861" s="561" t="s">
        <v>21</v>
      </c>
      <c r="N861" s="561" t="s">
        <v>21</v>
      </c>
      <c r="O861" s="1157"/>
      <c r="P861" s="1158"/>
      <c r="Q861" s="518" t="s">
        <v>21</v>
      </c>
    </row>
    <row r="862" spans="2:17" x14ac:dyDescent="0.2">
      <c r="B862" s="559"/>
      <c r="C862" s="559"/>
      <c r="D862" s="428"/>
      <c r="E862" s="428"/>
      <c r="F862" s="560"/>
      <c r="G862" s="560"/>
      <c r="H862" s="560"/>
      <c r="I862" s="561"/>
      <c r="J862" s="561"/>
      <c r="K862" s="518"/>
      <c r="L862" s="518"/>
      <c r="M862" s="518"/>
      <c r="N862" s="518"/>
      <c r="O862" s="1157"/>
      <c r="P862" s="1158"/>
      <c r="Q862" s="518"/>
    </row>
    <row r="863" spans="2:17" x14ac:dyDescent="0.2">
      <c r="B863" s="559"/>
      <c r="C863" s="559"/>
      <c r="D863" s="428"/>
      <c r="E863" s="428"/>
      <c r="F863" s="560"/>
      <c r="G863" s="560"/>
      <c r="H863" s="560"/>
      <c r="I863" s="561"/>
      <c r="J863" s="561"/>
      <c r="K863" s="518"/>
      <c r="L863" s="518"/>
      <c r="M863" s="518"/>
      <c r="N863" s="518"/>
      <c r="O863" s="1157"/>
      <c r="P863" s="1158"/>
      <c r="Q863" s="518"/>
    </row>
    <row r="864" spans="2:17" x14ac:dyDescent="0.25">
      <c r="B864" s="518"/>
      <c r="C864" s="518"/>
      <c r="D864" s="518"/>
      <c r="E864" s="518"/>
      <c r="F864" s="518"/>
      <c r="G864" s="518"/>
      <c r="H864" s="518"/>
      <c r="I864" s="518"/>
      <c r="J864" s="518"/>
      <c r="K864" s="518"/>
      <c r="L864" s="518"/>
      <c r="M864" s="518"/>
      <c r="N864" s="518"/>
      <c r="O864" s="1157"/>
      <c r="P864" s="1158"/>
      <c r="Q864" s="518"/>
    </row>
    <row r="865" spans="2:17" x14ac:dyDescent="0.25">
      <c r="B865" s="475" t="s">
        <v>107</v>
      </c>
      <c r="K865" s="475"/>
      <c r="M865" s="475"/>
    </row>
    <row r="866" spans="2:17" x14ac:dyDescent="0.25">
      <c r="B866" s="475" t="s">
        <v>108</v>
      </c>
      <c r="K866" s="475"/>
      <c r="M866" s="475"/>
    </row>
    <row r="867" spans="2:17" x14ac:dyDescent="0.25">
      <c r="B867" s="475" t="s">
        <v>109</v>
      </c>
      <c r="K867" s="475"/>
      <c r="M867" s="475"/>
    </row>
    <row r="868" spans="2:17" x14ac:dyDescent="0.25">
      <c r="K868" s="475"/>
      <c r="M868" s="475"/>
    </row>
    <row r="869" spans="2:17" ht="15" thickBot="1" x14ac:dyDescent="0.3">
      <c r="K869" s="475"/>
      <c r="M869" s="475"/>
    </row>
    <row r="870" spans="2:17" ht="27" thickBot="1" x14ac:dyDescent="0.3">
      <c r="B870" s="1165" t="s">
        <v>110</v>
      </c>
      <c r="C870" s="1166"/>
      <c r="D870" s="1166"/>
      <c r="E870" s="1166"/>
      <c r="F870" s="1166"/>
      <c r="G870" s="1166"/>
      <c r="H870" s="1166"/>
      <c r="I870" s="1166"/>
      <c r="J870" s="1166"/>
      <c r="K870" s="1166"/>
      <c r="L870" s="1166"/>
      <c r="M870" s="1166"/>
      <c r="N870" s="1167"/>
    </row>
    <row r="871" spans="2:17" x14ac:dyDescent="0.25">
      <c r="K871" s="475"/>
      <c r="M871" s="475"/>
    </row>
    <row r="872" spans="2:17" x14ac:dyDescent="0.25">
      <c r="K872" s="475"/>
      <c r="M872" s="475"/>
    </row>
    <row r="873" spans="2:17" x14ac:dyDescent="0.25">
      <c r="K873" s="475"/>
      <c r="M873" s="475"/>
    </row>
    <row r="874" spans="2:17" x14ac:dyDescent="0.25">
      <c r="K874" s="475"/>
      <c r="M874" s="475"/>
    </row>
    <row r="875" spans="2:17" ht="75" x14ac:dyDescent="0.25">
      <c r="B875" s="40" t="s">
        <v>111</v>
      </c>
      <c r="C875" s="40" t="s">
        <v>112</v>
      </c>
      <c r="D875" s="40" t="s">
        <v>113</v>
      </c>
      <c r="E875" s="40" t="s">
        <v>114</v>
      </c>
      <c r="F875" s="40" t="s">
        <v>115</v>
      </c>
      <c r="G875" s="40" t="s">
        <v>116</v>
      </c>
      <c r="H875" s="40" t="s">
        <v>117</v>
      </c>
      <c r="I875" s="40" t="s">
        <v>118</v>
      </c>
      <c r="J875" s="1161" t="s">
        <v>119</v>
      </c>
      <c r="K875" s="1168"/>
      <c r="L875" s="1162"/>
      <c r="M875" s="40" t="s">
        <v>120</v>
      </c>
      <c r="N875" s="40" t="s">
        <v>2166</v>
      </c>
      <c r="O875" s="40" t="s">
        <v>2167</v>
      </c>
      <c r="P875" s="1161" t="s">
        <v>97</v>
      </c>
      <c r="Q875" s="1162"/>
    </row>
    <row r="876" spans="2:17" ht="15" x14ac:dyDescent="0.2">
      <c r="B876" s="116" t="s">
        <v>123</v>
      </c>
      <c r="C876" s="116">
        <v>1</v>
      </c>
      <c r="D876" s="115" t="s">
        <v>2351</v>
      </c>
      <c r="E876" s="115">
        <v>43405449</v>
      </c>
      <c r="F876" s="115" t="s">
        <v>2352</v>
      </c>
      <c r="G876" s="115" t="s">
        <v>2353</v>
      </c>
      <c r="H876" s="115">
        <v>2008</v>
      </c>
      <c r="I876" s="99" t="s">
        <v>582</v>
      </c>
      <c r="J876" s="117"/>
      <c r="K876" s="114">
        <v>12</v>
      </c>
      <c r="L876" s="113" t="s">
        <v>858</v>
      </c>
      <c r="M876" s="112" t="s">
        <v>21</v>
      </c>
      <c r="N876" s="112" t="s">
        <v>21</v>
      </c>
      <c r="O876" s="112" t="s">
        <v>21</v>
      </c>
      <c r="P876" s="1119" t="s">
        <v>2278</v>
      </c>
      <c r="Q876" s="1119"/>
    </row>
    <row r="877" spans="2:17" ht="15" x14ac:dyDescent="0.2">
      <c r="B877" s="116" t="s">
        <v>958</v>
      </c>
      <c r="C877" s="116">
        <v>1</v>
      </c>
      <c r="D877" s="115" t="s">
        <v>2354</v>
      </c>
      <c r="E877" s="115">
        <v>32299775</v>
      </c>
      <c r="F877" s="115" t="s">
        <v>273</v>
      </c>
      <c r="G877" s="115" t="s">
        <v>367</v>
      </c>
      <c r="H877" s="115">
        <v>2009</v>
      </c>
      <c r="I877" s="99" t="s">
        <v>1123</v>
      </c>
      <c r="J877" s="117"/>
      <c r="K877" s="114">
        <v>39</v>
      </c>
      <c r="L877" s="115" t="s">
        <v>273</v>
      </c>
      <c r="M877" s="112" t="s">
        <v>21</v>
      </c>
      <c r="N877" s="112" t="s">
        <v>21</v>
      </c>
      <c r="O877" s="112" t="s">
        <v>21</v>
      </c>
      <c r="P877" s="1119"/>
      <c r="Q877" s="1119"/>
    </row>
    <row r="878" spans="2:17" ht="15" x14ac:dyDescent="0.2">
      <c r="B878" s="116" t="s">
        <v>123</v>
      </c>
      <c r="C878" s="116">
        <v>1</v>
      </c>
      <c r="D878" s="115" t="s">
        <v>2355</v>
      </c>
      <c r="E878" s="115">
        <v>1037602800</v>
      </c>
      <c r="F878" s="115" t="s">
        <v>343</v>
      </c>
      <c r="G878" s="115" t="s">
        <v>126</v>
      </c>
      <c r="H878" s="115">
        <v>2013</v>
      </c>
      <c r="I878" s="99" t="s">
        <v>582</v>
      </c>
      <c r="J878" s="117"/>
      <c r="K878" s="114">
        <v>12</v>
      </c>
      <c r="L878" s="113" t="s">
        <v>858</v>
      </c>
      <c r="M878" s="112" t="s">
        <v>21</v>
      </c>
      <c r="N878" s="112" t="s">
        <v>21</v>
      </c>
      <c r="O878" s="112" t="s">
        <v>21</v>
      </c>
      <c r="P878" s="1119" t="s">
        <v>2278</v>
      </c>
      <c r="Q878" s="1119"/>
    </row>
    <row r="879" spans="2:17" ht="15" x14ac:dyDescent="0.2">
      <c r="B879" s="116" t="s">
        <v>958</v>
      </c>
      <c r="C879" s="116">
        <v>1</v>
      </c>
      <c r="D879" s="115" t="s">
        <v>2356</v>
      </c>
      <c r="E879" s="115">
        <v>43288097</v>
      </c>
      <c r="F879" s="115" t="s">
        <v>273</v>
      </c>
      <c r="G879" s="115" t="s">
        <v>126</v>
      </c>
      <c r="H879" s="115">
        <v>2013</v>
      </c>
      <c r="I879" s="99"/>
      <c r="J879" s="117"/>
      <c r="K879" s="114">
        <v>24</v>
      </c>
      <c r="L879" s="115" t="s">
        <v>2357</v>
      </c>
      <c r="M879" s="112" t="s">
        <v>21</v>
      </c>
      <c r="N879" s="112" t="s">
        <v>21</v>
      </c>
      <c r="O879" s="112" t="s">
        <v>21</v>
      </c>
      <c r="P879" s="1119"/>
      <c r="Q879" s="1119"/>
    </row>
    <row r="880" spans="2:17" ht="15" x14ac:dyDescent="0.2">
      <c r="B880" s="116" t="s">
        <v>123</v>
      </c>
      <c r="C880" s="116">
        <v>1</v>
      </c>
      <c r="D880" s="115" t="s">
        <v>2358</v>
      </c>
      <c r="E880" s="115">
        <v>1020407892</v>
      </c>
      <c r="F880" s="115" t="s">
        <v>2359</v>
      </c>
      <c r="G880" s="115" t="s">
        <v>126</v>
      </c>
      <c r="H880" s="115">
        <v>2011</v>
      </c>
      <c r="I880" s="99" t="s">
        <v>582</v>
      </c>
      <c r="J880" s="117"/>
      <c r="K880" s="114">
        <f>12+6</f>
        <v>18</v>
      </c>
      <c r="L880" s="113" t="s">
        <v>858</v>
      </c>
      <c r="M880" s="112" t="s">
        <v>21</v>
      </c>
      <c r="N880" s="112" t="s">
        <v>21</v>
      </c>
      <c r="O880" s="112" t="s">
        <v>21</v>
      </c>
      <c r="P880" s="1119" t="s">
        <v>2278</v>
      </c>
      <c r="Q880" s="1119"/>
    </row>
    <row r="881" spans="2:17" ht="15" x14ac:dyDescent="0.2">
      <c r="B881" s="116" t="s">
        <v>958</v>
      </c>
      <c r="C881" s="116">
        <v>1</v>
      </c>
      <c r="D881" s="115" t="s">
        <v>2360</v>
      </c>
      <c r="E881" s="115">
        <v>39176200</v>
      </c>
      <c r="F881" s="115" t="s">
        <v>273</v>
      </c>
      <c r="G881" s="115" t="s">
        <v>367</v>
      </c>
      <c r="H881" s="115">
        <v>2012</v>
      </c>
      <c r="I881" s="99" t="s">
        <v>1123</v>
      </c>
      <c r="J881" s="117"/>
      <c r="K881" s="114">
        <v>7</v>
      </c>
      <c r="L881" s="115" t="s">
        <v>273</v>
      </c>
      <c r="M881" s="112" t="s">
        <v>21</v>
      </c>
      <c r="N881" s="112" t="s">
        <v>21</v>
      </c>
      <c r="O881" s="112" t="s">
        <v>21</v>
      </c>
      <c r="P881" s="1119"/>
      <c r="Q881" s="1119"/>
    </row>
    <row r="882" spans="2:17" ht="15" x14ac:dyDescent="0.2">
      <c r="B882" s="116" t="s">
        <v>123</v>
      </c>
      <c r="C882" s="116">
        <v>1</v>
      </c>
      <c r="D882" s="115" t="s">
        <v>2361</v>
      </c>
      <c r="E882" s="115">
        <v>21980446</v>
      </c>
      <c r="F882" s="115" t="s">
        <v>2362</v>
      </c>
      <c r="G882" s="115" t="s">
        <v>2363</v>
      </c>
      <c r="H882" s="115">
        <v>2002</v>
      </c>
      <c r="I882" s="99" t="s">
        <v>582</v>
      </c>
      <c r="J882" s="117"/>
      <c r="K882" s="114">
        <v>13</v>
      </c>
      <c r="L882" s="113" t="s">
        <v>858</v>
      </c>
      <c r="M882" s="112" t="s">
        <v>21</v>
      </c>
      <c r="N882" s="112" t="s">
        <v>21</v>
      </c>
      <c r="O882" s="112" t="s">
        <v>21</v>
      </c>
      <c r="P882" s="1119" t="s">
        <v>2278</v>
      </c>
      <c r="Q882" s="1119"/>
    </row>
    <row r="883" spans="2:17" ht="15" x14ac:dyDescent="0.2">
      <c r="B883" s="116" t="s">
        <v>958</v>
      </c>
      <c r="C883" s="116">
        <v>1</v>
      </c>
      <c r="D883" s="115" t="s">
        <v>2364</v>
      </c>
      <c r="E883" s="115">
        <v>1017168169</v>
      </c>
      <c r="F883" s="115" t="s">
        <v>299</v>
      </c>
      <c r="G883" s="115" t="s">
        <v>367</v>
      </c>
      <c r="H883" s="115">
        <v>2011</v>
      </c>
      <c r="I883" s="99"/>
      <c r="J883" s="117"/>
      <c r="K883" s="114">
        <v>23</v>
      </c>
      <c r="L883" s="115" t="s">
        <v>273</v>
      </c>
      <c r="M883" s="112" t="s">
        <v>21</v>
      </c>
      <c r="N883" s="112" t="s">
        <v>21</v>
      </c>
      <c r="O883" s="112" t="s">
        <v>21</v>
      </c>
      <c r="P883" s="1119"/>
      <c r="Q883" s="1119"/>
    </row>
    <row r="884" spans="2:17" ht="15" x14ac:dyDescent="0.2">
      <c r="B884" s="116" t="s">
        <v>123</v>
      </c>
      <c r="C884" s="116">
        <v>1</v>
      </c>
      <c r="D884" s="115" t="s">
        <v>2365</v>
      </c>
      <c r="E884" s="115">
        <v>1037570409</v>
      </c>
      <c r="F884" s="115" t="s">
        <v>396</v>
      </c>
      <c r="G884" s="115" t="s">
        <v>367</v>
      </c>
      <c r="H884" s="115">
        <v>2008</v>
      </c>
      <c r="I884" s="99" t="s">
        <v>582</v>
      </c>
      <c r="J884" s="117"/>
      <c r="K884" s="114">
        <v>31</v>
      </c>
      <c r="L884" s="113" t="s">
        <v>858</v>
      </c>
      <c r="M884" s="112" t="s">
        <v>21</v>
      </c>
      <c r="N884" s="112" t="s">
        <v>21</v>
      </c>
      <c r="O884" s="112" t="s">
        <v>21</v>
      </c>
      <c r="P884" s="1119"/>
      <c r="Q884" s="1119"/>
    </row>
    <row r="885" spans="2:17" ht="15" x14ac:dyDescent="0.2">
      <c r="B885" s="116" t="s">
        <v>958</v>
      </c>
      <c r="C885" s="116">
        <v>1</v>
      </c>
      <c r="D885" s="115" t="s">
        <v>2366</v>
      </c>
      <c r="E885" s="115">
        <v>1020421829</v>
      </c>
      <c r="F885" s="115" t="s">
        <v>273</v>
      </c>
      <c r="G885" s="115" t="s">
        <v>699</v>
      </c>
      <c r="H885" s="115">
        <v>2013</v>
      </c>
      <c r="I885" s="99"/>
      <c r="J885" s="117"/>
      <c r="K885" s="114">
        <v>7</v>
      </c>
      <c r="L885" s="115" t="s">
        <v>273</v>
      </c>
      <c r="M885" s="112" t="s">
        <v>21</v>
      </c>
      <c r="N885" s="112" t="s">
        <v>21</v>
      </c>
      <c r="O885" s="112" t="s">
        <v>21</v>
      </c>
      <c r="P885" s="1119" t="s">
        <v>230</v>
      </c>
      <c r="Q885" s="1119"/>
    </row>
    <row r="886" spans="2:17" ht="15" x14ac:dyDescent="0.2">
      <c r="B886" s="116" t="s">
        <v>123</v>
      </c>
      <c r="C886" s="116">
        <v>1</v>
      </c>
      <c r="D886" s="115" t="s">
        <v>2367</v>
      </c>
      <c r="E886" s="115">
        <v>8071198</v>
      </c>
      <c r="F886" s="115" t="s">
        <v>991</v>
      </c>
      <c r="G886" s="115" t="s">
        <v>2363</v>
      </c>
      <c r="H886" s="115">
        <v>2013</v>
      </c>
      <c r="I886" s="99" t="s">
        <v>582</v>
      </c>
      <c r="J886" s="117"/>
      <c r="K886" s="114">
        <v>11</v>
      </c>
      <c r="L886" s="113" t="s">
        <v>858</v>
      </c>
      <c r="M886" s="112" t="s">
        <v>21</v>
      </c>
      <c r="N886" s="112" t="s">
        <v>21</v>
      </c>
      <c r="O886" s="112" t="s">
        <v>21</v>
      </c>
      <c r="P886" s="1119" t="s">
        <v>2278</v>
      </c>
      <c r="Q886" s="1119"/>
    </row>
    <row r="887" spans="2:17" ht="15" x14ac:dyDescent="0.2">
      <c r="B887" s="116" t="s">
        <v>958</v>
      </c>
      <c r="C887" s="116">
        <v>1</v>
      </c>
      <c r="D887" s="115" t="s">
        <v>2368</v>
      </c>
      <c r="E887" s="115">
        <v>1026140975</v>
      </c>
      <c r="F887" s="115" t="s">
        <v>273</v>
      </c>
      <c r="G887" s="115" t="s">
        <v>2363</v>
      </c>
      <c r="H887" s="115">
        <v>2014</v>
      </c>
      <c r="I887" s="99"/>
      <c r="J887" s="117"/>
      <c r="K887" s="114">
        <v>9</v>
      </c>
      <c r="L887" s="115" t="s">
        <v>273</v>
      </c>
      <c r="M887" s="112" t="s">
        <v>21</v>
      </c>
      <c r="N887" s="112" t="s">
        <v>21</v>
      </c>
      <c r="O887" s="112" t="s">
        <v>21</v>
      </c>
      <c r="P887" s="1119"/>
      <c r="Q887" s="1119"/>
    </row>
    <row r="888" spans="2:17" ht="15" x14ac:dyDescent="0.2">
      <c r="B888" s="116"/>
      <c r="C888" s="116"/>
      <c r="D888" s="115"/>
      <c r="E888" s="115"/>
      <c r="F888" s="518"/>
      <c r="G888" s="115"/>
      <c r="H888" s="115"/>
      <c r="I888" s="99"/>
      <c r="J888" s="117"/>
      <c r="K888" s="114"/>
      <c r="L888" s="113"/>
      <c r="M888" s="112"/>
      <c r="N888" s="112"/>
      <c r="O888" s="112"/>
      <c r="P888" s="1119"/>
      <c r="Q888" s="1119"/>
    </row>
    <row r="889" spans="2:17" x14ac:dyDescent="0.25">
      <c r="K889" s="475"/>
      <c r="M889" s="475"/>
    </row>
    <row r="890" spans="2:17" ht="15" thickBot="1" x14ac:dyDescent="0.3">
      <c r="K890" s="475"/>
      <c r="M890" s="475"/>
    </row>
    <row r="891" spans="2:17" ht="27" thickBot="1" x14ac:dyDescent="0.3">
      <c r="B891" s="1165" t="s">
        <v>145</v>
      </c>
      <c r="C891" s="1166"/>
      <c r="D891" s="1166"/>
      <c r="E891" s="1166"/>
      <c r="F891" s="1166"/>
      <c r="G891" s="1166"/>
      <c r="H891" s="1166"/>
      <c r="I891" s="1166"/>
      <c r="J891" s="1166"/>
      <c r="K891" s="1166"/>
      <c r="L891" s="1166"/>
      <c r="M891" s="1166"/>
      <c r="N891" s="1167"/>
    </row>
    <row r="892" spans="2:17" x14ac:dyDescent="0.25">
      <c r="K892" s="475"/>
      <c r="M892" s="475"/>
    </row>
    <row r="893" spans="2:17" x14ac:dyDescent="0.25">
      <c r="K893" s="475"/>
      <c r="M893" s="475"/>
    </row>
    <row r="894" spans="2:17" ht="30" x14ac:dyDescent="0.25">
      <c r="B894" s="555" t="s">
        <v>20</v>
      </c>
      <c r="C894" s="555" t="s">
        <v>2178</v>
      </c>
      <c r="D894" s="1161" t="s">
        <v>97</v>
      </c>
      <c r="E894" s="1162"/>
      <c r="K894" s="475"/>
      <c r="M894" s="475"/>
    </row>
    <row r="895" spans="2:17" x14ac:dyDescent="0.25">
      <c r="B895" s="566" t="s">
        <v>147</v>
      </c>
      <c r="C895" s="518" t="s">
        <v>21</v>
      </c>
      <c r="D895" s="1172" t="s">
        <v>230</v>
      </c>
      <c r="E895" s="1172"/>
      <c r="K895" s="475"/>
      <c r="M895" s="475"/>
    </row>
    <row r="896" spans="2:17" x14ac:dyDescent="0.25">
      <c r="K896" s="475"/>
      <c r="M896" s="475"/>
    </row>
    <row r="897" spans="1:17" x14ac:dyDescent="0.25">
      <c r="K897" s="475"/>
      <c r="M897" s="475"/>
    </row>
    <row r="898" spans="1:17" ht="26.25" x14ac:dyDescent="0.25">
      <c r="B898" s="1151" t="s">
        <v>148</v>
      </c>
      <c r="C898" s="1152"/>
      <c r="D898" s="1152"/>
      <c r="E898" s="1152"/>
      <c r="F898" s="1152"/>
      <c r="G898" s="1152"/>
      <c r="H898" s="1152"/>
      <c r="I898" s="1152"/>
      <c r="J898" s="1152"/>
      <c r="K898" s="1152"/>
      <c r="L898" s="1152"/>
      <c r="M898" s="1152"/>
      <c r="N898" s="1152"/>
      <c r="O898" s="1152"/>
      <c r="P898" s="1152"/>
    </row>
    <row r="899" spans="1:17" x14ac:dyDescent="0.25">
      <c r="K899" s="475"/>
      <c r="M899" s="475"/>
    </row>
    <row r="900" spans="1:17" ht="15" thickBot="1" x14ac:dyDescent="0.3">
      <c r="K900" s="475"/>
      <c r="M900" s="475"/>
    </row>
    <row r="901" spans="1:17" ht="27" thickBot="1" x14ac:dyDescent="0.3">
      <c r="B901" s="1165" t="s">
        <v>149</v>
      </c>
      <c r="C901" s="1166"/>
      <c r="D901" s="1166"/>
      <c r="E901" s="1166"/>
      <c r="F901" s="1166"/>
      <c r="G901" s="1166"/>
      <c r="H901" s="1166"/>
      <c r="I901" s="1166"/>
      <c r="J901" s="1166"/>
      <c r="K901" s="1166"/>
      <c r="L901" s="1166"/>
      <c r="M901" s="1166"/>
      <c r="N901" s="1167"/>
    </row>
    <row r="902" spans="1:17" x14ac:dyDescent="0.25">
      <c r="K902" s="475"/>
      <c r="M902" s="475"/>
    </row>
    <row r="903" spans="1:17" ht="15" thickBot="1" x14ac:dyDescent="0.3">
      <c r="K903" s="475"/>
      <c r="M903" s="522"/>
      <c r="N903" s="522"/>
    </row>
    <row r="904" spans="1:17" ht="75" x14ac:dyDescent="0.25">
      <c r="A904" s="486"/>
      <c r="B904" s="523" t="s">
        <v>36</v>
      </c>
      <c r="C904" s="523" t="s">
        <v>37</v>
      </c>
      <c r="D904" s="523" t="s">
        <v>38</v>
      </c>
      <c r="E904" s="523" t="s">
        <v>39</v>
      </c>
      <c r="F904" s="523" t="s">
        <v>40</v>
      </c>
      <c r="G904" s="523" t="s">
        <v>41</v>
      </c>
      <c r="H904" s="523" t="s">
        <v>42</v>
      </c>
      <c r="I904" s="523" t="s">
        <v>43</v>
      </c>
      <c r="J904" s="523" t="s">
        <v>44</v>
      </c>
      <c r="K904" s="523" t="s">
        <v>45</v>
      </c>
      <c r="L904" s="523" t="s">
        <v>46</v>
      </c>
      <c r="M904" s="586" t="s">
        <v>47</v>
      </c>
      <c r="N904" s="523" t="s">
        <v>48</v>
      </c>
      <c r="O904" s="523" t="s">
        <v>49</v>
      </c>
      <c r="P904" s="525" t="s">
        <v>50</v>
      </c>
      <c r="Q904" s="525" t="s">
        <v>51</v>
      </c>
    </row>
    <row r="905" spans="1:17" ht="28.5" x14ac:dyDescent="0.25">
      <c r="A905" s="526">
        <v>1</v>
      </c>
      <c r="B905" s="527" t="s">
        <v>1946</v>
      </c>
      <c r="C905" s="528" t="s">
        <v>1946</v>
      </c>
      <c r="D905" s="527" t="s">
        <v>769</v>
      </c>
      <c r="E905" s="527" t="s">
        <v>2369</v>
      </c>
      <c r="F905" s="530" t="s">
        <v>21</v>
      </c>
      <c r="G905" s="567"/>
      <c r="H905" s="532" t="s">
        <v>2370</v>
      </c>
      <c r="I905" s="533" t="s">
        <v>754</v>
      </c>
      <c r="J905" s="533" t="s">
        <v>22</v>
      </c>
      <c r="K905" s="535">
        <v>11.1</v>
      </c>
      <c r="L905" s="535"/>
      <c r="M905" s="535">
        <v>54</v>
      </c>
      <c r="N905" s="536">
        <f>+M905*G905</f>
        <v>0</v>
      </c>
      <c r="O905" s="537">
        <v>26648046</v>
      </c>
      <c r="P905" s="537">
        <v>1132</v>
      </c>
      <c r="Q905" s="538"/>
    </row>
    <row r="906" spans="1:17" ht="28.5" x14ac:dyDescent="0.25">
      <c r="A906" s="526">
        <f>+A905+1</f>
        <v>2</v>
      </c>
      <c r="B906" s="527" t="s">
        <v>1946</v>
      </c>
      <c r="C906" s="528" t="s">
        <v>1946</v>
      </c>
      <c r="D906" s="527" t="s">
        <v>769</v>
      </c>
      <c r="E906" s="529" t="s">
        <v>2371</v>
      </c>
      <c r="F906" s="530" t="s">
        <v>21</v>
      </c>
      <c r="G906" s="530"/>
      <c r="H906" s="530" t="s">
        <v>2372</v>
      </c>
      <c r="I906" s="533" t="s">
        <v>2373</v>
      </c>
      <c r="J906" s="533" t="s">
        <v>22</v>
      </c>
      <c r="K906" s="535">
        <v>4.1500000000000004</v>
      </c>
      <c r="L906" s="535"/>
      <c r="M906" s="535">
        <v>8</v>
      </c>
      <c r="N906" s="536"/>
      <c r="O906" s="537">
        <v>102841272</v>
      </c>
      <c r="P906" s="537">
        <v>1152</v>
      </c>
      <c r="Q906" s="538"/>
    </row>
    <row r="907" spans="1:17" x14ac:dyDescent="0.25">
      <c r="A907" s="526">
        <f t="shared" ref="A907:A912" si="25">+A906+1</f>
        <v>3</v>
      </c>
      <c r="B907" s="527"/>
      <c r="C907" s="528"/>
      <c r="D907" s="527"/>
      <c r="E907" s="529"/>
      <c r="F907" s="530"/>
      <c r="G907" s="530"/>
      <c r="H907" s="530"/>
      <c r="I907" s="533"/>
      <c r="J907" s="533"/>
      <c r="K907" s="533"/>
      <c r="L907" s="533"/>
      <c r="M907" s="536"/>
      <c r="N907" s="536"/>
      <c r="O907" s="537"/>
      <c r="P907" s="537"/>
      <c r="Q907" s="538"/>
    </row>
    <row r="908" spans="1:17" x14ac:dyDescent="0.25">
      <c r="A908" s="526">
        <f t="shared" si="25"/>
        <v>4</v>
      </c>
      <c r="B908" s="527"/>
      <c r="C908" s="528"/>
      <c r="D908" s="527"/>
      <c r="E908" s="529"/>
      <c r="F908" s="530"/>
      <c r="G908" s="530"/>
      <c r="H908" s="530"/>
      <c r="I908" s="533"/>
      <c r="J908" s="533"/>
      <c r="K908" s="533"/>
      <c r="L908" s="533"/>
      <c r="M908" s="536"/>
      <c r="N908" s="536"/>
      <c r="O908" s="537"/>
      <c r="P908" s="537"/>
      <c r="Q908" s="538"/>
    </row>
    <row r="909" spans="1:17" x14ac:dyDescent="0.25">
      <c r="A909" s="526">
        <f t="shared" si="25"/>
        <v>5</v>
      </c>
      <c r="B909" s="527"/>
      <c r="C909" s="528"/>
      <c r="D909" s="527"/>
      <c r="E909" s="529"/>
      <c r="F909" s="530"/>
      <c r="G909" s="530"/>
      <c r="H909" s="530"/>
      <c r="I909" s="533"/>
      <c r="J909" s="533"/>
      <c r="K909" s="533"/>
      <c r="L909" s="533"/>
      <c r="M909" s="536"/>
      <c r="N909" s="536"/>
      <c r="O909" s="537"/>
      <c r="P909" s="537"/>
      <c r="Q909" s="538"/>
    </row>
    <row r="910" spans="1:17" x14ac:dyDescent="0.25">
      <c r="A910" s="526">
        <f t="shared" si="25"/>
        <v>6</v>
      </c>
      <c r="B910" s="527"/>
      <c r="C910" s="528"/>
      <c r="D910" s="527"/>
      <c r="E910" s="529"/>
      <c r="F910" s="530"/>
      <c r="G910" s="530"/>
      <c r="H910" s="530"/>
      <c r="I910" s="533"/>
      <c r="J910" s="533"/>
      <c r="K910" s="533"/>
      <c r="L910" s="533"/>
      <c r="M910" s="536"/>
      <c r="N910" s="536"/>
      <c r="O910" s="537"/>
      <c r="P910" s="537"/>
      <c r="Q910" s="538"/>
    </row>
    <row r="911" spans="1:17" x14ac:dyDescent="0.25">
      <c r="A911" s="526">
        <f t="shared" si="25"/>
        <v>7</v>
      </c>
      <c r="B911" s="527"/>
      <c r="C911" s="528"/>
      <c r="D911" s="527"/>
      <c r="E911" s="529"/>
      <c r="F911" s="530"/>
      <c r="G911" s="530"/>
      <c r="H911" s="530"/>
      <c r="I911" s="533"/>
      <c r="J911" s="533"/>
      <c r="K911" s="533"/>
      <c r="L911" s="533"/>
      <c r="M911" s="536"/>
      <c r="N911" s="536"/>
      <c r="O911" s="537"/>
      <c r="P911" s="537"/>
      <c r="Q911" s="538"/>
    </row>
    <row r="912" spans="1:17" x14ac:dyDescent="0.25">
      <c r="A912" s="526">
        <f t="shared" si="25"/>
        <v>8</v>
      </c>
      <c r="B912" s="527"/>
      <c r="C912" s="528"/>
      <c r="D912" s="527"/>
      <c r="E912" s="529"/>
      <c r="F912" s="530"/>
      <c r="G912" s="530"/>
      <c r="H912" s="530"/>
      <c r="I912" s="533"/>
      <c r="J912" s="533"/>
      <c r="K912" s="533"/>
      <c r="L912" s="533"/>
      <c r="M912" s="536"/>
      <c r="N912" s="536"/>
      <c r="O912" s="537"/>
      <c r="P912" s="537"/>
      <c r="Q912" s="538"/>
    </row>
    <row r="913" spans="1:17" x14ac:dyDescent="0.25">
      <c r="A913" s="526"/>
      <c r="B913" s="541" t="s">
        <v>31</v>
      </c>
      <c r="C913" s="528"/>
      <c r="D913" s="527"/>
      <c r="E913" s="529"/>
      <c r="F913" s="530"/>
      <c r="G913" s="530"/>
      <c r="H913" s="530"/>
      <c r="I913" s="533"/>
      <c r="J913" s="533"/>
      <c r="K913" s="543">
        <f t="shared" ref="K913:N913" si="26">SUM(K905:K912)</f>
        <v>15.25</v>
      </c>
      <c r="L913" s="543">
        <f t="shared" si="26"/>
        <v>0</v>
      </c>
      <c r="M913" s="542">
        <f t="shared" si="26"/>
        <v>62</v>
      </c>
      <c r="N913" s="543">
        <f t="shared" si="26"/>
        <v>0</v>
      </c>
      <c r="O913" s="537"/>
      <c r="P913" s="537"/>
      <c r="Q913" s="538"/>
    </row>
    <row r="914" spans="1:17" x14ac:dyDescent="0.25">
      <c r="B914" s="545"/>
      <c r="C914" s="545"/>
      <c r="D914" s="545"/>
      <c r="E914" s="546"/>
      <c r="F914" s="545"/>
      <c r="G914" s="545"/>
      <c r="H914" s="545"/>
      <c r="I914" s="545"/>
      <c r="J914" s="545"/>
      <c r="K914" s="545"/>
      <c r="L914" s="545"/>
      <c r="M914" s="545"/>
      <c r="N914" s="545"/>
      <c r="O914" s="545"/>
      <c r="P914" s="545"/>
    </row>
    <row r="915" spans="1:17" ht="18" x14ac:dyDescent="0.25">
      <c r="B915" s="549" t="s">
        <v>172</v>
      </c>
      <c r="C915" s="570">
        <f>+K913</f>
        <v>15.25</v>
      </c>
      <c r="H915" s="552"/>
      <c r="I915" s="552"/>
      <c r="J915" s="552"/>
      <c r="K915" s="552"/>
      <c r="L915" s="552"/>
      <c r="M915" s="552"/>
      <c r="N915" s="545"/>
      <c r="O915" s="545"/>
      <c r="P915" s="545"/>
    </row>
    <row r="916" spans="1:17" x14ac:dyDescent="0.25">
      <c r="K916" s="475"/>
      <c r="M916" s="475"/>
    </row>
    <row r="917" spans="1:17" ht="15" thickBot="1" x14ac:dyDescent="0.3">
      <c r="K917" s="475"/>
      <c r="M917" s="475"/>
    </row>
    <row r="918" spans="1:17" ht="30.75" thickBot="1" x14ac:dyDescent="0.3">
      <c r="B918" s="571" t="s">
        <v>173</v>
      </c>
      <c r="C918" s="572" t="s">
        <v>174</v>
      </c>
      <c r="D918" s="571" t="s">
        <v>30</v>
      </c>
      <c r="E918" s="572" t="s">
        <v>175</v>
      </c>
      <c r="K918" s="475"/>
      <c r="M918" s="475"/>
    </row>
    <row r="919" spans="1:17" x14ac:dyDescent="0.25">
      <c r="B919" s="92" t="s">
        <v>176</v>
      </c>
      <c r="C919" s="573">
        <v>20</v>
      </c>
      <c r="D919" s="573">
        <v>0</v>
      </c>
      <c r="E919" s="1173">
        <f>+D919+D920+D921</f>
        <v>30</v>
      </c>
      <c r="K919" s="475"/>
      <c r="M919" s="475"/>
    </row>
    <row r="920" spans="1:17" x14ac:dyDescent="0.25">
      <c r="B920" s="92" t="s">
        <v>177</v>
      </c>
      <c r="C920" s="696">
        <v>30</v>
      </c>
      <c r="D920" s="690">
        <v>30</v>
      </c>
      <c r="E920" s="1174"/>
      <c r="K920" s="475"/>
      <c r="M920" s="475"/>
    </row>
    <row r="921" spans="1:17" ht="15" thickBot="1" x14ac:dyDescent="0.3">
      <c r="B921" s="92" t="s">
        <v>178</v>
      </c>
      <c r="C921" s="574">
        <v>40</v>
      </c>
      <c r="D921" s="574">
        <v>0</v>
      </c>
      <c r="E921" s="1175"/>
      <c r="K921" s="475"/>
      <c r="M921" s="475"/>
    </row>
    <row r="922" spans="1:17" x14ac:dyDescent="0.25">
      <c r="K922" s="475"/>
      <c r="M922" s="475"/>
    </row>
    <row r="923" spans="1:17" ht="15" thickBot="1" x14ac:dyDescent="0.3">
      <c r="K923" s="475"/>
      <c r="M923" s="475"/>
    </row>
    <row r="924" spans="1:17" ht="27" thickBot="1" x14ac:dyDescent="0.3">
      <c r="B924" s="1165" t="s">
        <v>179</v>
      </c>
      <c r="C924" s="1166"/>
      <c r="D924" s="1166"/>
      <c r="E924" s="1166"/>
      <c r="F924" s="1166"/>
      <c r="G924" s="1166"/>
      <c r="H924" s="1166"/>
      <c r="I924" s="1166"/>
      <c r="J924" s="1166"/>
      <c r="K924" s="1166"/>
      <c r="L924" s="1166"/>
      <c r="M924" s="1166"/>
      <c r="N924" s="1167"/>
    </row>
    <row r="925" spans="1:17" x14ac:dyDescent="0.25">
      <c r="K925" s="475"/>
      <c r="M925" s="475"/>
    </row>
    <row r="926" spans="1:17" ht="75" x14ac:dyDescent="0.25">
      <c r="B926" s="40" t="s">
        <v>111</v>
      </c>
      <c r="C926" s="40" t="s">
        <v>112</v>
      </c>
      <c r="D926" s="40" t="s">
        <v>113</v>
      </c>
      <c r="E926" s="40" t="s">
        <v>114</v>
      </c>
      <c r="F926" s="40" t="s">
        <v>115</v>
      </c>
      <c r="G926" s="40" t="s">
        <v>116</v>
      </c>
      <c r="H926" s="40" t="s">
        <v>117</v>
      </c>
      <c r="I926" s="40" t="s">
        <v>118</v>
      </c>
      <c r="J926" s="1161" t="s">
        <v>119</v>
      </c>
      <c r="K926" s="1168"/>
      <c r="L926" s="1162"/>
      <c r="M926" s="40" t="s">
        <v>120</v>
      </c>
      <c r="N926" s="40" t="s">
        <v>2166</v>
      </c>
      <c r="O926" s="40" t="s">
        <v>2167</v>
      </c>
      <c r="P926" s="1161" t="s">
        <v>97</v>
      </c>
      <c r="Q926" s="1162"/>
    </row>
    <row r="927" spans="1:17" ht="57" x14ac:dyDescent="0.2">
      <c r="A927" s="590"/>
      <c r="B927" s="591" t="s">
        <v>2201</v>
      </c>
      <c r="C927" s="591">
        <v>1</v>
      </c>
      <c r="D927" s="591" t="s">
        <v>2202</v>
      </c>
      <c r="E927" s="591">
        <v>1017202206</v>
      </c>
      <c r="F927" s="591" t="s">
        <v>2203</v>
      </c>
      <c r="G927" s="591" t="s">
        <v>2204</v>
      </c>
      <c r="H927" s="591">
        <v>2011</v>
      </c>
      <c r="I927" s="592" t="s">
        <v>2198</v>
      </c>
      <c r="J927" s="591" t="s">
        <v>1946</v>
      </c>
      <c r="K927" s="582">
        <v>25</v>
      </c>
      <c r="L927" s="592" t="s">
        <v>2205</v>
      </c>
      <c r="M927" s="593" t="s">
        <v>21</v>
      </c>
      <c r="N927" s="594" t="s">
        <v>21</v>
      </c>
      <c r="O927" s="594" t="s">
        <v>21</v>
      </c>
      <c r="P927" s="594" t="s">
        <v>2206</v>
      </c>
      <c r="Q927" s="594"/>
    </row>
    <row r="928" spans="1:17" ht="71.25" x14ac:dyDescent="0.25">
      <c r="B928" s="697" t="s">
        <v>2195</v>
      </c>
      <c r="C928" s="697">
        <v>1</v>
      </c>
      <c r="D928" s="697" t="s">
        <v>2374</v>
      </c>
      <c r="E928" s="697">
        <v>15440293</v>
      </c>
      <c r="F928" s="697" t="s">
        <v>401</v>
      </c>
      <c r="G928" s="697" t="s">
        <v>2375</v>
      </c>
      <c r="H928" s="697">
        <v>2011</v>
      </c>
      <c r="I928" s="697" t="s">
        <v>2198</v>
      </c>
      <c r="J928" s="697" t="s">
        <v>1946</v>
      </c>
      <c r="K928" s="697">
        <v>72</v>
      </c>
      <c r="L928" s="697" t="s">
        <v>792</v>
      </c>
      <c r="M928" s="576" t="s">
        <v>21</v>
      </c>
      <c r="N928" s="697" t="s">
        <v>21</v>
      </c>
      <c r="O928" s="697" t="s">
        <v>21</v>
      </c>
      <c r="P928" s="577" t="s">
        <v>2259</v>
      </c>
      <c r="Q928" s="578"/>
    </row>
    <row r="929" spans="2:17" ht="71.25" x14ac:dyDescent="0.2">
      <c r="B929" s="697" t="s">
        <v>1600</v>
      </c>
      <c r="C929" s="697">
        <v>1</v>
      </c>
      <c r="D929" s="595" t="s">
        <v>2376</v>
      </c>
      <c r="E929" s="595">
        <v>1036604861</v>
      </c>
      <c r="F929" s="595" t="s">
        <v>396</v>
      </c>
      <c r="G929" s="595" t="s">
        <v>811</v>
      </c>
      <c r="H929" s="595">
        <v>2009</v>
      </c>
      <c r="I929" s="599" t="s">
        <v>2198</v>
      </c>
      <c r="J929" s="595" t="s">
        <v>1946</v>
      </c>
      <c r="K929" s="582">
        <v>36</v>
      </c>
      <c r="L929" s="697" t="s">
        <v>858</v>
      </c>
      <c r="M929" s="576" t="s">
        <v>21</v>
      </c>
      <c r="N929" s="697" t="s">
        <v>21</v>
      </c>
      <c r="O929" s="697" t="s">
        <v>21</v>
      </c>
      <c r="P929" s="697" t="s">
        <v>2200</v>
      </c>
      <c r="Q929" s="44"/>
    </row>
    <row r="930" spans="2:17" x14ac:dyDescent="0.2">
      <c r="B930" s="595"/>
      <c r="C930" s="595"/>
      <c r="D930" s="559"/>
      <c r="E930" s="559"/>
      <c r="F930" s="559"/>
      <c r="G930" s="559"/>
      <c r="H930" s="559"/>
      <c r="I930" s="428"/>
      <c r="J930" s="596"/>
      <c r="K930" s="599"/>
      <c r="L930" s="561"/>
      <c r="M930" s="518"/>
      <c r="N930" s="518"/>
      <c r="O930" s="518"/>
      <c r="P930" s="690"/>
      <c r="Q930" s="690"/>
    </row>
    <row r="931" spans="2:17" x14ac:dyDescent="0.2">
      <c r="C931" s="595"/>
      <c r="D931" s="559"/>
      <c r="E931" s="559"/>
      <c r="F931" s="559"/>
      <c r="G931" s="559"/>
      <c r="H931" s="559"/>
      <c r="I931" s="428"/>
      <c r="J931" s="596"/>
      <c r="K931" s="561"/>
      <c r="L931" s="561"/>
      <c r="M931" s="518"/>
      <c r="N931" s="518"/>
      <c r="O931" s="518"/>
      <c r="P931" s="1172"/>
      <c r="Q931" s="1172"/>
    </row>
    <row r="932" spans="2:17" x14ac:dyDescent="0.25">
      <c r="K932" s="475"/>
      <c r="M932" s="475"/>
    </row>
    <row r="933" spans="2:17" x14ac:dyDescent="0.25">
      <c r="K933" s="475"/>
      <c r="M933" s="475"/>
    </row>
    <row r="934" spans="2:17" ht="15" thickBot="1" x14ac:dyDescent="0.3">
      <c r="K934" s="475"/>
      <c r="M934" s="475"/>
    </row>
    <row r="935" spans="2:17" ht="30" x14ac:dyDescent="0.25">
      <c r="B935" s="520" t="s">
        <v>20</v>
      </c>
      <c r="C935" s="520" t="s">
        <v>173</v>
      </c>
      <c r="D935" s="40" t="s">
        <v>174</v>
      </c>
      <c r="E935" s="520" t="s">
        <v>30</v>
      </c>
      <c r="F935" s="572" t="s">
        <v>194</v>
      </c>
      <c r="G935" s="584"/>
      <c r="K935" s="475"/>
      <c r="M935" s="475"/>
    </row>
    <row r="936" spans="2:17" ht="108" x14ac:dyDescent="0.2">
      <c r="B936" s="1097" t="s">
        <v>195</v>
      </c>
      <c r="C936" s="97" t="s">
        <v>196</v>
      </c>
      <c r="D936" s="690">
        <v>25</v>
      </c>
      <c r="E936" s="690">
        <v>25</v>
      </c>
      <c r="F936" s="1169">
        <f>+E936+E937+E938</f>
        <v>60</v>
      </c>
      <c r="G936" s="585"/>
      <c r="K936" s="475"/>
      <c r="M936" s="475"/>
    </row>
    <row r="937" spans="2:17" ht="96" x14ac:dyDescent="0.2">
      <c r="B937" s="1097"/>
      <c r="C937" s="97" t="s">
        <v>197</v>
      </c>
      <c r="D937" s="44">
        <v>25</v>
      </c>
      <c r="E937" s="690">
        <v>25</v>
      </c>
      <c r="F937" s="1170"/>
      <c r="G937" s="585"/>
      <c r="K937" s="475"/>
      <c r="M937" s="475"/>
    </row>
    <row r="938" spans="2:17" ht="60" x14ac:dyDescent="0.2">
      <c r="B938" s="1097"/>
      <c r="C938" s="97" t="s">
        <v>198</v>
      </c>
      <c r="D938" s="690">
        <v>10</v>
      </c>
      <c r="E938" s="690">
        <v>10</v>
      </c>
      <c r="F938" s="1171"/>
      <c r="G938" s="585"/>
      <c r="K938" s="475"/>
      <c r="M938" s="475"/>
    </row>
    <row r="939" spans="2:17" x14ac:dyDescent="0.2">
      <c r="C939" s="517"/>
      <c r="K939" s="475"/>
      <c r="M939" s="475"/>
    </row>
    <row r="940" spans="2:17" x14ac:dyDescent="0.25">
      <c r="K940" s="475"/>
      <c r="M940" s="475"/>
    </row>
    <row r="941" spans="2:17" x14ac:dyDescent="0.25">
      <c r="K941" s="475"/>
      <c r="M941" s="475"/>
    </row>
    <row r="942" spans="2:17" ht="15" x14ac:dyDescent="0.25">
      <c r="B942" s="516" t="s">
        <v>199</v>
      </c>
      <c r="K942" s="475"/>
      <c r="M942" s="475"/>
    </row>
    <row r="943" spans="2:17" x14ac:dyDescent="0.25">
      <c r="K943" s="475"/>
      <c r="M943" s="475"/>
    </row>
    <row r="944" spans="2:17" x14ac:dyDescent="0.25">
      <c r="K944" s="475"/>
      <c r="M944" s="475"/>
    </row>
    <row r="945" spans="2:16" ht="15" x14ac:dyDescent="0.25">
      <c r="B945" s="40" t="s">
        <v>20</v>
      </c>
      <c r="C945" s="40" t="s">
        <v>29</v>
      </c>
      <c r="D945" s="520" t="s">
        <v>30</v>
      </c>
      <c r="E945" s="520" t="s">
        <v>31</v>
      </c>
      <c r="K945" s="475"/>
      <c r="M945" s="475"/>
    </row>
    <row r="946" spans="2:16" ht="28.5" x14ac:dyDescent="0.25">
      <c r="B946" s="43" t="s">
        <v>2207</v>
      </c>
      <c r="C946" s="44">
        <v>40</v>
      </c>
      <c r="D946" s="690">
        <f>+E919</f>
        <v>30</v>
      </c>
      <c r="E946" s="1145">
        <f>+D946+D947</f>
        <v>90</v>
      </c>
      <c r="K946" s="475"/>
      <c r="M946" s="475"/>
    </row>
    <row r="947" spans="2:16" ht="42.75" x14ac:dyDescent="0.25">
      <c r="B947" s="43" t="s">
        <v>2208</v>
      </c>
      <c r="C947" s="44">
        <v>60</v>
      </c>
      <c r="D947" s="690">
        <f>+F936</f>
        <v>60</v>
      </c>
      <c r="E947" s="1146"/>
      <c r="K947" s="475"/>
      <c r="M947" s="475"/>
    </row>
    <row r="949" spans="2:16" ht="15" x14ac:dyDescent="0.25">
      <c r="B949" s="1" t="s">
        <v>2377</v>
      </c>
    </row>
    <row r="950" spans="2:16" x14ac:dyDescent="0.25">
      <c r="K950" s="475"/>
      <c r="M950" s="475"/>
    </row>
    <row r="951" spans="2:16" ht="26.25" x14ac:dyDescent="0.25">
      <c r="B951" s="1151" t="s">
        <v>1</v>
      </c>
      <c r="C951" s="1152"/>
      <c r="D951" s="1152"/>
      <c r="E951" s="1152"/>
      <c r="F951" s="1152"/>
      <c r="G951" s="1152"/>
      <c r="H951" s="1152"/>
      <c r="I951" s="1152"/>
      <c r="J951" s="1152"/>
      <c r="K951" s="1152"/>
      <c r="L951" s="1152"/>
      <c r="M951" s="1152"/>
      <c r="N951" s="1152"/>
      <c r="O951" s="1152"/>
      <c r="P951" s="1152"/>
    </row>
    <row r="952" spans="2:16" x14ac:dyDescent="0.25">
      <c r="K952" s="475"/>
      <c r="M952" s="475"/>
    </row>
    <row r="953" spans="2:16" ht="26.25" x14ac:dyDescent="0.25">
      <c r="B953" s="1151" t="s">
        <v>2</v>
      </c>
      <c r="C953" s="1152"/>
      <c r="D953" s="1152"/>
      <c r="E953" s="1152"/>
      <c r="F953" s="1152"/>
      <c r="G953" s="1152"/>
      <c r="H953" s="1152"/>
      <c r="I953" s="1152"/>
      <c r="J953" s="1152"/>
      <c r="K953" s="1152"/>
      <c r="L953" s="1152"/>
      <c r="M953" s="1152"/>
      <c r="N953" s="1152"/>
      <c r="O953" s="1152"/>
      <c r="P953" s="1152"/>
    </row>
    <row r="954" spans="2:16" ht="15" thickBot="1" x14ac:dyDescent="0.3">
      <c r="K954" s="475"/>
      <c r="M954" s="475"/>
    </row>
    <row r="955" spans="2:16" ht="21" thickBot="1" x14ac:dyDescent="0.3">
      <c r="B955" s="477" t="s">
        <v>3</v>
      </c>
      <c r="C955" s="1153" t="s">
        <v>1946</v>
      </c>
      <c r="D955" s="1153"/>
      <c r="E955" s="1153"/>
      <c r="F955" s="1153"/>
      <c r="G955" s="1153"/>
      <c r="H955" s="1153"/>
      <c r="I955" s="1153"/>
      <c r="J955" s="1153"/>
      <c r="K955" s="1153"/>
      <c r="L955" s="1153"/>
      <c r="M955" s="1153"/>
      <c r="N955" s="1154"/>
    </row>
    <row r="956" spans="2:16" ht="15.75" thickBot="1" x14ac:dyDescent="0.3">
      <c r="B956" s="338" t="s">
        <v>5</v>
      </c>
      <c r="C956" s="1153"/>
      <c r="D956" s="1153"/>
      <c r="E956" s="1153"/>
      <c r="F956" s="1153"/>
      <c r="G956" s="1153"/>
      <c r="H956" s="1153"/>
      <c r="I956" s="1153"/>
      <c r="J956" s="1153"/>
      <c r="K956" s="1153"/>
      <c r="L956" s="1153"/>
      <c r="M956" s="1153"/>
      <c r="N956" s="1154"/>
    </row>
    <row r="957" spans="2:16" ht="15.75" thickBot="1" x14ac:dyDescent="0.3">
      <c r="B957" s="338" t="s">
        <v>6</v>
      </c>
      <c r="C957" s="1153"/>
      <c r="D957" s="1153"/>
      <c r="E957" s="1153"/>
      <c r="F957" s="1153"/>
      <c r="G957" s="1153"/>
      <c r="H957" s="1153"/>
      <c r="I957" s="1153"/>
      <c r="J957" s="1153"/>
      <c r="K957" s="1153"/>
      <c r="L957" s="1153"/>
      <c r="M957" s="1153"/>
      <c r="N957" s="1154"/>
    </row>
    <row r="958" spans="2:16" ht="15.75" thickBot="1" x14ac:dyDescent="0.3">
      <c r="B958" s="338" t="s">
        <v>7</v>
      </c>
      <c r="C958" s="1153"/>
      <c r="D958" s="1153"/>
      <c r="E958" s="1153"/>
      <c r="F958" s="1153"/>
      <c r="G958" s="1153"/>
      <c r="H958" s="1153"/>
      <c r="I958" s="1153"/>
      <c r="J958" s="1153"/>
      <c r="K958" s="1153"/>
      <c r="L958" s="1153"/>
      <c r="M958" s="1153"/>
      <c r="N958" s="1154"/>
    </row>
    <row r="959" spans="2:16" ht="15.75" thickBot="1" x14ac:dyDescent="0.3">
      <c r="B959" s="338" t="s">
        <v>8</v>
      </c>
      <c r="C959" s="1140">
        <v>26</v>
      </c>
      <c r="D959" s="1140"/>
      <c r="E959" s="1141"/>
      <c r="F959" s="478"/>
      <c r="G959" s="478"/>
      <c r="H959" s="478"/>
      <c r="I959" s="478"/>
      <c r="J959" s="478"/>
      <c r="K959" s="478"/>
      <c r="L959" s="478"/>
      <c r="M959" s="478"/>
      <c r="N959" s="480"/>
    </row>
    <row r="960" spans="2:16" ht="15.75" thickBot="1" x14ac:dyDescent="0.3">
      <c r="B960" s="341" t="s">
        <v>10</v>
      </c>
      <c r="C960" s="481">
        <v>41972</v>
      </c>
      <c r="D960" s="482"/>
      <c r="E960" s="482"/>
      <c r="F960" s="482"/>
      <c r="G960" s="482"/>
      <c r="H960" s="482"/>
      <c r="I960" s="482"/>
      <c r="J960" s="482"/>
      <c r="K960" s="482"/>
      <c r="L960" s="482"/>
      <c r="M960" s="482"/>
      <c r="N960" s="484"/>
    </row>
    <row r="961" spans="1:14" ht="15.75" x14ac:dyDescent="0.25">
      <c r="B961" s="345"/>
      <c r="C961" s="485"/>
      <c r="D961" s="347"/>
      <c r="E961" s="347"/>
      <c r="F961" s="347"/>
      <c r="G961" s="347"/>
      <c r="H961" s="347"/>
      <c r="I961" s="486"/>
      <c r="J961" s="486"/>
      <c r="K961" s="486"/>
      <c r="L961" s="486"/>
      <c r="M961" s="486"/>
      <c r="N961" s="347"/>
    </row>
    <row r="962" spans="1:14" ht="15" x14ac:dyDescent="0.25">
      <c r="I962" s="486"/>
      <c r="J962" s="486"/>
      <c r="K962" s="486"/>
      <c r="L962" s="486"/>
      <c r="M962" s="486"/>
      <c r="N962" s="488"/>
    </row>
    <row r="963" spans="1:14" ht="15" x14ac:dyDescent="0.25">
      <c r="B963" s="1142" t="s">
        <v>12</v>
      </c>
      <c r="C963" s="1142"/>
      <c r="D963" s="692" t="s">
        <v>13</v>
      </c>
      <c r="E963" s="692" t="s">
        <v>14</v>
      </c>
      <c r="F963" s="692" t="s">
        <v>15</v>
      </c>
      <c r="G963" s="489"/>
      <c r="I963" s="490"/>
      <c r="J963" s="490"/>
      <c r="K963" s="490"/>
      <c r="L963" s="490"/>
      <c r="M963" s="490"/>
      <c r="N963" s="488"/>
    </row>
    <row r="964" spans="1:14" ht="15" x14ac:dyDescent="0.25">
      <c r="B964" s="1142"/>
      <c r="C964" s="1142"/>
      <c r="D964" s="692">
        <v>26</v>
      </c>
      <c r="E964" s="497">
        <v>341437590</v>
      </c>
      <c r="F964" s="603">
        <v>117</v>
      </c>
      <c r="G964" s="494"/>
      <c r="I964" s="495"/>
      <c r="J964" s="495"/>
      <c r="K964" s="495"/>
      <c r="L964" s="495"/>
      <c r="M964" s="495"/>
      <c r="N964" s="488"/>
    </row>
    <row r="965" spans="1:14" ht="15" x14ac:dyDescent="0.25">
      <c r="B965" s="1142"/>
      <c r="C965" s="1142"/>
      <c r="D965" s="692"/>
      <c r="E965" s="492"/>
      <c r="F965" s="603"/>
      <c r="G965" s="494"/>
      <c r="I965" s="495"/>
      <c r="J965" s="495"/>
      <c r="K965" s="495"/>
      <c r="L965" s="495"/>
      <c r="M965" s="495"/>
      <c r="N965" s="488"/>
    </row>
    <row r="966" spans="1:14" ht="15" x14ac:dyDescent="0.25">
      <c r="B966" s="1142"/>
      <c r="C966" s="1142"/>
      <c r="D966" s="692"/>
      <c r="E966" s="492"/>
      <c r="F966" s="603"/>
      <c r="G966" s="494"/>
      <c r="I966" s="495"/>
      <c r="J966" s="495"/>
      <c r="K966" s="495"/>
      <c r="L966" s="495"/>
      <c r="M966" s="495"/>
      <c r="N966" s="488"/>
    </row>
    <row r="967" spans="1:14" ht="15" x14ac:dyDescent="0.25">
      <c r="B967" s="1142"/>
      <c r="C967" s="1142"/>
      <c r="D967" s="692"/>
      <c r="E967" s="497"/>
      <c r="F967" s="603"/>
      <c r="G967" s="494"/>
      <c r="H967" s="498"/>
      <c r="I967" s="495"/>
      <c r="J967" s="495"/>
      <c r="K967" s="495"/>
      <c r="L967" s="495"/>
      <c r="M967" s="495"/>
      <c r="N967" s="499"/>
    </row>
    <row r="968" spans="1:14" ht="15" x14ac:dyDescent="0.25">
      <c r="B968" s="1142"/>
      <c r="C968" s="1142"/>
      <c r="D968" s="692"/>
      <c r="E968" s="497"/>
      <c r="F968" s="603"/>
      <c r="G968" s="494"/>
      <c r="H968" s="498"/>
      <c r="I968" s="500"/>
      <c r="J968" s="500"/>
      <c r="K968" s="500"/>
      <c r="L968" s="500"/>
      <c r="M968" s="500"/>
      <c r="N968" s="499"/>
    </row>
    <row r="969" spans="1:14" ht="15" x14ac:dyDescent="0.25">
      <c r="B969" s="1142"/>
      <c r="C969" s="1142"/>
      <c r="D969" s="692"/>
      <c r="E969" s="497"/>
      <c r="F969" s="603"/>
      <c r="G969" s="494"/>
      <c r="H969" s="498"/>
      <c r="I969" s="486"/>
      <c r="J969" s="486"/>
      <c r="K969" s="486"/>
      <c r="L969" s="486"/>
      <c r="M969" s="486"/>
      <c r="N969" s="499"/>
    </row>
    <row r="970" spans="1:14" ht="15" x14ac:dyDescent="0.25">
      <c r="B970" s="1142"/>
      <c r="C970" s="1142"/>
      <c r="D970" s="692"/>
      <c r="E970" s="497"/>
      <c r="F970" s="603"/>
      <c r="G970" s="494"/>
      <c r="H970" s="498"/>
      <c r="I970" s="486"/>
      <c r="J970" s="486"/>
      <c r="K970" s="486"/>
      <c r="L970" s="486"/>
      <c r="M970" s="486"/>
      <c r="N970" s="499"/>
    </row>
    <row r="971" spans="1:14" ht="15" x14ac:dyDescent="0.25">
      <c r="B971" s="1142"/>
      <c r="C971" s="1142"/>
      <c r="D971" s="692"/>
      <c r="E971" s="497"/>
      <c r="F971" s="603"/>
      <c r="G971" s="494"/>
      <c r="H971" s="498"/>
      <c r="I971" s="486"/>
      <c r="J971" s="486"/>
      <c r="K971" s="486"/>
      <c r="L971" s="486"/>
      <c r="M971" s="486"/>
      <c r="N971" s="499"/>
    </row>
    <row r="972" spans="1:14" ht="15" x14ac:dyDescent="0.25">
      <c r="B972" s="1142"/>
      <c r="C972" s="1142"/>
      <c r="D972" s="692"/>
      <c r="E972" s="497"/>
      <c r="F972" s="603"/>
      <c r="G972" s="494"/>
      <c r="H972" s="498"/>
      <c r="I972" s="486"/>
      <c r="J972" s="486"/>
      <c r="K972" s="486"/>
      <c r="L972" s="486"/>
      <c r="M972" s="486"/>
      <c r="N972" s="499"/>
    </row>
    <row r="973" spans="1:14" ht="15" x14ac:dyDescent="0.25">
      <c r="B973" s="1142"/>
      <c r="C973" s="1142"/>
      <c r="D973" s="692"/>
      <c r="E973" s="497"/>
      <c r="F973" s="603"/>
      <c r="G973" s="494"/>
      <c r="H973" s="498"/>
      <c r="I973" s="486"/>
      <c r="J973" s="486"/>
      <c r="K973" s="486"/>
      <c r="L973" s="486"/>
      <c r="M973" s="486"/>
      <c r="N973" s="499"/>
    </row>
    <row r="974" spans="1:14" ht="15.75" thickBot="1" x14ac:dyDescent="0.3">
      <c r="B974" s="1143" t="s">
        <v>16</v>
      </c>
      <c r="C974" s="1144"/>
      <c r="D974" s="692"/>
      <c r="E974" s="502">
        <f>SUM(E964:E973)</f>
        <v>341437590</v>
      </c>
      <c r="F974" s="603">
        <f>SUM(F964:F973)</f>
        <v>117</v>
      </c>
      <c r="G974" s="494"/>
      <c r="H974" s="498"/>
      <c r="I974" s="486"/>
      <c r="J974" s="486"/>
      <c r="K974" s="486"/>
      <c r="L974" s="486"/>
      <c r="M974" s="486"/>
      <c r="N974" s="499"/>
    </row>
    <row r="975" spans="1:14" ht="43.5" thickBot="1" x14ac:dyDescent="0.3">
      <c r="A975" s="503"/>
      <c r="B975" s="504" t="s">
        <v>17</v>
      </c>
      <c r="C975" s="504" t="s">
        <v>18</v>
      </c>
      <c r="E975" s="490"/>
      <c r="F975" s="490"/>
      <c r="G975" s="490"/>
      <c r="H975" s="490"/>
      <c r="I975" s="505"/>
      <c r="J975" s="505"/>
      <c r="K975" s="505"/>
      <c r="L975" s="505"/>
      <c r="M975" s="505"/>
    </row>
    <row r="976" spans="1:14" ht="15.75" thickBot="1" x14ac:dyDescent="0.3">
      <c r="A976" s="507">
        <v>1</v>
      </c>
      <c r="C976" s="508">
        <f>+(F974*80)/100</f>
        <v>93.6</v>
      </c>
      <c r="D976" s="509"/>
      <c r="E976" s="510">
        <f>E974</f>
        <v>341437590</v>
      </c>
      <c r="F976" s="511"/>
      <c r="G976" s="511"/>
      <c r="H976" s="511"/>
      <c r="I976" s="512"/>
      <c r="J976" s="512"/>
      <c r="K976" s="512"/>
      <c r="L976" s="512"/>
      <c r="M976" s="512"/>
    </row>
    <row r="977" spans="1:14" ht="15" x14ac:dyDescent="0.25">
      <c r="A977" s="513"/>
      <c r="C977" s="514"/>
      <c r="D977" s="495"/>
      <c r="E977" s="515"/>
      <c r="F977" s="511"/>
      <c r="G977" s="511"/>
      <c r="H977" s="511"/>
      <c r="I977" s="512"/>
      <c r="J977" s="512"/>
      <c r="K977" s="512"/>
      <c r="L977" s="512"/>
      <c r="M977" s="512"/>
    </row>
    <row r="978" spans="1:14" ht="15" x14ac:dyDescent="0.25">
      <c r="A978" s="513"/>
      <c r="C978" s="514"/>
      <c r="D978" s="495"/>
      <c r="E978" s="515"/>
      <c r="F978" s="511"/>
      <c r="G978" s="511"/>
      <c r="H978" s="511"/>
      <c r="I978" s="512"/>
      <c r="J978" s="512"/>
      <c r="K978" s="512"/>
      <c r="L978" s="512"/>
      <c r="M978" s="512"/>
    </row>
    <row r="979" spans="1:14" ht="15" x14ac:dyDescent="0.2">
      <c r="A979" s="513"/>
      <c r="B979" s="516" t="s">
        <v>19</v>
      </c>
      <c r="C979" s="517"/>
      <c r="D979" s="517"/>
      <c r="E979" s="517"/>
      <c r="F979" s="517"/>
      <c r="G979" s="517"/>
      <c r="H979" s="517"/>
      <c r="I979" s="486"/>
      <c r="J979" s="486"/>
      <c r="K979" s="486"/>
      <c r="L979" s="486"/>
      <c r="M979" s="486"/>
      <c r="N979" s="488"/>
    </row>
    <row r="980" spans="1:14" ht="15" x14ac:dyDescent="0.2">
      <c r="A980" s="513"/>
      <c r="B980" s="517"/>
      <c r="C980" s="517"/>
      <c r="D980" s="517"/>
      <c r="E980" s="517"/>
      <c r="F980" s="517"/>
      <c r="G980" s="517"/>
      <c r="H980" s="517"/>
      <c r="I980" s="486"/>
      <c r="J980" s="486"/>
      <c r="K980" s="486"/>
      <c r="L980" s="486"/>
      <c r="M980" s="486"/>
      <c r="N980" s="488"/>
    </row>
    <row r="981" spans="1:14" ht="15" x14ac:dyDescent="0.2">
      <c r="A981" s="513"/>
      <c r="B981" s="40" t="s">
        <v>20</v>
      </c>
      <c r="C981" s="40" t="s">
        <v>21</v>
      </c>
      <c r="D981" s="40" t="s">
        <v>22</v>
      </c>
      <c r="E981" s="517"/>
      <c r="F981" s="517"/>
      <c r="G981" s="517"/>
      <c r="H981" s="517"/>
      <c r="I981" s="486"/>
      <c r="J981" s="486"/>
      <c r="K981" s="486"/>
      <c r="L981" s="486"/>
      <c r="M981" s="486"/>
      <c r="N981" s="488"/>
    </row>
    <row r="982" spans="1:14" ht="15" x14ac:dyDescent="0.2">
      <c r="A982" s="513"/>
      <c r="B982" s="518" t="s">
        <v>23</v>
      </c>
      <c r="C982" s="518" t="s">
        <v>21</v>
      </c>
      <c r="D982" s="518"/>
      <c r="E982" s="517"/>
      <c r="F982" s="517"/>
      <c r="G982" s="517"/>
      <c r="H982" s="517"/>
      <c r="I982" s="486"/>
      <c r="J982" s="486"/>
      <c r="K982" s="486"/>
      <c r="L982" s="486"/>
      <c r="M982" s="486"/>
      <c r="N982" s="488"/>
    </row>
    <row r="983" spans="1:14" ht="15" x14ac:dyDescent="0.2">
      <c r="A983" s="513"/>
      <c r="B983" s="518" t="s">
        <v>25</v>
      </c>
      <c r="C983" s="518" t="s">
        <v>21</v>
      </c>
      <c r="D983" s="518"/>
      <c r="E983" s="517"/>
      <c r="F983" s="517"/>
      <c r="G983" s="517"/>
      <c r="H983" s="517"/>
      <c r="I983" s="486"/>
      <c r="J983" s="486"/>
      <c r="K983" s="486"/>
      <c r="L983" s="486"/>
      <c r="M983" s="486"/>
      <c r="N983" s="488"/>
    </row>
    <row r="984" spans="1:14" ht="15" x14ac:dyDescent="0.2">
      <c r="A984" s="513"/>
      <c r="B984" s="518" t="s">
        <v>26</v>
      </c>
      <c r="C984" s="518" t="s">
        <v>21</v>
      </c>
      <c r="D984" s="518"/>
      <c r="E984" s="517"/>
      <c r="F984" s="517"/>
      <c r="G984" s="517"/>
      <c r="H984" s="517"/>
      <c r="I984" s="486"/>
      <c r="J984" s="486"/>
      <c r="K984" s="486"/>
      <c r="L984" s="486"/>
      <c r="M984" s="486"/>
      <c r="N984" s="488"/>
    </row>
    <row r="985" spans="1:14" ht="15" x14ac:dyDescent="0.2">
      <c r="A985" s="513"/>
      <c r="B985" s="518" t="s">
        <v>27</v>
      </c>
      <c r="C985" s="518" t="s">
        <v>21</v>
      </c>
      <c r="D985" s="518"/>
      <c r="E985" s="517"/>
      <c r="F985" s="517"/>
      <c r="G985" s="517"/>
      <c r="H985" s="517"/>
      <c r="I985" s="486"/>
      <c r="J985" s="486"/>
      <c r="K985" s="486"/>
      <c r="L985" s="486"/>
      <c r="M985" s="486"/>
      <c r="N985" s="488"/>
    </row>
    <row r="986" spans="1:14" ht="15" x14ac:dyDescent="0.2">
      <c r="A986" s="513"/>
      <c r="B986" s="517"/>
      <c r="C986" s="517"/>
      <c r="D986" s="517"/>
      <c r="E986" s="517"/>
      <c r="F986" s="517"/>
      <c r="G986" s="517"/>
      <c r="H986" s="517"/>
      <c r="I986" s="486"/>
      <c r="J986" s="486"/>
      <c r="K986" s="486"/>
      <c r="L986" s="486"/>
      <c r="M986" s="486"/>
      <c r="N986" s="488"/>
    </row>
    <row r="987" spans="1:14" ht="15" x14ac:dyDescent="0.2">
      <c r="A987" s="513"/>
      <c r="B987" s="517"/>
      <c r="C987" s="517"/>
      <c r="D987" s="517"/>
      <c r="E987" s="517"/>
      <c r="F987" s="517"/>
      <c r="G987" s="517"/>
      <c r="H987" s="517"/>
      <c r="I987" s="486"/>
      <c r="J987" s="486"/>
      <c r="K987" s="486"/>
      <c r="L987" s="486"/>
      <c r="M987" s="486"/>
      <c r="N987" s="488"/>
    </row>
    <row r="988" spans="1:14" ht="15" x14ac:dyDescent="0.2">
      <c r="A988" s="513"/>
      <c r="B988" s="516" t="s">
        <v>28</v>
      </c>
      <c r="C988" s="517"/>
      <c r="D988" s="517"/>
      <c r="E988" s="517"/>
      <c r="F988" s="517"/>
      <c r="G988" s="517"/>
      <c r="H988" s="517"/>
      <c r="I988" s="486"/>
      <c r="J988" s="486"/>
      <c r="K988" s="486"/>
      <c r="L988" s="486"/>
      <c r="M988" s="486"/>
      <c r="N988" s="488"/>
    </row>
    <row r="989" spans="1:14" ht="15" x14ac:dyDescent="0.2">
      <c r="A989" s="513"/>
      <c r="B989" s="517"/>
      <c r="C989" s="517"/>
      <c r="D989" s="517"/>
      <c r="E989" s="517"/>
      <c r="F989" s="517"/>
      <c r="G989" s="517"/>
      <c r="H989" s="517"/>
      <c r="I989" s="486"/>
      <c r="J989" s="486"/>
      <c r="K989" s="486"/>
      <c r="L989" s="486"/>
      <c r="M989" s="486"/>
      <c r="N989" s="488"/>
    </row>
    <row r="990" spans="1:14" ht="15" x14ac:dyDescent="0.2">
      <c r="A990" s="513"/>
      <c r="B990" s="517"/>
      <c r="C990" s="517"/>
      <c r="D990" s="517"/>
      <c r="E990" s="517"/>
      <c r="F990" s="517"/>
      <c r="G990" s="517"/>
      <c r="H990" s="517"/>
      <c r="I990" s="486"/>
      <c r="J990" s="486"/>
      <c r="K990" s="486"/>
      <c r="L990" s="486"/>
      <c r="M990" s="486"/>
      <c r="N990" s="488"/>
    </row>
    <row r="991" spans="1:14" ht="15" x14ac:dyDescent="0.2">
      <c r="A991" s="513"/>
      <c r="B991" s="40" t="s">
        <v>20</v>
      </c>
      <c r="C991" s="40" t="s">
        <v>29</v>
      </c>
      <c r="D991" s="520" t="s">
        <v>30</v>
      </c>
      <c r="E991" s="520" t="s">
        <v>31</v>
      </c>
      <c r="F991" s="517"/>
      <c r="G991" s="517"/>
      <c r="H991" s="517"/>
      <c r="I991" s="486"/>
      <c r="J991" s="486"/>
      <c r="K991" s="486"/>
      <c r="L991" s="486"/>
      <c r="M991" s="486"/>
      <c r="N991" s="488"/>
    </row>
    <row r="992" spans="1:14" ht="28.5" x14ac:dyDescent="0.2">
      <c r="A992" s="513"/>
      <c r="B992" s="43" t="s">
        <v>32</v>
      </c>
      <c r="C992" s="44">
        <v>40</v>
      </c>
      <c r="D992" s="690">
        <v>20</v>
      </c>
      <c r="E992" s="1145">
        <f>+D992+D993</f>
        <v>80</v>
      </c>
      <c r="F992" s="517"/>
      <c r="G992" s="517"/>
      <c r="H992" s="517"/>
      <c r="I992" s="486"/>
      <c r="J992" s="486"/>
      <c r="K992" s="486"/>
      <c r="L992" s="486"/>
      <c r="M992" s="486"/>
      <c r="N992" s="488"/>
    </row>
    <row r="993" spans="1:17" ht="42.75" x14ac:dyDescent="0.2">
      <c r="A993" s="513"/>
      <c r="B993" s="43" t="s">
        <v>33</v>
      </c>
      <c r="C993" s="44">
        <v>60</v>
      </c>
      <c r="D993" s="690">
        <v>60</v>
      </c>
      <c r="E993" s="1146"/>
      <c r="F993" s="517"/>
      <c r="G993" s="517"/>
      <c r="H993" s="517"/>
      <c r="I993" s="486"/>
      <c r="J993" s="486"/>
      <c r="K993" s="486"/>
      <c r="L993" s="486"/>
      <c r="M993" s="486"/>
      <c r="N993" s="488"/>
    </row>
    <row r="994" spans="1:17" ht="15" x14ac:dyDescent="0.25">
      <c r="A994" s="513"/>
      <c r="C994" s="514"/>
      <c r="D994" s="495"/>
      <c r="E994" s="515"/>
      <c r="F994" s="511"/>
      <c r="G994" s="511"/>
      <c r="H994" s="511"/>
      <c r="I994" s="512"/>
      <c r="J994" s="512"/>
      <c r="K994" s="512"/>
      <c r="L994" s="512"/>
      <c r="M994" s="512"/>
    </row>
    <row r="995" spans="1:17" ht="15" x14ac:dyDescent="0.25">
      <c r="A995" s="513"/>
      <c r="C995" s="514"/>
      <c r="D995" s="495"/>
      <c r="E995" s="515"/>
      <c r="F995" s="511"/>
      <c r="G995" s="511"/>
      <c r="H995" s="511"/>
      <c r="I995" s="512"/>
      <c r="J995" s="512"/>
      <c r="K995" s="512"/>
      <c r="L995" s="512"/>
      <c r="M995" s="512"/>
    </row>
    <row r="996" spans="1:17" ht="15" x14ac:dyDescent="0.25">
      <c r="A996" s="513"/>
      <c r="C996" s="514"/>
      <c r="D996" s="495"/>
      <c r="E996" s="515"/>
      <c r="F996" s="511"/>
      <c r="G996" s="511"/>
      <c r="H996" s="511"/>
      <c r="I996" s="512"/>
      <c r="J996" s="512"/>
      <c r="K996" s="512"/>
      <c r="L996" s="512"/>
      <c r="M996" s="512"/>
    </row>
    <row r="997" spans="1:17" ht="15" thickBot="1" x14ac:dyDescent="0.3">
      <c r="K997" s="475"/>
      <c r="M997" s="1147" t="s">
        <v>34</v>
      </c>
      <c r="N997" s="1147"/>
    </row>
    <row r="998" spans="1:17" ht="15" x14ac:dyDescent="0.25">
      <c r="B998" s="516" t="s">
        <v>35</v>
      </c>
      <c r="K998" s="475"/>
      <c r="M998" s="522"/>
      <c r="N998" s="522"/>
    </row>
    <row r="999" spans="1:17" ht="15" thickBot="1" x14ac:dyDescent="0.3">
      <c r="K999" s="475"/>
      <c r="M999" s="522"/>
      <c r="N999" s="522"/>
    </row>
    <row r="1000" spans="1:17" ht="75" x14ac:dyDescent="0.25">
      <c r="A1000" s="486"/>
      <c r="B1000" s="523" t="s">
        <v>36</v>
      </c>
      <c r="C1000" s="523" t="s">
        <v>37</v>
      </c>
      <c r="D1000" s="523" t="s">
        <v>38</v>
      </c>
      <c r="E1000" s="523" t="s">
        <v>39</v>
      </c>
      <c r="F1000" s="523" t="s">
        <v>40</v>
      </c>
      <c r="G1000" s="523" t="s">
        <v>41</v>
      </c>
      <c r="H1000" s="523" t="s">
        <v>42</v>
      </c>
      <c r="I1000" s="523" t="s">
        <v>43</v>
      </c>
      <c r="J1000" s="523" t="s">
        <v>44</v>
      </c>
      <c r="K1000" s="523" t="s">
        <v>45</v>
      </c>
      <c r="L1000" s="523" t="s">
        <v>46</v>
      </c>
      <c r="M1000" s="586" t="s">
        <v>47</v>
      </c>
      <c r="N1000" s="523" t="s">
        <v>48</v>
      </c>
      <c r="O1000" s="523" t="s">
        <v>49</v>
      </c>
      <c r="P1000" s="525" t="s">
        <v>50</v>
      </c>
      <c r="Q1000" s="525" t="s">
        <v>51</v>
      </c>
    </row>
    <row r="1001" spans="1:17" ht="28.5" x14ac:dyDescent="0.25">
      <c r="A1001" s="526">
        <v>1</v>
      </c>
      <c r="B1001" s="527" t="s">
        <v>1946</v>
      </c>
      <c r="C1001" s="527" t="s">
        <v>1946</v>
      </c>
      <c r="D1001" s="527" t="s">
        <v>769</v>
      </c>
      <c r="E1001" s="529" t="s">
        <v>2378</v>
      </c>
      <c r="F1001" s="530" t="s">
        <v>21</v>
      </c>
      <c r="G1001" s="567"/>
      <c r="H1001" s="532" t="s">
        <v>2379</v>
      </c>
      <c r="I1001" s="533" t="s">
        <v>522</v>
      </c>
      <c r="J1001" s="533" t="s">
        <v>22</v>
      </c>
      <c r="K1001" s="535">
        <v>5.28</v>
      </c>
      <c r="L1001" s="535"/>
      <c r="M1001" s="535">
        <v>721</v>
      </c>
      <c r="N1001" s="536">
        <f>+M1001*G1001</f>
        <v>0</v>
      </c>
      <c r="O1001" s="537">
        <v>1065392640</v>
      </c>
      <c r="P1001" s="537">
        <v>252</v>
      </c>
      <c r="Q1001" s="538"/>
    </row>
    <row r="1002" spans="1:17" ht="28.5" x14ac:dyDescent="0.25">
      <c r="A1002" s="526">
        <f>+A1001+1</f>
        <v>2</v>
      </c>
      <c r="B1002" s="527" t="s">
        <v>1946</v>
      </c>
      <c r="C1002" s="527" t="s">
        <v>1946</v>
      </c>
      <c r="D1002" s="527" t="s">
        <v>769</v>
      </c>
      <c r="E1002" s="529" t="s">
        <v>2380</v>
      </c>
      <c r="F1002" s="530" t="s">
        <v>21</v>
      </c>
      <c r="G1002" s="530"/>
      <c r="H1002" s="530" t="s">
        <v>2381</v>
      </c>
      <c r="I1002" s="533" t="s">
        <v>2293</v>
      </c>
      <c r="J1002" s="533" t="s">
        <v>22</v>
      </c>
      <c r="K1002" s="535">
        <v>17.21</v>
      </c>
      <c r="L1002" s="535"/>
      <c r="M1002" s="535">
        <v>470</v>
      </c>
      <c r="N1002" s="536"/>
      <c r="O1002" s="537">
        <v>1104082002</v>
      </c>
      <c r="P1002" s="537">
        <v>261</v>
      </c>
      <c r="Q1002" s="538"/>
    </row>
    <row r="1003" spans="1:17" ht="28.5" x14ac:dyDescent="0.25">
      <c r="A1003" s="526">
        <f t="shared" ref="A1003:A1008" si="27">+A1002+1</f>
        <v>3</v>
      </c>
      <c r="B1003" s="527" t="s">
        <v>1946</v>
      </c>
      <c r="C1003" s="527" t="s">
        <v>1946</v>
      </c>
      <c r="D1003" s="527" t="s">
        <v>769</v>
      </c>
      <c r="E1003" s="529" t="s">
        <v>2382</v>
      </c>
      <c r="F1003" s="530" t="s">
        <v>21</v>
      </c>
      <c r="G1003" s="530"/>
      <c r="H1003" s="530" t="s">
        <v>2295</v>
      </c>
      <c r="I1003" s="533" t="s">
        <v>506</v>
      </c>
      <c r="J1003" s="533" t="s">
        <v>22</v>
      </c>
      <c r="K1003" s="535">
        <v>1.29</v>
      </c>
      <c r="L1003" s="535">
        <v>1</v>
      </c>
      <c r="M1003" s="535">
        <v>470</v>
      </c>
      <c r="N1003" s="536"/>
      <c r="O1003" s="537">
        <v>316385627</v>
      </c>
      <c r="P1003" s="537">
        <v>276</v>
      </c>
      <c r="Q1003" s="1181" t="s">
        <v>2383</v>
      </c>
    </row>
    <row r="1004" spans="1:17" ht="28.5" x14ac:dyDescent="0.25">
      <c r="A1004" s="526">
        <f t="shared" si="27"/>
        <v>4</v>
      </c>
      <c r="B1004" s="527" t="s">
        <v>1946</v>
      </c>
      <c r="C1004" s="527" t="s">
        <v>1946</v>
      </c>
      <c r="D1004" s="527" t="s">
        <v>769</v>
      </c>
      <c r="E1004" s="529" t="s">
        <v>2384</v>
      </c>
      <c r="F1004" s="530" t="s">
        <v>21</v>
      </c>
      <c r="G1004" s="530"/>
      <c r="H1004" s="530" t="s">
        <v>2385</v>
      </c>
      <c r="I1004" s="533" t="s">
        <v>2248</v>
      </c>
      <c r="J1004" s="533" t="s">
        <v>22</v>
      </c>
      <c r="K1004" s="535">
        <v>0</v>
      </c>
      <c r="L1004" s="535">
        <v>1</v>
      </c>
      <c r="M1004" s="535">
        <v>470</v>
      </c>
      <c r="N1004" s="536"/>
      <c r="O1004" s="537">
        <v>147642415</v>
      </c>
      <c r="P1004" s="537">
        <v>278</v>
      </c>
      <c r="Q1004" s="1182"/>
    </row>
    <row r="1005" spans="1:17" ht="28.5" x14ac:dyDescent="0.25">
      <c r="A1005" s="526">
        <f t="shared" si="27"/>
        <v>5</v>
      </c>
      <c r="B1005" s="527" t="s">
        <v>1946</v>
      </c>
      <c r="C1005" s="527" t="s">
        <v>1946</v>
      </c>
      <c r="D1005" s="527" t="s">
        <v>609</v>
      </c>
      <c r="E1005" s="529" t="s">
        <v>2249</v>
      </c>
      <c r="F1005" s="530" t="s">
        <v>21</v>
      </c>
      <c r="G1005" s="530"/>
      <c r="H1005" s="530" t="s">
        <v>2250</v>
      </c>
      <c r="I1005" s="533" t="s">
        <v>2251</v>
      </c>
      <c r="J1005" s="533" t="s">
        <v>22</v>
      </c>
      <c r="K1005" s="535">
        <v>7.6</v>
      </c>
      <c r="L1005" s="535"/>
      <c r="M1005" s="535">
        <v>850</v>
      </c>
      <c r="N1005" s="536"/>
      <c r="O1005" s="537">
        <v>1788639751</v>
      </c>
      <c r="P1005" s="537">
        <v>284</v>
      </c>
      <c r="Q1005" s="538"/>
    </row>
    <row r="1006" spans="1:17" ht="85.5" x14ac:dyDescent="0.25">
      <c r="A1006" s="526">
        <f t="shared" si="27"/>
        <v>6</v>
      </c>
      <c r="B1006" s="527" t="s">
        <v>1946</v>
      </c>
      <c r="C1006" s="527" t="s">
        <v>1946</v>
      </c>
      <c r="D1006" s="527" t="s">
        <v>609</v>
      </c>
      <c r="E1006" s="529" t="s">
        <v>2253</v>
      </c>
      <c r="F1006" s="530" t="s">
        <v>21</v>
      </c>
      <c r="G1006" s="530"/>
      <c r="H1006" s="530" t="s">
        <v>2254</v>
      </c>
      <c r="I1006" s="533" t="s">
        <v>506</v>
      </c>
      <c r="J1006" s="533" t="s">
        <v>22</v>
      </c>
      <c r="K1006" s="535">
        <v>0</v>
      </c>
      <c r="L1006" s="535">
        <v>12</v>
      </c>
      <c r="M1006" s="535">
        <v>850</v>
      </c>
      <c r="N1006" s="536"/>
      <c r="O1006" s="537">
        <v>281210853</v>
      </c>
      <c r="P1006" s="537">
        <v>289</v>
      </c>
      <c r="Q1006" s="538" t="s">
        <v>2386</v>
      </c>
    </row>
    <row r="1007" spans="1:17" x14ac:dyDescent="0.25">
      <c r="A1007" s="526">
        <f t="shared" si="27"/>
        <v>7</v>
      </c>
      <c r="B1007" s="527"/>
      <c r="C1007" s="528"/>
      <c r="D1007" s="527"/>
      <c r="E1007" s="529"/>
      <c r="F1007" s="530"/>
      <c r="G1007" s="530"/>
      <c r="H1007" s="530"/>
      <c r="I1007" s="533"/>
      <c r="J1007" s="533"/>
      <c r="K1007" s="533"/>
      <c r="L1007" s="533"/>
      <c r="M1007" s="536"/>
      <c r="N1007" s="536"/>
      <c r="O1007" s="537"/>
      <c r="P1007" s="537"/>
      <c r="Q1007" s="538"/>
    </row>
    <row r="1008" spans="1:17" x14ac:dyDescent="0.25">
      <c r="A1008" s="526">
        <f t="shared" si="27"/>
        <v>8</v>
      </c>
      <c r="B1008" s="527"/>
      <c r="C1008" s="528"/>
      <c r="D1008" s="527"/>
      <c r="E1008" s="529"/>
      <c r="F1008" s="530"/>
      <c r="G1008" s="530"/>
      <c r="H1008" s="530"/>
      <c r="I1008" s="533"/>
      <c r="J1008" s="533"/>
      <c r="K1008" s="533"/>
      <c r="L1008" s="533"/>
      <c r="M1008" s="536"/>
      <c r="N1008" s="536"/>
      <c r="O1008" s="537"/>
      <c r="P1008" s="537"/>
      <c r="Q1008" s="538"/>
    </row>
    <row r="1009" spans="1:17" x14ac:dyDescent="0.25">
      <c r="A1009" s="526"/>
      <c r="B1009" s="541" t="s">
        <v>31</v>
      </c>
      <c r="C1009" s="528"/>
      <c r="D1009" s="527"/>
      <c r="E1009" s="529"/>
      <c r="F1009" s="530"/>
      <c r="G1009" s="530"/>
      <c r="H1009" s="530"/>
      <c r="I1009" s="533"/>
      <c r="J1009" s="533"/>
      <c r="K1009" s="543">
        <f t="shared" ref="K1009" si="28">SUM(K1001:K1008)</f>
        <v>31.380000000000003</v>
      </c>
      <c r="L1009" s="543">
        <f t="shared" ref="L1009:N1009" si="29">SUM(L1001:L1008)</f>
        <v>14</v>
      </c>
      <c r="M1009" s="544">
        <f t="shared" si="29"/>
        <v>3831</v>
      </c>
      <c r="N1009" s="543">
        <f t="shared" si="29"/>
        <v>0</v>
      </c>
      <c r="O1009" s="537"/>
      <c r="P1009" s="537"/>
      <c r="Q1009" s="538"/>
    </row>
    <row r="1010" spans="1:17" x14ac:dyDescent="0.25">
      <c r="A1010" s="545"/>
      <c r="B1010" s="545"/>
      <c r="C1010" s="545"/>
      <c r="D1010" s="545"/>
      <c r="E1010" s="546"/>
      <c r="F1010" s="545"/>
      <c r="G1010" s="545"/>
      <c r="H1010" s="545"/>
      <c r="I1010" s="545"/>
      <c r="J1010" s="545"/>
      <c r="K1010" s="545"/>
      <c r="L1010" s="545"/>
      <c r="M1010" s="545"/>
      <c r="N1010" s="545"/>
      <c r="O1010" s="545"/>
      <c r="P1010" s="545"/>
      <c r="Q1010" s="545"/>
    </row>
    <row r="1011" spans="1:17" ht="15" x14ac:dyDescent="0.25">
      <c r="A1011" s="545"/>
      <c r="B1011" s="1148" t="s">
        <v>76</v>
      </c>
      <c r="C1011" s="1148" t="s">
        <v>77</v>
      </c>
      <c r="D1011" s="1150" t="s">
        <v>78</v>
      </c>
      <c r="E1011" s="1150"/>
      <c r="F1011" s="545"/>
      <c r="G1011" s="545"/>
      <c r="H1011" s="545"/>
      <c r="I1011" s="545"/>
      <c r="J1011" s="545"/>
      <c r="K1011" s="545"/>
      <c r="L1011" s="545"/>
      <c r="M1011" s="545"/>
      <c r="N1011" s="545"/>
      <c r="O1011" s="545"/>
      <c r="P1011" s="545"/>
      <c r="Q1011" s="545"/>
    </row>
    <row r="1012" spans="1:17" ht="15" x14ac:dyDescent="0.25">
      <c r="A1012" s="545"/>
      <c r="B1012" s="1149"/>
      <c r="C1012" s="1149"/>
      <c r="D1012" s="691" t="s">
        <v>79</v>
      </c>
      <c r="E1012" s="548" t="s">
        <v>80</v>
      </c>
      <c r="F1012" s="545"/>
      <c r="G1012" s="545"/>
      <c r="H1012" s="545"/>
      <c r="I1012" s="545"/>
      <c r="J1012" s="545"/>
      <c r="K1012" s="545"/>
      <c r="L1012" s="545"/>
      <c r="M1012" s="545"/>
      <c r="N1012" s="545"/>
      <c r="O1012" s="545"/>
      <c r="P1012" s="545"/>
      <c r="Q1012" s="545"/>
    </row>
    <row r="1013" spans="1:17" ht="18" x14ac:dyDescent="0.25">
      <c r="A1013" s="545"/>
      <c r="B1013" s="549" t="s">
        <v>81</v>
      </c>
      <c r="C1013" s="550">
        <f>+K1009</f>
        <v>31.380000000000003</v>
      </c>
      <c r="D1013" s="551" t="s">
        <v>21</v>
      </c>
      <c r="E1013" s="551"/>
      <c r="F1013" s="552"/>
      <c r="G1013" s="552"/>
      <c r="H1013" s="552"/>
      <c r="I1013" s="552"/>
      <c r="J1013" s="552"/>
      <c r="K1013" s="552"/>
      <c r="L1013" s="552"/>
      <c r="M1013" s="552"/>
      <c r="N1013" s="545"/>
      <c r="O1013" s="545"/>
      <c r="P1013" s="545"/>
      <c r="Q1013" s="545"/>
    </row>
    <row r="1014" spans="1:17" ht="15" x14ac:dyDescent="0.25">
      <c r="A1014" s="545"/>
      <c r="B1014" s="549" t="s">
        <v>82</v>
      </c>
      <c r="C1014" s="550">
        <f>+M1009</f>
        <v>3831</v>
      </c>
      <c r="D1014" s="551" t="s">
        <v>295</v>
      </c>
      <c r="E1014" s="551"/>
      <c r="F1014" s="545"/>
      <c r="G1014" s="545"/>
      <c r="H1014" s="545"/>
      <c r="I1014" s="545"/>
      <c r="J1014" s="545"/>
      <c r="K1014" s="545"/>
      <c r="L1014" s="545"/>
      <c r="M1014" s="545"/>
      <c r="N1014" s="545"/>
      <c r="O1014" s="545"/>
      <c r="P1014" s="545"/>
      <c r="Q1014" s="545"/>
    </row>
    <row r="1015" spans="1:17" x14ac:dyDescent="0.25">
      <c r="A1015" s="545"/>
      <c r="B1015" s="554"/>
      <c r="C1015" s="1159"/>
      <c r="D1015" s="1159"/>
      <c r="E1015" s="1159"/>
      <c r="F1015" s="1159"/>
      <c r="G1015" s="1159"/>
      <c r="H1015" s="1159"/>
      <c r="I1015" s="1159"/>
      <c r="J1015" s="1159"/>
      <c r="K1015" s="1159"/>
      <c r="L1015" s="1159"/>
      <c r="M1015" s="1159"/>
      <c r="N1015" s="1159"/>
      <c r="O1015" s="545"/>
      <c r="P1015" s="545"/>
      <c r="Q1015" s="545"/>
    </row>
    <row r="1016" spans="1:17" ht="15" thickBot="1" x14ac:dyDescent="0.3">
      <c r="K1016" s="475"/>
      <c r="M1016" s="475"/>
    </row>
    <row r="1017" spans="1:17" ht="27" thickBot="1" x14ac:dyDescent="0.3">
      <c r="B1017" s="1160" t="s">
        <v>83</v>
      </c>
      <c r="C1017" s="1160"/>
      <c r="D1017" s="1160"/>
      <c r="E1017" s="1160"/>
      <c r="F1017" s="1160"/>
      <c r="G1017" s="1160"/>
      <c r="H1017" s="1160"/>
      <c r="I1017" s="1160"/>
      <c r="J1017" s="1160"/>
      <c r="K1017" s="1160"/>
      <c r="L1017" s="1160"/>
      <c r="M1017" s="1160"/>
      <c r="N1017" s="1160"/>
    </row>
    <row r="1018" spans="1:17" x14ac:dyDescent="0.25">
      <c r="K1018" s="475"/>
      <c r="M1018" s="475"/>
    </row>
    <row r="1019" spans="1:17" x14ac:dyDescent="0.25">
      <c r="K1019" s="475"/>
      <c r="M1019" s="475"/>
    </row>
    <row r="1020" spans="1:17" ht="120" x14ac:dyDescent="0.25">
      <c r="B1020" s="40" t="s">
        <v>84</v>
      </c>
      <c r="C1020" s="555" t="s">
        <v>85</v>
      </c>
      <c r="D1020" s="555" t="s">
        <v>86</v>
      </c>
      <c r="E1020" s="555" t="s">
        <v>87</v>
      </c>
      <c r="F1020" s="555" t="s">
        <v>88</v>
      </c>
      <c r="G1020" s="555" t="s">
        <v>89</v>
      </c>
      <c r="H1020" s="555" t="s">
        <v>90</v>
      </c>
      <c r="I1020" s="555" t="s">
        <v>91</v>
      </c>
      <c r="J1020" s="555" t="s">
        <v>92</v>
      </c>
      <c r="K1020" s="555" t="s">
        <v>93</v>
      </c>
      <c r="L1020" s="555" t="s">
        <v>94</v>
      </c>
      <c r="M1020" s="558" t="s">
        <v>95</v>
      </c>
      <c r="N1020" s="558" t="s">
        <v>96</v>
      </c>
      <c r="O1020" s="1161" t="s">
        <v>97</v>
      </c>
      <c r="P1020" s="1162"/>
      <c r="Q1020" s="555" t="s">
        <v>98</v>
      </c>
    </row>
    <row r="1021" spans="1:17" x14ac:dyDescent="0.2">
      <c r="B1021" s="559" t="s">
        <v>242</v>
      </c>
      <c r="C1021" s="559" t="s">
        <v>524</v>
      </c>
      <c r="D1021" s="428" t="s">
        <v>2387</v>
      </c>
      <c r="E1021" s="428">
        <v>65</v>
      </c>
      <c r="F1021" s="560"/>
      <c r="G1021" s="518" t="s">
        <v>21</v>
      </c>
      <c r="H1021" s="560"/>
      <c r="I1021" s="561"/>
      <c r="J1021" s="561" t="s">
        <v>21</v>
      </c>
      <c r="K1021" s="561" t="s">
        <v>21</v>
      </c>
      <c r="L1021" s="561" t="s">
        <v>21</v>
      </c>
      <c r="M1021" s="561" t="s">
        <v>21</v>
      </c>
      <c r="N1021" s="561" t="s">
        <v>21</v>
      </c>
      <c r="O1021" s="1157"/>
      <c r="P1021" s="1158"/>
      <c r="Q1021" s="518" t="s">
        <v>21</v>
      </c>
    </row>
    <row r="1022" spans="1:17" x14ac:dyDescent="0.2">
      <c r="B1022" s="559" t="s">
        <v>242</v>
      </c>
      <c r="C1022" s="559" t="s">
        <v>524</v>
      </c>
      <c r="D1022" s="428" t="s">
        <v>1979</v>
      </c>
      <c r="E1022" s="428">
        <v>52</v>
      </c>
      <c r="F1022" s="560"/>
      <c r="G1022" s="518" t="s">
        <v>21</v>
      </c>
      <c r="H1022" s="560"/>
      <c r="I1022" s="561"/>
      <c r="J1022" s="561" t="s">
        <v>21</v>
      </c>
      <c r="K1022" s="561" t="s">
        <v>21</v>
      </c>
      <c r="L1022" s="561" t="s">
        <v>21</v>
      </c>
      <c r="M1022" s="561" t="s">
        <v>21</v>
      </c>
      <c r="N1022" s="561" t="s">
        <v>21</v>
      </c>
      <c r="O1022" s="1157"/>
      <c r="P1022" s="1158"/>
      <c r="Q1022" s="518" t="s">
        <v>21</v>
      </c>
    </row>
    <row r="1023" spans="1:17" x14ac:dyDescent="0.2">
      <c r="B1023" s="559"/>
      <c r="C1023" s="559"/>
      <c r="D1023" s="428"/>
      <c r="E1023" s="428"/>
      <c r="F1023" s="560"/>
      <c r="G1023" s="560"/>
      <c r="H1023" s="560"/>
      <c r="I1023" s="561"/>
      <c r="J1023" s="561"/>
      <c r="K1023" s="518"/>
      <c r="L1023" s="518"/>
      <c r="M1023" s="518"/>
      <c r="N1023" s="518"/>
      <c r="O1023" s="1157"/>
      <c r="P1023" s="1158"/>
      <c r="Q1023" s="518"/>
    </row>
    <row r="1024" spans="1:17" x14ac:dyDescent="0.2">
      <c r="B1024" s="559"/>
      <c r="C1024" s="559"/>
      <c r="D1024" s="428"/>
      <c r="E1024" s="428"/>
      <c r="F1024" s="560"/>
      <c r="G1024" s="560"/>
      <c r="H1024" s="560"/>
      <c r="I1024" s="561"/>
      <c r="J1024" s="561"/>
      <c r="K1024" s="518"/>
      <c r="L1024" s="518"/>
      <c r="M1024" s="518"/>
      <c r="N1024" s="518"/>
      <c r="O1024" s="1157"/>
      <c r="P1024" s="1158"/>
      <c r="Q1024" s="518"/>
    </row>
    <row r="1025" spans="2:17" x14ac:dyDescent="0.2">
      <c r="B1025" s="559"/>
      <c r="C1025" s="559"/>
      <c r="D1025" s="428"/>
      <c r="E1025" s="428"/>
      <c r="F1025" s="560"/>
      <c r="G1025" s="560"/>
      <c r="H1025" s="560"/>
      <c r="I1025" s="561"/>
      <c r="J1025" s="561"/>
      <c r="K1025" s="518"/>
      <c r="L1025" s="518"/>
      <c r="M1025" s="518"/>
      <c r="N1025" s="518"/>
      <c r="O1025" s="1157"/>
      <c r="P1025" s="1158"/>
      <c r="Q1025" s="518"/>
    </row>
    <row r="1026" spans="2:17" x14ac:dyDescent="0.2">
      <c r="B1026" s="559"/>
      <c r="C1026" s="559"/>
      <c r="D1026" s="428"/>
      <c r="E1026" s="428"/>
      <c r="F1026" s="560"/>
      <c r="G1026" s="560"/>
      <c r="H1026" s="560"/>
      <c r="I1026" s="561"/>
      <c r="J1026" s="561"/>
      <c r="K1026" s="518"/>
      <c r="L1026" s="518"/>
      <c r="M1026" s="518"/>
      <c r="N1026" s="518"/>
      <c r="O1026" s="1157"/>
      <c r="P1026" s="1158"/>
      <c r="Q1026" s="518"/>
    </row>
    <row r="1027" spans="2:17" x14ac:dyDescent="0.25">
      <c r="B1027" s="518"/>
      <c r="C1027" s="518"/>
      <c r="D1027" s="518"/>
      <c r="E1027" s="518"/>
      <c r="F1027" s="518"/>
      <c r="G1027" s="518"/>
      <c r="H1027" s="518"/>
      <c r="I1027" s="518"/>
      <c r="J1027" s="518"/>
      <c r="K1027" s="518"/>
      <c r="L1027" s="518"/>
      <c r="M1027" s="518"/>
      <c r="N1027" s="518"/>
      <c r="O1027" s="1157"/>
      <c r="P1027" s="1158"/>
      <c r="Q1027" s="518"/>
    </row>
    <row r="1028" spans="2:17" x14ac:dyDescent="0.25">
      <c r="B1028" s="475" t="s">
        <v>107</v>
      </c>
      <c r="K1028" s="475"/>
      <c r="M1028" s="475"/>
    </row>
    <row r="1029" spans="2:17" x14ac:dyDescent="0.25">
      <c r="B1029" s="475" t="s">
        <v>108</v>
      </c>
      <c r="K1029" s="475"/>
      <c r="M1029" s="475"/>
    </row>
    <row r="1030" spans="2:17" x14ac:dyDescent="0.25">
      <c r="B1030" s="475" t="s">
        <v>109</v>
      </c>
      <c r="K1030" s="475"/>
      <c r="M1030" s="475"/>
    </row>
    <row r="1031" spans="2:17" x14ac:dyDescent="0.25">
      <c r="K1031" s="475"/>
      <c r="M1031" s="475"/>
    </row>
    <row r="1032" spans="2:17" ht="15" thickBot="1" x14ac:dyDescent="0.3">
      <c r="K1032" s="475"/>
      <c r="M1032" s="475"/>
    </row>
    <row r="1033" spans="2:17" ht="27" thickBot="1" x14ac:dyDescent="0.3">
      <c r="B1033" s="1165" t="s">
        <v>110</v>
      </c>
      <c r="C1033" s="1166"/>
      <c r="D1033" s="1166"/>
      <c r="E1033" s="1166"/>
      <c r="F1033" s="1166"/>
      <c r="G1033" s="1166"/>
      <c r="H1033" s="1166"/>
      <c r="I1033" s="1166"/>
      <c r="J1033" s="1166"/>
      <c r="K1033" s="1166"/>
      <c r="L1033" s="1166"/>
      <c r="M1033" s="1166"/>
      <c r="N1033" s="1167"/>
    </row>
    <row r="1034" spans="2:17" x14ac:dyDescent="0.25">
      <c r="K1034" s="475"/>
      <c r="M1034" s="475"/>
    </row>
    <row r="1035" spans="2:17" x14ac:dyDescent="0.25">
      <c r="K1035" s="475"/>
      <c r="M1035" s="475"/>
    </row>
    <row r="1036" spans="2:17" x14ac:dyDescent="0.25">
      <c r="K1036" s="475"/>
      <c r="M1036" s="475"/>
    </row>
    <row r="1037" spans="2:17" x14ac:dyDescent="0.25">
      <c r="K1037" s="475"/>
      <c r="M1037" s="475"/>
    </row>
    <row r="1038" spans="2:17" ht="75" x14ac:dyDescent="0.25">
      <c r="B1038" s="40" t="s">
        <v>111</v>
      </c>
      <c r="C1038" s="40" t="s">
        <v>112</v>
      </c>
      <c r="D1038" s="40" t="s">
        <v>113</v>
      </c>
      <c r="E1038" s="40" t="s">
        <v>114</v>
      </c>
      <c r="F1038" s="40" t="s">
        <v>115</v>
      </c>
      <c r="G1038" s="40" t="s">
        <v>116</v>
      </c>
      <c r="H1038" s="40" t="s">
        <v>117</v>
      </c>
      <c r="I1038" s="40" t="s">
        <v>118</v>
      </c>
      <c r="J1038" s="1161" t="s">
        <v>119</v>
      </c>
      <c r="K1038" s="1168"/>
      <c r="L1038" s="1162"/>
      <c r="M1038" s="40" t="s">
        <v>120</v>
      </c>
      <c r="N1038" s="40" t="s">
        <v>2166</v>
      </c>
      <c r="O1038" s="40" t="s">
        <v>2167</v>
      </c>
      <c r="P1038" s="1161" t="s">
        <v>97</v>
      </c>
      <c r="Q1038" s="1162"/>
    </row>
    <row r="1039" spans="2:17" ht="15" x14ac:dyDescent="0.2">
      <c r="B1039" s="116" t="s">
        <v>123</v>
      </c>
      <c r="C1039" s="116">
        <v>1</v>
      </c>
      <c r="D1039" s="115" t="s">
        <v>2388</v>
      </c>
      <c r="E1039" s="115">
        <v>1128499088</v>
      </c>
      <c r="F1039" s="115" t="s">
        <v>396</v>
      </c>
      <c r="G1039" s="115" t="s">
        <v>367</v>
      </c>
      <c r="H1039" s="115">
        <v>2010</v>
      </c>
      <c r="I1039" s="99" t="s">
        <v>582</v>
      </c>
      <c r="J1039" s="117"/>
      <c r="K1039" s="114">
        <v>29</v>
      </c>
      <c r="L1039" s="113" t="s">
        <v>858</v>
      </c>
      <c r="M1039" s="112" t="s">
        <v>21</v>
      </c>
      <c r="N1039" s="112" t="s">
        <v>21</v>
      </c>
      <c r="O1039" s="112" t="s">
        <v>21</v>
      </c>
      <c r="P1039" s="1119"/>
      <c r="Q1039" s="1119"/>
    </row>
    <row r="1040" spans="2:17" ht="15" x14ac:dyDescent="0.2">
      <c r="B1040" s="116" t="s">
        <v>958</v>
      </c>
      <c r="C1040" s="116">
        <v>1</v>
      </c>
      <c r="D1040" s="115" t="s">
        <v>2389</v>
      </c>
      <c r="E1040" s="115">
        <v>1037570664</v>
      </c>
      <c r="F1040" s="115" t="s">
        <v>273</v>
      </c>
      <c r="G1040" s="115" t="s">
        <v>367</v>
      </c>
      <c r="H1040" s="115">
        <v>2011</v>
      </c>
      <c r="I1040" s="99" t="s">
        <v>1123</v>
      </c>
      <c r="J1040" s="117"/>
      <c r="K1040" s="114">
        <v>7</v>
      </c>
      <c r="L1040" s="115" t="s">
        <v>273</v>
      </c>
      <c r="M1040" s="112" t="s">
        <v>21</v>
      </c>
      <c r="N1040" s="112" t="s">
        <v>21</v>
      </c>
      <c r="O1040" s="112" t="s">
        <v>21</v>
      </c>
      <c r="P1040" s="1119"/>
      <c r="Q1040" s="1119"/>
    </row>
    <row r="1041" spans="2:17" ht="15" x14ac:dyDescent="0.2">
      <c r="B1041" s="116"/>
      <c r="C1041" s="116"/>
      <c r="D1041" s="115"/>
      <c r="E1041" s="115"/>
      <c r="F1041" s="115"/>
      <c r="G1041" s="115"/>
      <c r="H1041" s="115"/>
      <c r="I1041" s="99"/>
      <c r="J1041" s="117"/>
      <c r="K1041" s="114"/>
      <c r="L1041" s="113"/>
      <c r="M1041" s="112"/>
      <c r="N1041" s="112"/>
      <c r="O1041" s="112"/>
      <c r="P1041" s="688"/>
      <c r="Q1041" s="688"/>
    </row>
    <row r="1042" spans="2:17" x14ac:dyDescent="0.25">
      <c r="K1042" s="475"/>
      <c r="M1042" s="475"/>
    </row>
    <row r="1043" spans="2:17" ht="15" thickBot="1" x14ac:dyDescent="0.3">
      <c r="K1043" s="475"/>
      <c r="M1043" s="475"/>
    </row>
    <row r="1044" spans="2:17" ht="27" thickBot="1" x14ac:dyDescent="0.3">
      <c r="B1044" s="1165" t="s">
        <v>145</v>
      </c>
      <c r="C1044" s="1166"/>
      <c r="D1044" s="1166"/>
      <c r="E1044" s="1166"/>
      <c r="F1044" s="1166"/>
      <c r="G1044" s="1166"/>
      <c r="H1044" s="1166"/>
      <c r="I1044" s="1166"/>
      <c r="J1044" s="1166"/>
      <c r="K1044" s="1166"/>
      <c r="L1044" s="1166"/>
      <c r="M1044" s="1166"/>
      <c r="N1044" s="1167"/>
    </row>
    <row r="1045" spans="2:17" x14ac:dyDescent="0.25">
      <c r="K1045" s="475"/>
      <c r="M1045" s="475"/>
    </row>
    <row r="1046" spans="2:17" x14ac:dyDescent="0.25">
      <c r="K1046" s="475"/>
      <c r="M1046" s="475"/>
    </row>
    <row r="1047" spans="2:17" ht="30" x14ac:dyDescent="0.25">
      <c r="B1047" s="555" t="s">
        <v>20</v>
      </c>
      <c r="C1047" s="555" t="s">
        <v>2178</v>
      </c>
      <c r="D1047" s="1161" t="s">
        <v>97</v>
      </c>
      <c r="E1047" s="1162"/>
      <c r="K1047" s="475"/>
      <c r="M1047" s="475"/>
    </row>
    <row r="1048" spans="2:17" x14ac:dyDescent="0.25">
      <c r="B1048" s="566" t="s">
        <v>147</v>
      </c>
      <c r="C1048" s="518" t="s">
        <v>22</v>
      </c>
      <c r="D1048" s="1172" t="s">
        <v>530</v>
      </c>
      <c r="E1048" s="1172"/>
      <c r="K1048" s="475"/>
      <c r="M1048" s="475"/>
    </row>
    <row r="1049" spans="2:17" x14ac:dyDescent="0.25">
      <c r="K1049" s="475"/>
      <c r="M1049" s="475"/>
    </row>
    <row r="1050" spans="2:17" x14ac:dyDescent="0.25">
      <c r="K1050" s="475"/>
      <c r="M1050" s="475"/>
    </row>
    <row r="1051" spans="2:17" ht="26.25" x14ac:dyDescent="0.25">
      <c r="B1051" s="1151" t="s">
        <v>148</v>
      </c>
      <c r="C1051" s="1152"/>
      <c r="D1051" s="1152"/>
      <c r="E1051" s="1152"/>
      <c r="F1051" s="1152"/>
      <c r="G1051" s="1152"/>
      <c r="H1051" s="1152"/>
      <c r="I1051" s="1152"/>
      <c r="J1051" s="1152"/>
      <c r="K1051" s="1152"/>
      <c r="L1051" s="1152"/>
      <c r="M1051" s="1152"/>
      <c r="N1051" s="1152"/>
      <c r="O1051" s="1152"/>
      <c r="P1051" s="1152"/>
    </row>
    <row r="1052" spans="2:17" x14ac:dyDescent="0.25">
      <c r="K1052" s="475"/>
      <c r="M1052" s="475"/>
    </row>
    <row r="1053" spans="2:17" ht="15" thickBot="1" x14ac:dyDescent="0.3">
      <c r="K1053" s="475"/>
      <c r="M1053" s="475"/>
    </row>
    <row r="1054" spans="2:17" ht="27" thickBot="1" x14ac:dyDescent="0.3">
      <c r="B1054" s="1165" t="s">
        <v>149</v>
      </c>
      <c r="C1054" s="1166"/>
      <c r="D1054" s="1166"/>
      <c r="E1054" s="1166"/>
      <c r="F1054" s="1166"/>
      <c r="G1054" s="1166"/>
      <c r="H1054" s="1166"/>
      <c r="I1054" s="1166"/>
      <c r="J1054" s="1166"/>
      <c r="K1054" s="1166"/>
      <c r="L1054" s="1166"/>
      <c r="M1054" s="1166"/>
      <c r="N1054" s="1167"/>
    </row>
    <row r="1055" spans="2:17" x14ac:dyDescent="0.25">
      <c r="K1055" s="475"/>
      <c r="M1055" s="475"/>
    </row>
    <row r="1056" spans="2:17" ht="15" thickBot="1" x14ac:dyDescent="0.3">
      <c r="K1056" s="475"/>
      <c r="M1056" s="522"/>
      <c r="N1056" s="522"/>
    </row>
    <row r="1057" spans="1:17" ht="75" x14ac:dyDescent="0.25">
      <c r="A1057" s="486"/>
      <c r="B1057" s="523" t="s">
        <v>36</v>
      </c>
      <c r="C1057" s="523" t="s">
        <v>37</v>
      </c>
      <c r="D1057" s="523" t="s">
        <v>38</v>
      </c>
      <c r="E1057" s="523" t="s">
        <v>39</v>
      </c>
      <c r="F1057" s="523" t="s">
        <v>40</v>
      </c>
      <c r="G1057" s="523" t="s">
        <v>41</v>
      </c>
      <c r="H1057" s="523" t="s">
        <v>42</v>
      </c>
      <c r="I1057" s="523" t="s">
        <v>43</v>
      </c>
      <c r="J1057" s="523" t="s">
        <v>44</v>
      </c>
      <c r="K1057" s="523" t="s">
        <v>45</v>
      </c>
      <c r="L1057" s="523" t="s">
        <v>46</v>
      </c>
      <c r="M1057" s="586" t="s">
        <v>47</v>
      </c>
      <c r="N1057" s="523" t="s">
        <v>48</v>
      </c>
      <c r="O1057" s="523" t="s">
        <v>49</v>
      </c>
      <c r="P1057" s="525" t="s">
        <v>50</v>
      </c>
      <c r="Q1057" s="525" t="s">
        <v>51</v>
      </c>
    </row>
    <row r="1058" spans="1:17" ht="28.5" x14ac:dyDescent="0.25">
      <c r="A1058" s="526">
        <v>1</v>
      </c>
      <c r="B1058" s="527" t="s">
        <v>1946</v>
      </c>
      <c r="C1058" s="528" t="s">
        <v>1946</v>
      </c>
      <c r="D1058" s="527" t="s">
        <v>769</v>
      </c>
      <c r="E1058" s="529" t="s">
        <v>2390</v>
      </c>
      <c r="F1058" s="530" t="s">
        <v>21</v>
      </c>
      <c r="G1058" s="567"/>
      <c r="H1058" s="532" t="s">
        <v>2391</v>
      </c>
      <c r="I1058" s="533" t="s">
        <v>56</v>
      </c>
      <c r="J1058" s="533" t="s">
        <v>22</v>
      </c>
      <c r="K1058" s="535">
        <v>10.7</v>
      </c>
      <c r="L1058" s="535">
        <v>2</v>
      </c>
      <c r="M1058" s="535">
        <v>12</v>
      </c>
      <c r="N1058" s="536">
        <f>+M1058*G1058</f>
        <v>0</v>
      </c>
      <c r="O1058" s="537">
        <v>137700351</v>
      </c>
      <c r="P1058" s="537">
        <v>1168</v>
      </c>
      <c r="Q1058" s="538"/>
    </row>
    <row r="1059" spans="1:17" ht="28.5" x14ac:dyDescent="0.25">
      <c r="A1059" s="526">
        <f>+A1058+1</f>
        <v>2</v>
      </c>
      <c r="B1059" s="527" t="s">
        <v>1946</v>
      </c>
      <c r="C1059" s="528" t="s">
        <v>1946</v>
      </c>
      <c r="D1059" s="527" t="s">
        <v>769</v>
      </c>
      <c r="E1059" s="529" t="s">
        <v>2392</v>
      </c>
      <c r="F1059" s="530" t="s">
        <v>21</v>
      </c>
      <c r="G1059" s="530"/>
      <c r="H1059" s="530" t="s">
        <v>2393</v>
      </c>
      <c r="I1059" s="533" t="s">
        <v>2394</v>
      </c>
      <c r="J1059" s="533" t="s">
        <v>22</v>
      </c>
      <c r="K1059" s="535">
        <v>0</v>
      </c>
      <c r="L1059" s="535">
        <v>1</v>
      </c>
      <c r="M1059" s="535">
        <v>187</v>
      </c>
      <c r="N1059" s="536"/>
      <c r="O1059" s="537">
        <v>70928310</v>
      </c>
      <c r="P1059" s="537">
        <v>1183</v>
      </c>
      <c r="Q1059" s="538"/>
    </row>
    <row r="1060" spans="1:17" ht="28.5" x14ac:dyDescent="0.25">
      <c r="A1060" s="526">
        <f t="shared" ref="A1060:A1065" si="30">+A1059+1</f>
        <v>3</v>
      </c>
      <c r="B1060" s="527" t="s">
        <v>1946</v>
      </c>
      <c r="C1060" s="528" t="s">
        <v>1946</v>
      </c>
      <c r="D1060" s="527" t="s">
        <v>769</v>
      </c>
      <c r="E1060" s="529" t="s">
        <v>2395</v>
      </c>
      <c r="F1060" s="530" t="s">
        <v>21</v>
      </c>
      <c r="G1060" s="530"/>
      <c r="H1060" s="530" t="s">
        <v>2396</v>
      </c>
      <c r="I1060" s="533" t="s">
        <v>2397</v>
      </c>
      <c r="J1060" s="533" t="s">
        <v>22</v>
      </c>
      <c r="K1060" s="535">
        <v>2.4</v>
      </c>
      <c r="L1060" s="535"/>
      <c r="M1060" s="535">
        <v>125</v>
      </c>
      <c r="N1060" s="536"/>
      <c r="O1060" s="537">
        <v>124375000</v>
      </c>
      <c r="P1060" s="537">
        <v>1188</v>
      </c>
      <c r="Q1060" s="538"/>
    </row>
    <row r="1061" spans="1:17" x14ac:dyDescent="0.25">
      <c r="A1061" s="526">
        <f t="shared" si="30"/>
        <v>4</v>
      </c>
      <c r="B1061" s="527"/>
      <c r="C1061" s="528"/>
      <c r="D1061" s="527"/>
      <c r="E1061" s="529"/>
      <c r="F1061" s="530"/>
      <c r="G1061" s="530"/>
      <c r="H1061" s="530"/>
      <c r="I1061" s="533"/>
      <c r="J1061" s="533"/>
      <c r="K1061" s="533"/>
      <c r="L1061" s="533"/>
      <c r="M1061" s="536"/>
      <c r="N1061" s="536"/>
      <c r="O1061" s="537"/>
      <c r="P1061" s="537"/>
      <c r="Q1061" s="538"/>
    </row>
    <row r="1062" spans="1:17" x14ac:dyDescent="0.25">
      <c r="A1062" s="526">
        <f t="shared" si="30"/>
        <v>5</v>
      </c>
      <c r="B1062" s="527"/>
      <c r="C1062" s="528"/>
      <c r="D1062" s="527"/>
      <c r="E1062" s="529"/>
      <c r="F1062" s="530"/>
      <c r="G1062" s="530"/>
      <c r="H1062" s="530"/>
      <c r="I1062" s="533"/>
      <c r="J1062" s="533"/>
      <c r="K1062" s="533"/>
      <c r="L1062" s="533"/>
      <c r="M1062" s="536"/>
      <c r="N1062" s="536"/>
      <c r="O1062" s="537"/>
      <c r="P1062" s="537"/>
      <c r="Q1062" s="538"/>
    </row>
    <row r="1063" spans="1:17" x14ac:dyDescent="0.25">
      <c r="A1063" s="526">
        <f t="shared" si="30"/>
        <v>6</v>
      </c>
      <c r="B1063" s="527"/>
      <c r="C1063" s="528"/>
      <c r="D1063" s="527"/>
      <c r="E1063" s="529"/>
      <c r="F1063" s="530"/>
      <c r="G1063" s="530"/>
      <c r="H1063" s="530"/>
      <c r="I1063" s="533"/>
      <c r="J1063" s="533"/>
      <c r="K1063" s="533"/>
      <c r="L1063" s="533"/>
      <c r="M1063" s="536"/>
      <c r="N1063" s="536"/>
      <c r="O1063" s="537"/>
      <c r="P1063" s="537"/>
      <c r="Q1063" s="538"/>
    </row>
    <row r="1064" spans="1:17" x14ac:dyDescent="0.25">
      <c r="A1064" s="526">
        <f t="shared" si="30"/>
        <v>7</v>
      </c>
      <c r="B1064" s="527"/>
      <c r="C1064" s="528"/>
      <c r="D1064" s="527"/>
      <c r="E1064" s="529"/>
      <c r="F1064" s="530"/>
      <c r="G1064" s="530"/>
      <c r="H1064" s="530"/>
      <c r="I1064" s="533"/>
      <c r="J1064" s="533"/>
      <c r="K1064" s="533"/>
      <c r="L1064" s="533"/>
      <c r="M1064" s="536"/>
      <c r="N1064" s="536"/>
      <c r="O1064" s="537"/>
      <c r="P1064" s="537"/>
      <c r="Q1064" s="538"/>
    </row>
    <row r="1065" spans="1:17" x14ac:dyDescent="0.25">
      <c r="A1065" s="526">
        <f t="shared" si="30"/>
        <v>8</v>
      </c>
      <c r="B1065" s="527"/>
      <c r="C1065" s="528"/>
      <c r="D1065" s="527"/>
      <c r="E1065" s="529"/>
      <c r="F1065" s="530"/>
      <c r="G1065" s="530"/>
      <c r="H1065" s="530"/>
      <c r="I1065" s="533"/>
      <c r="J1065" s="533"/>
      <c r="K1065" s="533"/>
      <c r="L1065" s="533"/>
      <c r="M1065" s="536"/>
      <c r="N1065" s="536"/>
      <c r="O1065" s="537"/>
      <c r="P1065" s="537"/>
      <c r="Q1065" s="538"/>
    </row>
    <row r="1066" spans="1:17" x14ac:dyDescent="0.25">
      <c r="A1066" s="526"/>
      <c r="B1066" s="541" t="s">
        <v>31</v>
      </c>
      <c r="C1066" s="528"/>
      <c r="D1066" s="527"/>
      <c r="E1066" s="529"/>
      <c r="F1066" s="530"/>
      <c r="G1066" s="530"/>
      <c r="H1066" s="530"/>
      <c r="I1066" s="533"/>
      <c r="J1066" s="533"/>
      <c r="K1066" s="543">
        <f t="shared" ref="K1066:N1066" si="31">SUM(K1058:K1065)</f>
        <v>13.1</v>
      </c>
      <c r="L1066" s="543">
        <f t="shared" si="31"/>
        <v>3</v>
      </c>
      <c r="M1066" s="542">
        <f t="shared" si="31"/>
        <v>324</v>
      </c>
      <c r="N1066" s="543">
        <f t="shared" si="31"/>
        <v>0</v>
      </c>
      <c r="O1066" s="537"/>
      <c r="P1066" s="537"/>
      <c r="Q1066" s="538"/>
    </row>
    <row r="1067" spans="1:17" x14ac:dyDescent="0.25">
      <c r="B1067" s="545"/>
      <c r="C1067" s="545"/>
      <c r="D1067" s="545"/>
      <c r="E1067" s="546"/>
      <c r="F1067" s="545"/>
      <c r="G1067" s="545"/>
      <c r="H1067" s="545"/>
      <c r="I1067" s="545"/>
      <c r="J1067" s="545"/>
      <c r="K1067" s="545"/>
      <c r="L1067" s="545"/>
      <c r="M1067" s="545"/>
      <c r="N1067" s="545"/>
      <c r="O1067" s="545"/>
      <c r="P1067" s="545"/>
    </row>
    <row r="1068" spans="1:17" ht="18" x14ac:dyDescent="0.25">
      <c r="B1068" s="549" t="s">
        <v>172</v>
      </c>
      <c r="C1068" s="570">
        <f>+K1066</f>
        <v>13.1</v>
      </c>
      <c r="H1068" s="552"/>
      <c r="I1068" s="552"/>
      <c r="J1068" s="552"/>
      <c r="K1068" s="552"/>
      <c r="L1068" s="552"/>
      <c r="M1068" s="552"/>
      <c r="N1068" s="545"/>
      <c r="O1068" s="545"/>
      <c r="P1068" s="545"/>
    </row>
    <row r="1069" spans="1:17" x14ac:dyDescent="0.25">
      <c r="K1069" s="475"/>
      <c r="M1069" s="475"/>
    </row>
    <row r="1070" spans="1:17" ht="15" thickBot="1" x14ac:dyDescent="0.3">
      <c r="K1070" s="475"/>
      <c r="M1070" s="475"/>
    </row>
    <row r="1071" spans="1:17" ht="30.75" thickBot="1" x14ac:dyDescent="0.3">
      <c r="B1071" s="571" t="s">
        <v>173</v>
      </c>
      <c r="C1071" s="572" t="s">
        <v>174</v>
      </c>
      <c r="D1071" s="571" t="s">
        <v>30</v>
      </c>
      <c r="E1071" s="572" t="s">
        <v>175</v>
      </c>
      <c r="K1071" s="475"/>
      <c r="M1071" s="475"/>
    </row>
    <row r="1072" spans="1:17" x14ac:dyDescent="0.25">
      <c r="B1072" s="92" t="s">
        <v>176</v>
      </c>
      <c r="C1072" s="573">
        <v>20</v>
      </c>
      <c r="D1072" s="573">
        <v>20</v>
      </c>
      <c r="E1072" s="1173">
        <f>+D1072+D1073+D1074</f>
        <v>20</v>
      </c>
      <c r="K1072" s="475"/>
      <c r="M1072" s="475"/>
    </row>
    <row r="1073" spans="1:17" x14ac:dyDescent="0.25">
      <c r="B1073" s="92" t="s">
        <v>177</v>
      </c>
      <c r="C1073" s="696">
        <v>30</v>
      </c>
      <c r="D1073" s="690">
        <v>0</v>
      </c>
      <c r="E1073" s="1174"/>
      <c r="K1073" s="475"/>
      <c r="M1073" s="475"/>
    </row>
    <row r="1074" spans="1:17" ht="15" thickBot="1" x14ac:dyDescent="0.3">
      <c r="B1074" s="92" t="s">
        <v>178</v>
      </c>
      <c r="C1074" s="574">
        <v>40</v>
      </c>
      <c r="D1074" s="574">
        <v>0</v>
      </c>
      <c r="E1074" s="1175"/>
      <c r="K1074" s="475"/>
      <c r="M1074" s="475"/>
    </row>
    <row r="1075" spans="1:17" x14ac:dyDescent="0.25">
      <c r="K1075" s="475"/>
      <c r="M1075" s="475"/>
    </row>
    <row r="1076" spans="1:17" ht="15" thickBot="1" x14ac:dyDescent="0.3">
      <c r="K1076" s="475"/>
      <c r="M1076" s="475"/>
    </row>
    <row r="1077" spans="1:17" ht="27" thickBot="1" x14ac:dyDescent="0.3">
      <c r="B1077" s="1165" t="s">
        <v>179</v>
      </c>
      <c r="C1077" s="1166"/>
      <c r="D1077" s="1166"/>
      <c r="E1077" s="1166"/>
      <c r="F1077" s="1166"/>
      <c r="G1077" s="1166"/>
      <c r="H1077" s="1166"/>
      <c r="I1077" s="1166"/>
      <c r="J1077" s="1166"/>
      <c r="K1077" s="1166"/>
      <c r="L1077" s="1166"/>
      <c r="M1077" s="1166"/>
      <c r="N1077" s="1167"/>
    </row>
    <row r="1078" spans="1:17" x14ac:dyDescent="0.25">
      <c r="K1078" s="475"/>
      <c r="M1078" s="475"/>
    </row>
    <row r="1079" spans="1:17" ht="75" x14ac:dyDescent="0.25">
      <c r="B1079" s="40" t="s">
        <v>111</v>
      </c>
      <c r="C1079" s="40" t="s">
        <v>112</v>
      </c>
      <c r="D1079" s="40" t="s">
        <v>113</v>
      </c>
      <c r="E1079" s="40" t="s">
        <v>114</v>
      </c>
      <c r="F1079" s="40" t="s">
        <v>115</v>
      </c>
      <c r="G1079" s="40" t="s">
        <v>116</v>
      </c>
      <c r="H1079" s="40" t="s">
        <v>117</v>
      </c>
      <c r="I1079" s="40" t="s">
        <v>118</v>
      </c>
      <c r="J1079" s="1161" t="s">
        <v>119</v>
      </c>
      <c r="K1079" s="1168"/>
      <c r="L1079" s="1162"/>
      <c r="M1079" s="40" t="s">
        <v>120</v>
      </c>
      <c r="N1079" s="40" t="s">
        <v>2166</v>
      </c>
      <c r="O1079" s="40" t="s">
        <v>2167</v>
      </c>
      <c r="P1079" s="1161" t="s">
        <v>97</v>
      </c>
      <c r="Q1079" s="1162"/>
    </row>
    <row r="1080" spans="1:17" ht="57" x14ac:dyDescent="0.2">
      <c r="A1080" s="590"/>
      <c r="B1080" s="591" t="s">
        <v>2201</v>
      </c>
      <c r="C1080" s="591">
        <v>1</v>
      </c>
      <c r="D1080" s="591" t="s">
        <v>2202</v>
      </c>
      <c r="E1080" s="591">
        <v>1017202206</v>
      </c>
      <c r="F1080" s="591" t="s">
        <v>2203</v>
      </c>
      <c r="G1080" s="591" t="s">
        <v>2204</v>
      </c>
      <c r="H1080" s="591">
        <v>2011</v>
      </c>
      <c r="I1080" s="592" t="s">
        <v>2198</v>
      </c>
      <c r="J1080" s="591" t="s">
        <v>1946</v>
      </c>
      <c r="K1080" s="582">
        <v>25</v>
      </c>
      <c r="L1080" s="592" t="s">
        <v>2205</v>
      </c>
      <c r="M1080" s="593" t="s">
        <v>21</v>
      </c>
      <c r="N1080" s="594" t="s">
        <v>21</v>
      </c>
      <c r="O1080" s="594" t="s">
        <v>21</v>
      </c>
      <c r="P1080" s="594" t="s">
        <v>2206</v>
      </c>
      <c r="Q1080" s="594"/>
    </row>
    <row r="1081" spans="1:17" ht="71.25" x14ac:dyDescent="0.25">
      <c r="B1081" s="697" t="s">
        <v>2195</v>
      </c>
      <c r="C1081" s="697">
        <v>1</v>
      </c>
      <c r="D1081" s="697" t="s">
        <v>2334</v>
      </c>
      <c r="E1081" s="697">
        <v>1130623405</v>
      </c>
      <c r="F1081" s="697" t="s">
        <v>273</v>
      </c>
      <c r="G1081" s="697" t="s">
        <v>2335</v>
      </c>
      <c r="H1081" s="697">
        <v>2013</v>
      </c>
      <c r="I1081" s="697">
        <v>135720</v>
      </c>
      <c r="J1081" s="697" t="s">
        <v>1946</v>
      </c>
      <c r="K1081" s="697">
        <v>11</v>
      </c>
      <c r="L1081" s="697" t="s">
        <v>792</v>
      </c>
      <c r="M1081" s="576" t="s">
        <v>21</v>
      </c>
      <c r="N1081" s="697" t="s">
        <v>21</v>
      </c>
      <c r="O1081" s="697" t="s">
        <v>21</v>
      </c>
      <c r="P1081" s="577" t="s">
        <v>2259</v>
      </c>
      <c r="Q1081" s="578"/>
    </row>
    <row r="1082" spans="1:17" ht="71.25" x14ac:dyDescent="0.25">
      <c r="B1082" s="697" t="s">
        <v>1600</v>
      </c>
      <c r="C1082" s="697">
        <v>1</v>
      </c>
      <c r="D1082" s="697" t="s">
        <v>2336</v>
      </c>
      <c r="E1082" s="697">
        <v>43204877</v>
      </c>
      <c r="F1082" s="697" t="s">
        <v>396</v>
      </c>
      <c r="G1082" s="697" t="s">
        <v>811</v>
      </c>
      <c r="H1082" s="697">
        <v>2009</v>
      </c>
      <c r="I1082" s="697" t="s">
        <v>2198</v>
      </c>
      <c r="J1082" s="697" t="s">
        <v>1946</v>
      </c>
      <c r="K1082" s="697">
        <v>36</v>
      </c>
      <c r="L1082" s="697" t="s">
        <v>858</v>
      </c>
      <c r="M1082" s="576" t="s">
        <v>21</v>
      </c>
      <c r="N1082" s="697" t="s">
        <v>21</v>
      </c>
      <c r="O1082" s="697" t="s">
        <v>21</v>
      </c>
      <c r="P1082" s="697" t="s">
        <v>2200</v>
      </c>
      <c r="Q1082" s="697"/>
    </row>
    <row r="1083" spans="1:17" x14ac:dyDescent="0.2">
      <c r="B1083" s="595"/>
      <c r="C1083" s="595"/>
      <c r="D1083" s="559"/>
      <c r="E1083" s="559"/>
      <c r="F1083" s="559"/>
      <c r="G1083" s="559"/>
      <c r="H1083" s="559"/>
      <c r="I1083" s="428"/>
      <c r="J1083" s="596"/>
      <c r="K1083" s="599"/>
      <c r="L1083" s="561"/>
      <c r="M1083" s="518"/>
      <c r="N1083" s="518"/>
      <c r="O1083" s="518"/>
      <c r="P1083" s="690"/>
      <c r="Q1083" s="690"/>
    </row>
    <row r="1084" spans="1:17" x14ac:dyDescent="0.2">
      <c r="C1084" s="595"/>
      <c r="D1084" s="559"/>
      <c r="E1084" s="559"/>
      <c r="F1084" s="559"/>
      <c r="G1084" s="559"/>
      <c r="H1084" s="559"/>
      <c r="I1084" s="428"/>
      <c r="J1084" s="596"/>
      <c r="K1084" s="561"/>
      <c r="L1084" s="561"/>
      <c r="M1084" s="518"/>
      <c r="N1084" s="518"/>
      <c r="O1084" s="518"/>
      <c r="P1084" s="1172"/>
      <c r="Q1084" s="1172"/>
    </row>
    <row r="1085" spans="1:17" x14ac:dyDescent="0.25">
      <c r="K1085" s="475"/>
      <c r="M1085" s="475"/>
    </row>
    <row r="1086" spans="1:17" x14ac:dyDescent="0.25">
      <c r="K1086" s="475"/>
      <c r="M1086" s="475"/>
    </row>
    <row r="1087" spans="1:17" ht="15" thickBot="1" x14ac:dyDescent="0.3">
      <c r="K1087" s="475"/>
      <c r="M1087" s="475"/>
    </row>
    <row r="1088" spans="1:17" ht="30" x14ac:dyDescent="0.25">
      <c r="B1088" s="520" t="s">
        <v>20</v>
      </c>
      <c r="C1088" s="520" t="s">
        <v>173</v>
      </c>
      <c r="D1088" s="40" t="s">
        <v>174</v>
      </c>
      <c r="E1088" s="520" t="s">
        <v>30</v>
      </c>
      <c r="F1088" s="572" t="s">
        <v>194</v>
      </c>
      <c r="G1088" s="584"/>
      <c r="K1088" s="475"/>
      <c r="M1088" s="475"/>
    </row>
    <row r="1089" spans="2:16" ht="108" x14ac:dyDescent="0.2">
      <c r="B1089" s="1097" t="s">
        <v>195</v>
      </c>
      <c r="C1089" s="97" t="s">
        <v>196</v>
      </c>
      <c r="D1089" s="690">
        <v>25</v>
      </c>
      <c r="E1089" s="690">
        <v>25</v>
      </c>
      <c r="F1089" s="1169">
        <f>+E1089+E1090+E1091</f>
        <v>60</v>
      </c>
      <c r="G1089" s="585"/>
      <c r="K1089" s="475"/>
      <c r="M1089" s="475"/>
    </row>
    <row r="1090" spans="2:16" ht="96" x14ac:dyDescent="0.2">
      <c r="B1090" s="1097"/>
      <c r="C1090" s="97" t="s">
        <v>197</v>
      </c>
      <c r="D1090" s="44">
        <v>25</v>
      </c>
      <c r="E1090" s="690">
        <v>25</v>
      </c>
      <c r="F1090" s="1170"/>
      <c r="G1090" s="585"/>
      <c r="K1090" s="475"/>
      <c r="M1090" s="475"/>
    </row>
    <row r="1091" spans="2:16" ht="60" x14ac:dyDescent="0.2">
      <c r="B1091" s="1097"/>
      <c r="C1091" s="97" t="s">
        <v>198</v>
      </c>
      <c r="D1091" s="690">
        <v>10</v>
      </c>
      <c r="E1091" s="690">
        <v>10</v>
      </c>
      <c r="F1091" s="1171"/>
      <c r="G1091" s="585"/>
      <c r="K1091" s="475"/>
      <c r="M1091" s="475"/>
    </row>
    <row r="1092" spans="2:16" x14ac:dyDescent="0.2">
      <c r="C1092" s="517"/>
      <c r="K1092" s="475"/>
      <c r="M1092" s="475"/>
    </row>
    <row r="1093" spans="2:16" x14ac:dyDescent="0.25">
      <c r="K1093" s="475"/>
      <c r="M1093" s="475"/>
    </row>
    <row r="1094" spans="2:16" x14ac:dyDescent="0.25">
      <c r="K1094" s="475"/>
      <c r="M1094" s="475"/>
    </row>
    <row r="1095" spans="2:16" ht="15" x14ac:dyDescent="0.25">
      <c r="B1095" s="516" t="s">
        <v>199</v>
      </c>
      <c r="K1095" s="475"/>
      <c r="M1095" s="475"/>
    </row>
    <row r="1096" spans="2:16" x14ac:dyDescent="0.25">
      <c r="K1096" s="475"/>
      <c r="M1096" s="475"/>
    </row>
    <row r="1097" spans="2:16" x14ac:dyDescent="0.25">
      <c r="K1097" s="475"/>
      <c r="M1097" s="475"/>
    </row>
    <row r="1098" spans="2:16" ht="15" x14ac:dyDescent="0.25">
      <c r="B1098" s="40" t="s">
        <v>20</v>
      </c>
      <c r="C1098" s="40" t="s">
        <v>29</v>
      </c>
      <c r="D1098" s="520" t="s">
        <v>30</v>
      </c>
      <c r="E1098" s="520" t="s">
        <v>31</v>
      </c>
      <c r="K1098" s="475"/>
      <c r="M1098" s="475"/>
    </row>
    <row r="1099" spans="2:16" ht="28.5" x14ac:dyDescent="0.25">
      <c r="B1099" s="43" t="s">
        <v>2207</v>
      </c>
      <c r="C1099" s="44">
        <v>40</v>
      </c>
      <c r="D1099" s="690">
        <f>+E1072</f>
        <v>20</v>
      </c>
      <c r="E1099" s="1145">
        <f>+D1099+D1100</f>
        <v>80</v>
      </c>
      <c r="K1099" s="475"/>
      <c r="M1099" s="475"/>
    </row>
    <row r="1100" spans="2:16" ht="42.75" x14ac:dyDescent="0.25">
      <c r="B1100" s="43" t="s">
        <v>2208</v>
      </c>
      <c r="C1100" s="44">
        <v>60</v>
      </c>
      <c r="D1100" s="690">
        <f>+F1089</f>
        <v>60</v>
      </c>
      <c r="E1100" s="1146"/>
      <c r="K1100" s="475"/>
      <c r="M1100" s="475"/>
    </row>
    <row r="1102" spans="2:16" ht="15" x14ac:dyDescent="0.25">
      <c r="B1102" s="1" t="s">
        <v>2398</v>
      </c>
    </row>
    <row r="1103" spans="2:16" x14ac:dyDescent="0.25">
      <c r="K1103" s="475"/>
      <c r="M1103" s="475"/>
    </row>
    <row r="1104" spans="2:16" ht="26.25" x14ac:dyDescent="0.25">
      <c r="B1104" s="1151" t="s">
        <v>1</v>
      </c>
      <c r="C1104" s="1152"/>
      <c r="D1104" s="1152"/>
      <c r="E1104" s="1152"/>
      <c r="F1104" s="1152"/>
      <c r="G1104" s="1152"/>
      <c r="H1104" s="1152"/>
      <c r="I1104" s="1152"/>
      <c r="J1104" s="1152"/>
      <c r="K1104" s="1152"/>
      <c r="L1104" s="1152"/>
      <c r="M1104" s="1152"/>
      <c r="N1104" s="1152"/>
      <c r="O1104" s="1152"/>
      <c r="P1104" s="1152"/>
    </row>
    <row r="1105" spans="2:16" x14ac:dyDescent="0.25">
      <c r="K1105" s="475"/>
      <c r="M1105" s="475"/>
    </row>
    <row r="1106" spans="2:16" ht="26.25" x14ac:dyDescent="0.25">
      <c r="B1106" s="1151" t="s">
        <v>2</v>
      </c>
      <c r="C1106" s="1152"/>
      <c r="D1106" s="1152"/>
      <c r="E1106" s="1152"/>
      <c r="F1106" s="1152"/>
      <c r="G1106" s="1152"/>
      <c r="H1106" s="1152"/>
      <c r="I1106" s="1152"/>
      <c r="J1106" s="1152"/>
      <c r="K1106" s="1152"/>
      <c r="L1106" s="1152"/>
      <c r="M1106" s="1152"/>
      <c r="N1106" s="1152"/>
      <c r="O1106" s="1152"/>
      <c r="P1106" s="1152"/>
    </row>
    <row r="1107" spans="2:16" ht="15" thickBot="1" x14ac:dyDescent="0.3">
      <c r="K1107" s="475"/>
      <c r="M1107" s="475"/>
    </row>
    <row r="1108" spans="2:16" ht="21" thickBot="1" x14ac:dyDescent="0.3">
      <c r="B1108" s="477" t="s">
        <v>3</v>
      </c>
      <c r="C1108" s="1153" t="s">
        <v>1946</v>
      </c>
      <c r="D1108" s="1153"/>
      <c r="E1108" s="1153"/>
      <c r="F1108" s="1153"/>
      <c r="G1108" s="1153"/>
      <c r="H1108" s="1153"/>
      <c r="I1108" s="1153"/>
      <c r="J1108" s="1153"/>
      <c r="K1108" s="1153"/>
      <c r="L1108" s="1153"/>
      <c r="M1108" s="1153"/>
      <c r="N1108" s="1154"/>
    </row>
    <row r="1109" spans="2:16" ht="15.75" thickBot="1" x14ac:dyDescent="0.3">
      <c r="B1109" s="338" t="s">
        <v>5</v>
      </c>
      <c r="C1109" s="1153"/>
      <c r="D1109" s="1153"/>
      <c r="E1109" s="1153"/>
      <c r="F1109" s="1153"/>
      <c r="G1109" s="1153"/>
      <c r="H1109" s="1153"/>
      <c r="I1109" s="1153"/>
      <c r="J1109" s="1153"/>
      <c r="K1109" s="1153"/>
      <c r="L1109" s="1153"/>
      <c r="M1109" s="1153"/>
      <c r="N1109" s="1154"/>
    </row>
    <row r="1110" spans="2:16" ht="15.75" thickBot="1" x14ac:dyDescent="0.3">
      <c r="B1110" s="338" t="s">
        <v>6</v>
      </c>
      <c r="C1110" s="1153"/>
      <c r="D1110" s="1153"/>
      <c r="E1110" s="1153"/>
      <c r="F1110" s="1153"/>
      <c r="G1110" s="1153"/>
      <c r="H1110" s="1153"/>
      <c r="I1110" s="1153"/>
      <c r="J1110" s="1153"/>
      <c r="K1110" s="1153"/>
      <c r="L1110" s="1153"/>
      <c r="M1110" s="1153"/>
      <c r="N1110" s="1154"/>
    </row>
    <row r="1111" spans="2:16" ht="15.75" thickBot="1" x14ac:dyDescent="0.3">
      <c r="B1111" s="338" t="s">
        <v>7</v>
      </c>
      <c r="C1111" s="1153"/>
      <c r="D1111" s="1153"/>
      <c r="E1111" s="1153"/>
      <c r="F1111" s="1153"/>
      <c r="G1111" s="1153"/>
      <c r="H1111" s="1153"/>
      <c r="I1111" s="1153"/>
      <c r="J1111" s="1153"/>
      <c r="K1111" s="1153"/>
      <c r="L1111" s="1153"/>
      <c r="M1111" s="1153"/>
      <c r="N1111" s="1154"/>
    </row>
    <row r="1112" spans="2:16" ht="15.75" thickBot="1" x14ac:dyDescent="0.3">
      <c r="B1112" s="338" t="s">
        <v>8</v>
      </c>
      <c r="C1112" s="1140">
        <v>28</v>
      </c>
      <c r="D1112" s="1140"/>
      <c r="E1112" s="1141"/>
      <c r="F1112" s="478"/>
      <c r="G1112" s="478"/>
      <c r="H1112" s="478"/>
      <c r="I1112" s="478"/>
      <c r="J1112" s="478"/>
      <c r="K1112" s="478"/>
      <c r="L1112" s="478"/>
      <c r="M1112" s="478"/>
      <c r="N1112" s="480"/>
    </row>
    <row r="1113" spans="2:16" ht="15.75" thickBot="1" x14ac:dyDescent="0.3">
      <c r="B1113" s="341" t="s">
        <v>10</v>
      </c>
      <c r="C1113" s="481">
        <v>41972</v>
      </c>
      <c r="D1113" s="482"/>
      <c r="E1113" s="482"/>
      <c r="F1113" s="482"/>
      <c r="G1113" s="482"/>
      <c r="H1113" s="482"/>
      <c r="I1113" s="482"/>
      <c r="J1113" s="482"/>
      <c r="K1113" s="482"/>
      <c r="L1113" s="482"/>
      <c r="M1113" s="482"/>
      <c r="N1113" s="484"/>
    </row>
    <row r="1114" spans="2:16" ht="15.75" x14ac:dyDescent="0.25">
      <c r="B1114" s="345"/>
      <c r="C1114" s="485"/>
      <c r="D1114" s="347"/>
      <c r="E1114" s="347"/>
      <c r="F1114" s="347"/>
      <c r="G1114" s="347"/>
      <c r="H1114" s="347"/>
      <c r="I1114" s="486"/>
      <c r="J1114" s="486"/>
      <c r="K1114" s="486"/>
      <c r="L1114" s="486"/>
      <c r="M1114" s="486"/>
      <c r="N1114" s="347"/>
    </row>
    <row r="1115" spans="2:16" ht="15" x14ac:dyDescent="0.25">
      <c r="I1115" s="486"/>
      <c r="J1115" s="486"/>
      <c r="K1115" s="486"/>
      <c r="L1115" s="486"/>
      <c r="M1115" s="486"/>
      <c r="N1115" s="488"/>
    </row>
    <row r="1116" spans="2:16" ht="15" x14ac:dyDescent="0.25">
      <c r="B1116" s="1142" t="s">
        <v>12</v>
      </c>
      <c r="C1116" s="1142"/>
      <c r="D1116" s="692" t="s">
        <v>13</v>
      </c>
      <c r="E1116" s="692" t="s">
        <v>14</v>
      </c>
      <c r="F1116" s="692" t="s">
        <v>15</v>
      </c>
      <c r="G1116" s="489"/>
      <c r="I1116" s="490"/>
      <c r="J1116" s="490"/>
      <c r="K1116" s="490"/>
      <c r="L1116" s="490"/>
      <c r="M1116" s="490"/>
      <c r="N1116" s="488"/>
    </row>
    <row r="1117" spans="2:16" ht="15" x14ac:dyDescent="0.25">
      <c r="B1117" s="1142"/>
      <c r="C1117" s="1142"/>
      <c r="D1117" s="692">
        <v>28</v>
      </c>
      <c r="E1117" s="497">
        <v>2590142576</v>
      </c>
      <c r="F1117" s="603">
        <v>952</v>
      </c>
      <c r="G1117" s="494"/>
      <c r="I1117" s="495"/>
      <c r="J1117" s="495"/>
      <c r="K1117" s="495"/>
      <c r="L1117" s="495"/>
      <c r="M1117" s="495"/>
      <c r="N1117" s="488"/>
    </row>
    <row r="1118" spans="2:16" ht="15" x14ac:dyDescent="0.25">
      <c r="B1118" s="1142"/>
      <c r="C1118" s="1142"/>
      <c r="D1118" s="692"/>
      <c r="E1118" s="492"/>
      <c r="F1118" s="603"/>
      <c r="G1118" s="494"/>
      <c r="I1118" s="495"/>
      <c r="J1118" s="495"/>
      <c r="K1118" s="495"/>
      <c r="L1118" s="495"/>
      <c r="M1118" s="495"/>
      <c r="N1118" s="488"/>
    </row>
    <row r="1119" spans="2:16" ht="15" x14ac:dyDescent="0.25">
      <c r="B1119" s="1142"/>
      <c r="C1119" s="1142"/>
      <c r="D1119" s="692"/>
      <c r="E1119" s="492"/>
      <c r="F1119" s="603"/>
      <c r="G1119" s="494"/>
      <c r="I1119" s="495"/>
      <c r="J1119" s="495"/>
      <c r="K1119" s="495"/>
      <c r="L1119" s="495"/>
      <c r="M1119" s="495"/>
      <c r="N1119" s="488"/>
    </row>
    <row r="1120" spans="2:16" ht="15" x14ac:dyDescent="0.25">
      <c r="B1120" s="1142"/>
      <c r="C1120" s="1142"/>
      <c r="D1120" s="692"/>
      <c r="E1120" s="497"/>
      <c r="F1120" s="603"/>
      <c r="G1120" s="494"/>
      <c r="H1120" s="498"/>
      <c r="I1120" s="495"/>
      <c r="J1120" s="495"/>
      <c r="K1120" s="495"/>
      <c r="L1120" s="495"/>
      <c r="M1120" s="495"/>
      <c r="N1120" s="499"/>
    </row>
    <row r="1121" spans="1:14" ht="15" x14ac:dyDescent="0.25">
      <c r="B1121" s="1142"/>
      <c r="C1121" s="1142"/>
      <c r="D1121" s="692"/>
      <c r="E1121" s="497"/>
      <c r="F1121" s="603"/>
      <c r="G1121" s="494"/>
      <c r="H1121" s="498"/>
      <c r="I1121" s="500"/>
      <c r="J1121" s="500"/>
      <c r="K1121" s="500"/>
      <c r="L1121" s="500"/>
      <c r="M1121" s="500"/>
      <c r="N1121" s="499"/>
    </row>
    <row r="1122" spans="1:14" ht="15" x14ac:dyDescent="0.25">
      <c r="B1122" s="1142"/>
      <c r="C1122" s="1142"/>
      <c r="D1122" s="692"/>
      <c r="E1122" s="497"/>
      <c r="F1122" s="603"/>
      <c r="G1122" s="494"/>
      <c r="H1122" s="498"/>
      <c r="I1122" s="486"/>
      <c r="J1122" s="486"/>
      <c r="K1122" s="486"/>
      <c r="L1122" s="486"/>
      <c r="M1122" s="486"/>
      <c r="N1122" s="499"/>
    </row>
    <row r="1123" spans="1:14" ht="15" x14ac:dyDescent="0.25">
      <c r="B1123" s="1142"/>
      <c r="C1123" s="1142"/>
      <c r="D1123" s="692"/>
      <c r="E1123" s="497"/>
      <c r="F1123" s="603"/>
      <c r="G1123" s="494"/>
      <c r="H1123" s="498"/>
      <c r="I1123" s="486"/>
      <c r="J1123" s="486"/>
      <c r="K1123" s="486"/>
      <c r="L1123" s="486"/>
      <c r="M1123" s="486"/>
      <c r="N1123" s="499"/>
    </row>
    <row r="1124" spans="1:14" ht="15" x14ac:dyDescent="0.25">
      <c r="B1124" s="1142"/>
      <c r="C1124" s="1142"/>
      <c r="D1124" s="692"/>
      <c r="E1124" s="497"/>
      <c r="F1124" s="603"/>
      <c r="G1124" s="494"/>
      <c r="H1124" s="498"/>
      <c r="I1124" s="486"/>
      <c r="J1124" s="486"/>
      <c r="K1124" s="486"/>
      <c r="L1124" s="486"/>
      <c r="M1124" s="486"/>
      <c r="N1124" s="499"/>
    </row>
    <row r="1125" spans="1:14" ht="15" x14ac:dyDescent="0.25">
      <c r="B1125" s="1142"/>
      <c r="C1125" s="1142"/>
      <c r="D1125" s="692"/>
      <c r="E1125" s="497"/>
      <c r="F1125" s="603"/>
      <c r="G1125" s="494"/>
      <c r="H1125" s="498"/>
      <c r="I1125" s="486"/>
      <c r="J1125" s="486"/>
      <c r="K1125" s="486"/>
      <c r="L1125" s="486"/>
      <c r="M1125" s="486"/>
      <c r="N1125" s="499"/>
    </row>
    <row r="1126" spans="1:14" ht="15" x14ac:dyDescent="0.25">
      <c r="B1126" s="1142"/>
      <c r="C1126" s="1142"/>
      <c r="D1126" s="692"/>
      <c r="E1126" s="497"/>
      <c r="F1126" s="603"/>
      <c r="G1126" s="494"/>
      <c r="H1126" s="498"/>
      <c r="I1126" s="486"/>
      <c r="J1126" s="486"/>
      <c r="K1126" s="486"/>
      <c r="L1126" s="486"/>
      <c r="M1126" s="486"/>
      <c r="N1126" s="499"/>
    </row>
    <row r="1127" spans="1:14" ht="15.75" thickBot="1" x14ac:dyDescent="0.3">
      <c r="B1127" s="1143" t="s">
        <v>16</v>
      </c>
      <c r="C1127" s="1144"/>
      <c r="D1127" s="692"/>
      <c r="E1127" s="502">
        <f>SUM(E1117:E1126)</f>
        <v>2590142576</v>
      </c>
      <c r="F1127" s="603">
        <f>SUM(F1117:F1126)</f>
        <v>952</v>
      </c>
      <c r="G1127" s="494"/>
      <c r="H1127" s="498"/>
      <c r="I1127" s="486"/>
      <c r="J1127" s="486"/>
      <c r="K1127" s="486"/>
      <c r="L1127" s="486"/>
      <c r="M1127" s="486"/>
      <c r="N1127" s="499"/>
    </row>
    <row r="1128" spans="1:14" ht="43.5" thickBot="1" x14ac:dyDescent="0.3">
      <c r="A1128" s="503"/>
      <c r="B1128" s="504" t="s">
        <v>17</v>
      </c>
      <c r="C1128" s="504" t="s">
        <v>18</v>
      </c>
      <c r="E1128" s="490"/>
      <c r="F1128" s="490"/>
      <c r="G1128" s="490"/>
      <c r="H1128" s="490"/>
      <c r="I1128" s="505"/>
      <c r="J1128" s="505"/>
      <c r="K1128" s="505"/>
      <c r="L1128" s="505"/>
      <c r="M1128" s="505"/>
    </row>
    <row r="1129" spans="1:14" ht="15.75" thickBot="1" x14ac:dyDescent="0.3">
      <c r="A1129" s="507">
        <v>1</v>
      </c>
      <c r="C1129" s="508">
        <f>+(F1127*80)/100</f>
        <v>761.6</v>
      </c>
      <c r="D1129" s="509"/>
      <c r="E1129" s="510">
        <f>E1127</f>
        <v>2590142576</v>
      </c>
      <c r="F1129" s="511"/>
      <c r="G1129" s="511"/>
      <c r="H1129" s="511"/>
      <c r="I1129" s="512"/>
      <c r="J1129" s="512"/>
      <c r="K1129" s="512"/>
      <c r="L1129" s="512"/>
      <c r="M1129" s="512"/>
    </row>
    <row r="1130" spans="1:14" ht="15" x14ac:dyDescent="0.25">
      <c r="A1130" s="513"/>
      <c r="C1130" s="514"/>
      <c r="D1130" s="495"/>
      <c r="E1130" s="515"/>
      <c r="F1130" s="511"/>
      <c r="G1130" s="511"/>
      <c r="H1130" s="511"/>
      <c r="I1130" s="512"/>
      <c r="J1130" s="512"/>
      <c r="K1130" s="512"/>
      <c r="L1130" s="512"/>
      <c r="M1130" s="512"/>
    </row>
    <row r="1131" spans="1:14" ht="15" x14ac:dyDescent="0.25">
      <c r="A1131" s="513"/>
      <c r="C1131" s="514"/>
      <c r="D1131" s="495"/>
      <c r="E1131" s="515"/>
      <c r="F1131" s="511"/>
      <c r="G1131" s="511"/>
      <c r="H1131" s="511"/>
      <c r="I1131" s="512"/>
      <c r="J1131" s="512"/>
      <c r="K1131" s="512"/>
      <c r="L1131" s="512"/>
      <c r="M1131" s="512"/>
    </row>
    <row r="1132" spans="1:14" ht="15" x14ac:dyDescent="0.2">
      <c r="A1132" s="513"/>
      <c r="B1132" s="516" t="s">
        <v>19</v>
      </c>
      <c r="C1132" s="517"/>
      <c r="D1132" s="517"/>
      <c r="E1132" s="517"/>
      <c r="F1132" s="517"/>
      <c r="G1132" s="517"/>
      <c r="H1132" s="517"/>
      <c r="I1132" s="486"/>
      <c r="J1132" s="486"/>
      <c r="K1132" s="486"/>
      <c r="L1132" s="486"/>
      <c r="M1132" s="486"/>
      <c r="N1132" s="488"/>
    </row>
    <row r="1133" spans="1:14" ht="15" x14ac:dyDescent="0.2">
      <c r="A1133" s="513"/>
      <c r="B1133" s="517"/>
      <c r="C1133" s="517"/>
      <c r="D1133" s="517"/>
      <c r="E1133" s="517"/>
      <c r="F1133" s="517"/>
      <c r="G1133" s="517"/>
      <c r="H1133" s="517"/>
      <c r="I1133" s="486"/>
      <c r="J1133" s="486"/>
      <c r="K1133" s="486"/>
      <c r="L1133" s="486"/>
      <c r="M1133" s="486"/>
      <c r="N1133" s="488"/>
    </row>
    <row r="1134" spans="1:14" ht="15" x14ac:dyDescent="0.2">
      <c r="A1134" s="513"/>
      <c r="B1134" s="40" t="s">
        <v>20</v>
      </c>
      <c r="C1134" s="40" t="s">
        <v>21</v>
      </c>
      <c r="D1134" s="40" t="s">
        <v>22</v>
      </c>
      <c r="E1134" s="517"/>
      <c r="F1134" s="517"/>
      <c r="G1134" s="517"/>
      <c r="H1134" s="517"/>
      <c r="I1134" s="486"/>
      <c r="J1134" s="486"/>
      <c r="K1134" s="486"/>
      <c r="L1134" s="486"/>
      <c r="M1134" s="486"/>
      <c r="N1134" s="488"/>
    </row>
    <row r="1135" spans="1:14" ht="15" x14ac:dyDescent="0.2">
      <c r="A1135" s="513"/>
      <c r="B1135" s="518" t="s">
        <v>23</v>
      </c>
      <c r="C1135" s="518" t="s">
        <v>21</v>
      </c>
      <c r="D1135" s="518"/>
      <c r="E1135" s="517"/>
      <c r="F1135" s="517"/>
      <c r="G1135" s="517"/>
      <c r="H1135" s="517"/>
      <c r="I1135" s="486"/>
      <c r="J1135" s="486"/>
      <c r="K1135" s="486"/>
      <c r="L1135" s="486"/>
      <c r="M1135" s="486"/>
      <c r="N1135" s="488"/>
    </row>
    <row r="1136" spans="1:14" ht="15" x14ac:dyDescent="0.2">
      <c r="A1136" s="513"/>
      <c r="B1136" s="518" t="s">
        <v>25</v>
      </c>
      <c r="C1136" s="518" t="s">
        <v>21</v>
      </c>
      <c r="D1136" s="518"/>
      <c r="E1136" s="517"/>
      <c r="F1136" s="517"/>
      <c r="G1136" s="517"/>
      <c r="H1136" s="517"/>
      <c r="I1136" s="486"/>
      <c r="J1136" s="486"/>
      <c r="K1136" s="486"/>
      <c r="L1136" s="486"/>
      <c r="M1136" s="486"/>
      <c r="N1136" s="488"/>
    </row>
    <row r="1137" spans="1:14" ht="15" x14ac:dyDescent="0.2">
      <c r="A1137" s="513"/>
      <c r="B1137" s="518" t="s">
        <v>26</v>
      </c>
      <c r="C1137" s="518"/>
      <c r="D1137" s="600" t="s">
        <v>22</v>
      </c>
      <c r="E1137" s="517"/>
      <c r="F1137" s="517"/>
      <c r="G1137" s="517"/>
      <c r="H1137" s="517"/>
      <c r="I1137" s="486"/>
      <c r="J1137" s="486"/>
      <c r="K1137" s="486"/>
      <c r="L1137" s="486"/>
      <c r="M1137" s="486"/>
      <c r="N1137" s="488"/>
    </row>
    <row r="1138" spans="1:14" ht="15" x14ac:dyDescent="0.2">
      <c r="A1138" s="513"/>
      <c r="B1138" s="518" t="s">
        <v>27</v>
      </c>
      <c r="C1138" s="518" t="s">
        <v>21</v>
      </c>
      <c r="D1138" s="551"/>
      <c r="E1138" s="517"/>
      <c r="F1138" s="517"/>
      <c r="G1138" s="517"/>
      <c r="H1138" s="517"/>
      <c r="I1138" s="486"/>
      <c r="J1138" s="486"/>
      <c r="K1138" s="486"/>
      <c r="L1138" s="486"/>
      <c r="M1138" s="486"/>
      <c r="N1138" s="488"/>
    </row>
    <row r="1139" spans="1:14" ht="15" x14ac:dyDescent="0.2">
      <c r="A1139" s="513"/>
      <c r="B1139" s="517"/>
      <c r="C1139" s="517"/>
      <c r="D1139" s="517"/>
      <c r="E1139" s="517"/>
      <c r="F1139" s="517"/>
      <c r="G1139" s="517"/>
      <c r="H1139" s="517"/>
      <c r="I1139" s="486"/>
      <c r="J1139" s="486"/>
      <c r="K1139" s="486"/>
      <c r="L1139" s="486"/>
      <c r="M1139" s="486"/>
      <c r="N1139" s="488"/>
    </row>
    <row r="1140" spans="1:14" ht="15" x14ac:dyDescent="0.2">
      <c r="A1140" s="513"/>
      <c r="B1140" s="517"/>
      <c r="C1140" s="517"/>
      <c r="D1140" s="517"/>
      <c r="E1140" s="517"/>
      <c r="F1140" s="517"/>
      <c r="G1140" s="517"/>
      <c r="H1140" s="517"/>
      <c r="I1140" s="486"/>
      <c r="J1140" s="486"/>
      <c r="K1140" s="486"/>
      <c r="L1140" s="486"/>
      <c r="M1140" s="486"/>
      <c r="N1140" s="488"/>
    </row>
    <row r="1141" spans="1:14" ht="15" x14ac:dyDescent="0.2">
      <c r="A1141" s="513"/>
      <c r="B1141" s="516" t="s">
        <v>28</v>
      </c>
      <c r="C1141" s="517"/>
      <c r="D1141" s="517"/>
      <c r="E1141" s="517"/>
      <c r="F1141" s="517"/>
      <c r="G1141" s="517"/>
      <c r="H1141" s="517"/>
      <c r="I1141" s="486"/>
      <c r="J1141" s="486"/>
      <c r="K1141" s="486"/>
      <c r="L1141" s="486"/>
      <c r="M1141" s="486"/>
      <c r="N1141" s="488"/>
    </row>
    <row r="1142" spans="1:14" ht="15" x14ac:dyDescent="0.2">
      <c r="A1142" s="513"/>
      <c r="B1142" s="517"/>
      <c r="C1142" s="517"/>
      <c r="D1142" s="517"/>
      <c r="E1142" s="517"/>
      <c r="F1142" s="517"/>
      <c r="G1142" s="517"/>
      <c r="H1142" s="517"/>
      <c r="I1142" s="486"/>
      <c r="J1142" s="486"/>
      <c r="K1142" s="486"/>
      <c r="L1142" s="486"/>
      <c r="M1142" s="486"/>
      <c r="N1142" s="488"/>
    </row>
    <row r="1143" spans="1:14" ht="15" x14ac:dyDescent="0.2">
      <c r="A1143" s="513"/>
      <c r="B1143" s="517"/>
      <c r="C1143" s="517"/>
      <c r="D1143" s="517"/>
      <c r="E1143" s="517"/>
      <c r="F1143" s="517"/>
      <c r="G1143" s="517"/>
      <c r="H1143" s="517"/>
      <c r="I1143" s="486"/>
      <c r="J1143" s="486"/>
      <c r="K1143" s="486"/>
      <c r="L1143" s="486"/>
      <c r="M1143" s="486"/>
      <c r="N1143" s="488"/>
    </row>
    <row r="1144" spans="1:14" ht="15" x14ac:dyDescent="0.2">
      <c r="A1144" s="513"/>
      <c r="B1144" s="40" t="s">
        <v>20</v>
      </c>
      <c r="C1144" s="40" t="s">
        <v>29</v>
      </c>
      <c r="D1144" s="520" t="s">
        <v>30</v>
      </c>
      <c r="E1144" s="520" t="s">
        <v>31</v>
      </c>
      <c r="F1144" s="517"/>
      <c r="G1144" s="517"/>
      <c r="H1144" s="517"/>
      <c r="I1144" s="486"/>
      <c r="J1144" s="486"/>
      <c r="K1144" s="486"/>
      <c r="L1144" s="486"/>
      <c r="M1144" s="486"/>
      <c r="N1144" s="488"/>
    </row>
    <row r="1145" spans="1:14" ht="28.5" x14ac:dyDescent="0.2">
      <c r="A1145" s="513"/>
      <c r="B1145" s="43" t="s">
        <v>32</v>
      </c>
      <c r="C1145" s="44">
        <v>40</v>
      </c>
      <c r="D1145" s="690">
        <v>30</v>
      </c>
      <c r="E1145" s="1145">
        <f>+D1145+D1146</f>
        <v>90</v>
      </c>
      <c r="F1145" s="517"/>
      <c r="G1145" s="517"/>
      <c r="H1145" s="517"/>
      <c r="I1145" s="486"/>
      <c r="J1145" s="486"/>
      <c r="K1145" s="486"/>
      <c r="L1145" s="486"/>
      <c r="M1145" s="486"/>
      <c r="N1145" s="488"/>
    </row>
    <row r="1146" spans="1:14" ht="42.75" x14ac:dyDescent="0.2">
      <c r="A1146" s="513"/>
      <c r="B1146" s="43" t="s">
        <v>33</v>
      </c>
      <c r="C1146" s="44">
        <v>60</v>
      </c>
      <c r="D1146" s="690">
        <v>60</v>
      </c>
      <c r="E1146" s="1146"/>
      <c r="F1146" s="517"/>
      <c r="G1146" s="517"/>
      <c r="H1146" s="517"/>
      <c r="I1146" s="486"/>
      <c r="J1146" s="486"/>
      <c r="K1146" s="486"/>
      <c r="L1146" s="486"/>
      <c r="M1146" s="486"/>
      <c r="N1146" s="488"/>
    </row>
    <row r="1147" spans="1:14" ht="15" x14ac:dyDescent="0.25">
      <c r="A1147" s="513"/>
      <c r="C1147" s="514"/>
      <c r="D1147" s="495"/>
      <c r="E1147" s="515"/>
      <c r="F1147" s="511"/>
      <c r="G1147" s="511"/>
      <c r="H1147" s="511"/>
      <c r="I1147" s="512"/>
      <c r="J1147" s="512"/>
      <c r="K1147" s="512"/>
      <c r="L1147" s="512"/>
      <c r="M1147" s="512"/>
    </row>
    <row r="1148" spans="1:14" ht="15" x14ac:dyDescent="0.25">
      <c r="A1148" s="513"/>
      <c r="C1148" s="514"/>
      <c r="D1148" s="495"/>
      <c r="E1148" s="515"/>
      <c r="F1148" s="511"/>
      <c r="G1148" s="511"/>
      <c r="H1148" s="511"/>
      <c r="I1148" s="512"/>
      <c r="J1148" s="512"/>
      <c r="K1148" s="512"/>
      <c r="L1148" s="512"/>
      <c r="M1148" s="512"/>
    </row>
    <row r="1149" spans="1:14" ht="15" x14ac:dyDescent="0.25">
      <c r="A1149" s="513"/>
      <c r="C1149" s="514"/>
      <c r="D1149" s="495"/>
      <c r="E1149" s="515"/>
      <c r="F1149" s="511"/>
      <c r="G1149" s="511"/>
      <c r="H1149" s="511"/>
      <c r="I1149" s="512"/>
      <c r="J1149" s="512"/>
      <c r="K1149" s="512"/>
      <c r="L1149" s="512"/>
      <c r="M1149" s="512"/>
    </row>
    <row r="1150" spans="1:14" ht="15" thickBot="1" x14ac:dyDescent="0.3">
      <c r="K1150" s="475"/>
      <c r="M1150" s="1147" t="s">
        <v>34</v>
      </c>
      <c r="N1150" s="1147"/>
    </row>
    <row r="1151" spans="1:14" ht="15" x14ac:dyDescent="0.25">
      <c r="B1151" s="516" t="s">
        <v>35</v>
      </c>
      <c r="K1151" s="475"/>
      <c r="M1151" s="522"/>
      <c r="N1151" s="522"/>
    </row>
    <row r="1152" spans="1:14" ht="15" thickBot="1" x14ac:dyDescent="0.3">
      <c r="K1152" s="475"/>
      <c r="M1152" s="522"/>
      <c r="N1152" s="522"/>
    </row>
    <row r="1153" spans="1:17" ht="75" x14ac:dyDescent="0.25">
      <c r="A1153" s="486"/>
      <c r="B1153" s="523" t="s">
        <v>36</v>
      </c>
      <c r="C1153" s="523" t="s">
        <v>37</v>
      </c>
      <c r="D1153" s="523" t="s">
        <v>38</v>
      </c>
      <c r="E1153" s="523" t="s">
        <v>39</v>
      </c>
      <c r="F1153" s="523" t="s">
        <v>40</v>
      </c>
      <c r="G1153" s="523" t="s">
        <v>41</v>
      </c>
      <c r="H1153" s="523" t="s">
        <v>42</v>
      </c>
      <c r="I1153" s="523" t="s">
        <v>43</v>
      </c>
      <c r="J1153" s="523" t="s">
        <v>44</v>
      </c>
      <c r="K1153" s="523" t="s">
        <v>45</v>
      </c>
      <c r="L1153" s="523" t="s">
        <v>46</v>
      </c>
      <c r="M1153" s="586" t="s">
        <v>47</v>
      </c>
      <c r="N1153" s="523" t="s">
        <v>48</v>
      </c>
      <c r="O1153" s="523" t="s">
        <v>49</v>
      </c>
      <c r="P1153" s="525" t="s">
        <v>50</v>
      </c>
      <c r="Q1153" s="525" t="s">
        <v>51</v>
      </c>
    </row>
    <row r="1154" spans="1:17" ht="28.5" x14ac:dyDescent="0.25">
      <c r="A1154" s="526">
        <v>1</v>
      </c>
      <c r="B1154" s="527" t="s">
        <v>1946</v>
      </c>
      <c r="C1154" s="527" t="s">
        <v>1946</v>
      </c>
      <c r="D1154" s="527" t="s">
        <v>769</v>
      </c>
      <c r="E1154" s="529" t="s">
        <v>2399</v>
      </c>
      <c r="F1154" s="530" t="s">
        <v>21</v>
      </c>
      <c r="G1154" s="567"/>
      <c r="H1154" s="532" t="s">
        <v>2400</v>
      </c>
      <c r="I1154" s="533" t="s">
        <v>2293</v>
      </c>
      <c r="J1154" s="533" t="s">
        <v>22</v>
      </c>
      <c r="K1154" s="535">
        <v>19</v>
      </c>
      <c r="L1154" s="535"/>
      <c r="M1154" s="535">
        <v>1463</v>
      </c>
      <c r="N1154" s="535">
        <f>+M1154*G1154</f>
        <v>0</v>
      </c>
      <c r="O1154" s="537">
        <v>6322341499</v>
      </c>
      <c r="P1154" s="537">
        <v>300</v>
      </c>
      <c r="Q1154" s="538"/>
    </row>
    <row r="1155" spans="1:17" ht="28.5" x14ac:dyDescent="0.25">
      <c r="A1155" s="526">
        <f>+A1154+1</f>
        <v>2</v>
      </c>
      <c r="B1155" s="527" t="s">
        <v>1946</v>
      </c>
      <c r="C1155" s="527" t="s">
        <v>1946</v>
      </c>
      <c r="D1155" s="527" t="s">
        <v>769</v>
      </c>
      <c r="E1155" s="529" t="s">
        <v>2401</v>
      </c>
      <c r="F1155" s="530" t="s">
        <v>21</v>
      </c>
      <c r="G1155" s="530"/>
      <c r="H1155" s="530" t="s">
        <v>2402</v>
      </c>
      <c r="I1155" s="533" t="s">
        <v>506</v>
      </c>
      <c r="J1155" s="533" t="s">
        <v>22</v>
      </c>
      <c r="K1155" s="535">
        <v>2</v>
      </c>
      <c r="L1155" s="535">
        <v>1</v>
      </c>
      <c r="M1155" s="535">
        <v>146</v>
      </c>
      <c r="N1155" s="535"/>
      <c r="O1155" s="537">
        <v>890938131</v>
      </c>
      <c r="P1155" s="537">
        <v>315</v>
      </c>
      <c r="Q1155" s="1181" t="s">
        <v>2403</v>
      </c>
    </row>
    <row r="1156" spans="1:17" ht="28.5" x14ac:dyDescent="0.25">
      <c r="A1156" s="526">
        <f t="shared" ref="A1156:A1161" si="32">+A1155+1</f>
        <v>3</v>
      </c>
      <c r="B1156" s="527" t="s">
        <v>1946</v>
      </c>
      <c r="C1156" s="527" t="s">
        <v>1946</v>
      </c>
      <c r="D1156" s="527" t="s">
        <v>769</v>
      </c>
      <c r="E1156" s="529" t="s">
        <v>2404</v>
      </c>
      <c r="F1156" s="530" t="s">
        <v>21</v>
      </c>
      <c r="G1156" s="530"/>
      <c r="H1156" s="530" t="s">
        <v>2297</v>
      </c>
      <c r="I1156" s="533" t="s">
        <v>2248</v>
      </c>
      <c r="J1156" s="533" t="s">
        <v>22</v>
      </c>
      <c r="K1156" s="535">
        <v>0</v>
      </c>
      <c r="L1156" s="535">
        <v>1</v>
      </c>
      <c r="M1156" s="535">
        <v>1177</v>
      </c>
      <c r="N1156" s="535"/>
      <c r="O1156" s="537">
        <v>453863963</v>
      </c>
      <c r="P1156" s="537">
        <v>315</v>
      </c>
      <c r="Q1156" s="1182"/>
    </row>
    <row r="1157" spans="1:17" ht="28.5" x14ac:dyDescent="0.25">
      <c r="A1157" s="526">
        <f t="shared" si="32"/>
        <v>4</v>
      </c>
      <c r="B1157" s="527" t="s">
        <v>1946</v>
      </c>
      <c r="C1157" s="527" t="s">
        <v>1946</v>
      </c>
      <c r="D1157" s="527" t="s">
        <v>769</v>
      </c>
      <c r="E1157" s="529" t="s">
        <v>2405</v>
      </c>
      <c r="F1157" s="530" t="s">
        <v>21</v>
      </c>
      <c r="G1157" s="530"/>
      <c r="H1157" s="530" t="s">
        <v>2329</v>
      </c>
      <c r="I1157" s="533" t="s">
        <v>754</v>
      </c>
      <c r="J1157" s="533" t="s">
        <v>22</v>
      </c>
      <c r="K1157" s="535">
        <v>5</v>
      </c>
      <c r="L1157" s="535"/>
      <c r="M1157" s="535">
        <v>130</v>
      </c>
      <c r="N1157" s="535"/>
      <c r="O1157" s="537">
        <v>175219200</v>
      </c>
      <c r="P1157" s="537">
        <v>151</v>
      </c>
      <c r="Q1157" s="538" t="s">
        <v>2163</v>
      </c>
    </row>
    <row r="1158" spans="1:17" x14ac:dyDescent="0.25">
      <c r="A1158" s="526">
        <f t="shared" si="32"/>
        <v>5</v>
      </c>
      <c r="B1158" s="527"/>
      <c r="C1158" s="528"/>
      <c r="D1158" s="527"/>
      <c r="E1158" s="529"/>
      <c r="F1158" s="530"/>
      <c r="G1158" s="530"/>
      <c r="H1158" s="530"/>
      <c r="I1158" s="533"/>
      <c r="J1158" s="533"/>
      <c r="K1158" s="533"/>
      <c r="L1158" s="533"/>
      <c r="M1158" s="536"/>
      <c r="N1158" s="536"/>
      <c r="O1158" s="537"/>
      <c r="P1158" s="537"/>
      <c r="Q1158" s="538"/>
    </row>
    <row r="1159" spans="1:17" x14ac:dyDescent="0.25">
      <c r="A1159" s="526">
        <f t="shared" si="32"/>
        <v>6</v>
      </c>
      <c r="B1159" s="527"/>
      <c r="C1159" s="528"/>
      <c r="D1159" s="527"/>
      <c r="E1159" s="529"/>
      <c r="F1159" s="530"/>
      <c r="G1159" s="530"/>
      <c r="H1159" s="530"/>
      <c r="I1159" s="533"/>
      <c r="J1159" s="533"/>
      <c r="K1159" s="533"/>
      <c r="L1159" s="533"/>
      <c r="M1159" s="536"/>
      <c r="N1159" s="536"/>
      <c r="O1159" s="537"/>
      <c r="P1159" s="537"/>
      <c r="Q1159" s="538"/>
    </row>
    <row r="1160" spans="1:17" x14ac:dyDescent="0.25">
      <c r="A1160" s="526">
        <f t="shared" si="32"/>
        <v>7</v>
      </c>
      <c r="B1160" s="527"/>
      <c r="C1160" s="528"/>
      <c r="D1160" s="527"/>
      <c r="E1160" s="529"/>
      <c r="F1160" s="530"/>
      <c r="G1160" s="530"/>
      <c r="H1160" s="530"/>
      <c r="I1160" s="533"/>
      <c r="J1160" s="533"/>
      <c r="K1160" s="533"/>
      <c r="L1160" s="533"/>
      <c r="M1160" s="536"/>
      <c r="N1160" s="536"/>
      <c r="O1160" s="537"/>
      <c r="P1160" s="537"/>
      <c r="Q1160" s="538"/>
    </row>
    <row r="1161" spans="1:17" x14ac:dyDescent="0.25">
      <c r="A1161" s="526">
        <f t="shared" si="32"/>
        <v>8</v>
      </c>
      <c r="B1161" s="527"/>
      <c r="C1161" s="528"/>
      <c r="D1161" s="527"/>
      <c r="E1161" s="529"/>
      <c r="F1161" s="530"/>
      <c r="G1161" s="530"/>
      <c r="H1161" s="530"/>
      <c r="I1161" s="533"/>
      <c r="J1161" s="533"/>
      <c r="K1161" s="533"/>
      <c r="L1161" s="533"/>
      <c r="M1161" s="536"/>
      <c r="N1161" s="536"/>
      <c r="O1161" s="537"/>
      <c r="P1161" s="537"/>
      <c r="Q1161" s="538"/>
    </row>
    <row r="1162" spans="1:17" x14ac:dyDescent="0.25">
      <c r="A1162" s="526"/>
      <c r="B1162" s="541" t="s">
        <v>31</v>
      </c>
      <c r="C1162" s="528"/>
      <c r="D1162" s="527"/>
      <c r="E1162" s="529"/>
      <c r="F1162" s="530"/>
      <c r="G1162" s="530"/>
      <c r="H1162" s="530"/>
      <c r="I1162" s="533"/>
      <c r="J1162" s="533"/>
      <c r="K1162" s="543">
        <f t="shared" ref="K1162" si="33">SUM(K1154:K1161)</f>
        <v>26</v>
      </c>
      <c r="L1162" s="543">
        <f t="shared" ref="L1162:N1162" si="34">SUM(L1154:L1161)</f>
        <v>2</v>
      </c>
      <c r="M1162" s="542">
        <f t="shared" si="34"/>
        <v>2916</v>
      </c>
      <c r="N1162" s="543">
        <f t="shared" si="34"/>
        <v>0</v>
      </c>
      <c r="O1162" s="537"/>
      <c r="P1162" s="537"/>
      <c r="Q1162" s="538"/>
    </row>
    <row r="1163" spans="1:17" x14ac:dyDescent="0.25">
      <c r="A1163" s="545"/>
      <c r="B1163" s="545"/>
      <c r="C1163" s="545"/>
      <c r="D1163" s="545"/>
      <c r="E1163" s="546"/>
      <c r="F1163" s="545"/>
      <c r="G1163" s="545"/>
      <c r="H1163" s="545"/>
      <c r="I1163" s="545"/>
      <c r="J1163" s="545"/>
      <c r="K1163" s="545"/>
      <c r="L1163" s="545"/>
      <c r="M1163" s="545"/>
      <c r="N1163" s="545"/>
      <c r="O1163" s="545"/>
      <c r="P1163" s="545"/>
      <c r="Q1163" s="545"/>
    </row>
    <row r="1164" spans="1:17" ht="15" x14ac:dyDescent="0.25">
      <c r="A1164" s="545"/>
      <c r="B1164" s="1148" t="s">
        <v>76</v>
      </c>
      <c r="C1164" s="1148" t="s">
        <v>77</v>
      </c>
      <c r="D1164" s="1150" t="s">
        <v>78</v>
      </c>
      <c r="E1164" s="1150"/>
      <c r="F1164" s="545"/>
      <c r="G1164" s="545"/>
      <c r="H1164" s="545"/>
      <c r="I1164" s="545"/>
      <c r="J1164" s="545"/>
      <c r="K1164" s="545"/>
      <c r="L1164" s="545"/>
      <c r="M1164" s="545"/>
      <c r="N1164" s="545"/>
      <c r="O1164" s="545"/>
      <c r="P1164" s="545"/>
      <c r="Q1164" s="545"/>
    </row>
    <row r="1165" spans="1:17" ht="15" x14ac:dyDescent="0.25">
      <c r="A1165" s="545"/>
      <c r="B1165" s="1149"/>
      <c r="C1165" s="1149"/>
      <c r="D1165" s="691" t="s">
        <v>79</v>
      </c>
      <c r="E1165" s="548" t="s">
        <v>80</v>
      </c>
      <c r="F1165" s="545"/>
      <c r="G1165" s="545"/>
      <c r="H1165" s="545"/>
      <c r="I1165" s="545"/>
      <c r="J1165" s="545"/>
      <c r="K1165" s="545"/>
      <c r="L1165" s="545"/>
      <c r="M1165" s="545"/>
      <c r="N1165" s="545"/>
      <c r="O1165" s="545"/>
      <c r="P1165" s="545"/>
      <c r="Q1165" s="545"/>
    </row>
    <row r="1166" spans="1:17" ht="18" x14ac:dyDescent="0.25">
      <c r="A1166" s="545"/>
      <c r="B1166" s="549" t="s">
        <v>81</v>
      </c>
      <c r="C1166" s="550">
        <f>+K1162</f>
        <v>26</v>
      </c>
      <c r="D1166" s="551" t="s">
        <v>21</v>
      </c>
      <c r="E1166" s="551" t="s">
        <v>2406</v>
      </c>
      <c r="F1166" s="552"/>
      <c r="G1166" s="552"/>
      <c r="H1166" s="552"/>
      <c r="I1166" s="552"/>
      <c r="J1166" s="552"/>
      <c r="K1166" s="552"/>
      <c r="L1166" s="552"/>
      <c r="M1166" s="552"/>
      <c r="N1166" s="545"/>
      <c r="O1166" s="545"/>
      <c r="P1166" s="545"/>
      <c r="Q1166" s="545"/>
    </row>
    <row r="1167" spans="1:17" ht="15" x14ac:dyDescent="0.25">
      <c r="A1167" s="545"/>
      <c r="B1167" s="549" t="s">
        <v>82</v>
      </c>
      <c r="C1167" s="550">
        <f>+M1162</f>
        <v>2916</v>
      </c>
      <c r="D1167" s="551" t="s">
        <v>21</v>
      </c>
      <c r="E1167" s="551"/>
      <c r="F1167" s="545"/>
      <c r="G1167" s="545"/>
      <c r="H1167" s="545"/>
      <c r="I1167" s="545"/>
      <c r="J1167" s="545"/>
      <c r="K1167" s="545"/>
      <c r="L1167" s="545"/>
      <c r="M1167" s="545"/>
      <c r="N1167" s="545"/>
      <c r="O1167" s="545"/>
      <c r="P1167" s="545"/>
      <c r="Q1167" s="545"/>
    </row>
    <row r="1168" spans="1:17" x14ac:dyDescent="0.25">
      <c r="A1168" s="545"/>
      <c r="B1168" s="554"/>
      <c r="C1168" s="1159"/>
      <c r="D1168" s="1159"/>
      <c r="E1168" s="1159"/>
      <c r="F1168" s="1159"/>
      <c r="G1168" s="1159"/>
      <c r="H1168" s="1159"/>
      <c r="I1168" s="1159"/>
      <c r="J1168" s="1159"/>
      <c r="K1168" s="1159"/>
      <c r="L1168" s="1159"/>
      <c r="M1168" s="1159"/>
      <c r="N1168" s="1159"/>
      <c r="O1168" s="545"/>
      <c r="P1168" s="545"/>
      <c r="Q1168" s="545"/>
    </row>
    <row r="1169" spans="2:17" ht="15" thickBot="1" x14ac:dyDescent="0.3">
      <c r="K1169" s="475"/>
      <c r="M1169" s="475"/>
    </row>
    <row r="1170" spans="2:17" ht="27" thickBot="1" x14ac:dyDescent="0.3">
      <c r="B1170" s="1160" t="s">
        <v>83</v>
      </c>
      <c r="C1170" s="1160"/>
      <c r="D1170" s="1160"/>
      <c r="E1170" s="1160"/>
      <c r="F1170" s="1160"/>
      <c r="G1170" s="1160"/>
      <c r="H1170" s="1160"/>
      <c r="I1170" s="1160"/>
      <c r="J1170" s="1160"/>
      <c r="K1170" s="1160"/>
      <c r="L1170" s="1160"/>
      <c r="M1170" s="1160"/>
      <c r="N1170" s="1160"/>
    </row>
    <row r="1171" spans="2:17" x14ac:dyDescent="0.25">
      <c r="K1171" s="475"/>
      <c r="M1171" s="475"/>
    </row>
    <row r="1172" spans="2:17" x14ac:dyDescent="0.25">
      <c r="K1172" s="475"/>
      <c r="M1172" s="475"/>
    </row>
    <row r="1173" spans="2:17" ht="120" x14ac:dyDescent="0.25">
      <c r="B1173" s="40" t="s">
        <v>84</v>
      </c>
      <c r="C1173" s="555" t="s">
        <v>85</v>
      </c>
      <c r="D1173" s="555" t="s">
        <v>86</v>
      </c>
      <c r="E1173" s="555" t="s">
        <v>87</v>
      </c>
      <c r="F1173" s="555" t="s">
        <v>88</v>
      </c>
      <c r="G1173" s="555" t="s">
        <v>89</v>
      </c>
      <c r="H1173" s="555" t="s">
        <v>90</v>
      </c>
      <c r="I1173" s="555" t="s">
        <v>91</v>
      </c>
      <c r="J1173" s="555" t="s">
        <v>92</v>
      </c>
      <c r="K1173" s="555" t="s">
        <v>93</v>
      </c>
      <c r="L1173" s="555" t="s">
        <v>94</v>
      </c>
      <c r="M1173" s="558" t="s">
        <v>95</v>
      </c>
      <c r="N1173" s="558" t="s">
        <v>96</v>
      </c>
      <c r="O1173" s="1161" t="s">
        <v>97</v>
      </c>
      <c r="P1173" s="1162"/>
      <c r="Q1173" s="555" t="s">
        <v>98</v>
      </c>
    </row>
    <row r="1174" spans="2:17" x14ac:dyDescent="0.2">
      <c r="B1174" s="559" t="s">
        <v>99</v>
      </c>
      <c r="C1174" s="559" t="s">
        <v>524</v>
      </c>
      <c r="D1174" s="428" t="s">
        <v>2407</v>
      </c>
      <c r="E1174" s="428">
        <v>130</v>
      </c>
      <c r="F1174" s="560"/>
      <c r="G1174" s="560" t="s">
        <v>21</v>
      </c>
      <c r="H1174" s="560"/>
      <c r="I1174" s="561"/>
      <c r="J1174" s="561" t="s">
        <v>21</v>
      </c>
      <c r="K1174" s="561" t="s">
        <v>21</v>
      </c>
      <c r="L1174" s="561" t="s">
        <v>21</v>
      </c>
      <c r="M1174" s="561" t="s">
        <v>21</v>
      </c>
      <c r="N1174" s="561" t="s">
        <v>21</v>
      </c>
      <c r="O1174" s="1157"/>
      <c r="P1174" s="1158"/>
      <c r="Q1174" s="518" t="s">
        <v>21</v>
      </c>
    </row>
    <row r="1175" spans="2:17" x14ac:dyDescent="0.2">
      <c r="B1175" s="559" t="s">
        <v>99</v>
      </c>
      <c r="C1175" s="559" t="s">
        <v>524</v>
      </c>
      <c r="D1175" s="428" t="s">
        <v>2407</v>
      </c>
      <c r="E1175" s="428">
        <v>60</v>
      </c>
      <c r="F1175" s="560"/>
      <c r="G1175" s="560" t="s">
        <v>21</v>
      </c>
      <c r="H1175" s="560"/>
      <c r="I1175" s="561"/>
      <c r="J1175" s="561" t="s">
        <v>21</v>
      </c>
      <c r="K1175" s="561" t="s">
        <v>21</v>
      </c>
      <c r="L1175" s="561" t="s">
        <v>21</v>
      </c>
      <c r="M1175" s="561" t="s">
        <v>21</v>
      </c>
      <c r="N1175" s="561" t="s">
        <v>21</v>
      </c>
      <c r="O1175" s="1157"/>
      <c r="P1175" s="1158"/>
      <c r="Q1175" s="518" t="s">
        <v>21</v>
      </c>
    </row>
    <row r="1176" spans="2:17" ht="54" customHeight="1" x14ac:dyDescent="0.2">
      <c r="B1176" s="604" t="s">
        <v>99</v>
      </c>
      <c r="C1176" s="604" t="s">
        <v>524</v>
      </c>
      <c r="D1176" s="605" t="s">
        <v>2408</v>
      </c>
      <c r="E1176" s="605">
        <v>76</v>
      </c>
      <c r="F1176" s="560"/>
      <c r="G1176" s="560"/>
      <c r="H1176" s="560"/>
      <c r="I1176" s="561"/>
      <c r="J1176" s="561"/>
      <c r="K1176" s="561"/>
      <c r="L1176" s="561"/>
      <c r="M1176" s="561"/>
      <c r="N1176" s="561"/>
      <c r="O1176" s="1179" t="s">
        <v>2409</v>
      </c>
      <c r="P1176" s="1180"/>
      <c r="Q1176" s="518" t="s">
        <v>22</v>
      </c>
    </row>
    <row r="1177" spans="2:17" ht="68.25" customHeight="1" x14ac:dyDescent="0.2">
      <c r="B1177" s="559" t="s">
        <v>99</v>
      </c>
      <c r="C1177" s="559" t="s">
        <v>524</v>
      </c>
      <c r="D1177" s="428" t="s">
        <v>2408</v>
      </c>
      <c r="E1177" s="605">
        <v>39</v>
      </c>
      <c r="F1177" s="560"/>
      <c r="G1177" s="560" t="s">
        <v>21</v>
      </c>
      <c r="H1177" s="560"/>
      <c r="I1177" s="561"/>
      <c r="J1177" s="561" t="s">
        <v>21</v>
      </c>
      <c r="K1177" s="561" t="s">
        <v>21</v>
      </c>
      <c r="L1177" s="561" t="s">
        <v>21</v>
      </c>
      <c r="M1177" s="561" t="s">
        <v>21</v>
      </c>
      <c r="N1177" s="561" t="s">
        <v>21</v>
      </c>
      <c r="O1177" s="1179" t="s">
        <v>2410</v>
      </c>
      <c r="P1177" s="1180"/>
      <c r="Q1177" s="518" t="s">
        <v>22</v>
      </c>
    </row>
    <row r="1178" spans="2:17" x14ac:dyDescent="0.2">
      <c r="B1178" s="559" t="s">
        <v>99</v>
      </c>
      <c r="C1178" s="559" t="s">
        <v>524</v>
      </c>
      <c r="D1178" s="428" t="s">
        <v>2408</v>
      </c>
      <c r="E1178" s="428">
        <v>78</v>
      </c>
      <c r="F1178" s="560"/>
      <c r="G1178" s="560" t="s">
        <v>21</v>
      </c>
      <c r="H1178" s="560"/>
      <c r="I1178" s="561"/>
      <c r="J1178" s="561" t="s">
        <v>21</v>
      </c>
      <c r="K1178" s="561" t="s">
        <v>21</v>
      </c>
      <c r="L1178" s="561" t="s">
        <v>21</v>
      </c>
      <c r="M1178" s="561" t="s">
        <v>21</v>
      </c>
      <c r="N1178" s="561" t="s">
        <v>21</v>
      </c>
      <c r="O1178" s="1157"/>
      <c r="P1178" s="1158"/>
      <c r="Q1178" s="518" t="s">
        <v>21</v>
      </c>
    </row>
    <row r="1179" spans="2:17" ht="66" customHeight="1" x14ac:dyDescent="0.2">
      <c r="B1179" s="559" t="s">
        <v>99</v>
      </c>
      <c r="C1179" s="559" t="s">
        <v>524</v>
      </c>
      <c r="D1179" s="428" t="s">
        <v>2411</v>
      </c>
      <c r="E1179" s="428">
        <v>188</v>
      </c>
      <c r="F1179" s="560"/>
      <c r="G1179" s="560" t="s">
        <v>21</v>
      </c>
      <c r="H1179" s="560"/>
      <c r="I1179" s="561"/>
      <c r="J1179" s="561" t="s">
        <v>21</v>
      </c>
      <c r="K1179" s="561" t="s">
        <v>21</v>
      </c>
      <c r="L1179" s="561" t="s">
        <v>21</v>
      </c>
      <c r="M1179" s="561" t="s">
        <v>21</v>
      </c>
      <c r="N1179" s="561" t="s">
        <v>21</v>
      </c>
      <c r="O1179" s="1179" t="s">
        <v>2412</v>
      </c>
      <c r="P1179" s="1180"/>
      <c r="Q1179" s="518" t="s">
        <v>22</v>
      </c>
    </row>
    <row r="1180" spans="2:17" x14ac:dyDescent="0.2">
      <c r="B1180" s="559" t="s">
        <v>99</v>
      </c>
      <c r="C1180" s="559" t="s">
        <v>524</v>
      </c>
      <c r="D1180" s="428" t="s">
        <v>2413</v>
      </c>
      <c r="E1180" s="428">
        <v>106</v>
      </c>
      <c r="F1180" s="560"/>
      <c r="G1180" s="560" t="s">
        <v>21</v>
      </c>
      <c r="H1180" s="560"/>
      <c r="I1180" s="561"/>
      <c r="J1180" s="561" t="s">
        <v>21</v>
      </c>
      <c r="K1180" s="561" t="s">
        <v>21</v>
      </c>
      <c r="L1180" s="561" t="s">
        <v>21</v>
      </c>
      <c r="M1180" s="561" t="s">
        <v>21</v>
      </c>
      <c r="N1180" s="561" t="s">
        <v>21</v>
      </c>
      <c r="O1180" s="1157"/>
      <c r="P1180" s="1158"/>
      <c r="Q1180" s="518" t="s">
        <v>21</v>
      </c>
    </row>
    <row r="1181" spans="2:17" ht="48.75" customHeight="1" x14ac:dyDescent="0.2">
      <c r="B1181" s="559" t="s">
        <v>99</v>
      </c>
      <c r="C1181" s="559" t="s">
        <v>524</v>
      </c>
      <c r="D1181" s="428" t="s">
        <v>2414</v>
      </c>
      <c r="E1181" s="428">
        <v>65</v>
      </c>
      <c r="F1181" s="560"/>
      <c r="G1181" s="560" t="s">
        <v>21</v>
      </c>
      <c r="H1181" s="560"/>
      <c r="I1181" s="561"/>
      <c r="J1181" s="561" t="s">
        <v>21</v>
      </c>
      <c r="K1181" s="561" t="s">
        <v>21</v>
      </c>
      <c r="L1181" s="561" t="s">
        <v>21</v>
      </c>
      <c r="M1181" s="561" t="s">
        <v>21</v>
      </c>
      <c r="N1181" s="561" t="s">
        <v>21</v>
      </c>
      <c r="O1181" s="1179" t="s">
        <v>2412</v>
      </c>
      <c r="P1181" s="1180"/>
      <c r="Q1181" s="518" t="s">
        <v>22</v>
      </c>
    </row>
    <row r="1182" spans="2:17" ht="60" customHeight="1" x14ac:dyDescent="0.2">
      <c r="B1182" s="559" t="s">
        <v>99</v>
      </c>
      <c r="C1182" s="559" t="s">
        <v>524</v>
      </c>
      <c r="D1182" s="428" t="s">
        <v>2415</v>
      </c>
      <c r="E1182" s="428">
        <v>210</v>
      </c>
      <c r="F1182" s="560"/>
      <c r="G1182" s="560" t="s">
        <v>21</v>
      </c>
      <c r="H1182" s="560"/>
      <c r="I1182" s="561"/>
      <c r="J1182" s="561" t="s">
        <v>21</v>
      </c>
      <c r="K1182" s="561" t="s">
        <v>21</v>
      </c>
      <c r="L1182" s="561" t="s">
        <v>21</v>
      </c>
      <c r="M1182" s="561" t="s">
        <v>21</v>
      </c>
      <c r="N1182" s="561" t="s">
        <v>21</v>
      </c>
      <c r="O1182" s="1179"/>
      <c r="P1182" s="1180"/>
      <c r="Q1182" s="518" t="s">
        <v>22</v>
      </c>
    </row>
    <row r="1183" spans="2:17" x14ac:dyDescent="0.2">
      <c r="B1183" s="559"/>
      <c r="C1183" s="559"/>
      <c r="D1183" s="428"/>
      <c r="E1183" s="428"/>
      <c r="F1183" s="560"/>
      <c r="G1183" s="560"/>
      <c r="H1183" s="560"/>
      <c r="I1183" s="561"/>
      <c r="J1183" s="561"/>
      <c r="K1183" s="518"/>
      <c r="L1183" s="518"/>
      <c r="M1183" s="518"/>
      <c r="N1183" s="518"/>
      <c r="O1183" s="1157"/>
      <c r="P1183" s="1158"/>
      <c r="Q1183" s="518"/>
    </row>
    <row r="1184" spans="2:17" x14ac:dyDescent="0.25">
      <c r="B1184" s="518"/>
      <c r="C1184" s="518"/>
      <c r="D1184" s="518"/>
      <c r="E1184" s="518"/>
      <c r="F1184" s="518"/>
      <c r="G1184" s="518"/>
      <c r="H1184" s="518"/>
      <c r="I1184" s="518"/>
      <c r="J1184" s="518"/>
      <c r="K1184" s="518"/>
      <c r="L1184" s="518"/>
      <c r="M1184" s="518"/>
      <c r="N1184" s="518"/>
      <c r="O1184" s="1157"/>
      <c r="P1184" s="1158"/>
      <c r="Q1184" s="518"/>
    </row>
    <row r="1185" spans="2:17" x14ac:dyDescent="0.25">
      <c r="B1185" s="475" t="s">
        <v>107</v>
      </c>
      <c r="K1185" s="475"/>
      <c r="M1185" s="475"/>
    </row>
    <row r="1186" spans="2:17" x14ac:dyDescent="0.25">
      <c r="B1186" s="475" t="s">
        <v>108</v>
      </c>
      <c r="K1186" s="475"/>
      <c r="M1186" s="475"/>
    </row>
    <row r="1187" spans="2:17" x14ac:dyDescent="0.25">
      <c r="B1187" s="475" t="s">
        <v>109</v>
      </c>
      <c r="K1187" s="475"/>
      <c r="M1187" s="475"/>
    </row>
    <row r="1188" spans="2:17" x14ac:dyDescent="0.25">
      <c r="K1188" s="475"/>
      <c r="M1188" s="475"/>
    </row>
    <row r="1189" spans="2:17" ht="15" thickBot="1" x14ac:dyDescent="0.3">
      <c r="K1189" s="475"/>
      <c r="M1189" s="475"/>
    </row>
    <row r="1190" spans="2:17" ht="27" thickBot="1" x14ac:dyDescent="0.3">
      <c r="B1190" s="1165" t="s">
        <v>110</v>
      </c>
      <c r="C1190" s="1166"/>
      <c r="D1190" s="1166"/>
      <c r="E1190" s="1166"/>
      <c r="F1190" s="1166"/>
      <c r="G1190" s="1166"/>
      <c r="H1190" s="1166"/>
      <c r="I1190" s="1166"/>
      <c r="J1190" s="1166"/>
      <c r="K1190" s="1166"/>
      <c r="L1190" s="1166"/>
      <c r="M1190" s="1166"/>
      <c r="N1190" s="1167"/>
    </row>
    <row r="1191" spans="2:17" x14ac:dyDescent="0.25">
      <c r="K1191" s="475"/>
      <c r="M1191" s="475"/>
    </row>
    <row r="1192" spans="2:17" x14ac:dyDescent="0.25">
      <c r="K1192" s="475"/>
      <c r="M1192" s="475"/>
    </row>
    <row r="1193" spans="2:17" x14ac:dyDescent="0.25">
      <c r="K1193" s="475"/>
      <c r="M1193" s="475"/>
    </row>
    <row r="1194" spans="2:17" x14ac:dyDescent="0.25">
      <c r="K1194" s="475"/>
      <c r="M1194" s="475"/>
    </row>
    <row r="1195" spans="2:17" ht="75" x14ac:dyDescent="0.25">
      <c r="B1195" s="40" t="s">
        <v>111</v>
      </c>
      <c r="C1195" s="40" t="s">
        <v>112</v>
      </c>
      <c r="D1195" s="40" t="s">
        <v>113</v>
      </c>
      <c r="E1195" s="40" t="s">
        <v>114</v>
      </c>
      <c r="F1195" s="40" t="s">
        <v>115</v>
      </c>
      <c r="G1195" s="40" t="s">
        <v>116</v>
      </c>
      <c r="H1195" s="40" t="s">
        <v>117</v>
      </c>
      <c r="I1195" s="40" t="s">
        <v>118</v>
      </c>
      <c r="J1195" s="1161" t="s">
        <v>119</v>
      </c>
      <c r="K1195" s="1168"/>
      <c r="L1195" s="1162"/>
      <c r="M1195" s="40" t="s">
        <v>120</v>
      </c>
      <c r="N1195" s="40" t="s">
        <v>2166</v>
      </c>
      <c r="O1195" s="40" t="s">
        <v>2167</v>
      </c>
      <c r="P1195" s="1161" t="s">
        <v>97</v>
      </c>
      <c r="Q1195" s="1162"/>
    </row>
    <row r="1196" spans="2:17" ht="15" x14ac:dyDescent="0.2">
      <c r="B1196" s="116" t="s">
        <v>123</v>
      </c>
      <c r="C1196" s="116">
        <v>1</v>
      </c>
      <c r="D1196" s="115" t="s">
        <v>2416</v>
      </c>
      <c r="E1196" s="115">
        <v>32393733</v>
      </c>
      <c r="F1196" s="115" t="s">
        <v>2417</v>
      </c>
      <c r="G1196" s="115" t="s">
        <v>367</v>
      </c>
      <c r="H1196" s="115">
        <v>2007</v>
      </c>
      <c r="I1196" s="99" t="s">
        <v>582</v>
      </c>
      <c r="J1196" s="117"/>
      <c r="K1196" s="114">
        <v>36</v>
      </c>
      <c r="L1196" s="113" t="s">
        <v>858</v>
      </c>
      <c r="M1196" s="112" t="s">
        <v>21</v>
      </c>
      <c r="N1196" s="112" t="s">
        <v>21</v>
      </c>
      <c r="O1196" s="112" t="s">
        <v>21</v>
      </c>
      <c r="P1196" s="1119"/>
      <c r="Q1196" s="1119"/>
    </row>
    <row r="1197" spans="2:17" ht="15" x14ac:dyDescent="0.2">
      <c r="B1197" s="116" t="s">
        <v>958</v>
      </c>
      <c r="C1197" s="116">
        <v>1</v>
      </c>
      <c r="D1197" s="115" t="s">
        <v>2418</v>
      </c>
      <c r="E1197" s="115">
        <v>1017183766</v>
      </c>
      <c r="F1197" s="115" t="s">
        <v>273</v>
      </c>
      <c r="G1197" s="115" t="s">
        <v>367</v>
      </c>
      <c r="H1197" s="115">
        <v>2013</v>
      </c>
      <c r="I1197" s="99"/>
      <c r="J1197" s="117"/>
      <c r="K1197" s="114">
        <v>12</v>
      </c>
      <c r="L1197" s="115" t="s">
        <v>2357</v>
      </c>
      <c r="M1197" s="112" t="s">
        <v>21</v>
      </c>
      <c r="N1197" s="112" t="s">
        <v>21</v>
      </c>
      <c r="O1197" s="112" t="s">
        <v>21</v>
      </c>
      <c r="P1197" s="1119"/>
      <c r="Q1197" s="1119"/>
    </row>
    <row r="1198" spans="2:17" ht="15" x14ac:dyDescent="0.2">
      <c r="B1198" s="116" t="s">
        <v>958</v>
      </c>
      <c r="C1198" s="116">
        <v>1</v>
      </c>
      <c r="D1198" s="115" t="s">
        <v>2419</v>
      </c>
      <c r="E1198" s="115">
        <v>1128278034</v>
      </c>
      <c r="F1198" s="115" t="s">
        <v>273</v>
      </c>
      <c r="G1198" s="115" t="s">
        <v>699</v>
      </c>
      <c r="H1198" s="115">
        <v>2013</v>
      </c>
      <c r="I1198" s="99"/>
      <c r="J1198" s="117"/>
      <c r="K1198" s="114">
        <v>9</v>
      </c>
      <c r="L1198" s="115" t="s">
        <v>273</v>
      </c>
      <c r="M1198" s="112" t="s">
        <v>21</v>
      </c>
      <c r="N1198" s="112" t="s">
        <v>21</v>
      </c>
      <c r="O1198" s="112" t="s">
        <v>21</v>
      </c>
      <c r="P1198" s="1119"/>
      <c r="Q1198" s="1119"/>
    </row>
    <row r="1199" spans="2:17" ht="15" x14ac:dyDescent="0.2">
      <c r="B1199" s="116" t="s">
        <v>123</v>
      </c>
      <c r="C1199" s="116">
        <v>1</v>
      </c>
      <c r="D1199" s="115" t="s">
        <v>2420</v>
      </c>
      <c r="E1199" s="115">
        <v>1036929249</v>
      </c>
      <c r="F1199" s="115" t="s">
        <v>2421</v>
      </c>
      <c r="G1199" s="115" t="s">
        <v>699</v>
      </c>
      <c r="H1199" s="115">
        <v>2013</v>
      </c>
      <c r="I1199" s="99" t="s">
        <v>582</v>
      </c>
      <c r="J1199" s="117"/>
      <c r="K1199" s="114">
        <v>11</v>
      </c>
      <c r="L1199" s="113" t="s">
        <v>858</v>
      </c>
      <c r="M1199" s="112" t="s">
        <v>21</v>
      </c>
      <c r="N1199" s="112" t="s">
        <v>21</v>
      </c>
      <c r="O1199" s="112" t="s">
        <v>21</v>
      </c>
      <c r="P1199" s="1119" t="s">
        <v>2278</v>
      </c>
      <c r="Q1199" s="1119"/>
    </row>
    <row r="1200" spans="2:17" ht="15" x14ac:dyDescent="0.2">
      <c r="B1200" s="116" t="s">
        <v>123</v>
      </c>
      <c r="C1200" s="116">
        <v>1</v>
      </c>
      <c r="D1200" s="115" t="s">
        <v>2422</v>
      </c>
      <c r="E1200" s="115">
        <v>1035852753</v>
      </c>
      <c r="F1200" s="115" t="s">
        <v>396</v>
      </c>
      <c r="G1200" s="115" t="s">
        <v>2423</v>
      </c>
      <c r="H1200" s="115">
        <v>2013</v>
      </c>
      <c r="I1200" s="99" t="s">
        <v>582</v>
      </c>
      <c r="J1200" s="117"/>
      <c r="K1200" s="114">
        <v>11</v>
      </c>
      <c r="L1200" s="113" t="s">
        <v>858</v>
      </c>
      <c r="M1200" s="112" t="s">
        <v>21</v>
      </c>
      <c r="N1200" s="112" t="s">
        <v>21</v>
      </c>
      <c r="O1200" s="112" t="s">
        <v>21</v>
      </c>
      <c r="P1200" s="1119" t="s">
        <v>2278</v>
      </c>
      <c r="Q1200" s="1119"/>
    </row>
    <row r="1201" spans="2:17" ht="15" x14ac:dyDescent="0.2">
      <c r="B1201" s="116" t="s">
        <v>958</v>
      </c>
      <c r="C1201" s="116">
        <v>1</v>
      </c>
      <c r="D1201" s="115" t="s">
        <v>2424</v>
      </c>
      <c r="E1201" s="115">
        <v>43921009</v>
      </c>
      <c r="F1201" s="115" t="s">
        <v>2020</v>
      </c>
      <c r="G1201" s="115" t="s">
        <v>126</v>
      </c>
      <c r="H1201" s="115">
        <v>2014</v>
      </c>
      <c r="I1201" s="99"/>
      <c r="J1201" s="117"/>
      <c r="K1201" s="114">
        <v>8</v>
      </c>
      <c r="L1201" s="115" t="s">
        <v>2425</v>
      </c>
      <c r="M1201" s="112" t="s">
        <v>21</v>
      </c>
      <c r="N1201" s="112" t="s">
        <v>21</v>
      </c>
      <c r="O1201" s="112" t="s">
        <v>21</v>
      </c>
      <c r="P1201" s="1119" t="s">
        <v>2426</v>
      </c>
      <c r="Q1201" s="1119"/>
    </row>
    <row r="1202" spans="2:17" ht="15" x14ac:dyDescent="0.2">
      <c r="B1202" s="116" t="s">
        <v>958</v>
      </c>
      <c r="C1202" s="116">
        <v>1</v>
      </c>
      <c r="D1202" s="115" t="s">
        <v>2427</v>
      </c>
      <c r="E1202" s="115">
        <v>3474062</v>
      </c>
      <c r="F1202" s="115" t="s">
        <v>140</v>
      </c>
      <c r="G1202" s="115" t="s">
        <v>1278</v>
      </c>
      <c r="H1202" s="115">
        <v>2005</v>
      </c>
      <c r="I1202" s="99" t="s">
        <v>2428</v>
      </c>
      <c r="J1202" s="117"/>
      <c r="K1202" s="114">
        <v>20</v>
      </c>
      <c r="L1202" s="115" t="s">
        <v>140</v>
      </c>
      <c r="M1202" s="112" t="s">
        <v>21</v>
      </c>
      <c r="N1202" s="112" t="s">
        <v>21</v>
      </c>
      <c r="O1202" s="112" t="s">
        <v>21</v>
      </c>
      <c r="P1202" s="1119"/>
      <c r="Q1202" s="1119"/>
    </row>
    <row r="1203" spans="2:17" ht="15" x14ac:dyDescent="0.2">
      <c r="B1203" s="116" t="s">
        <v>123</v>
      </c>
      <c r="C1203" s="116">
        <v>1</v>
      </c>
      <c r="D1203" s="115" t="s">
        <v>2429</v>
      </c>
      <c r="E1203" s="115">
        <v>43983680</v>
      </c>
      <c r="F1203" s="115" t="s">
        <v>396</v>
      </c>
      <c r="G1203" s="115" t="s">
        <v>2423</v>
      </c>
      <c r="H1203" s="115">
        <v>2013</v>
      </c>
      <c r="I1203" s="99" t="s">
        <v>582</v>
      </c>
      <c r="J1203" s="117"/>
      <c r="K1203" s="114">
        <v>12</v>
      </c>
      <c r="L1203" s="113" t="s">
        <v>858</v>
      </c>
      <c r="M1203" s="112" t="s">
        <v>21</v>
      </c>
      <c r="N1203" s="112" t="s">
        <v>21</v>
      </c>
      <c r="O1203" s="112" t="s">
        <v>21</v>
      </c>
      <c r="P1203" s="1119" t="s">
        <v>2278</v>
      </c>
      <c r="Q1203" s="1119"/>
    </row>
    <row r="1204" spans="2:17" ht="15" x14ac:dyDescent="0.2">
      <c r="B1204" s="116" t="s">
        <v>123</v>
      </c>
      <c r="C1204" s="116">
        <v>1</v>
      </c>
      <c r="D1204" s="115" t="s">
        <v>2430</v>
      </c>
      <c r="E1204" s="115">
        <v>43915503</v>
      </c>
      <c r="F1204" s="115" t="s">
        <v>396</v>
      </c>
      <c r="G1204" s="115" t="s">
        <v>2423</v>
      </c>
      <c r="H1204" s="115">
        <v>2009</v>
      </c>
      <c r="I1204" s="99" t="s">
        <v>582</v>
      </c>
      <c r="J1204" s="117"/>
      <c r="K1204" s="114">
        <v>43</v>
      </c>
      <c r="L1204" s="113" t="s">
        <v>858</v>
      </c>
      <c r="M1204" s="112" t="s">
        <v>21</v>
      </c>
      <c r="N1204" s="112" t="s">
        <v>21</v>
      </c>
      <c r="O1204" s="112" t="s">
        <v>21</v>
      </c>
      <c r="P1204" s="1119"/>
      <c r="Q1204" s="1119"/>
    </row>
    <row r="1205" spans="2:17" ht="15" x14ac:dyDescent="0.2">
      <c r="B1205" s="116" t="s">
        <v>958</v>
      </c>
      <c r="C1205" s="116">
        <v>1</v>
      </c>
      <c r="D1205" s="115" t="s">
        <v>2431</v>
      </c>
      <c r="E1205" s="115">
        <v>43593426</v>
      </c>
      <c r="F1205" s="115" t="s">
        <v>2020</v>
      </c>
      <c r="G1205" s="115" t="s">
        <v>126</v>
      </c>
      <c r="H1205" s="115">
        <v>2004</v>
      </c>
      <c r="I1205" s="99" t="s">
        <v>1123</v>
      </c>
      <c r="J1205" s="117"/>
      <c r="K1205" s="114">
        <v>13</v>
      </c>
      <c r="L1205" s="115" t="s">
        <v>134</v>
      </c>
      <c r="M1205" s="112" t="s">
        <v>21</v>
      </c>
      <c r="N1205" s="112" t="s">
        <v>21</v>
      </c>
      <c r="O1205" s="112" t="s">
        <v>21</v>
      </c>
      <c r="P1205" s="1119"/>
      <c r="Q1205" s="1119"/>
    </row>
    <row r="1206" spans="2:17" ht="15" x14ac:dyDescent="0.2">
      <c r="B1206" s="116"/>
      <c r="C1206" s="116"/>
      <c r="D1206" s="115"/>
      <c r="E1206" s="115"/>
      <c r="F1206" s="115"/>
      <c r="G1206" s="115"/>
      <c r="H1206" s="115"/>
      <c r="I1206" s="99"/>
      <c r="J1206" s="117"/>
      <c r="K1206" s="114"/>
      <c r="L1206" s="113"/>
      <c r="M1206" s="112"/>
      <c r="N1206" s="112"/>
      <c r="O1206" s="112"/>
      <c r="P1206" s="688"/>
      <c r="Q1206" s="688"/>
    </row>
    <row r="1207" spans="2:17" ht="15" x14ac:dyDescent="0.2">
      <c r="B1207" s="116"/>
      <c r="C1207" s="116"/>
      <c r="D1207" s="115"/>
      <c r="E1207" s="115"/>
      <c r="F1207" s="115"/>
      <c r="G1207" s="115"/>
      <c r="H1207" s="115"/>
      <c r="I1207" s="99"/>
      <c r="J1207" s="117"/>
      <c r="K1207" s="114"/>
      <c r="L1207" s="113"/>
      <c r="M1207" s="112"/>
      <c r="N1207" s="112"/>
      <c r="O1207" s="112"/>
      <c r="P1207" s="688"/>
      <c r="Q1207" s="688"/>
    </row>
    <row r="1208" spans="2:17" ht="15" x14ac:dyDescent="0.2">
      <c r="B1208" s="116"/>
      <c r="C1208" s="116"/>
      <c r="D1208" s="115"/>
      <c r="E1208" s="115"/>
      <c r="F1208" s="518"/>
      <c r="G1208" s="115"/>
      <c r="H1208" s="115"/>
      <c r="I1208" s="99"/>
      <c r="J1208" s="117"/>
      <c r="K1208" s="114"/>
      <c r="L1208" s="113"/>
      <c r="M1208" s="112"/>
      <c r="N1208" s="112"/>
      <c r="O1208" s="112"/>
      <c r="P1208" s="1119"/>
      <c r="Q1208" s="1119"/>
    </row>
    <row r="1209" spans="2:17" x14ac:dyDescent="0.25">
      <c r="K1209" s="475"/>
      <c r="M1209" s="475"/>
    </row>
    <row r="1210" spans="2:17" ht="15" thickBot="1" x14ac:dyDescent="0.3">
      <c r="K1210" s="475"/>
      <c r="M1210" s="475"/>
    </row>
    <row r="1211" spans="2:17" ht="27" thickBot="1" x14ac:dyDescent="0.3">
      <c r="B1211" s="1165" t="s">
        <v>145</v>
      </c>
      <c r="C1211" s="1166"/>
      <c r="D1211" s="1166"/>
      <c r="E1211" s="1166"/>
      <c r="F1211" s="1166"/>
      <c r="G1211" s="1166"/>
      <c r="H1211" s="1166"/>
      <c r="I1211" s="1166"/>
      <c r="J1211" s="1166"/>
      <c r="K1211" s="1166"/>
      <c r="L1211" s="1166"/>
      <c r="M1211" s="1166"/>
      <c r="N1211" s="1167"/>
    </row>
    <row r="1212" spans="2:17" x14ac:dyDescent="0.25">
      <c r="K1212" s="475"/>
      <c r="M1212" s="475"/>
    </row>
    <row r="1213" spans="2:17" x14ac:dyDescent="0.25">
      <c r="K1213" s="475"/>
      <c r="M1213" s="475"/>
    </row>
    <row r="1214" spans="2:17" ht="30" x14ac:dyDescent="0.25">
      <c r="B1214" s="555" t="s">
        <v>20</v>
      </c>
      <c r="C1214" s="555" t="s">
        <v>2178</v>
      </c>
      <c r="D1214" s="1161" t="s">
        <v>97</v>
      </c>
      <c r="E1214" s="1162"/>
      <c r="K1214" s="475"/>
      <c r="M1214" s="475"/>
    </row>
    <row r="1215" spans="2:17" x14ac:dyDescent="0.25">
      <c r="B1215" s="566" t="s">
        <v>147</v>
      </c>
      <c r="C1215" s="518" t="s">
        <v>21</v>
      </c>
      <c r="D1215" s="1172" t="s">
        <v>2406</v>
      </c>
      <c r="E1215" s="1172"/>
      <c r="K1215" s="475"/>
      <c r="M1215" s="475"/>
    </row>
    <row r="1216" spans="2:17" x14ac:dyDescent="0.25">
      <c r="K1216" s="475"/>
      <c r="M1216" s="475"/>
    </row>
    <row r="1217" spans="1:17" x14ac:dyDescent="0.25">
      <c r="K1217" s="475"/>
      <c r="M1217" s="475"/>
    </row>
    <row r="1218" spans="1:17" ht="26.25" x14ac:dyDescent="0.25">
      <c r="B1218" s="1151" t="s">
        <v>148</v>
      </c>
      <c r="C1218" s="1152"/>
      <c r="D1218" s="1152"/>
      <c r="E1218" s="1152"/>
      <c r="F1218" s="1152"/>
      <c r="G1218" s="1152"/>
      <c r="H1218" s="1152"/>
      <c r="I1218" s="1152"/>
      <c r="J1218" s="1152"/>
      <c r="K1218" s="1152"/>
      <c r="L1218" s="1152"/>
      <c r="M1218" s="1152"/>
      <c r="N1218" s="1152"/>
      <c r="O1218" s="1152"/>
      <c r="P1218" s="1152"/>
    </row>
    <row r="1219" spans="1:17" x14ac:dyDescent="0.25">
      <c r="K1219" s="475"/>
      <c r="M1219" s="475"/>
    </row>
    <row r="1220" spans="1:17" ht="15" thickBot="1" x14ac:dyDescent="0.3">
      <c r="K1220" s="475"/>
      <c r="M1220" s="475"/>
    </row>
    <row r="1221" spans="1:17" ht="27" thickBot="1" x14ac:dyDescent="0.3">
      <c r="B1221" s="1165" t="s">
        <v>149</v>
      </c>
      <c r="C1221" s="1166"/>
      <c r="D1221" s="1166"/>
      <c r="E1221" s="1166"/>
      <c r="F1221" s="1166"/>
      <c r="G1221" s="1166"/>
      <c r="H1221" s="1166"/>
      <c r="I1221" s="1166"/>
      <c r="J1221" s="1166"/>
      <c r="K1221" s="1166"/>
      <c r="L1221" s="1166"/>
      <c r="M1221" s="1166"/>
      <c r="N1221" s="1167"/>
    </row>
    <row r="1222" spans="1:17" x14ac:dyDescent="0.25">
      <c r="K1222" s="475"/>
      <c r="M1222" s="475"/>
    </row>
    <row r="1223" spans="1:17" ht="15" thickBot="1" x14ac:dyDescent="0.3">
      <c r="K1223" s="475"/>
      <c r="M1223" s="522"/>
      <c r="N1223" s="522"/>
    </row>
    <row r="1224" spans="1:17" ht="75" x14ac:dyDescent="0.25">
      <c r="A1224" s="486"/>
      <c r="B1224" s="523" t="s">
        <v>36</v>
      </c>
      <c r="C1224" s="523" t="s">
        <v>37</v>
      </c>
      <c r="D1224" s="523" t="s">
        <v>38</v>
      </c>
      <c r="E1224" s="523" t="s">
        <v>39</v>
      </c>
      <c r="F1224" s="523" t="s">
        <v>40</v>
      </c>
      <c r="G1224" s="523" t="s">
        <v>41</v>
      </c>
      <c r="H1224" s="523" t="s">
        <v>42</v>
      </c>
      <c r="I1224" s="523" t="s">
        <v>43</v>
      </c>
      <c r="J1224" s="523" t="s">
        <v>44</v>
      </c>
      <c r="K1224" s="523" t="s">
        <v>45</v>
      </c>
      <c r="L1224" s="523" t="s">
        <v>46</v>
      </c>
      <c r="M1224" s="586" t="s">
        <v>47</v>
      </c>
      <c r="N1224" s="523" t="s">
        <v>48</v>
      </c>
      <c r="O1224" s="523" t="s">
        <v>49</v>
      </c>
      <c r="P1224" s="525" t="s">
        <v>50</v>
      </c>
      <c r="Q1224" s="525" t="s">
        <v>51</v>
      </c>
    </row>
    <row r="1225" spans="1:17" ht="28.5" x14ac:dyDescent="0.25">
      <c r="A1225" s="526">
        <v>1</v>
      </c>
      <c r="B1225" s="527" t="s">
        <v>1946</v>
      </c>
      <c r="C1225" s="528" t="s">
        <v>1946</v>
      </c>
      <c r="D1225" s="527" t="s">
        <v>2432</v>
      </c>
      <c r="E1225" s="529" t="s">
        <v>2433</v>
      </c>
      <c r="F1225" s="530" t="s">
        <v>21</v>
      </c>
      <c r="G1225" s="567"/>
      <c r="H1225" s="532" t="s">
        <v>2434</v>
      </c>
      <c r="I1225" s="533" t="s">
        <v>56</v>
      </c>
      <c r="J1225" s="533" t="s">
        <v>22</v>
      </c>
      <c r="K1225" s="535">
        <v>0</v>
      </c>
      <c r="L1225" s="535">
        <v>2</v>
      </c>
      <c r="M1225" s="535">
        <v>1000</v>
      </c>
      <c r="N1225" s="536">
        <f>+M1225*G1225</f>
        <v>0</v>
      </c>
      <c r="O1225" s="537">
        <v>653575100</v>
      </c>
      <c r="P1225" s="537">
        <v>1199</v>
      </c>
      <c r="Q1225" s="538"/>
    </row>
    <row r="1226" spans="1:17" ht="28.5" x14ac:dyDescent="0.25">
      <c r="A1226" s="526">
        <f>+A1225+1</f>
        <v>2</v>
      </c>
      <c r="B1226" s="527" t="s">
        <v>1946</v>
      </c>
      <c r="C1226" s="528" t="s">
        <v>1946</v>
      </c>
      <c r="D1226" s="527" t="s">
        <v>2432</v>
      </c>
      <c r="E1226" s="529" t="s">
        <v>2435</v>
      </c>
      <c r="F1226" s="530" t="s">
        <v>21</v>
      </c>
      <c r="G1226" s="530"/>
      <c r="H1226" s="530" t="s">
        <v>2436</v>
      </c>
      <c r="I1226" s="533" t="s">
        <v>2437</v>
      </c>
      <c r="J1226" s="533" t="s">
        <v>22</v>
      </c>
      <c r="K1226" s="535">
        <v>3.14</v>
      </c>
      <c r="L1226" s="535"/>
      <c r="M1226" s="535">
        <v>208</v>
      </c>
      <c r="N1226" s="536"/>
      <c r="O1226" s="537">
        <v>67277912</v>
      </c>
      <c r="P1226" s="537">
        <v>1204</v>
      </c>
      <c r="Q1226" s="538"/>
    </row>
    <row r="1227" spans="1:17" ht="28.5" x14ac:dyDescent="0.25">
      <c r="A1227" s="526">
        <f t="shared" ref="A1227:A1232" si="35">+A1226+1</f>
        <v>3</v>
      </c>
      <c r="B1227" s="527" t="s">
        <v>1946</v>
      </c>
      <c r="C1227" s="528" t="s">
        <v>1946</v>
      </c>
      <c r="D1227" s="527" t="s">
        <v>769</v>
      </c>
      <c r="E1227" s="529" t="s">
        <v>2438</v>
      </c>
      <c r="F1227" s="530" t="s">
        <v>21</v>
      </c>
      <c r="G1227" s="530"/>
      <c r="H1227" s="530" t="s">
        <v>2439</v>
      </c>
      <c r="I1227" s="533" t="s">
        <v>2440</v>
      </c>
      <c r="J1227" s="533" t="s">
        <v>22</v>
      </c>
      <c r="K1227" s="535">
        <v>2.2200000000000002</v>
      </c>
      <c r="L1227" s="535"/>
      <c r="M1227" s="535">
        <v>104</v>
      </c>
      <c r="N1227" s="536"/>
      <c r="O1227" s="537">
        <v>15810000</v>
      </c>
      <c r="P1227" s="537">
        <v>1212</v>
      </c>
      <c r="Q1227" s="538"/>
    </row>
    <row r="1228" spans="1:17" ht="28.5" x14ac:dyDescent="0.25">
      <c r="A1228" s="526">
        <f t="shared" si="35"/>
        <v>4</v>
      </c>
      <c r="B1228" s="527" t="s">
        <v>1946</v>
      </c>
      <c r="C1228" s="528" t="s">
        <v>1946</v>
      </c>
      <c r="D1228" s="527" t="s">
        <v>769</v>
      </c>
      <c r="E1228" s="529" t="s">
        <v>2441</v>
      </c>
      <c r="F1228" s="530" t="s">
        <v>21</v>
      </c>
      <c r="G1228" s="530"/>
      <c r="H1228" s="530" t="s">
        <v>2442</v>
      </c>
      <c r="I1228" s="533" t="s">
        <v>2443</v>
      </c>
      <c r="J1228" s="533" t="s">
        <v>22</v>
      </c>
      <c r="K1228" s="535">
        <v>10.29</v>
      </c>
      <c r="L1228" s="535"/>
      <c r="M1228" s="535">
        <v>2240</v>
      </c>
      <c r="N1228" s="536"/>
      <c r="O1228" s="537">
        <v>5567371250</v>
      </c>
      <c r="P1228" s="537">
        <v>1219</v>
      </c>
      <c r="Q1228" s="538"/>
    </row>
    <row r="1229" spans="1:17" x14ac:dyDescent="0.25">
      <c r="A1229" s="526">
        <f t="shared" si="35"/>
        <v>5</v>
      </c>
      <c r="B1229" s="527"/>
      <c r="C1229" s="528"/>
      <c r="D1229" s="527"/>
      <c r="E1229" s="529"/>
      <c r="F1229" s="530"/>
      <c r="G1229" s="530"/>
      <c r="H1229" s="530"/>
      <c r="I1229" s="533"/>
      <c r="J1229" s="533"/>
      <c r="K1229" s="533"/>
      <c r="L1229" s="533"/>
      <c r="M1229" s="536"/>
      <c r="N1229" s="536"/>
      <c r="O1229" s="537"/>
      <c r="P1229" s="537"/>
      <c r="Q1229" s="538"/>
    </row>
    <row r="1230" spans="1:17" x14ac:dyDescent="0.25">
      <c r="A1230" s="526">
        <f t="shared" si="35"/>
        <v>6</v>
      </c>
      <c r="B1230" s="527"/>
      <c r="C1230" s="528"/>
      <c r="D1230" s="527"/>
      <c r="E1230" s="529"/>
      <c r="F1230" s="530"/>
      <c r="G1230" s="530"/>
      <c r="H1230" s="530"/>
      <c r="I1230" s="533"/>
      <c r="J1230" s="533"/>
      <c r="K1230" s="533"/>
      <c r="L1230" s="533"/>
      <c r="M1230" s="536"/>
      <c r="N1230" s="536"/>
      <c r="O1230" s="537"/>
      <c r="P1230" s="537"/>
      <c r="Q1230" s="538"/>
    </row>
    <row r="1231" spans="1:17" x14ac:dyDescent="0.25">
      <c r="A1231" s="526">
        <f t="shared" si="35"/>
        <v>7</v>
      </c>
      <c r="B1231" s="527"/>
      <c r="C1231" s="528"/>
      <c r="D1231" s="527"/>
      <c r="E1231" s="529"/>
      <c r="F1231" s="530"/>
      <c r="G1231" s="530"/>
      <c r="H1231" s="530"/>
      <c r="I1231" s="533"/>
      <c r="J1231" s="533"/>
      <c r="K1231" s="533"/>
      <c r="L1231" s="533"/>
      <c r="M1231" s="536"/>
      <c r="N1231" s="536"/>
      <c r="O1231" s="537"/>
      <c r="P1231" s="537"/>
      <c r="Q1231" s="538"/>
    </row>
    <row r="1232" spans="1:17" x14ac:dyDescent="0.25">
      <c r="A1232" s="526">
        <f t="shared" si="35"/>
        <v>8</v>
      </c>
      <c r="B1232" s="527"/>
      <c r="C1232" s="528"/>
      <c r="D1232" s="527"/>
      <c r="E1232" s="529"/>
      <c r="F1232" s="530"/>
      <c r="G1232" s="530"/>
      <c r="H1232" s="530"/>
      <c r="I1232" s="533"/>
      <c r="J1232" s="533"/>
      <c r="K1232" s="533"/>
      <c r="L1232" s="533"/>
      <c r="M1232" s="536"/>
      <c r="N1232" s="536"/>
      <c r="O1232" s="537"/>
      <c r="P1232" s="537"/>
      <c r="Q1232" s="538"/>
    </row>
    <row r="1233" spans="1:17" x14ac:dyDescent="0.25">
      <c r="A1233" s="526"/>
      <c r="B1233" s="541" t="s">
        <v>31</v>
      </c>
      <c r="C1233" s="528"/>
      <c r="D1233" s="527"/>
      <c r="E1233" s="529"/>
      <c r="F1233" s="530"/>
      <c r="G1233" s="530"/>
      <c r="H1233" s="530"/>
      <c r="I1233" s="533"/>
      <c r="J1233" s="533"/>
      <c r="K1233" s="543">
        <f t="shared" ref="K1233:N1233" si="36">SUM(K1225:K1232)</f>
        <v>15.649999999999999</v>
      </c>
      <c r="L1233" s="543">
        <f t="shared" si="36"/>
        <v>2</v>
      </c>
      <c r="M1233" s="542">
        <f t="shared" si="36"/>
        <v>3552</v>
      </c>
      <c r="N1233" s="543">
        <f t="shared" si="36"/>
        <v>0</v>
      </c>
      <c r="O1233" s="537"/>
      <c r="P1233" s="537"/>
      <c r="Q1233" s="538"/>
    </row>
    <row r="1234" spans="1:17" x14ac:dyDescent="0.25">
      <c r="B1234" s="545"/>
      <c r="C1234" s="545"/>
      <c r="D1234" s="545"/>
      <c r="E1234" s="546"/>
      <c r="F1234" s="545"/>
      <c r="G1234" s="545"/>
      <c r="H1234" s="545"/>
      <c r="I1234" s="545"/>
      <c r="J1234" s="545"/>
      <c r="K1234" s="545"/>
      <c r="L1234" s="545"/>
      <c r="M1234" s="545"/>
      <c r="N1234" s="545"/>
      <c r="O1234" s="545"/>
      <c r="P1234" s="545"/>
    </row>
    <row r="1235" spans="1:17" ht="18" x14ac:dyDescent="0.25">
      <c r="B1235" s="549" t="s">
        <v>172</v>
      </c>
      <c r="C1235" s="570">
        <f>+K1233</f>
        <v>15.649999999999999</v>
      </c>
      <c r="H1235" s="552"/>
      <c r="I1235" s="552"/>
      <c r="J1235" s="552"/>
      <c r="K1235" s="552"/>
      <c r="L1235" s="552"/>
      <c r="M1235" s="552"/>
      <c r="N1235" s="545"/>
      <c r="O1235" s="545"/>
      <c r="P1235" s="545"/>
    </row>
    <row r="1236" spans="1:17" x14ac:dyDescent="0.25">
      <c r="K1236" s="475"/>
      <c r="M1236" s="475"/>
    </row>
    <row r="1237" spans="1:17" ht="15" thickBot="1" x14ac:dyDescent="0.3">
      <c r="K1237" s="475"/>
      <c r="M1237" s="475"/>
    </row>
    <row r="1238" spans="1:17" ht="30.75" thickBot="1" x14ac:dyDescent="0.3">
      <c r="B1238" s="571" t="s">
        <v>173</v>
      </c>
      <c r="C1238" s="572" t="s">
        <v>174</v>
      </c>
      <c r="D1238" s="571" t="s">
        <v>30</v>
      </c>
      <c r="E1238" s="572" t="s">
        <v>175</v>
      </c>
      <c r="K1238" s="475"/>
      <c r="M1238" s="475"/>
    </row>
    <row r="1239" spans="1:17" x14ac:dyDescent="0.25">
      <c r="B1239" s="92" t="s">
        <v>176</v>
      </c>
      <c r="C1239" s="573">
        <v>20</v>
      </c>
      <c r="D1239" s="573">
        <v>0</v>
      </c>
      <c r="E1239" s="1173">
        <f>+D1239+D1240+D1241</f>
        <v>30</v>
      </c>
      <c r="K1239" s="475"/>
      <c r="M1239" s="475"/>
    </row>
    <row r="1240" spans="1:17" x14ac:dyDescent="0.25">
      <c r="B1240" s="92" t="s">
        <v>177</v>
      </c>
      <c r="C1240" s="696">
        <v>30</v>
      </c>
      <c r="D1240" s="690">
        <v>30</v>
      </c>
      <c r="E1240" s="1174"/>
      <c r="K1240" s="475"/>
      <c r="M1240" s="475"/>
    </row>
    <row r="1241" spans="1:17" ht="15" thickBot="1" x14ac:dyDescent="0.3">
      <c r="B1241" s="92" t="s">
        <v>178</v>
      </c>
      <c r="C1241" s="574">
        <v>40</v>
      </c>
      <c r="D1241" s="574">
        <v>0</v>
      </c>
      <c r="E1241" s="1175"/>
      <c r="K1241" s="475"/>
      <c r="M1241" s="475"/>
    </row>
    <row r="1242" spans="1:17" x14ac:dyDescent="0.25">
      <c r="K1242" s="475"/>
      <c r="M1242" s="475"/>
    </row>
    <row r="1243" spans="1:17" ht="15" thickBot="1" x14ac:dyDescent="0.3">
      <c r="K1243" s="475"/>
      <c r="M1243" s="475"/>
    </row>
    <row r="1244" spans="1:17" ht="27" thickBot="1" x14ac:dyDescent="0.3">
      <c r="B1244" s="1165" t="s">
        <v>179</v>
      </c>
      <c r="C1244" s="1166"/>
      <c r="D1244" s="1166"/>
      <c r="E1244" s="1166"/>
      <c r="F1244" s="1166"/>
      <c r="G1244" s="1166"/>
      <c r="H1244" s="1166"/>
      <c r="I1244" s="1166"/>
      <c r="J1244" s="1166"/>
      <c r="K1244" s="1166"/>
      <c r="L1244" s="1166"/>
      <c r="M1244" s="1166"/>
      <c r="N1244" s="1167"/>
    </row>
    <row r="1245" spans="1:17" x14ac:dyDescent="0.25">
      <c r="K1245" s="475"/>
      <c r="M1245" s="475"/>
    </row>
    <row r="1246" spans="1:17" ht="75" x14ac:dyDescent="0.25">
      <c r="B1246" s="40" t="s">
        <v>111</v>
      </c>
      <c r="C1246" s="40" t="s">
        <v>112</v>
      </c>
      <c r="D1246" s="40" t="s">
        <v>113</v>
      </c>
      <c r="E1246" s="40" t="s">
        <v>114</v>
      </c>
      <c r="F1246" s="40" t="s">
        <v>115</v>
      </c>
      <c r="G1246" s="40" t="s">
        <v>116</v>
      </c>
      <c r="H1246" s="40" t="s">
        <v>117</v>
      </c>
      <c r="I1246" s="40" t="s">
        <v>118</v>
      </c>
      <c r="J1246" s="1161" t="s">
        <v>119</v>
      </c>
      <c r="K1246" s="1168"/>
      <c r="L1246" s="1162"/>
      <c r="M1246" s="40" t="s">
        <v>120</v>
      </c>
      <c r="N1246" s="40" t="s">
        <v>2166</v>
      </c>
      <c r="O1246" s="40" t="s">
        <v>2167</v>
      </c>
      <c r="P1246" s="1161" t="s">
        <v>97</v>
      </c>
      <c r="Q1246" s="1162"/>
    </row>
    <row r="1247" spans="1:17" ht="57" x14ac:dyDescent="0.2">
      <c r="A1247" s="590"/>
      <c r="B1247" s="591" t="s">
        <v>2201</v>
      </c>
      <c r="C1247" s="591">
        <v>1</v>
      </c>
      <c r="D1247" s="591" t="s">
        <v>2202</v>
      </c>
      <c r="E1247" s="591">
        <v>1017202206</v>
      </c>
      <c r="F1247" s="591" t="s">
        <v>2203</v>
      </c>
      <c r="G1247" s="591" t="s">
        <v>2204</v>
      </c>
      <c r="H1247" s="591">
        <v>2011</v>
      </c>
      <c r="I1247" s="592" t="s">
        <v>2198</v>
      </c>
      <c r="J1247" s="580" t="s">
        <v>1946</v>
      </c>
      <c r="K1247" s="582">
        <v>25</v>
      </c>
      <c r="L1247" s="581" t="s">
        <v>2205</v>
      </c>
      <c r="M1247" s="593" t="s">
        <v>21</v>
      </c>
      <c r="N1247" s="594" t="s">
        <v>21</v>
      </c>
      <c r="O1247" s="594" t="s">
        <v>21</v>
      </c>
      <c r="P1247" s="594" t="s">
        <v>2206</v>
      </c>
      <c r="Q1247" s="594"/>
    </row>
    <row r="1248" spans="1:17" ht="71.25" x14ac:dyDescent="0.25">
      <c r="B1248" s="697" t="s">
        <v>2195</v>
      </c>
      <c r="C1248" s="697">
        <v>1</v>
      </c>
      <c r="D1248" s="697" t="s">
        <v>2444</v>
      </c>
      <c r="E1248" s="697">
        <v>43730697</v>
      </c>
      <c r="F1248" s="697" t="s">
        <v>273</v>
      </c>
      <c r="G1248" s="697" t="s">
        <v>699</v>
      </c>
      <c r="H1248" s="697">
        <v>1993</v>
      </c>
      <c r="I1248" s="697" t="s">
        <v>2198</v>
      </c>
      <c r="J1248" s="697" t="s">
        <v>1946</v>
      </c>
      <c r="K1248" s="697">
        <v>13</v>
      </c>
      <c r="L1248" s="697" t="s">
        <v>792</v>
      </c>
      <c r="M1248" s="576" t="s">
        <v>21</v>
      </c>
      <c r="N1248" s="697" t="s">
        <v>21</v>
      </c>
      <c r="O1248" s="697" t="s">
        <v>21</v>
      </c>
      <c r="P1248" s="577" t="s">
        <v>2259</v>
      </c>
      <c r="Q1248" s="578"/>
    </row>
    <row r="1249" spans="2:17" ht="71.25" x14ac:dyDescent="0.2">
      <c r="B1249" s="697" t="s">
        <v>1600</v>
      </c>
      <c r="C1249" s="697">
        <v>1</v>
      </c>
      <c r="D1249" s="599" t="s">
        <v>2445</v>
      </c>
      <c r="E1249" s="599">
        <v>43801848</v>
      </c>
      <c r="F1249" s="599" t="s">
        <v>131</v>
      </c>
      <c r="G1249" s="599" t="s">
        <v>367</v>
      </c>
      <c r="H1249" s="599">
        <v>2011</v>
      </c>
      <c r="I1249" s="599" t="s">
        <v>2198</v>
      </c>
      <c r="J1249" s="581" t="s">
        <v>1946</v>
      </c>
      <c r="K1249" s="697">
        <v>37</v>
      </c>
      <c r="L1249" s="697" t="s">
        <v>858</v>
      </c>
      <c r="M1249" s="576" t="s">
        <v>21</v>
      </c>
      <c r="N1249" s="697" t="s">
        <v>21</v>
      </c>
      <c r="O1249" s="697" t="s">
        <v>21</v>
      </c>
      <c r="P1249" s="697" t="s">
        <v>2200</v>
      </c>
      <c r="Q1249" s="519"/>
    </row>
    <row r="1250" spans="2:17" x14ac:dyDescent="0.2">
      <c r="B1250" s="595"/>
      <c r="C1250" s="595"/>
      <c r="D1250" s="559"/>
      <c r="E1250" s="559"/>
      <c r="F1250" s="559"/>
      <c r="G1250" s="559"/>
      <c r="H1250" s="559"/>
      <c r="I1250" s="428"/>
      <c r="J1250" s="596"/>
      <c r="K1250" s="599"/>
      <c r="L1250" s="561"/>
      <c r="M1250" s="518"/>
      <c r="N1250" s="518"/>
      <c r="O1250" s="518"/>
      <c r="P1250" s="690"/>
      <c r="Q1250" s="690"/>
    </row>
    <row r="1251" spans="2:17" x14ac:dyDescent="0.2">
      <c r="C1251" s="595"/>
      <c r="D1251" s="559"/>
      <c r="E1251" s="559"/>
      <c r="F1251" s="559"/>
      <c r="G1251" s="559"/>
      <c r="H1251" s="559"/>
      <c r="I1251" s="428"/>
      <c r="J1251" s="596"/>
      <c r="K1251" s="561"/>
      <c r="L1251" s="561"/>
      <c r="M1251" s="518"/>
      <c r="N1251" s="518"/>
      <c r="O1251" s="518"/>
      <c r="P1251" s="1172"/>
      <c r="Q1251" s="1172"/>
    </row>
    <row r="1252" spans="2:17" x14ac:dyDescent="0.25">
      <c r="K1252" s="475"/>
      <c r="M1252" s="475"/>
    </row>
    <row r="1253" spans="2:17" x14ac:dyDescent="0.25">
      <c r="K1253" s="475"/>
      <c r="M1253" s="475"/>
    </row>
    <row r="1254" spans="2:17" ht="15" thickBot="1" x14ac:dyDescent="0.3">
      <c r="K1254" s="475"/>
      <c r="M1254" s="475"/>
    </row>
    <row r="1255" spans="2:17" ht="30" x14ac:dyDescent="0.25">
      <c r="B1255" s="520" t="s">
        <v>20</v>
      </c>
      <c r="C1255" s="520" t="s">
        <v>173</v>
      </c>
      <c r="D1255" s="40" t="s">
        <v>174</v>
      </c>
      <c r="E1255" s="520" t="s">
        <v>30</v>
      </c>
      <c r="F1255" s="572" t="s">
        <v>194</v>
      </c>
      <c r="G1255" s="584"/>
      <c r="K1255" s="475"/>
      <c r="M1255" s="475"/>
    </row>
    <row r="1256" spans="2:17" ht="108" x14ac:dyDescent="0.2">
      <c r="B1256" s="1097" t="s">
        <v>195</v>
      </c>
      <c r="C1256" s="97" t="s">
        <v>196</v>
      </c>
      <c r="D1256" s="690">
        <v>25</v>
      </c>
      <c r="E1256" s="690">
        <v>25</v>
      </c>
      <c r="F1256" s="1169">
        <f>+E1256+E1257+E1258</f>
        <v>60</v>
      </c>
      <c r="G1256" s="585"/>
      <c r="K1256" s="475"/>
      <c r="M1256" s="475"/>
    </row>
    <row r="1257" spans="2:17" ht="96" x14ac:dyDescent="0.2">
      <c r="B1257" s="1097"/>
      <c r="C1257" s="97" t="s">
        <v>197</v>
      </c>
      <c r="D1257" s="44">
        <v>25</v>
      </c>
      <c r="E1257" s="690">
        <v>25</v>
      </c>
      <c r="F1257" s="1170"/>
      <c r="G1257" s="585"/>
      <c r="K1257" s="475"/>
      <c r="M1257" s="475"/>
    </row>
    <row r="1258" spans="2:17" ht="60" x14ac:dyDescent="0.2">
      <c r="B1258" s="1097"/>
      <c r="C1258" s="97" t="s">
        <v>198</v>
      </c>
      <c r="D1258" s="690">
        <v>10</v>
      </c>
      <c r="E1258" s="690">
        <v>10</v>
      </c>
      <c r="F1258" s="1171"/>
      <c r="G1258" s="585"/>
      <c r="K1258" s="475"/>
      <c r="M1258" s="475"/>
    </row>
    <row r="1259" spans="2:17" x14ac:dyDescent="0.2">
      <c r="C1259" s="517"/>
      <c r="K1259" s="475"/>
      <c r="M1259" s="475"/>
    </row>
    <row r="1260" spans="2:17" x14ac:dyDescent="0.25">
      <c r="K1260" s="475"/>
      <c r="M1260" s="475"/>
    </row>
    <row r="1261" spans="2:17" x14ac:dyDescent="0.25">
      <c r="K1261" s="475"/>
      <c r="M1261" s="475"/>
    </row>
    <row r="1262" spans="2:17" ht="15" x14ac:dyDescent="0.25">
      <c r="B1262" s="516" t="s">
        <v>199</v>
      </c>
      <c r="K1262" s="475"/>
      <c r="M1262" s="475"/>
    </row>
    <row r="1263" spans="2:17" x14ac:dyDescent="0.25">
      <c r="K1263" s="475"/>
      <c r="M1263" s="475"/>
    </row>
    <row r="1264" spans="2:17" x14ac:dyDescent="0.25">
      <c r="K1264" s="475"/>
      <c r="M1264" s="475"/>
    </row>
    <row r="1265" spans="2:16" ht="15" x14ac:dyDescent="0.25">
      <c r="B1265" s="40" t="s">
        <v>20</v>
      </c>
      <c r="C1265" s="40" t="s">
        <v>29</v>
      </c>
      <c r="D1265" s="520" t="s">
        <v>30</v>
      </c>
      <c r="E1265" s="520" t="s">
        <v>31</v>
      </c>
      <c r="K1265" s="475"/>
      <c r="M1265" s="475"/>
    </row>
    <row r="1266" spans="2:16" ht="28.5" x14ac:dyDescent="0.25">
      <c r="B1266" s="43" t="s">
        <v>2207</v>
      </c>
      <c r="C1266" s="44">
        <v>40</v>
      </c>
      <c r="D1266" s="690">
        <f>+E1239</f>
        <v>30</v>
      </c>
      <c r="E1266" s="1145">
        <f>+D1266+D1267</f>
        <v>90</v>
      </c>
      <c r="K1266" s="475"/>
      <c r="M1266" s="475"/>
    </row>
    <row r="1267" spans="2:16" ht="42.75" x14ac:dyDescent="0.25">
      <c r="B1267" s="43" t="s">
        <v>2208</v>
      </c>
      <c r="C1267" s="44">
        <v>60</v>
      </c>
      <c r="D1267" s="690">
        <f>+F1256</f>
        <v>60</v>
      </c>
      <c r="E1267" s="1146"/>
      <c r="K1267" s="475"/>
      <c r="M1267" s="475"/>
    </row>
    <row r="1269" spans="2:16" ht="15" x14ac:dyDescent="0.25">
      <c r="B1269" s="1" t="s">
        <v>2446</v>
      </c>
    </row>
    <row r="1270" spans="2:16" x14ac:dyDescent="0.25">
      <c r="K1270" s="475"/>
      <c r="M1270" s="475"/>
    </row>
    <row r="1271" spans="2:16" ht="26.25" x14ac:dyDescent="0.25">
      <c r="B1271" s="1151" t="s">
        <v>1</v>
      </c>
      <c r="C1271" s="1152"/>
      <c r="D1271" s="1152"/>
      <c r="E1271" s="1152"/>
      <c r="F1271" s="1152"/>
      <c r="G1271" s="1152"/>
      <c r="H1271" s="1152"/>
      <c r="I1271" s="1152"/>
      <c r="J1271" s="1152"/>
      <c r="K1271" s="1152"/>
      <c r="L1271" s="1152"/>
      <c r="M1271" s="1152"/>
      <c r="N1271" s="1152"/>
      <c r="O1271" s="1152"/>
      <c r="P1271" s="1152"/>
    </row>
    <row r="1272" spans="2:16" x14ac:dyDescent="0.25">
      <c r="K1272" s="475"/>
      <c r="M1272" s="475"/>
    </row>
    <row r="1273" spans="2:16" ht="26.25" x14ac:dyDescent="0.25">
      <c r="B1273" s="1151" t="s">
        <v>2</v>
      </c>
      <c r="C1273" s="1152"/>
      <c r="D1273" s="1152"/>
      <c r="E1273" s="1152"/>
      <c r="F1273" s="1152"/>
      <c r="G1273" s="1152"/>
      <c r="H1273" s="1152"/>
      <c r="I1273" s="1152"/>
      <c r="J1273" s="1152"/>
      <c r="K1273" s="1152"/>
      <c r="L1273" s="1152"/>
      <c r="M1273" s="1152"/>
      <c r="N1273" s="1152"/>
      <c r="O1273" s="1152"/>
      <c r="P1273" s="1152"/>
    </row>
    <row r="1274" spans="2:16" ht="15" thickBot="1" x14ac:dyDescent="0.3">
      <c r="K1274" s="475"/>
      <c r="M1274" s="475"/>
    </row>
    <row r="1275" spans="2:16" ht="21" thickBot="1" x14ac:dyDescent="0.3">
      <c r="B1275" s="477" t="s">
        <v>3</v>
      </c>
      <c r="C1275" s="1153" t="s">
        <v>1946</v>
      </c>
      <c r="D1275" s="1153"/>
      <c r="E1275" s="1153"/>
      <c r="F1275" s="1153"/>
      <c r="G1275" s="1153"/>
      <c r="H1275" s="1153"/>
      <c r="I1275" s="1153"/>
      <c r="J1275" s="1153"/>
      <c r="K1275" s="1153"/>
      <c r="L1275" s="1153"/>
      <c r="M1275" s="1153"/>
      <c r="N1275" s="1154"/>
    </row>
    <row r="1276" spans="2:16" ht="15.75" thickBot="1" x14ac:dyDescent="0.3">
      <c r="B1276" s="338" t="s">
        <v>5</v>
      </c>
      <c r="C1276" s="1153"/>
      <c r="D1276" s="1153"/>
      <c r="E1276" s="1153"/>
      <c r="F1276" s="1153"/>
      <c r="G1276" s="1153"/>
      <c r="H1276" s="1153"/>
      <c r="I1276" s="1153"/>
      <c r="J1276" s="1153"/>
      <c r="K1276" s="1153"/>
      <c r="L1276" s="1153"/>
      <c r="M1276" s="1153"/>
      <c r="N1276" s="1154"/>
    </row>
    <row r="1277" spans="2:16" ht="15.75" thickBot="1" x14ac:dyDescent="0.3">
      <c r="B1277" s="338" t="s">
        <v>6</v>
      </c>
      <c r="C1277" s="1153"/>
      <c r="D1277" s="1153"/>
      <c r="E1277" s="1153"/>
      <c r="F1277" s="1153"/>
      <c r="G1277" s="1153"/>
      <c r="H1277" s="1153"/>
      <c r="I1277" s="1153"/>
      <c r="J1277" s="1153"/>
      <c r="K1277" s="1153"/>
      <c r="L1277" s="1153"/>
      <c r="M1277" s="1153"/>
      <c r="N1277" s="1154"/>
    </row>
    <row r="1278" spans="2:16" ht="15.75" thickBot="1" x14ac:dyDescent="0.3">
      <c r="B1278" s="338" t="s">
        <v>7</v>
      </c>
      <c r="C1278" s="1153"/>
      <c r="D1278" s="1153"/>
      <c r="E1278" s="1153"/>
      <c r="F1278" s="1153"/>
      <c r="G1278" s="1153"/>
      <c r="H1278" s="1153"/>
      <c r="I1278" s="1153"/>
      <c r="J1278" s="1153"/>
      <c r="K1278" s="1153"/>
      <c r="L1278" s="1153"/>
      <c r="M1278" s="1153"/>
      <c r="N1278" s="1154"/>
    </row>
    <row r="1279" spans="2:16" ht="15.75" thickBot="1" x14ac:dyDescent="0.3">
      <c r="B1279" s="338" t="s">
        <v>8</v>
      </c>
      <c r="C1279" s="1140">
        <v>29</v>
      </c>
      <c r="D1279" s="1140"/>
      <c r="E1279" s="1141"/>
      <c r="F1279" s="478"/>
      <c r="G1279" s="478"/>
      <c r="H1279" s="478"/>
      <c r="I1279" s="478"/>
      <c r="J1279" s="478"/>
      <c r="K1279" s="478"/>
      <c r="L1279" s="478"/>
      <c r="M1279" s="478"/>
      <c r="N1279" s="480"/>
    </row>
    <row r="1280" spans="2:16" ht="15.75" thickBot="1" x14ac:dyDescent="0.3">
      <c r="B1280" s="341" t="s">
        <v>10</v>
      </c>
      <c r="C1280" s="481">
        <v>41972</v>
      </c>
      <c r="D1280" s="482"/>
      <c r="E1280" s="482"/>
      <c r="F1280" s="482"/>
      <c r="G1280" s="482"/>
      <c r="H1280" s="482"/>
      <c r="I1280" s="482"/>
      <c r="J1280" s="482"/>
      <c r="K1280" s="482"/>
      <c r="L1280" s="482"/>
      <c r="M1280" s="482"/>
      <c r="N1280" s="484"/>
    </row>
    <row r="1281" spans="1:14" ht="15.75" x14ac:dyDescent="0.25">
      <c r="B1281" s="345"/>
      <c r="C1281" s="485"/>
      <c r="D1281" s="347"/>
      <c r="E1281" s="347"/>
      <c r="F1281" s="347"/>
      <c r="G1281" s="347"/>
      <c r="H1281" s="347"/>
      <c r="I1281" s="486"/>
      <c r="J1281" s="486"/>
      <c r="K1281" s="486"/>
      <c r="L1281" s="486"/>
      <c r="M1281" s="486"/>
      <c r="N1281" s="347"/>
    </row>
    <row r="1282" spans="1:14" ht="15" x14ac:dyDescent="0.25">
      <c r="I1282" s="486"/>
      <c r="J1282" s="486"/>
      <c r="K1282" s="486"/>
      <c r="L1282" s="486"/>
      <c r="M1282" s="486"/>
      <c r="N1282" s="488"/>
    </row>
    <row r="1283" spans="1:14" ht="15" x14ac:dyDescent="0.25">
      <c r="B1283" s="1142" t="s">
        <v>12</v>
      </c>
      <c r="C1283" s="1142"/>
      <c r="D1283" s="692" t="s">
        <v>13</v>
      </c>
      <c r="E1283" s="692" t="s">
        <v>14</v>
      </c>
      <c r="F1283" s="692" t="s">
        <v>15</v>
      </c>
      <c r="G1283" s="489"/>
      <c r="I1283" s="490"/>
      <c r="J1283" s="490"/>
      <c r="K1283" s="490"/>
      <c r="L1283" s="490"/>
      <c r="M1283" s="490"/>
      <c r="N1283" s="488"/>
    </row>
    <row r="1284" spans="1:14" ht="15" x14ac:dyDescent="0.25">
      <c r="B1284" s="1142"/>
      <c r="C1284" s="1142"/>
      <c r="D1284" s="692">
        <v>29</v>
      </c>
      <c r="E1284" s="497">
        <v>1491235970</v>
      </c>
      <c r="F1284" s="606">
        <v>511</v>
      </c>
      <c r="G1284" s="494"/>
      <c r="I1284" s="495"/>
      <c r="J1284" s="495"/>
      <c r="K1284" s="495"/>
      <c r="L1284" s="495"/>
      <c r="M1284" s="495"/>
      <c r="N1284" s="488"/>
    </row>
    <row r="1285" spans="1:14" ht="15" x14ac:dyDescent="0.25">
      <c r="B1285" s="1142"/>
      <c r="C1285" s="1142"/>
      <c r="D1285" s="692"/>
      <c r="E1285" s="492"/>
      <c r="F1285" s="606"/>
      <c r="G1285" s="494"/>
      <c r="I1285" s="495"/>
      <c r="J1285" s="495"/>
      <c r="K1285" s="495"/>
      <c r="L1285" s="495"/>
      <c r="M1285" s="495"/>
      <c r="N1285" s="488"/>
    </row>
    <row r="1286" spans="1:14" ht="15" x14ac:dyDescent="0.25">
      <c r="B1286" s="1142"/>
      <c r="C1286" s="1142"/>
      <c r="D1286" s="692"/>
      <c r="E1286" s="492"/>
      <c r="F1286" s="606"/>
      <c r="G1286" s="494"/>
      <c r="I1286" s="495"/>
      <c r="J1286" s="495"/>
      <c r="K1286" s="495"/>
      <c r="L1286" s="495"/>
      <c r="M1286" s="495"/>
      <c r="N1286" s="488"/>
    </row>
    <row r="1287" spans="1:14" ht="15" x14ac:dyDescent="0.25">
      <c r="B1287" s="1142"/>
      <c r="C1287" s="1142"/>
      <c r="D1287" s="692"/>
      <c r="E1287" s="497"/>
      <c r="F1287" s="606"/>
      <c r="G1287" s="494"/>
      <c r="H1287" s="498"/>
      <c r="I1287" s="495"/>
      <c r="J1287" s="495"/>
      <c r="K1287" s="495"/>
      <c r="L1287" s="495"/>
      <c r="M1287" s="495"/>
      <c r="N1287" s="499"/>
    </row>
    <row r="1288" spans="1:14" ht="15" x14ac:dyDescent="0.25">
      <c r="B1288" s="1142"/>
      <c r="C1288" s="1142"/>
      <c r="D1288" s="692"/>
      <c r="E1288" s="497"/>
      <c r="F1288" s="606"/>
      <c r="G1288" s="494"/>
      <c r="H1288" s="498"/>
      <c r="I1288" s="500"/>
      <c r="J1288" s="500"/>
      <c r="K1288" s="500"/>
      <c r="L1288" s="500"/>
      <c r="M1288" s="500"/>
      <c r="N1288" s="499"/>
    </row>
    <row r="1289" spans="1:14" ht="15" x14ac:dyDescent="0.25">
      <c r="B1289" s="1142"/>
      <c r="C1289" s="1142"/>
      <c r="D1289" s="692"/>
      <c r="E1289" s="497"/>
      <c r="F1289" s="606"/>
      <c r="G1289" s="494"/>
      <c r="H1289" s="498"/>
      <c r="I1289" s="486"/>
      <c r="J1289" s="486"/>
      <c r="K1289" s="486"/>
      <c r="L1289" s="486"/>
      <c r="M1289" s="486"/>
      <c r="N1289" s="499"/>
    </row>
    <row r="1290" spans="1:14" ht="15" x14ac:dyDescent="0.25">
      <c r="B1290" s="1142"/>
      <c r="C1290" s="1142"/>
      <c r="D1290" s="692"/>
      <c r="E1290" s="497"/>
      <c r="F1290" s="606"/>
      <c r="G1290" s="494"/>
      <c r="H1290" s="498"/>
      <c r="I1290" s="486"/>
      <c r="J1290" s="486"/>
      <c r="K1290" s="486"/>
      <c r="L1290" s="486"/>
      <c r="M1290" s="486"/>
      <c r="N1290" s="499"/>
    </row>
    <row r="1291" spans="1:14" ht="15" x14ac:dyDescent="0.25">
      <c r="B1291" s="1142"/>
      <c r="C1291" s="1142"/>
      <c r="D1291" s="692"/>
      <c r="E1291" s="497"/>
      <c r="F1291" s="606"/>
      <c r="G1291" s="494"/>
      <c r="H1291" s="498"/>
      <c r="I1291" s="486"/>
      <c r="J1291" s="486"/>
      <c r="K1291" s="486"/>
      <c r="L1291" s="486"/>
      <c r="M1291" s="486"/>
      <c r="N1291" s="499"/>
    </row>
    <row r="1292" spans="1:14" ht="15" x14ac:dyDescent="0.25">
      <c r="B1292" s="1142"/>
      <c r="C1292" s="1142"/>
      <c r="D1292" s="692"/>
      <c r="E1292" s="497"/>
      <c r="F1292" s="606"/>
      <c r="G1292" s="494"/>
      <c r="H1292" s="498"/>
      <c r="I1292" s="486"/>
      <c r="J1292" s="486"/>
      <c r="K1292" s="486"/>
      <c r="L1292" s="486"/>
      <c r="M1292" s="486"/>
      <c r="N1292" s="499"/>
    </row>
    <row r="1293" spans="1:14" ht="15" x14ac:dyDescent="0.25">
      <c r="B1293" s="1142"/>
      <c r="C1293" s="1142"/>
      <c r="D1293" s="692"/>
      <c r="E1293" s="497"/>
      <c r="F1293" s="606"/>
      <c r="G1293" s="494"/>
      <c r="H1293" s="498"/>
      <c r="I1293" s="486"/>
      <c r="J1293" s="486"/>
      <c r="K1293" s="486"/>
      <c r="L1293" s="486"/>
      <c r="M1293" s="486"/>
      <c r="N1293" s="499"/>
    </row>
    <row r="1294" spans="1:14" ht="15.75" thickBot="1" x14ac:dyDescent="0.3">
      <c r="B1294" s="1143" t="s">
        <v>16</v>
      </c>
      <c r="C1294" s="1144"/>
      <c r="D1294" s="692"/>
      <c r="E1294" s="502">
        <f>SUM(E1284:E1293)</f>
        <v>1491235970</v>
      </c>
      <c r="F1294" s="606">
        <f>SUM(F1284:F1293)</f>
        <v>511</v>
      </c>
      <c r="G1294" s="494"/>
      <c r="H1294" s="498"/>
      <c r="I1294" s="486"/>
      <c r="J1294" s="486"/>
      <c r="K1294" s="486"/>
      <c r="L1294" s="486"/>
      <c r="M1294" s="486"/>
      <c r="N1294" s="499"/>
    </row>
    <row r="1295" spans="1:14" ht="43.5" thickBot="1" x14ac:dyDescent="0.3">
      <c r="A1295" s="503"/>
      <c r="B1295" s="504" t="s">
        <v>17</v>
      </c>
      <c r="C1295" s="504" t="s">
        <v>18</v>
      </c>
      <c r="E1295" s="490"/>
      <c r="F1295" s="490"/>
      <c r="G1295" s="490"/>
      <c r="H1295" s="490"/>
      <c r="I1295" s="505"/>
      <c r="J1295" s="505"/>
      <c r="K1295" s="505"/>
      <c r="L1295" s="505"/>
      <c r="M1295" s="505"/>
    </row>
    <row r="1296" spans="1:14" ht="15.75" thickBot="1" x14ac:dyDescent="0.3">
      <c r="A1296" s="507">
        <v>1</v>
      </c>
      <c r="C1296" s="508">
        <f>+(F1294*80)/100</f>
        <v>408.8</v>
      </c>
      <c r="D1296" s="509"/>
      <c r="E1296" s="510">
        <f>E1294</f>
        <v>1491235970</v>
      </c>
      <c r="F1296" s="511"/>
      <c r="G1296" s="511"/>
      <c r="H1296" s="511"/>
      <c r="I1296" s="512"/>
      <c r="J1296" s="512"/>
      <c r="K1296" s="512"/>
      <c r="L1296" s="512"/>
      <c r="M1296" s="512"/>
    </row>
    <row r="1297" spans="1:14" ht="15" x14ac:dyDescent="0.25">
      <c r="A1297" s="513"/>
      <c r="C1297" s="514"/>
      <c r="D1297" s="495"/>
      <c r="E1297" s="515"/>
      <c r="F1297" s="511"/>
      <c r="G1297" s="511"/>
      <c r="H1297" s="511"/>
      <c r="I1297" s="512"/>
      <c r="J1297" s="512"/>
      <c r="K1297" s="512"/>
      <c r="L1297" s="512"/>
      <c r="M1297" s="512"/>
    </row>
    <row r="1298" spans="1:14" ht="15" x14ac:dyDescent="0.25">
      <c r="A1298" s="513"/>
      <c r="C1298" s="514"/>
      <c r="D1298" s="495"/>
      <c r="E1298" s="515"/>
      <c r="F1298" s="511"/>
      <c r="G1298" s="511"/>
      <c r="H1298" s="511"/>
      <c r="I1298" s="512"/>
      <c r="J1298" s="512"/>
      <c r="K1298" s="512"/>
      <c r="L1298" s="512"/>
      <c r="M1298" s="512"/>
    </row>
    <row r="1299" spans="1:14" ht="15" x14ac:dyDescent="0.2">
      <c r="A1299" s="513"/>
      <c r="B1299" s="516" t="s">
        <v>19</v>
      </c>
      <c r="C1299" s="517"/>
      <c r="D1299" s="517"/>
      <c r="E1299" s="517"/>
      <c r="F1299" s="517"/>
      <c r="G1299" s="517"/>
      <c r="H1299" s="517"/>
      <c r="I1299" s="486"/>
      <c r="J1299" s="486"/>
      <c r="K1299" s="486"/>
      <c r="L1299" s="486"/>
      <c r="M1299" s="486"/>
      <c r="N1299" s="488"/>
    </row>
    <row r="1300" spans="1:14" ht="15" x14ac:dyDescent="0.2">
      <c r="A1300" s="513"/>
      <c r="B1300" s="517"/>
      <c r="C1300" s="517"/>
      <c r="D1300" s="517"/>
      <c r="E1300" s="517"/>
      <c r="F1300" s="517"/>
      <c r="G1300" s="517"/>
      <c r="H1300" s="517"/>
      <c r="I1300" s="486"/>
      <c r="J1300" s="486"/>
      <c r="K1300" s="486"/>
      <c r="L1300" s="486"/>
      <c r="M1300" s="486"/>
      <c r="N1300" s="488"/>
    </row>
    <row r="1301" spans="1:14" ht="15" x14ac:dyDescent="0.2">
      <c r="A1301" s="513"/>
      <c r="B1301" s="40" t="s">
        <v>20</v>
      </c>
      <c r="C1301" s="40" t="s">
        <v>21</v>
      </c>
      <c r="D1301" s="40" t="s">
        <v>22</v>
      </c>
      <c r="E1301" s="517"/>
      <c r="F1301" s="517"/>
      <c r="G1301" s="517"/>
      <c r="H1301" s="517"/>
      <c r="I1301" s="486"/>
      <c r="J1301" s="486"/>
      <c r="K1301" s="486"/>
      <c r="L1301" s="486"/>
      <c r="M1301" s="486"/>
      <c r="N1301" s="488"/>
    </row>
    <row r="1302" spans="1:14" ht="71.25" x14ac:dyDescent="0.2">
      <c r="A1302" s="513"/>
      <c r="B1302" s="518" t="s">
        <v>23</v>
      </c>
      <c r="C1302" s="518"/>
      <c r="D1302" s="566" t="s">
        <v>2447</v>
      </c>
      <c r="E1302" s="517"/>
      <c r="F1302" s="517"/>
      <c r="G1302" s="517"/>
      <c r="H1302" s="517"/>
      <c r="I1302" s="486"/>
      <c r="J1302" s="486"/>
      <c r="K1302" s="486"/>
      <c r="L1302" s="486"/>
      <c r="M1302" s="486"/>
      <c r="N1302" s="488"/>
    </row>
    <row r="1303" spans="1:14" ht="15" x14ac:dyDescent="0.2">
      <c r="A1303" s="513"/>
      <c r="B1303" s="518" t="s">
        <v>25</v>
      </c>
      <c r="C1303" s="518" t="s">
        <v>21</v>
      </c>
      <c r="D1303" s="518"/>
      <c r="E1303" s="517"/>
      <c r="F1303" s="517"/>
      <c r="G1303" s="517"/>
      <c r="H1303" s="517"/>
      <c r="I1303" s="486"/>
      <c r="J1303" s="486"/>
      <c r="K1303" s="486"/>
      <c r="L1303" s="486"/>
      <c r="M1303" s="486"/>
      <c r="N1303" s="488"/>
    </row>
    <row r="1304" spans="1:14" ht="15" x14ac:dyDescent="0.2">
      <c r="A1304" s="513"/>
      <c r="B1304" s="518" t="s">
        <v>26</v>
      </c>
      <c r="C1304" s="518"/>
      <c r="D1304" s="600" t="s">
        <v>22</v>
      </c>
      <c r="E1304" s="517"/>
      <c r="F1304" s="517"/>
      <c r="G1304" s="517"/>
      <c r="H1304" s="517"/>
      <c r="I1304" s="486"/>
      <c r="J1304" s="486"/>
      <c r="K1304" s="486"/>
      <c r="L1304" s="486"/>
      <c r="M1304" s="486"/>
      <c r="N1304" s="488"/>
    </row>
    <row r="1305" spans="1:14" ht="15" x14ac:dyDescent="0.2">
      <c r="A1305" s="513"/>
      <c r="B1305" s="518" t="s">
        <v>27</v>
      </c>
      <c r="C1305" s="518" t="s">
        <v>21</v>
      </c>
      <c r="D1305" s="518"/>
      <c r="E1305" s="517"/>
      <c r="F1305" s="517"/>
      <c r="G1305" s="517"/>
      <c r="H1305" s="517"/>
      <c r="I1305" s="486"/>
      <c r="J1305" s="486"/>
      <c r="K1305" s="486"/>
      <c r="L1305" s="486"/>
      <c r="M1305" s="486"/>
      <c r="N1305" s="488"/>
    </row>
    <row r="1306" spans="1:14" ht="15" x14ac:dyDescent="0.2">
      <c r="A1306" s="513"/>
      <c r="B1306" s="517"/>
      <c r="C1306" s="517"/>
      <c r="D1306" s="517"/>
      <c r="E1306" s="517"/>
      <c r="F1306" s="517"/>
      <c r="G1306" s="517"/>
      <c r="H1306" s="517"/>
      <c r="I1306" s="486"/>
      <c r="J1306" s="486"/>
      <c r="K1306" s="486"/>
      <c r="L1306" s="486"/>
      <c r="M1306" s="486"/>
      <c r="N1306" s="488"/>
    </row>
    <row r="1307" spans="1:14" ht="15" x14ac:dyDescent="0.2">
      <c r="A1307" s="513"/>
      <c r="B1307" s="517"/>
      <c r="C1307" s="517"/>
      <c r="D1307" s="517"/>
      <c r="E1307" s="517"/>
      <c r="F1307" s="517"/>
      <c r="G1307" s="517"/>
      <c r="H1307" s="517"/>
      <c r="I1307" s="486"/>
      <c r="J1307" s="486"/>
      <c r="K1307" s="486"/>
      <c r="L1307" s="486"/>
      <c r="M1307" s="486"/>
      <c r="N1307" s="488"/>
    </row>
    <row r="1308" spans="1:14" ht="15" x14ac:dyDescent="0.2">
      <c r="A1308" s="513"/>
      <c r="B1308" s="516" t="s">
        <v>28</v>
      </c>
      <c r="C1308" s="517"/>
      <c r="D1308" s="517"/>
      <c r="E1308" s="517"/>
      <c r="F1308" s="517"/>
      <c r="G1308" s="517"/>
      <c r="H1308" s="517"/>
      <c r="I1308" s="486"/>
      <c r="J1308" s="486"/>
      <c r="K1308" s="486"/>
      <c r="L1308" s="486"/>
      <c r="M1308" s="486"/>
      <c r="N1308" s="488"/>
    </row>
    <row r="1309" spans="1:14" ht="15" x14ac:dyDescent="0.2">
      <c r="A1309" s="513"/>
      <c r="B1309" s="517"/>
      <c r="C1309" s="517"/>
      <c r="D1309" s="517"/>
      <c r="E1309" s="517"/>
      <c r="F1309" s="517"/>
      <c r="G1309" s="517"/>
      <c r="H1309" s="517"/>
      <c r="I1309" s="486"/>
      <c r="J1309" s="486"/>
      <c r="K1309" s="486"/>
      <c r="L1309" s="486"/>
      <c r="M1309" s="486"/>
      <c r="N1309" s="488"/>
    </row>
    <row r="1310" spans="1:14" ht="15" x14ac:dyDescent="0.2">
      <c r="A1310" s="513"/>
      <c r="B1310" s="517"/>
      <c r="C1310" s="517"/>
      <c r="D1310" s="517"/>
      <c r="E1310" s="517"/>
      <c r="F1310" s="517"/>
      <c r="G1310" s="517"/>
      <c r="H1310" s="517"/>
      <c r="I1310" s="486"/>
      <c r="J1310" s="486"/>
      <c r="K1310" s="486"/>
      <c r="L1310" s="486"/>
      <c r="M1310" s="486"/>
      <c r="N1310" s="488"/>
    </row>
    <row r="1311" spans="1:14" ht="15" x14ac:dyDescent="0.2">
      <c r="A1311" s="513"/>
      <c r="B1311" s="40" t="s">
        <v>20</v>
      </c>
      <c r="C1311" s="40" t="s">
        <v>29</v>
      </c>
      <c r="D1311" s="520" t="s">
        <v>30</v>
      </c>
      <c r="E1311" s="520" t="s">
        <v>31</v>
      </c>
      <c r="F1311" s="517"/>
      <c r="G1311" s="517"/>
      <c r="H1311" s="517"/>
      <c r="I1311" s="486"/>
      <c r="J1311" s="486"/>
      <c r="K1311" s="486"/>
      <c r="L1311" s="486"/>
      <c r="M1311" s="486"/>
      <c r="N1311" s="488"/>
    </row>
    <row r="1312" spans="1:14" ht="28.5" x14ac:dyDescent="0.2">
      <c r="A1312" s="513"/>
      <c r="B1312" s="43" t="s">
        <v>32</v>
      </c>
      <c r="C1312" s="44">
        <v>40</v>
      </c>
      <c r="D1312" s="690">
        <v>30</v>
      </c>
      <c r="E1312" s="1145">
        <f>+D1312+D1313</f>
        <v>30</v>
      </c>
      <c r="F1312" s="517"/>
      <c r="G1312" s="517"/>
      <c r="H1312" s="517"/>
      <c r="I1312" s="486"/>
      <c r="J1312" s="486"/>
      <c r="K1312" s="486"/>
      <c r="L1312" s="486"/>
      <c r="M1312" s="486"/>
      <c r="N1312" s="488"/>
    </row>
    <row r="1313" spans="1:17" ht="42.75" x14ac:dyDescent="0.2">
      <c r="A1313" s="513"/>
      <c r="B1313" s="43" t="s">
        <v>33</v>
      </c>
      <c r="C1313" s="44">
        <v>60</v>
      </c>
      <c r="D1313" s="690">
        <v>0</v>
      </c>
      <c r="E1313" s="1146"/>
      <c r="F1313" s="517"/>
      <c r="G1313" s="517"/>
      <c r="H1313" s="517"/>
      <c r="I1313" s="486"/>
      <c r="J1313" s="486"/>
      <c r="K1313" s="486"/>
      <c r="L1313" s="486"/>
      <c r="M1313" s="486"/>
      <c r="N1313" s="488"/>
    </row>
    <row r="1314" spans="1:17" ht="15" x14ac:dyDescent="0.25">
      <c r="A1314" s="513"/>
      <c r="C1314" s="514"/>
      <c r="D1314" s="495"/>
      <c r="E1314" s="515"/>
      <c r="F1314" s="511"/>
      <c r="G1314" s="511"/>
      <c r="H1314" s="511"/>
      <c r="I1314" s="512"/>
      <c r="J1314" s="512"/>
      <c r="K1314" s="512"/>
      <c r="L1314" s="512"/>
      <c r="M1314" s="512"/>
    </row>
    <row r="1315" spans="1:17" ht="15" x14ac:dyDescent="0.25">
      <c r="A1315" s="513"/>
      <c r="C1315" s="514"/>
      <c r="D1315" s="495"/>
      <c r="E1315" s="515"/>
      <c r="F1315" s="511"/>
      <c r="G1315" s="511"/>
      <c r="H1315" s="511"/>
      <c r="I1315" s="512"/>
      <c r="J1315" s="512"/>
      <c r="K1315" s="512"/>
      <c r="L1315" s="512"/>
      <c r="M1315" s="512"/>
    </row>
    <row r="1316" spans="1:17" ht="15" x14ac:dyDescent="0.25">
      <c r="A1316" s="513"/>
      <c r="C1316" s="514"/>
      <c r="D1316" s="495"/>
      <c r="E1316" s="515"/>
      <c r="F1316" s="511"/>
      <c r="G1316" s="511"/>
      <c r="H1316" s="511"/>
      <c r="I1316" s="512"/>
      <c r="J1316" s="512"/>
      <c r="K1316" s="512"/>
      <c r="L1316" s="512"/>
      <c r="M1316" s="512"/>
    </row>
    <row r="1317" spans="1:17" ht="15" thickBot="1" x14ac:dyDescent="0.3">
      <c r="K1317" s="475"/>
      <c r="M1317" s="1147" t="s">
        <v>34</v>
      </c>
      <c r="N1317" s="1147"/>
    </row>
    <row r="1318" spans="1:17" ht="15" x14ac:dyDescent="0.25">
      <c r="B1318" s="516" t="s">
        <v>35</v>
      </c>
      <c r="K1318" s="475"/>
      <c r="M1318" s="522"/>
      <c r="N1318" s="522"/>
    </row>
    <row r="1319" spans="1:17" ht="15" thickBot="1" x14ac:dyDescent="0.3">
      <c r="K1319" s="475"/>
      <c r="M1319" s="522"/>
      <c r="N1319" s="522"/>
    </row>
    <row r="1320" spans="1:17" ht="75" x14ac:dyDescent="0.25">
      <c r="A1320" s="486"/>
      <c r="B1320" s="523" t="s">
        <v>36</v>
      </c>
      <c r="C1320" s="523" t="s">
        <v>37</v>
      </c>
      <c r="D1320" s="523" t="s">
        <v>38</v>
      </c>
      <c r="E1320" s="523" t="s">
        <v>39</v>
      </c>
      <c r="F1320" s="523" t="s">
        <v>40</v>
      </c>
      <c r="G1320" s="523" t="s">
        <v>41</v>
      </c>
      <c r="H1320" s="523" t="s">
        <v>42</v>
      </c>
      <c r="I1320" s="523" t="s">
        <v>43</v>
      </c>
      <c r="J1320" s="523" t="s">
        <v>44</v>
      </c>
      <c r="K1320" s="523" t="s">
        <v>45</v>
      </c>
      <c r="L1320" s="523" t="s">
        <v>46</v>
      </c>
      <c r="M1320" s="586" t="s">
        <v>47</v>
      </c>
      <c r="N1320" s="523" t="s">
        <v>48</v>
      </c>
      <c r="O1320" s="523" t="s">
        <v>49</v>
      </c>
      <c r="P1320" s="525" t="s">
        <v>50</v>
      </c>
      <c r="Q1320" s="525" t="s">
        <v>51</v>
      </c>
    </row>
    <row r="1321" spans="1:17" ht="28.5" x14ac:dyDescent="0.25">
      <c r="A1321" s="526">
        <v>1</v>
      </c>
      <c r="B1321" s="527" t="s">
        <v>1946</v>
      </c>
      <c r="C1321" s="527" t="s">
        <v>1946</v>
      </c>
      <c r="D1321" s="527" t="s">
        <v>769</v>
      </c>
      <c r="E1321" s="529" t="s">
        <v>2448</v>
      </c>
      <c r="F1321" s="530" t="s">
        <v>21</v>
      </c>
      <c r="G1321" s="567"/>
      <c r="H1321" s="532" t="s">
        <v>1160</v>
      </c>
      <c r="I1321" s="533" t="s">
        <v>2293</v>
      </c>
      <c r="J1321" s="533" t="s">
        <v>22</v>
      </c>
      <c r="K1321" s="535">
        <v>18.149999999999999</v>
      </c>
      <c r="L1321" s="535"/>
      <c r="M1321" s="535">
        <v>923</v>
      </c>
      <c r="N1321" s="536">
        <f>+M1321*G1321</f>
        <v>0</v>
      </c>
      <c r="O1321" s="537">
        <v>4033661619</v>
      </c>
      <c r="P1321" s="537">
        <v>339</v>
      </c>
      <c r="Q1321" s="538"/>
    </row>
    <row r="1322" spans="1:17" ht="28.5" x14ac:dyDescent="0.25">
      <c r="A1322" s="526">
        <f>+A1321+1</f>
        <v>2</v>
      </c>
      <c r="B1322" s="527" t="s">
        <v>1946</v>
      </c>
      <c r="C1322" s="527" t="s">
        <v>1946</v>
      </c>
      <c r="D1322" s="527" t="s">
        <v>769</v>
      </c>
      <c r="E1322" s="529" t="s">
        <v>2449</v>
      </c>
      <c r="F1322" s="530" t="s">
        <v>21</v>
      </c>
      <c r="G1322" s="530"/>
      <c r="H1322" s="530" t="s">
        <v>2450</v>
      </c>
      <c r="I1322" s="533" t="s">
        <v>506</v>
      </c>
      <c r="J1322" s="533" t="s">
        <v>22</v>
      </c>
      <c r="K1322" s="535">
        <v>1.29</v>
      </c>
      <c r="L1322" s="535">
        <v>1</v>
      </c>
      <c r="M1322" s="535">
        <v>723</v>
      </c>
      <c r="N1322" s="536"/>
      <c r="O1322" s="537">
        <v>606698730</v>
      </c>
      <c r="P1322" s="537">
        <v>354</v>
      </c>
      <c r="Q1322" s="1181" t="s">
        <v>2451</v>
      </c>
    </row>
    <row r="1323" spans="1:17" ht="28.5" x14ac:dyDescent="0.25">
      <c r="A1323" s="526">
        <f t="shared" ref="A1323:A1328" si="37">+A1322+1</f>
        <v>3</v>
      </c>
      <c r="B1323" s="527" t="s">
        <v>1946</v>
      </c>
      <c r="C1323" s="527" t="s">
        <v>1946</v>
      </c>
      <c r="D1323" s="527" t="s">
        <v>769</v>
      </c>
      <c r="E1323" s="529" t="s">
        <v>2449</v>
      </c>
      <c r="F1323" s="530" t="s">
        <v>295</v>
      </c>
      <c r="G1323" s="530"/>
      <c r="H1323" s="530" t="s">
        <v>2297</v>
      </c>
      <c r="I1323" s="533" t="s">
        <v>2248</v>
      </c>
      <c r="J1323" s="533" t="s">
        <v>22</v>
      </c>
      <c r="K1323" s="535">
        <v>0</v>
      </c>
      <c r="L1323" s="535">
        <v>1</v>
      </c>
      <c r="M1323" s="535">
        <v>723</v>
      </c>
      <c r="N1323" s="536"/>
      <c r="O1323" s="537">
        <v>296623311</v>
      </c>
      <c r="P1323" s="537">
        <v>354</v>
      </c>
      <c r="Q1323" s="1182"/>
    </row>
    <row r="1324" spans="1:17" x14ac:dyDescent="0.25">
      <c r="A1324" s="526">
        <f t="shared" si="37"/>
        <v>4</v>
      </c>
      <c r="B1324" s="527"/>
      <c r="C1324" s="528"/>
      <c r="D1324" s="527"/>
      <c r="E1324" s="529"/>
      <c r="F1324" s="530"/>
      <c r="G1324" s="530"/>
      <c r="H1324" s="530"/>
      <c r="I1324" s="533"/>
      <c r="J1324" s="533"/>
      <c r="K1324" s="533"/>
      <c r="L1324" s="533"/>
      <c r="M1324" s="536"/>
      <c r="N1324" s="536"/>
      <c r="O1324" s="537"/>
      <c r="P1324" s="537"/>
      <c r="Q1324" s="538"/>
    </row>
    <row r="1325" spans="1:17" x14ac:dyDescent="0.25">
      <c r="A1325" s="526">
        <f t="shared" si="37"/>
        <v>5</v>
      </c>
      <c r="B1325" s="527"/>
      <c r="C1325" s="528"/>
      <c r="D1325" s="527"/>
      <c r="E1325" s="529"/>
      <c r="F1325" s="530"/>
      <c r="G1325" s="530"/>
      <c r="H1325" s="530"/>
      <c r="I1325" s="533"/>
      <c r="J1325" s="533"/>
      <c r="K1325" s="533"/>
      <c r="L1325" s="533"/>
      <c r="M1325" s="536"/>
      <c r="N1325" s="536"/>
      <c r="O1325" s="537"/>
      <c r="P1325" s="537"/>
      <c r="Q1325" s="538"/>
    </row>
    <row r="1326" spans="1:17" x14ac:dyDescent="0.25">
      <c r="A1326" s="526">
        <f t="shared" si="37"/>
        <v>6</v>
      </c>
      <c r="B1326" s="527"/>
      <c r="C1326" s="528"/>
      <c r="D1326" s="527"/>
      <c r="E1326" s="529"/>
      <c r="F1326" s="530"/>
      <c r="G1326" s="530"/>
      <c r="H1326" s="530"/>
      <c r="I1326" s="533"/>
      <c r="J1326" s="533"/>
      <c r="K1326" s="533"/>
      <c r="L1326" s="533"/>
      <c r="M1326" s="536"/>
      <c r="N1326" s="536"/>
      <c r="O1326" s="537"/>
      <c r="P1326" s="537"/>
      <c r="Q1326" s="538"/>
    </row>
    <row r="1327" spans="1:17" x14ac:dyDescent="0.25">
      <c r="A1327" s="526">
        <f t="shared" si="37"/>
        <v>7</v>
      </c>
      <c r="B1327" s="527"/>
      <c r="C1327" s="528"/>
      <c r="D1327" s="527"/>
      <c r="E1327" s="529"/>
      <c r="F1327" s="530"/>
      <c r="G1327" s="530"/>
      <c r="H1327" s="530"/>
      <c r="I1327" s="533"/>
      <c r="J1327" s="533"/>
      <c r="K1327" s="533"/>
      <c r="L1327" s="533"/>
      <c r="M1327" s="536"/>
      <c r="N1327" s="536"/>
      <c r="O1327" s="537"/>
      <c r="P1327" s="537"/>
      <c r="Q1327" s="538"/>
    </row>
    <row r="1328" spans="1:17" x14ac:dyDescent="0.25">
      <c r="A1328" s="526">
        <f t="shared" si="37"/>
        <v>8</v>
      </c>
      <c r="B1328" s="527"/>
      <c r="C1328" s="528"/>
      <c r="D1328" s="527"/>
      <c r="E1328" s="529"/>
      <c r="F1328" s="530"/>
      <c r="G1328" s="530"/>
      <c r="H1328" s="530"/>
      <c r="I1328" s="533"/>
      <c r="J1328" s="533"/>
      <c r="K1328" s="533"/>
      <c r="L1328" s="533"/>
      <c r="M1328" s="536"/>
      <c r="N1328" s="536"/>
      <c r="O1328" s="537"/>
      <c r="P1328" s="537"/>
      <c r="Q1328" s="538"/>
    </row>
    <row r="1329" spans="1:17" x14ac:dyDescent="0.25">
      <c r="A1329" s="526"/>
      <c r="B1329" s="541" t="s">
        <v>31</v>
      </c>
      <c r="C1329" s="528"/>
      <c r="D1329" s="527"/>
      <c r="E1329" s="529"/>
      <c r="F1329" s="530"/>
      <c r="G1329" s="530"/>
      <c r="H1329" s="530"/>
      <c r="I1329" s="533"/>
      <c r="J1329" s="533"/>
      <c r="K1329" s="543">
        <f t="shared" ref="K1329" si="38">SUM(K1321:K1328)</f>
        <v>19.439999999999998</v>
      </c>
      <c r="L1329" s="543">
        <f t="shared" ref="L1329:N1329" si="39">SUM(L1321:L1328)</f>
        <v>2</v>
      </c>
      <c r="M1329" s="542">
        <f t="shared" si="39"/>
        <v>2369</v>
      </c>
      <c r="N1329" s="543">
        <f t="shared" si="39"/>
        <v>0</v>
      </c>
      <c r="O1329" s="537"/>
      <c r="P1329" s="537"/>
      <c r="Q1329" s="538"/>
    </row>
    <row r="1330" spans="1:17" x14ac:dyDescent="0.25">
      <c r="A1330" s="545"/>
      <c r="B1330" s="545"/>
      <c r="C1330" s="545"/>
      <c r="D1330" s="545"/>
      <c r="E1330" s="546"/>
      <c r="F1330" s="545"/>
      <c r="G1330" s="545"/>
      <c r="H1330" s="545"/>
      <c r="I1330" s="545"/>
      <c r="J1330" s="545"/>
      <c r="K1330" s="545"/>
      <c r="L1330" s="545"/>
      <c r="M1330" s="545"/>
      <c r="N1330" s="545"/>
      <c r="O1330" s="545"/>
      <c r="P1330" s="545"/>
      <c r="Q1330" s="545"/>
    </row>
    <row r="1331" spans="1:17" ht="15" x14ac:dyDescent="0.25">
      <c r="A1331" s="545"/>
      <c r="B1331" s="1148" t="s">
        <v>76</v>
      </c>
      <c r="C1331" s="1148" t="s">
        <v>77</v>
      </c>
      <c r="D1331" s="1150" t="s">
        <v>78</v>
      </c>
      <c r="E1331" s="1150"/>
      <c r="F1331" s="545"/>
      <c r="G1331" s="545"/>
      <c r="H1331" s="545"/>
      <c r="I1331" s="545"/>
      <c r="J1331" s="545"/>
      <c r="K1331" s="545"/>
      <c r="L1331" s="545"/>
      <c r="M1331" s="545"/>
      <c r="N1331" s="545"/>
      <c r="O1331" s="545"/>
      <c r="P1331" s="545"/>
      <c r="Q1331" s="545"/>
    </row>
    <row r="1332" spans="1:17" ht="15" x14ac:dyDescent="0.25">
      <c r="A1332" s="545"/>
      <c r="B1332" s="1149"/>
      <c r="C1332" s="1149"/>
      <c r="D1332" s="691" t="s">
        <v>79</v>
      </c>
      <c r="E1332" s="548" t="s">
        <v>80</v>
      </c>
      <c r="F1332" s="545"/>
      <c r="G1332" s="545"/>
      <c r="H1332" s="545"/>
      <c r="I1332" s="545"/>
      <c r="J1332" s="545"/>
      <c r="K1332" s="545"/>
      <c r="L1332" s="545"/>
      <c r="M1332" s="545"/>
      <c r="N1332" s="545"/>
      <c r="O1332" s="545"/>
      <c r="P1332" s="545"/>
      <c r="Q1332" s="545"/>
    </row>
    <row r="1333" spans="1:17" ht="18" x14ac:dyDescent="0.25">
      <c r="A1333" s="545"/>
      <c r="B1333" s="549" t="s">
        <v>81</v>
      </c>
      <c r="C1333" s="550">
        <f>+K1329</f>
        <v>19.439999999999998</v>
      </c>
      <c r="D1333" s="551"/>
      <c r="E1333" s="551" t="s">
        <v>22</v>
      </c>
      <c r="F1333" s="552"/>
      <c r="G1333" s="552"/>
      <c r="H1333" s="552"/>
      <c r="I1333" s="552"/>
      <c r="J1333" s="552"/>
      <c r="K1333" s="552"/>
      <c r="L1333" s="552"/>
      <c r="M1333" s="552"/>
      <c r="N1333" s="545"/>
      <c r="O1333" s="545"/>
      <c r="P1333" s="545"/>
      <c r="Q1333" s="545"/>
    </row>
    <row r="1334" spans="1:17" ht="15" x14ac:dyDescent="0.25">
      <c r="A1334" s="545"/>
      <c r="B1334" s="549" t="s">
        <v>82</v>
      </c>
      <c r="C1334" s="550">
        <f>+M1329</f>
        <v>2369</v>
      </c>
      <c r="D1334" s="551" t="s">
        <v>21</v>
      </c>
      <c r="E1334" s="551"/>
      <c r="F1334" s="545"/>
      <c r="G1334" s="545"/>
      <c r="H1334" s="545"/>
      <c r="I1334" s="545"/>
      <c r="J1334" s="545"/>
      <c r="K1334" s="545"/>
      <c r="L1334" s="545"/>
      <c r="M1334" s="545"/>
      <c r="N1334" s="545"/>
      <c r="O1334" s="545"/>
      <c r="P1334" s="545"/>
      <c r="Q1334" s="545"/>
    </row>
    <row r="1335" spans="1:17" x14ac:dyDescent="0.25">
      <c r="A1335" s="545"/>
      <c r="B1335" s="554"/>
      <c r="C1335" s="1159"/>
      <c r="D1335" s="1159"/>
      <c r="E1335" s="1159"/>
      <c r="F1335" s="1159"/>
      <c r="G1335" s="1159"/>
      <c r="H1335" s="1159"/>
      <c r="I1335" s="1159"/>
      <c r="J1335" s="1159"/>
      <c r="K1335" s="1159"/>
      <c r="L1335" s="1159"/>
      <c r="M1335" s="1159"/>
      <c r="N1335" s="1159"/>
      <c r="O1335" s="545"/>
      <c r="P1335" s="545"/>
      <c r="Q1335" s="545"/>
    </row>
    <row r="1336" spans="1:17" ht="15" thickBot="1" x14ac:dyDescent="0.3">
      <c r="K1336" s="475"/>
      <c r="M1336" s="475"/>
    </row>
    <row r="1337" spans="1:17" ht="27" thickBot="1" x14ac:dyDescent="0.3">
      <c r="B1337" s="1160" t="s">
        <v>83</v>
      </c>
      <c r="C1337" s="1160"/>
      <c r="D1337" s="1160"/>
      <c r="E1337" s="1160"/>
      <c r="F1337" s="1160"/>
      <c r="G1337" s="1160"/>
      <c r="H1337" s="1160"/>
      <c r="I1337" s="1160"/>
      <c r="J1337" s="1160"/>
      <c r="K1337" s="1160"/>
      <c r="L1337" s="1160"/>
      <c r="M1337" s="1160"/>
      <c r="N1337" s="1160"/>
    </row>
    <row r="1338" spans="1:17" x14ac:dyDescent="0.25">
      <c r="K1338" s="475"/>
      <c r="M1338" s="475"/>
    </row>
    <row r="1339" spans="1:17" x14ac:dyDescent="0.25">
      <c r="K1339" s="475"/>
      <c r="M1339" s="475"/>
    </row>
    <row r="1340" spans="1:17" ht="120" x14ac:dyDescent="0.25">
      <c r="B1340" s="40" t="s">
        <v>84</v>
      </c>
      <c r="C1340" s="555" t="s">
        <v>85</v>
      </c>
      <c r="D1340" s="555" t="s">
        <v>86</v>
      </c>
      <c r="E1340" s="555" t="s">
        <v>87</v>
      </c>
      <c r="F1340" s="555" t="s">
        <v>88</v>
      </c>
      <c r="G1340" s="555" t="s">
        <v>89</v>
      </c>
      <c r="H1340" s="555" t="s">
        <v>90</v>
      </c>
      <c r="I1340" s="555" t="s">
        <v>91</v>
      </c>
      <c r="J1340" s="555" t="s">
        <v>92</v>
      </c>
      <c r="K1340" s="555" t="s">
        <v>93</v>
      </c>
      <c r="L1340" s="555" t="s">
        <v>94</v>
      </c>
      <c r="M1340" s="558" t="s">
        <v>95</v>
      </c>
      <c r="N1340" s="558" t="s">
        <v>96</v>
      </c>
      <c r="O1340" s="1161" t="s">
        <v>97</v>
      </c>
      <c r="P1340" s="1162"/>
      <c r="Q1340" s="555" t="s">
        <v>98</v>
      </c>
    </row>
    <row r="1341" spans="1:17" x14ac:dyDescent="0.2">
      <c r="B1341" s="559" t="s">
        <v>242</v>
      </c>
      <c r="C1341" s="559" t="s">
        <v>524</v>
      </c>
      <c r="D1341" s="428" t="s">
        <v>2452</v>
      </c>
      <c r="E1341" s="428">
        <v>124</v>
      </c>
      <c r="F1341" s="560"/>
      <c r="G1341" s="518" t="s">
        <v>21</v>
      </c>
      <c r="H1341" s="560"/>
      <c r="I1341" s="561"/>
      <c r="J1341" s="561" t="s">
        <v>21</v>
      </c>
      <c r="K1341" s="561" t="s">
        <v>21</v>
      </c>
      <c r="L1341" s="561" t="s">
        <v>21</v>
      </c>
      <c r="M1341" s="561" t="s">
        <v>21</v>
      </c>
      <c r="N1341" s="561" t="s">
        <v>21</v>
      </c>
      <c r="O1341" s="1185" t="s">
        <v>2453</v>
      </c>
      <c r="P1341" s="1186"/>
      <c r="Q1341" s="600" t="s">
        <v>22</v>
      </c>
    </row>
    <row r="1342" spans="1:17" x14ac:dyDescent="0.2">
      <c r="B1342" s="559" t="s">
        <v>242</v>
      </c>
      <c r="C1342" s="559" t="s">
        <v>524</v>
      </c>
      <c r="D1342" s="428" t="s">
        <v>2454</v>
      </c>
      <c r="E1342" s="605">
        <v>205</v>
      </c>
      <c r="F1342" s="560"/>
      <c r="G1342" s="518" t="s">
        <v>21</v>
      </c>
      <c r="H1342" s="560"/>
      <c r="I1342" s="561"/>
      <c r="J1342" s="561" t="s">
        <v>21</v>
      </c>
      <c r="K1342" s="561" t="s">
        <v>21</v>
      </c>
      <c r="L1342" s="561" t="s">
        <v>21</v>
      </c>
      <c r="M1342" s="561" t="s">
        <v>21</v>
      </c>
      <c r="N1342" s="561" t="s">
        <v>21</v>
      </c>
      <c r="O1342" s="1179" t="s">
        <v>2455</v>
      </c>
      <c r="P1342" s="1180"/>
      <c r="Q1342" s="600" t="s">
        <v>22</v>
      </c>
    </row>
    <row r="1343" spans="1:17" x14ac:dyDescent="0.2">
      <c r="B1343" s="559" t="s">
        <v>242</v>
      </c>
      <c r="C1343" s="559" t="s">
        <v>524</v>
      </c>
      <c r="D1343" s="428" t="s">
        <v>2456</v>
      </c>
      <c r="E1343" s="605">
        <v>65</v>
      </c>
      <c r="F1343" s="560"/>
      <c r="G1343" s="518" t="s">
        <v>21</v>
      </c>
      <c r="H1343" s="560"/>
      <c r="I1343" s="561"/>
      <c r="J1343" s="561" t="s">
        <v>21</v>
      </c>
      <c r="K1343" s="561" t="s">
        <v>21</v>
      </c>
      <c r="L1343" s="561" t="s">
        <v>21</v>
      </c>
      <c r="M1343" s="561" t="s">
        <v>21</v>
      </c>
      <c r="N1343" s="561" t="s">
        <v>21</v>
      </c>
      <c r="O1343" s="1179" t="s">
        <v>2457</v>
      </c>
      <c r="P1343" s="1180"/>
      <c r="Q1343" s="600" t="s">
        <v>22</v>
      </c>
    </row>
    <row r="1344" spans="1:17" x14ac:dyDescent="0.2">
      <c r="B1344" s="559" t="s">
        <v>242</v>
      </c>
      <c r="C1344" s="559" t="s">
        <v>524</v>
      </c>
      <c r="D1344" s="428" t="s">
        <v>2458</v>
      </c>
      <c r="E1344" s="428">
        <v>65</v>
      </c>
      <c r="F1344" s="560"/>
      <c r="G1344" s="518" t="s">
        <v>21</v>
      </c>
      <c r="H1344" s="560"/>
      <c r="I1344" s="561"/>
      <c r="J1344" s="561" t="s">
        <v>21</v>
      </c>
      <c r="K1344" s="561" t="s">
        <v>21</v>
      </c>
      <c r="L1344" s="561" t="s">
        <v>21</v>
      </c>
      <c r="M1344" s="561" t="s">
        <v>21</v>
      </c>
      <c r="N1344" s="561" t="s">
        <v>21</v>
      </c>
      <c r="O1344" s="1185" t="s">
        <v>2453</v>
      </c>
      <c r="P1344" s="1186"/>
      <c r="Q1344" s="600" t="s">
        <v>22</v>
      </c>
    </row>
    <row r="1345" spans="2:17" x14ac:dyDescent="0.2">
      <c r="B1345" s="559" t="s">
        <v>242</v>
      </c>
      <c r="C1345" s="559" t="s">
        <v>524</v>
      </c>
      <c r="D1345" s="428" t="s">
        <v>2459</v>
      </c>
      <c r="E1345" s="428">
        <v>52</v>
      </c>
      <c r="F1345" s="560"/>
      <c r="G1345" s="518" t="s">
        <v>21</v>
      </c>
      <c r="H1345" s="560"/>
      <c r="I1345" s="561"/>
      <c r="J1345" s="561" t="s">
        <v>21</v>
      </c>
      <c r="K1345" s="561" t="s">
        <v>21</v>
      </c>
      <c r="L1345" s="561" t="s">
        <v>21</v>
      </c>
      <c r="M1345" s="561" t="s">
        <v>21</v>
      </c>
      <c r="N1345" s="561" t="s">
        <v>21</v>
      </c>
      <c r="O1345" s="1185" t="s">
        <v>2453</v>
      </c>
      <c r="P1345" s="1186"/>
      <c r="Q1345" s="600" t="s">
        <v>22</v>
      </c>
    </row>
    <row r="1346" spans="2:17" x14ac:dyDescent="0.2">
      <c r="B1346" s="559"/>
      <c r="C1346" s="559"/>
      <c r="D1346" s="428"/>
      <c r="E1346" s="428"/>
      <c r="F1346" s="560"/>
      <c r="G1346" s="518"/>
      <c r="H1346" s="560"/>
      <c r="I1346" s="561"/>
      <c r="J1346" s="561"/>
      <c r="K1346" s="561"/>
      <c r="L1346" s="561"/>
      <c r="M1346" s="561"/>
      <c r="N1346" s="561"/>
      <c r="O1346" s="1157"/>
      <c r="P1346" s="1158"/>
      <c r="Q1346" s="518"/>
    </row>
    <row r="1347" spans="2:17" x14ac:dyDescent="0.25">
      <c r="B1347" s="518"/>
      <c r="C1347" s="518"/>
      <c r="D1347" s="518"/>
      <c r="E1347" s="518"/>
      <c r="F1347" s="518"/>
      <c r="G1347" s="518"/>
      <c r="H1347" s="518"/>
      <c r="I1347" s="518"/>
      <c r="J1347" s="518"/>
      <c r="K1347" s="518"/>
      <c r="L1347" s="518"/>
      <c r="M1347" s="518"/>
      <c r="N1347" s="518"/>
      <c r="O1347" s="1157"/>
      <c r="P1347" s="1158"/>
      <c r="Q1347" s="518"/>
    </row>
    <row r="1348" spans="2:17" x14ac:dyDescent="0.25">
      <c r="B1348" s="475" t="s">
        <v>107</v>
      </c>
      <c r="K1348" s="475"/>
      <c r="M1348" s="475"/>
    </row>
    <row r="1349" spans="2:17" x14ac:dyDescent="0.25">
      <c r="B1349" s="475" t="s">
        <v>108</v>
      </c>
      <c r="K1349" s="475"/>
      <c r="M1349" s="475"/>
    </row>
    <row r="1350" spans="2:17" x14ac:dyDescent="0.25">
      <c r="B1350" s="475" t="s">
        <v>109</v>
      </c>
      <c r="K1350" s="475"/>
      <c r="M1350" s="475"/>
    </row>
    <row r="1351" spans="2:17" x14ac:dyDescent="0.25">
      <c r="K1351" s="475"/>
      <c r="M1351" s="475"/>
    </row>
    <row r="1352" spans="2:17" ht="15" thickBot="1" x14ac:dyDescent="0.3">
      <c r="K1352" s="475"/>
      <c r="M1352" s="475"/>
    </row>
    <row r="1353" spans="2:17" ht="27" thickBot="1" x14ac:dyDescent="0.3">
      <c r="B1353" s="1165" t="s">
        <v>110</v>
      </c>
      <c r="C1353" s="1166"/>
      <c r="D1353" s="1166"/>
      <c r="E1353" s="1166"/>
      <c r="F1353" s="1166"/>
      <c r="G1353" s="1166"/>
      <c r="H1353" s="1166"/>
      <c r="I1353" s="1166"/>
      <c r="J1353" s="1166"/>
      <c r="K1353" s="1166"/>
      <c r="L1353" s="1166"/>
      <c r="M1353" s="1166"/>
      <c r="N1353" s="1167"/>
    </row>
    <row r="1354" spans="2:17" x14ac:dyDescent="0.25">
      <c r="K1354" s="475"/>
      <c r="M1354" s="475"/>
    </row>
    <row r="1355" spans="2:17" x14ac:dyDescent="0.25">
      <c r="K1355" s="475"/>
      <c r="M1355" s="475"/>
    </row>
    <row r="1356" spans="2:17" x14ac:dyDescent="0.25">
      <c r="K1356" s="475"/>
      <c r="M1356" s="475"/>
    </row>
    <row r="1357" spans="2:17" x14ac:dyDescent="0.25">
      <c r="K1357" s="475"/>
      <c r="M1357" s="475"/>
    </row>
    <row r="1358" spans="2:17" ht="75" x14ac:dyDescent="0.25">
      <c r="B1358" s="40" t="s">
        <v>111</v>
      </c>
      <c r="C1358" s="40" t="s">
        <v>112</v>
      </c>
      <c r="D1358" s="40" t="s">
        <v>113</v>
      </c>
      <c r="E1358" s="40" t="s">
        <v>114</v>
      </c>
      <c r="F1358" s="40" t="s">
        <v>115</v>
      </c>
      <c r="G1358" s="40" t="s">
        <v>116</v>
      </c>
      <c r="H1358" s="40" t="s">
        <v>117</v>
      </c>
      <c r="I1358" s="40" t="s">
        <v>118</v>
      </c>
      <c r="J1358" s="1161" t="s">
        <v>119</v>
      </c>
      <c r="K1358" s="1168"/>
      <c r="L1358" s="1162"/>
      <c r="M1358" s="40" t="s">
        <v>120</v>
      </c>
      <c r="N1358" s="40" t="s">
        <v>2166</v>
      </c>
      <c r="O1358" s="40" t="s">
        <v>2167</v>
      </c>
      <c r="P1358" s="1161" t="s">
        <v>97</v>
      </c>
      <c r="Q1358" s="1162"/>
    </row>
    <row r="1359" spans="2:17" ht="15" x14ac:dyDescent="0.2">
      <c r="B1359" s="116" t="s">
        <v>958</v>
      </c>
      <c r="C1359" s="116">
        <v>1</v>
      </c>
      <c r="D1359" s="115" t="s">
        <v>2460</v>
      </c>
      <c r="E1359" s="115">
        <v>1037588427</v>
      </c>
      <c r="F1359" s="115" t="s">
        <v>368</v>
      </c>
      <c r="G1359" s="115" t="s">
        <v>367</v>
      </c>
      <c r="H1359" s="115">
        <v>2014</v>
      </c>
      <c r="I1359" s="99" t="s">
        <v>1123</v>
      </c>
      <c r="J1359" s="117"/>
      <c r="K1359" s="114">
        <v>24</v>
      </c>
      <c r="L1359" s="115" t="s">
        <v>2461</v>
      </c>
      <c r="M1359" s="112" t="s">
        <v>21</v>
      </c>
      <c r="N1359" s="112" t="s">
        <v>21</v>
      </c>
      <c r="O1359" s="112" t="s">
        <v>21</v>
      </c>
      <c r="P1359" s="1119"/>
      <c r="Q1359" s="1119"/>
    </row>
    <row r="1360" spans="2:17" ht="15" x14ac:dyDescent="0.2">
      <c r="B1360" s="116" t="s">
        <v>123</v>
      </c>
      <c r="C1360" s="116">
        <v>1</v>
      </c>
      <c r="D1360" s="115" t="s">
        <v>2462</v>
      </c>
      <c r="E1360" s="115">
        <v>43842805</v>
      </c>
      <c r="F1360" s="115" t="s">
        <v>1131</v>
      </c>
      <c r="G1360" s="115" t="s">
        <v>811</v>
      </c>
      <c r="H1360" s="115">
        <v>2010</v>
      </c>
      <c r="I1360" s="99" t="s">
        <v>582</v>
      </c>
      <c r="J1360" s="117"/>
      <c r="K1360" s="114">
        <v>25</v>
      </c>
      <c r="L1360" s="113" t="s">
        <v>858</v>
      </c>
      <c r="M1360" s="112" t="s">
        <v>21</v>
      </c>
      <c r="N1360" s="112" t="s">
        <v>21</v>
      </c>
      <c r="O1360" s="112" t="s">
        <v>21</v>
      </c>
      <c r="P1360" s="1119" t="s">
        <v>2278</v>
      </c>
      <c r="Q1360" s="1119"/>
    </row>
    <row r="1361" spans="2:17" ht="15" x14ac:dyDescent="0.2">
      <c r="B1361" s="116" t="s">
        <v>123</v>
      </c>
      <c r="C1361" s="116">
        <v>1</v>
      </c>
      <c r="D1361" s="115" t="s">
        <v>2463</v>
      </c>
      <c r="E1361" s="115">
        <v>42840366</v>
      </c>
      <c r="F1361" s="115" t="s">
        <v>2464</v>
      </c>
      <c r="G1361" s="115" t="s">
        <v>2277</v>
      </c>
      <c r="H1361" s="115">
        <v>2002</v>
      </c>
      <c r="I1361" s="99" t="s">
        <v>582</v>
      </c>
      <c r="J1361" s="117"/>
      <c r="K1361" s="114">
        <v>11</v>
      </c>
      <c r="L1361" s="113" t="s">
        <v>858</v>
      </c>
      <c r="M1361" s="112" t="s">
        <v>21</v>
      </c>
      <c r="N1361" s="112" t="s">
        <v>21</v>
      </c>
      <c r="O1361" s="112" t="s">
        <v>21</v>
      </c>
      <c r="P1361" s="1119" t="s">
        <v>2278</v>
      </c>
      <c r="Q1361" s="1119"/>
    </row>
    <row r="1362" spans="2:17" ht="15" x14ac:dyDescent="0.2">
      <c r="B1362" s="116" t="s">
        <v>958</v>
      </c>
      <c r="C1362" s="116">
        <v>1</v>
      </c>
      <c r="D1362" s="115" t="s">
        <v>2465</v>
      </c>
      <c r="E1362" s="115">
        <v>22001434</v>
      </c>
      <c r="F1362" s="115" t="s">
        <v>2020</v>
      </c>
      <c r="G1362" s="115" t="s">
        <v>724</v>
      </c>
      <c r="H1362" s="115">
        <v>2013</v>
      </c>
      <c r="I1362" s="99" t="s">
        <v>1123</v>
      </c>
      <c r="J1362" s="117"/>
      <c r="K1362" s="114">
        <v>7</v>
      </c>
      <c r="L1362" s="115" t="s">
        <v>2461</v>
      </c>
      <c r="M1362" s="112" t="s">
        <v>21</v>
      </c>
      <c r="N1362" s="112" t="s">
        <v>21</v>
      </c>
      <c r="O1362" s="112" t="s">
        <v>21</v>
      </c>
      <c r="P1362" s="1119"/>
      <c r="Q1362" s="1119"/>
    </row>
    <row r="1363" spans="2:17" ht="15" x14ac:dyDescent="0.2">
      <c r="B1363" s="116"/>
      <c r="C1363" s="116"/>
      <c r="D1363" s="115"/>
      <c r="E1363" s="115"/>
      <c r="F1363" s="115"/>
      <c r="G1363" s="115"/>
      <c r="H1363" s="115"/>
      <c r="I1363" s="99"/>
      <c r="J1363" s="117"/>
      <c r="K1363" s="114"/>
      <c r="L1363" s="113"/>
      <c r="M1363" s="112"/>
      <c r="N1363" s="112"/>
      <c r="O1363" s="112"/>
      <c r="P1363" s="688"/>
      <c r="Q1363" s="688"/>
    </row>
    <row r="1364" spans="2:17" ht="15" x14ac:dyDescent="0.2">
      <c r="B1364" s="116"/>
      <c r="C1364" s="116"/>
      <c r="D1364" s="115"/>
      <c r="E1364" s="115"/>
      <c r="F1364" s="115"/>
      <c r="H1364" s="115"/>
      <c r="I1364" s="99"/>
      <c r="J1364" s="117"/>
      <c r="K1364" s="114"/>
      <c r="L1364" s="113"/>
      <c r="M1364" s="112"/>
      <c r="N1364" s="112"/>
      <c r="O1364" s="112"/>
      <c r="P1364" s="688"/>
      <c r="Q1364" s="688"/>
    </row>
    <row r="1365" spans="2:17" x14ac:dyDescent="0.25">
      <c r="K1365" s="475"/>
      <c r="M1365" s="475"/>
    </row>
    <row r="1366" spans="2:17" ht="15" thickBot="1" x14ac:dyDescent="0.3">
      <c r="K1366" s="475"/>
      <c r="M1366" s="475"/>
    </row>
    <row r="1367" spans="2:17" ht="27" thickBot="1" x14ac:dyDescent="0.3">
      <c r="B1367" s="1165" t="s">
        <v>145</v>
      </c>
      <c r="C1367" s="1166"/>
      <c r="D1367" s="1166"/>
      <c r="E1367" s="1166"/>
      <c r="F1367" s="1166"/>
      <c r="G1367" s="1166"/>
      <c r="H1367" s="1166"/>
      <c r="I1367" s="1166"/>
      <c r="J1367" s="1166"/>
      <c r="K1367" s="1166"/>
      <c r="L1367" s="1166"/>
      <c r="M1367" s="1166"/>
      <c r="N1367" s="1167"/>
    </row>
    <row r="1368" spans="2:17" x14ac:dyDescent="0.25">
      <c r="K1368" s="475"/>
      <c r="M1368" s="475"/>
    </row>
    <row r="1369" spans="2:17" x14ac:dyDescent="0.25">
      <c r="K1369" s="475"/>
      <c r="M1369" s="475"/>
    </row>
    <row r="1370" spans="2:17" ht="30" x14ac:dyDescent="0.25">
      <c r="B1370" s="555" t="s">
        <v>20</v>
      </c>
      <c r="C1370" s="555" t="s">
        <v>2178</v>
      </c>
      <c r="D1370" s="1161" t="s">
        <v>97</v>
      </c>
      <c r="E1370" s="1162"/>
      <c r="K1370" s="475"/>
      <c r="M1370" s="475"/>
    </row>
    <row r="1371" spans="2:17" x14ac:dyDescent="0.25">
      <c r="B1371" s="566" t="s">
        <v>147</v>
      </c>
      <c r="C1371" s="518" t="s">
        <v>21</v>
      </c>
      <c r="D1371" s="1172" t="s">
        <v>230</v>
      </c>
      <c r="E1371" s="1172"/>
      <c r="K1371" s="475"/>
      <c r="M1371" s="475"/>
    </row>
    <row r="1372" spans="2:17" x14ac:dyDescent="0.25">
      <c r="K1372" s="475"/>
      <c r="M1372" s="475"/>
    </row>
    <row r="1373" spans="2:17" x14ac:dyDescent="0.25">
      <c r="K1373" s="475"/>
      <c r="M1373" s="475"/>
    </row>
    <row r="1374" spans="2:17" ht="26.25" x14ac:dyDescent="0.25">
      <c r="B1374" s="1151" t="s">
        <v>148</v>
      </c>
      <c r="C1374" s="1152"/>
      <c r="D1374" s="1152"/>
      <c r="E1374" s="1152"/>
      <c r="F1374" s="1152"/>
      <c r="G1374" s="1152"/>
      <c r="H1374" s="1152"/>
      <c r="I1374" s="1152"/>
      <c r="J1374" s="1152"/>
      <c r="K1374" s="1152"/>
      <c r="L1374" s="1152"/>
      <c r="M1374" s="1152"/>
      <c r="N1374" s="1152"/>
      <c r="O1374" s="1152"/>
      <c r="P1374" s="1152"/>
    </row>
    <row r="1375" spans="2:17" x14ac:dyDescent="0.25">
      <c r="K1375" s="475"/>
      <c r="M1375" s="475"/>
    </row>
    <row r="1376" spans="2:17" ht="15" thickBot="1" x14ac:dyDescent="0.3">
      <c r="K1376" s="475"/>
      <c r="M1376" s="475"/>
    </row>
    <row r="1377" spans="1:17" ht="27" thickBot="1" x14ac:dyDescent="0.3">
      <c r="B1377" s="1165" t="s">
        <v>149</v>
      </c>
      <c r="C1377" s="1166"/>
      <c r="D1377" s="1166"/>
      <c r="E1377" s="1166"/>
      <c r="F1377" s="1166"/>
      <c r="G1377" s="1166"/>
      <c r="H1377" s="1166"/>
      <c r="I1377" s="1166"/>
      <c r="J1377" s="1166"/>
      <c r="K1377" s="1166"/>
      <c r="L1377" s="1166"/>
      <c r="M1377" s="1166"/>
      <c r="N1377" s="1167"/>
    </row>
    <row r="1378" spans="1:17" x14ac:dyDescent="0.25">
      <c r="K1378" s="475"/>
      <c r="M1378" s="475"/>
    </row>
    <row r="1379" spans="1:17" ht="15" thickBot="1" x14ac:dyDescent="0.3">
      <c r="K1379" s="475"/>
      <c r="M1379" s="522"/>
      <c r="N1379" s="522"/>
    </row>
    <row r="1380" spans="1:17" ht="75" x14ac:dyDescent="0.25">
      <c r="A1380" s="486"/>
      <c r="B1380" s="523" t="s">
        <v>36</v>
      </c>
      <c r="C1380" s="523" t="s">
        <v>37</v>
      </c>
      <c r="D1380" s="523" t="s">
        <v>38</v>
      </c>
      <c r="E1380" s="523" t="s">
        <v>39</v>
      </c>
      <c r="F1380" s="523" t="s">
        <v>40</v>
      </c>
      <c r="G1380" s="523" t="s">
        <v>41</v>
      </c>
      <c r="H1380" s="523" t="s">
        <v>42</v>
      </c>
      <c r="I1380" s="523" t="s">
        <v>43</v>
      </c>
      <c r="J1380" s="523" t="s">
        <v>44</v>
      </c>
      <c r="K1380" s="523" t="s">
        <v>45</v>
      </c>
      <c r="L1380" s="523" t="s">
        <v>46</v>
      </c>
      <c r="M1380" s="586" t="s">
        <v>47</v>
      </c>
      <c r="N1380" s="523" t="s">
        <v>48</v>
      </c>
      <c r="O1380" s="523" t="s">
        <v>49</v>
      </c>
      <c r="P1380" s="525" t="s">
        <v>50</v>
      </c>
      <c r="Q1380" s="525" t="s">
        <v>51</v>
      </c>
    </row>
    <row r="1381" spans="1:17" ht="28.5" x14ac:dyDescent="0.25">
      <c r="A1381" s="526">
        <v>1</v>
      </c>
      <c r="B1381" s="527" t="s">
        <v>1946</v>
      </c>
      <c r="C1381" s="528" t="s">
        <v>1946</v>
      </c>
      <c r="D1381" s="527" t="s">
        <v>2466</v>
      </c>
      <c r="E1381" s="529">
        <v>46000006400</v>
      </c>
      <c r="F1381" s="530" t="s">
        <v>21</v>
      </c>
      <c r="G1381" s="567"/>
      <c r="H1381" s="532" t="s">
        <v>2467</v>
      </c>
      <c r="I1381" s="533" t="s">
        <v>251</v>
      </c>
      <c r="J1381" s="533" t="s">
        <v>22</v>
      </c>
      <c r="K1381" s="535">
        <v>6.24</v>
      </c>
      <c r="L1381" s="535">
        <v>0</v>
      </c>
      <c r="M1381" s="535">
        <v>200</v>
      </c>
      <c r="N1381" s="536">
        <f>+M1381*G1381</f>
        <v>0</v>
      </c>
      <c r="O1381" s="537">
        <v>216499500</v>
      </c>
      <c r="P1381" s="537">
        <v>1235</v>
      </c>
      <c r="Q1381" s="538"/>
    </row>
    <row r="1382" spans="1:17" ht="28.5" x14ac:dyDescent="0.25">
      <c r="A1382" s="526">
        <f>+A1381+1</f>
        <v>2</v>
      </c>
      <c r="B1382" s="527" t="s">
        <v>1946</v>
      </c>
      <c r="C1382" s="528" t="s">
        <v>1946</v>
      </c>
      <c r="D1382" s="527" t="s">
        <v>769</v>
      </c>
      <c r="E1382" s="529" t="s">
        <v>2316</v>
      </c>
      <c r="F1382" s="530" t="s">
        <v>21</v>
      </c>
      <c r="G1382" s="530"/>
      <c r="H1382" s="530" t="s">
        <v>2468</v>
      </c>
      <c r="I1382" s="533" t="s">
        <v>2469</v>
      </c>
      <c r="J1382" s="533" t="s">
        <v>22</v>
      </c>
      <c r="K1382" s="535">
        <v>11.13</v>
      </c>
      <c r="L1382" s="535"/>
      <c r="M1382" s="535">
        <v>169</v>
      </c>
      <c r="N1382" s="536"/>
      <c r="O1382" s="537">
        <v>69169882</v>
      </c>
      <c r="P1382" s="537">
        <v>1248</v>
      </c>
      <c r="Q1382" s="538"/>
    </row>
    <row r="1383" spans="1:17" ht="28.5" x14ac:dyDescent="0.25">
      <c r="A1383" s="526">
        <f t="shared" ref="A1383:A1388" si="40">+A1382+1</f>
        <v>3</v>
      </c>
      <c r="B1383" s="527" t="s">
        <v>1946</v>
      </c>
      <c r="C1383" s="528" t="s">
        <v>1946</v>
      </c>
      <c r="D1383" s="527" t="s">
        <v>769</v>
      </c>
      <c r="E1383" s="529" t="s">
        <v>2470</v>
      </c>
      <c r="F1383" s="530" t="s">
        <v>21</v>
      </c>
      <c r="G1383" s="530"/>
      <c r="H1383" s="530" t="s">
        <v>2471</v>
      </c>
      <c r="I1383" s="533" t="s">
        <v>754</v>
      </c>
      <c r="J1383" s="533" t="s">
        <v>22</v>
      </c>
      <c r="K1383" s="535">
        <v>0</v>
      </c>
      <c r="L1383" s="535">
        <v>2</v>
      </c>
      <c r="M1383" s="535">
        <v>2210</v>
      </c>
      <c r="N1383" s="536"/>
      <c r="O1383" s="537">
        <v>938523710</v>
      </c>
      <c r="P1383" s="537">
        <v>1264</v>
      </c>
      <c r="Q1383" s="538"/>
    </row>
    <row r="1384" spans="1:17" x14ac:dyDescent="0.25">
      <c r="A1384" s="526">
        <f t="shared" si="40"/>
        <v>4</v>
      </c>
      <c r="B1384" s="527"/>
      <c r="C1384" s="528"/>
      <c r="D1384" s="527"/>
      <c r="E1384" s="529"/>
      <c r="F1384" s="530"/>
      <c r="G1384" s="530"/>
      <c r="H1384" s="530"/>
      <c r="I1384" s="533"/>
      <c r="J1384" s="533"/>
      <c r="K1384" s="533"/>
      <c r="L1384" s="533"/>
      <c r="M1384" s="536"/>
      <c r="N1384" s="536"/>
      <c r="O1384" s="537"/>
      <c r="P1384" s="537"/>
      <c r="Q1384" s="538"/>
    </row>
    <row r="1385" spans="1:17" x14ac:dyDescent="0.25">
      <c r="A1385" s="526">
        <f t="shared" si="40"/>
        <v>5</v>
      </c>
      <c r="B1385" s="527"/>
      <c r="C1385" s="528"/>
      <c r="D1385" s="527"/>
      <c r="E1385" s="529"/>
      <c r="F1385" s="530"/>
      <c r="G1385" s="530"/>
      <c r="H1385" s="530"/>
      <c r="I1385" s="533"/>
      <c r="J1385" s="533"/>
      <c r="K1385" s="533"/>
      <c r="L1385" s="533"/>
      <c r="M1385" s="536"/>
      <c r="N1385" s="536"/>
      <c r="O1385" s="537"/>
      <c r="P1385" s="537"/>
      <c r="Q1385" s="538"/>
    </row>
    <row r="1386" spans="1:17" x14ac:dyDescent="0.25">
      <c r="A1386" s="526">
        <f t="shared" si="40"/>
        <v>6</v>
      </c>
      <c r="B1386" s="527"/>
      <c r="C1386" s="528"/>
      <c r="D1386" s="527"/>
      <c r="E1386" s="529"/>
      <c r="F1386" s="530"/>
      <c r="G1386" s="530"/>
      <c r="H1386" s="530"/>
      <c r="I1386" s="533"/>
      <c r="J1386" s="533"/>
      <c r="K1386" s="533"/>
      <c r="L1386" s="533"/>
      <c r="M1386" s="536"/>
      <c r="N1386" s="536"/>
      <c r="O1386" s="537"/>
      <c r="P1386" s="537"/>
      <c r="Q1386" s="538"/>
    </row>
    <row r="1387" spans="1:17" x14ac:dyDescent="0.25">
      <c r="A1387" s="526">
        <f t="shared" si="40"/>
        <v>7</v>
      </c>
      <c r="B1387" s="527"/>
      <c r="C1387" s="528"/>
      <c r="D1387" s="527"/>
      <c r="E1387" s="529"/>
      <c r="F1387" s="530"/>
      <c r="G1387" s="530"/>
      <c r="H1387" s="530"/>
      <c r="I1387" s="533"/>
      <c r="J1387" s="533"/>
      <c r="K1387" s="533"/>
      <c r="L1387" s="533"/>
      <c r="M1387" s="536"/>
      <c r="N1387" s="536"/>
      <c r="O1387" s="537"/>
      <c r="P1387" s="537"/>
      <c r="Q1387" s="538"/>
    </row>
    <row r="1388" spans="1:17" x14ac:dyDescent="0.25">
      <c r="A1388" s="526">
        <f t="shared" si="40"/>
        <v>8</v>
      </c>
      <c r="B1388" s="527"/>
      <c r="C1388" s="528"/>
      <c r="D1388" s="527"/>
      <c r="E1388" s="529"/>
      <c r="F1388" s="530"/>
      <c r="G1388" s="530"/>
      <c r="H1388" s="530"/>
      <c r="I1388" s="533"/>
      <c r="J1388" s="533"/>
      <c r="K1388" s="533"/>
      <c r="L1388" s="533"/>
      <c r="M1388" s="536"/>
      <c r="N1388" s="536"/>
      <c r="O1388" s="537"/>
      <c r="P1388" s="537"/>
      <c r="Q1388" s="538"/>
    </row>
    <row r="1389" spans="1:17" x14ac:dyDescent="0.25">
      <c r="A1389" s="526"/>
      <c r="B1389" s="541" t="s">
        <v>31</v>
      </c>
      <c r="C1389" s="528"/>
      <c r="D1389" s="527"/>
      <c r="E1389" s="529"/>
      <c r="F1389" s="530"/>
      <c r="G1389" s="530"/>
      <c r="H1389" s="530"/>
      <c r="I1389" s="533"/>
      <c r="J1389" s="533"/>
      <c r="K1389" s="543">
        <f t="shared" ref="K1389:N1389" si="41">SUM(K1381:K1388)</f>
        <v>17.37</v>
      </c>
      <c r="L1389" s="543">
        <f t="shared" si="41"/>
        <v>2</v>
      </c>
      <c r="M1389" s="542">
        <f t="shared" si="41"/>
        <v>2579</v>
      </c>
      <c r="N1389" s="543">
        <f t="shared" si="41"/>
        <v>0</v>
      </c>
      <c r="O1389" s="537"/>
      <c r="P1389" s="537"/>
      <c r="Q1389" s="538"/>
    </row>
    <row r="1390" spans="1:17" x14ac:dyDescent="0.25">
      <c r="B1390" s="545"/>
      <c r="C1390" s="545"/>
      <c r="D1390" s="545"/>
      <c r="E1390" s="546"/>
      <c r="F1390" s="545"/>
      <c r="G1390" s="545"/>
      <c r="H1390" s="545"/>
      <c r="I1390" s="545"/>
      <c r="J1390" s="545"/>
      <c r="K1390" s="545"/>
      <c r="L1390" s="545"/>
      <c r="M1390" s="545"/>
      <c r="N1390" s="545"/>
      <c r="O1390" s="545"/>
      <c r="P1390" s="545"/>
    </row>
    <row r="1391" spans="1:17" ht="18" x14ac:dyDescent="0.25">
      <c r="B1391" s="549" t="s">
        <v>172</v>
      </c>
      <c r="C1391" s="570">
        <f>+K1389</f>
        <v>17.37</v>
      </c>
      <c r="H1391" s="552"/>
      <c r="I1391" s="552"/>
      <c r="J1391" s="552"/>
      <c r="K1391" s="552"/>
      <c r="L1391" s="552"/>
      <c r="M1391" s="552"/>
      <c r="N1391" s="545"/>
      <c r="O1391" s="545"/>
      <c r="P1391" s="545"/>
    </row>
    <row r="1392" spans="1:17" x14ac:dyDescent="0.25">
      <c r="K1392" s="475"/>
      <c r="M1392" s="475"/>
    </row>
    <row r="1393" spans="1:17" ht="15" thickBot="1" x14ac:dyDescent="0.3">
      <c r="K1393" s="475"/>
      <c r="M1393" s="475"/>
    </row>
    <row r="1394" spans="1:17" ht="30.75" thickBot="1" x14ac:dyDescent="0.3">
      <c r="B1394" s="571" t="s">
        <v>173</v>
      </c>
      <c r="C1394" s="572" t="s">
        <v>174</v>
      </c>
      <c r="D1394" s="571" t="s">
        <v>30</v>
      </c>
      <c r="E1394" s="572" t="s">
        <v>175</v>
      </c>
      <c r="K1394" s="475"/>
      <c r="M1394" s="475"/>
    </row>
    <row r="1395" spans="1:17" x14ac:dyDescent="0.25">
      <c r="B1395" s="92" t="s">
        <v>176</v>
      </c>
      <c r="C1395" s="573">
        <v>20</v>
      </c>
      <c r="D1395" s="573">
        <v>0</v>
      </c>
      <c r="E1395" s="1173">
        <f>+D1395+D1396+D1397</f>
        <v>30</v>
      </c>
      <c r="K1395" s="475"/>
      <c r="M1395" s="475"/>
    </row>
    <row r="1396" spans="1:17" x14ac:dyDescent="0.25">
      <c r="B1396" s="92" t="s">
        <v>177</v>
      </c>
      <c r="C1396" s="696">
        <v>30</v>
      </c>
      <c r="D1396" s="690">
        <v>30</v>
      </c>
      <c r="E1396" s="1174"/>
      <c r="K1396" s="475"/>
      <c r="M1396" s="475"/>
    </row>
    <row r="1397" spans="1:17" ht="15" thickBot="1" x14ac:dyDescent="0.3">
      <c r="B1397" s="92" t="s">
        <v>178</v>
      </c>
      <c r="C1397" s="574">
        <v>40</v>
      </c>
      <c r="D1397" s="574">
        <v>0</v>
      </c>
      <c r="E1397" s="1175"/>
      <c r="K1397" s="475"/>
      <c r="M1397" s="475"/>
    </row>
    <row r="1398" spans="1:17" x14ac:dyDescent="0.25">
      <c r="K1398" s="475"/>
      <c r="M1398" s="475"/>
    </row>
    <row r="1399" spans="1:17" ht="15" thickBot="1" x14ac:dyDescent="0.3">
      <c r="K1399" s="475"/>
      <c r="M1399" s="475"/>
    </row>
    <row r="1400" spans="1:17" ht="27" thickBot="1" x14ac:dyDescent="0.3">
      <c r="B1400" s="1165" t="s">
        <v>179</v>
      </c>
      <c r="C1400" s="1166"/>
      <c r="D1400" s="1166"/>
      <c r="E1400" s="1166"/>
      <c r="F1400" s="1166"/>
      <c r="G1400" s="1166"/>
      <c r="H1400" s="1166"/>
      <c r="I1400" s="1166"/>
      <c r="J1400" s="1166"/>
      <c r="K1400" s="1166"/>
      <c r="L1400" s="1166"/>
      <c r="M1400" s="1166"/>
      <c r="N1400" s="1167"/>
    </row>
    <row r="1401" spans="1:17" x14ac:dyDescent="0.25">
      <c r="K1401" s="475"/>
      <c r="M1401" s="475"/>
    </row>
    <row r="1402" spans="1:17" ht="75" x14ac:dyDescent="0.25">
      <c r="B1402" s="40" t="s">
        <v>111</v>
      </c>
      <c r="C1402" s="40" t="s">
        <v>112</v>
      </c>
      <c r="D1402" s="40" t="s">
        <v>113</v>
      </c>
      <c r="E1402" s="40" t="s">
        <v>114</v>
      </c>
      <c r="F1402" s="40" t="s">
        <v>115</v>
      </c>
      <c r="G1402" s="40" t="s">
        <v>116</v>
      </c>
      <c r="H1402" s="40" t="s">
        <v>117</v>
      </c>
      <c r="I1402" s="40" t="s">
        <v>118</v>
      </c>
      <c r="J1402" s="1161" t="s">
        <v>119</v>
      </c>
      <c r="K1402" s="1168"/>
      <c r="L1402" s="1162"/>
      <c r="M1402" s="40" t="s">
        <v>120</v>
      </c>
      <c r="N1402" s="40" t="s">
        <v>2166</v>
      </c>
      <c r="O1402" s="40" t="s">
        <v>2167</v>
      </c>
      <c r="P1402" s="1161" t="s">
        <v>97</v>
      </c>
      <c r="Q1402" s="1162"/>
    </row>
    <row r="1403" spans="1:17" ht="85.5" x14ac:dyDescent="0.25">
      <c r="B1403" s="697" t="s">
        <v>2195</v>
      </c>
      <c r="C1403" s="697">
        <v>1</v>
      </c>
      <c r="D1403" s="697" t="s">
        <v>2334</v>
      </c>
      <c r="E1403" s="697">
        <v>1130623405</v>
      </c>
      <c r="F1403" s="697" t="s">
        <v>273</v>
      </c>
      <c r="G1403" s="697" t="s">
        <v>2335</v>
      </c>
      <c r="H1403" s="697">
        <v>2013</v>
      </c>
      <c r="I1403" s="697">
        <v>135720</v>
      </c>
      <c r="J1403" s="697" t="s">
        <v>1946</v>
      </c>
      <c r="K1403" s="697">
        <v>11</v>
      </c>
      <c r="L1403" s="697" t="s">
        <v>792</v>
      </c>
      <c r="M1403" s="576" t="s">
        <v>21</v>
      </c>
      <c r="N1403" s="697" t="s">
        <v>21</v>
      </c>
      <c r="O1403" s="697" t="s">
        <v>22</v>
      </c>
      <c r="P1403" s="594" t="s">
        <v>2472</v>
      </c>
      <c r="Q1403" s="578"/>
    </row>
    <row r="1404" spans="1:17" ht="85.5" x14ac:dyDescent="0.25">
      <c r="B1404" s="697" t="s">
        <v>1600</v>
      </c>
      <c r="C1404" s="697">
        <v>1</v>
      </c>
      <c r="D1404" s="697" t="s">
        <v>2336</v>
      </c>
      <c r="E1404" s="697">
        <v>43204877</v>
      </c>
      <c r="F1404" s="697" t="s">
        <v>396</v>
      </c>
      <c r="G1404" s="697" t="s">
        <v>811</v>
      </c>
      <c r="H1404" s="697">
        <v>2009</v>
      </c>
      <c r="I1404" s="697" t="s">
        <v>2198</v>
      </c>
      <c r="J1404" s="697" t="s">
        <v>1946</v>
      </c>
      <c r="K1404" s="697">
        <v>36</v>
      </c>
      <c r="L1404" s="697" t="s">
        <v>858</v>
      </c>
      <c r="M1404" s="576" t="s">
        <v>21</v>
      </c>
      <c r="N1404" s="697" t="s">
        <v>21</v>
      </c>
      <c r="O1404" s="697" t="s">
        <v>22</v>
      </c>
      <c r="P1404" s="594" t="s">
        <v>2472</v>
      </c>
      <c r="Q1404" s="697"/>
    </row>
    <row r="1405" spans="1:17" ht="85.5" x14ac:dyDescent="0.2">
      <c r="A1405" s="590"/>
      <c r="B1405" s="591" t="s">
        <v>2201</v>
      </c>
      <c r="C1405" s="591">
        <v>1</v>
      </c>
      <c r="D1405" s="591" t="s">
        <v>2202</v>
      </c>
      <c r="E1405" s="591">
        <v>1017202206</v>
      </c>
      <c r="F1405" s="591" t="s">
        <v>2203</v>
      </c>
      <c r="G1405" s="591" t="s">
        <v>2204</v>
      </c>
      <c r="H1405" s="591">
        <v>2011</v>
      </c>
      <c r="I1405" s="592" t="s">
        <v>2198</v>
      </c>
      <c r="J1405" s="591" t="s">
        <v>1946</v>
      </c>
      <c r="K1405" s="582">
        <v>25</v>
      </c>
      <c r="L1405" s="592" t="s">
        <v>2205</v>
      </c>
      <c r="M1405" s="593" t="s">
        <v>21</v>
      </c>
      <c r="N1405" s="594" t="s">
        <v>21</v>
      </c>
      <c r="O1405" s="594" t="s">
        <v>22</v>
      </c>
      <c r="P1405" s="594" t="s">
        <v>2472</v>
      </c>
      <c r="Q1405" s="594"/>
    </row>
    <row r="1406" spans="1:17" x14ac:dyDescent="0.2">
      <c r="B1406" s="595"/>
      <c r="C1406" s="595"/>
      <c r="D1406" s="559"/>
      <c r="E1406" s="559"/>
      <c r="F1406" s="559"/>
      <c r="G1406" s="559"/>
      <c r="H1406" s="559"/>
      <c r="I1406" s="428"/>
      <c r="J1406" s="596"/>
      <c r="K1406" s="599"/>
      <c r="L1406" s="561"/>
      <c r="M1406" s="518"/>
      <c r="N1406" s="518"/>
      <c r="O1406" s="518"/>
      <c r="P1406" s="690"/>
      <c r="Q1406" s="690"/>
    </row>
    <row r="1407" spans="1:17" x14ac:dyDescent="0.2">
      <c r="C1407" s="595"/>
      <c r="D1407" s="559"/>
      <c r="E1407" s="559"/>
      <c r="F1407" s="559"/>
      <c r="G1407" s="559"/>
      <c r="H1407" s="559"/>
      <c r="I1407" s="428"/>
      <c r="J1407" s="596"/>
      <c r="K1407" s="561"/>
      <c r="L1407" s="561"/>
      <c r="M1407" s="518"/>
      <c r="N1407" s="518"/>
      <c r="O1407" s="518"/>
      <c r="P1407" s="1172"/>
      <c r="Q1407" s="1172"/>
    </row>
    <row r="1408" spans="1:17" x14ac:dyDescent="0.25">
      <c r="K1408" s="475"/>
      <c r="M1408" s="475"/>
    </row>
    <row r="1409" spans="2:13" x14ac:dyDescent="0.25">
      <c r="K1409" s="475"/>
      <c r="M1409" s="475"/>
    </row>
    <row r="1410" spans="2:13" ht="15" thickBot="1" x14ac:dyDescent="0.3">
      <c r="K1410" s="475"/>
      <c r="M1410" s="475"/>
    </row>
    <row r="1411" spans="2:13" ht="30" x14ac:dyDescent="0.25">
      <c r="B1411" s="520" t="s">
        <v>20</v>
      </c>
      <c r="C1411" s="520" t="s">
        <v>173</v>
      </c>
      <c r="D1411" s="40" t="s">
        <v>174</v>
      </c>
      <c r="E1411" s="520" t="s">
        <v>30</v>
      </c>
      <c r="F1411" s="572" t="s">
        <v>194</v>
      </c>
      <c r="G1411" s="584"/>
      <c r="K1411" s="475"/>
      <c r="M1411" s="475"/>
    </row>
    <row r="1412" spans="2:13" ht="108" x14ac:dyDescent="0.2">
      <c r="B1412" s="1097" t="s">
        <v>195</v>
      </c>
      <c r="C1412" s="97" t="s">
        <v>196</v>
      </c>
      <c r="D1412" s="690">
        <v>25</v>
      </c>
      <c r="E1412" s="690">
        <v>0</v>
      </c>
      <c r="F1412" s="1169">
        <f>+E1412+E1413+E1414</f>
        <v>0</v>
      </c>
      <c r="G1412" s="585"/>
      <c r="K1412" s="475"/>
      <c r="M1412" s="475"/>
    </row>
    <row r="1413" spans="2:13" ht="96" x14ac:dyDescent="0.2">
      <c r="B1413" s="1097"/>
      <c r="C1413" s="97" t="s">
        <v>197</v>
      </c>
      <c r="D1413" s="44">
        <v>25</v>
      </c>
      <c r="E1413" s="690">
        <v>0</v>
      </c>
      <c r="F1413" s="1170"/>
      <c r="G1413" s="585"/>
      <c r="K1413" s="475"/>
      <c r="M1413" s="475"/>
    </row>
    <row r="1414" spans="2:13" ht="60" x14ac:dyDescent="0.2">
      <c r="B1414" s="1097"/>
      <c r="C1414" s="97" t="s">
        <v>198</v>
      </c>
      <c r="D1414" s="690">
        <v>10</v>
      </c>
      <c r="E1414" s="690">
        <v>0</v>
      </c>
      <c r="F1414" s="1171"/>
      <c r="G1414" s="585"/>
      <c r="K1414" s="475"/>
      <c r="M1414" s="475"/>
    </row>
    <row r="1415" spans="2:13" x14ac:dyDescent="0.2">
      <c r="C1415" s="517"/>
      <c r="K1415" s="475"/>
      <c r="M1415" s="475"/>
    </row>
    <row r="1416" spans="2:13" x14ac:dyDescent="0.25">
      <c r="K1416" s="475"/>
      <c r="M1416" s="475"/>
    </row>
    <row r="1417" spans="2:13" x14ac:dyDescent="0.25">
      <c r="K1417" s="475"/>
      <c r="M1417" s="475"/>
    </row>
    <row r="1418" spans="2:13" ht="15" x14ac:dyDescent="0.25">
      <c r="B1418" s="516" t="s">
        <v>199</v>
      </c>
      <c r="K1418" s="475"/>
      <c r="M1418" s="475"/>
    </row>
    <row r="1419" spans="2:13" x14ac:dyDescent="0.25">
      <c r="K1419" s="475"/>
      <c r="M1419" s="475"/>
    </row>
    <row r="1420" spans="2:13" x14ac:dyDescent="0.25">
      <c r="K1420" s="475"/>
      <c r="M1420" s="475"/>
    </row>
    <row r="1421" spans="2:13" ht="15" x14ac:dyDescent="0.25">
      <c r="B1421" s="40" t="s">
        <v>20</v>
      </c>
      <c r="C1421" s="40" t="s">
        <v>29</v>
      </c>
      <c r="D1421" s="520" t="s">
        <v>30</v>
      </c>
      <c r="E1421" s="520" t="s">
        <v>31</v>
      </c>
      <c r="K1421" s="475"/>
      <c r="M1421" s="475"/>
    </row>
    <row r="1422" spans="2:13" ht="28.5" x14ac:dyDescent="0.25">
      <c r="B1422" s="43" t="s">
        <v>2207</v>
      </c>
      <c r="C1422" s="44">
        <v>40</v>
      </c>
      <c r="D1422" s="690">
        <f>+E1395</f>
        <v>30</v>
      </c>
      <c r="E1422" s="1145">
        <f>+D1422+D1423</f>
        <v>30</v>
      </c>
      <c r="K1422" s="475"/>
      <c r="M1422" s="475"/>
    </row>
    <row r="1423" spans="2:13" ht="42.75" x14ac:dyDescent="0.25">
      <c r="B1423" s="43" t="s">
        <v>2208</v>
      </c>
      <c r="C1423" s="44">
        <v>60</v>
      </c>
      <c r="D1423" s="690">
        <f>+F1412</f>
        <v>0</v>
      </c>
      <c r="E1423" s="1146"/>
      <c r="K1423" s="475"/>
      <c r="M1423" s="475"/>
    </row>
  </sheetData>
  <mergeCells count="428">
    <mergeCell ref="P1407:Q1407"/>
    <mergeCell ref="B1412:B1414"/>
    <mergeCell ref="F1412:F1414"/>
    <mergeCell ref="E1422:E1423"/>
    <mergeCell ref="D1371:E1371"/>
    <mergeCell ref="B1374:P1374"/>
    <mergeCell ref="B1377:N1377"/>
    <mergeCell ref="E1395:E1397"/>
    <mergeCell ref="B1400:N1400"/>
    <mergeCell ref="J1402:L1402"/>
    <mergeCell ref="P1402:Q1402"/>
    <mergeCell ref="P1359:Q1359"/>
    <mergeCell ref="P1360:Q1360"/>
    <mergeCell ref="P1361:Q1361"/>
    <mergeCell ref="P1362:Q1362"/>
    <mergeCell ref="B1367:N1367"/>
    <mergeCell ref="D1370:E1370"/>
    <mergeCell ref="O1344:P1344"/>
    <mergeCell ref="O1345:P1345"/>
    <mergeCell ref="O1346:P1346"/>
    <mergeCell ref="O1347:P1347"/>
    <mergeCell ref="B1353:N1353"/>
    <mergeCell ref="J1358:L1358"/>
    <mergeCell ref="P1358:Q1358"/>
    <mergeCell ref="C1335:N1335"/>
    <mergeCell ref="B1337:N1337"/>
    <mergeCell ref="O1340:P1340"/>
    <mergeCell ref="O1341:P1341"/>
    <mergeCell ref="O1342:P1342"/>
    <mergeCell ref="O1343:P1343"/>
    <mergeCell ref="E1312:E1313"/>
    <mergeCell ref="M1317:N1317"/>
    <mergeCell ref="Q1322:Q1323"/>
    <mergeCell ref="B1331:B1332"/>
    <mergeCell ref="C1331:C1332"/>
    <mergeCell ref="D1331:E1331"/>
    <mergeCell ref="C1276:N1276"/>
    <mergeCell ref="C1277:N1277"/>
    <mergeCell ref="C1278:N1278"/>
    <mergeCell ref="C1279:E1279"/>
    <mergeCell ref="B1283:C1293"/>
    <mergeCell ref="B1294:C1294"/>
    <mergeCell ref="B1256:B1258"/>
    <mergeCell ref="F1256:F1258"/>
    <mergeCell ref="E1266:E1267"/>
    <mergeCell ref="B1271:P1271"/>
    <mergeCell ref="B1273:P1273"/>
    <mergeCell ref="C1275:N1275"/>
    <mergeCell ref="B1221:N1221"/>
    <mergeCell ref="E1239:E1241"/>
    <mergeCell ref="B1244:N1244"/>
    <mergeCell ref="J1246:L1246"/>
    <mergeCell ref="P1246:Q1246"/>
    <mergeCell ref="P1251:Q1251"/>
    <mergeCell ref="P1205:Q1205"/>
    <mergeCell ref="P1208:Q1208"/>
    <mergeCell ref="B1211:N1211"/>
    <mergeCell ref="D1214:E1214"/>
    <mergeCell ref="D1215:E1215"/>
    <mergeCell ref="B1218:P1218"/>
    <mergeCell ref="P1199:Q1199"/>
    <mergeCell ref="P1200:Q1200"/>
    <mergeCell ref="P1201:Q1201"/>
    <mergeCell ref="P1202:Q1202"/>
    <mergeCell ref="P1203:Q1203"/>
    <mergeCell ref="P1204:Q1204"/>
    <mergeCell ref="B1190:N1190"/>
    <mergeCell ref="J1195:L1195"/>
    <mergeCell ref="P1195:Q1195"/>
    <mergeCell ref="P1196:Q1196"/>
    <mergeCell ref="P1197:Q1197"/>
    <mergeCell ref="P1198:Q1198"/>
    <mergeCell ref="O1179:P1179"/>
    <mergeCell ref="O1180:P1180"/>
    <mergeCell ref="O1181:P1181"/>
    <mergeCell ref="O1182:P1182"/>
    <mergeCell ref="O1183:P1183"/>
    <mergeCell ref="O1184:P1184"/>
    <mergeCell ref="O1173:P1173"/>
    <mergeCell ref="O1174:P1174"/>
    <mergeCell ref="O1175:P1175"/>
    <mergeCell ref="O1176:P1176"/>
    <mergeCell ref="O1177:P1177"/>
    <mergeCell ref="O1178:P1178"/>
    <mergeCell ref="Q1155:Q1156"/>
    <mergeCell ref="B1164:B1165"/>
    <mergeCell ref="C1164:C1165"/>
    <mergeCell ref="D1164:E1164"/>
    <mergeCell ref="C1168:N1168"/>
    <mergeCell ref="B1170:N1170"/>
    <mergeCell ref="C1111:N1111"/>
    <mergeCell ref="C1112:E1112"/>
    <mergeCell ref="B1116:C1126"/>
    <mergeCell ref="B1127:C1127"/>
    <mergeCell ref="E1145:E1146"/>
    <mergeCell ref="M1150:N1150"/>
    <mergeCell ref="E1099:E1100"/>
    <mergeCell ref="B1104:P1104"/>
    <mergeCell ref="B1106:P1106"/>
    <mergeCell ref="C1108:N1108"/>
    <mergeCell ref="C1109:N1109"/>
    <mergeCell ref="C1110:N1110"/>
    <mergeCell ref="E1072:E1074"/>
    <mergeCell ref="B1077:N1077"/>
    <mergeCell ref="J1079:L1079"/>
    <mergeCell ref="P1079:Q1079"/>
    <mergeCell ref="P1084:Q1084"/>
    <mergeCell ref="B1089:B1091"/>
    <mergeCell ref="F1089:F1091"/>
    <mergeCell ref="P1040:Q1040"/>
    <mergeCell ref="B1044:N1044"/>
    <mergeCell ref="D1047:E1047"/>
    <mergeCell ref="D1048:E1048"/>
    <mergeCell ref="B1051:P1051"/>
    <mergeCell ref="B1054:N1054"/>
    <mergeCell ref="O1026:P1026"/>
    <mergeCell ref="O1027:P1027"/>
    <mergeCell ref="B1033:N1033"/>
    <mergeCell ref="J1038:L1038"/>
    <mergeCell ref="P1038:Q1038"/>
    <mergeCell ref="P1039:Q1039"/>
    <mergeCell ref="O1020:P1020"/>
    <mergeCell ref="O1021:P1021"/>
    <mergeCell ref="O1022:P1022"/>
    <mergeCell ref="O1023:P1023"/>
    <mergeCell ref="O1024:P1024"/>
    <mergeCell ref="O1025:P1025"/>
    <mergeCell ref="Q1003:Q1004"/>
    <mergeCell ref="B1011:B1012"/>
    <mergeCell ref="C1011:C1012"/>
    <mergeCell ref="D1011:E1011"/>
    <mergeCell ref="C1015:N1015"/>
    <mergeCell ref="B1017:N1017"/>
    <mergeCell ref="C958:N958"/>
    <mergeCell ref="C959:E959"/>
    <mergeCell ref="B963:C973"/>
    <mergeCell ref="B974:C974"/>
    <mergeCell ref="E992:E993"/>
    <mergeCell ref="M997:N997"/>
    <mergeCell ref="E946:E947"/>
    <mergeCell ref="B951:P951"/>
    <mergeCell ref="B953:P953"/>
    <mergeCell ref="C955:N955"/>
    <mergeCell ref="C956:N956"/>
    <mergeCell ref="C957:N957"/>
    <mergeCell ref="E919:E921"/>
    <mergeCell ref="B924:N924"/>
    <mergeCell ref="J926:L926"/>
    <mergeCell ref="P926:Q926"/>
    <mergeCell ref="P931:Q931"/>
    <mergeCell ref="B936:B938"/>
    <mergeCell ref="F936:F938"/>
    <mergeCell ref="P888:Q888"/>
    <mergeCell ref="B891:N891"/>
    <mergeCell ref="D894:E894"/>
    <mergeCell ref="D895:E895"/>
    <mergeCell ref="B898:P898"/>
    <mergeCell ref="B901:N901"/>
    <mergeCell ref="P882:Q882"/>
    <mergeCell ref="P883:Q883"/>
    <mergeCell ref="P884:Q884"/>
    <mergeCell ref="P885:Q885"/>
    <mergeCell ref="P886:Q886"/>
    <mergeCell ref="P887:Q887"/>
    <mergeCell ref="P876:Q876"/>
    <mergeCell ref="P877:Q877"/>
    <mergeCell ref="P878:Q878"/>
    <mergeCell ref="P879:Q879"/>
    <mergeCell ref="P880:Q880"/>
    <mergeCell ref="P881:Q881"/>
    <mergeCell ref="O861:P861"/>
    <mergeCell ref="O862:P862"/>
    <mergeCell ref="O863:P863"/>
    <mergeCell ref="O864:P864"/>
    <mergeCell ref="B870:N870"/>
    <mergeCell ref="J875:L875"/>
    <mergeCell ref="P875:Q875"/>
    <mergeCell ref="O855:P855"/>
    <mergeCell ref="O856:P856"/>
    <mergeCell ref="O857:P857"/>
    <mergeCell ref="O858:P858"/>
    <mergeCell ref="O859:P859"/>
    <mergeCell ref="O860:P860"/>
    <mergeCell ref="C846:N846"/>
    <mergeCell ref="B848:N848"/>
    <mergeCell ref="O851:P851"/>
    <mergeCell ref="O852:P852"/>
    <mergeCell ref="O853:P853"/>
    <mergeCell ref="O854:P854"/>
    <mergeCell ref="E823:E824"/>
    <mergeCell ref="M828:N828"/>
    <mergeCell ref="Q833:Q834"/>
    <mergeCell ref="B842:B843"/>
    <mergeCell ref="C842:C843"/>
    <mergeCell ref="D842:E842"/>
    <mergeCell ref="C787:N787"/>
    <mergeCell ref="C788:N788"/>
    <mergeCell ref="C789:N789"/>
    <mergeCell ref="C790:E790"/>
    <mergeCell ref="B794:C804"/>
    <mergeCell ref="B805:C805"/>
    <mergeCell ref="B767:B769"/>
    <mergeCell ref="F767:F769"/>
    <mergeCell ref="E777:E778"/>
    <mergeCell ref="B782:P782"/>
    <mergeCell ref="B784:P784"/>
    <mergeCell ref="C786:N786"/>
    <mergeCell ref="B732:N732"/>
    <mergeCell ref="E750:E752"/>
    <mergeCell ref="B755:N755"/>
    <mergeCell ref="J757:L757"/>
    <mergeCell ref="P757:Q757"/>
    <mergeCell ref="P762:Q762"/>
    <mergeCell ref="P717:Q717"/>
    <mergeCell ref="P718:Q718"/>
    <mergeCell ref="B722:N722"/>
    <mergeCell ref="D725:E725"/>
    <mergeCell ref="D726:E726"/>
    <mergeCell ref="B729:P729"/>
    <mergeCell ref="O703:P703"/>
    <mergeCell ref="O704:P704"/>
    <mergeCell ref="O705:P705"/>
    <mergeCell ref="B711:N711"/>
    <mergeCell ref="J716:L716"/>
    <mergeCell ref="P716:Q716"/>
    <mergeCell ref="B695:N695"/>
    <mergeCell ref="O698:P698"/>
    <mergeCell ref="O699:P699"/>
    <mergeCell ref="O700:P700"/>
    <mergeCell ref="O701:P701"/>
    <mergeCell ref="O702:P702"/>
    <mergeCell ref="E670:E671"/>
    <mergeCell ref="M675:N675"/>
    <mergeCell ref="B689:B690"/>
    <mergeCell ref="C689:C690"/>
    <mergeCell ref="D689:E689"/>
    <mergeCell ref="C693:N693"/>
    <mergeCell ref="C634:N634"/>
    <mergeCell ref="C635:N635"/>
    <mergeCell ref="C636:N636"/>
    <mergeCell ref="C637:E637"/>
    <mergeCell ref="B641:C651"/>
    <mergeCell ref="B652:C652"/>
    <mergeCell ref="B614:B616"/>
    <mergeCell ref="F614:F616"/>
    <mergeCell ref="E624:E625"/>
    <mergeCell ref="B629:P629"/>
    <mergeCell ref="B631:P631"/>
    <mergeCell ref="C633:N633"/>
    <mergeCell ref="B579:N579"/>
    <mergeCell ref="E597:E599"/>
    <mergeCell ref="B602:N602"/>
    <mergeCell ref="J604:L604"/>
    <mergeCell ref="P604:Q604"/>
    <mergeCell ref="P609:Q609"/>
    <mergeCell ref="P564:Q564"/>
    <mergeCell ref="P565:Q565"/>
    <mergeCell ref="B569:N569"/>
    <mergeCell ref="D572:E572"/>
    <mergeCell ref="D573:E573"/>
    <mergeCell ref="B576:P576"/>
    <mergeCell ref="O549:P549"/>
    <mergeCell ref="O550:P550"/>
    <mergeCell ref="O551:P551"/>
    <mergeCell ref="O552:P552"/>
    <mergeCell ref="B558:N558"/>
    <mergeCell ref="J563:L563"/>
    <mergeCell ref="P563:Q563"/>
    <mergeCell ref="C540:N540"/>
    <mergeCell ref="B542:N542"/>
    <mergeCell ref="O545:P545"/>
    <mergeCell ref="O546:P546"/>
    <mergeCell ref="O547:P547"/>
    <mergeCell ref="O548:P548"/>
    <mergeCell ref="E517:E518"/>
    <mergeCell ref="M522:N522"/>
    <mergeCell ref="Q527:Q528"/>
    <mergeCell ref="B536:B537"/>
    <mergeCell ref="C536:C537"/>
    <mergeCell ref="D536:E536"/>
    <mergeCell ref="C481:N481"/>
    <mergeCell ref="C482:N482"/>
    <mergeCell ref="C483:N483"/>
    <mergeCell ref="C484:E484"/>
    <mergeCell ref="B488:C498"/>
    <mergeCell ref="B499:C499"/>
    <mergeCell ref="B461:B463"/>
    <mergeCell ref="F461:F463"/>
    <mergeCell ref="E471:E472"/>
    <mergeCell ref="B476:P476"/>
    <mergeCell ref="B478:P478"/>
    <mergeCell ref="C480:N480"/>
    <mergeCell ref="B426:N426"/>
    <mergeCell ref="E444:E446"/>
    <mergeCell ref="B449:N449"/>
    <mergeCell ref="J451:L451"/>
    <mergeCell ref="P451:Q451"/>
    <mergeCell ref="P456:Q456"/>
    <mergeCell ref="P411:Q411"/>
    <mergeCell ref="P412:Q412"/>
    <mergeCell ref="B416:N416"/>
    <mergeCell ref="D419:E419"/>
    <mergeCell ref="D420:E420"/>
    <mergeCell ref="B423:P423"/>
    <mergeCell ref="O397:P397"/>
    <mergeCell ref="B403:N403"/>
    <mergeCell ref="J408:L408"/>
    <mergeCell ref="P408:Q408"/>
    <mergeCell ref="P409:Q409"/>
    <mergeCell ref="P410:Q410"/>
    <mergeCell ref="O391:P391"/>
    <mergeCell ref="O392:P392"/>
    <mergeCell ref="O393:P393"/>
    <mergeCell ref="O394:P394"/>
    <mergeCell ref="O395:P395"/>
    <mergeCell ref="O396:P396"/>
    <mergeCell ref="B381:B382"/>
    <mergeCell ref="C381:C382"/>
    <mergeCell ref="D381:E381"/>
    <mergeCell ref="C385:N385"/>
    <mergeCell ref="B387:N387"/>
    <mergeCell ref="O390:P390"/>
    <mergeCell ref="C328:N328"/>
    <mergeCell ref="C329:E329"/>
    <mergeCell ref="B333:C343"/>
    <mergeCell ref="B344:C344"/>
    <mergeCell ref="E362:E363"/>
    <mergeCell ref="M367:N367"/>
    <mergeCell ref="E316:E317"/>
    <mergeCell ref="B321:P321"/>
    <mergeCell ref="B323:P323"/>
    <mergeCell ref="C325:N325"/>
    <mergeCell ref="C326:N326"/>
    <mergeCell ref="C327:N327"/>
    <mergeCell ref="B294:N294"/>
    <mergeCell ref="J296:L296"/>
    <mergeCell ref="P296:Q296"/>
    <mergeCell ref="P301:Q301"/>
    <mergeCell ref="B306:B308"/>
    <mergeCell ref="F306:F308"/>
    <mergeCell ref="B259:N259"/>
    <mergeCell ref="D262:E262"/>
    <mergeCell ref="D263:E263"/>
    <mergeCell ref="B266:P266"/>
    <mergeCell ref="B269:N269"/>
    <mergeCell ref="E289:E291"/>
    <mergeCell ref="P251:Q251"/>
    <mergeCell ref="P252:Q252"/>
    <mergeCell ref="P253:Q253"/>
    <mergeCell ref="P254:Q254"/>
    <mergeCell ref="P255:Q255"/>
    <mergeCell ref="P256:Q256"/>
    <mergeCell ref="O236:P236"/>
    <mergeCell ref="O237:P237"/>
    <mergeCell ref="O238:P238"/>
    <mergeCell ref="O239:P239"/>
    <mergeCell ref="B245:N245"/>
    <mergeCell ref="J250:L250"/>
    <mergeCell ref="P250:Q250"/>
    <mergeCell ref="B228:N228"/>
    <mergeCell ref="O231:P231"/>
    <mergeCell ref="O232:P232"/>
    <mergeCell ref="O233:P233"/>
    <mergeCell ref="O234:P234"/>
    <mergeCell ref="O235:P235"/>
    <mergeCell ref="E203:E204"/>
    <mergeCell ref="M208:N208"/>
    <mergeCell ref="B222:B223"/>
    <mergeCell ref="C222:C223"/>
    <mergeCell ref="D222:E222"/>
    <mergeCell ref="C226:N226"/>
    <mergeCell ref="C169:N169"/>
    <mergeCell ref="C170:N170"/>
    <mergeCell ref="C171:N171"/>
    <mergeCell ref="C172:E172"/>
    <mergeCell ref="B176:C183"/>
    <mergeCell ref="B184:C184"/>
    <mergeCell ref="B149:B151"/>
    <mergeCell ref="F149:F151"/>
    <mergeCell ref="E159:E160"/>
    <mergeCell ref="B164:P164"/>
    <mergeCell ref="B166:P166"/>
    <mergeCell ref="C168:N168"/>
    <mergeCell ref="D111:E111"/>
    <mergeCell ref="B114:P114"/>
    <mergeCell ref="B117:N117"/>
    <mergeCell ref="E135:E137"/>
    <mergeCell ref="B140:N140"/>
    <mergeCell ref="J142:L142"/>
    <mergeCell ref="P142:Q142"/>
    <mergeCell ref="P95:Q95"/>
    <mergeCell ref="P96:Q96"/>
    <mergeCell ref="P97:Q97"/>
    <mergeCell ref="P104:Q104"/>
    <mergeCell ref="B107:N107"/>
    <mergeCell ref="D110:E110"/>
    <mergeCell ref="B86:N86"/>
    <mergeCell ref="J91:L91"/>
    <mergeCell ref="P91:Q91"/>
    <mergeCell ref="P92:Q92"/>
    <mergeCell ref="P93:Q93"/>
    <mergeCell ref="P94:Q94"/>
    <mergeCell ref="O75:P75"/>
    <mergeCell ref="O76:P76"/>
    <mergeCell ref="O77:P77"/>
    <mergeCell ref="O78:P78"/>
    <mergeCell ref="O79:P79"/>
    <mergeCell ref="O80:P80"/>
    <mergeCell ref="C66:N66"/>
    <mergeCell ref="B68:N68"/>
    <mergeCell ref="O71:P71"/>
    <mergeCell ref="O72:P72"/>
    <mergeCell ref="O73:P73"/>
    <mergeCell ref="O74:P74"/>
    <mergeCell ref="C10:E10"/>
    <mergeCell ref="B14:C24"/>
    <mergeCell ref="B25:C25"/>
    <mergeCell ref="E43:E44"/>
    <mergeCell ref="M48:N48"/>
    <mergeCell ref="B62:B63"/>
    <mergeCell ref="C62:C63"/>
    <mergeCell ref="D62:E62"/>
    <mergeCell ref="B2:P2"/>
    <mergeCell ref="B4:P4"/>
    <mergeCell ref="C6:N6"/>
    <mergeCell ref="C7:N7"/>
    <mergeCell ref="C8:N8"/>
    <mergeCell ref="C9:N9"/>
  </mergeCells>
  <dataValidations count="2">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IV27:IV47 SR27:SR47 ACN27:ACN47 AMJ27:AMJ47 AWF27:AWF47 BGB27:BGB47 BPX27:BPX47 BZT27:BZT47 CJP27:CJP47 CTL27:CTL47 DDH27:DDH47 DND27:DND47 DWZ27:DWZ47 EGV27:EGV47 EQR27:EQR47 FAN27:FAN47 FKJ27:FKJ47 FUF27:FUF47 GEB27:GEB47 GNX27:GNX47 GXT27:GXT47 HHP27:HHP47 HRL27:HRL47 IBH27:IBH47 ILD27:ILD47 IUZ27:IUZ47 JEV27:JEV47 JOR27:JOR47 JYN27:JYN47 KIJ27:KIJ47 KSF27:KSF47 LCB27:LCB47 LLX27:LLX47 LVT27:LVT47 MFP27:MFP47 MPL27:MPL47 MZH27:MZH47 NJD27:NJD47 NSZ27:NSZ47 OCV27:OCV47 OMR27:OMR47 OWN27:OWN47 PGJ27:PGJ47 PQF27:PQF47 QAB27:QAB47 QJX27:QJX47 QTT27:QTT47 RDP27:RDP47 RNL27:RNL47 RXH27:RXH47 SHD27:SHD47 SQZ27:SQZ47 TAV27:TAV47 TKR27:TKR47 TUN27:TUN47 UEJ27:UEJ47 UOF27:UOF47 UYB27:UYB47 VHX27:VHX47 VRT27:VRT47 WBP27:WBP47 WLL27:WLL47 WVH27:WVH47">
      <formula1>0</formula1>
      <formula2>1</formula2>
    </dataValidation>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A27:A47 IS27:IS47 SO27:SO47 ACK27:ACK47 AMG27:AMG47 AWC27:AWC47 BFY27:BFY47 BPU27:BPU47 BZQ27:BZQ47 CJM27:CJM47 CTI27:CTI47 DDE27:DDE47 DNA27:DNA47 DWW27:DWW47 EGS27:EGS47 EQO27:EQO47 FAK27:FAK47 FKG27:FKG47 FUC27:FUC47 GDY27:GDY47 GNU27:GNU47 GXQ27:GXQ47 HHM27:HHM47 HRI27:HRI47 IBE27:IBE47 ILA27:ILA47 IUW27:IUW47 JES27:JES47 JOO27:JOO47 JYK27:JYK47 KIG27:KIG47 KSC27:KSC47 LBY27:LBY47 LLU27:LLU47 LVQ27:LVQ47 MFM27:MFM47 MPI27:MPI47 MZE27:MZE47 NJA27:NJA47 NSW27:NSW47 OCS27:OCS47 OMO27:OMO47 OWK27:OWK47 PGG27:PGG47 PQC27:PQC47 PZY27:PZY47 QJU27:QJU47 QTQ27:QTQ47 RDM27:RDM47 RNI27:RNI47 RXE27:RXE47 SHA27:SHA47 SQW27:SQW47 TAS27:TAS47 TKO27:TKO47 TUK27:TUK47 UEG27:UEG47 UOC27:UOC47 UXY27:UXY47 VHU27:VHU47 VRQ27:VRQ47 WBM27:WBM47 WLI27:WLI47 WVE27:WVE47 A187:A207 A346:A366 A501:A521 A654:A674 A807:A827 A976:A996 A1129:A1149 A1296:A1316">
      <formula1>"1,2,3,4,5"</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1"/>
  <sheetViews>
    <sheetView topLeftCell="A187" zoomScale="70" zoomScaleNormal="70" workbookViewId="0">
      <selection activeCell="K205" sqref="K205"/>
    </sheetView>
  </sheetViews>
  <sheetFormatPr baseColWidth="10" defaultRowHeight="15" x14ac:dyDescent="0.25"/>
  <cols>
    <col min="1" max="1" width="3.140625" style="337" bestFit="1" customWidth="1"/>
    <col min="2" max="2" width="102.7109375" style="337" bestFit="1" customWidth="1"/>
    <col min="3" max="3" width="31.140625" style="337" customWidth="1"/>
    <col min="4" max="4" width="26.7109375" style="337" customWidth="1"/>
    <col min="5" max="5" width="25" style="337" customWidth="1"/>
    <col min="6" max="7" width="29.7109375" style="337" customWidth="1"/>
    <col min="8" max="8" width="24.5703125" style="337" customWidth="1"/>
    <col min="9" max="9" width="24" style="337" customWidth="1"/>
    <col min="10" max="10" width="20.28515625" style="337" customWidth="1"/>
    <col min="11" max="11" width="14.7109375" style="337" bestFit="1" customWidth="1"/>
    <col min="12" max="13" width="18.7109375" style="337" customWidth="1"/>
    <col min="14" max="14" width="22.140625" style="337" customWidth="1"/>
    <col min="15" max="15" width="26.140625" style="337" customWidth="1"/>
    <col min="16" max="16" width="19.5703125" style="337" bestFit="1" customWidth="1"/>
    <col min="17" max="17" width="14.5703125" style="337" customWidth="1"/>
    <col min="18" max="22" width="6.42578125" style="337" customWidth="1"/>
    <col min="23" max="251" width="11.42578125" style="337"/>
    <col min="252" max="252" width="1" style="337" customWidth="1"/>
    <col min="253" max="253" width="4.28515625" style="337" customWidth="1"/>
    <col min="254" max="254" width="34.7109375" style="337" customWidth="1"/>
    <col min="255" max="255" width="0" style="337" hidden="1" customWidth="1"/>
    <col min="256" max="256" width="20" style="337" customWidth="1"/>
    <col min="257" max="257" width="20.85546875" style="337" customWidth="1"/>
    <col min="258" max="258" width="25" style="337" customWidth="1"/>
    <col min="259" max="259" width="18.7109375" style="337" customWidth="1"/>
    <col min="260" max="260" width="29.7109375" style="337" customWidth="1"/>
    <col min="261" max="261" width="13.42578125" style="337" customWidth="1"/>
    <col min="262" max="262" width="13.85546875" style="337" customWidth="1"/>
    <col min="263" max="267" width="16.5703125" style="337" customWidth="1"/>
    <col min="268" max="268" width="20.5703125" style="337" customWidth="1"/>
    <col min="269" max="269" width="21.140625" style="337" customWidth="1"/>
    <col min="270" max="270" width="9.5703125" style="337" customWidth="1"/>
    <col min="271" max="271" width="0.42578125" style="337" customWidth="1"/>
    <col min="272" max="278" width="6.42578125" style="337" customWidth="1"/>
    <col min="279" max="507" width="11.42578125" style="337"/>
    <col min="508" max="508" width="1" style="337" customWidth="1"/>
    <col min="509" max="509" width="4.28515625" style="337" customWidth="1"/>
    <col min="510" max="510" width="34.7109375" style="337" customWidth="1"/>
    <col min="511" max="511" width="0" style="337" hidden="1" customWidth="1"/>
    <col min="512" max="512" width="20" style="337" customWidth="1"/>
    <col min="513" max="513" width="20.85546875" style="337" customWidth="1"/>
    <col min="514" max="514" width="25" style="337" customWidth="1"/>
    <col min="515" max="515" width="18.7109375" style="337" customWidth="1"/>
    <col min="516" max="516" width="29.7109375" style="337" customWidth="1"/>
    <col min="517" max="517" width="13.42578125" style="337" customWidth="1"/>
    <col min="518" max="518" width="13.85546875" style="337" customWidth="1"/>
    <col min="519" max="523" width="16.5703125" style="337" customWidth="1"/>
    <col min="524" max="524" width="20.5703125" style="337" customWidth="1"/>
    <col min="525" max="525" width="21.140625" style="337" customWidth="1"/>
    <col min="526" max="526" width="9.5703125" style="337" customWidth="1"/>
    <col min="527" max="527" width="0.42578125" style="337" customWidth="1"/>
    <col min="528" max="534" width="6.42578125" style="337" customWidth="1"/>
    <col min="535" max="763" width="11.42578125" style="337"/>
    <col min="764" max="764" width="1" style="337" customWidth="1"/>
    <col min="765" max="765" width="4.28515625" style="337" customWidth="1"/>
    <col min="766" max="766" width="34.7109375" style="337" customWidth="1"/>
    <col min="767" max="767" width="0" style="337" hidden="1" customWidth="1"/>
    <col min="768" max="768" width="20" style="337" customWidth="1"/>
    <col min="769" max="769" width="20.85546875" style="337" customWidth="1"/>
    <col min="770" max="770" width="25" style="337" customWidth="1"/>
    <col min="771" max="771" width="18.7109375" style="337" customWidth="1"/>
    <col min="772" max="772" width="29.7109375" style="337" customWidth="1"/>
    <col min="773" max="773" width="13.42578125" style="337" customWidth="1"/>
    <col min="774" max="774" width="13.85546875" style="337" customWidth="1"/>
    <col min="775" max="779" width="16.5703125" style="337" customWidth="1"/>
    <col min="780" max="780" width="20.5703125" style="337" customWidth="1"/>
    <col min="781" max="781" width="21.140625" style="337" customWidth="1"/>
    <col min="782" max="782" width="9.5703125" style="337" customWidth="1"/>
    <col min="783" max="783" width="0.42578125" style="337" customWidth="1"/>
    <col min="784" max="790" width="6.42578125" style="337" customWidth="1"/>
    <col min="791" max="1019" width="11.42578125" style="337"/>
    <col min="1020" max="1020" width="1" style="337" customWidth="1"/>
    <col min="1021" max="1021" width="4.28515625" style="337" customWidth="1"/>
    <col min="1022" max="1022" width="34.7109375" style="337" customWidth="1"/>
    <col min="1023" max="1023" width="0" style="337" hidden="1" customWidth="1"/>
    <col min="1024" max="1024" width="20" style="337" customWidth="1"/>
    <col min="1025" max="1025" width="20.85546875" style="337" customWidth="1"/>
    <col min="1026" max="1026" width="25" style="337" customWidth="1"/>
    <col min="1027" max="1027" width="18.7109375" style="337" customWidth="1"/>
    <col min="1028" max="1028" width="29.7109375" style="337" customWidth="1"/>
    <col min="1029" max="1029" width="13.42578125" style="337" customWidth="1"/>
    <col min="1030" max="1030" width="13.85546875" style="337" customWidth="1"/>
    <col min="1031" max="1035" width="16.5703125" style="337" customWidth="1"/>
    <col min="1036" max="1036" width="20.5703125" style="337" customWidth="1"/>
    <col min="1037" max="1037" width="21.140625" style="337" customWidth="1"/>
    <col min="1038" max="1038" width="9.5703125" style="337" customWidth="1"/>
    <col min="1039" max="1039" width="0.42578125" style="337" customWidth="1"/>
    <col min="1040" max="1046" width="6.42578125" style="337" customWidth="1"/>
    <col min="1047" max="1275" width="11.42578125" style="337"/>
    <col min="1276" max="1276" width="1" style="337" customWidth="1"/>
    <col min="1277" max="1277" width="4.28515625" style="337" customWidth="1"/>
    <col min="1278" max="1278" width="34.7109375" style="337" customWidth="1"/>
    <col min="1279" max="1279" width="0" style="337" hidden="1" customWidth="1"/>
    <col min="1280" max="1280" width="20" style="337" customWidth="1"/>
    <col min="1281" max="1281" width="20.85546875" style="337" customWidth="1"/>
    <col min="1282" max="1282" width="25" style="337" customWidth="1"/>
    <col min="1283" max="1283" width="18.7109375" style="337" customWidth="1"/>
    <col min="1284" max="1284" width="29.7109375" style="337" customWidth="1"/>
    <col min="1285" max="1285" width="13.42578125" style="337" customWidth="1"/>
    <col min="1286" max="1286" width="13.85546875" style="337" customWidth="1"/>
    <col min="1287" max="1291" width="16.5703125" style="337" customWidth="1"/>
    <col min="1292" max="1292" width="20.5703125" style="337" customWidth="1"/>
    <col min="1293" max="1293" width="21.140625" style="337" customWidth="1"/>
    <col min="1294" max="1294" width="9.5703125" style="337" customWidth="1"/>
    <col min="1295" max="1295" width="0.42578125" style="337" customWidth="1"/>
    <col min="1296" max="1302" width="6.42578125" style="337" customWidth="1"/>
    <col min="1303" max="1531" width="11.42578125" style="337"/>
    <col min="1532" max="1532" width="1" style="337" customWidth="1"/>
    <col min="1533" max="1533" width="4.28515625" style="337" customWidth="1"/>
    <col min="1534" max="1534" width="34.7109375" style="337" customWidth="1"/>
    <col min="1535" max="1535" width="0" style="337" hidden="1" customWidth="1"/>
    <col min="1536" max="1536" width="20" style="337" customWidth="1"/>
    <col min="1537" max="1537" width="20.85546875" style="337" customWidth="1"/>
    <col min="1538" max="1538" width="25" style="337" customWidth="1"/>
    <col min="1539" max="1539" width="18.7109375" style="337" customWidth="1"/>
    <col min="1540" max="1540" width="29.7109375" style="337" customWidth="1"/>
    <col min="1541" max="1541" width="13.42578125" style="337" customWidth="1"/>
    <col min="1542" max="1542" width="13.85546875" style="337" customWidth="1"/>
    <col min="1543" max="1547" width="16.5703125" style="337" customWidth="1"/>
    <col min="1548" max="1548" width="20.5703125" style="337" customWidth="1"/>
    <col min="1549" max="1549" width="21.140625" style="337" customWidth="1"/>
    <col min="1550" max="1550" width="9.5703125" style="337" customWidth="1"/>
    <col min="1551" max="1551" width="0.42578125" style="337" customWidth="1"/>
    <col min="1552" max="1558" width="6.42578125" style="337" customWidth="1"/>
    <col min="1559" max="1787" width="11.42578125" style="337"/>
    <col min="1788" max="1788" width="1" style="337" customWidth="1"/>
    <col min="1789" max="1789" width="4.28515625" style="337" customWidth="1"/>
    <col min="1790" max="1790" width="34.7109375" style="337" customWidth="1"/>
    <col min="1791" max="1791" width="0" style="337" hidden="1" customWidth="1"/>
    <col min="1792" max="1792" width="20" style="337" customWidth="1"/>
    <col min="1793" max="1793" width="20.85546875" style="337" customWidth="1"/>
    <col min="1794" max="1794" width="25" style="337" customWidth="1"/>
    <col min="1795" max="1795" width="18.7109375" style="337" customWidth="1"/>
    <col min="1796" max="1796" width="29.7109375" style="337" customWidth="1"/>
    <col min="1797" max="1797" width="13.42578125" style="337" customWidth="1"/>
    <col min="1798" max="1798" width="13.85546875" style="337" customWidth="1"/>
    <col min="1799" max="1803" width="16.5703125" style="337" customWidth="1"/>
    <col min="1804" max="1804" width="20.5703125" style="337" customWidth="1"/>
    <col min="1805" max="1805" width="21.140625" style="337" customWidth="1"/>
    <col min="1806" max="1806" width="9.5703125" style="337" customWidth="1"/>
    <col min="1807" max="1807" width="0.42578125" style="337" customWidth="1"/>
    <col min="1808" max="1814" width="6.42578125" style="337" customWidth="1"/>
    <col min="1815" max="2043" width="11.42578125" style="337"/>
    <col min="2044" max="2044" width="1" style="337" customWidth="1"/>
    <col min="2045" max="2045" width="4.28515625" style="337" customWidth="1"/>
    <col min="2046" max="2046" width="34.7109375" style="337" customWidth="1"/>
    <col min="2047" max="2047" width="0" style="337" hidden="1" customWidth="1"/>
    <col min="2048" max="2048" width="20" style="337" customWidth="1"/>
    <col min="2049" max="2049" width="20.85546875" style="337" customWidth="1"/>
    <col min="2050" max="2050" width="25" style="337" customWidth="1"/>
    <col min="2051" max="2051" width="18.7109375" style="337" customWidth="1"/>
    <col min="2052" max="2052" width="29.7109375" style="337" customWidth="1"/>
    <col min="2053" max="2053" width="13.42578125" style="337" customWidth="1"/>
    <col min="2054" max="2054" width="13.85546875" style="337" customWidth="1"/>
    <col min="2055" max="2059" width="16.5703125" style="337" customWidth="1"/>
    <col min="2060" max="2060" width="20.5703125" style="337" customWidth="1"/>
    <col min="2061" max="2061" width="21.140625" style="337" customWidth="1"/>
    <col min="2062" max="2062" width="9.5703125" style="337" customWidth="1"/>
    <col min="2063" max="2063" width="0.42578125" style="337" customWidth="1"/>
    <col min="2064" max="2070" width="6.42578125" style="337" customWidth="1"/>
    <col min="2071" max="2299" width="11.42578125" style="337"/>
    <col min="2300" max="2300" width="1" style="337" customWidth="1"/>
    <col min="2301" max="2301" width="4.28515625" style="337" customWidth="1"/>
    <col min="2302" max="2302" width="34.7109375" style="337" customWidth="1"/>
    <col min="2303" max="2303" width="0" style="337" hidden="1" customWidth="1"/>
    <col min="2304" max="2304" width="20" style="337" customWidth="1"/>
    <col min="2305" max="2305" width="20.85546875" style="337" customWidth="1"/>
    <col min="2306" max="2306" width="25" style="337" customWidth="1"/>
    <col min="2307" max="2307" width="18.7109375" style="337" customWidth="1"/>
    <col min="2308" max="2308" width="29.7109375" style="337" customWidth="1"/>
    <col min="2309" max="2309" width="13.42578125" style="337" customWidth="1"/>
    <col min="2310" max="2310" width="13.85546875" style="337" customWidth="1"/>
    <col min="2311" max="2315" width="16.5703125" style="337" customWidth="1"/>
    <col min="2316" max="2316" width="20.5703125" style="337" customWidth="1"/>
    <col min="2317" max="2317" width="21.140625" style="337" customWidth="1"/>
    <col min="2318" max="2318" width="9.5703125" style="337" customWidth="1"/>
    <col min="2319" max="2319" width="0.42578125" style="337" customWidth="1"/>
    <col min="2320" max="2326" width="6.42578125" style="337" customWidth="1"/>
    <col min="2327" max="2555" width="11.42578125" style="337"/>
    <col min="2556" max="2556" width="1" style="337" customWidth="1"/>
    <col min="2557" max="2557" width="4.28515625" style="337" customWidth="1"/>
    <col min="2558" max="2558" width="34.7109375" style="337" customWidth="1"/>
    <col min="2559" max="2559" width="0" style="337" hidden="1" customWidth="1"/>
    <col min="2560" max="2560" width="20" style="337" customWidth="1"/>
    <col min="2561" max="2561" width="20.85546875" style="337" customWidth="1"/>
    <col min="2562" max="2562" width="25" style="337" customWidth="1"/>
    <col min="2563" max="2563" width="18.7109375" style="337" customWidth="1"/>
    <col min="2564" max="2564" width="29.7109375" style="337" customWidth="1"/>
    <col min="2565" max="2565" width="13.42578125" style="337" customWidth="1"/>
    <col min="2566" max="2566" width="13.85546875" style="337" customWidth="1"/>
    <col min="2567" max="2571" width="16.5703125" style="337" customWidth="1"/>
    <col min="2572" max="2572" width="20.5703125" style="337" customWidth="1"/>
    <col min="2573" max="2573" width="21.140625" style="337" customWidth="1"/>
    <col min="2574" max="2574" width="9.5703125" style="337" customWidth="1"/>
    <col min="2575" max="2575" width="0.42578125" style="337" customWidth="1"/>
    <col min="2576" max="2582" width="6.42578125" style="337" customWidth="1"/>
    <col min="2583" max="2811" width="11.42578125" style="337"/>
    <col min="2812" max="2812" width="1" style="337" customWidth="1"/>
    <col min="2813" max="2813" width="4.28515625" style="337" customWidth="1"/>
    <col min="2814" max="2814" width="34.7109375" style="337" customWidth="1"/>
    <col min="2815" max="2815" width="0" style="337" hidden="1" customWidth="1"/>
    <col min="2816" max="2816" width="20" style="337" customWidth="1"/>
    <col min="2817" max="2817" width="20.85546875" style="337" customWidth="1"/>
    <col min="2818" max="2818" width="25" style="337" customWidth="1"/>
    <col min="2819" max="2819" width="18.7109375" style="337" customWidth="1"/>
    <col min="2820" max="2820" width="29.7109375" style="337" customWidth="1"/>
    <col min="2821" max="2821" width="13.42578125" style="337" customWidth="1"/>
    <col min="2822" max="2822" width="13.85546875" style="337" customWidth="1"/>
    <col min="2823" max="2827" width="16.5703125" style="337" customWidth="1"/>
    <col min="2828" max="2828" width="20.5703125" style="337" customWidth="1"/>
    <col min="2829" max="2829" width="21.140625" style="337" customWidth="1"/>
    <col min="2830" max="2830" width="9.5703125" style="337" customWidth="1"/>
    <col min="2831" max="2831" width="0.42578125" style="337" customWidth="1"/>
    <col min="2832" max="2838" width="6.42578125" style="337" customWidth="1"/>
    <col min="2839" max="3067" width="11.42578125" style="337"/>
    <col min="3068" max="3068" width="1" style="337" customWidth="1"/>
    <col min="3069" max="3069" width="4.28515625" style="337" customWidth="1"/>
    <col min="3070" max="3070" width="34.7109375" style="337" customWidth="1"/>
    <col min="3071" max="3071" width="0" style="337" hidden="1" customWidth="1"/>
    <col min="3072" max="3072" width="20" style="337" customWidth="1"/>
    <col min="3073" max="3073" width="20.85546875" style="337" customWidth="1"/>
    <col min="3074" max="3074" width="25" style="337" customWidth="1"/>
    <col min="3075" max="3075" width="18.7109375" style="337" customWidth="1"/>
    <col min="3076" max="3076" width="29.7109375" style="337" customWidth="1"/>
    <col min="3077" max="3077" width="13.42578125" style="337" customWidth="1"/>
    <col min="3078" max="3078" width="13.85546875" style="337" customWidth="1"/>
    <col min="3079" max="3083" width="16.5703125" style="337" customWidth="1"/>
    <col min="3084" max="3084" width="20.5703125" style="337" customWidth="1"/>
    <col min="3085" max="3085" width="21.140625" style="337" customWidth="1"/>
    <col min="3086" max="3086" width="9.5703125" style="337" customWidth="1"/>
    <col min="3087" max="3087" width="0.42578125" style="337" customWidth="1"/>
    <col min="3088" max="3094" width="6.42578125" style="337" customWidth="1"/>
    <col min="3095" max="3323" width="11.42578125" style="337"/>
    <col min="3324" max="3324" width="1" style="337" customWidth="1"/>
    <col min="3325" max="3325" width="4.28515625" style="337" customWidth="1"/>
    <col min="3326" max="3326" width="34.7109375" style="337" customWidth="1"/>
    <col min="3327" max="3327" width="0" style="337" hidden="1" customWidth="1"/>
    <col min="3328" max="3328" width="20" style="337" customWidth="1"/>
    <col min="3329" max="3329" width="20.85546875" style="337" customWidth="1"/>
    <col min="3330" max="3330" width="25" style="337" customWidth="1"/>
    <col min="3331" max="3331" width="18.7109375" style="337" customWidth="1"/>
    <col min="3332" max="3332" width="29.7109375" style="337" customWidth="1"/>
    <col min="3333" max="3333" width="13.42578125" style="337" customWidth="1"/>
    <col min="3334" max="3334" width="13.85546875" style="337" customWidth="1"/>
    <col min="3335" max="3339" width="16.5703125" style="337" customWidth="1"/>
    <col min="3340" max="3340" width="20.5703125" style="337" customWidth="1"/>
    <col min="3341" max="3341" width="21.140625" style="337" customWidth="1"/>
    <col min="3342" max="3342" width="9.5703125" style="337" customWidth="1"/>
    <col min="3343" max="3343" width="0.42578125" style="337" customWidth="1"/>
    <col min="3344" max="3350" width="6.42578125" style="337" customWidth="1"/>
    <col min="3351" max="3579" width="11.42578125" style="337"/>
    <col min="3580" max="3580" width="1" style="337" customWidth="1"/>
    <col min="3581" max="3581" width="4.28515625" style="337" customWidth="1"/>
    <col min="3582" max="3582" width="34.7109375" style="337" customWidth="1"/>
    <col min="3583" max="3583" width="0" style="337" hidden="1" customWidth="1"/>
    <col min="3584" max="3584" width="20" style="337" customWidth="1"/>
    <col min="3585" max="3585" width="20.85546875" style="337" customWidth="1"/>
    <col min="3586" max="3586" width="25" style="337" customWidth="1"/>
    <col min="3587" max="3587" width="18.7109375" style="337" customWidth="1"/>
    <col min="3588" max="3588" width="29.7109375" style="337" customWidth="1"/>
    <col min="3589" max="3589" width="13.42578125" style="337" customWidth="1"/>
    <col min="3590" max="3590" width="13.85546875" style="337" customWidth="1"/>
    <col min="3591" max="3595" width="16.5703125" style="337" customWidth="1"/>
    <col min="3596" max="3596" width="20.5703125" style="337" customWidth="1"/>
    <col min="3597" max="3597" width="21.140625" style="337" customWidth="1"/>
    <col min="3598" max="3598" width="9.5703125" style="337" customWidth="1"/>
    <col min="3599" max="3599" width="0.42578125" style="337" customWidth="1"/>
    <col min="3600" max="3606" width="6.42578125" style="337" customWidth="1"/>
    <col min="3607" max="3835" width="11.42578125" style="337"/>
    <col min="3836" max="3836" width="1" style="337" customWidth="1"/>
    <col min="3837" max="3837" width="4.28515625" style="337" customWidth="1"/>
    <col min="3838" max="3838" width="34.7109375" style="337" customWidth="1"/>
    <col min="3839" max="3839" width="0" style="337" hidden="1" customWidth="1"/>
    <col min="3840" max="3840" width="20" style="337" customWidth="1"/>
    <col min="3841" max="3841" width="20.85546875" style="337" customWidth="1"/>
    <col min="3842" max="3842" width="25" style="337" customWidth="1"/>
    <col min="3843" max="3843" width="18.7109375" style="337" customWidth="1"/>
    <col min="3844" max="3844" width="29.7109375" style="337" customWidth="1"/>
    <col min="3845" max="3845" width="13.42578125" style="337" customWidth="1"/>
    <col min="3846" max="3846" width="13.85546875" style="337" customWidth="1"/>
    <col min="3847" max="3851" width="16.5703125" style="337" customWidth="1"/>
    <col min="3852" max="3852" width="20.5703125" style="337" customWidth="1"/>
    <col min="3853" max="3853" width="21.140625" style="337" customWidth="1"/>
    <col min="3854" max="3854" width="9.5703125" style="337" customWidth="1"/>
    <col min="3855" max="3855" width="0.42578125" style="337" customWidth="1"/>
    <col min="3856" max="3862" width="6.42578125" style="337" customWidth="1"/>
    <col min="3863" max="4091" width="11.42578125" style="337"/>
    <col min="4092" max="4092" width="1" style="337" customWidth="1"/>
    <col min="4093" max="4093" width="4.28515625" style="337" customWidth="1"/>
    <col min="4094" max="4094" width="34.7109375" style="337" customWidth="1"/>
    <col min="4095" max="4095" width="0" style="337" hidden="1" customWidth="1"/>
    <col min="4096" max="4096" width="20" style="337" customWidth="1"/>
    <col min="4097" max="4097" width="20.85546875" style="337" customWidth="1"/>
    <col min="4098" max="4098" width="25" style="337" customWidth="1"/>
    <col min="4099" max="4099" width="18.7109375" style="337" customWidth="1"/>
    <col min="4100" max="4100" width="29.7109375" style="337" customWidth="1"/>
    <col min="4101" max="4101" width="13.42578125" style="337" customWidth="1"/>
    <col min="4102" max="4102" width="13.85546875" style="337" customWidth="1"/>
    <col min="4103" max="4107" width="16.5703125" style="337" customWidth="1"/>
    <col min="4108" max="4108" width="20.5703125" style="337" customWidth="1"/>
    <col min="4109" max="4109" width="21.140625" style="337" customWidth="1"/>
    <col min="4110" max="4110" width="9.5703125" style="337" customWidth="1"/>
    <col min="4111" max="4111" width="0.42578125" style="337" customWidth="1"/>
    <col min="4112" max="4118" width="6.42578125" style="337" customWidth="1"/>
    <col min="4119" max="4347" width="11.42578125" style="337"/>
    <col min="4348" max="4348" width="1" style="337" customWidth="1"/>
    <col min="4349" max="4349" width="4.28515625" style="337" customWidth="1"/>
    <col min="4350" max="4350" width="34.7109375" style="337" customWidth="1"/>
    <col min="4351" max="4351" width="0" style="337" hidden="1" customWidth="1"/>
    <col min="4352" max="4352" width="20" style="337" customWidth="1"/>
    <col min="4353" max="4353" width="20.85546875" style="337" customWidth="1"/>
    <col min="4354" max="4354" width="25" style="337" customWidth="1"/>
    <col min="4355" max="4355" width="18.7109375" style="337" customWidth="1"/>
    <col min="4356" max="4356" width="29.7109375" style="337" customWidth="1"/>
    <col min="4357" max="4357" width="13.42578125" style="337" customWidth="1"/>
    <col min="4358" max="4358" width="13.85546875" style="337" customWidth="1"/>
    <col min="4359" max="4363" width="16.5703125" style="337" customWidth="1"/>
    <col min="4364" max="4364" width="20.5703125" style="337" customWidth="1"/>
    <col min="4365" max="4365" width="21.140625" style="337" customWidth="1"/>
    <col min="4366" max="4366" width="9.5703125" style="337" customWidth="1"/>
    <col min="4367" max="4367" width="0.42578125" style="337" customWidth="1"/>
    <col min="4368" max="4374" width="6.42578125" style="337" customWidth="1"/>
    <col min="4375" max="4603" width="11.42578125" style="337"/>
    <col min="4604" max="4604" width="1" style="337" customWidth="1"/>
    <col min="4605" max="4605" width="4.28515625" style="337" customWidth="1"/>
    <col min="4606" max="4606" width="34.7109375" style="337" customWidth="1"/>
    <col min="4607" max="4607" width="0" style="337" hidden="1" customWidth="1"/>
    <col min="4608" max="4608" width="20" style="337" customWidth="1"/>
    <col min="4609" max="4609" width="20.85546875" style="337" customWidth="1"/>
    <col min="4610" max="4610" width="25" style="337" customWidth="1"/>
    <col min="4611" max="4611" width="18.7109375" style="337" customWidth="1"/>
    <col min="4612" max="4612" width="29.7109375" style="337" customWidth="1"/>
    <col min="4613" max="4613" width="13.42578125" style="337" customWidth="1"/>
    <col min="4614" max="4614" width="13.85546875" style="337" customWidth="1"/>
    <col min="4615" max="4619" width="16.5703125" style="337" customWidth="1"/>
    <col min="4620" max="4620" width="20.5703125" style="337" customWidth="1"/>
    <col min="4621" max="4621" width="21.140625" style="337" customWidth="1"/>
    <col min="4622" max="4622" width="9.5703125" style="337" customWidth="1"/>
    <col min="4623" max="4623" width="0.42578125" style="337" customWidth="1"/>
    <col min="4624" max="4630" width="6.42578125" style="337" customWidth="1"/>
    <col min="4631" max="4859" width="11.42578125" style="337"/>
    <col min="4860" max="4860" width="1" style="337" customWidth="1"/>
    <col min="4861" max="4861" width="4.28515625" style="337" customWidth="1"/>
    <col min="4862" max="4862" width="34.7109375" style="337" customWidth="1"/>
    <col min="4863" max="4863" width="0" style="337" hidden="1" customWidth="1"/>
    <col min="4864" max="4864" width="20" style="337" customWidth="1"/>
    <col min="4865" max="4865" width="20.85546875" style="337" customWidth="1"/>
    <col min="4866" max="4866" width="25" style="337" customWidth="1"/>
    <col min="4867" max="4867" width="18.7109375" style="337" customWidth="1"/>
    <col min="4868" max="4868" width="29.7109375" style="337" customWidth="1"/>
    <col min="4869" max="4869" width="13.42578125" style="337" customWidth="1"/>
    <col min="4870" max="4870" width="13.85546875" style="337" customWidth="1"/>
    <col min="4871" max="4875" width="16.5703125" style="337" customWidth="1"/>
    <col min="4876" max="4876" width="20.5703125" style="337" customWidth="1"/>
    <col min="4877" max="4877" width="21.140625" style="337" customWidth="1"/>
    <col min="4878" max="4878" width="9.5703125" style="337" customWidth="1"/>
    <col min="4879" max="4879" width="0.42578125" style="337" customWidth="1"/>
    <col min="4880" max="4886" width="6.42578125" style="337" customWidth="1"/>
    <col min="4887" max="5115" width="11.42578125" style="337"/>
    <col min="5116" max="5116" width="1" style="337" customWidth="1"/>
    <col min="5117" max="5117" width="4.28515625" style="337" customWidth="1"/>
    <col min="5118" max="5118" width="34.7109375" style="337" customWidth="1"/>
    <col min="5119" max="5119" width="0" style="337" hidden="1" customWidth="1"/>
    <col min="5120" max="5120" width="20" style="337" customWidth="1"/>
    <col min="5121" max="5121" width="20.85546875" style="337" customWidth="1"/>
    <col min="5122" max="5122" width="25" style="337" customWidth="1"/>
    <col min="5123" max="5123" width="18.7109375" style="337" customWidth="1"/>
    <col min="5124" max="5124" width="29.7109375" style="337" customWidth="1"/>
    <col min="5125" max="5125" width="13.42578125" style="337" customWidth="1"/>
    <col min="5126" max="5126" width="13.85546875" style="337" customWidth="1"/>
    <col min="5127" max="5131" width="16.5703125" style="337" customWidth="1"/>
    <col min="5132" max="5132" width="20.5703125" style="337" customWidth="1"/>
    <col min="5133" max="5133" width="21.140625" style="337" customWidth="1"/>
    <col min="5134" max="5134" width="9.5703125" style="337" customWidth="1"/>
    <col min="5135" max="5135" width="0.42578125" style="337" customWidth="1"/>
    <col min="5136" max="5142" width="6.42578125" style="337" customWidth="1"/>
    <col min="5143" max="5371" width="11.42578125" style="337"/>
    <col min="5372" max="5372" width="1" style="337" customWidth="1"/>
    <col min="5373" max="5373" width="4.28515625" style="337" customWidth="1"/>
    <col min="5374" max="5374" width="34.7109375" style="337" customWidth="1"/>
    <col min="5375" max="5375" width="0" style="337" hidden="1" customWidth="1"/>
    <col min="5376" max="5376" width="20" style="337" customWidth="1"/>
    <col min="5377" max="5377" width="20.85546875" style="337" customWidth="1"/>
    <col min="5378" max="5378" width="25" style="337" customWidth="1"/>
    <col min="5379" max="5379" width="18.7109375" style="337" customWidth="1"/>
    <col min="5380" max="5380" width="29.7109375" style="337" customWidth="1"/>
    <col min="5381" max="5381" width="13.42578125" style="337" customWidth="1"/>
    <col min="5382" max="5382" width="13.85546875" style="337" customWidth="1"/>
    <col min="5383" max="5387" width="16.5703125" style="337" customWidth="1"/>
    <col min="5388" max="5388" width="20.5703125" style="337" customWidth="1"/>
    <col min="5389" max="5389" width="21.140625" style="337" customWidth="1"/>
    <col min="5390" max="5390" width="9.5703125" style="337" customWidth="1"/>
    <col min="5391" max="5391" width="0.42578125" style="337" customWidth="1"/>
    <col min="5392" max="5398" width="6.42578125" style="337" customWidth="1"/>
    <col min="5399" max="5627" width="11.42578125" style="337"/>
    <col min="5628" max="5628" width="1" style="337" customWidth="1"/>
    <col min="5629" max="5629" width="4.28515625" style="337" customWidth="1"/>
    <col min="5630" max="5630" width="34.7109375" style="337" customWidth="1"/>
    <col min="5631" max="5631" width="0" style="337" hidden="1" customWidth="1"/>
    <col min="5632" max="5632" width="20" style="337" customWidth="1"/>
    <col min="5633" max="5633" width="20.85546875" style="337" customWidth="1"/>
    <col min="5634" max="5634" width="25" style="337" customWidth="1"/>
    <col min="5635" max="5635" width="18.7109375" style="337" customWidth="1"/>
    <col min="5636" max="5636" width="29.7109375" style="337" customWidth="1"/>
    <col min="5637" max="5637" width="13.42578125" style="337" customWidth="1"/>
    <col min="5638" max="5638" width="13.85546875" style="337" customWidth="1"/>
    <col min="5639" max="5643" width="16.5703125" style="337" customWidth="1"/>
    <col min="5644" max="5644" width="20.5703125" style="337" customWidth="1"/>
    <col min="5645" max="5645" width="21.140625" style="337" customWidth="1"/>
    <col min="5646" max="5646" width="9.5703125" style="337" customWidth="1"/>
    <col min="5647" max="5647" width="0.42578125" style="337" customWidth="1"/>
    <col min="5648" max="5654" width="6.42578125" style="337" customWidth="1"/>
    <col min="5655" max="5883" width="11.42578125" style="337"/>
    <col min="5884" max="5884" width="1" style="337" customWidth="1"/>
    <col min="5885" max="5885" width="4.28515625" style="337" customWidth="1"/>
    <col min="5886" max="5886" width="34.7109375" style="337" customWidth="1"/>
    <col min="5887" max="5887" width="0" style="337" hidden="1" customWidth="1"/>
    <col min="5888" max="5888" width="20" style="337" customWidth="1"/>
    <col min="5889" max="5889" width="20.85546875" style="337" customWidth="1"/>
    <col min="5890" max="5890" width="25" style="337" customWidth="1"/>
    <col min="5891" max="5891" width="18.7109375" style="337" customWidth="1"/>
    <col min="5892" max="5892" width="29.7109375" style="337" customWidth="1"/>
    <col min="5893" max="5893" width="13.42578125" style="337" customWidth="1"/>
    <col min="5894" max="5894" width="13.85546875" style="337" customWidth="1"/>
    <col min="5895" max="5899" width="16.5703125" style="337" customWidth="1"/>
    <col min="5900" max="5900" width="20.5703125" style="337" customWidth="1"/>
    <col min="5901" max="5901" width="21.140625" style="337" customWidth="1"/>
    <col min="5902" max="5902" width="9.5703125" style="337" customWidth="1"/>
    <col min="5903" max="5903" width="0.42578125" style="337" customWidth="1"/>
    <col min="5904" max="5910" width="6.42578125" style="337" customWidth="1"/>
    <col min="5911" max="6139" width="11.42578125" style="337"/>
    <col min="6140" max="6140" width="1" style="337" customWidth="1"/>
    <col min="6141" max="6141" width="4.28515625" style="337" customWidth="1"/>
    <col min="6142" max="6142" width="34.7109375" style="337" customWidth="1"/>
    <col min="6143" max="6143" width="0" style="337" hidden="1" customWidth="1"/>
    <col min="6144" max="6144" width="20" style="337" customWidth="1"/>
    <col min="6145" max="6145" width="20.85546875" style="337" customWidth="1"/>
    <col min="6146" max="6146" width="25" style="337" customWidth="1"/>
    <col min="6147" max="6147" width="18.7109375" style="337" customWidth="1"/>
    <col min="6148" max="6148" width="29.7109375" style="337" customWidth="1"/>
    <col min="6149" max="6149" width="13.42578125" style="337" customWidth="1"/>
    <col min="6150" max="6150" width="13.85546875" style="337" customWidth="1"/>
    <col min="6151" max="6155" width="16.5703125" style="337" customWidth="1"/>
    <col min="6156" max="6156" width="20.5703125" style="337" customWidth="1"/>
    <col min="6157" max="6157" width="21.140625" style="337" customWidth="1"/>
    <col min="6158" max="6158" width="9.5703125" style="337" customWidth="1"/>
    <col min="6159" max="6159" width="0.42578125" style="337" customWidth="1"/>
    <col min="6160" max="6166" width="6.42578125" style="337" customWidth="1"/>
    <col min="6167" max="6395" width="11.42578125" style="337"/>
    <col min="6396" max="6396" width="1" style="337" customWidth="1"/>
    <col min="6397" max="6397" width="4.28515625" style="337" customWidth="1"/>
    <col min="6398" max="6398" width="34.7109375" style="337" customWidth="1"/>
    <col min="6399" max="6399" width="0" style="337" hidden="1" customWidth="1"/>
    <col min="6400" max="6400" width="20" style="337" customWidth="1"/>
    <col min="6401" max="6401" width="20.85546875" style="337" customWidth="1"/>
    <col min="6402" max="6402" width="25" style="337" customWidth="1"/>
    <col min="6403" max="6403" width="18.7109375" style="337" customWidth="1"/>
    <col min="6404" max="6404" width="29.7109375" style="337" customWidth="1"/>
    <col min="6405" max="6405" width="13.42578125" style="337" customWidth="1"/>
    <col min="6406" max="6406" width="13.85546875" style="337" customWidth="1"/>
    <col min="6407" max="6411" width="16.5703125" style="337" customWidth="1"/>
    <col min="6412" max="6412" width="20.5703125" style="337" customWidth="1"/>
    <col min="6413" max="6413" width="21.140625" style="337" customWidth="1"/>
    <col min="6414" max="6414" width="9.5703125" style="337" customWidth="1"/>
    <col min="6415" max="6415" width="0.42578125" style="337" customWidth="1"/>
    <col min="6416" max="6422" width="6.42578125" style="337" customWidth="1"/>
    <col min="6423" max="6651" width="11.42578125" style="337"/>
    <col min="6652" max="6652" width="1" style="337" customWidth="1"/>
    <col min="6653" max="6653" width="4.28515625" style="337" customWidth="1"/>
    <col min="6654" max="6654" width="34.7109375" style="337" customWidth="1"/>
    <col min="6655" max="6655" width="0" style="337" hidden="1" customWidth="1"/>
    <col min="6656" max="6656" width="20" style="337" customWidth="1"/>
    <col min="6657" max="6657" width="20.85546875" style="337" customWidth="1"/>
    <col min="6658" max="6658" width="25" style="337" customWidth="1"/>
    <col min="6659" max="6659" width="18.7109375" style="337" customWidth="1"/>
    <col min="6660" max="6660" width="29.7109375" style="337" customWidth="1"/>
    <col min="6661" max="6661" width="13.42578125" style="337" customWidth="1"/>
    <col min="6662" max="6662" width="13.85546875" style="337" customWidth="1"/>
    <col min="6663" max="6667" width="16.5703125" style="337" customWidth="1"/>
    <col min="6668" max="6668" width="20.5703125" style="337" customWidth="1"/>
    <col min="6669" max="6669" width="21.140625" style="337" customWidth="1"/>
    <col min="6670" max="6670" width="9.5703125" style="337" customWidth="1"/>
    <col min="6671" max="6671" width="0.42578125" style="337" customWidth="1"/>
    <col min="6672" max="6678" width="6.42578125" style="337" customWidth="1"/>
    <col min="6679" max="6907" width="11.42578125" style="337"/>
    <col min="6908" max="6908" width="1" style="337" customWidth="1"/>
    <col min="6909" max="6909" width="4.28515625" style="337" customWidth="1"/>
    <col min="6910" max="6910" width="34.7109375" style="337" customWidth="1"/>
    <col min="6911" max="6911" width="0" style="337" hidden="1" customWidth="1"/>
    <col min="6912" max="6912" width="20" style="337" customWidth="1"/>
    <col min="6913" max="6913" width="20.85546875" style="337" customWidth="1"/>
    <col min="6914" max="6914" width="25" style="337" customWidth="1"/>
    <col min="6915" max="6915" width="18.7109375" style="337" customWidth="1"/>
    <col min="6916" max="6916" width="29.7109375" style="337" customWidth="1"/>
    <col min="6917" max="6917" width="13.42578125" style="337" customWidth="1"/>
    <col min="6918" max="6918" width="13.85546875" style="337" customWidth="1"/>
    <col min="6919" max="6923" width="16.5703125" style="337" customWidth="1"/>
    <col min="6924" max="6924" width="20.5703125" style="337" customWidth="1"/>
    <col min="6925" max="6925" width="21.140625" style="337" customWidth="1"/>
    <col min="6926" max="6926" width="9.5703125" style="337" customWidth="1"/>
    <col min="6927" max="6927" width="0.42578125" style="337" customWidth="1"/>
    <col min="6928" max="6934" width="6.42578125" style="337" customWidth="1"/>
    <col min="6935" max="7163" width="11.42578125" style="337"/>
    <col min="7164" max="7164" width="1" style="337" customWidth="1"/>
    <col min="7165" max="7165" width="4.28515625" style="337" customWidth="1"/>
    <col min="7166" max="7166" width="34.7109375" style="337" customWidth="1"/>
    <col min="7167" max="7167" width="0" style="337" hidden="1" customWidth="1"/>
    <col min="7168" max="7168" width="20" style="337" customWidth="1"/>
    <col min="7169" max="7169" width="20.85546875" style="337" customWidth="1"/>
    <col min="7170" max="7170" width="25" style="337" customWidth="1"/>
    <col min="7171" max="7171" width="18.7109375" style="337" customWidth="1"/>
    <col min="7172" max="7172" width="29.7109375" style="337" customWidth="1"/>
    <col min="7173" max="7173" width="13.42578125" style="337" customWidth="1"/>
    <col min="7174" max="7174" width="13.85546875" style="337" customWidth="1"/>
    <col min="7175" max="7179" width="16.5703125" style="337" customWidth="1"/>
    <col min="7180" max="7180" width="20.5703125" style="337" customWidth="1"/>
    <col min="7181" max="7181" width="21.140625" style="337" customWidth="1"/>
    <col min="7182" max="7182" width="9.5703125" style="337" customWidth="1"/>
    <col min="7183" max="7183" width="0.42578125" style="337" customWidth="1"/>
    <col min="7184" max="7190" width="6.42578125" style="337" customWidth="1"/>
    <col min="7191" max="7419" width="11.42578125" style="337"/>
    <col min="7420" max="7420" width="1" style="337" customWidth="1"/>
    <col min="7421" max="7421" width="4.28515625" style="337" customWidth="1"/>
    <col min="7422" max="7422" width="34.7109375" style="337" customWidth="1"/>
    <col min="7423" max="7423" width="0" style="337" hidden="1" customWidth="1"/>
    <col min="7424" max="7424" width="20" style="337" customWidth="1"/>
    <col min="7425" max="7425" width="20.85546875" style="337" customWidth="1"/>
    <col min="7426" max="7426" width="25" style="337" customWidth="1"/>
    <col min="7427" max="7427" width="18.7109375" style="337" customWidth="1"/>
    <col min="7428" max="7428" width="29.7109375" style="337" customWidth="1"/>
    <col min="7429" max="7429" width="13.42578125" style="337" customWidth="1"/>
    <col min="7430" max="7430" width="13.85546875" style="337" customWidth="1"/>
    <col min="7431" max="7435" width="16.5703125" style="337" customWidth="1"/>
    <col min="7436" max="7436" width="20.5703125" style="337" customWidth="1"/>
    <col min="7437" max="7437" width="21.140625" style="337" customWidth="1"/>
    <col min="7438" max="7438" width="9.5703125" style="337" customWidth="1"/>
    <col min="7439" max="7439" width="0.42578125" style="337" customWidth="1"/>
    <col min="7440" max="7446" width="6.42578125" style="337" customWidth="1"/>
    <col min="7447" max="7675" width="11.42578125" style="337"/>
    <col min="7676" max="7676" width="1" style="337" customWidth="1"/>
    <col min="7677" max="7677" width="4.28515625" style="337" customWidth="1"/>
    <col min="7678" max="7678" width="34.7109375" style="337" customWidth="1"/>
    <col min="7679" max="7679" width="0" style="337" hidden="1" customWidth="1"/>
    <col min="7680" max="7680" width="20" style="337" customWidth="1"/>
    <col min="7681" max="7681" width="20.85546875" style="337" customWidth="1"/>
    <col min="7682" max="7682" width="25" style="337" customWidth="1"/>
    <col min="7683" max="7683" width="18.7109375" style="337" customWidth="1"/>
    <col min="7684" max="7684" width="29.7109375" style="337" customWidth="1"/>
    <col min="7685" max="7685" width="13.42578125" style="337" customWidth="1"/>
    <col min="7686" max="7686" width="13.85546875" style="337" customWidth="1"/>
    <col min="7687" max="7691" width="16.5703125" style="337" customWidth="1"/>
    <col min="7692" max="7692" width="20.5703125" style="337" customWidth="1"/>
    <col min="7693" max="7693" width="21.140625" style="337" customWidth="1"/>
    <col min="7694" max="7694" width="9.5703125" style="337" customWidth="1"/>
    <col min="7695" max="7695" width="0.42578125" style="337" customWidth="1"/>
    <col min="7696" max="7702" width="6.42578125" style="337" customWidth="1"/>
    <col min="7703" max="7931" width="11.42578125" style="337"/>
    <col min="7932" max="7932" width="1" style="337" customWidth="1"/>
    <col min="7933" max="7933" width="4.28515625" style="337" customWidth="1"/>
    <col min="7934" max="7934" width="34.7109375" style="337" customWidth="1"/>
    <col min="7935" max="7935" width="0" style="337" hidden="1" customWidth="1"/>
    <col min="7936" max="7936" width="20" style="337" customWidth="1"/>
    <col min="7937" max="7937" width="20.85546875" style="337" customWidth="1"/>
    <col min="7938" max="7938" width="25" style="337" customWidth="1"/>
    <col min="7939" max="7939" width="18.7109375" style="337" customWidth="1"/>
    <col min="7940" max="7940" width="29.7109375" style="337" customWidth="1"/>
    <col min="7941" max="7941" width="13.42578125" style="337" customWidth="1"/>
    <col min="7942" max="7942" width="13.85546875" style="337" customWidth="1"/>
    <col min="7943" max="7947" width="16.5703125" style="337" customWidth="1"/>
    <col min="7948" max="7948" width="20.5703125" style="337" customWidth="1"/>
    <col min="7949" max="7949" width="21.140625" style="337" customWidth="1"/>
    <col min="7950" max="7950" width="9.5703125" style="337" customWidth="1"/>
    <col min="7951" max="7951" width="0.42578125" style="337" customWidth="1"/>
    <col min="7952" max="7958" width="6.42578125" style="337" customWidth="1"/>
    <col min="7959" max="8187" width="11.42578125" style="337"/>
    <col min="8188" max="8188" width="1" style="337" customWidth="1"/>
    <col min="8189" max="8189" width="4.28515625" style="337" customWidth="1"/>
    <col min="8190" max="8190" width="34.7109375" style="337" customWidth="1"/>
    <col min="8191" max="8191" width="0" style="337" hidden="1" customWidth="1"/>
    <col min="8192" max="8192" width="20" style="337" customWidth="1"/>
    <col min="8193" max="8193" width="20.85546875" style="337" customWidth="1"/>
    <col min="8194" max="8194" width="25" style="337" customWidth="1"/>
    <col min="8195" max="8195" width="18.7109375" style="337" customWidth="1"/>
    <col min="8196" max="8196" width="29.7109375" style="337" customWidth="1"/>
    <col min="8197" max="8197" width="13.42578125" style="337" customWidth="1"/>
    <col min="8198" max="8198" width="13.85546875" style="337" customWidth="1"/>
    <col min="8199" max="8203" width="16.5703125" style="337" customWidth="1"/>
    <col min="8204" max="8204" width="20.5703125" style="337" customWidth="1"/>
    <col min="8205" max="8205" width="21.140625" style="337" customWidth="1"/>
    <col min="8206" max="8206" width="9.5703125" style="337" customWidth="1"/>
    <col min="8207" max="8207" width="0.42578125" style="337" customWidth="1"/>
    <col min="8208" max="8214" width="6.42578125" style="337" customWidth="1"/>
    <col min="8215" max="8443" width="11.42578125" style="337"/>
    <col min="8444" max="8444" width="1" style="337" customWidth="1"/>
    <col min="8445" max="8445" width="4.28515625" style="337" customWidth="1"/>
    <col min="8446" max="8446" width="34.7109375" style="337" customWidth="1"/>
    <col min="8447" max="8447" width="0" style="337" hidden="1" customWidth="1"/>
    <col min="8448" max="8448" width="20" style="337" customWidth="1"/>
    <col min="8449" max="8449" width="20.85546875" style="337" customWidth="1"/>
    <col min="8450" max="8450" width="25" style="337" customWidth="1"/>
    <col min="8451" max="8451" width="18.7109375" style="337" customWidth="1"/>
    <col min="8452" max="8452" width="29.7109375" style="337" customWidth="1"/>
    <col min="8453" max="8453" width="13.42578125" style="337" customWidth="1"/>
    <col min="8454" max="8454" width="13.85546875" style="337" customWidth="1"/>
    <col min="8455" max="8459" width="16.5703125" style="337" customWidth="1"/>
    <col min="8460" max="8460" width="20.5703125" style="337" customWidth="1"/>
    <col min="8461" max="8461" width="21.140625" style="337" customWidth="1"/>
    <col min="8462" max="8462" width="9.5703125" style="337" customWidth="1"/>
    <col min="8463" max="8463" width="0.42578125" style="337" customWidth="1"/>
    <col min="8464" max="8470" width="6.42578125" style="337" customWidth="1"/>
    <col min="8471" max="8699" width="11.42578125" style="337"/>
    <col min="8700" max="8700" width="1" style="337" customWidth="1"/>
    <col min="8701" max="8701" width="4.28515625" style="337" customWidth="1"/>
    <col min="8702" max="8702" width="34.7109375" style="337" customWidth="1"/>
    <col min="8703" max="8703" width="0" style="337" hidden="1" customWidth="1"/>
    <col min="8704" max="8704" width="20" style="337" customWidth="1"/>
    <col min="8705" max="8705" width="20.85546875" style="337" customWidth="1"/>
    <col min="8706" max="8706" width="25" style="337" customWidth="1"/>
    <col min="8707" max="8707" width="18.7109375" style="337" customWidth="1"/>
    <col min="8708" max="8708" width="29.7109375" style="337" customWidth="1"/>
    <col min="8709" max="8709" width="13.42578125" style="337" customWidth="1"/>
    <col min="8710" max="8710" width="13.85546875" style="337" customWidth="1"/>
    <col min="8711" max="8715" width="16.5703125" style="337" customWidth="1"/>
    <col min="8716" max="8716" width="20.5703125" style="337" customWidth="1"/>
    <col min="8717" max="8717" width="21.140625" style="337" customWidth="1"/>
    <col min="8718" max="8718" width="9.5703125" style="337" customWidth="1"/>
    <col min="8719" max="8719" width="0.42578125" style="337" customWidth="1"/>
    <col min="8720" max="8726" width="6.42578125" style="337" customWidth="1"/>
    <col min="8727" max="8955" width="11.42578125" style="337"/>
    <col min="8956" max="8956" width="1" style="337" customWidth="1"/>
    <col min="8957" max="8957" width="4.28515625" style="337" customWidth="1"/>
    <col min="8958" max="8958" width="34.7109375" style="337" customWidth="1"/>
    <col min="8959" max="8959" width="0" style="337" hidden="1" customWidth="1"/>
    <col min="8960" max="8960" width="20" style="337" customWidth="1"/>
    <col min="8961" max="8961" width="20.85546875" style="337" customWidth="1"/>
    <col min="8962" max="8962" width="25" style="337" customWidth="1"/>
    <col min="8963" max="8963" width="18.7109375" style="337" customWidth="1"/>
    <col min="8964" max="8964" width="29.7109375" style="337" customWidth="1"/>
    <col min="8965" max="8965" width="13.42578125" style="337" customWidth="1"/>
    <col min="8966" max="8966" width="13.85546875" style="337" customWidth="1"/>
    <col min="8967" max="8971" width="16.5703125" style="337" customWidth="1"/>
    <col min="8972" max="8972" width="20.5703125" style="337" customWidth="1"/>
    <col min="8973" max="8973" width="21.140625" style="337" customWidth="1"/>
    <col min="8974" max="8974" width="9.5703125" style="337" customWidth="1"/>
    <col min="8975" max="8975" width="0.42578125" style="337" customWidth="1"/>
    <col min="8976" max="8982" width="6.42578125" style="337" customWidth="1"/>
    <col min="8983" max="9211" width="11.42578125" style="337"/>
    <col min="9212" max="9212" width="1" style="337" customWidth="1"/>
    <col min="9213" max="9213" width="4.28515625" style="337" customWidth="1"/>
    <col min="9214" max="9214" width="34.7109375" style="337" customWidth="1"/>
    <col min="9215" max="9215" width="0" style="337" hidden="1" customWidth="1"/>
    <col min="9216" max="9216" width="20" style="337" customWidth="1"/>
    <col min="9217" max="9217" width="20.85546875" style="337" customWidth="1"/>
    <col min="9218" max="9218" width="25" style="337" customWidth="1"/>
    <col min="9219" max="9219" width="18.7109375" style="337" customWidth="1"/>
    <col min="9220" max="9220" width="29.7109375" style="337" customWidth="1"/>
    <col min="9221" max="9221" width="13.42578125" style="337" customWidth="1"/>
    <col min="9222" max="9222" width="13.85546875" style="337" customWidth="1"/>
    <col min="9223" max="9227" width="16.5703125" style="337" customWidth="1"/>
    <col min="9228" max="9228" width="20.5703125" style="337" customWidth="1"/>
    <col min="9229" max="9229" width="21.140625" style="337" customWidth="1"/>
    <col min="9230" max="9230" width="9.5703125" style="337" customWidth="1"/>
    <col min="9231" max="9231" width="0.42578125" style="337" customWidth="1"/>
    <col min="9232" max="9238" width="6.42578125" style="337" customWidth="1"/>
    <col min="9239" max="9467" width="11.42578125" style="337"/>
    <col min="9468" max="9468" width="1" style="337" customWidth="1"/>
    <col min="9469" max="9469" width="4.28515625" style="337" customWidth="1"/>
    <col min="9470" max="9470" width="34.7109375" style="337" customWidth="1"/>
    <col min="9471" max="9471" width="0" style="337" hidden="1" customWidth="1"/>
    <col min="9472" max="9472" width="20" style="337" customWidth="1"/>
    <col min="9473" max="9473" width="20.85546875" style="337" customWidth="1"/>
    <col min="9474" max="9474" width="25" style="337" customWidth="1"/>
    <col min="9475" max="9475" width="18.7109375" style="337" customWidth="1"/>
    <col min="9476" max="9476" width="29.7109375" style="337" customWidth="1"/>
    <col min="9477" max="9477" width="13.42578125" style="337" customWidth="1"/>
    <col min="9478" max="9478" width="13.85546875" style="337" customWidth="1"/>
    <col min="9479" max="9483" width="16.5703125" style="337" customWidth="1"/>
    <col min="9484" max="9484" width="20.5703125" style="337" customWidth="1"/>
    <col min="9485" max="9485" width="21.140625" style="337" customWidth="1"/>
    <col min="9486" max="9486" width="9.5703125" style="337" customWidth="1"/>
    <col min="9487" max="9487" width="0.42578125" style="337" customWidth="1"/>
    <col min="9488" max="9494" width="6.42578125" style="337" customWidth="1"/>
    <col min="9495" max="9723" width="11.42578125" style="337"/>
    <col min="9724" max="9724" width="1" style="337" customWidth="1"/>
    <col min="9725" max="9725" width="4.28515625" style="337" customWidth="1"/>
    <col min="9726" max="9726" width="34.7109375" style="337" customWidth="1"/>
    <col min="9727" max="9727" width="0" style="337" hidden="1" customWidth="1"/>
    <col min="9728" max="9728" width="20" style="337" customWidth="1"/>
    <col min="9729" max="9729" width="20.85546875" style="337" customWidth="1"/>
    <col min="9730" max="9730" width="25" style="337" customWidth="1"/>
    <col min="9731" max="9731" width="18.7109375" style="337" customWidth="1"/>
    <col min="9732" max="9732" width="29.7109375" style="337" customWidth="1"/>
    <col min="9733" max="9733" width="13.42578125" style="337" customWidth="1"/>
    <col min="9734" max="9734" width="13.85546875" style="337" customWidth="1"/>
    <col min="9735" max="9739" width="16.5703125" style="337" customWidth="1"/>
    <col min="9740" max="9740" width="20.5703125" style="337" customWidth="1"/>
    <col min="9741" max="9741" width="21.140625" style="337" customWidth="1"/>
    <col min="9742" max="9742" width="9.5703125" style="337" customWidth="1"/>
    <col min="9743" max="9743" width="0.42578125" style="337" customWidth="1"/>
    <col min="9744" max="9750" width="6.42578125" style="337" customWidth="1"/>
    <col min="9751" max="9979" width="11.42578125" style="337"/>
    <col min="9980" max="9980" width="1" style="337" customWidth="1"/>
    <col min="9981" max="9981" width="4.28515625" style="337" customWidth="1"/>
    <col min="9982" max="9982" width="34.7109375" style="337" customWidth="1"/>
    <col min="9983" max="9983" width="0" style="337" hidden="1" customWidth="1"/>
    <col min="9984" max="9984" width="20" style="337" customWidth="1"/>
    <col min="9985" max="9985" width="20.85546875" style="337" customWidth="1"/>
    <col min="9986" max="9986" width="25" style="337" customWidth="1"/>
    <col min="9987" max="9987" width="18.7109375" style="337" customWidth="1"/>
    <col min="9988" max="9988" width="29.7109375" style="337" customWidth="1"/>
    <col min="9989" max="9989" width="13.42578125" style="337" customWidth="1"/>
    <col min="9990" max="9990" width="13.85546875" style="337" customWidth="1"/>
    <col min="9991" max="9995" width="16.5703125" style="337" customWidth="1"/>
    <col min="9996" max="9996" width="20.5703125" style="337" customWidth="1"/>
    <col min="9997" max="9997" width="21.140625" style="337" customWidth="1"/>
    <col min="9998" max="9998" width="9.5703125" style="337" customWidth="1"/>
    <col min="9999" max="9999" width="0.42578125" style="337" customWidth="1"/>
    <col min="10000" max="10006" width="6.42578125" style="337" customWidth="1"/>
    <col min="10007" max="10235" width="11.42578125" style="337"/>
    <col min="10236" max="10236" width="1" style="337" customWidth="1"/>
    <col min="10237" max="10237" width="4.28515625" style="337" customWidth="1"/>
    <col min="10238" max="10238" width="34.7109375" style="337" customWidth="1"/>
    <col min="10239" max="10239" width="0" style="337" hidden="1" customWidth="1"/>
    <col min="10240" max="10240" width="20" style="337" customWidth="1"/>
    <col min="10241" max="10241" width="20.85546875" style="337" customWidth="1"/>
    <col min="10242" max="10242" width="25" style="337" customWidth="1"/>
    <col min="10243" max="10243" width="18.7109375" style="337" customWidth="1"/>
    <col min="10244" max="10244" width="29.7109375" style="337" customWidth="1"/>
    <col min="10245" max="10245" width="13.42578125" style="337" customWidth="1"/>
    <col min="10246" max="10246" width="13.85546875" style="337" customWidth="1"/>
    <col min="10247" max="10251" width="16.5703125" style="337" customWidth="1"/>
    <col min="10252" max="10252" width="20.5703125" style="337" customWidth="1"/>
    <col min="10253" max="10253" width="21.140625" style="337" customWidth="1"/>
    <col min="10254" max="10254" width="9.5703125" style="337" customWidth="1"/>
    <col min="10255" max="10255" width="0.42578125" style="337" customWidth="1"/>
    <col min="10256" max="10262" width="6.42578125" style="337" customWidth="1"/>
    <col min="10263" max="10491" width="11.42578125" style="337"/>
    <col min="10492" max="10492" width="1" style="337" customWidth="1"/>
    <col min="10493" max="10493" width="4.28515625" style="337" customWidth="1"/>
    <col min="10494" max="10494" width="34.7109375" style="337" customWidth="1"/>
    <col min="10495" max="10495" width="0" style="337" hidden="1" customWidth="1"/>
    <col min="10496" max="10496" width="20" style="337" customWidth="1"/>
    <col min="10497" max="10497" width="20.85546875" style="337" customWidth="1"/>
    <col min="10498" max="10498" width="25" style="337" customWidth="1"/>
    <col min="10499" max="10499" width="18.7109375" style="337" customWidth="1"/>
    <col min="10500" max="10500" width="29.7109375" style="337" customWidth="1"/>
    <col min="10501" max="10501" width="13.42578125" style="337" customWidth="1"/>
    <col min="10502" max="10502" width="13.85546875" style="337" customWidth="1"/>
    <col min="10503" max="10507" width="16.5703125" style="337" customWidth="1"/>
    <col min="10508" max="10508" width="20.5703125" style="337" customWidth="1"/>
    <col min="10509" max="10509" width="21.140625" style="337" customWidth="1"/>
    <col min="10510" max="10510" width="9.5703125" style="337" customWidth="1"/>
    <col min="10511" max="10511" width="0.42578125" style="337" customWidth="1"/>
    <col min="10512" max="10518" width="6.42578125" style="337" customWidth="1"/>
    <col min="10519" max="10747" width="11.42578125" style="337"/>
    <col min="10748" max="10748" width="1" style="337" customWidth="1"/>
    <col min="10749" max="10749" width="4.28515625" style="337" customWidth="1"/>
    <col min="10750" max="10750" width="34.7109375" style="337" customWidth="1"/>
    <col min="10751" max="10751" width="0" style="337" hidden="1" customWidth="1"/>
    <col min="10752" max="10752" width="20" style="337" customWidth="1"/>
    <col min="10753" max="10753" width="20.85546875" style="337" customWidth="1"/>
    <col min="10754" max="10754" width="25" style="337" customWidth="1"/>
    <col min="10755" max="10755" width="18.7109375" style="337" customWidth="1"/>
    <col min="10756" max="10756" width="29.7109375" style="337" customWidth="1"/>
    <col min="10757" max="10757" width="13.42578125" style="337" customWidth="1"/>
    <col min="10758" max="10758" width="13.85546875" style="337" customWidth="1"/>
    <col min="10759" max="10763" width="16.5703125" style="337" customWidth="1"/>
    <col min="10764" max="10764" width="20.5703125" style="337" customWidth="1"/>
    <col min="10765" max="10765" width="21.140625" style="337" customWidth="1"/>
    <col min="10766" max="10766" width="9.5703125" style="337" customWidth="1"/>
    <col min="10767" max="10767" width="0.42578125" style="337" customWidth="1"/>
    <col min="10768" max="10774" width="6.42578125" style="337" customWidth="1"/>
    <col min="10775" max="11003" width="11.42578125" style="337"/>
    <col min="11004" max="11004" width="1" style="337" customWidth="1"/>
    <col min="11005" max="11005" width="4.28515625" style="337" customWidth="1"/>
    <col min="11006" max="11006" width="34.7109375" style="337" customWidth="1"/>
    <col min="11007" max="11007" width="0" style="337" hidden="1" customWidth="1"/>
    <col min="11008" max="11008" width="20" style="337" customWidth="1"/>
    <col min="11009" max="11009" width="20.85546875" style="337" customWidth="1"/>
    <col min="11010" max="11010" width="25" style="337" customWidth="1"/>
    <col min="11011" max="11011" width="18.7109375" style="337" customWidth="1"/>
    <col min="11012" max="11012" width="29.7109375" style="337" customWidth="1"/>
    <col min="11013" max="11013" width="13.42578125" style="337" customWidth="1"/>
    <col min="11014" max="11014" width="13.85546875" style="337" customWidth="1"/>
    <col min="11015" max="11019" width="16.5703125" style="337" customWidth="1"/>
    <col min="11020" max="11020" width="20.5703125" style="337" customWidth="1"/>
    <col min="11021" max="11021" width="21.140625" style="337" customWidth="1"/>
    <col min="11022" max="11022" width="9.5703125" style="337" customWidth="1"/>
    <col min="11023" max="11023" width="0.42578125" style="337" customWidth="1"/>
    <col min="11024" max="11030" width="6.42578125" style="337" customWidth="1"/>
    <col min="11031" max="11259" width="11.42578125" style="337"/>
    <col min="11260" max="11260" width="1" style="337" customWidth="1"/>
    <col min="11261" max="11261" width="4.28515625" style="337" customWidth="1"/>
    <col min="11262" max="11262" width="34.7109375" style="337" customWidth="1"/>
    <col min="11263" max="11263" width="0" style="337" hidden="1" customWidth="1"/>
    <col min="11264" max="11264" width="20" style="337" customWidth="1"/>
    <col min="11265" max="11265" width="20.85546875" style="337" customWidth="1"/>
    <col min="11266" max="11266" width="25" style="337" customWidth="1"/>
    <col min="11267" max="11267" width="18.7109375" style="337" customWidth="1"/>
    <col min="11268" max="11268" width="29.7109375" style="337" customWidth="1"/>
    <col min="11269" max="11269" width="13.42578125" style="337" customWidth="1"/>
    <col min="11270" max="11270" width="13.85546875" style="337" customWidth="1"/>
    <col min="11271" max="11275" width="16.5703125" style="337" customWidth="1"/>
    <col min="11276" max="11276" width="20.5703125" style="337" customWidth="1"/>
    <col min="11277" max="11277" width="21.140625" style="337" customWidth="1"/>
    <col min="11278" max="11278" width="9.5703125" style="337" customWidth="1"/>
    <col min="11279" max="11279" width="0.42578125" style="337" customWidth="1"/>
    <col min="11280" max="11286" width="6.42578125" style="337" customWidth="1"/>
    <col min="11287" max="11515" width="11.42578125" style="337"/>
    <col min="11516" max="11516" width="1" style="337" customWidth="1"/>
    <col min="11517" max="11517" width="4.28515625" style="337" customWidth="1"/>
    <col min="11518" max="11518" width="34.7109375" style="337" customWidth="1"/>
    <col min="11519" max="11519" width="0" style="337" hidden="1" customWidth="1"/>
    <col min="11520" max="11520" width="20" style="337" customWidth="1"/>
    <col min="11521" max="11521" width="20.85546875" style="337" customWidth="1"/>
    <col min="11522" max="11522" width="25" style="337" customWidth="1"/>
    <col min="11523" max="11523" width="18.7109375" style="337" customWidth="1"/>
    <col min="11524" max="11524" width="29.7109375" style="337" customWidth="1"/>
    <col min="11525" max="11525" width="13.42578125" style="337" customWidth="1"/>
    <col min="11526" max="11526" width="13.85546875" style="337" customWidth="1"/>
    <col min="11527" max="11531" width="16.5703125" style="337" customWidth="1"/>
    <col min="11532" max="11532" width="20.5703125" style="337" customWidth="1"/>
    <col min="11533" max="11533" width="21.140625" style="337" customWidth="1"/>
    <col min="11534" max="11534" width="9.5703125" style="337" customWidth="1"/>
    <col min="11535" max="11535" width="0.42578125" style="337" customWidth="1"/>
    <col min="11536" max="11542" width="6.42578125" style="337" customWidth="1"/>
    <col min="11543" max="11771" width="11.42578125" style="337"/>
    <col min="11772" max="11772" width="1" style="337" customWidth="1"/>
    <col min="11773" max="11773" width="4.28515625" style="337" customWidth="1"/>
    <col min="11774" max="11774" width="34.7109375" style="337" customWidth="1"/>
    <col min="11775" max="11775" width="0" style="337" hidden="1" customWidth="1"/>
    <col min="11776" max="11776" width="20" style="337" customWidth="1"/>
    <col min="11777" max="11777" width="20.85546875" style="337" customWidth="1"/>
    <col min="11778" max="11778" width="25" style="337" customWidth="1"/>
    <col min="11779" max="11779" width="18.7109375" style="337" customWidth="1"/>
    <col min="11780" max="11780" width="29.7109375" style="337" customWidth="1"/>
    <col min="11781" max="11781" width="13.42578125" style="337" customWidth="1"/>
    <col min="11782" max="11782" width="13.85546875" style="337" customWidth="1"/>
    <col min="11783" max="11787" width="16.5703125" style="337" customWidth="1"/>
    <col min="11788" max="11788" width="20.5703125" style="337" customWidth="1"/>
    <col min="11789" max="11789" width="21.140625" style="337" customWidth="1"/>
    <col min="11790" max="11790" width="9.5703125" style="337" customWidth="1"/>
    <col min="11791" max="11791" width="0.42578125" style="337" customWidth="1"/>
    <col min="11792" max="11798" width="6.42578125" style="337" customWidth="1"/>
    <col min="11799" max="12027" width="11.42578125" style="337"/>
    <col min="12028" max="12028" width="1" style="337" customWidth="1"/>
    <col min="12029" max="12029" width="4.28515625" style="337" customWidth="1"/>
    <col min="12030" max="12030" width="34.7109375" style="337" customWidth="1"/>
    <col min="12031" max="12031" width="0" style="337" hidden="1" customWidth="1"/>
    <col min="12032" max="12032" width="20" style="337" customWidth="1"/>
    <col min="12033" max="12033" width="20.85546875" style="337" customWidth="1"/>
    <col min="12034" max="12034" width="25" style="337" customWidth="1"/>
    <col min="12035" max="12035" width="18.7109375" style="337" customWidth="1"/>
    <col min="12036" max="12036" width="29.7109375" style="337" customWidth="1"/>
    <col min="12037" max="12037" width="13.42578125" style="337" customWidth="1"/>
    <col min="12038" max="12038" width="13.85546875" style="337" customWidth="1"/>
    <col min="12039" max="12043" width="16.5703125" style="337" customWidth="1"/>
    <col min="12044" max="12044" width="20.5703125" style="337" customWidth="1"/>
    <col min="12045" max="12045" width="21.140625" style="337" customWidth="1"/>
    <col min="12046" max="12046" width="9.5703125" style="337" customWidth="1"/>
    <col min="12047" max="12047" width="0.42578125" style="337" customWidth="1"/>
    <col min="12048" max="12054" width="6.42578125" style="337" customWidth="1"/>
    <col min="12055" max="12283" width="11.42578125" style="337"/>
    <col min="12284" max="12284" width="1" style="337" customWidth="1"/>
    <col min="12285" max="12285" width="4.28515625" style="337" customWidth="1"/>
    <col min="12286" max="12286" width="34.7109375" style="337" customWidth="1"/>
    <col min="12287" max="12287" width="0" style="337" hidden="1" customWidth="1"/>
    <col min="12288" max="12288" width="20" style="337" customWidth="1"/>
    <col min="12289" max="12289" width="20.85546875" style="337" customWidth="1"/>
    <col min="12290" max="12290" width="25" style="337" customWidth="1"/>
    <col min="12291" max="12291" width="18.7109375" style="337" customWidth="1"/>
    <col min="12292" max="12292" width="29.7109375" style="337" customWidth="1"/>
    <col min="12293" max="12293" width="13.42578125" style="337" customWidth="1"/>
    <col min="12294" max="12294" width="13.85546875" style="337" customWidth="1"/>
    <col min="12295" max="12299" width="16.5703125" style="337" customWidth="1"/>
    <col min="12300" max="12300" width="20.5703125" style="337" customWidth="1"/>
    <col min="12301" max="12301" width="21.140625" style="337" customWidth="1"/>
    <col min="12302" max="12302" width="9.5703125" style="337" customWidth="1"/>
    <col min="12303" max="12303" width="0.42578125" style="337" customWidth="1"/>
    <col min="12304" max="12310" width="6.42578125" style="337" customWidth="1"/>
    <col min="12311" max="12539" width="11.42578125" style="337"/>
    <col min="12540" max="12540" width="1" style="337" customWidth="1"/>
    <col min="12541" max="12541" width="4.28515625" style="337" customWidth="1"/>
    <col min="12542" max="12542" width="34.7109375" style="337" customWidth="1"/>
    <col min="12543" max="12543" width="0" style="337" hidden="1" customWidth="1"/>
    <col min="12544" max="12544" width="20" style="337" customWidth="1"/>
    <col min="12545" max="12545" width="20.85546875" style="337" customWidth="1"/>
    <col min="12546" max="12546" width="25" style="337" customWidth="1"/>
    <col min="12547" max="12547" width="18.7109375" style="337" customWidth="1"/>
    <col min="12548" max="12548" width="29.7109375" style="337" customWidth="1"/>
    <col min="12549" max="12549" width="13.42578125" style="337" customWidth="1"/>
    <col min="12550" max="12550" width="13.85546875" style="337" customWidth="1"/>
    <col min="12551" max="12555" width="16.5703125" style="337" customWidth="1"/>
    <col min="12556" max="12556" width="20.5703125" style="337" customWidth="1"/>
    <col min="12557" max="12557" width="21.140625" style="337" customWidth="1"/>
    <col min="12558" max="12558" width="9.5703125" style="337" customWidth="1"/>
    <col min="12559" max="12559" width="0.42578125" style="337" customWidth="1"/>
    <col min="12560" max="12566" width="6.42578125" style="337" customWidth="1"/>
    <col min="12567" max="12795" width="11.42578125" style="337"/>
    <col min="12796" max="12796" width="1" style="337" customWidth="1"/>
    <col min="12797" max="12797" width="4.28515625" style="337" customWidth="1"/>
    <col min="12798" max="12798" width="34.7109375" style="337" customWidth="1"/>
    <col min="12799" max="12799" width="0" style="337" hidden="1" customWidth="1"/>
    <col min="12800" max="12800" width="20" style="337" customWidth="1"/>
    <col min="12801" max="12801" width="20.85546875" style="337" customWidth="1"/>
    <col min="12802" max="12802" width="25" style="337" customWidth="1"/>
    <col min="12803" max="12803" width="18.7109375" style="337" customWidth="1"/>
    <col min="12804" max="12804" width="29.7109375" style="337" customWidth="1"/>
    <col min="12805" max="12805" width="13.42578125" style="337" customWidth="1"/>
    <col min="12806" max="12806" width="13.85546875" style="337" customWidth="1"/>
    <col min="12807" max="12811" width="16.5703125" style="337" customWidth="1"/>
    <col min="12812" max="12812" width="20.5703125" style="337" customWidth="1"/>
    <col min="12813" max="12813" width="21.140625" style="337" customWidth="1"/>
    <col min="12814" max="12814" width="9.5703125" style="337" customWidth="1"/>
    <col min="12815" max="12815" width="0.42578125" style="337" customWidth="1"/>
    <col min="12816" max="12822" width="6.42578125" style="337" customWidth="1"/>
    <col min="12823" max="13051" width="11.42578125" style="337"/>
    <col min="13052" max="13052" width="1" style="337" customWidth="1"/>
    <col min="13053" max="13053" width="4.28515625" style="337" customWidth="1"/>
    <col min="13054" max="13054" width="34.7109375" style="337" customWidth="1"/>
    <col min="13055" max="13055" width="0" style="337" hidden="1" customWidth="1"/>
    <col min="13056" max="13056" width="20" style="337" customWidth="1"/>
    <col min="13057" max="13057" width="20.85546875" style="337" customWidth="1"/>
    <col min="13058" max="13058" width="25" style="337" customWidth="1"/>
    <col min="13059" max="13059" width="18.7109375" style="337" customWidth="1"/>
    <col min="13060" max="13060" width="29.7109375" style="337" customWidth="1"/>
    <col min="13061" max="13061" width="13.42578125" style="337" customWidth="1"/>
    <col min="13062" max="13062" width="13.85546875" style="337" customWidth="1"/>
    <col min="13063" max="13067" width="16.5703125" style="337" customWidth="1"/>
    <col min="13068" max="13068" width="20.5703125" style="337" customWidth="1"/>
    <col min="13069" max="13069" width="21.140625" style="337" customWidth="1"/>
    <col min="13070" max="13070" width="9.5703125" style="337" customWidth="1"/>
    <col min="13071" max="13071" width="0.42578125" style="337" customWidth="1"/>
    <col min="13072" max="13078" width="6.42578125" style="337" customWidth="1"/>
    <col min="13079" max="13307" width="11.42578125" style="337"/>
    <col min="13308" max="13308" width="1" style="337" customWidth="1"/>
    <col min="13309" max="13309" width="4.28515625" style="337" customWidth="1"/>
    <col min="13310" max="13310" width="34.7109375" style="337" customWidth="1"/>
    <col min="13311" max="13311" width="0" style="337" hidden="1" customWidth="1"/>
    <col min="13312" max="13312" width="20" style="337" customWidth="1"/>
    <col min="13313" max="13313" width="20.85546875" style="337" customWidth="1"/>
    <col min="13314" max="13314" width="25" style="337" customWidth="1"/>
    <col min="13315" max="13315" width="18.7109375" style="337" customWidth="1"/>
    <col min="13316" max="13316" width="29.7109375" style="337" customWidth="1"/>
    <col min="13317" max="13317" width="13.42578125" style="337" customWidth="1"/>
    <col min="13318" max="13318" width="13.85546875" style="337" customWidth="1"/>
    <col min="13319" max="13323" width="16.5703125" style="337" customWidth="1"/>
    <col min="13324" max="13324" width="20.5703125" style="337" customWidth="1"/>
    <col min="13325" max="13325" width="21.140625" style="337" customWidth="1"/>
    <col min="13326" max="13326" width="9.5703125" style="337" customWidth="1"/>
    <col min="13327" max="13327" width="0.42578125" style="337" customWidth="1"/>
    <col min="13328" max="13334" width="6.42578125" style="337" customWidth="1"/>
    <col min="13335" max="13563" width="11.42578125" style="337"/>
    <col min="13564" max="13564" width="1" style="337" customWidth="1"/>
    <col min="13565" max="13565" width="4.28515625" style="337" customWidth="1"/>
    <col min="13566" max="13566" width="34.7109375" style="337" customWidth="1"/>
    <col min="13567" max="13567" width="0" style="337" hidden="1" customWidth="1"/>
    <col min="13568" max="13568" width="20" style="337" customWidth="1"/>
    <col min="13569" max="13569" width="20.85546875" style="337" customWidth="1"/>
    <col min="13570" max="13570" width="25" style="337" customWidth="1"/>
    <col min="13571" max="13571" width="18.7109375" style="337" customWidth="1"/>
    <col min="13572" max="13572" width="29.7109375" style="337" customWidth="1"/>
    <col min="13573" max="13573" width="13.42578125" style="337" customWidth="1"/>
    <col min="13574" max="13574" width="13.85546875" style="337" customWidth="1"/>
    <col min="13575" max="13579" width="16.5703125" style="337" customWidth="1"/>
    <col min="13580" max="13580" width="20.5703125" style="337" customWidth="1"/>
    <col min="13581" max="13581" width="21.140625" style="337" customWidth="1"/>
    <col min="13582" max="13582" width="9.5703125" style="337" customWidth="1"/>
    <col min="13583" max="13583" width="0.42578125" style="337" customWidth="1"/>
    <col min="13584" max="13590" width="6.42578125" style="337" customWidth="1"/>
    <col min="13591" max="13819" width="11.42578125" style="337"/>
    <col min="13820" max="13820" width="1" style="337" customWidth="1"/>
    <col min="13821" max="13821" width="4.28515625" style="337" customWidth="1"/>
    <col min="13822" max="13822" width="34.7109375" style="337" customWidth="1"/>
    <col min="13823" max="13823" width="0" style="337" hidden="1" customWidth="1"/>
    <col min="13824" max="13824" width="20" style="337" customWidth="1"/>
    <col min="13825" max="13825" width="20.85546875" style="337" customWidth="1"/>
    <col min="13826" max="13826" width="25" style="337" customWidth="1"/>
    <col min="13827" max="13827" width="18.7109375" style="337" customWidth="1"/>
    <col min="13828" max="13828" width="29.7109375" style="337" customWidth="1"/>
    <col min="13829" max="13829" width="13.42578125" style="337" customWidth="1"/>
    <col min="13830" max="13830" width="13.85546875" style="337" customWidth="1"/>
    <col min="13831" max="13835" width="16.5703125" style="337" customWidth="1"/>
    <col min="13836" max="13836" width="20.5703125" style="337" customWidth="1"/>
    <col min="13837" max="13837" width="21.140625" style="337" customWidth="1"/>
    <col min="13838" max="13838" width="9.5703125" style="337" customWidth="1"/>
    <col min="13839" max="13839" width="0.42578125" style="337" customWidth="1"/>
    <col min="13840" max="13846" width="6.42578125" style="337" customWidth="1"/>
    <col min="13847" max="14075" width="11.42578125" style="337"/>
    <col min="14076" max="14076" width="1" style="337" customWidth="1"/>
    <col min="14077" max="14077" width="4.28515625" style="337" customWidth="1"/>
    <col min="14078" max="14078" width="34.7109375" style="337" customWidth="1"/>
    <col min="14079" max="14079" width="0" style="337" hidden="1" customWidth="1"/>
    <col min="14080" max="14080" width="20" style="337" customWidth="1"/>
    <col min="14081" max="14081" width="20.85546875" style="337" customWidth="1"/>
    <col min="14082" max="14082" width="25" style="337" customWidth="1"/>
    <col min="14083" max="14083" width="18.7109375" style="337" customWidth="1"/>
    <col min="14084" max="14084" width="29.7109375" style="337" customWidth="1"/>
    <col min="14085" max="14085" width="13.42578125" style="337" customWidth="1"/>
    <col min="14086" max="14086" width="13.85546875" style="337" customWidth="1"/>
    <col min="14087" max="14091" width="16.5703125" style="337" customWidth="1"/>
    <col min="14092" max="14092" width="20.5703125" style="337" customWidth="1"/>
    <col min="14093" max="14093" width="21.140625" style="337" customWidth="1"/>
    <col min="14094" max="14094" width="9.5703125" style="337" customWidth="1"/>
    <col min="14095" max="14095" width="0.42578125" style="337" customWidth="1"/>
    <col min="14096" max="14102" width="6.42578125" style="337" customWidth="1"/>
    <col min="14103" max="14331" width="11.42578125" style="337"/>
    <col min="14332" max="14332" width="1" style="337" customWidth="1"/>
    <col min="14333" max="14333" width="4.28515625" style="337" customWidth="1"/>
    <col min="14334" max="14334" width="34.7109375" style="337" customWidth="1"/>
    <col min="14335" max="14335" width="0" style="337" hidden="1" customWidth="1"/>
    <col min="14336" max="14336" width="20" style="337" customWidth="1"/>
    <col min="14337" max="14337" width="20.85546875" style="337" customWidth="1"/>
    <col min="14338" max="14338" width="25" style="337" customWidth="1"/>
    <col min="14339" max="14339" width="18.7109375" style="337" customWidth="1"/>
    <col min="14340" max="14340" width="29.7109375" style="337" customWidth="1"/>
    <col min="14341" max="14341" width="13.42578125" style="337" customWidth="1"/>
    <col min="14342" max="14342" width="13.85546875" style="337" customWidth="1"/>
    <col min="14343" max="14347" width="16.5703125" style="337" customWidth="1"/>
    <col min="14348" max="14348" width="20.5703125" style="337" customWidth="1"/>
    <col min="14349" max="14349" width="21.140625" style="337" customWidth="1"/>
    <col min="14350" max="14350" width="9.5703125" style="337" customWidth="1"/>
    <col min="14351" max="14351" width="0.42578125" style="337" customWidth="1"/>
    <col min="14352" max="14358" width="6.42578125" style="337" customWidth="1"/>
    <col min="14359" max="14587" width="11.42578125" style="337"/>
    <col min="14588" max="14588" width="1" style="337" customWidth="1"/>
    <col min="14589" max="14589" width="4.28515625" style="337" customWidth="1"/>
    <col min="14590" max="14590" width="34.7109375" style="337" customWidth="1"/>
    <col min="14591" max="14591" width="0" style="337" hidden="1" customWidth="1"/>
    <col min="14592" max="14592" width="20" style="337" customWidth="1"/>
    <col min="14593" max="14593" width="20.85546875" style="337" customWidth="1"/>
    <col min="14594" max="14594" width="25" style="337" customWidth="1"/>
    <col min="14595" max="14595" width="18.7109375" style="337" customWidth="1"/>
    <col min="14596" max="14596" width="29.7109375" style="337" customWidth="1"/>
    <col min="14597" max="14597" width="13.42578125" style="337" customWidth="1"/>
    <col min="14598" max="14598" width="13.85546875" style="337" customWidth="1"/>
    <col min="14599" max="14603" width="16.5703125" style="337" customWidth="1"/>
    <col min="14604" max="14604" width="20.5703125" style="337" customWidth="1"/>
    <col min="14605" max="14605" width="21.140625" style="337" customWidth="1"/>
    <col min="14606" max="14606" width="9.5703125" style="337" customWidth="1"/>
    <col min="14607" max="14607" width="0.42578125" style="337" customWidth="1"/>
    <col min="14608" max="14614" width="6.42578125" style="337" customWidth="1"/>
    <col min="14615" max="14843" width="11.42578125" style="337"/>
    <col min="14844" max="14844" width="1" style="337" customWidth="1"/>
    <col min="14845" max="14845" width="4.28515625" style="337" customWidth="1"/>
    <col min="14846" max="14846" width="34.7109375" style="337" customWidth="1"/>
    <col min="14847" max="14847" width="0" style="337" hidden="1" customWidth="1"/>
    <col min="14848" max="14848" width="20" style="337" customWidth="1"/>
    <col min="14849" max="14849" width="20.85546875" style="337" customWidth="1"/>
    <col min="14850" max="14850" width="25" style="337" customWidth="1"/>
    <col min="14851" max="14851" width="18.7109375" style="337" customWidth="1"/>
    <col min="14852" max="14852" width="29.7109375" style="337" customWidth="1"/>
    <col min="14853" max="14853" width="13.42578125" style="337" customWidth="1"/>
    <col min="14854" max="14854" width="13.85546875" style="337" customWidth="1"/>
    <col min="14855" max="14859" width="16.5703125" style="337" customWidth="1"/>
    <col min="14860" max="14860" width="20.5703125" style="337" customWidth="1"/>
    <col min="14861" max="14861" width="21.140625" style="337" customWidth="1"/>
    <col min="14862" max="14862" width="9.5703125" style="337" customWidth="1"/>
    <col min="14863" max="14863" width="0.42578125" style="337" customWidth="1"/>
    <col min="14864" max="14870" width="6.42578125" style="337" customWidth="1"/>
    <col min="14871" max="15099" width="11.42578125" style="337"/>
    <col min="15100" max="15100" width="1" style="337" customWidth="1"/>
    <col min="15101" max="15101" width="4.28515625" style="337" customWidth="1"/>
    <col min="15102" max="15102" width="34.7109375" style="337" customWidth="1"/>
    <col min="15103" max="15103" width="0" style="337" hidden="1" customWidth="1"/>
    <col min="15104" max="15104" width="20" style="337" customWidth="1"/>
    <col min="15105" max="15105" width="20.85546875" style="337" customWidth="1"/>
    <col min="15106" max="15106" width="25" style="337" customWidth="1"/>
    <col min="15107" max="15107" width="18.7109375" style="337" customWidth="1"/>
    <col min="15108" max="15108" width="29.7109375" style="337" customWidth="1"/>
    <col min="15109" max="15109" width="13.42578125" style="337" customWidth="1"/>
    <col min="15110" max="15110" width="13.85546875" style="337" customWidth="1"/>
    <col min="15111" max="15115" width="16.5703125" style="337" customWidth="1"/>
    <col min="15116" max="15116" width="20.5703125" style="337" customWidth="1"/>
    <col min="15117" max="15117" width="21.140625" style="337" customWidth="1"/>
    <col min="15118" max="15118" width="9.5703125" style="337" customWidth="1"/>
    <col min="15119" max="15119" width="0.42578125" style="337" customWidth="1"/>
    <col min="15120" max="15126" width="6.42578125" style="337" customWidth="1"/>
    <col min="15127" max="15355" width="11.42578125" style="337"/>
    <col min="15356" max="15356" width="1" style="337" customWidth="1"/>
    <col min="15357" max="15357" width="4.28515625" style="337" customWidth="1"/>
    <col min="15358" max="15358" width="34.7109375" style="337" customWidth="1"/>
    <col min="15359" max="15359" width="0" style="337" hidden="1" customWidth="1"/>
    <col min="15360" max="15360" width="20" style="337" customWidth="1"/>
    <col min="15361" max="15361" width="20.85546875" style="337" customWidth="1"/>
    <col min="15362" max="15362" width="25" style="337" customWidth="1"/>
    <col min="15363" max="15363" width="18.7109375" style="337" customWidth="1"/>
    <col min="15364" max="15364" width="29.7109375" style="337" customWidth="1"/>
    <col min="15365" max="15365" width="13.42578125" style="337" customWidth="1"/>
    <col min="15366" max="15366" width="13.85546875" style="337" customWidth="1"/>
    <col min="15367" max="15371" width="16.5703125" style="337" customWidth="1"/>
    <col min="15372" max="15372" width="20.5703125" style="337" customWidth="1"/>
    <col min="15373" max="15373" width="21.140625" style="337" customWidth="1"/>
    <col min="15374" max="15374" width="9.5703125" style="337" customWidth="1"/>
    <col min="15375" max="15375" width="0.42578125" style="337" customWidth="1"/>
    <col min="15376" max="15382" width="6.42578125" style="337" customWidth="1"/>
    <col min="15383" max="15611" width="11.42578125" style="337"/>
    <col min="15612" max="15612" width="1" style="337" customWidth="1"/>
    <col min="15613" max="15613" width="4.28515625" style="337" customWidth="1"/>
    <col min="15614" max="15614" width="34.7109375" style="337" customWidth="1"/>
    <col min="15615" max="15615" width="0" style="337" hidden="1" customWidth="1"/>
    <col min="15616" max="15616" width="20" style="337" customWidth="1"/>
    <col min="15617" max="15617" width="20.85546875" style="337" customWidth="1"/>
    <col min="15618" max="15618" width="25" style="337" customWidth="1"/>
    <col min="15619" max="15619" width="18.7109375" style="337" customWidth="1"/>
    <col min="15620" max="15620" width="29.7109375" style="337" customWidth="1"/>
    <col min="15621" max="15621" width="13.42578125" style="337" customWidth="1"/>
    <col min="15622" max="15622" width="13.85546875" style="337" customWidth="1"/>
    <col min="15623" max="15627" width="16.5703125" style="337" customWidth="1"/>
    <col min="15628" max="15628" width="20.5703125" style="337" customWidth="1"/>
    <col min="15629" max="15629" width="21.140625" style="337" customWidth="1"/>
    <col min="15630" max="15630" width="9.5703125" style="337" customWidth="1"/>
    <col min="15631" max="15631" width="0.42578125" style="337" customWidth="1"/>
    <col min="15632" max="15638" width="6.42578125" style="337" customWidth="1"/>
    <col min="15639" max="15867" width="11.42578125" style="337"/>
    <col min="15868" max="15868" width="1" style="337" customWidth="1"/>
    <col min="15869" max="15869" width="4.28515625" style="337" customWidth="1"/>
    <col min="15870" max="15870" width="34.7109375" style="337" customWidth="1"/>
    <col min="15871" max="15871" width="0" style="337" hidden="1" customWidth="1"/>
    <col min="15872" max="15872" width="20" style="337" customWidth="1"/>
    <col min="15873" max="15873" width="20.85546875" style="337" customWidth="1"/>
    <col min="15874" max="15874" width="25" style="337" customWidth="1"/>
    <col min="15875" max="15875" width="18.7109375" style="337" customWidth="1"/>
    <col min="15876" max="15876" width="29.7109375" style="337" customWidth="1"/>
    <col min="15877" max="15877" width="13.42578125" style="337" customWidth="1"/>
    <col min="15878" max="15878" width="13.85546875" style="337" customWidth="1"/>
    <col min="15879" max="15883" width="16.5703125" style="337" customWidth="1"/>
    <col min="15884" max="15884" width="20.5703125" style="337" customWidth="1"/>
    <col min="15885" max="15885" width="21.140625" style="337" customWidth="1"/>
    <col min="15886" max="15886" width="9.5703125" style="337" customWidth="1"/>
    <col min="15887" max="15887" width="0.42578125" style="337" customWidth="1"/>
    <col min="15888" max="15894" width="6.42578125" style="337" customWidth="1"/>
    <col min="15895" max="16123" width="11.42578125" style="337"/>
    <col min="16124" max="16124" width="1" style="337" customWidth="1"/>
    <col min="16125" max="16125" width="4.28515625" style="337" customWidth="1"/>
    <col min="16126" max="16126" width="34.7109375" style="337" customWidth="1"/>
    <col min="16127" max="16127" width="0" style="337" hidden="1" customWidth="1"/>
    <col min="16128" max="16128" width="20" style="337" customWidth="1"/>
    <col min="16129" max="16129" width="20.85546875" style="337" customWidth="1"/>
    <col min="16130" max="16130" width="25" style="337" customWidth="1"/>
    <col min="16131" max="16131" width="18.7109375" style="337" customWidth="1"/>
    <col min="16132" max="16132" width="29.7109375" style="337" customWidth="1"/>
    <col min="16133" max="16133" width="13.42578125" style="337" customWidth="1"/>
    <col min="16134" max="16134" width="13.85546875" style="337" customWidth="1"/>
    <col min="16135" max="16139" width="16.5703125" style="337" customWidth="1"/>
    <col min="16140" max="16140" width="20.5703125" style="337" customWidth="1"/>
    <col min="16141" max="16141" width="21.140625" style="337" customWidth="1"/>
    <col min="16142" max="16142" width="9.5703125" style="337" customWidth="1"/>
    <col min="16143" max="16143" width="0.42578125" style="337" customWidth="1"/>
    <col min="16144" max="16150" width="6.42578125" style="337" customWidth="1"/>
    <col min="16151" max="16371" width="11.42578125" style="337"/>
    <col min="16372" max="16384" width="11.42578125" style="337" customWidth="1"/>
  </cols>
  <sheetData>
    <row r="1" spans="2:16" x14ac:dyDescent="0.25">
      <c r="B1" s="1" t="s">
        <v>2110</v>
      </c>
    </row>
    <row r="2" spans="2:16" ht="15.75" x14ac:dyDescent="0.25">
      <c r="B2" s="1189" t="s">
        <v>1</v>
      </c>
      <c r="C2" s="1190"/>
      <c r="D2" s="1190"/>
      <c r="E2" s="1190"/>
      <c r="F2" s="1190"/>
      <c r="G2" s="1190"/>
      <c r="H2" s="1190"/>
      <c r="I2" s="1190"/>
      <c r="J2" s="1190"/>
      <c r="K2" s="1190"/>
      <c r="L2" s="1190"/>
      <c r="M2" s="1190"/>
      <c r="N2" s="1190"/>
      <c r="O2" s="1190"/>
      <c r="P2" s="1190"/>
    </row>
    <row r="4" spans="2:16" ht="15.75" x14ac:dyDescent="0.25">
      <c r="B4" s="1189" t="s">
        <v>2</v>
      </c>
      <c r="C4" s="1190"/>
      <c r="D4" s="1190"/>
      <c r="E4" s="1190"/>
      <c r="F4" s="1190"/>
      <c r="G4" s="1190"/>
      <c r="H4" s="1190"/>
      <c r="I4" s="1190"/>
      <c r="J4" s="1190"/>
      <c r="K4" s="1190"/>
      <c r="L4" s="1190"/>
      <c r="M4" s="1190"/>
      <c r="N4" s="1190"/>
      <c r="O4" s="1190"/>
      <c r="P4" s="1190"/>
    </row>
    <row r="5" spans="2:16" ht="15.75" thickBot="1" x14ac:dyDescent="0.3"/>
    <row r="6" spans="2:16" ht="16.5" thickBot="1" x14ac:dyDescent="0.3">
      <c r="B6" s="338" t="s">
        <v>3</v>
      </c>
      <c r="C6" s="1187" t="s">
        <v>1562</v>
      </c>
      <c r="D6" s="1187"/>
      <c r="E6" s="1187"/>
      <c r="F6" s="1187"/>
      <c r="G6" s="1187"/>
      <c r="H6" s="1187"/>
      <c r="I6" s="1187"/>
      <c r="J6" s="1187"/>
      <c r="K6" s="1187"/>
      <c r="L6" s="1187"/>
      <c r="M6" s="1187"/>
      <c r="N6" s="1188"/>
    </row>
    <row r="7" spans="2:16" ht="16.5" thickBot="1" x14ac:dyDescent="0.3">
      <c r="B7" s="338" t="s">
        <v>5</v>
      </c>
      <c r="C7" s="1187"/>
      <c r="D7" s="1187"/>
      <c r="E7" s="1187"/>
      <c r="F7" s="1187"/>
      <c r="G7" s="1187"/>
      <c r="H7" s="1187"/>
      <c r="I7" s="1187"/>
      <c r="J7" s="1187"/>
      <c r="K7" s="1187"/>
      <c r="L7" s="1187"/>
      <c r="M7" s="1187"/>
      <c r="N7" s="1188"/>
    </row>
    <row r="8" spans="2:16" ht="16.5" thickBot="1" x14ac:dyDescent="0.3">
      <c r="B8" s="338" t="s">
        <v>6</v>
      </c>
      <c r="C8" s="1187"/>
      <c r="D8" s="1187"/>
      <c r="E8" s="1187"/>
      <c r="F8" s="1187"/>
      <c r="G8" s="1187"/>
      <c r="H8" s="1187"/>
      <c r="I8" s="1187"/>
      <c r="J8" s="1187"/>
      <c r="K8" s="1187"/>
      <c r="L8" s="1187"/>
      <c r="M8" s="1187"/>
      <c r="N8" s="1188"/>
    </row>
    <row r="9" spans="2:16" ht="16.5" thickBot="1" x14ac:dyDescent="0.3">
      <c r="B9" s="338" t="s">
        <v>7</v>
      </c>
      <c r="C9" s="1187"/>
      <c r="D9" s="1187"/>
      <c r="E9" s="1187"/>
      <c r="F9" s="1187"/>
      <c r="G9" s="1187"/>
      <c r="H9" s="1187"/>
      <c r="I9" s="1187"/>
      <c r="J9" s="1187"/>
      <c r="K9" s="1187"/>
      <c r="L9" s="1187"/>
      <c r="M9" s="1187"/>
      <c r="N9" s="1188"/>
    </row>
    <row r="10" spans="2:16" ht="16.5" thickBot="1" x14ac:dyDescent="0.3">
      <c r="B10" s="338" t="s">
        <v>8</v>
      </c>
      <c r="C10" s="1193">
        <v>18</v>
      </c>
      <c r="D10" s="1193"/>
      <c r="E10" s="1194"/>
      <c r="F10" s="339"/>
      <c r="G10" s="339"/>
      <c r="H10" s="339"/>
      <c r="I10" s="339"/>
      <c r="J10" s="339"/>
      <c r="K10" s="339"/>
      <c r="L10" s="339"/>
      <c r="M10" s="339"/>
      <c r="N10" s="340"/>
    </row>
    <row r="11" spans="2:16" ht="16.5" thickBot="1" x14ac:dyDescent="0.3">
      <c r="B11" s="341" t="s">
        <v>10</v>
      </c>
      <c r="C11" s="342">
        <v>41972</v>
      </c>
      <c r="D11" s="343"/>
      <c r="E11" s="343"/>
      <c r="F11" s="343"/>
      <c r="G11" s="343"/>
      <c r="H11" s="343"/>
      <c r="I11" s="343"/>
      <c r="J11" s="343"/>
      <c r="K11" s="343"/>
      <c r="L11" s="343"/>
      <c r="M11" s="343"/>
      <c r="N11" s="344"/>
    </row>
    <row r="12" spans="2:16" ht="15.75" x14ac:dyDescent="0.25">
      <c r="B12" s="345"/>
      <c r="C12" s="346"/>
      <c r="D12" s="347"/>
      <c r="E12" s="347"/>
      <c r="F12" s="347"/>
      <c r="G12" s="347"/>
      <c r="H12" s="347"/>
      <c r="I12" s="348"/>
      <c r="J12" s="348"/>
      <c r="K12" s="348"/>
      <c r="L12" s="348"/>
      <c r="M12" s="348"/>
      <c r="N12" s="347"/>
    </row>
    <row r="13" spans="2:16" ht="15.75" x14ac:dyDescent="0.25">
      <c r="I13" s="348"/>
      <c r="J13" s="348"/>
      <c r="K13" s="348"/>
      <c r="L13" s="348"/>
      <c r="M13" s="348"/>
      <c r="N13" s="349"/>
    </row>
    <row r="14" spans="2:16" ht="45.75" customHeight="1" x14ac:dyDescent="0.25">
      <c r="B14" s="1195" t="s">
        <v>12</v>
      </c>
      <c r="C14" s="1195"/>
      <c r="D14" s="700" t="s">
        <v>13</v>
      </c>
      <c r="E14" s="700" t="s">
        <v>14</v>
      </c>
      <c r="F14" s="700" t="s">
        <v>15</v>
      </c>
      <c r="G14" s="350"/>
      <c r="I14" s="351"/>
      <c r="J14" s="351"/>
      <c r="K14" s="351"/>
      <c r="L14" s="351"/>
      <c r="M14" s="351"/>
      <c r="N14" s="349"/>
    </row>
    <row r="15" spans="2:16" ht="15.75" x14ac:dyDescent="0.25">
      <c r="B15" s="1195"/>
      <c r="C15" s="1195"/>
      <c r="D15" s="700">
        <v>18</v>
      </c>
      <c r="E15" s="352">
        <v>1191683244</v>
      </c>
      <c r="F15" s="353">
        <v>438</v>
      </c>
      <c r="G15" s="354"/>
      <c r="I15" s="355"/>
      <c r="J15" s="355"/>
      <c r="K15" s="355"/>
      <c r="L15" s="355"/>
      <c r="M15" s="355"/>
      <c r="N15" s="349"/>
    </row>
    <row r="16" spans="2:16" ht="15.75" x14ac:dyDescent="0.25">
      <c r="B16" s="1195"/>
      <c r="C16" s="1195"/>
      <c r="D16" s="700"/>
      <c r="E16" s="352"/>
      <c r="F16" s="353"/>
      <c r="G16" s="354"/>
      <c r="I16" s="355"/>
      <c r="J16" s="355"/>
      <c r="K16" s="355"/>
      <c r="L16" s="355"/>
      <c r="M16" s="355"/>
      <c r="N16" s="349"/>
    </row>
    <row r="17" spans="1:14" ht="15.75" x14ac:dyDescent="0.25">
      <c r="B17" s="1195"/>
      <c r="C17" s="1195"/>
      <c r="D17" s="700"/>
      <c r="E17" s="352"/>
      <c r="F17" s="352"/>
      <c r="G17" s="354"/>
      <c r="I17" s="355"/>
      <c r="J17" s="355"/>
      <c r="K17" s="355"/>
      <c r="L17" s="355"/>
      <c r="M17" s="355"/>
      <c r="N17" s="349"/>
    </row>
    <row r="18" spans="1:14" ht="15.75" x14ac:dyDescent="0.25">
      <c r="B18" s="1195"/>
      <c r="C18" s="1195"/>
      <c r="D18" s="700"/>
      <c r="E18" s="356"/>
      <c r="F18" s="352"/>
      <c r="G18" s="354"/>
      <c r="H18" s="357"/>
      <c r="I18" s="355"/>
      <c r="J18" s="355"/>
      <c r="K18" s="355"/>
      <c r="L18" s="355"/>
      <c r="M18" s="355"/>
      <c r="N18" s="358"/>
    </row>
    <row r="19" spans="1:14" ht="15.75" x14ac:dyDescent="0.25">
      <c r="B19" s="1195"/>
      <c r="C19" s="1195"/>
      <c r="D19" s="700"/>
      <c r="E19" s="356"/>
      <c r="F19" s="352"/>
      <c r="G19" s="354"/>
      <c r="H19" s="357"/>
      <c r="I19" s="359"/>
      <c r="J19" s="359"/>
      <c r="K19" s="359"/>
      <c r="L19" s="359"/>
      <c r="M19" s="359"/>
      <c r="N19" s="358"/>
    </row>
    <row r="20" spans="1:14" ht="15.75" x14ac:dyDescent="0.25">
      <c r="B20" s="1195"/>
      <c r="C20" s="1195"/>
      <c r="D20" s="700"/>
      <c r="E20" s="356"/>
      <c r="F20" s="352"/>
      <c r="G20" s="354"/>
      <c r="H20" s="357"/>
      <c r="I20" s="348"/>
      <c r="J20" s="348"/>
      <c r="K20" s="348"/>
      <c r="L20" s="348"/>
      <c r="M20" s="348"/>
      <c r="N20" s="358"/>
    </row>
    <row r="21" spans="1:14" ht="15.75" x14ac:dyDescent="0.25">
      <c r="B21" s="1195"/>
      <c r="C21" s="1195"/>
      <c r="D21" s="700"/>
      <c r="E21" s="356"/>
      <c r="F21" s="352"/>
      <c r="G21" s="354"/>
      <c r="H21" s="357"/>
      <c r="I21" s="348"/>
      <c r="J21" s="348"/>
      <c r="K21" s="348"/>
      <c r="L21" s="348"/>
      <c r="M21" s="348"/>
      <c r="N21" s="358"/>
    </row>
    <row r="22" spans="1:14" ht="16.5" thickBot="1" x14ac:dyDescent="0.3">
      <c r="B22" s="1196" t="s">
        <v>16</v>
      </c>
      <c r="C22" s="1197"/>
      <c r="D22" s="700"/>
      <c r="E22" s="360">
        <f>SUM(E15:E21)</f>
        <v>1191683244</v>
      </c>
      <c r="F22" s="353">
        <f>SUM(F15:F21)</f>
        <v>438</v>
      </c>
      <c r="G22" s="354"/>
      <c r="H22" s="357"/>
      <c r="I22" s="348"/>
      <c r="J22" s="348"/>
      <c r="K22" s="348"/>
      <c r="L22" s="348"/>
      <c r="M22" s="348"/>
      <c r="N22" s="358"/>
    </row>
    <row r="23" spans="1:14" ht="45.75" thickBot="1" x14ac:dyDescent="0.3">
      <c r="A23" s="361"/>
      <c r="B23" s="362" t="s">
        <v>17</v>
      </c>
      <c r="C23" s="362" t="s">
        <v>18</v>
      </c>
      <c r="E23" s="351"/>
      <c r="F23" s="351"/>
      <c r="G23" s="351"/>
      <c r="H23" s="351"/>
      <c r="I23" s="363"/>
      <c r="J23" s="363"/>
      <c r="K23" s="363"/>
      <c r="L23" s="363"/>
      <c r="M23" s="363"/>
    </row>
    <row r="24" spans="1:14" ht="16.5" thickBot="1" x14ac:dyDescent="0.3">
      <c r="A24" s="364">
        <v>1</v>
      </c>
      <c r="C24" s="470">
        <v>350</v>
      </c>
      <c r="D24" s="471"/>
      <c r="E24" s="472">
        <f>E22</f>
        <v>1191683244</v>
      </c>
      <c r="F24" s="473"/>
      <c r="G24" s="368"/>
      <c r="H24" s="368"/>
      <c r="I24" s="369"/>
      <c r="J24" s="369"/>
      <c r="K24" s="369"/>
      <c r="L24" s="369"/>
      <c r="M24" s="369"/>
    </row>
    <row r="25" spans="1:14" ht="15.75" x14ac:dyDescent="0.25">
      <c r="A25" s="370"/>
      <c r="C25" s="371"/>
      <c r="D25" s="355"/>
      <c r="E25" s="372"/>
      <c r="F25" s="368"/>
      <c r="G25" s="368"/>
      <c r="H25" s="368"/>
      <c r="I25" s="369"/>
      <c r="J25" s="369"/>
      <c r="K25" s="369"/>
      <c r="L25" s="369"/>
      <c r="M25" s="369"/>
    </row>
    <row r="26" spans="1:14" ht="15.75" x14ac:dyDescent="0.25">
      <c r="A26" s="370"/>
      <c r="C26" s="371"/>
      <c r="D26" s="355"/>
      <c r="E26" s="372"/>
      <c r="F26" s="368"/>
      <c r="G26" s="368"/>
      <c r="H26" s="368"/>
      <c r="I26" s="369"/>
      <c r="J26" s="369"/>
      <c r="K26" s="369"/>
      <c r="L26" s="369"/>
      <c r="M26" s="369"/>
    </row>
    <row r="27" spans="1:14" ht="15.75" x14ac:dyDescent="0.2">
      <c r="A27" s="370"/>
      <c r="B27" s="373" t="s">
        <v>19</v>
      </c>
      <c r="C27" s="374"/>
      <c r="D27" s="374"/>
      <c r="E27" s="374"/>
      <c r="F27" s="374"/>
      <c r="G27" s="374"/>
      <c r="H27" s="374"/>
      <c r="I27" s="348"/>
      <c r="J27" s="348"/>
      <c r="K27" s="348"/>
      <c r="L27" s="348"/>
      <c r="M27" s="348"/>
      <c r="N27" s="349"/>
    </row>
    <row r="28" spans="1:14" ht="15.75" x14ac:dyDescent="0.2">
      <c r="A28" s="370"/>
      <c r="B28" s="374"/>
      <c r="C28" s="374"/>
      <c r="D28" s="374"/>
      <c r="E28" s="374"/>
      <c r="F28" s="374"/>
      <c r="G28" s="374"/>
      <c r="H28" s="374"/>
      <c r="I28" s="348"/>
      <c r="J28" s="348"/>
      <c r="K28" s="348"/>
      <c r="L28" s="348"/>
      <c r="M28" s="348"/>
      <c r="N28" s="349"/>
    </row>
    <row r="29" spans="1:14" ht="15.75" x14ac:dyDescent="0.2">
      <c r="A29" s="370"/>
      <c r="B29" s="375" t="s">
        <v>20</v>
      </c>
      <c r="C29" s="375" t="s">
        <v>21</v>
      </c>
      <c r="D29" s="375" t="s">
        <v>22</v>
      </c>
      <c r="E29" s="374"/>
      <c r="F29" s="374"/>
      <c r="G29" s="374"/>
      <c r="H29" s="374"/>
      <c r="I29" s="348"/>
      <c r="J29" s="348"/>
      <c r="K29" s="348"/>
      <c r="L29" s="348"/>
      <c r="M29" s="348"/>
      <c r="N29" s="349"/>
    </row>
    <row r="30" spans="1:14" ht="15.75" x14ac:dyDescent="0.2">
      <c r="A30" s="370"/>
      <c r="B30" s="112" t="s">
        <v>23</v>
      </c>
      <c r="C30" s="112" t="s">
        <v>24</v>
      </c>
      <c r="D30" s="112"/>
      <c r="E30" s="374"/>
      <c r="F30" s="374"/>
      <c r="G30" s="374"/>
      <c r="H30" s="374"/>
      <c r="I30" s="348"/>
      <c r="J30" s="348"/>
      <c r="K30" s="348"/>
      <c r="L30" s="348"/>
      <c r="M30" s="348"/>
      <c r="N30" s="349"/>
    </row>
    <row r="31" spans="1:14" ht="15.75" x14ac:dyDescent="0.2">
      <c r="A31" s="370"/>
      <c r="B31" s="112" t="s">
        <v>25</v>
      </c>
      <c r="C31" s="112" t="s">
        <v>24</v>
      </c>
      <c r="D31" s="112"/>
      <c r="E31" s="374"/>
      <c r="F31" s="374"/>
      <c r="G31" s="374"/>
      <c r="H31" s="374"/>
      <c r="I31" s="348"/>
      <c r="J31" s="348"/>
      <c r="K31" s="348"/>
      <c r="L31" s="348"/>
      <c r="M31" s="348"/>
      <c r="N31" s="349"/>
    </row>
    <row r="32" spans="1:14" ht="15.75" x14ac:dyDescent="0.2">
      <c r="A32" s="370"/>
      <c r="B32" s="112" t="s">
        <v>26</v>
      </c>
      <c r="C32" s="112"/>
      <c r="D32" s="440" t="s">
        <v>24</v>
      </c>
      <c r="E32" s="374"/>
      <c r="F32" s="374"/>
      <c r="G32" s="374"/>
      <c r="H32" s="374"/>
      <c r="I32" s="348"/>
      <c r="J32" s="348"/>
      <c r="K32" s="348"/>
      <c r="L32" s="348"/>
      <c r="M32" s="348"/>
      <c r="N32" s="349"/>
    </row>
    <row r="33" spans="1:17" ht="15.75" x14ac:dyDescent="0.2">
      <c r="A33" s="370"/>
      <c r="B33" s="112" t="s">
        <v>27</v>
      </c>
      <c r="C33" s="112" t="s">
        <v>24</v>
      </c>
      <c r="D33" s="112"/>
      <c r="E33" s="374"/>
      <c r="F33" s="374"/>
      <c r="G33" s="374"/>
      <c r="H33" s="374"/>
      <c r="I33" s="348"/>
      <c r="J33" s="348"/>
      <c r="K33" s="348"/>
      <c r="L33" s="348"/>
      <c r="M33" s="348"/>
      <c r="N33" s="349"/>
    </row>
    <row r="34" spans="1:17" ht="15.75" x14ac:dyDescent="0.2">
      <c r="A34" s="370"/>
      <c r="B34" s="374"/>
      <c r="C34" s="374"/>
      <c r="D34" s="374"/>
      <c r="E34" s="374"/>
      <c r="F34" s="374"/>
      <c r="G34" s="374"/>
      <c r="H34" s="374"/>
      <c r="I34" s="348"/>
      <c r="J34" s="348"/>
      <c r="K34" s="348"/>
      <c r="L34" s="348"/>
      <c r="M34" s="348"/>
      <c r="N34" s="349"/>
    </row>
    <row r="35" spans="1:17" ht="15.75" x14ac:dyDescent="0.2">
      <c r="A35" s="370"/>
      <c r="B35" s="374"/>
      <c r="C35" s="374"/>
      <c r="D35" s="374"/>
      <c r="E35" s="374"/>
      <c r="F35" s="374"/>
      <c r="G35" s="374"/>
      <c r="H35" s="374"/>
      <c r="I35" s="348"/>
      <c r="J35" s="348"/>
      <c r="K35" s="348"/>
      <c r="L35" s="348"/>
      <c r="M35" s="348"/>
      <c r="N35" s="349"/>
    </row>
    <row r="36" spans="1:17" ht="15.75" x14ac:dyDescent="0.2">
      <c r="A36" s="370"/>
      <c r="B36" s="373" t="s">
        <v>28</v>
      </c>
      <c r="C36" s="374"/>
      <c r="D36" s="374"/>
      <c r="E36" s="374"/>
      <c r="F36" s="374"/>
      <c r="G36" s="374"/>
      <c r="H36" s="374"/>
      <c r="I36" s="348"/>
      <c r="J36" s="348"/>
      <c r="K36" s="348"/>
      <c r="L36" s="348"/>
      <c r="M36" s="348"/>
      <c r="N36" s="349"/>
    </row>
    <row r="37" spans="1:17" ht="15.75" x14ac:dyDescent="0.2">
      <c r="A37" s="370"/>
      <c r="B37" s="374"/>
      <c r="C37" s="374"/>
      <c r="D37" s="374"/>
      <c r="E37" s="374"/>
      <c r="F37" s="374"/>
      <c r="G37" s="374"/>
      <c r="H37" s="374"/>
      <c r="I37" s="348"/>
      <c r="J37" s="348"/>
      <c r="K37" s="348"/>
      <c r="L37" s="348"/>
      <c r="M37" s="348"/>
      <c r="N37" s="349"/>
    </row>
    <row r="38" spans="1:17" ht="15.75" x14ac:dyDescent="0.2">
      <c r="A38" s="370"/>
      <c r="B38" s="374"/>
      <c r="C38" s="374"/>
      <c r="D38" s="374"/>
      <c r="E38" s="374"/>
      <c r="F38" s="374"/>
      <c r="G38" s="374"/>
      <c r="H38" s="374"/>
      <c r="I38" s="348"/>
      <c r="J38" s="348"/>
      <c r="K38" s="348"/>
      <c r="L38" s="348"/>
      <c r="M38" s="348"/>
      <c r="N38" s="349"/>
    </row>
    <row r="39" spans="1:17" ht="15.75" x14ac:dyDescent="0.2">
      <c r="A39" s="370"/>
      <c r="B39" s="375" t="s">
        <v>20</v>
      </c>
      <c r="C39" s="375" t="s">
        <v>29</v>
      </c>
      <c r="D39" s="377" t="s">
        <v>30</v>
      </c>
      <c r="E39" s="377" t="s">
        <v>31</v>
      </c>
      <c r="F39" s="374"/>
      <c r="G39" s="374"/>
      <c r="H39" s="374"/>
      <c r="I39" s="348"/>
      <c r="J39" s="348"/>
      <c r="K39" s="348"/>
      <c r="L39" s="348"/>
      <c r="M39" s="348"/>
      <c r="N39" s="349"/>
    </row>
    <row r="40" spans="1:17" ht="30" x14ac:dyDescent="0.2">
      <c r="A40" s="370"/>
      <c r="B40" s="378" t="s">
        <v>32</v>
      </c>
      <c r="C40" s="683">
        <v>40</v>
      </c>
      <c r="D40" s="688">
        <v>30</v>
      </c>
      <c r="E40" s="1198">
        <f>+D40+D41</f>
        <v>65</v>
      </c>
      <c r="F40" s="374"/>
      <c r="G40" s="374"/>
      <c r="H40" s="374"/>
      <c r="I40" s="348"/>
      <c r="J40" s="348"/>
      <c r="K40" s="348"/>
      <c r="L40" s="348"/>
      <c r="M40" s="348"/>
      <c r="N40" s="349"/>
    </row>
    <row r="41" spans="1:17" ht="45" x14ac:dyDescent="0.2">
      <c r="A41" s="370"/>
      <c r="B41" s="378" t="s">
        <v>33</v>
      </c>
      <c r="C41" s="683">
        <v>60</v>
      </c>
      <c r="D41" s="688">
        <v>35</v>
      </c>
      <c r="E41" s="1199"/>
      <c r="F41" s="374"/>
      <c r="G41" s="374"/>
      <c r="H41" s="374"/>
      <c r="I41" s="348"/>
      <c r="J41" s="348"/>
      <c r="K41" s="348"/>
      <c r="L41" s="348"/>
      <c r="M41" s="348"/>
      <c r="N41" s="349"/>
    </row>
    <row r="42" spans="1:17" ht="15.75" x14ac:dyDescent="0.25">
      <c r="A42" s="370"/>
      <c r="C42" s="371"/>
      <c r="D42" s="355"/>
      <c r="E42" s="372"/>
      <c r="F42" s="368"/>
      <c r="G42" s="368"/>
      <c r="H42" s="368"/>
      <c r="I42" s="369"/>
      <c r="J42" s="369"/>
      <c r="K42" s="369"/>
      <c r="L42" s="369"/>
      <c r="M42" s="369"/>
    </row>
    <row r="43" spans="1:17" ht="15.75" x14ac:dyDescent="0.25">
      <c r="A43" s="370"/>
      <c r="C43" s="371"/>
      <c r="D43" s="355"/>
      <c r="E43" s="372"/>
      <c r="F43" s="368"/>
      <c r="G43" s="368"/>
      <c r="H43" s="368"/>
      <c r="I43" s="369"/>
      <c r="J43" s="369"/>
      <c r="K43" s="369"/>
      <c r="L43" s="369"/>
      <c r="M43" s="369"/>
    </row>
    <row r="44" spans="1:17" ht="15.75" x14ac:dyDescent="0.25">
      <c r="A44" s="370"/>
      <c r="C44" s="371"/>
      <c r="D44" s="355"/>
      <c r="E44" s="372"/>
      <c r="F44" s="368"/>
      <c r="G44" s="368"/>
      <c r="H44" s="368"/>
      <c r="I44" s="369"/>
      <c r="J44" s="369"/>
      <c r="K44" s="369"/>
      <c r="L44" s="369"/>
      <c r="M44" s="369"/>
    </row>
    <row r="45" spans="1:17" ht="15.75" thickBot="1" x14ac:dyDescent="0.3">
      <c r="M45" s="1200" t="s">
        <v>34</v>
      </c>
      <c r="N45" s="1200"/>
    </row>
    <row r="46" spans="1:17" ht="15.75" x14ac:dyDescent="0.25">
      <c r="B46" s="373" t="s">
        <v>35</v>
      </c>
      <c r="M46" s="379"/>
      <c r="N46" s="379"/>
    </row>
    <row r="47" spans="1:17" ht="15.75" thickBot="1" x14ac:dyDescent="0.3">
      <c r="M47" s="379"/>
      <c r="N47" s="379"/>
    </row>
    <row r="48" spans="1:17" s="348" customFormat="1" ht="109.5" customHeight="1" x14ac:dyDescent="0.25">
      <c r="B48" s="228" t="s">
        <v>36</v>
      </c>
      <c r="C48" s="228" t="s">
        <v>37</v>
      </c>
      <c r="D48" s="228" t="s">
        <v>38</v>
      </c>
      <c r="E48" s="228" t="s">
        <v>39</v>
      </c>
      <c r="F48" s="228" t="s">
        <v>40</v>
      </c>
      <c r="G48" s="228" t="s">
        <v>41</v>
      </c>
      <c r="H48" s="228" t="s">
        <v>42</v>
      </c>
      <c r="I48" s="228" t="s">
        <v>43</v>
      </c>
      <c r="J48" s="228" t="s">
        <v>44</v>
      </c>
      <c r="K48" s="228" t="s">
        <v>45</v>
      </c>
      <c r="L48" s="228" t="s">
        <v>46</v>
      </c>
      <c r="M48" s="229" t="s">
        <v>47</v>
      </c>
      <c r="N48" s="228" t="s">
        <v>48</v>
      </c>
      <c r="O48" s="228" t="s">
        <v>49</v>
      </c>
      <c r="P48" s="227" t="s">
        <v>50</v>
      </c>
      <c r="Q48" s="227" t="s">
        <v>51</v>
      </c>
    </row>
    <row r="49" spans="1:26" s="699" customFormat="1" ht="60" x14ac:dyDescent="0.25">
      <c r="A49" s="380">
        <v>1</v>
      </c>
      <c r="B49" s="206" t="s">
        <v>2111</v>
      </c>
      <c r="C49" s="206" t="s">
        <v>2111</v>
      </c>
      <c r="D49" s="206" t="s">
        <v>1539</v>
      </c>
      <c r="E49" s="206" t="s">
        <v>2112</v>
      </c>
      <c r="F49" s="220" t="s">
        <v>21</v>
      </c>
      <c r="G49" s="226"/>
      <c r="H49" s="225" t="s">
        <v>157</v>
      </c>
      <c r="I49" s="219" t="s">
        <v>158</v>
      </c>
      <c r="J49" s="219" t="s">
        <v>22</v>
      </c>
      <c r="K49" s="224">
        <v>10</v>
      </c>
      <c r="L49" s="224"/>
      <c r="M49" s="224">
        <v>150</v>
      </c>
      <c r="N49" s="224">
        <f>+M49*G49</f>
        <v>0</v>
      </c>
      <c r="O49" s="216">
        <v>390619193</v>
      </c>
      <c r="P49" s="216">
        <v>14</v>
      </c>
      <c r="Q49" s="215"/>
      <c r="R49" s="381"/>
      <c r="S49" s="381"/>
      <c r="T49" s="381"/>
      <c r="U49" s="381"/>
      <c r="V49" s="381"/>
      <c r="W49" s="381"/>
      <c r="X49" s="381"/>
      <c r="Y49" s="381"/>
      <c r="Z49" s="381"/>
    </row>
    <row r="50" spans="1:26" s="699" customFormat="1" ht="60" x14ac:dyDescent="0.25">
      <c r="A50" s="380">
        <f t="shared" ref="A50:A56" si="0">+A49+1</f>
        <v>2</v>
      </c>
      <c r="B50" s="206" t="s">
        <v>2111</v>
      </c>
      <c r="C50" s="206" t="s">
        <v>2111</v>
      </c>
      <c r="D50" s="206" t="s">
        <v>1539</v>
      </c>
      <c r="E50" s="224">
        <v>4600030701</v>
      </c>
      <c r="F50" s="220" t="s">
        <v>21</v>
      </c>
      <c r="G50" s="220"/>
      <c r="H50" s="220" t="s">
        <v>152</v>
      </c>
      <c r="I50" s="219" t="s">
        <v>2113</v>
      </c>
      <c r="J50" s="219" t="s">
        <v>22</v>
      </c>
      <c r="K50" s="224">
        <v>10</v>
      </c>
      <c r="L50" s="219"/>
      <c r="M50" s="224">
        <v>500</v>
      </c>
      <c r="N50" s="224">
        <f>+M50*G50</f>
        <v>0</v>
      </c>
      <c r="O50" s="216">
        <v>1150185476</v>
      </c>
      <c r="P50" s="216">
        <v>21</v>
      </c>
      <c r="Q50" s="215"/>
      <c r="R50" s="381"/>
      <c r="S50" s="381"/>
      <c r="T50" s="381"/>
      <c r="U50" s="381"/>
      <c r="V50" s="381"/>
      <c r="W50" s="381"/>
      <c r="X50" s="381"/>
      <c r="Y50" s="381"/>
      <c r="Z50" s="381"/>
    </row>
    <row r="51" spans="1:26" s="699" customFormat="1" ht="60" x14ac:dyDescent="0.25">
      <c r="A51" s="380">
        <f t="shared" si="0"/>
        <v>3</v>
      </c>
      <c r="B51" s="206" t="s">
        <v>2111</v>
      </c>
      <c r="C51" s="206" t="s">
        <v>2111</v>
      </c>
      <c r="D51" s="206" t="s">
        <v>1539</v>
      </c>
      <c r="E51" s="224">
        <v>4600037945</v>
      </c>
      <c r="F51" s="220" t="s">
        <v>21</v>
      </c>
      <c r="G51" s="220"/>
      <c r="H51" s="220" t="s">
        <v>2114</v>
      </c>
      <c r="I51" s="219" t="s">
        <v>73</v>
      </c>
      <c r="J51" s="219" t="s">
        <v>22</v>
      </c>
      <c r="K51" s="224">
        <v>10</v>
      </c>
      <c r="L51" s="219"/>
      <c r="M51" s="224">
        <v>550</v>
      </c>
      <c r="N51" s="224">
        <f>+M51*G51</f>
        <v>0</v>
      </c>
      <c r="O51" s="216">
        <v>1230078298</v>
      </c>
      <c r="P51" s="216">
        <v>27</v>
      </c>
      <c r="Q51" s="215"/>
      <c r="R51" s="381"/>
      <c r="S51" s="381"/>
      <c r="T51" s="381"/>
      <c r="U51" s="381"/>
      <c r="V51" s="381"/>
      <c r="W51" s="381"/>
      <c r="X51" s="381"/>
      <c r="Y51" s="381"/>
      <c r="Z51" s="381"/>
    </row>
    <row r="52" spans="1:26" s="699" customFormat="1" x14ac:dyDescent="0.25">
      <c r="A52" s="380">
        <f t="shared" si="0"/>
        <v>4</v>
      </c>
      <c r="R52" s="381"/>
      <c r="S52" s="381"/>
      <c r="T52" s="381"/>
      <c r="U52" s="381"/>
      <c r="V52" s="381"/>
      <c r="W52" s="381"/>
      <c r="X52" s="381"/>
      <c r="Y52" s="381"/>
      <c r="Z52" s="381"/>
    </row>
    <row r="53" spans="1:26" s="699" customFormat="1" x14ac:dyDescent="0.25">
      <c r="A53" s="380">
        <f t="shared" si="0"/>
        <v>5</v>
      </c>
      <c r="B53" s="206"/>
      <c r="C53" s="206"/>
      <c r="D53" s="206"/>
      <c r="E53" s="224"/>
      <c r="F53" s="220"/>
      <c r="G53" s="220"/>
      <c r="H53" s="220"/>
      <c r="I53" s="219"/>
      <c r="J53" s="219"/>
      <c r="K53" s="224"/>
      <c r="L53" s="219"/>
      <c r="M53" s="224"/>
      <c r="N53" s="224"/>
      <c r="O53" s="216"/>
      <c r="P53" s="216"/>
      <c r="Q53" s="215"/>
      <c r="R53" s="381"/>
      <c r="S53" s="381"/>
      <c r="T53" s="381"/>
      <c r="U53" s="381"/>
      <c r="V53" s="381"/>
      <c r="W53" s="381"/>
      <c r="X53" s="381"/>
      <c r="Y53" s="381"/>
      <c r="Z53" s="381"/>
    </row>
    <row r="54" spans="1:26" s="699" customFormat="1" x14ac:dyDescent="0.25">
      <c r="A54" s="380">
        <f t="shared" si="0"/>
        <v>6</v>
      </c>
      <c r="B54" s="206"/>
      <c r="C54" s="206"/>
      <c r="D54" s="206"/>
      <c r="E54" s="224"/>
      <c r="F54" s="220"/>
      <c r="G54" s="220"/>
      <c r="H54" s="220"/>
      <c r="I54" s="219"/>
      <c r="J54" s="219"/>
      <c r="K54" s="219"/>
      <c r="L54" s="219"/>
      <c r="M54" s="223"/>
      <c r="N54" s="223"/>
      <c r="O54" s="216"/>
      <c r="P54" s="216"/>
      <c r="Q54" s="215"/>
      <c r="R54" s="381"/>
      <c r="S54" s="381"/>
      <c r="T54" s="381"/>
      <c r="U54" s="381"/>
      <c r="V54" s="381"/>
      <c r="W54" s="381"/>
      <c r="X54" s="381"/>
      <c r="Y54" s="381"/>
      <c r="Z54" s="381"/>
    </row>
    <row r="55" spans="1:26" s="699" customFormat="1" x14ac:dyDescent="0.25">
      <c r="A55" s="380">
        <f t="shared" si="0"/>
        <v>7</v>
      </c>
      <c r="B55" s="206"/>
      <c r="C55" s="220"/>
      <c r="D55" s="206"/>
      <c r="E55" s="221"/>
      <c r="F55" s="220"/>
      <c r="G55" s="220"/>
      <c r="H55" s="220"/>
      <c r="I55" s="219"/>
      <c r="J55" s="219"/>
      <c r="K55" s="219"/>
      <c r="L55" s="219"/>
      <c r="M55" s="223"/>
      <c r="N55" s="223"/>
      <c r="O55" s="216"/>
      <c r="P55" s="216"/>
      <c r="Q55" s="215"/>
      <c r="R55" s="381"/>
      <c r="S55" s="381"/>
      <c r="T55" s="381"/>
      <c r="U55" s="381"/>
      <c r="V55" s="381"/>
      <c r="W55" s="381"/>
      <c r="X55" s="381"/>
      <c r="Y55" s="381"/>
      <c r="Z55" s="381"/>
    </row>
    <row r="56" spans="1:26" s="699" customFormat="1" x14ac:dyDescent="0.25">
      <c r="A56" s="380">
        <f t="shared" si="0"/>
        <v>8</v>
      </c>
      <c r="B56" s="206"/>
      <c r="C56" s="220"/>
      <c r="D56" s="206"/>
      <c r="E56" s="221"/>
      <c r="F56" s="220"/>
      <c r="G56" s="220"/>
      <c r="H56" s="220"/>
      <c r="I56" s="219"/>
      <c r="J56" s="219"/>
      <c r="K56" s="219"/>
      <c r="L56" s="219"/>
      <c r="M56" s="223"/>
      <c r="N56" s="223"/>
      <c r="O56" s="216"/>
      <c r="P56" s="216"/>
      <c r="Q56" s="215"/>
      <c r="R56" s="381"/>
      <c r="S56" s="381"/>
      <c r="T56" s="381"/>
      <c r="U56" s="381"/>
      <c r="V56" s="381"/>
      <c r="W56" s="381"/>
      <c r="X56" s="381"/>
      <c r="Y56" s="381"/>
      <c r="Z56" s="381"/>
    </row>
    <row r="57" spans="1:26" s="699" customFormat="1" ht="15.75" x14ac:dyDescent="0.25">
      <c r="A57" s="380"/>
      <c r="B57" s="222" t="s">
        <v>31</v>
      </c>
      <c r="C57" s="220"/>
      <c r="D57" s="206"/>
      <c r="E57" s="221"/>
      <c r="F57" s="220"/>
      <c r="G57" s="220"/>
      <c r="H57" s="220"/>
      <c r="I57" s="219"/>
      <c r="J57" s="219"/>
      <c r="K57" s="217">
        <f>SUM(K49:K56)</f>
        <v>30</v>
      </c>
      <c r="L57" s="217">
        <f>SUM(L49:L56)</f>
        <v>0</v>
      </c>
      <c r="M57" s="218">
        <f>SUM(M49:M56)</f>
        <v>1200</v>
      </c>
      <c r="N57" s="217">
        <f>SUM(N49:N56)</f>
        <v>0</v>
      </c>
      <c r="O57" s="216"/>
      <c r="P57" s="216"/>
      <c r="Q57" s="215"/>
    </row>
    <row r="58" spans="1:26" s="209" customFormat="1" x14ac:dyDescent="0.25">
      <c r="E58" s="214"/>
    </row>
    <row r="59" spans="1:26" s="209" customFormat="1" ht="15.75" x14ac:dyDescent="0.25">
      <c r="B59" s="1201" t="s">
        <v>76</v>
      </c>
      <c r="C59" s="1201" t="s">
        <v>77</v>
      </c>
      <c r="D59" s="1203" t="s">
        <v>78</v>
      </c>
      <c r="E59" s="1203"/>
    </row>
    <row r="60" spans="1:26" s="209" customFormat="1" ht="15.75" x14ac:dyDescent="0.25">
      <c r="B60" s="1202"/>
      <c r="C60" s="1202"/>
      <c r="D60" s="698" t="s">
        <v>79</v>
      </c>
      <c r="E60" s="213" t="s">
        <v>80</v>
      </c>
    </row>
    <row r="61" spans="1:26" s="209" customFormat="1" ht="30.6" customHeight="1" x14ac:dyDescent="0.25">
      <c r="B61" s="211" t="s">
        <v>81</v>
      </c>
      <c r="C61" s="210">
        <f>+K57</f>
        <v>30</v>
      </c>
      <c r="D61" s="182" t="s">
        <v>21</v>
      </c>
      <c r="E61" s="182"/>
      <c r="F61" s="212"/>
      <c r="G61" s="212"/>
      <c r="H61" s="212"/>
      <c r="I61" s="212"/>
      <c r="J61" s="212"/>
      <c r="K61" s="212"/>
      <c r="L61" s="212"/>
      <c r="M61" s="212"/>
    </row>
    <row r="62" spans="1:26" s="209" customFormat="1" ht="30" customHeight="1" x14ac:dyDescent="0.25">
      <c r="B62" s="211" t="s">
        <v>82</v>
      </c>
      <c r="C62" s="210">
        <f>+M57</f>
        <v>1200</v>
      </c>
      <c r="D62" s="182" t="s">
        <v>21</v>
      </c>
      <c r="E62" s="182"/>
    </row>
    <row r="63" spans="1:26" s="209" customFormat="1" x14ac:dyDescent="0.25">
      <c r="B63" s="386"/>
      <c r="C63" s="1204"/>
      <c r="D63" s="1204"/>
      <c r="E63" s="1204"/>
      <c r="F63" s="1204"/>
      <c r="G63" s="1204"/>
      <c r="H63" s="1204"/>
      <c r="I63" s="1204"/>
      <c r="J63" s="1204"/>
      <c r="K63" s="1204"/>
      <c r="L63" s="1204"/>
      <c r="M63" s="1204"/>
      <c r="N63" s="1204"/>
    </row>
    <row r="64" spans="1:26" ht="28.15" customHeight="1" thickBot="1" x14ac:dyDescent="0.3"/>
    <row r="65" spans="2:17" ht="16.5" thickBot="1" x14ac:dyDescent="0.3">
      <c r="B65" s="1205" t="s">
        <v>83</v>
      </c>
      <c r="C65" s="1205"/>
      <c r="D65" s="1205"/>
      <c r="E65" s="1205"/>
      <c r="F65" s="1205"/>
      <c r="G65" s="1205"/>
      <c r="H65" s="1205"/>
      <c r="I65" s="1205"/>
      <c r="J65" s="1205"/>
      <c r="K65" s="1205"/>
      <c r="L65" s="1205"/>
      <c r="M65" s="1205"/>
      <c r="N65" s="1205"/>
    </row>
    <row r="68" spans="2:17" ht="109.5" customHeight="1" x14ac:dyDescent="0.25">
      <c r="B68" s="375" t="s">
        <v>84</v>
      </c>
      <c r="C68" s="387" t="s">
        <v>85</v>
      </c>
      <c r="D68" s="387" t="s">
        <v>86</v>
      </c>
      <c r="E68" s="387" t="s">
        <v>87</v>
      </c>
      <c r="F68" s="387" t="s">
        <v>88</v>
      </c>
      <c r="G68" s="387" t="s">
        <v>89</v>
      </c>
      <c r="H68" s="387" t="s">
        <v>90</v>
      </c>
      <c r="I68" s="387" t="s">
        <v>91</v>
      </c>
      <c r="J68" s="387" t="s">
        <v>92</v>
      </c>
      <c r="K68" s="387" t="s">
        <v>93</v>
      </c>
      <c r="L68" s="387" t="s">
        <v>94</v>
      </c>
      <c r="M68" s="388" t="s">
        <v>95</v>
      </c>
      <c r="N68" s="388" t="s">
        <v>96</v>
      </c>
      <c r="O68" s="1206" t="s">
        <v>97</v>
      </c>
      <c r="P68" s="1207"/>
      <c r="Q68" s="387" t="s">
        <v>98</v>
      </c>
    </row>
    <row r="69" spans="2:17" x14ac:dyDescent="0.2">
      <c r="B69" s="115" t="s">
        <v>99</v>
      </c>
      <c r="C69" s="115" t="s">
        <v>524</v>
      </c>
      <c r="D69" s="99" t="s">
        <v>2115</v>
      </c>
      <c r="E69" s="99">
        <v>55</v>
      </c>
      <c r="F69" s="391"/>
      <c r="G69" s="391"/>
      <c r="H69" s="391" t="s">
        <v>21</v>
      </c>
      <c r="I69" s="113"/>
      <c r="J69" s="113" t="s">
        <v>21</v>
      </c>
      <c r="K69" s="113" t="s">
        <v>21</v>
      </c>
      <c r="L69" s="113" t="s">
        <v>21</v>
      </c>
      <c r="M69" s="113" t="s">
        <v>21</v>
      </c>
      <c r="N69" s="113" t="s">
        <v>21</v>
      </c>
      <c r="O69" s="1117"/>
      <c r="P69" s="1118"/>
      <c r="Q69" s="112" t="s">
        <v>21</v>
      </c>
    </row>
    <row r="70" spans="2:17" ht="85.5" customHeight="1" x14ac:dyDescent="0.2">
      <c r="B70" s="115" t="s">
        <v>99</v>
      </c>
      <c r="C70" s="115" t="s">
        <v>524</v>
      </c>
      <c r="D70" s="99" t="s">
        <v>2115</v>
      </c>
      <c r="E70" s="99">
        <v>65</v>
      </c>
      <c r="F70" s="391"/>
      <c r="G70" s="391"/>
      <c r="H70" s="391" t="s">
        <v>21</v>
      </c>
      <c r="I70" s="113"/>
      <c r="J70" s="113" t="s">
        <v>21</v>
      </c>
      <c r="K70" s="113" t="s">
        <v>21</v>
      </c>
      <c r="L70" s="113" t="s">
        <v>21</v>
      </c>
      <c r="M70" s="113" t="s">
        <v>21</v>
      </c>
      <c r="N70" s="113" t="s">
        <v>21</v>
      </c>
      <c r="O70" s="1191" t="s">
        <v>2116</v>
      </c>
      <c r="P70" s="1192"/>
      <c r="Q70" s="112" t="s">
        <v>21</v>
      </c>
    </row>
    <row r="71" spans="2:17" ht="66.75" customHeight="1" x14ac:dyDescent="0.2">
      <c r="B71" s="115" t="s">
        <v>99</v>
      </c>
      <c r="C71" s="115" t="s">
        <v>524</v>
      </c>
      <c r="D71" s="99" t="s">
        <v>389</v>
      </c>
      <c r="E71" s="99">
        <v>78</v>
      </c>
      <c r="F71" s="391"/>
      <c r="G71" s="391"/>
      <c r="H71" s="391" t="s">
        <v>21</v>
      </c>
      <c r="I71" s="113"/>
      <c r="J71" s="113" t="s">
        <v>21</v>
      </c>
      <c r="K71" s="113" t="s">
        <v>21</v>
      </c>
      <c r="L71" s="113" t="s">
        <v>21</v>
      </c>
      <c r="M71" s="113" t="s">
        <v>21</v>
      </c>
      <c r="N71" s="113" t="s">
        <v>21</v>
      </c>
      <c r="O71" s="1191"/>
      <c r="P71" s="1192"/>
      <c r="Q71" s="112" t="s">
        <v>21</v>
      </c>
    </row>
    <row r="72" spans="2:17" ht="45" customHeight="1" x14ac:dyDescent="0.2">
      <c r="B72" s="115" t="s">
        <v>99</v>
      </c>
      <c r="C72" s="115" t="s">
        <v>524</v>
      </c>
      <c r="D72" s="99" t="s">
        <v>389</v>
      </c>
      <c r="E72" s="99">
        <v>78</v>
      </c>
      <c r="F72" s="391"/>
      <c r="G72" s="391"/>
      <c r="H72" s="391" t="s">
        <v>21</v>
      </c>
      <c r="I72" s="113"/>
      <c r="J72" s="113" t="s">
        <v>21</v>
      </c>
      <c r="K72" s="113" t="s">
        <v>21</v>
      </c>
      <c r="L72" s="113" t="s">
        <v>21</v>
      </c>
      <c r="M72" s="113" t="s">
        <v>21</v>
      </c>
      <c r="N72" s="113" t="s">
        <v>21</v>
      </c>
      <c r="O72" s="1191"/>
      <c r="P72" s="1192"/>
      <c r="Q72" s="112" t="s">
        <v>21</v>
      </c>
    </row>
    <row r="73" spans="2:17" ht="54.75" customHeight="1" x14ac:dyDescent="0.2">
      <c r="B73" s="115" t="s">
        <v>99</v>
      </c>
      <c r="C73" s="115" t="s">
        <v>524</v>
      </c>
      <c r="D73" s="99" t="s">
        <v>387</v>
      </c>
      <c r="E73" s="99">
        <v>52</v>
      </c>
      <c r="F73" s="391"/>
      <c r="G73" s="391"/>
      <c r="H73" s="391" t="s">
        <v>21</v>
      </c>
      <c r="I73" s="113"/>
      <c r="J73" s="113" t="s">
        <v>21</v>
      </c>
      <c r="K73" s="113" t="s">
        <v>21</v>
      </c>
      <c r="L73" s="113" t="s">
        <v>21</v>
      </c>
      <c r="M73" s="113" t="s">
        <v>21</v>
      </c>
      <c r="N73" s="113" t="s">
        <v>21</v>
      </c>
      <c r="O73" s="1191" t="s">
        <v>2116</v>
      </c>
      <c r="P73" s="1192"/>
      <c r="Q73" s="112" t="s">
        <v>21</v>
      </c>
    </row>
    <row r="74" spans="2:17" ht="103.5" customHeight="1" x14ac:dyDescent="0.2">
      <c r="B74" s="115" t="s">
        <v>99</v>
      </c>
      <c r="C74" s="115" t="s">
        <v>524</v>
      </c>
      <c r="D74" s="99" t="s">
        <v>388</v>
      </c>
      <c r="E74" s="99">
        <v>70</v>
      </c>
      <c r="F74" s="391"/>
      <c r="G74" s="391"/>
      <c r="H74" s="391" t="s">
        <v>21</v>
      </c>
      <c r="I74" s="113"/>
      <c r="J74" s="113" t="s">
        <v>21</v>
      </c>
      <c r="K74" s="113" t="s">
        <v>21</v>
      </c>
      <c r="L74" s="113" t="s">
        <v>21</v>
      </c>
      <c r="M74" s="113" t="s">
        <v>21</v>
      </c>
      <c r="N74" s="113" t="s">
        <v>21</v>
      </c>
      <c r="O74" s="1191" t="s">
        <v>2116</v>
      </c>
      <c r="P74" s="1192"/>
      <c r="Q74" s="112" t="s">
        <v>21</v>
      </c>
    </row>
    <row r="75" spans="2:17" ht="48" customHeight="1" x14ac:dyDescent="0.2">
      <c r="B75" s="115" t="s">
        <v>99</v>
      </c>
      <c r="C75" s="115" t="s">
        <v>524</v>
      </c>
      <c r="D75" s="99" t="s">
        <v>388</v>
      </c>
      <c r="E75" s="99">
        <v>40</v>
      </c>
      <c r="F75" s="391"/>
      <c r="G75" s="391"/>
      <c r="H75" s="391" t="s">
        <v>21</v>
      </c>
      <c r="I75" s="113"/>
      <c r="J75" s="113" t="s">
        <v>21</v>
      </c>
      <c r="K75" s="113" t="s">
        <v>21</v>
      </c>
      <c r="L75" s="113" t="s">
        <v>21</v>
      </c>
      <c r="M75" s="113" t="s">
        <v>21</v>
      </c>
      <c r="N75" s="113" t="s">
        <v>21</v>
      </c>
      <c r="O75" s="1191" t="s">
        <v>2116</v>
      </c>
      <c r="P75" s="1192"/>
      <c r="Q75" s="112" t="s">
        <v>21</v>
      </c>
    </row>
    <row r="76" spans="2:17" x14ac:dyDescent="0.2">
      <c r="B76" s="115"/>
      <c r="C76" s="115"/>
      <c r="D76" s="99"/>
      <c r="E76" s="99"/>
      <c r="F76" s="391"/>
      <c r="G76" s="391"/>
      <c r="H76" s="391"/>
      <c r="I76" s="113"/>
      <c r="J76" s="113"/>
      <c r="K76" s="112"/>
      <c r="L76" s="112"/>
      <c r="M76" s="112"/>
      <c r="N76" s="112"/>
      <c r="O76" s="686"/>
      <c r="P76" s="687"/>
      <c r="Q76" s="112"/>
    </row>
    <row r="77" spans="2:17" x14ac:dyDescent="0.2">
      <c r="B77" s="115"/>
      <c r="C77" s="115"/>
      <c r="D77" s="99"/>
      <c r="E77" s="99"/>
      <c r="F77" s="391"/>
      <c r="G77" s="391"/>
      <c r="H77" s="391"/>
      <c r="I77" s="113"/>
      <c r="J77" s="113"/>
      <c r="K77" s="112"/>
      <c r="L77" s="112"/>
      <c r="M77" s="112"/>
      <c r="N77" s="112"/>
      <c r="O77" s="686"/>
      <c r="P77" s="687"/>
      <c r="Q77" s="112"/>
    </row>
    <row r="78" spans="2:17" x14ac:dyDescent="0.2">
      <c r="B78" s="115"/>
      <c r="C78" s="115"/>
      <c r="D78" s="112"/>
      <c r="E78" s="112"/>
      <c r="F78" s="112"/>
      <c r="G78" s="112"/>
      <c r="H78" s="391"/>
      <c r="I78" s="112"/>
      <c r="J78" s="112"/>
      <c r="K78" s="112"/>
      <c r="L78" s="112"/>
      <c r="M78" s="112"/>
      <c r="N78" s="112"/>
      <c r="O78" s="1117"/>
      <c r="P78" s="1118"/>
      <c r="Q78" s="112"/>
    </row>
    <row r="79" spans="2:17" x14ac:dyDescent="0.25">
      <c r="B79" s="337" t="s">
        <v>107</v>
      </c>
    </row>
    <row r="80" spans="2:17" x14ac:dyDescent="0.25">
      <c r="B80" s="337" t="s">
        <v>108</v>
      </c>
    </row>
    <row r="81" spans="2:17" x14ac:dyDescent="0.25">
      <c r="B81" s="337" t="s">
        <v>109</v>
      </c>
    </row>
    <row r="83" spans="2:17" ht="15.75" thickBot="1" x14ac:dyDescent="0.3"/>
    <row r="84" spans="2:17" ht="16.5" thickBot="1" x14ac:dyDescent="0.3">
      <c r="B84" s="1208" t="s">
        <v>110</v>
      </c>
      <c r="C84" s="1209"/>
      <c r="D84" s="1209"/>
      <c r="E84" s="1209"/>
      <c r="F84" s="1209"/>
      <c r="G84" s="1209"/>
      <c r="H84" s="1209"/>
      <c r="I84" s="1209"/>
      <c r="J84" s="1209"/>
      <c r="K84" s="1209"/>
      <c r="L84" s="1209"/>
      <c r="M84" s="1209"/>
      <c r="N84" s="1210"/>
    </row>
    <row r="89" spans="2:17" ht="76.5" customHeight="1" x14ac:dyDescent="0.25">
      <c r="B89" s="375" t="s">
        <v>111</v>
      </c>
      <c r="C89" s="375" t="s">
        <v>112</v>
      </c>
      <c r="D89" s="375" t="s">
        <v>113</v>
      </c>
      <c r="E89" s="375" t="s">
        <v>114</v>
      </c>
      <c r="F89" s="375" t="s">
        <v>115</v>
      </c>
      <c r="G89" s="375" t="s">
        <v>116</v>
      </c>
      <c r="H89" s="375" t="s">
        <v>117</v>
      </c>
      <c r="I89" s="375" t="s">
        <v>118</v>
      </c>
      <c r="J89" s="1206" t="s">
        <v>119</v>
      </c>
      <c r="K89" s="1211"/>
      <c r="L89" s="1207"/>
      <c r="M89" s="375" t="s">
        <v>120</v>
      </c>
      <c r="N89" s="375" t="s">
        <v>1553</v>
      </c>
      <c r="O89" s="375" t="s">
        <v>1554</v>
      </c>
      <c r="P89" s="1206" t="s">
        <v>97</v>
      </c>
      <c r="Q89" s="1207"/>
    </row>
    <row r="90" spans="2:17" ht="60.75" customHeight="1" x14ac:dyDescent="0.2">
      <c r="B90" s="116" t="s">
        <v>123</v>
      </c>
      <c r="C90" s="116">
        <v>1</v>
      </c>
      <c r="D90" s="115" t="s">
        <v>2117</v>
      </c>
      <c r="E90" s="115">
        <v>32107246</v>
      </c>
      <c r="F90" s="116" t="s">
        <v>2118</v>
      </c>
      <c r="G90" s="116" t="s">
        <v>1278</v>
      </c>
      <c r="H90" s="115" t="s">
        <v>2119</v>
      </c>
      <c r="I90" s="99"/>
      <c r="J90" s="117" t="s">
        <v>1562</v>
      </c>
      <c r="K90" s="114" t="s">
        <v>2120</v>
      </c>
      <c r="L90" s="113" t="s">
        <v>858</v>
      </c>
      <c r="M90" s="112" t="s">
        <v>21</v>
      </c>
      <c r="N90" s="112" t="s">
        <v>21</v>
      </c>
      <c r="O90" s="112" t="s">
        <v>21</v>
      </c>
      <c r="P90" s="1119"/>
      <c r="Q90" s="1119"/>
    </row>
    <row r="91" spans="2:17" ht="60.75" customHeight="1" x14ac:dyDescent="0.2">
      <c r="B91" s="116" t="s">
        <v>123</v>
      </c>
      <c r="C91" s="116">
        <v>1</v>
      </c>
      <c r="D91" s="115" t="s">
        <v>2121</v>
      </c>
      <c r="E91" s="115">
        <v>71698386</v>
      </c>
      <c r="F91" s="116" t="s">
        <v>1633</v>
      </c>
      <c r="G91" s="116" t="s">
        <v>126</v>
      </c>
      <c r="H91" s="115" t="s">
        <v>2122</v>
      </c>
      <c r="I91" s="99"/>
      <c r="J91" s="117"/>
      <c r="K91" s="114"/>
      <c r="L91" s="113"/>
      <c r="M91" s="112"/>
      <c r="N91" s="112"/>
      <c r="O91" s="112"/>
      <c r="P91" s="688"/>
      <c r="Q91" s="688"/>
    </row>
    <row r="92" spans="2:17" ht="60.75" customHeight="1" x14ac:dyDescent="0.2">
      <c r="B92" s="116" t="s">
        <v>1559</v>
      </c>
      <c r="C92" s="116">
        <v>1</v>
      </c>
      <c r="D92" s="115" t="s">
        <v>2123</v>
      </c>
      <c r="E92" s="115">
        <v>21428747</v>
      </c>
      <c r="F92" s="116" t="s">
        <v>273</v>
      </c>
      <c r="G92" s="116" t="s">
        <v>367</v>
      </c>
      <c r="H92" s="115" t="s">
        <v>2124</v>
      </c>
      <c r="I92" s="99"/>
      <c r="J92" s="117" t="s">
        <v>1562</v>
      </c>
      <c r="K92" s="114" t="s">
        <v>2125</v>
      </c>
      <c r="L92" s="113" t="s">
        <v>229</v>
      </c>
      <c r="M92" s="112" t="s">
        <v>21</v>
      </c>
      <c r="N92" s="112" t="s">
        <v>21</v>
      </c>
      <c r="O92" s="112" t="s">
        <v>21</v>
      </c>
      <c r="P92" s="1119"/>
      <c r="Q92" s="1119"/>
    </row>
    <row r="93" spans="2:17" ht="60.75" customHeight="1" x14ac:dyDescent="0.2">
      <c r="B93" s="116" t="s">
        <v>1559</v>
      </c>
      <c r="C93" s="116">
        <v>1</v>
      </c>
      <c r="D93" s="115" t="s">
        <v>2126</v>
      </c>
      <c r="E93" s="115">
        <v>43527591</v>
      </c>
      <c r="F93" s="116" t="s">
        <v>273</v>
      </c>
      <c r="G93" s="116" t="s">
        <v>1278</v>
      </c>
      <c r="H93" s="115" t="s">
        <v>2127</v>
      </c>
      <c r="I93" s="99" t="s">
        <v>21</v>
      </c>
      <c r="J93" s="117" t="s">
        <v>2128</v>
      </c>
      <c r="K93" s="114" t="s">
        <v>2129</v>
      </c>
      <c r="L93" s="113" t="s">
        <v>2130</v>
      </c>
      <c r="M93" s="112" t="s">
        <v>21</v>
      </c>
      <c r="N93" s="112" t="s">
        <v>21</v>
      </c>
      <c r="O93" s="112" t="s">
        <v>21</v>
      </c>
      <c r="P93" s="688"/>
      <c r="Q93" s="688"/>
    </row>
    <row r="94" spans="2:17" ht="60.75" customHeight="1" x14ac:dyDescent="0.2">
      <c r="B94" s="116" t="s">
        <v>1559</v>
      </c>
      <c r="C94" s="116"/>
      <c r="D94" s="116" t="s">
        <v>2131</v>
      </c>
      <c r="E94" s="115">
        <v>43907390</v>
      </c>
      <c r="F94" s="116" t="s">
        <v>273</v>
      </c>
      <c r="G94" s="116" t="s">
        <v>1278</v>
      </c>
      <c r="H94" s="115" t="s">
        <v>2132</v>
      </c>
      <c r="I94" s="99" t="s">
        <v>21</v>
      </c>
      <c r="J94" s="117"/>
      <c r="K94" s="114" t="s">
        <v>2133</v>
      </c>
      <c r="L94" s="113" t="s">
        <v>2130</v>
      </c>
      <c r="M94" s="112" t="s">
        <v>21</v>
      </c>
      <c r="N94" s="112" t="s">
        <v>21</v>
      </c>
      <c r="O94" s="112" t="s">
        <v>21</v>
      </c>
      <c r="P94" s="688"/>
      <c r="Q94" s="688"/>
    </row>
    <row r="95" spans="2:17" ht="33.6" customHeight="1" x14ac:dyDescent="0.2">
      <c r="B95" s="116" t="s">
        <v>233</v>
      </c>
      <c r="C95" s="116"/>
      <c r="D95" s="115" t="s">
        <v>2134</v>
      </c>
      <c r="E95" s="115">
        <v>32259888</v>
      </c>
      <c r="F95" s="115" t="s">
        <v>2135</v>
      </c>
      <c r="G95" s="115" t="s">
        <v>183</v>
      </c>
      <c r="H95" s="115" t="s">
        <v>2136</v>
      </c>
      <c r="I95" s="99"/>
      <c r="J95" s="117" t="s">
        <v>2128</v>
      </c>
      <c r="K95" s="114" t="s">
        <v>2137</v>
      </c>
      <c r="L95" s="113" t="s">
        <v>262</v>
      </c>
      <c r="M95" s="112" t="s">
        <v>21</v>
      </c>
      <c r="N95" s="112" t="s">
        <v>21</v>
      </c>
      <c r="O95" s="112" t="s">
        <v>21</v>
      </c>
      <c r="P95" s="1119" t="s">
        <v>2138</v>
      </c>
      <c r="Q95" s="1119"/>
    </row>
    <row r="97" spans="1:26" ht="15.75" thickBot="1" x14ac:dyDescent="0.3"/>
    <row r="98" spans="1:26" ht="16.5" thickBot="1" x14ac:dyDescent="0.3">
      <c r="B98" s="1208" t="s">
        <v>145</v>
      </c>
      <c r="C98" s="1209"/>
      <c r="D98" s="1209"/>
      <c r="E98" s="1209"/>
      <c r="F98" s="1209"/>
      <c r="G98" s="1209"/>
      <c r="H98" s="1209"/>
      <c r="I98" s="1209"/>
      <c r="J98" s="1209"/>
      <c r="K98" s="1209"/>
      <c r="L98" s="1209"/>
      <c r="M98" s="1209"/>
      <c r="N98" s="1210"/>
    </row>
    <row r="101" spans="1:26" ht="46.15" customHeight="1" x14ac:dyDescent="0.25">
      <c r="B101" s="387" t="s">
        <v>20</v>
      </c>
      <c r="C101" s="387" t="s">
        <v>98</v>
      </c>
      <c r="D101" s="1206" t="s">
        <v>97</v>
      </c>
      <c r="E101" s="1207"/>
    </row>
    <row r="102" spans="1:26" ht="46.9" customHeight="1" x14ac:dyDescent="0.25">
      <c r="B102" s="180" t="s">
        <v>147</v>
      </c>
      <c r="C102" s="688" t="s">
        <v>21</v>
      </c>
      <c r="D102" s="1119"/>
      <c r="E102" s="1119"/>
    </row>
    <row r="105" spans="1:26" ht="15.75" x14ac:dyDescent="0.25">
      <c r="B105" s="1189" t="s">
        <v>148</v>
      </c>
      <c r="C105" s="1190"/>
      <c r="D105" s="1190"/>
      <c r="E105" s="1190"/>
      <c r="F105" s="1190"/>
      <c r="G105" s="1190"/>
      <c r="H105" s="1190"/>
      <c r="I105" s="1190"/>
      <c r="J105" s="1190"/>
      <c r="K105" s="1190"/>
      <c r="L105" s="1190"/>
      <c r="M105" s="1190"/>
      <c r="N105" s="1190"/>
      <c r="O105" s="1190"/>
      <c r="P105" s="1190"/>
    </row>
    <row r="107" spans="1:26" ht="15.75" thickBot="1" x14ac:dyDescent="0.3"/>
    <row r="108" spans="1:26" ht="16.5" thickBot="1" x14ac:dyDescent="0.3">
      <c r="B108" s="1208" t="s">
        <v>149</v>
      </c>
      <c r="C108" s="1209"/>
      <c r="D108" s="1209"/>
      <c r="E108" s="1209"/>
      <c r="F108" s="1209"/>
      <c r="G108" s="1209"/>
      <c r="H108" s="1209"/>
      <c r="I108" s="1209"/>
      <c r="J108" s="1209"/>
      <c r="K108" s="1209"/>
      <c r="L108" s="1209"/>
      <c r="M108" s="1209"/>
      <c r="N108" s="1210"/>
    </row>
    <row r="110" spans="1:26" ht="15.75" thickBot="1" x14ac:dyDescent="0.3">
      <c r="M110" s="379"/>
      <c r="N110" s="379"/>
    </row>
    <row r="111" spans="1:26" s="348" customFormat="1" ht="109.5" customHeight="1" x14ac:dyDescent="0.25">
      <c r="B111" s="228" t="s">
        <v>36</v>
      </c>
      <c r="C111" s="228" t="s">
        <v>37</v>
      </c>
      <c r="D111" s="228" t="s">
        <v>38</v>
      </c>
      <c r="E111" s="228" t="s">
        <v>39</v>
      </c>
      <c r="F111" s="228" t="s">
        <v>40</v>
      </c>
      <c r="G111" s="228" t="s">
        <v>41</v>
      </c>
      <c r="H111" s="228" t="s">
        <v>42</v>
      </c>
      <c r="I111" s="228" t="s">
        <v>43</v>
      </c>
      <c r="J111" s="228" t="s">
        <v>44</v>
      </c>
      <c r="K111" s="228" t="s">
        <v>45</v>
      </c>
      <c r="L111" s="228" t="s">
        <v>46</v>
      </c>
      <c r="M111" s="229" t="s">
        <v>47</v>
      </c>
      <c r="N111" s="228" t="s">
        <v>48</v>
      </c>
      <c r="O111" s="228" t="s">
        <v>49</v>
      </c>
      <c r="P111" s="227" t="s">
        <v>50</v>
      </c>
      <c r="Q111" s="227" t="s">
        <v>51</v>
      </c>
    </row>
    <row r="112" spans="1:26" s="699" customFormat="1" ht="45" x14ac:dyDescent="0.25">
      <c r="A112" s="380">
        <v>1</v>
      </c>
      <c r="B112" s="206" t="s">
        <v>1562</v>
      </c>
      <c r="C112" s="206" t="s">
        <v>1562</v>
      </c>
      <c r="D112" s="220" t="s">
        <v>1087</v>
      </c>
      <c r="E112" s="224">
        <v>46005258000</v>
      </c>
      <c r="F112" s="220" t="s">
        <v>21</v>
      </c>
      <c r="G112" s="226"/>
      <c r="H112" s="225" t="s">
        <v>1325</v>
      </c>
      <c r="I112" s="219" t="s">
        <v>2139</v>
      </c>
      <c r="J112" s="219"/>
      <c r="K112" s="224">
        <v>9</v>
      </c>
      <c r="L112" s="219"/>
      <c r="M112" s="224">
        <v>550</v>
      </c>
      <c r="N112" s="223">
        <f>+M112*G112</f>
        <v>0</v>
      </c>
      <c r="O112" s="216"/>
      <c r="P112" s="216"/>
      <c r="Q112" s="215" t="s">
        <v>2140</v>
      </c>
      <c r="R112" s="381"/>
      <c r="S112" s="381"/>
      <c r="T112" s="381"/>
      <c r="U112" s="381"/>
      <c r="V112" s="381"/>
      <c r="W112" s="381"/>
      <c r="X112" s="381"/>
      <c r="Y112" s="381"/>
      <c r="Z112" s="381"/>
    </row>
    <row r="113" spans="1:26" s="699" customFormat="1" ht="45" x14ac:dyDescent="0.25">
      <c r="A113" s="380">
        <f>+A112+1</f>
        <v>2</v>
      </c>
      <c r="B113" s="206" t="s">
        <v>1562</v>
      </c>
      <c r="C113" s="206" t="s">
        <v>1562</v>
      </c>
      <c r="D113" s="220" t="s">
        <v>1087</v>
      </c>
      <c r="E113" s="223">
        <v>4600052494</v>
      </c>
      <c r="F113" s="220" t="s">
        <v>21</v>
      </c>
      <c r="G113" s="220"/>
      <c r="H113" s="220" t="s">
        <v>2141</v>
      </c>
      <c r="I113" s="219" t="s">
        <v>2139</v>
      </c>
      <c r="J113" s="219"/>
      <c r="K113" s="224">
        <v>7</v>
      </c>
      <c r="L113" s="219"/>
      <c r="M113" s="224">
        <v>832</v>
      </c>
      <c r="N113" s="223"/>
      <c r="O113" s="216"/>
      <c r="P113" s="216"/>
      <c r="Q113" s="215"/>
      <c r="R113" s="381"/>
      <c r="S113" s="381"/>
      <c r="T113" s="381"/>
      <c r="U113" s="381"/>
      <c r="V113" s="381"/>
      <c r="W113" s="381"/>
      <c r="X113" s="381"/>
      <c r="Y113" s="381"/>
      <c r="Z113" s="381"/>
    </row>
    <row r="114" spans="1:26" s="699" customFormat="1" x14ac:dyDescent="0.25">
      <c r="A114" s="380">
        <f t="shared" ref="A114:A119" si="1">+A113+1</f>
        <v>3</v>
      </c>
      <c r="B114" s="206"/>
      <c r="C114" s="220"/>
      <c r="D114" s="206"/>
      <c r="E114" s="221"/>
      <c r="F114" s="220"/>
      <c r="G114" s="220"/>
      <c r="H114" s="220"/>
      <c r="I114" s="219"/>
      <c r="J114" s="219"/>
      <c r="K114" s="219"/>
      <c r="L114" s="219"/>
      <c r="M114" s="223"/>
      <c r="N114" s="223"/>
      <c r="O114" s="216"/>
      <c r="P114" s="216"/>
      <c r="Q114" s="215"/>
      <c r="R114" s="381"/>
      <c r="S114" s="381"/>
      <c r="T114" s="381"/>
      <c r="U114" s="381"/>
      <c r="V114" s="381"/>
      <c r="W114" s="381"/>
      <c r="X114" s="381"/>
      <c r="Y114" s="381"/>
      <c r="Z114" s="381"/>
    </row>
    <row r="115" spans="1:26" s="699" customFormat="1" x14ac:dyDescent="0.25">
      <c r="A115" s="380">
        <f t="shared" si="1"/>
        <v>4</v>
      </c>
      <c r="B115" s="206"/>
      <c r="C115" s="220"/>
      <c r="D115" s="206"/>
      <c r="E115" s="221"/>
      <c r="F115" s="220"/>
      <c r="G115" s="220"/>
      <c r="H115" s="220"/>
      <c r="I115" s="219"/>
      <c r="J115" s="219"/>
      <c r="K115" s="219"/>
      <c r="L115" s="219"/>
      <c r="M115" s="223"/>
      <c r="N115" s="223"/>
      <c r="O115" s="216"/>
      <c r="P115" s="216"/>
      <c r="Q115" s="215"/>
      <c r="R115" s="381"/>
      <c r="S115" s="381"/>
      <c r="T115" s="381"/>
      <c r="U115" s="381"/>
      <c r="V115" s="381"/>
      <c r="W115" s="381"/>
      <c r="X115" s="381"/>
      <c r="Y115" s="381"/>
      <c r="Z115" s="381"/>
    </row>
    <row r="116" spans="1:26" s="699" customFormat="1" x14ac:dyDescent="0.25">
      <c r="A116" s="380">
        <f t="shared" si="1"/>
        <v>5</v>
      </c>
      <c r="B116" s="206"/>
      <c r="C116" s="220"/>
      <c r="D116" s="206"/>
      <c r="E116" s="221"/>
      <c r="F116" s="220"/>
      <c r="G116" s="220"/>
      <c r="H116" s="220"/>
      <c r="I116" s="219"/>
      <c r="J116" s="219"/>
      <c r="K116" s="219"/>
      <c r="L116" s="219"/>
      <c r="M116" s="223"/>
      <c r="N116" s="223"/>
      <c r="O116" s="216"/>
      <c r="P116" s="216"/>
      <c r="Q116" s="215"/>
      <c r="R116" s="381"/>
      <c r="S116" s="381"/>
      <c r="T116" s="381"/>
      <c r="U116" s="381"/>
      <c r="V116" s="381"/>
      <c r="W116" s="381"/>
      <c r="X116" s="381"/>
      <c r="Y116" s="381"/>
      <c r="Z116" s="381"/>
    </row>
    <row r="117" spans="1:26" s="699" customFormat="1" x14ac:dyDescent="0.25">
      <c r="A117" s="380">
        <f t="shared" si="1"/>
        <v>6</v>
      </c>
      <c r="B117" s="206"/>
      <c r="C117" s="220"/>
      <c r="D117" s="206"/>
      <c r="E117" s="221"/>
      <c r="F117" s="220"/>
      <c r="G117" s="220"/>
      <c r="H117" s="220"/>
      <c r="I117" s="219"/>
      <c r="J117" s="219"/>
      <c r="K117" s="219"/>
      <c r="L117" s="219"/>
      <c r="M117" s="223"/>
      <c r="N117" s="223"/>
      <c r="O117" s="216"/>
      <c r="P117" s="216"/>
      <c r="Q117" s="215"/>
      <c r="R117" s="381"/>
      <c r="S117" s="381"/>
      <c r="T117" s="381"/>
      <c r="U117" s="381"/>
      <c r="V117" s="381"/>
      <c r="W117" s="381"/>
      <c r="X117" s="381"/>
      <c r="Y117" s="381"/>
      <c r="Z117" s="381"/>
    </row>
    <row r="118" spans="1:26" s="699" customFormat="1" x14ac:dyDescent="0.25">
      <c r="A118" s="380">
        <f t="shared" si="1"/>
        <v>7</v>
      </c>
      <c r="B118" s="206"/>
      <c r="C118" s="220"/>
      <c r="D118" s="206"/>
      <c r="E118" s="221"/>
      <c r="F118" s="220"/>
      <c r="G118" s="220"/>
      <c r="H118" s="220"/>
      <c r="I118" s="219"/>
      <c r="J118" s="219"/>
      <c r="K118" s="219"/>
      <c r="L118" s="219"/>
      <c r="M118" s="223"/>
      <c r="N118" s="223"/>
      <c r="O118" s="216"/>
      <c r="P118" s="216"/>
      <c r="Q118" s="215"/>
      <c r="R118" s="381"/>
      <c r="S118" s="381"/>
      <c r="T118" s="381"/>
      <c r="U118" s="381"/>
      <c r="V118" s="381"/>
      <c r="W118" s="381"/>
      <c r="X118" s="381"/>
      <c r="Y118" s="381"/>
      <c r="Z118" s="381"/>
    </row>
    <row r="119" spans="1:26" s="699" customFormat="1" x14ac:dyDescent="0.25">
      <c r="A119" s="380">
        <f t="shared" si="1"/>
        <v>8</v>
      </c>
      <c r="B119" s="206"/>
      <c r="C119" s="220"/>
      <c r="D119" s="206"/>
      <c r="E119" s="221"/>
      <c r="F119" s="220"/>
      <c r="G119" s="220"/>
      <c r="H119" s="220"/>
      <c r="I119" s="219"/>
      <c r="J119" s="219"/>
      <c r="K119" s="219"/>
      <c r="L119" s="219"/>
      <c r="M119" s="223"/>
      <c r="N119" s="223"/>
      <c r="O119" s="216"/>
      <c r="P119" s="216"/>
      <c r="Q119" s="215"/>
      <c r="R119" s="381"/>
      <c r="S119" s="381"/>
      <c r="T119" s="381"/>
      <c r="U119" s="381"/>
      <c r="V119" s="381"/>
      <c r="W119" s="381"/>
      <c r="X119" s="381"/>
      <c r="Y119" s="381"/>
      <c r="Z119" s="381"/>
    </row>
    <row r="120" spans="1:26" s="699" customFormat="1" ht="15.75" x14ac:dyDescent="0.25">
      <c r="A120" s="380"/>
      <c r="B120" s="222" t="s">
        <v>31</v>
      </c>
      <c r="C120" s="220"/>
      <c r="D120" s="206"/>
      <c r="E120" s="221"/>
      <c r="F120" s="220"/>
      <c r="G120" s="220"/>
      <c r="H120" s="220"/>
      <c r="I120" s="219"/>
      <c r="J120" s="219"/>
      <c r="K120" s="217">
        <f t="shared" ref="K120:N120" si="2">SUM(K112:K119)</f>
        <v>16</v>
      </c>
      <c r="L120" s="217">
        <f t="shared" si="2"/>
        <v>0</v>
      </c>
      <c r="M120" s="218">
        <f t="shared" si="2"/>
        <v>1382</v>
      </c>
      <c r="N120" s="217">
        <f t="shared" si="2"/>
        <v>0</v>
      </c>
      <c r="O120" s="216"/>
      <c r="P120" s="216"/>
      <c r="Q120" s="215"/>
    </row>
    <row r="121" spans="1:26" x14ac:dyDescent="0.25">
      <c r="B121" s="209"/>
      <c r="C121" s="209"/>
      <c r="D121" s="209"/>
      <c r="E121" s="214"/>
      <c r="F121" s="209"/>
      <c r="G121" s="209"/>
      <c r="H121" s="209"/>
      <c r="I121" s="209"/>
      <c r="J121" s="209"/>
      <c r="K121" s="209"/>
      <c r="L121" s="209"/>
      <c r="M121" s="209"/>
      <c r="N121" s="209"/>
      <c r="O121" s="209"/>
      <c r="P121" s="209"/>
    </row>
    <row r="122" spans="1:26" ht="15.75" x14ac:dyDescent="0.25">
      <c r="B122" s="211" t="s">
        <v>172</v>
      </c>
      <c r="C122" s="401">
        <f>+K120</f>
        <v>16</v>
      </c>
      <c r="H122" s="212"/>
      <c r="I122" s="212"/>
      <c r="J122" s="212"/>
      <c r="K122" s="212"/>
      <c r="L122" s="212"/>
      <c r="M122" s="212"/>
      <c r="N122" s="209"/>
      <c r="O122" s="209"/>
      <c r="P122" s="209"/>
    </row>
    <row r="124" spans="1:26" ht="15.75" thickBot="1" x14ac:dyDescent="0.3"/>
    <row r="125" spans="1:26" ht="37.15" customHeight="1" thickBot="1" x14ac:dyDescent="0.3">
      <c r="B125" s="402" t="s">
        <v>173</v>
      </c>
      <c r="C125" s="403" t="s">
        <v>174</v>
      </c>
      <c r="D125" s="402" t="s">
        <v>30</v>
      </c>
      <c r="E125" s="403" t="s">
        <v>175</v>
      </c>
    </row>
    <row r="126" spans="1:26" ht="41.45" customHeight="1" x14ac:dyDescent="0.25">
      <c r="B126" s="404" t="s">
        <v>176</v>
      </c>
      <c r="C126" s="405">
        <v>20</v>
      </c>
      <c r="D126" s="405">
        <v>0</v>
      </c>
      <c r="E126" s="1212">
        <f>+D126+D127+D128</f>
        <v>30</v>
      </c>
    </row>
    <row r="127" spans="1:26" x14ac:dyDescent="0.25">
      <c r="B127" s="404" t="s">
        <v>177</v>
      </c>
      <c r="C127" s="695">
        <v>30</v>
      </c>
      <c r="D127" s="688">
        <v>30</v>
      </c>
      <c r="E127" s="1213"/>
    </row>
    <row r="128" spans="1:26" ht="15.75" thickBot="1" x14ac:dyDescent="0.3">
      <c r="B128" s="404" t="s">
        <v>178</v>
      </c>
      <c r="C128" s="406">
        <v>40</v>
      </c>
      <c r="D128" s="406">
        <v>0</v>
      </c>
      <c r="E128" s="1214"/>
    </row>
    <row r="130" spans="2:17" ht="15.75" thickBot="1" x14ac:dyDescent="0.3"/>
    <row r="131" spans="2:17" ht="16.5" thickBot="1" x14ac:dyDescent="0.3">
      <c r="B131" s="1208" t="s">
        <v>179</v>
      </c>
      <c r="C131" s="1209"/>
      <c r="D131" s="1209"/>
      <c r="E131" s="1209"/>
      <c r="F131" s="1209"/>
      <c r="G131" s="1209"/>
      <c r="H131" s="1209"/>
      <c r="I131" s="1209"/>
      <c r="J131" s="1209"/>
      <c r="K131" s="1209"/>
      <c r="L131" s="1209"/>
      <c r="M131" s="1209"/>
      <c r="N131" s="1210"/>
    </row>
    <row r="133" spans="2:17" ht="76.5" customHeight="1" x14ac:dyDescent="0.25">
      <c r="B133" s="375" t="s">
        <v>111</v>
      </c>
      <c r="C133" s="375" t="s">
        <v>112</v>
      </c>
      <c r="D133" s="375" t="s">
        <v>113</v>
      </c>
      <c r="E133" s="375" t="s">
        <v>114</v>
      </c>
      <c r="F133" s="375" t="s">
        <v>115</v>
      </c>
      <c r="G133" s="375" t="s">
        <v>116</v>
      </c>
      <c r="H133" s="375" t="s">
        <v>117</v>
      </c>
      <c r="I133" s="375" t="s">
        <v>118</v>
      </c>
      <c r="J133" s="1206" t="s">
        <v>119</v>
      </c>
      <c r="K133" s="1211"/>
      <c r="L133" s="1207"/>
      <c r="M133" s="375" t="s">
        <v>120</v>
      </c>
      <c r="N133" s="375" t="s">
        <v>1553</v>
      </c>
      <c r="O133" s="375" t="s">
        <v>1554</v>
      </c>
      <c r="P133" s="1206" t="s">
        <v>97</v>
      </c>
      <c r="Q133" s="1207"/>
    </row>
    <row r="134" spans="2:17" ht="60.75" customHeight="1" x14ac:dyDescent="0.2">
      <c r="B134" s="424" t="s">
        <v>123</v>
      </c>
      <c r="C134" s="424">
        <v>1</v>
      </c>
      <c r="D134" s="468" t="s">
        <v>1560</v>
      </c>
      <c r="E134" s="468">
        <v>71755390</v>
      </c>
      <c r="F134" s="424" t="s">
        <v>140</v>
      </c>
      <c r="G134" s="424" t="s">
        <v>1278</v>
      </c>
      <c r="H134" s="468" t="s">
        <v>1561</v>
      </c>
      <c r="I134" s="474"/>
      <c r="J134" s="424" t="s">
        <v>1562</v>
      </c>
      <c r="K134" s="474" t="s">
        <v>1563</v>
      </c>
      <c r="L134" s="391" t="s">
        <v>1564</v>
      </c>
      <c r="M134" s="688" t="s">
        <v>21</v>
      </c>
      <c r="N134" s="688" t="s">
        <v>22</v>
      </c>
      <c r="O134" s="688" t="s">
        <v>21</v>
      </c>
      <c r="P134" s="1114" t="s">
        <v>2142</v>
      </c>
      <c r="Q134" s="1114"/>
    </row>
    <row r="135" spans="2:17" ht="60.75" customHeight="1" x14ac:dyDescent="0.2">
      <c r="B135" s="424" t="s">
        <v>233</v>
      </c>
      <c r="C135" s="424">
        <v>1</v>
      </c>
      <c r="D135" s="424" t="s">
        <v>1565</v>
      </c>
      <c r="E135" s="468">
        <v>43625350</v>
      </c>
      <c r="F135" s="424" t="s">
        <v>1566</v>
      </c>
      <c r="G135" s="424" t="s">
        <v>367</v>
      </c>
      <c r="H135" s="468" t="s">
        <v>1567</v>
      </c>
      <c r="I135" s="474"/>
      <c r="J135" s="424" t="s">
        <v>1562</v>
      </c>
      <c r="K135" s="474" t="s">
        <v>1568</v>
      </c>
      <c r="L135" s="391" t="s">
        <v>262</v>
      </c>
      <c r="M135" s="688" t="s">
        <v>21</v>
      </c>
      <c r="N135" s="688" t="s">
        <v>21</v>
      </c>
      <c r="O135" s="688" t="s">
        <v>21</v>
      </c>
      <c r="P135" s="688"/>
      <c r="Q135" s="688"/>
    </row>
    <row r="136" spans="2:17" ht="33.6" customHeight="1" x14ac:dyDescent="0.2">
      <c r="B136" s="424" t="s">
        <v>208</v>
      </c>
      <c r="C136" s="424">
        <v>1</v>
      </c>
      <c r="D136" s="424" t="s">
        <v>1569</v>
      </c>
      <c r="E136" s="468">
        <v>70102269</v>
      </c>
      <c r="F136" s="468" t="s">
        <v>453</v>
      </c>
      <c r="G136" s="424" t="s">
        <v>205</v>
      </c>
      <c r="H136" s="468" t="s">
        <v>1570</v>
      </c>
      <c r="I136" s="391" t="s">
        <v>21</v>
      </c>
      <c r="J136" s="468"/>
      <c r="K136" s="391"/>
      <c r="L136" s="391"/>
      <c r="M136" s="688" t="s">
        <v>21</v>
      </c>
      <c r="N136" s="688" t="s">
        <v>21</v>
      </c>
      <c r="O136" s="688" t="s">
        <v>21</v>
      </c>
      <c r="P136" s="1119"/>
      <c r="Q136" s="1119"/>
    </row>
    <row r="139" spans="2:17" ht="15.75" thickBot="1" x14ac:dyDescent="0.3"/>
    <row r="140" spans="2:17" ht="54" customHeight="1" x14ac:dyDescent="0.25">
      <c r="B140" s="377" t="s">
        <v>20</v>
      </c>
      <c r="C140" s="377" t="s">
        <v>173</v>
      </c>
      <c r="D140" s="375" t="s">
        <v>174</v>
      </c>
      <c r="E140" s="377" t="s">
        <v>30</v>
      </c>
      <c r="F140" s="403" t="s">
        <v>194</v>
      </c>
      <c r="G140" s="407"/>
    </row>
    <row r="141" spans="2:17" ht="120.75" customHeight="1" x14ac:dyDescent="0.2">
      <c r="B141" s="1215" t="s">
        <v>195</v>
      </c>
      <c r="C141" s="408" t="s">
        <v>196</v>
      </c>
      <c r="D141" s="688">
        <v>25</v>
      </c>
      <c r="E141" s="688">
        <v>0</v>
      </c>
      <c r="F141" s="1216">
        <v>35</v>
      </c>
      <c r="G141" s="409"/>
    </row>
    <row r="142" spans="2:17" ht="76.150000000000006" customHeight="1" x14ac:dyDescent="0.2">
      <c r="B142" s="1215"/>
      <c r="C142" s="408" t="s">
        <v>197</v>
      </c>
      <c r="D142" s="683">
        <v>25</v>
      </c>
      <c r="E142" s="688">
        <v>25</v>
      </c>
      <c r="F142" s="1217"/>
      <c r="G142" s="409"/>
    </row>
    <row r="143" spans="2:17" ht="69" customHeight="1" x14ac:dyDescent="0.2">
      <c r="B143" s="1215"/>
      <c r="C143" s="408" t="s">
        <v>198</v>
      </c>
      <c r="D143" s="688">
        <v>10</v>
      </c>
      <c r="E143" s="688">
        <v>10</v>
      </c>
      <c r="F143" s="1218"/>
      <c r="G143" s="409"/>
    </row>
    <row r="144" spans="2:17" x14ac:dyDescent="0.2">
      <c r="C144" s="374"/>
    </row>
    <row r="147" spans="1:17" ht="15.75" x14ac:dyDescent="0.25">
      <c r="B147" s="373" t="s">
        <v>199</v>
      </c>
    </row>
    <row r="150" spans="1:17" ht="15.75" x14ac:dyDescent="0.25">
      <c r="B150" s="375" t="s">
        <v>20</v>
      </c>
      <c r="C150" s="375" t="s">
        <v>29</v>
      </c>
      <c r="D150" s="377" t="s">
        <v>30</v>
      </c>
      <c r="E150" s="377" t="s">
        <v>31</v>
      </c>
    </row>
    <row r="151" spans="1:17" ht="30" x14ac:dyDescent="0.25">
      <c r="B151" s="378" t="s">
        <v>32</v>
      </c>
      <c r="C151" s="683">
        <v>40</v>
      </c>
      <c r="D151" s="688">
        <v>30</v>
      </c>
      <c r="E151" s="1198">
        <f>+D151+D152</f>
        <v>65</v>
      </c>
    </row>
    <row r="152" spans="1:17" ht="45" x14ac:dyDescent="0.25">
      <c r="B152" s="378" t="s">
        <v>33</v>
      </c>
      <c r="C152" s="683">
        <v>60</v>
      </c>
      <c r="D152" s="688">
        <f>+F141</f>
        <v>35</v>
      </c>
      <c r="E152" s="1199"/>
    </row>
    <row r="154" spans="1:17" x14ac:dyDescent="0.25">
      <c r="B154" s="1" t="s">
        <v>2143</v>
      </c>
    </row>
    <row r="155" spans="1:17" x14ac:dyDescent="0.25">
      <c r="A155" s="2"/>
      <c r="B155" s="2"/>
      <c r="C155" s="2"/>
      <c r="D155" s="2"/>
      <c r="E155" s="2"/>
      <c r="F155" s="2"/>
      <c r="G155" s="2"/>
      <c r="H155" s="2"/>
      <c r="I155" s="2"/>
      <c r="J155" s="2"/>
      <c r="K155" s="2"/>
      <c r="L155" s="2"/>
      <c r="M155" s="2"/>
      <c r="N155" s="2"/>
      <c r="O155" s="2"/>
      <c r="P155" s="2"/>
      <c r="Q155" s="2"/>
    </row>
    <row r="156" spans="1:17" ht="26.25" x14ac:dyDescent="0.25">
      <c r="A156" s="2"/>
      <c r="B156" s="1072" t="s">
        <v>1</v>
      </c>
      <c r="C156" s="1073"/>
      <c r="D156" s="1073"/>
      <c r="E156" s="1073"/>
      <c r="F156" s="1073"/>
      <c r="G156" s="1073"/>
      <c r="H156" s="1073"/>
      <c r="I156" s="1073"/>
      <c r="J156" s="1073"/>
      <c r="K156" s="1073"/>
      <c r="L156" s="1073"/>
      <c r="M156" s="1073"/>
      <c r="N156" s="1073"/>
      <c r="O156" s="1073"/>
      <c r="P156" s="1073"/>
      <c r="Q156" s="2"/>
    </row>
    <row r="157" spans="1:17" x14ac:dyDescent="0.25">
      <c r="A157" s="2"/>
      <c r="B157" s="2"/>
      <c r="C157" s="2"/>
      <c r="D157" s="2"/>
      <c r="E157" s="2"/>
      <c r="F157" s="2"/>
      <c r="G157" s="2"/>
      <c r="H157" s="2"/>
      <c r="I157" s="2"/>
      <c r="J157" s="2"/>
      <c r="K157" s="2"/>
      <c r="L157" s="2"/>
      <c r="M157" s="2"/>
      <c r="N157" s="2"/>
      <c r="O157" s="2"/>
      <c r="P157" s="2"/>
      <c r="Q157" s="2"/>
    </row>
    <row r="158" spans="1:17" ht="26.25" x14ac:dyDescent="0.25">
      <c r="A158" s="2"/>
      <c r="B158" s="1072" t="s">
        <v>2</v>
      </c>
      <c r="C158" s="1073"/>
      <c r="D158" s="1073"/>
      <c r="E158" s="1073"/>
      <c r="F158" s="1073"/>
      <c r="G158" s="1073"/>
      <c r="H158" s="1073"/>
      <c r="I158" s="1073"/>
      <c r="J158" s="1073"/>
      <c r="K158" s="1073"/>
      <c r="L158" s="1073"/>
      <c r="M158" s="1073"/>
      <c r="N158" s="1073"/>
      <c r="O158" s="1073"/>
      <c r="P158" s="1073"/>
      <c r="Q158" s="2"/>
    </row>
    <row r="159" spans="1:17" ht="15.75" thickBot="1" x14ac:dyDescent="0.3">
      <c r="A159" s="2"/>
      <c r="B159" s="2"/>
      <c r="C159" s="2"/>
      <c r="D159" s="2"/>
      <c r="E159" s="2"/>
      <c r="F159" s="2"/>
      <c r="G159" s="2"/>
      <c r="H159" s="2"/>
      <c r="I159" s="2"/>
      <c r="J159" s="2"/>
      <c r="K159" s="2"/>
      <c r="L159" s="2"/>
      <c r="M159" s="2"/>
      <c r="N159" s="2"/>
      <c r="O159" s="2"/>
      <c r="P159" s="2"/>
      <c r="Q159" s="2"/>
    </row>
    <row r="160" spans="1:17" ht="21.75" thickBot="1" x14ac:dyDescent="0.3">
      <c r="A160" s="2"/>
      <c r="B160" s="3" t="s">
        <v>3</v>
      </c>
      <c r="C160" s="1074" t="s">
        <v>1562</v>
      </c>
      <c r="D160" s="1074"/>
      <c r="E160" s="1074"/>
      <c r="F160" s="1074"/>
      <c r="G160" s="1074"/>
      <c r="H160" s="1074"/>
      <c r="I160" s="1074"/>
      <c r="J160" s="1074"/>
      <c r="K160" s="1074"/>
      <c r="L160" s="1074"/>
      <c r="M160" s="1074"/>
      <c r="N160" s="1075"/>
      <c r="O160" s="2"/>
      <c r="P160" s="2"/>
      <c r="Q160" s="2"/>
    </row>
    <row r="161" spans="1:17" ht="16.5" thickBot="1" x14ac:dyDescent="0.3">
      <c r="A161" s="2"/>
      <c r="B161" s="4" t="s">
        <v>5</v>
      </c>
      <c r="C161" s="1074"/>
      <c r="D161" s="1074"/>
      <c r="E161" s="1074"/>
      <c r="F161" s="1074"/>
      <c r="G161" s="1074"/>
      <c r="H161" s="1074"/>
      <c r="I161" s="1074"/>
      <c r="J161" s="1074"/>
      <c r="K161" s="1074"/>
      <c r="L161" s="1074"/>
      <c r="M161" s="1074"/>
      <c r="N161" s="1075"/>
      <c r="O161" s="2"/>
      <c r="P161" s="2"/>
      <c r="Q161" s="2"/>
    </row>
    <row r="162" spans="1:17" ht="16.5" thickBot="1" x14ac:dyDescent="0.3">
      <c r="A162" s="2"/>
      <c r="B162" s="4" t="s">
        <v>6</v>
      </c>
      <c r="C162" s="1074"/>
      <c r="D162" s="1074"/>
      <c r="E162" s="1074"/>
      <c r="F162" s="1074"/>
      <c r="G162" s="1074"/>
      <c r="H162" s="1074"/>
      <c r="I162" s="1074"/>
      <c r="J162" s="1074"/>
      <c r="K162" s="1074"/>
      <c r="L162" s="1074"/>
      <c r="M162" s="1074"/>
      <c r="N162" s="1075"/>
      <c r="O162" s="2"/>
      <c r="P162" s="2"/>
      <c r="Q162" s="2"/>
    </row>
    <row r="163" spans="1:17" ht="16.5" thickBot="1" x14ac:dyDescent="0.3">
      <c r="A163" s="2"/>
      <c r="B163" s="4" t="s">
        <v>7</v>
      </c>
      <c r="C163" s="1074"/>
      <c r="D163" s="1074"/>
      <c r="E163" s="1074"/>
      <c r="F163" s="1074"/>
      <c r="G163" s="1074"/>
      <c r="H163" s="1074"/>
      <c r="I163" s="1074"/>
      <c r="J163" s="1074"/>
      <c r="K163" s="1074"/>
      <c r="L163" s="1074"/>
      <c r="M163" s="1074"/>
      <c r="N163" s="1075"/>
      <c r="O163" s="2"/>
      <c r="P163" s="2"/>
      <c r="Q163" s="2"/>
    </row>
    <row r="164" spans="1:17" ht="16.5" thickBot="1" x14ac:dyDescent="0.3">
      <c r="A164" s="2"/>
      <c r="B164" s="4" t="s">
        <v>8</v>
      </c>
      <c r="C164" s="1076">
        <v>19</v>
      </c>
      <c r="D164" s="1076"/>
      <c r="E164" s="1077"/>
      <c r="F164" s="5"/>
      <c r="G164" s="5"/>
      <c r="H164" s="5"/>
      <c r="I164" s="5"/>
      <c r="J164" s="5"/>
      <c r="K164" s="5"/>
      <c r="L164" s="5"/>
      <c r="M164" s="5"/>
      <c r="N164" s="6"/>
      <c r="O164" s="2"/>
      <c r="P164" s="2"/>
      <c r="Q164" s="2"/>
    </row>
    <row r="165" spans="1:17" ht="16.5" thickBot="1" x14ac:dyDescent="0.3">
      <c r="A165" s="2"/>
      <c r="B165" s="7" t="s">
        <v>10</v>
      </c>
      <c r="C165" s="8" t="s">
        <v>742</v>
      </c>
      <c r="D165" s="9"/>
      <c r="E165" s="9"/>
      <c r="F165" s="9"/>
      <c r="G165" s="9"/>
      <c r="H165" s="9"/>
      <c r="I165" s="9"/>
      <c r="J165" s="9"/>
      <c r="K165" s="9"/>
      <c r="L165" s="9"/>
      <c r="M165" s="9"/>
      <c r="N165" s="10"/>
      <c r="O165" s="2"/>
      <c r="P165" s="2"/>
      <c r="Q165" s="2"/>
    </row>
    <row r="166" spans="1:17" ht="15.75" x14ac:dyDescent="0.25">
      <c r="A166" s="2"/>
      <c r="B166" s="11"/>
      <c r="C166" s="12"/>
      <c r="D166" s="13"/>
      <c r="E166" s="13"/>
      <c r="F166" s="13"/>
      <c r="G166" s="13"/>
      <c r="H166" s="13"/>
      <c r="I166" s="14"/>
      <c r="J166" s="14"/>
      <c r="K166" s="14"/>
      <c r="L166" s="14"/>
      <c r="M166" s="14"/>
      <c r="N166" s="13"/>
      <c r="O166" s="2"/>
      <c r="P166" s="2"/>
      <c r="Q166" s="2"/>
    </row>
    <row r="167" spans="1:17" x14ac:dyDescent="0.25">
      <c r="A167" s="2"/>
      <c r="B167" s="2"/>
      <c r="C167" s="2"/>
      <c r="D167" s="2"/>
      <c r="E167" s="2"/>
      <c r="F167" s="2"/>
      <c r="G167" s="2"/>
      <c r="H167" s="2"/>
      <c r="I167" s="14"/>
      <c r="J167" s="14"/>
      <c r="K167" s="14"/>
      <c r="L167" s="14"/>
      <c r="M167" s="14"/>
      <c r="N167" s="15"/>
      <c r="O167" s="2"/>
      <c r="P167" s="2"/>
      <c r="Q167" s="2"/>
    </row>
    <row r="168" spans="1:17" x14ac:dyDescent="0.25">
      <c r="A168" s="2"/>
      <c r="B168" s="1078" t="s">
        <v>12</v>
      </c>
      <c r="C168" s="1078"/>
      <c r="D168" s="672" t="s">
        <v>13</v>
      </c>
      <c r="E168" s="672" t="s">
        <v>14</v>
      </c>
      <c r="F168" s="672" t="s">
        <v>15</v>
      </c>
      <c r="G168" s="16"/>
      <c r="H168" s="2"/>
      <c r="I168" s="17"/>
      <c r="J168" s="17"/>
      <c r="K168" s="17"/>
      <c r="L168" s="17"/>
      <c r="M168" s="17"/>
      <c r="N168" s="15"/>
      <c r="O168" s="2"/>
      <c r="P168" s="2"/>
      <c r="Q168" s="2"/>
    </row>
    <row r="169" spans="1:17" x14ac:dyDescent="0.25">
      <c r="A169" s="2"/>
      <c r="B169" s="1078"/>
      <c r="C169" s="1078"/>
      <c r="D169" s="672">
        <v>19</v>
      </c>
      <c r="E169" s="18">
        <v>481514550</v>
      </c>
      <c r="F169" s="19">
        <v>165</v>
      </c>
      <c r="G169" s="20"/>
      <c r="H169" s="2"/>
      <c r="I169" s="21"/>
      <c r="J169" s="21"/>
      <c r="K169" s="21"/>
      <c r="L169" s="21"/>
      <c r="M169" s="21"/>
      <c r="N169" s="15"/>
      <c r="O169" s="2"/>
      <c r="P169" s="2"/>
      <c r="Q169" s="2"/>
    </row>
    <row r="170" spans="1:17" x14ac:dyDescent="0.25">
      <c r="A170" s="2"/>
      <c r="B170" s="1078"/>
      <c r="C170" s="1078"/>
      <c r="D170" s="672"/>
      <c r="E170" s="18"/>
      <c r="F170" s="19"/>
      <c r="G170" s="20"/>
      <c r="H170" s="2"/>
      <c r="I170" s="21"/>
      <c r="J170" s="21"/>
      <c r="K170" s="21"/>
      <c r="L170" s="21"/>
      <c r="M170" s="21"/>
      <c r="N170" s="15"/>
      <c r="O170" s="2"/>
      <c r="P170" s="2"/>
      <c r="Q170" s="2"/>
    </row>
    <row r="171" spans="1:17" x14ac:dyDescent="0.25">
      <c r="A171" s="2"/>
      <c r="B171" s="1078"/>
      <c r="C171" s="1078"/>
      <c r="D171" s="672"/>
      <c r="E171" s="18"/>
      <c r="F171" s="19"/>
      <c r="G171" s="20"/>
      <c r="H171" s="2"/>
      <c r="I171" s="21"/>
      <c r="J171" s="21"/>
      <c r="K171" s="21"/>
      <c r="L171" s="21"/>
      <c r="M171" s="21"/>
      <c r="N171" s="15"/>
      <c r="O171" s="2"/>
      <c r="P171" s="2"/>
      <c r="Q171" s="2"/>
    </row>
    <row r="172" spans="1:17" x14ac:dyDescent="0.25">
      <c r="A172" s="2"/>
      <c r="B172" s="1078"/>
      <c r="C172" s="1078"/>
      <c r="D172" s="672"/>
      <c r="E172" s="22"/>
      <c r="F172" s="19"/>
      <c r="G172" s="20"/>
      <c r="H172" s="23"/>
      <c r="I172" s="21"/>
      <c r="J172" s="21"/>
      <c r="K172" s="21"/>
      <c r="L172" s="21"/>
      <c r="M172" s="21"/>
      <c r="N172" s="24"/>
      <c r="O172" s="2"/>
      <c r="P172" s="2"/>
      <c r="Q172" s="2"/>
    </row>
    <row r="173" spans="1:17" x14ac:dyDescent="0.25">
      <c r="A173" s="2"/>
      <c r="B173" s="1078"/>
      <c r="C173" s="1078"/>
      <c r="D173" s="672"/>
      <c r="E173" s="22"/>
      <c r="F173" s="19"/>
      <c r="G173" s="20"/>
      <c r="H173" s="23"/>
      <c r="I173" s="25"/>
      <c r="J173" s="25"/>
      <c r="K173" s="25"/>
      <c r="L173" s="25"/>
      <c r="M173" s="25"/>
      <c r="N173" s="24"/>
      <c r="O173" s="2"/>
      <c r="P173" s="2"/>
      <c r="Q173" s="2"/>
    </row>
    <row r="174" spans="1:17" x14ac:dyDescent="0.25">
      <c r="A174" s="2"/>
      <c r="B174" s="1078"/>
      <c r="C174" s="1078"/>
      <c r="D174" s="672"/>
      <c r="E174" s="22"/>
      <c r="F174" s="19"/>
      <c r="G174" s="20"/>
      <c r="H174" s="23"/>
      <c r="I174" s="14"/>
      <c r="J174" s="14"/>
      <c r="K174" s="14"/>
      <c r="L174" s="14"/>
      <c r="M174" s="14"/>
      <c r="N174" s="24"/>
      <c r="O174" s="2"/>
      <c r="P174" s="2"/>
      <c r="Q174" s="2"/>
    </row>
    <row r="175" spans="1:17" x14ac:dyDescent="0.25">
      <c r="A175" s="2"/>
      <c r="B175" s="1078"/>
      <c r="C175" s="1078"/>
      <c r="D175" s="672"/>
      <c r="E175" s="22"/>
      <c r="F175" s="19"/>
      <c r="G175" s="20"/>
      <c r="H175" s="23"/>
      <c r="I175" s="14"/>
      <c r="J175" s="14"/>
      <c r="K175" s="14"/>
      <c r="L175" s="14"/>
      <c r="M175" s="14"/>
      <c r="N175" s="24"/>
      <c r="O175" s="2"/>
      <c r="P175" s="2"/>
      <c r="Q175" s="2"/>
    </row>
    <row r="176" spans="1:17" ht="15.75" thickBot="1" x14ac:dyDescent="0.3">
      <c r="A176" s="2"/>
      <c r="B176" s="1079" t="s">
        <v>16</v>
      </c>
      <c r="C176" s="1080"/>
      <c r="D176" s="672"/>
      <c r="E176" s="18">
        <v>481514550</v>
      </c>
      <c r="F176" s="19">
        <v>165</v>
      </c>
      <c r="G176" s="20"/>
      <c r="H176" s="23"/>
      <c r="I176" s="14"/>
      <c r="J176" s="14"/>
      <c r="K176" s="14"/>
      <c r="L176" s="14"/>
      <c r="M176" s="14"/>
      <c r="N176" s="24"/>
      <c r="O176" s="2"/>
      <c r="P176" s="2"/>
      <c r="Q176" s="2"/>
    </row>
    <row r="177" spans="1:17" ht="45.75" thickBot="1" x14ac:dyDescent="0.3">
      <c r="A177" s="27"/>
      <c r="B177" s="28" t="s">
        <v>17</v>
      </c>
      <c r="C177" s="261" t="s">
        <v>18</v>
      </c>
      <c r="D177" s="232"/>
      <c r="E177" s="248"/>
      <c r="F177" s="248"/>
      <c r="G177" s="17"/>
      <c r="H177" s="17"/>
      <c r="I177" s="29"/>
      <c r="J177" s="29"/>
      <c r="K177" s="29"/>
      <c r="L177" s="29"/>
      <c r="M177" s="29"/>
      <c r="N177" s="2"/>
      <c r="O177" s="2"/>
      <c r="P177" s="2"/>
      <c r="Q177" s="2"/>
    </row>
    <row r="178" spans="1:17" ht="15.75" thickBot="1" x14ac:dyDescent="0.3">
      <c r="A178" s="30">
        <v>1</v>
      </c>
      <c r="B178" s="2"/>
      <c r="C178" s="264">
        <f>+(F176*80)/100</f>
        <v>132</v>
      </c>
      <c r="D178" s="253"/>
      <c r="E178" s="265">
        <f>E176</f>
        <v>481514550</v>
      </c>
      <c r="F178" s="266"/>
      <c r="G178" s="34"/>
      <c r="H178" s="34"/>
      <c r="I178" s="35"/>
      <c r="J178" s="35"/>
      <c r="K178" s="35"/>
      <c r="L178" s="35"/>
      <c r="M178" s="35"/>
      <c r="N178" s="2"/>
      <c r="O178" s="2"/>
      <c r="P178" s="2"/>
      <c r="Q178" s="2"/>
    </row>
    <row r="179" spans="1:17" x14ac:dyDescent="0.25">
      <c r="A179" s="36"/>
      <c r="B179" s="2"/>
      <c r="C179" s="269"/>
      <c r="D179" s="253"/>
      <c r="E179" s="270"/>
      <c r="F179" s="266"/>
      <c r="G179" s="34"/>
      <c r="H179" s="34"/>
      <c r="I179" s="35"/>
      <c r="J179" s="35"/>
      <c r="K179" s="35"/>
      <c r="L179" s="35"/>
      <c r="M179" s="35"/>
      <c r="N179" s="2"/>
      <c r="O179" s="2"/>
      <c r="P179" s="2"/>
      <c r="Q179" s="2"/>
    </row>
    <row r="180" spans="1:17" x14ac:dyDescent="0.25">
      <c r="A180" s="36"/>
      <c r="B180" s="2"/>
      <c r="C180" s="269"/>
      <c r="D180" s="253"/>
      <c r="E180" s="270"/>
      <c r="F180" s="266"/>
      <c r="G180" s="34"/>
      <c r="H180" s="34"/>
      <c r="I180" s="35"/>
      <c r="J180" s="35"/>
      <c r="K180" s="35"/>
      <c r="L180" s="35"/>
      <c r="M180" s="35"/>
      <c r="N180" s="2"/>
      <c r="O180" s="2"/>
      <c r="P180" s="2"/>
      <c r="Q180" s="2"/>
    </row>
    <row r="181" spans="1:17" x14ac:dyDescent="0.25">
      <c r="A181" s="36"/>
      <c r="B181" s="39" t="s">
        <v>19</v>
      </c>
      <c r="C181"/>
      <c r="D181"/>
      <c r="E181"/>
      <c r="F181"/>
      <c r="G181"/>
      <c r="H181"/>
      <c r="I181" s="14"/>
      <c r="J181" s="14"/>
      <c r="K181" s="14"/>
      <c r="L181" s="14"/>
      <c r="M181" s="14"/>
      <c r="N181" s="15"/>
      <c r="O181" s="2"/>
      <c r="P181" s="2"/>
      <c r="Q181" s="2"/>
    </row>
    <row r="182" spans="1:17" x14ac:dyDescent="0.25">
      <c r="A182" s="36"/>
      <c r="B182"/>
      <c r="C182"/>
      <c r="D182"/>
      <c r="E182"/>
      <c r="F182"/>
      <c r="G182"/>
      <c r="H182"/>
      <c r="I182" s="14"/>
      <c r="J182" s="14"/>
      <c r="K182" s="14"/>
      <c r="L182" s="14"/>
      <c r="M182" s="14"/>
      <c r="N182" s="15"/>
      <c r="O182" s="2"/>
      <c r="P182" s="2"/>
      <c r="Q182" s="2"/>
    </row>
    <row r="183" spans="1:17" x14ac:dyDescent="0.25">
      <c r="A183" s="36"/>
      <c r="B183" s="40" t="s">
        <v>20</v>
      </c>
      <c r="C183" s="40" t="s">
        <v>21</v>
      </c>
      <c r="D183" s="40" t="s">
        <v>22</v>
      </c>
      <c r="E183"/>
      <c r="F183"/>
      <c r="G183"/>
      <c r="H183"/>
      <c r="I183" s="14"/>
      <c r="J183" s="14"/>
      <c r="K183" s="14"/>
      <c r="L183" s="14"/>
      <c r="M183" s="14"/>
      <c r="N183" s="15"/>
      <c r="O183" s="2"/>
      <c r="P183" s="2"/>
      <c r="Q183" s="2"/>
    </row>
    <row r="184" spans="1:17" x14ac:dyDescent="0.25">
      <c r="A184" s="36"/>
      <c r="B184" s="41" t="s">
        <v>23</v>
      </c>
      <c r="C184" s="41"/>
      <c r="D184" s="41" t="s">
        <v>24</v>
      </c>
      <c r="E184"/>
      <c r="F184"/>
      <c r="G184"/>
      <c r="H184"/>
      <c r="I184" s="14"/>
      <c r="J184" s="14"/>
      <c r="K184" s="14"/>
      <c r="L184" s="14"/>
      <c r="M184" s="14"/>
      <c r="N184" s="15"/>
      <c r="O184" s="2"/>
      <c r="P184" s="2"/>
      <c r="Q184" s="2"/>
    </row>
    <row r="185" spans="1:17" x14ac:dyDescent="0.25">
      <c r="A185" s="36"/>
      <c r="B185" s="41" t="s">
        <v>25</v>
      </c>
      <c r="C185" s="41" t="s">
        <v>24</v>
      </c>
      <c r="D185" s="41"/>
      <c r="E185"/>
      <c r="F185"/>
      <c r="G185"/>
      <c r="H185"/>
      <c r="I185" s="14"/>
      <c r="J185" s="14"/>
      <c r="K185" s="14"/>
      <c r="L185" s="14"/>
      <c r="M185" s="14"/>
      <c r="N185" s="15"/>
      <c r="O185" s="2"/>
      <c r="P185" s="2"/>
      <c r="Q185" s="2"/>
    </row>
    <row r="186" spans="1:17" x14ac:dyDescent="0.25">
      <c r="A186" s="36"/>
      <c r="B186" s="41" t="s">
        <v>26</v>
      </c>
      <c r="C186" s="41"/>
      <c r="D186" s="255" t="s">
        <v>22</v>
      </c>
      <c r="E186"/>
      <c r="F186"/>
      <c r="G186"/>
      <c r="H186"/>
      <c r="I186" s="14"/>
      <c r="J186" s="14"/>
      <c r="K186" s="14"/>
      <c r="L186" s="14"/>
      <c r="M186" s="14"/>
      <c r="N186" s="15"/>
      <c r="O186" s="2"/>
      <c r="P186" s="2"/>
      <c r="Q186" s="2"/>
    </row>
    <row r="187" spans="1:17" x14ac:dyDescent="0.25">
      <c r="A187" s="36"/>
      <c r="B187" s="41" t="s">
        <v>27</v>
      </c>
      <c r="C187" s="41" t="s">
        <v>24</v>
      </c>
      <c r="D187" s="41"/>
      <c r="E187"/>
      <c r="F187"/>
      <c r="G187"/>
      <c r="H187"/>
      <c r="I187" s="14"/>
      <c r="J187" s="14"/>
      <c r="K187" s="14"/>
      <c r="L187" s="14"/>
      <c r="M187" s="14"/>
      <c r="N187" s="15"/>
      <c r="O187" s="2"/>
      <c r="P187" s="2"/>
      <c r="Q187" s="2"/>
    </row>
    <row r="188" spans="1:17" x14ac:dyDescent="0.25">
      <c r="A188" s="36"/>
      <c r="B188"/>
      <c r="C188"/>
      <c r="D188"/>
      <c r="E188"/>
      <c r="F188"/>
      <c r="G188"/>
      <c r="H188"/>
      <c r="I188" s="14"/>
      <c r="J188" s="14"/>
      <c r="K188" s="14"/>
      <c r="L188" s="14"/>
      <c r="M188" s="14"/>
      <c r="N188" s="15"/>
      <c r="O188" s="2"/>
      <c r="P188" s="2"/>
      <c r="Q188" s="2"/>
    </row>
    <row r="189" spans="1:17" x14ac:dyDescent="0.25">
      <c r="A189" s="36"/>
      <c r="B189"/>
      <c r="C189"/>
      <c r="D189"/>
      <c r="E189"/>
      <c r="F189"/>
      <c r="G189"/>
      <c r="H189"/>
      <c r="I189" s="14"/>
      <c r="J189" s="14"/>
      <c r="K189" s="14"/>
      <c r="L189" s="14"/>
      <c r="M189" s="14"/>
      <c r="N189" s="15"/>
      <c r="O189" s="2"/>
      <c r="P189" s="2"/>
      <c r="Q189" s="2"/>
    </row>
    <row r="190" spans="1:17" x14ac:dyDescent="0.25">
      <c r="A190" s="36"/>
      <c r="B190" s="39" t="s">
        <v>28</v>
      </c>
      <c r="C190"/>
      <c r="D190"/>
      <c r="E190"/>
      <c r="F190"/>
      <c r="G190"/>
      <c r="H190"/>
      <c r="I190" s="14"/>
      <c r="J190" s="14"/>
      <c r="K190" s="14"/>
      <c r="L190" s="14"/>
      <c r="M190" s="14"/>
      <c r="N190" s="15"/>
      <c r="O190" s="2"/>
      <c r="P190" s="2"/>
      <c r="Q190" s="2"/>
    </row>
    <row r="191" spans="1:17" x14ac:dyDescent="0.25">
      <c r="A191" s="36"/>
      <c r="B191"/>
      <c r="C191"/>
      <c r="D191"/>
      <c r="E191"/>
      <c r="F191"/>
      <c r="G191"/>
      <c r="H191"/>
      <c r="I191" s="14"/>
      <c r="J191" s="14"/>
      <c r="K191" s="14"/>
      <c r="L191" s="14"/>
      <c r="M191" s="14"/>
      <c r="N191" s="15"/>
      <c r="O191" s="2"/>
      <c r="P191" s="2"/>
      <c r="Q191" s="2"/>
    </row>
    <row r="192" spans="1:17" x14ac:dyDescent="0.25">
      <c r="A192" s="36"/>
      <c r="B192"/>
      <c r="C192"/>
      <c r="D192"/>
      <c r="E192"/>
      <c r="F192"/>
      <c r="G192"/>
      <c r="H192"/>
      <c r="I192" s="14"/>
      <c r="J192" s="14"/>
      <c r="K192" s="14"/>
      <c r="L192" s="14"/>
      <c r="M192" s="14"/>
      <c r="N192" s="15"/>
      <c r="O192" s="2"/>
      <c r="P192" s="2"/>
      <c r="Q192" s="2"/>
    </row>
    <row r="193" spans="1:17" x14ac:dyDescent="0.25">
      <c r="A193" s="36"/>
      <c r="B193" s="40" t="s">
        <v>20</v>
      </c>
      <c r="C193" s="40" t="s">
        <v>29</v>
      </c>
      <c r="D193" s="42" t="s">
        <v>30</v>
      </c>
      <c r="E193" s="42" t="s">
        <v>31</v>
      </c>
      <c r="F193"/>
      <c r="G193"/>
      <c r="H193"/>
      <c r="I193" s="14"/>
      <c r="J193" s="14"/>
      <c r="K193" s="14"/>
      <c r="L193" s="14"/>
      <c r="M193" s="14"/>
      <c r="N193" s="15"/>
      <c r="O193" s="2"/>
      <c r="P193" s="2"/>
      <c r="Q193" s="2"/>
    </row>
    <row r="194" spans="1:17" ht="28.5" x14ac:dyDescent="0.25">
      <c r="A194" s="36"/>
      <c r="B194" s="43" t="s">
        <v>32</v>
      </c>
      <c r="C194" s="44">
        <v>40</v>
      </c>
      <c r="D194" s="668">
        <v>0</v>
      </c>
      <c r="E194" s="1081">
        <f>+D194+D195</f>
        <v>35</v>
      </c>
      <c r="F194"/>
      <c r="G194"/>
      <c r="H194"/>
      <c r="I194" s="14"/>
      <c r="J194" s="14"/>
      <c r="K194" s="14"/>
      <c r="L194" s="14"/>
      <c r="M194" s="14"/>
      <c r="N194" s="15"/>
      <c r="O194" s="2"/>
      <c r="P194" s="2"/>
      <c r="Q194" s="2"/>
    </row>
    <row r="195" spans="1:17" ht="42.75" x14ac:dyDescent="0.25">
      <c r="A195" s="36"/>
      <c r="B195" s="43" t="s">
        <v>33</v>
      </c>
      <c r="C195" s="44">
        <v>60</v>
      </c>
      <c r="D195" s="668">
        <v>35</v>
      </c>
      <c r="E195" s="1082"/>
      <c r="F195"/>
      <c r="G195"/>
      <c r="H195"/>
      <c r="I195" s="14"/>
      <c r="J195" s="14"/>
      <c r="K195" s="14"/>
      <c r="L195" s="14"/>
      <c r="M195" s="14"/>
      <c r="N195" s="15"/>
      <c r="O195" s="2"/>
      <c r="P195" s="2"/>
      <c r="Q195" s="2"/>
    </row>
    <row r="196" spans="1:17" x14ac:dyDescent="0.25">
      <c r="A196" s="36"/>
      <c r="B196" s="2"/>
      <c r="C196" s="37"/>
      <c r="D196" s="21"/>
      <c r="E196" s="38"/>
      <c r="F196" s="34"/>
      <c r="G196" s="34"/>
      <c r="H196" s="34"/>
      <c r="I196" s="35"/>
      <c r="J196" s="35"/>
      <c r="K196" s="35"/>
      <c r="L196" s="35"/>
      <c r="M196" s="35"/>
      <c r="N196" s="2"/>
      <c r="O196" s="2"/>
      <c r="P196" s="2"/>
      <c r="Q196" s="2"/>
    </row>
    <row r="197" spans="1:17" x14ac:dyDescent="0.25">
      <c r="A197" s="36"/>
      <c r="B197" s="2"/>
      <c r="C197" s="37"/>
      <c r="D197" s="21"/>
      <c r="E197" s="38"/>
      <c r="F197" s="34"/>
      <c r="G197" s="34"/>
      <c r="H197" s="34"/>
      <c r="I197" s="35"/>
      <c r="J197" s="35"/>
      <c r="K197" s="35"/>
      <c r="L197" s="35"/>
      <c r="M197" s="35"/>
      <c r="N197" s="2"/>
      <c r="O197" s="2"/>
      <c r="P197" s="2"/>
      <c r="Q197" s="2"/>
    </row>
    <row r="198" spans="1:17" x14ac:dyDescent="0.25">
      <c r="A198" s="36"/>
      <c r="B198" s="2"/>
      <c r="C198" s="37"/>
      <c r="D198" s="21"/>
      <c r="E198" s="38"/>
      <c r="F198" s="34"/>
      <c r="G198" s="34"/>
      <c r="H198" s="34"/>
      <c r="I198" s="35"/>
      <c r="J198" s="35"/>
      <c r="K198" s="35"/>
      <c r="L198" s="35"/>
      <c r="M198" s="35"/>
      <c r="N198" s="2"/>
      <c r="O198" s="2"/>
      <c r="P198" s="2"/>
      <c r="Q198" s="2"/>
    </row>
    <row r="199" spans="1:17" ht="15.75" thickBot="1" x14ac:dyDescent="0.3">
      <c r="A199" s="2"/>
      <c r="B199" s="2"/>
      <c r="C199" s="2"/>
      <c r="D199" s="2"/>
      <c r="E199" s="2"/>
      <c r="F199" s="2"/>
      <c r="G199" s="2"/>
      <c r="H199" s="2"/>
      <c r="I199" s="2"/>
      <c r="J199" s="2"/>
      <c r="K199" s="2"/>
      <c r="L199" s="2"/>
      <c r="M199" s="1083"/>
      <c r="N199" s="1083"/>
      <c r="O199" s="2"/>
      <c r="P199" s="2"/>
      <c r="Q199" s="2"/>
    </row>
    <row r="200" spans="1:17" x14ac:dyDescent="0.25">
      <c r="A200" s="2"/>
      <c r="B200" s="39" t="s">
        <v>35</v>
      </c>
      <c r="C200" s="2"/>
      <c r="D200" s="2"/>
      <c r="E200" s="2"/>
      <c r="F200" s="2"/>
      <c r="G200" s="2"/>
      <c r="H200" s="2"/>
      <c r="I200" s="2"/>
      <c r="J200" s="2"/>
      <c r="K200" s="2"/>
      <c r="L200" s="2"/>
      <c r="M200" s="45"/>
      <c r="N200" s="45"/>
      <c r="O200" s="2"/>
      <c r="P200" s="2"/>
      <c r="Q200" s="2"/>
    </row>
    <row r="201" spans="1:17" ht="15.75" thickBot="1" x14ac:dyDescent="0.3">
      <c r="A201" s="2"/>
      <c r="B201" s="2"/>
      <c r="C201" s="2"/>
      <c r="D201" s="2"/>
      <c r="E201" s="2"/>
      <c r="F201" s="2"/>
      <c r="G201" s="2"/>
      <c r="H201" s="2"/>
      <c r="I201" s="2"/>
      <c r="J201" s="2"/>
      <c r="K201" s="2"/>
      <c r="L201" s="2"/>
      <c r="M201" s="45"/>
      <c r="N201" s="45"/>
      <c r="O201" s="2"/>
      <c r="P201" s="2"/>
      <c r="Q201" s="2"/>
    </row>
    <row r="202" spans="1:17" ht="78.75" x14ac:dyDescent="0.25">
      <c r="A202" s="14"/>
      <c r="B202" s="228" t="s">
        <v>36</v>
      </c>
      <c r="C202" s="228" t="s">
        <v>37</v>
      </c>
      <c r="D202" s="228" t="s">
        <v>38</v>
      </c>
      <c r="E202" s="228" t="s">
        <v>39</v>
      </c>
      <c r="F202" s="228" t="s">
        <v>40</v>
      </c>
      <c r="G202" s="228" t="s">
        <v>41</v>
      </c>
      <c r="H202" s="228" t="s">
        <v>42</v>
      </c>
      <c r="I202" s="228" t="s">
        <v>43</v>
      </c>
      <c r="J202" s="228" t="s">
        <v>44</v>
      </c>
      <c r="K202" s="228" t="s">
        <v>45</v>
      </c>
      <c r="L202" s="228" t="s">
        <v>46</v>
      </c>
      <c r="M202" s="229" t="s">
        <v>47</v>
      </c>
      <c r="N202" s="228" t="s">
        <v>48</v>
      </c>
      <c r="O202" s="228" t="s">
        <v>49</v>
      </c>
      <c r="P202" s="227" t="s">
        <v>50</v>
      </c>
      <c r="Q202" s="227" t="s">
        <v>51</v>
      </c>
    </row>
    <row r="203" spans="1:17" ht="60" x14ac:dyDescent="0.25">
      <c r="A203" s="62">
        <v>1</v>
      </c>
      <c r="B203" s="220" t="s">
        <v>2111</v>
      </c>
      <c r="C203" s="220" t="s">
        <v>2111</v>
      </c>
      <c r="D203" s="206" t="s">
        <v>1539</v>
      </c>
      <c r="E203" s="224">
        <v>460003781900</v>
      </c>
      <c r="F203" s="220" t="s">
        <v>21</v>
      </c>
      <c r="G203" s="226"/>
      <c r="H203" s="225" t="s">
        <v>2144</v>
      </c>
      <c r="I203" s="219" t="s">
        <v>73</v>
      </c>
      <c r="J203" s="219" t="s">
        <v>22</v>
      </c>
      <c r="K203" s="224">
        <v>10</v>
      </c>
      <c r="L203" s="219"/>
      <c r="M203" s="223">
        <v>225</v>
      </c>
      <c r="N203" s="223">
        <v>0</v>
      </c>
      <c r="O203" s="216">
        <v>117823271</v>
      </c>
      <c r="P203" s="216">
        <v>51</v>
      </c>
      <c r="Q203" s="215"/>
    </row>
    <row r="204" spans="1:17" ht="60" x14ac:dyDescent="0.25">
      <c r="A204" s="62">
        <f>+A203+1</f>
        <v>2</v>
      </c>
      <c r="B204" s="206" t="s">
        <v>2111</v>
      </c>
      <c r="C204" s="206" t="s">
        <v>2111</v>
      </c>
      <c r="D204" s="206" t="s">
        <v>1539</v>
      </c>
      <c r="E204" s="224">
        <v>460004511400</v>
      </c>
      <c r="F204" s="220" t="s">
        <v>21</v>
      </c>
      <c r="G204" s="220"/>
      <c r="H204" s="220" t="s">
        <v>2145</v>
      </c>
      <c r="I204" s="219" t="s">
        <v>2146</v>
      </c>
      <c r="J204" s="219" t="s">
        <v>22</v>
      </c>
      <c r="K204" s="224">
        <v>10</v>
      </c>
      <c r="L204" s="219"/>
      <c r="M204" s="224">
        <v>480</v>
      </c>
      <c r="N204" s="224">
        <f>+M204*G204</f>
        <v>0</v>
      </c>
      <c r="O204" s="216">
        <v>324751924</v>
      </c>
      <c r="P204" s="216">
        <v>42</v>
      </c>
      <c r="Q204" s="215"/>
    </row>
    <row r="205" spans="1:17" ht="30" x14ac:dyDescent="0.25">
      <c r="A205" s="62">
        <f t="shared" ref="A205:A210" si="3">+A204+1</f>
        <v>3</v>
      </c>
      <c r="B205" s="206" t="s">
        <v>2111</v>
      </c>
      <c r="C205" s="220" t="s">
        <v>2111</v>
      </c>
      <c r="D205" s="206"/>
      <c r="E205" s="221">
        <v>4600038176</v>
      </c>
      <c r="F205" s="220" t="s">
        <v>21</v>
      </c>
      <c r="G205" s="220"/>
      <c r="H205" s="220" t="s">
        <v>75</v>
      </c>
      <c r="I205" s="219" t="s">
        <v>73</v>
      </c>
      <c r="J205" s="219" t="s">
        <v>22</v>
      </c>
      <c r="K205" s="224">
        <v>9</v>
      </c>
      <c r="L205" s="219"/>
      <c r="M205" s="223">
        <v>416</v>
      </c>
      <c r="N205" s="223"/>
      <c r="O205" s="216">
        <v>492686605</v>
      </c>
      <c r="P205" s="216">
        <v>58</v>
      </c>
      <c r="Q205" s="215"/>
    </row>
    <row r="206" spans="1:17" x14ac:dyDescent="0.25">
      <c r="A206" s="62">
        <f t="shared" si="3"/>
        <v>4</v>
      </c>
      <c r="B206" s="206"/>
      <c r="C206" s="220"/>
      <c r="D206" s="206"/>
      <c r="E206" s="221"/>
      <c r="F206" s="220"/>
      <c r="G206" s="220"/>
      <c r="H206" s="220"/>
      <c r="I206" s="219"/>
      <c r="J206" s="219"/>
      <c r="K206" s="219"/>
      <c r="L206" s="219"/>
      <c r="M206" s="223"/>
      <c r="N206" s="223"/>
      <c r="O206" s="216"/>
      <c r="P206" s="216"/>
      <c r="Q206" s="215"/>
    </row>
    <row r="207" spans="1:17" x14ac:dyDescent="0.25">
      <c r="A207" s="62">
        <f t="shared" si="3"/>
        <v>5</v>
      </c>
      <c r="B207" s="206"/>
      <c r="C207" s="220"/>
      <c r="D207" s="206"/>
      <c r="E207" s="221"/>
      <c r="F207" s="220"/>
      <c r="G207" s="220"/>
      <c r="H207" s="220"/>
      <c r="I207" s="219"/>
      <c r="J207" s="219"/>
      <c r="K207" s="219"/>
      <c r="L207" s="219"/>
      <c r="M207" s="223"/>
      <c r="N207" s="223"/>
      <c r="O207" s="216"/>
      <c r="P207" s="216"/>
      <c r="Q207" s="215"/>
    </row>
    <row r="208" spans="1:17" x14ac:dyDescent="0.25">
      <c r="A208" s="62">
        <f t="shared" si="3"/>
        <v>6</v>
      </c>
      <c r="B208" s="206"/>
      <c r="C208" s="220"/>
      <c r="D208" s="206"/>
      <c r="E208" s="221"/>
      <c r="F208" s="220"/>
      <c r="G208" s="220"/>
      <c r="H208" s="220"/>
      <c r="I208" s="219"/>
      <c r="J208" s="219"/>
      <c r="K208" s="219"/>
      <c r="L208" s="219"/>
      <c r="M208" s="223"/>
      <c r="N208" s="223"/>
      <c r="O208" s="216"/>
      <c r="P208" s="216"/>
      <c r="Q208" s="215"/>
    </row>
    <row r="209" spans="1:17" x14ac:dyDescent="0.25">
      <c r="A209" s="62">
        <f t="shared" si="3"/>
        <v>7</v>
      </c>
      <c r="B209" s="206"/>
      <c r="C209" s="220"/>
      <c r="D209" s="206"/>
      <c r="E209" s="221"/>
      <c r="F209" s="220"/>
      <c r="G209" s="220"/>
      <c r="H209" s="220"/>
      <c r="I209" s="219"/>
      <c r="J209" s="219"/>
      <c r="K209" s="219"/>
      <c r="L209" s="219"/>
      <c r="M209" s="223"/>
      <c r="N209" s="223"/>
      <c r="O209" s="216"/>
      <c r="P209" s="216"/>
      <c r="Q209" s="215"/>
    </row>
    <row r="210" spans="1:17" x14ac:dyDescent="0.25">
      <c r="A210" s="62">
        <f t="shared" si="3"/>
        <v>8</v>
      </c>
      <c r="B210" s="206"/>
      <c r="C210" s="220"/>
      <c r="D210" s="206"/>
      <c r="E210" s="221"/>
      <c r="F210" s="220"/>
      <c r="G210" s="220"/>
      <c r="H210" s="220"/>
      <c r="I210" s="219"/>
      <c r="J210" s="219"/>
      <c r="K210" s="219"/>
      <c r="L210" s="219"/>
      <c r="M210" s="223"/>
      <c r="N210" s="223"/>
      <c r="O210" s="216"/>
      <c r="P210" s="216"/>
      <c r="Q210" s="215"/>
    </row>
    <row r="211" spans="1:17" ht="15.75" x14ac:dyDescent="0.25">
      <c r="A211" s="62"/>
      <c r="B211" s="222" t="s">
        <v>31</v>
      </c>
      <c r="C211" s="220"/>
      <c r="D211" s="206"/>
      <c r="E211" s="221"/>
      <c r="F211" s="220"/>
      <c r="G211" s="220"/>
      <c r="H211" s="220"/>
      <c r="I211" s="219"/>
      <c r="J211" s="219"/>
      <c r="K211" s="217">
        <f>SUM(K203:K210)</f>
        <v>29</v>
      </c>
      <c r="L211" s="217">
        <f>SUM(L203:L210)</f>
        <v>0</v>
      </c>
      <c r="M211" s="218">
        <f>SUM(M203:M210)</f>
        <v>1121</v>
      </c>
      <c r="N211" s="217">
        <f>SUM(N203:N210)</f>
        <v>0</v>
      </c>
      <c r="O211" s="216"/>
      <c r="P211" s="216"/>
      <c r="Q211" s="215"/>
    </row>
    <row r="212" spans="1:17" x14ac:dyDescent="0.25">
      <c r="A212" s="69"/>
      <c r="B212" s="209"/>
      <c r="C212" s="209"/>
      <c r="D212" s="209"/>
      <c r="E212" s="214"/>
      <c r="F212" s="209"/>
      <c r="G212" s="209"/>
      <c r="H212" s="209"/>
      <c r="I212" s="209"/>
      <c r="J212" s="209"/>
      <c r="K212" s="209"/>
      <c r="L212" s="209"/>
      <c r="M212" s="209"/>
      <c r="N212" s="209"/>
      <c r="O212" s="209"/>
      <c r="P212" s="209"/>
      <c r="Q212" s="209"/>
    </row>
    <row r="213" spans="1:17" ht="15.75" x14ac:dyDescent="0.25">
      <c r="A213" s="69"/>
      <c r="B213" s="1201" t="s">
        <v>76</v>
      </c>
      <c r="C213" s="1201" t="s">
        <v>77</v>
      </c>
      <c r="D213" s="1203" t="s">
        <v>78</v>
      </c>
      <c r="E213" s="1203"/>
      <c r="F213" s="209"/>
      <c r="G213" s="209"/>
      <c r="H213" s="209"/>
      <c r="I213" s="209"/>
      <c r="J213" s="209"/>
      <c r="K213" s="209"/>
      <c r="L213" s="209"/>
      <c r="M213" s="209"/>
      <c r="N213" s="209"/>
      <c r="O213" s="209"/>
      <c r="P213" s="209"/>
      <c r="Q213" s="209"/>
    </row>
    <row r="214" spans="1:17" ht="15.75" x14ac:dyDescent="0.25">
      <c r="A214" s="69"/>
      <c r="B214" s="1202"/>
      <c r="C214" s="1202"/>
      <c r="D214" s="698" t="s">
        <v>79</v>
      </c>
      <c r="E214" s="213" t="s">
        <v>80</v>
      </c>
      <c r="F214" s="209"/>
      <c r="G214" s="209"/>
      <c r="H214" s="209"/>
      <c r="I214" s="209"/>
      <c r="J214" s="209"/>
      <c r="K214" s="209"/>
      <c r="L214" s="209"/>
      <c r="M214" s="209"/>
      <c r="N214" s="209"/>
      <c r="O214" s="209"/>
      <c r="P214" s="209"/>
      <c r="Q214" s="209"/>
    </row>
    <row r="215" spans="1:17" ht="15.75" x14ac:dyDescent="0.25">
      <c r="A215" s="69"/>
      <c r="B215" s="211" t="s">
        <v>81</v>
      </c>
      <c r="C215" s="210">
        <f>+K211</f>
        <v>29</v>
      </c>
      <c r="D215" s="182" t="s">
        <v>24</v>
      </c>
      <c r="E215" s="182"/>
      <c r="F215" s="212"/>
      <c r="G215" s="212"/>
      <c r="H215" s="212"/>
      <c r="I215" s="212"/>
      <c r="J215" s="212"/>
      <c r="K215" s="212"/>
      <c r="L215" s="212"/>
      <c r="M215" s="212"/>
      <c r="N215" s="209"/>
      <c r="O215" s="209"/>
      <c r="P215" s="209"/>
      <c r="Q215" s="209"/>
    </row>
    <row r="216" spans="1:17" ht="15.75" x14ac:dyDescent="0.25">
      <c r="A216" s="69"/>
      <c r="B216" s="211" t="s">
        <v>82</v>
      </c>
      <c r="C216" s="210">
        <f>+M211</f>
        <v>1121</v>
      </c>
      <c r="D216" s="182" t="s">
        <v>24</v>
      </c>
      <c r="E216" s="182"/>
      <c r="F216" s="209"/>
      <c r="G216" s="209"/>
      <c r="H216" s="209"/>
      <c r="I216" s="209"/>
      <c r="J216" s="209"/>
      <c r="K216" s="209"/>
      <c r="L216" s="209"/>
      <c r="M216" s="209"/>
      <c r="N216" s="209"/>
      <c r="O216" s="209"/>
      <c r="P216" s="209"/>
      <c r="Q216" s="209"/>
    </row>
    <row r="217" spans="1:17" x14ac:dyDescent="0.25">
      <c r="A217" s="69"/>
      <c r="B217" s="386"/>
      <c r="C217" s="1204"/>
      <c r="D217" s="1204"/>
      <c r="E217" s="1204"/>
      <c r="F217" s="1204"/>
      <c r="G217" s="1204"/>
      <c r="H217" s="1204"/>
      <c r="I217" s="1204"/>
      <c r="J217" s="1204"/>
      <c r="K217" s="1204"/>
      <c r="L217" s="1204"/>
      <c r="M217" s="1204"/>
      <c r="N217" s="1204"/>
      <c r="O217" s="209"/>
      <c r="P217" s="209"/>
      <c r="Q217" s="209"/>
    </row>
    <row r="218" spans="1:17" ht="15.75" thickBot="1" x14ac:dyDescent="0.3">
      <c r="A218" s="2"/>
    </row>
    <row r="219" spans="1:17" ht="16.5" thickBot="1" x14ac:dyDescent="0.3">
      <c r="A219" s="2"/>
      <c r="B219" s="1205" t="s">
        <v>83</v>
      </c>
      <c r="C219" s="1205"/>
      <c r="D219" s="1205"/>
      <c r="E219" s="1205"/>
      <c r="F219" s="1205"/>
      <c r="G219" s="1205"/>
      <c r="H219" s="1205"/>
      <c r="I219" s="1205"/>
      <c r="J219" s="1205"/>
      <c r="K219" s="1205"/>
      <c r="L219" s="1205"/>
      <c r="M219" s="1205"/>
      <c r="N219" s="1205"/>
    </row>
    <row r="220" spans="1:17" x14ac:dyDescent="0.25">
      <c r="A220" s="2"/>
    </row>
    <row r="221" spans="1:17" x14ac:dyDescent="0.25">
      <c r="A221" s="2"/>
    </row>
    <row r="222" spans="1:17" ht="141.75" x14ac:dyDescent="0.25">
      <c r="A222" s="2"/>
      <c r="B222" s="375" t="s">
        <v>84</v>
      </c>
      <c r="C222" s="387" t="s">
        <v>85</v>
      </c>
      <c r="D222" s="387" t="s">
        <v>86</v>
      </c>
      <c r="E222" s="387" t="s">
        <v>87</v>
      </c>
      <c r="F222" s="387" t="s">
        <v>88</v>
      </c>
      <c r="G222" s="387" t="s">
        <v>89</v>
      </c>
      <c r="H222" s="387" t="s">
        <v>90</v>
      </c>
      <c r="I222" s="387" t="s">
        <v>91</v>
      </c>
      <c r="J222" s="387" t="s">
        <v>92</v>
      </c>
      <c r="K222" s="387" t="s">
        <v>93</v>
      </c>
      <c r="L222" s="387" t="s">
        <v>94</v>
      </c>
      <c r="M222" s="388" t="s">
        <v>95</v>
      </c>
      <c r="N222" s="388" t="s">
        <v>96</v>
      </c>
      <c r="O222" s="1206" t="s">
        <v>97</v>
      </c>
      <c r="P222" s="1207"/>
      <c r="Q222" s="387" t="s">
        <v>98</v>
      </c>
    </row>
    <row r="223" spans="1:17" ht="162.75" customHeight="1" x14ac:dyDescent="0.2">
      <c r="A223" s="2"/>
      <c r="B223" s="115" t="s">
        <v>242</v>
      </c>
      <c r="C223" s="115" t="s">
        <v>524</v>
      </c>
      <c r="D223" s="99" t="s">
        <v>932</v>
      </c>
      <c r="E223" s="99">
        <v>100</v>
      </c>
      <c r="F223" s="391"/>
      <c r="G223" s="391" t="s">
        <v>21</v>
      </c>
      <c r="H223" s="391"/>
      <c r="I223" s="113"/>
      <c r="J223" s="113"/>
      <c r="K223" s="112" t="s">
        <v>21</v>
      </c>
      <c r="L223" s="112" t="s">
        <v>21</v>
      </c>
      <c r="M223" s="112" t="s">
        <v>21</v>
      </c>
      <c r="N223" s="112" t="s">
        <v>21</v>
      </c>
      <c r="O223" s="1191" t="s">
        <v>2116</v>
      </c>
      <c r="P223" s="1192"/>
      <c r="Q223" s="440" t="s">
        <v>22</v>
      </c>
    </row>
    <row r="224" spans="1:17" ht="160.5" customHeight="1" x14ac:dyDescent="0.2">
      <c r="A224" s="2"/>
      <c r="B224" s="115" t="s">
        <v>242</v>
      </c>
      <c r="C224" s="115" t="s">
        <v>524</v>
      </c>
      <c r="D224" s="99" t="s">
        <v>932</v>
      </c>
      <c r="E224" s="99">
        <v>65</v>
      </c>
      <c r="F224" s="391"/>
      <c r="G224" s="391" t="s">
        <v>21</v>
      </c>
      <c r="H224" s="391"/>
      <c r="I224" s="113"/>
      <c r="J224" s="113"/>
      <c r="K224" s="112" t="s">
        <v>21</v>
      </c>
      <c r="L224" s="112" t="s">
        <v>21</v>
      </c>
      <c r="M224" s="112" t="s">
        <v>21</v>
      </c>
      <c r="N224" s="112" t="s">
        <v>21</v>
      </c>
      <c r="O224" s="1191" t="s">
        <v>2116</v>
      </c>
      <c r="P224" s="1192"/>
      <c r="Q224" s="440" t="s">
        <v>22</v>
      </c>
    </row>
    <row r="225" spans="1:17" x14ac:dyDescent="0.2">
      <c r="A225" s="2"/>
      <c r="B225" s="115"/>
      <c r="C225" s="115"/>
      <c r="D225" s="99"/>
      <c r="E225" s="99"/>
      <c r="F225" s="391"/>
      <c r="G225" s="391"/>
      <c r="H225" s="391"/>
      <c r="I225" s="113"/>
      <c r="J225" s="113"/>
      <c r="K225" s="112"/>
      <c r="L225" s="112"/>
      <c r="M225" s="112"/>
      <c r="N225" s="112"/>
      <c r="O225" s="1117"/>
      <c r="P225" s="1118"/>
      <c r="Q225" s="112"/>
    </row>
    <row r="226" spans="1:17" x14ac:dyDescent="0.2">
      <c r="A226" s="2"/>
      <c r="B226" s="115"/>
      <c r="C226" s="115"/>
      <c r="D226" s="99"/>
      <c r="E226" s="99"/>
      <c r="F226" s="391"/>
      <c r="G226" s="391"/>
      <c r="H226" s="391"/>
      <c r="I226" s="113"/>
      <c r="J226" s="113"/>
      <c r="K226" s="112"/>
      <c r="L226" s="112"/>
      <c r="M226" s="112"/>
      <c r="N226" s="112"/>
      <c r="O226" s="1117"/>
      <c r="P226" s="1118"/>
      <c r="Q226" s="112"/>
    </row>
    <row r="227" spans="1:17" x14ac:dyDescent="0.2">
      <c r="A227" s="2"/>
      <c r="B227" s="115"/>
      <c r="C227" s="115"/>
      <c r="D227" s="99"/>
      <c r="E227" s="99"/>
      <c r="F227" s="391"/>
      <c r="G227" s="391"/>
      <c r="H227" s="391"/>
      <c r="I227" s="113"/>
      <c r="J227" s="113"/>
      <c r="K227" s="112"/>
      <c r="L227" s="112"/>
      <c r="M227" s="112"/>
      <c r="N227" s="112"/>
      <c r="O227" s="1117"/>
      <c r="P227" s="1118"/>
      <c r="Q227" s="112"/>
    </row>
    <row r="228" spans="1:17" x14ac:dyDescent="0.2">
      <c r="A228" s="2"/>
      <c r="B228" s="115"/>
      <c r="C228" s="115"/>
      <c r="D228" s="99"/>
      <c r="E228" s="99"/>
      <c r="F228" s="391"/>
      <c r="G228" s="391"/>
      <c r="H228" s="391"/>
      <c r="I228" s="113"/>
      <c r="J228" s="113"/>
      <c r="K228" s="112"/>
      <c r="L228" s="112"/>
      <c r="M228" s="112"/>
      <c r="N228" s="112"/>
      <c r="O228" s="1117"/>
      <c r="P228" s="1118"/>
      <c r="Q228" s="112"/>
    </row>
    <row r="229" spans="1:17" x14ac:dyDescent="0.25">
      <c r="A229" s="2"/>
      <c r="B229" s="112"/>
      <c r="C229" s="112"/>
      <c r="D229" s="112"/>
      <c r="E229" s="112"/>
      <c r="F229" s="112"/>
      <c r="G229" s="112"/>
      <c r="H229" s="112"/>
      <c r="I229" s="112"/>
      <c r="J229" s="112"/>
      <c r="K229" s="112"/>
      <c r="L229" s="112"/>
      <c r="M229" s="112"/>
      <c r="N229" s="112"/>
      <c r="O229" s="1117"/>
      <c r="P229" s="1118"/>
      <c r="Q229" s="112"/>
    </row>
    <row r="230" spans="1:17" x14ac:dyDescent="0.25">
      <c r="A230" s="2"/>
      <c r="B230" s="337" t="s">
        <v>107</v>
      </c>
    </row>
    <row r="231" spans="1:17" x14ac:dyDescent="0.25">
      <c r="A231" s="2"/>
      <c r="B231" s="337" t="s">
        <v>108</v>
      </c>
    </row>
    <row r="232" spans="1:17" x14ac:dyDescent="0.25">
      <c r="A232" s="2"/>
      <c r="B232" s="337" t="s">
        <v>109</v>
      </c>
    </row>
    <row r="233" spans="1:17" x14ac:dyDescent="0.25">
      <c r="A233" s="2"/>
    </row>
    <row r="234" spans="1:17" ht="15.75" thickBot="1" x14ac:dyDescent="0.3">
      <c r="A234" s="2"/>
    </row>
    <row r="235" spans="1:17" ht="16.5" thickBot="1" x14ac:dyDescent="0.3">
      <c r="A235" s="2"/>
      <c r="B235" s="1208" t="s">
        <v>110</v>
      </c>
      <c r="C235" s="1209"/>
      <c r="D235" s="1209"/>
      <c r="E235" s="1209"/>
      <c r="F235" s="1209"/>
      <c r="G235" s="1209"/>
      <c r="H235" s="1209"/>
      <c r="I235" s="1209"/>
      <c r="J235" s="1209"/>
      <c r="K235" s="1209"/>
      <c r="L235" s="1209"/>
      <c r="M235" s="1209"/>
      <c r="N235" s="1210"/>
    </row>
    <row r="236" spans="1:17" x14ac:dyDescent="0.25">
      <c r="A236" s="2"/>
    </row>
    <row r="237" spans="1:17" x14ac:dyDescent="0.25">
      <c r="A237" s="2"/>
    </row>
    <row r="238" spans="1:17" x14ac:dyDescent="0.25">
      <c r="A238" s="2"/>
    </row>
    <row r="239" spans="1:17" x14ac:dyDescent="0.25">
      <c r="A239" s="2"/>
    </row>
    <row r="240" spans="1:17" ht="78.75" x14ac:dyDescent="0.25">
      <c r="A240" s="2"/>
      <c r="B240" s="375" t="s">
        <v>111</v>
      </c>
      <c r="C240" s="375" t="s">
        <v>112</v>
      </c>
      <c r="D240" s="375" t="s">
        <v>113</v>
      </c>
      <c r="E240" s="375" t="s">
        <v>114</v>
      </c>
      <c r="F240" s="375" t="s">
        <v>115</v>
      </c>
      <c r="G240" s="375" t="s">
        <v>116</v>
      </c>
      <c r="H240" s="375" t="s">
        <v>117</v>
      </c>
      <c r="I240" s="375" t="s">
        <v>118</v>
      </c>
      <c r="J240" s="1206" t="s">
        <v>119</v>
      </c>
      <c r="K240" s="1211"/>
      <c r="L240" s="1207"/>
      <c r="M240" s="375" t="s">
        <v>120</v>
      </c>
      <c r="N240" s="375" t="s">
        <v>1553</v>
      </c>
      <c r="O240" s="375" t="s">
        <v>1554</v>
      </c>
      <c r="P240" s="1206" t="s">
        <v>97</v>
      </c>
      <c r="Q240" s="1207"/>
    </row>
    <row r="241" spans="1:17" ht="90" x14ac:dyDescent="0.2">
      <c r="A241" s="2"/>
      <c r="B241" s="116" t="s">
        <v>123</v>
      </c>
      <c r="C241" s="116">
        <v>1</v>
      </c>
      <c r="D241" s="115" t="s">
        <v>2147</v>
      </c>
      <c r="E241" s="115">
        <v>98647041</v>
      </c>
      <c r="F241" s="116" t="s">
        <v>2148</v>
      </c>
      <c r="G241" s="116" t="s">
        <v>183</v>
      </c>
      <c r="H241" s="115" t="s">
        <v>1427</v>
      </c>
      <c r="I241" s="99"/>
      <c r="J241" s="117" t="s">
        <v>1562</v>
      </c>
      <c r="K241" s="114" t="s">
        <v>2149</v>
      </c>
      <c r="L241" s="113" t="s">
        <v>858</v>
      </c>
      <c r="M241" s="112" t="s">
        <v>21</v>
      </c>
      <c r="N241" s="112" t="s">
        <v>22</v>
      </c>
      <c r="O241" s="112" t="s">
        <v>21</v>
      </c>
      <c r="P241" s="1114"/>
      <c r="Q241" s="1114"/>
    </row>
    <row r="242" spans="1:17" ht="45" x14ac:dyDescent="0.2">
      <c r="A242" s="2"/>
      <c r="B242" s="116" t="s">
        <v>1559</v>
      </c>
      <c r="C242" s="116">
        <v>1</v>
      </c>
      <c r="D242" s="115" t="s">
        <v>2123</v>
      </c>
      <c r="E242" s="115">
        <v>21428747</v>
      </c>
      <c r="F242" s="116" t="s">
        <v>273</v>
      </c>
      <c r="G242" s="116" t="s">
        <v>367</v>
      </c>
      <c r="H242" s="115" t="s">
        <v>2124</v>
      </c>
      <c r="I242" s="99"/>
      <c r="J242" s="117" t="s">
        <v>1562</v>
      </c>
      <c r="K242" s="114" t="s">
        <v>2125</v>
      </c>
      <c r="L242" s="113" t="s">
        <v>229</v>
      </c>
      <c r="M242" s="112" t="s">
        <v>21</v>
      </c>
      <c r="N242" s="112" t="s">
        <v>22</v>
      </c>
      <c r="O242" s="112" t="s">
        <v>21</v>
      </c>
      <c r="P242" s="1114"/>
      <c r="Q242" s="1114"/>
    </row>
    <row r="243" spans="1:17" ht="30" x14ac:dyDescent="0.2">
      <c r="A243" s="2"/>
      <c r="B243" s="116" t="s">
        <v>1559</v>
      </c>
      <c r="C243" s="116">
        <v>1</v>
      </c>
      <c r="D243" s="115" t="s">
        <v>2150</v>
      </c>
      <c r="E243" s="115">
        <v>71763856</v>
      </c>
      <c r="F243" s="116" t="s">
        <v>273</v>
      </c>
      <c r="G243" s="116" t="s">
        <v>1278</v>
      </c>
      <c r="H243" s="115" t="s">
        <v>2151</v>
      </c>
      <c r="I243" s="99"/>
      <c r="J243" s="117" t="s">
        <v>2128</v>
      </c>
      <c r="K243" s="114" t="s">
        <v>2152</v>
      </c>
      <c r="L243" s="113" t="s">
        <v>2153</v>
      </c>
      <c r="M243" s="112" t="s">
        <v>21</v>
      </c>
      <c r="N243" s="112" t="s">
        <v>22</v>
      </c>
      <c r="O243" s="112" t="s">
        <v>21</v>
      </c>
      <c r="P243" s="1114"/>
      <c r="Q243" s="1114"/>
    </row>
    <row r="244" spans="1:17" x14ac:dyDescent="0.2">
      <c r="A244" s="2"/>
      <c r="B244" s="116"/>
      <c r="C244" s="116"/>
      <c r="D244" s="115"/>
      <c r="E244" s="115"/>
      <c r="F244" s="116"/>
      <c r="G244" s="116"/>
      <c r="H244" s="115"/>
      <c r="I244" s="99"/>
      <c r="J244" s="117"/>
      <c r="K244" s="114"/>
      <c r="L244" s="113"/>
      <c r="M244" s="112"/>
      <c r="N244" s="112"/>
      <c r="O244" s="112"/>
      <c r="P244" s="688"/>
      <c r="Q244" s="688"/>
    </row>
    <row r="245" spans="1:17" x14ac:dyDescent="0.25">
      <c r="A245" s="2"/>
    </row>
    <row r="246" spans="1:17" ht="15.75" thickBot="1" x14ac:dyDescent="0.3">
      <c r="A246" s="2"/>
    </row>
    <row r="247" spans="1:17" ht="16.5" thickBot="1" x14ac:dyDescent="0.3">
      <c r="A247" s="2"/>
      <c r="B247" s="1208" t="s">
        <v>145</v>
      </c>
      <c r="C247" s="1209"/>
      <c r="D247" s="1209"/>
      <c r="E247" s="1209"/>
      <c r="F247" s="1209"/>
      <c r="G247" s="1209"/>
      <c r="H247" s="1209"/>
      <c r="I247" s="1209"/>
      <c r="J247" s="1209"/>
      <c r="K247" s="1209"/>
      <c r="L247" s="1209"/>
      <c r="M247" s="1209"/>
      <c r="N247" s="1210"/>
    </row>
    <row r="248" spans="1:17" x14ac:dyDescent="0.25">
      <c r="A248" s="2"/>
    </row>
    <row r="249" spans="1:17" x14ac:dyDescent="0.25">
      <c r="A249" s="2"/>
    </row>
    <row r="250" spans="1:17" ht="31.5" x14ac:dyDescent="0.25">
      <c r="A250" s="2"/>
      <c r="B250" s="387" t="s">
        <v>20</v>
      </c>
      <c r="C250" s="387" t="s">
        <v>98</v>
      </c>
      <c r="D250" s="1206" t="s">
        <v>97</v>
      </c>
      <c r="E250" s="1207"/>
    </row>
    <row r="251" spans="1:17" x14ac:dyDescent="0.25">
      <c r="A251" s="2"/>
      <c r="B251" s="180" t="s">
        <v>147</v>
      </c>
      <c r="C251" s="112" t="s">
        <v>21</v>
      </c>
      <c r="D251" s="1119"/>
      <c r="E251" s="1119"/>
    </row>
    <row r="252" spans="1:17" x14ac:dyDescent="0.25">
      <c r="A252" s="2"/>
    </row>
    <row r="253" spans="1:17" x14ac:dyDescent="0.25">
      <c r="A253" s="2"/>
    </row>
    <row r="254" spans="1:17" ht="15.75" x14ac:dyDescent="0.25">
      <c r="A254" s="2"/>
      <c r="B254" s="1189" t="s">
        <v>148</v>
      </c>
      <c r="C254" s="1190"/>
      <c r="D254" s="1190"/>
      <c r="E254" s="1190"/>
      <c r="F254" s="1190"/>
      <c r="G254" s="1190"/>
      <c r="H254" s="1190"/>
      <c r="I254" s="1190"/>
      <c r="J254" s="1190"/>
      <c r="K254" s="1190"/>
      <c r="L254" s="1190"/>
      <c r="M254" s="1190"/>
      <c r="N254" s="1190"/>
      <c r="O254" s="1190"/>
      <c r="P254" s="1190"/>
    </row>
    <row r="255" spans="1:17" x14ac:dyDescent="0.25">
      <c r="A255" s="2"/>
    </row>
    <row r="256" spans="1:17" ht="15.75" thickBot="1" x14ac:dyDescent="0.3">
      <c r="A256" s="2"/>
    </row>
    <row r="257" spans="1:17" ht="16.5" thickBot="1" x14ac:dyDescent="0.3">
      <c r="A257" s="2"/>
      <c r="B257" s="1208" t="s">
        <v>149</v>
      </c>
      <c r="C257" s="1209"/>
      <c r="D257" s="1209"/>
      <c r="E257" s="1209"/>
      <c r="F257" s="1209"/>
      <c r="G257" s="1209"/>
      <c r="H257" s="1209"/>
      <c r="I257" s="1209"/>
      <c r="J257" s="1209"/>
      <c r="K257" s="1209"/>
      <c r="L257" s="1209"/>
      <c r="M257" s="1209"/>
      <c r="N257" s="1210"/>
    </row>
    <row r="258" spans="1:17" x14ac:dyDescent="0.25">
      <c r="A258" s="2"/>
    </row>
    <row r="259" spans="1:17" ht="15.75" thickBot="1" x14ac:dyDescent="0.3">
      <c r="A259" s="2"/>
      <c r="M259" s="379"/>
      <c r="N259" s="379"/>
    </row>
    <row r="260" spans="1:17" ht="78.75" x14ac:dyDescent="0.25">
      <c r="A260" s="14"/>
      <c r="B260" s="228" t="s">
        <v>36</v>
      </c>
      <c r="C260" s="228" t="s">
        <v>37</v>
      </c>
      <c r="D260" s="228" t="s">
        <v>38</v>
      </c>
      <c r="E260" s="228" t="s">
        <v>39</v>
      </c>
      <c r="F260" s="228" t="s">
        <v>40</v>
      </c>
      <c r="G260" s="228" t="s">
        <v>41</v>
      </c>
      <c r="H260" s="228" t="s">
        <v>42</v>
      </c>
      <c r="I260" s="228" t="s">
        <v>43</v>
      </c>
      <c r="J260" s="228" t="s">
        <v>44</v>
      </c>
      <c r="K260" s="228" t="s">
        <v>45</v>
      </c>
      <c r="L260" s="228" t="s">
        <v>46</v>
      </c>
      <c r="M260" s="229" t="s">
        <v>47</v>
      </c>
      <c r="N260" s="228" t="s">
        <v>48</v>
      </c>
      <c r="O260" s="228" t="s">
        <v>49</v>
      </c>
      <c r="P260" s="227" t="s">
        <v>50</v>
      </c>
      <c r="Q260" s="227" t="s">
        <v>51</v>
      </c>
    </row>
    <row r="261" spans="1:17" x14ac:dyDescent="0.25">
      <c r="A261" s="62">
        <v>1</v>
      </c>
      <c r="B261" s="206"/>
      <c r="C261" s="220"/>
      <c r="D261" s="206"/>
      <c r="E261" s="221"/>
      <c r="F261" s="220"/>
      <c r="G261" s="226"/>
      <c r="H261" s="225"/>
      <c r="I261" s="219"/>
      <c r="J261" s="219"/>
      <c r="K261" s="219"/>
      <c r="L261" s="219"/>
      <c r="M261" s="223"/>
      <c r="N261" s="223">
        <f>+M261*G261</f>
        <v>0</v>
      </c>
      <c r="O261" s="216"/>
      <c r="P261" s="216"/>
      <c r="Q261" s="215"/>
    </row>
    <row r="262" spans="1:17" x14ac:dyDescent="0.25">
      <c r="A262" s="62">
        <f>+A261+1</f>
        <v>2</v>
      </c>
      <c r="B262" s="206"/>
      <c r="C262" s="220"/>
      <c r="D262" s="206"/>
      <c r="E262" s="221"/>
      <c r="F262" s="220"/>
      <c r="G262" s="220"/>
      <c r="H262" s="220"/>
      <c r="I262" s="219"/>
      <c r="J262" s="219"/>
      <c r="K262" s="219"/>
      <c r="L262" s="219"/>
      <c r="M262" s="223"/>
      <c r="N262" s="223"/>
      <c r="O262" s="216"/>
      <c r="P262" s="216"/>
      <c r="Q262" s="215"/>
    </row>
    <row r="263" spans="1:17" x14ac:dyDescent="0.25">
      <c r="A263" s="62">
        <f t="shared" ref="A263:A268" si="4">+A262+1</f>
        <v>3</v>
      </c>
      <c r="B263" s="206"/>
      <c r="C263" s="220"/>
      <c r="D263" s="206"/>
      <c r="E263" s="221"/>
      <c r="F263" s="220"/>
      <c r="G263" s="220"/>
      <c r="H263" s="220"/>
      <c r="I263" s="219"/>
      <c r="J263" s="219"/>
      <c r="K263" s="219"/>
      <c r="L263" s="219"/>
      <c r="M263" s="223"/>
      <c r="N263" s="223"/>
      <c r="O263" s="216"/>
      <c r="P263" s="216"/>
      <c r="Q263" s="215"/>
    </row>
    <row r="264" spans="1:17" x14ac:dyDescent="0.25">
      <c r="A264" s="62">
        <f t="shared" si="4"/>
        <v>4</v>
      </c>
      <c r="B264" s="206"/>
      <c r="C264" s="220"/>
      <c r="D264" s="206"/>
      <c r="E264" s="221"/>
      <c r="F264" s="220"/>
      <c r="G264" s="220"/>
      <c r="H264" s="220"/>
      <c r="I264" s="219"/>
      <c r="J264" s="219"/>
      <c r="K264" s="219"/>
      <c r="L264" s="219"/>
      <c r="M264" s="223"/>
      <c r="N264" s="223"/>
      <c r="O264" s="216"/>
      <c r="P264" s="216"/>
      <c r="Q264" s="215"/>
    </row>
    <row r="265" spans="1:17" x14ac:dyDescent="0.25">
      <c r="A265" s="62">
        <f t="shared" si="4"/>
        <v>5</v>
      </c>
      <c r="B265" s="206"/>
      <c r="C265" s="220"/>
      <c r="D265" s="206"/>
      <c r="E265" s="221"/>
      <c r="F265" s="220"/>
      <c r="G265" s="220"/>
      <c r="H265" s="220"/>
      <c r="I265" s="219"/>
      <c r="J265" s="219"/>
      <c r="K265" s="219"/>
      <c r="L265" s="219"/>
      <c r="M265" s="223"/>
      <c r="N265" s="223"/>
      <c r="O265" s="216"/>
      <c r="P265" s="216"/>
      <c r="Q265" s="215"/>
    </row>
    <row r="266" spans="1:17" x14ac:dyDescent="0.25">
      <c r="A266" s="62">
        <f t="shared" si="4"/>
        <v>6</v>
      </c>
      <c r="B266" s="206"/>
      <c r="C266" s="220"/>
      <c r="D266" s="206"/>
      <c r="E266" s="221"/>
      <c r="F266" s="220"/>
      <c r="G266" s="220"/>
      <c r="H266" s="220"/>
      <c r="I266" s="219"/>
      <c r="J266" s="219"/>
      <c r="K266" s="219"/>
      <c r="L266" s="219"/>
      <c r="M266" s="223"/>
      <c r="N266" s="223"/>
      <c r="O266" s="216"/>
      <c r="P266" s="216"/>
      <c r="Q266" s="215"/>
    </row>
    <row r="267" spans="1:17" x14ac:dyDescent="0.25">
      <c r="A267" s="62">
        <f t="shared" si="4"/>
        <v>7</v>
      </c>
      <c r="B267" s="206"/>
      <c r="C267" s="220"/>
      <c r="D267" s="206"/>
      <c r="E267" s="221"/>
      <c r="F267" s="220"/>
      <c r="G267" s="220"/>
      <c r="H267" s="220"/>
      <c r="I267" s="219"/>
      <c r="J267" s="219"/>
      <c r="K267" s="219"/>
      <c r="L267" s="219"/>
      <c r="M267" s="223"/>
      <c r="N267" s="223"/>
      <c r="O267" s="216"/>
      <c r="P267" s="216"/>
      <c r="Q267" s="215"/>
    </row>
    <row r="268" spans="1:17" x14ac:dyDescent="0.25">
      <c r="A268" s="62">
        <f t="shared" si="4"/>
        <v>8</v>
      </c>
      <c r="B268" s="206"/>
      <c r="C268" s="220"/>
      <c r="D268" s="206"/>
      <c r="E268" s="221"/>
      <c r="F268" s="220"/>
      <c r="G268" s="220"/>
      <c r="H268" s="220"/>
      <c r="I268" s="219"/>
      <c r="J268" s="219"/>
      <c r="K268" s="219"/>
      <c r="L268" s="219"/>
      <c r="M268" s="223"/>
      <c r="N268" s="223"/>
      <c r="O268" s="216"/>
      <c r="P268" s="216"/>
      <c r="Q268" s="215"/>
    </row>
    <row r="269" spans="1:17" ht="15.75" x14ac:dyDescent="0.25">
      <c r="A269" s="62"/>
      <c r="B269" s="222" t="s">
        <v>31</v>
      </c>
      <c r="C269" s="220"/>
      <c r="D269" s="206"/>
      <c r="E269" s="221"/>
      <c r="F269" s="220"/>
      <c r="G269" s="220"/>
      <c r="H269" s="220"/>
      <c r="I269" s="219"/>
      <c r="J269" s="219"/>
      <c r="K269" s="217">
        <f t="shared" ref="K269:N269" si="5">SUM(K261:K268)</f>
        <v>0</v>
      </c>
      <c r="L269" s="217">
        <f t="shared" si="5"/>
        <v>0</v>
      </c>
      <c r="M269" s="218">
        <f t="shared" si="5"/>
        <v>0</v>
      </c>
      <c r="N269" s="217">
        <f t="shared" si="5"/>
        <v>0</v>
      </c>
      <c r="O269" s="216"/>
      <c r="P269" s="216"/>
      <c r="Q269" s="215"/>
    </row>
    <row r="270" spans="1:17" x14ac:dyDescent="0.25">
      <c r="A270" s="2"/>
      <c r="B270" s="209"/>
      <c r="C270" s="209"/>
      <c r="D270" s="209"/>
      <c r="E270" s="214"/>
      <c r="F270" s="209"/>
      <c r="G270" s="209"/>
      <c r="H270" s="209"/>
      <c r="I270" s="209"/>
      <c r="J270" s="209"/>
      <c r="K270" s="209"/>
      <c r="L270" s="209"/>
      <c r="M270" s="209"/>
      <c r="N270" s="209"/>
      <c r="O270" s="209"/>
      <c r="P270" s="209"/>
    </row>
    <row r="271" spans="1:17" ht="15.75" x14ac:dyDescent="0.25">
      <c r="A271" s="2"/>
      <c r="B271" s="211" t="s">
        <v>172</v>
      </c>
      <c r="C271" s="401">
        <f>+K269</f>
        <v>0</v>
      </c>
      <c r="H271" s="212"/>
      <c r="I271" s="212"/>
      <c r="J271" s="212"/>
      <c r="K271" s="212"/>
      <c r="L271" s="212"/>
      <c r="M271" s="212"/>
      <c r="N271" s="209"/>
      <c r="O271" s="209"/>
      <c r="P271" s="209"/>
    </row>
    <row r="272" spans="1:17" x14ac:dyDescent="0.25">
      <c r="A272" s="2"/>
    </row>
    <row r="273" spans="1:17" ht="15.75" thickBot="1" x14ac:dyDescent="0.3">
      <c r="A273" s="2"/>
    </row>
    <row r="274" spans="1:17" ht="32.25" thickBot="1" x14ac:dyDescent="0.3">
      <c r="A274" s="2"/>
      <c r="B274" s="402" t="s">
        <v>173</v>
      </c>
      <c r="C274" s="403" t="s">
        <v>174</v>
      </c>
      <c r="D274" s="402" t="s">
        <v>30</v>
      </c>
      <c r="E274" s="403" t="s">
        <v>175</v>
      </c>
    </row>
    <row r="275" spans="1:17" x14ac:dyDescent="0.25">
      <c r="A275" s="2"/>
      <c r="B275" s="404" t="s">
        <v>176</v>
      </c>
      <c r="C275" s="405">
        <v>20</v>
      </c>
      <c r="D275" s="405"/>
      <c r="E275" s="1212">
        <f>+D275+D276+D277</f>
        <v>0</v>
      </c>
    </row>
    <row r="276" spans="1:17" x14ac:dyDescent="0.25">
      <c r="A276" s="2"/>
      <c r="B276" s="404" t="s">
        <v>177</v>
      </c>
      <c r="C276" s="695">
        <v>30</v>
      </c>
      <c r="D276" s="688">
        <v>0</v>
      </c>
      <c r="E276" s="1213"/>
    </row>
    <row r="277" spans="1:17" ht="15.75" thickBot="1" x14ac:dyDescent="0.3">
      <c r="A277" s="2"/>
      <c r="B277" s="404" t="s">
        <v>178</v>
      </c>
      <c r="C277" s="406">
        <v>40</v>
      </c>
      <c r="D277" s="406">
        <v>0</v>
      </c>
      <c r="E277" s="1214"/>
    </row>
    <row r="278" spans="1:17" x14ac:dyDescent="0.25">
      <c r="A278" s="2"/>
    </row>
    <row r="279" spans="1:17" ht="15.75" thickBot="1" x14ac:dyDescent="0.3">
      <c r="A279" s="2"/>
    </row>
    <row r="280" spans="1:17" ht="16.5" thickBot="1" x14ac:dyDescent="0.3">
      <c r="A280" s="2"/>
      <c r="B280" s="1208" t="s">
        <v>179</v>
      </c>
      <c r="C280" s="1209"/>
      <c r="D280" s="1209"/>
      <c r="E280" s="1209"/>
      <c r="F280" s="1209"/>
      <c r="G280" s="1209"/>
      <c r="H280" s="1209"/>
      <c r="I280" s="1209"/>
      <c r="J280" s="1209"/>
      <c r="K280" s="1209"/>
      <c r="L280" s="1209"/>
      <c r="M280" s="1209"/>
      <c r="N280" s="1210"/>
    </row>
    <row r="281" spans="1:17" x14ac:dyDescent="0.25">
      <c r="A281" s="2"/>
    </row>
    <row r="282" spans="1:17" ht="78.75" x14ac:dyDescent="0.25">
      <c r="A282" s="2"/>
      <c r="B282" s="375" t="s">
        <v>111</v>
      </c>
      <c r="C282" s="375" t="s">
        <v>112</v>
      </c>
      <c r="D282" s="375" t="s">
        <v>113</v>
      </c>
      <c r="E282" s="375" t="s">
        <v>114</v>
      </c>
      <c r="F282" s="375" t="s">
        <v>115</v>
      </c>
      <c r="G282" s="375" t="s">
        <v>116</v>
      </c>
      <c r="H282" s="375" t="s">
        <v>117</v>
      </c>
      <c r="I282" s="375" t="s">
        <v>118</v>
      </c>
      <c r="J282" s="1206" t="s">
        <v>119</v>
      </c>
      <c r="K282" s="1211"/>
      <c r="L282" s="1207"/>
      <c r="M282" s="375" t="s">
        <v>120</v>
      </c>
      <c r="N282" s="375" t="s">
        <v>1553</v>
      </c>
      <c r="O282" s="375" t="s">
        <v>1554</v>
      </c>
      <c r="P282" s="1206" t="s">
        <v>97</v>
      </c>
      <c r="Q282" s="1207"/>
    </row>
    <row r="283" spans="1:17" ht="60" x14ac:dyDescent="0.2">
      <c r="A283" s="2"/>
      <c r="B283" s="424" t="s">
        <v>123</v>
      </c>
      <c r="C283" s="424">
        <v>1</v>
      </c>
      <c r="D283" s="468" t="s">
        <v>1560</v>
      </c>
      <c r="E283" s="468">
        <v>71755390</v>
      </c>
      <c r="F283" s="424" t="s">
        <v>140</v>
      </c>
      <c r="G283" s="424" t="s">
        <v>1278</v>
      </c>
      <c r="H283" s="468" t="s">
        <v>1561</v>
      </c>
      <c r="I283" s="474"/>
      <c r="J283" s="424" t="s">
        <v>1562</v>
      </c>
      <c r="K283" s="474" t="s">
        <v>1563</v>
      </c>
      <c r="L283" s="391" t="s">
        <v>1564</v>
      </c>
      <c r="M283" s="688" t="s">
        <v>21</v>
      </c>
      <c r="N283" s="688" t="s">
        <v>22</v>
      </c>
      <c r="O283" s="688" t="s">
        <v>21</v>
      </c>
      <c r="P283" s="1114" t="s">
        <v>2142</v>
      </c>
      <c r="Q283" s="1114"/>
    </row>
    <row r="284" spans="1:17" ht="75" x14ac:dyDescent="0.2">
      <c r="A284" s="2"/>
      <c r="B284" s="424" t="s">
        <v>233</v>
      </c>
      <c r="C284" s="424">
        <v>1</v>
      </c>
      <c r="D284" s="424" t="s">
        <v>1565</v>
      </c>
      <c r="E284" s="468">
        <v>43625350</v>
      </c>
      <c r="F284" s="424" t="s">
        <v>1566</v>
      </c>
      <c r="G284" s="424" t="s">
        <v>367</v>
      </c>
      <c r="H284" s="468" t="s">
        <v>1567</v>
      </c>
      <c r="I284" s="474"/>
      <c r="J284" s="424" t="s">
        <v>1562</v>
      </c>
      <c r="K284" s="474" t="s">
        <v>1568</v>
      </c>
      <c r="L284" s="391" t="s">
        <v>262</v>
      </c>
      <c r="M284" s="688" t="s">
        <v>21</v>
      </c>
      <c r="N284" s="688" t="s">
        <v>21</v>
      </c>
      <c r="O284" s="688" t="s">
        <v>21</v>
      </c>
      <c r="P284" s="688"/>
      <c r="Q284" s="688"/>
    </row>
    <row r="285" spans="1:17" ht="45" x14ac:dyDescent="0.2">
      <c r="A285" s="2"/>
      <c r="B285" s="424" t="s">
        <v>208</v>
      </c>
      <c r="C285" s="424">
        <v>1</v>
      </c>
      <c r="D285" s="424" t="s">
        <v>1569</v>
      </c>
      <c r="E285" s="468">
        <v>70102269</v>
      </c>
      <c r="F285" s="468" t="s">
        <v>453</v>
      </c>
      <c r="G285" s="424" t="s">
        <v>205</v>
      </c>
      <c r="H285" s="468" t="s">
        <v>1570</v>
      </c>
      <c r="I285" s="391" t="s">
        <v>21</v>
      </c>
      <c r="J285" s="468"/>
      <c r="K285" s="391"/>
      <c r="L285" s="391"/>
      <c r="M285" s="688" t="s">
        <v>21</v>
      </c>
      <c r="N285" s="688" t="s">
        <v>21</v>
      </c>
      <c r="O285" s="688" t="s">
        <v>21</v>
      </c>
      <c r="P285" s="1119"/>
      <c r="Q285" s="1119"/>
    </row>
    <row r="286" spans="1:17" x14ac:dyDescent="0.25">
      <c r="A286" s="2"/>
    </row>
    <row r="287" spans="1:17" x14ac:dyDescent="0.25">
      <c r="A287" s="2"/>
    </row>
    <row r="288" spans="1:17" ht="15.75" thickBot="1" x14ac:dyDescent="0.3">
      <c r="A288" s="2"/>
    </row>
    <row r="289" spans="1:7" ht="31.5" x14ac:dyDescent="0.25">
      <c r="A289" s="2"/>
      <c r="B289" s="377" t="s">
        <v>20</v>
      </c>
      <c r="C289" s="377" t="s">
        <v>173</v>
      </c>
      <c r="D289" s="375" t="s">
        <v>174</v>
      </c>
      <c r="E289" s="377" t="s">
        <v>30</v>
      </c>
      <c r="F289" s="403" t="s">
        <v>194</v>
      </c>
      <c r="G289" s="407"/>
    </row>
    <row r="290" spans="1:7" ht="180" x14ac:dyDescent="0.2">
      <c r="A290" s="2"/>
      <c r="B290" s="1215" t="s">
        <v>195</v>
      </c>
      <c r="C290" s="408" t="s">
        <v>196</v>
      </c>
      <c r="D290" s="688">
        <v>25</v>
      </c>
      <c r="E290" s="688">
        <v>0</v>
      </c>
      <c r="F290" s="1216">
        <v>35</v>
      </c>
      <c r="G290" s="409"/>
    </row>
    <row r="291" spans="1:7" ht="135" x14ac:dyDescent="0.2">
      <c r="A291" s="2"/>
      <c r="B291" s="1215"/>
      <c r="C291" s="408" t="s">
        <v>197</v>
      </c>
      <c r="D291" s="683">
        <v>25</v>
      </c>
      <c r="E291" s="688">
        <v>25</v>
      </c>
      <c r="F291" s="1217"/>
      <c r="G291" s="409"/>
    </row>
    <row r="292" spans="1:7" ht="105" x14ac:dyDescent="0.2">
      <c r="A292" s="2"/>
      <c r="B292" s="1215"/>
      <c r="C292" s="408" t="s">
        <v>198</v>
      </c>
      <c r="D292" s="688">
        <v>10</v>
      </c>
      <c r="E292" s="688">
        <v>10</v>
      </c>
      <c r="F292" s="1218"/>
      <c r="G292" s="409"/>
    </row>
    <row r="293" spans="1:7" x14ac:dyDescent="0.2">
      <c r="A293" s="2"/>
      <c r="C293" s="374"/>
    </row>
    <row r="294" spans="1:7" x14ac:dyDescent="0.25">
      <c r="A294" s="2"/>
    </row>
    <row r="295" spans="1:7" x14ac:dyDescent="0.25">
      <c r="A295" s="2"/>
    </row>
    <row r="296" spans="1:7" ht="15.75" x14ac:dyDescent="0.25">
      <c r="A296" s="2"/>
      <c r="B296" s="373" t="s">
        <v>199</v>
      </c>
    </row>
    <row r="297" spans="1:7" x14ac:dyDescent="0.25">
      <c r="A297" s="2"/>
    </row>
    <row r="298" spans="1:7" x14ac:dyDescent="0.25">
      <c r="A298" s="2"/>
    </row>
    <row r="299" spans="1:7" ht="15.75" x14ac:dyDescent="0.25">
      <c r="A299" s="2"/>
      <c r="B299" s="375" t="s">
        <v>20</v>
      </c>
      <c r="C299" s="375" t="s">
        <v>29</v>
      </c>
      <c r="D299" s="377" t="s">
        <v>30</v>
      </c>
      <c r="E299" s="377" t="s">
        <v>31</v>
      </c>
    </row>
    <row r="300" spans="1:7" ht="30" x14ac:dyDescent="0.25">
      <c r="A300" s="2"/>
      <c r="B300" s="378" t="s">
        <v>32</v>
      </c>
      <c r="C300" s="683">
        <v>40</v>
      </c>
      <c r="D300" s="688">
        <v>0</v>
      </c>
      <c r="E300" s="1198">
        <f>+D300+D301</f>
        <v>35</v>
      </c>
    </row>
    <row r="301" spans="1:7" ht="45" x14ac:dyDescent="0.25">
      <c r="A301" s="2"/>
      <c r="B301" s="378" t="s">
        <v>33</v>
      </c>
      <c r="C301" s="683">
        <v>60</v>
      </c>
      <c r="D301" s="688">
        <v>35</v>
      </c>
      <c r="E301" s="1199"/>
    </row>
  </sheetData>
  <mergeCells count="89">
    <mergeCell ref="B290:B292"/>
    <mergeCell ref="F290:F292"/>
    <mergeCell ref="E300:E301"/>
    <mergeCell ref="E275:E277"/>
    <mergeCell ref="B280:N280"/>
    <mergeCell ref="J282:L282"/>
    <mergeCell ref="B247:N247"/>
    <mergeCell ref="D250:E250"/>
    <mergeCell ref="D251:E251"/>
    <mergeCell ref="B254:P254"/>
    <mergeCell ref="B257:N257"/>
    <mergeCell ref="P241:Q241"/>
    <mergeCell ref="P282:Q282"/>
    <mergeCell ref="P242:Q242"/>
    <mergeCell ref="P283:Q283"/>
    <mergeCell ref="P285:Q285"/>
    <mergeCell ref="P243:Q243"/>
    <mergeCell ref="O225:P225"/>
    <mergeCell ref="O226:P226"/>
    <mergeCell ref="O227:P227"/>
    <mergeCell ref="B235:N235"/>
    <mergeCell ref="J240:L240"/>
    <mergeCell ref="P240:Q240"/>
    <mergeCell ref="O228:P228"/>
    <mergeCell ref="O229:P229"/>
    <mergeCell ref="O222:P222"/>
    <mergeCell ref="C163:N163"/>
    <mergeCell ref="C164:E164"/>
    <mergeCell ref="B168:C175"/>
    <mergeCell ref="B176:C176"/>
    <mergeCell ref="E194:E195"/>
    <mergeCell ref="M199:N199"/>
    <mergeCell ref="B213:B214"/>
    <mergeCell ref="C213:C214"/>
    <mergeCell ref="D213:E213"/>
    <mergeCell ref="C217:N217"/>
    <mergeCell ref="B219:N219"/>
    <mergeCell ref="O223:P223"/>
    <mergeCell ref="O224:P224"/>
    <mergeCell ref="B108:N108"/>
    <mergeCell ref="E126:E128"/>
    <mergeCell ref="C162:N162"/>
    <mergeCell ref="J133:L133"/>
    <mergeCell ref="P133:Q133"/>
    <mergeCell ref="P134:Q134"/>
    <mergeCell ref="P136:Q136"/>
    <mergeCell ref="E151:E152"/>
    <mergeCell ref="B156:P156"/>
    <mergeCell ref="B158:P158"/>
    <mergeCell ref="C160:N160"/>
    <mergeCell ref="C161:N161"/>
    <mergeCell ref="B141:B143"/>
    <mergeCell ref="F141:F143"/>
    <mergeCell ref="B131:N131"/>
    <mergeCell ref="B98:N98"/>
    <mergeCell ref="O72:P72"/>
    <mergeCell ref="O73:P73"/>
    <mergeCell ref="O74:P74"/>
    <mergeCell ref="O75:P75"/>
    <mergeCell ref="O78:P78"/>
    <mergeCell ref="B84:N84"/>
    <mergeCell ref="J89:L89"/>
    <mergeCell ref="P89:Q89"/>
    <mergeCell ref="P90:Q90"/>
    <mergeCell ref="P92:Q92"/>
    <mergeCell ref="P95:Q95"/>
    <mergeCell ref="D101:E101"/>
    <mergeCell ref="D102:E102"/>
    <mergeCell ref="B105:P10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8:A198">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2"/>
  <sheetViews>
    <sheetView topLeftCell="A181" zoomScale="70" zoomScaleNormal="70" workbookViewId="0">
      <selection activeCell="C190" sqref="C190"/>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3101</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3102</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6</v>
      </c>
      <c r="D10" s="1076"/>
      <c r="E10" s="1077"/>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6</v>
      </c>
      <c r="E15" s="18">
        <v>2363798700</v>
      </c>
      <c r="F15" s="18">
        <v>810</v>
      </c>
      <c r="G15" s="20">
        <f>F15*80/100</f>
        <v>648</v>
      </c>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2363798700</v>
      </c>
      <c r="F22" s="18"/>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v>648</v>
      </c>
      <c r="D24" s="32"/>
      <c r="E24" s="33">
        <f>E22</f>
        <v>2363798700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t="s">
        <v>24</v>
      </c>
      <c r="D30" s="41"/>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c r="D32" s="41" t="s">
        <v>24</v>
      </c>
      <c r="E32"/>
      <c r="F32"/>
      <c r="G32"/>
      <c r="H32"/>
      <c r="I32" s="14"/>
      <c r="J32" s="14"/>
      <c r="K32" s="14"/>
      <c r="L32" s="14"/>
      <c r="M32" s="14"/>
      <c r="N32" s="15"/>
    </row>
    <row r="33" spans="1:17" x14ac:dyDescent="0.25">
      <c r="A33" s="36"/>
      <c r="B33" s="41" t="s">
        <v>27</v>
      </c>
      <c r="C33" s="41"/>
      <c r="D33" s="41"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0</v>
      </c>
      <c r="E40" s="1081">
        <f>+D40+D41</f>
        <v>35</v>
      </c>
      <c r="F40"/>
      <c r="G40"/>
      <c r="H40"/>
      <c r="I40" s="14"/>
      <c r="J40" s="14"/>
      <c r="K40" s="14"/>
      <c r="L40" s="14"/>
      <c r="M40" s="14"/>
      <c r="N40" s="15"/>
    </row>
    <row r="41" spans="1:17" ht="42.75" x14ac:dyDescent="0.25">
      <c r="A41" s="36"/>
      <c r="B41" s="43" t="s">
        <v>33</v>
      </c>
      <c r="C41" s="44">
        <v>60</v>
      </c>
      <c r="D41" s="668">
        <v>35</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108" x14ac:dyDescent="0.25">
      <c r="A49" s="62">
        <v>1</v>
      </c>
      <c r="B49" s="49" t="s">
        <v>3102</v>
      </c>
      <c r="C49" s="49" t="s">
        <v>3102</v>
      </c>
      <c r="D49" s="49" t="s">
        <v>3103</v>
      </c>
      <c r="E49" s="64"/>
      <c r="F49" s="52" t="s">
        <v>3104</v>
      </c>
      <c r="G49" s="53"/>
      <c r="H49" s="54" t="s">
        <v>3105</v>
      </c>
      <c r="I49" s="55" t="s">
        <v>3106</v>
      </c>
      <c r="J49" s="55" t="s">
        <v>22</v>
      </c>
      <c r="K49" s="55">
        <v>24</v>
      </c>
      <c r="L49" s="55"/>
      <c r="M49" s="56">
        <v>500</v>
      </c>
      <c r="N49" s="56">
        <f>+M49*G49</f>
        <v>0</v>
      </c>
      <c r="O49" s="57"/>
      <c r="P49" s="57">
        <v>57</v>
      </c>
      <c r="Q49" s="58" t="s">
        <v>3107</v>
      </c>
      <c r="R49" s="59"/>
      <c r="S49" s="59"/>
      <c r="T49" s="59"/>
      <c r="U49" s="59"/>
      <c r="V49" s="59"/>
      <c r="W49" s="59"/>
      <c r="X49" s="59"/>
      <c r="Y49" s="59"/>
      <c r="Z49" s="59"/>
    </row>
    <row r="50" spans="1:26" s="60" customFormat="1" ht="375" x14ac:dyDescent="0.25">
      <c r="A50" s="62">
        <f>+A49+1</f>
        <v>2</v>
      </c>
      <c r="B50" s="49" t="s">
        <v>3102</v>
      </c>
      <c r="C50" s="49" t="s">
        <v>3102</v>
      </c>
      <c r="D50" s="49" t="s">
        <v>3108</v>
      </c>
      <c r="E50" s="64">
        <v>10820130000.389999</v>
      </c>
      <c r="F50" s="52" t="s">
        <v>3109</v>
      </c>
      <c r="G50" s="53"/>
      <c r="H50" s="54" t="s">
        <v>3110</v>
      </c>
      <c r="I50" s="55" t="s">
        <v>3111</v>
      </c>
      <c r="J50" s="55" t="s">
        <v>22</v>
      </c>
      <c r="K50" s="55">
        <v>4</v>
      </c>
      <c r="L50" s="55"/>
      <c r="M50" s="56">
        <v>4000</v>
      </c>
      <c r="N50" s="56">
        <f>+M50*G50</f>
        <v>0</v>
      </c>
      <c r="O50" s="57"/>
      <c r="P50" s="57">
        <v>64</v>
      </c>
      <c r="Q50" s="58" t="s">
        <v>3112</v>
      </c>
      <c r="R50" s="59"/>
      <c r="S50" s="59"/>
      <c r="T50" s="59"/>
      <c r="U50" s="59"/>
      <c r="V50" s="59"/>
      <c r="W50" s="59"/>
      <c r="X50" s="59"/>
      <c r="Y50" s="59"/>
      <c r="Z50" s="59"/>
    </row>
    <row r="51" spans="1:26" s="60" customFormat="1" x14ac:dyDescent="0.25">
      <c r="A51" s="62">
        <f t="shared" ref="A51:A56" si="0">+A50+1</f>
        <v>3</v>
      </c>
      <c r="B51" s="49"/>
      <c r="C51" s="50"/>
      <c r="D51" s="49"/>
      <c r="E51" s="64"/>
      <c r="F51" s="52"/>
      <c r="G51" s="52"/>
      <c r="H51" s="52"/>
      <c r="I51" s="55"/>
      <c r="J51" s="55"/>
      <c r="K51" s="55"/>
      <c r="L51" s="55"/>
      <c r="M51" s="56"/>
      <c r="N51" s="56"/>
      <c r="O51" s="57"/>
      <c r="P51" s="57"/>
      <c r="Q51" s="58"/>
      <c r="R51" s="59"/>
      <c r="S51" s="59"/>
      <c r="T51" s="59"/>
      <c r="U51" s="59"/>
      <c r="V51" s="59"/>
      <c r="W51" s="59"/>
      <c r="X51" s="59"/>
      <c r="Y51" s="59"/>
      <c r="Z51" s="59"/>
    </row>
    <row r="52" spans="1:26" s="60" customFormat="1" x14ac:dyDescent="0.25">
      <c r="A52" s="62">
        <f t="shared" si="0"/>
        <v>4</v>
      </c>
      <c r="B52" s="49"/>
      <c r="C52" s="50"/>
      <c r="D52" s="49"/>
      <c r="E52" s="64"/>
      <c r="F52" s="52"/>
      <c r="G52" s="52"/>
      <c r="H52" s="52"/>
      <c r="I52" s="55"/>
      <c r="J52" s="55"/>
      <c r="K52" s="55"/>
      <c r="L52" s="55"/>
      <c r="M52" s="56"/>
      <c r="N52" s="56"/>
      <c r="O52" s="57"/>
      <c r="P52" s="57"/>
      <c r="Q52" s="58"/>
      <c r="R52" s="59"/>
      <c r="S52" s="59"/>
      <c r="T52" s="59"/>
      <c r="U52" s="59"/>
      <c r="V52" s="59"/>
      <c r="W52" s="59"/>
      <c r="X52" s="59"/>
      <c r="Y52" s="59"/>
      <c r="Z52" s="59"/>
    </row>
    <row r="53" spans="1:26" s="60" customFormat="1" x14ac:dyDescent="0.25">
      <c r="A53" s="62">
        <f t="shared" si="0"/>
        <v>5</v>
      </c>
      <c r="B53" s="49"/>
      <c r="C53" s="50"/>
      <c r="D53" s="49"/>
      <c r="E53" s="64"/>
      <c r="F53" s="52"/>
      <c r="G53" s="52"/>
      <c r="H53" s="52"/>
      <c r="I53" s="55"/>
      <c r="J53" s="55"/>
      <c r="K53" s="55"/>
      <c r="L53" s="55"/>
      <c r="M53" s="56"/>
      <c r="N53" s="56"/>
      <c r="O53" s="57"/>
      <c r="P53" s="57"/>
      <c r="Q53" s="58"/>
      <c r="R53" s="59"/>
      <c r="S53" s="59"/>
      <c r="T53" s="59"/>
      <c r="U53" s="59"/>
      <c r="V53" s="59"/>
      <c r="W53" s="59"/>
      <c r="X53" s="59"/>
      <c r="Y53" s="59"/>
      <c r="Z53" s="59"/>
    </row>
    <row r="54" spans="1:26" s="60" customFormat="1" x14ac:dyDescent="0.25">
      <c r="A54" s="62">
        <f t="shared" si="0"/>
        <v>6</v>
      </c>
      <c r="B54" s="49"/>
      <c r="C54" s="50"/>
      <c r="D54" s="49"/>
      <c r="E54" s="64"/>
      <c r="F54" s="52"/>
      <c r="G54" s="52"/>
      <c r="H54" s="52"/>
      <c r="I54" s="55"/>
      <c r="J54" s="55"/>
      <c r="K54" s="55"/>
      <c r="L54" s="55"/>
      <c r="M54" s="56"/>
      <c r="N54" s="56"/>
      <c r="O54" s="57"/>
      <c r="P54" s="57"/>
      <c r="Q54" s="58"/>
      <c r="R54" s="59"/>
      <c r="S54" s="59"/>
      <c r="T54" s="59"/>
      <c r="U54" s="59"/>
      <c r="V54" s="59"/>
      <c r="W54" s="59"/>
      <c r="X54" s="59"/>
      <c r="Y54" s="59"/>
      <c r="Z54" s="59"/>
    </row>
    <row r="55" spans="1:26" s="60" customFormat="1" x14ac:dyDescent="0.25">
      <c r="A55" s="62">
        <f t="shared" si="0"/>
        <v>7</v>
      </c>
      <c r="B55" s="49"/>
      <c r="C55" s="50"/>
      <c r="D55" s="49"/>
      <c r="E55" s="64"/>
      <c r="F55" s="52"/>
      <c r="G55" s="52"/>
      <c r="H55" s="52"/>
      <c r="I55" s="55"/>
      <c r="J55" s="55"/>
      <c r="K55" s="55"/>
      <c r="L55" s="55"/>
      <c r="M55" s="56"/>
      <c r="N55" s="56"/>
      <c r="O55" s="57"/>
      <c r="P55" s="57"/>
      <c r="Q55" s="58"/>
      <c r="R55" s="59"/>
      <c r="S55" s="59"/>
      <c r="T55" s="59"/>
      <c r="U55" s="59"/>
      <c r="V55" s="59"/>
      <c r="W55" s="59"/>
      <c r="X55" s="59"/>
      <c r="Y55" s="59"/>
      <c r="Z55" s="59"/>
    </row>
    <row r="56" spans="1:26" s="60" customFormat="1" x14ac:dyDescent="0.25">
      <c r="A56" s="62">
        <f t="shared" si="0"/>
        <v>8</v>
      </c>
      <c r="B56" s="49"/>
      <c r="C56" s="50"/>
      <c r="D56" s="49"/>
      <c r="E56" s="64"/>
      <c r="F56" s="52"/>
      <c r="G56" s="52"/>
      <c r="H56" s="52"/>
      <c r="I56" s="55"/>
      <c r="J56" s="55"/>
      <c r="K56" s="55"/>
      <c r="L56" s="55"/>
      <c r="M56" s="56"/>
      <c r="N56" s="56"/>
      <c r="O56" s="57"/>
      <c r="P56" s="57"/>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 t="shared" ref="K57:N57" si="1">SUM(K49:K56)</f>
        <v>28</v>
      </c>
      <c r="L57" s="67">
        <f t="shared" si="1"/>
        <v>0</v>
      </c>
      <c r="M57" s="66">
        <f t="shared" si="1"/>
        <v>4500</v>
      </c>
      <c r="N57" s="67">
        <f t="shared" si="1"/>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28</v>
      </c>
      <c r="D61" s="75" t="s">
        <v>24</v>
      </c>
      <c r="E61" s="75"/>
      <c r="F61" s="76"/>
      <c r="G61" s="76"/>
      <c r="H61" s="76"/>
      <c r="I61" s="76"/>
      <c r="J61" s="76"/>
      <c r="K61" s="76"/>
      <c r="L61" s="76"/>
      <c r="M61" s="76"/>
    </row>
    <row r="62" spans="1:26" s="69" customFormat="1" ht="30" customHeight="1" x14ac:dyDescent="0.25">
      <c r="B62" s="72" t="s">
        <v>82</v>
      </c>
      <c r="C62" s="73">
        <f>+M57</f>
        <v>4500</v>
      </c>
      <c r="D62" s="75"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1:17" ht="27" thickBot="1" x14ac:dyDescent="0.3">
      <c r="B65" s="1088" t="s">
        <v>83</v>
      </c>
      <c r="C65" s="1088"/>
      <c r="D65" s="1088"/>
      <c r="E65" s="1088"/>
      <c r="F65" s="1088"/>
      <c r="G65" s="1088"/>
      <c r="H65" s="1088"/>
      <c r="I65" s="1088"/>
      <c r="J65" s="1088"/>
      <c r="K65" s="1088"/>
      <c r="L65" s="1088"/>
      <c r="M65" s="1088"/>
      <c r="N65" s="1088"/>
    </row>
    <row r="68" spans="1: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1:17" ht="30" x14ac:dyDescent="0.25">
      <c r="A69" s="232"/>
      <c r="B69" s="81" t="s">
        <v>242</v>
      </c>
      <c r="C69" s="81" t="s">
        <v>3113</v>
      </c>
      <c r="D69" s="711" t="s">
        <v>3114</v>
      </c>
      <c r="E69" s="711">
        <v>57</v>
      </c>
      <c r="F69" s="711"/>
      <c r="G69" s="711" t="s">
        <v>21</v>
      </c>
      <c r="H69" s="711"/>
      <c r="I69" s="711"/>
      <c r="J69" s="711" t="s">
        <v>21</v>
      </c>
      <c r="K69" s="711" t="s">
        <v>21</v>
      </c>
      <c r="L69" s="711" t="s">
        <v>21</v>
      </c>
      <c r="M69" s="711" t="s">
        <v>21</v>
      </c>
      <c r="N69" s="711" t="s">
        <v>21</v>
      </c>
      <c r="O69" s="712"/>
      <c r="P69" s="713"/>
      <c r="Q69" s="143" t="s">
        <v>21</v>
      </c>
    </row>
    <row r="70" spans="1:17" ht="30" x14ac:dyDescent="0.25">
      <c r="A70" s="232"/>
      <c r="B70" s="81" t="s">
        <v>242</v>
      </c>
      <c r="C70" s="81" t="s">
        <v>3113</v>
      </c>
      <c r="D70" s="711" t="s">
        <v>3115</v>
      </c>
      <c r="E70" s="711">
        <v>65</v>
      </c>
      <c r="F70" s="711"/>
      <c r="G70" s="711" t="s">
        <v>21</v>
      </c>
      <c r="H70" s="711"/>
      <c r="I70" s="711"/>
      <c r="J70" s="711" t="s">
        <v>21</v>
      </c>
      <c r="K70" s="711" t="s">
        <v>21</v>
      </c>
      <c r="L70" s="711" t="s">
        <v>21</v>
      </c>
      <c r="M70" s="711" t="s">
        <v>21</v>
      </c>
      <c r="N70" s="711" t="s">
        <v>21</v>
      </c>
      <c r="O70" s="712"/>
      <c r="P70" s="713"/>
      <c r="Q70" s="143" t="s">
        <v>21</v>
      </c>
    </row>
    <row r="71" spans="1:17" ht="30" x14ac:dyDescent="0.25">
      <c r="A71" s="232"/>
      <c r="B71" s="81" t="s">
        <v>242</v>
      </c>
      <c r="C71" s="81" t="s">
        <v>3113</v>
      </c>
      <c r="D71" s="711" t="s">
        <v>3116</v>
      </c>
      <c r="E71" s="711">
        <v>100</v>
      </c>
      <c r="F71" s="711"/>
      <c r="G71" s="711" t="s">
        <v>21</v>
      </c>
      <c r="H71" s="711"/>
      <c r="I71" s="711"/>
      <c r="J71" s="711" t="s">
        <v>21</v>
      </c>
      <c r="K71" s="711" t="s">
        <v>21</v>
      </c>
      <c r="L71" s="711" t="s">
        <v>21</v>
      </c>
      <c r="M71" s="711" t="s">
        <v>21</v>
      </c>
      <c r="N71" s="711" t="s">
        <v>21</v>
      </c>
      <c r="O71" s="712"/>
      <c r="P71" s="713"/>
      <c r="Q71" s="143" t="s">
        <v>21</v>
      </c>
    </row>
    <row r="72" spans="1:17" ht="30" x14ac:dyDescent="0.25">
      <c r="A72" s="232"/>
      <c r="B72" s="81" t="s">
        <v>242</v>
      </c>
      <c r="C72" s="81" t="s">
        <v>3113</v>
      </c>
      <c r="D72" s="711" t="s">
        <v>3117</v>
      </c>
      <c r="E72" s="711">
        <v>91</v>
      </c>
      <c r="F72" s="711"/>
      <c r="G72" s="711" t="s">
        <v>21</v>
      </c>
      <c r="H72" s="711"/>
      <c r="I72" s="711"/>
      <c r="J72" s="711" t="s">
        <v>21</v>
      </c>
      <c r="K72" s="711" t="s">
        <v>21</v>
      </c>
      <c r="L72" s="711" t="s">
        <v>21</v>
      </c>
      <c r="M72" s="711" t="s">
        <v>21</v>
      </c>
      <c r="N72" s="711" t="s">
        <v>21</v>
      </c>
      <c r="O72" s="712"/>
      <c r="P72" s="713"/>
      <c r="Q72" s="143" t="s">
        <v>21</v>
      </c>
    </row>
    <row r="73" spans="1:17" ht="30" x14ac:dyDescent="0.25">
      <c r="A73" s="232"/>
      <c r="B73" s="81" t="s">
        <v>242</v>
      </c>
      <c r="C73" s="81" t="s">
        <v>3113</v>
      </c>
      <c r="D73" s="711" t="s">
        <v>3118</v>
      </c>
      <c r="E73" s="711">
        <v>170</v>
      </c>
      <c r="F73" s="711"/>
      <c r="G73" s="711" t="s">
        <v>21</v>
      </c>
      <c r="H73" s="711"/>
      <c r="I73" s="711"/>
      <c r="J73" s="711" t="s">
        <v>21</v>
      </c>
      <c r="K73" s="711" t="s">
        <v>21</v>
      </c>
      <c r="L73" s="711" t="s">
        <v>21</v>
      </c>
      <c r="M73" s="711" t="s">
        <v>21</v>
      </c>
      <c r="N73" s="711" t="s">
        <v>21</v>
      </c>
      <c r="O73" s="712"/>
      <c r="P73" s="713"/>
      <c r="Q73" s="143" t="s">
        <v>21</v>
      </c>
    </row>
    <row r="74" spans="1:17" x14ac:dyDescent="0.25">
      <c r="B74" s="81" t="s">
        <v>242</v>
      </c>
      <c r="C74" s="81" t="s">
        <v>3113</v>
      </c>
      <c r="D74" s="714" t="s">
        <v>3119</v>
      </c>
      <c r="E74" s="715">
        <v>39</v>
      </c>
      <c r="F74" s="715"/>
      <c r="G74" s="711" t="s">
        <v>21</v>
      </c>
      <c r="H74" s="715"/>
      <c r="I74" s="716"/>
      <c r="J74" s="711" t="s">
        <v>21</v>
      </c>
      <c r="K74" s="711" t="s">
        <v>21</v>
      </c>
      <c r="L74" s="711" t="s">
        <v>21</v>
      </c>
      <c r="M74" s="711" t="s">
        <v>21</v>
      </c>
      <c r="N74" s="711" t="s">
        <v>21</v>
      </c>
      <c r="O74" s="1130"/>
      <c r="P74" s="1131"/>
      <c r="Q74" s="143" t="s">
        <v>21</v>
      </c>
    </row>
    <row r="75" spans="1:17" x14ac:dyDescent="0.25">
      <c r="B75" s="81" t="s">
        <v>242</v>
      </c>
      <c r="C75" s="81" t="s">
        <v>3113</v>
      </c>
      <c r="D75" s="714" t="s">
        <v>3120</v>
      </c>
      <c r="E75" s="715">
        <v>65</v>
      </c>
      <c r="F75" s="715"/>
      <c r="G75" s="711" t="s">
        <v>21</v>
      </c>
      <c r="H75" s="715"/>
      <c r="I75" s="716"/>
      <c r="J75" s="711" t="s">
        <v>21</v>
      </c>
      <c r="K75" s="711" t="s">
        <v>21</v>
      </c>
      <c r="L75" s="711" t="s">
        <v>21</v>
      </c>
      <c r="M75" s="711" t="s">
        <v>21</v>
      </c>
      <c r="N75" s="711" t="s">
        <v>21</v>
      </c>
      <c r="O75" s="1130"/>
      <c r="P75" s="1131"/>
      <c r="Q75" s="143" t="s">
        <v>21</v>
      </c>
    </row>
    <row r="76" spans="1:17" x14ac:dyDescent="0.25">
      <c r="B76" s="81" t="s">
        <v>242</v>
      </c>
      <c r="C76" s="81" t="s">
        <v>3113</v>
      </c>
      <c r="D76" s="714" t="s">
        <v>3121</v>
      </c>
      <c r="E76" s="715">
        <v>85</v>
      </c>
      <c r="F76" s="715"/>
      <c r="G76" s="711" t="s">
        <v>21</v>
      </c>
      <c r="H76" s="715"/>
      <c r="I76" s="716"/>
      <c r="J76" s="711" t="s">
        <v>21</v>
      </c>
      <c r="K76" s="711" t="s">
        <v>21</v>
      </c>
      <c r="L76" s="711" t="s">
        <v>21</v>
      </c>
      <c r="M76" s="711" t="s">
        <v>21</v>
      </c>
      <c r="N76" s="711" t="s">
        <v>21</v>
      </c>
      <c r="O76" s="1130"/>
      <c r="P76" s="1131"/>
      <c r="Q76" s="143" t="s">
        <v>21</v>
      </c>
    </row>
    <row r="77" spans="1:17" x14ac:dyDescent="0.25">
      <c r="B77" s="81" t="s">
        <v>242</v>
      </c>
      <c r="C77" s="81" t="s">
        <v>3113</v>
      </c>
      <c r="D77" s="714" t="s">
        <v>3122</v>
      </c>
      <c r="E77" s="715">
        <v>60</v>
      </c>
      <c r="F77" s="715"/>
      <c r="G77" s="711" t="s">
        <v>21</v>
      </c>
      <c r="H77" s="715"/>
      <c r="I77" s="716"/>
      <c r="J77" s="711" t="s">
        <v>21</v>
      </c>
      <c r="K77" s="711" t="s">
        <v>21</v>
      </c>
      <c r="L77" s="711" t="s">
        <v>21</v>
      </c>
      <c r="M77" s="711" t="s">
        <v>21</v>
      </c>
      <c r="N77" s="711" t="s">
        <v>21</v>
      </c>
      <c r="O77" s="1130"/>
      <c r="P77" s="1131"/>
      <c r="Q77" s="143" t="s">
        <v>21</v>
      </c>
    </row>
    <row r="78" spans="1:17" x14ac:dyDescent="0.25">
      <c r="B78" s="81" t="s">
        <v>242</v>
      </c>
      <c r="C78" s="81" t="s">
        <v>3113</v>
      </c>
      <c r="D78" s="714" t="s">
        <v>3123</v>
      </c>
      <c r="E78" s="715">
        <v>78</v>
      </c>
      <c r="F78" s="715"/>
      <c r="G78" s="711" t="s">
        <v>21</v>
      </c>
      <c r="H78" s="715"/>
      <c r="I78" s="716"/>
      <c r="J78" s="711" t="s">
        <v>21</v>
      </c>
      <c r="K78" s="711" t="s">
        <v>21</v>
      </c>
      <c r="L78" s="711" t="s">
        <v>21</v>
      </c>
      <c r="M78" s="711" t="s">
        <v>21</v>
      </c>
      <c r="N78" s="711" t="s">
        <v>21</v>
      </c>
      <c r="O78" s="1130" t="s">
        <v>3124</v>
      </c>
      <c r="P78" s="1131"/>
      <c r="Q78" s="143" t="s">
        <v>22</v>
      </c>
    </row>
    <row r="79" spans="1:17" x14ac:dyDescent="0.25">
      <c r="B79" s="81"/>
      <c r="C79" s="81"/>
      <c r="D79" s="82"/>
      <c r="E79" s="83"/>
      <c r="F79" s="83"/>
      <c r="G79" s="83"/>
      <c r="H79" s="83"/>
      <c r="I79" s="84"/>
      <c r="J79" s="84"/>
      <c r="K79" s="41"/>
      <c r="L79" s="41"/>
      <c r="M79" s="41"/>
      <c r="N79" s="41"/>
      <c r="O79" s="994"/>
      <c r="P79" s="996"/>
      <c r="Q79" s="41"/>
    </row>
    <row r="80" spans="1:17" x14ac:dyDescent="0.25">
      <c r="B80" s="41"/>
      <c r="C80" s="41"/>
      <c r="D80" s="41"/>
      <c r="E80" s="668"/>
      <c r="F80" s="41"/>
      <c r="G80" s="41"/>
      <c r="H80" s="41"/>
      <c r="I80" s="41"/>
      <c r="J80" s="41"/>
      <c r="K80" s="41"/>
      <c r="L80" s="41"/>
      <c r="M80" s="41"/>
      <c r="N80" s="41"/>
      <c r="O80" s="994"/>
      <c r="P80" s="996"/>
      <c r="Q80" s="41"/>
    </row>
    <row r="81" spans="2:17" x14ac:dyDescent="0.25">
      <c r="B81" s="2" t="s">
        <v>107</v>
      </c>
    </row>
    <row r="82" spans="2:17" x14ac:dyDescent="0.25">
      <c r="B82" s="2" t="s">
        <v>108</v>
      </c>
    </row>
    <row r="83" spans="2:17" x14ac:dyDescent="0.25">
      <c r="B83" s="2" t="s">
        <v>109</v>
      </c>
    </row>
    <row r="85" spans="2:17" ht="15.75" thickBot="1" x14ac:dyDescent="0.3"/>
    <row r="86" spans="2:17" ht="27" thickBot="1" x14ac:dyDescent="0.3">
      <c r="B86" s="1091" t="s">
        <v>110</v>
      </c>
      <c r="C86" s="1092"/>
      <c r="D86" s="1092"/>
      <c r="E86" s="1092"/>
      <c r="F86" s="1092"/>
      <c r="G86" s="1092"/>
      <c r="H86" s="1092"/>
      <c r="I86" s="1092"/>
      <c r="J86" s="1092"/>
      <c r="K86" s="1092"/>
      <c r="L86" s="1092"/>
      <c r="M86" s="1092"/>
      <c r="N86" s="1093"/>
    </row>
    <row r="91" spans="2:17" ht="79.5" customHeight="1" x14ac:dyDescent="0.25">
      <c r="B91" s="78" t="s">
        <v>111</v>
      </c>
      <c r="C91" s="78" t="s">
        <v>112</v>
      </c>
      <c r="D91" s="78" t="s">
        <v>113</v>
      </c>
      <c r="E91" s="78" t="s">
        <v>114</v>
      </c>
      <c r="F91" s="78" t="s">
        <v>115</v>
      </c>
      <c r="G91" s="78" t="s">
        <v>116</v>
      </c>
      <c r="H91" s="78" t="s">
        <v>117</v>
      </c>
      <c r="I91" s="78" t="s">
        <v>118</v>
      </c>
      <c r="J91" s="1084" t="s">
        <v>119</v>
      </c>
      <c r="K91" s="1085"/>
      <c r="L91" s="1086"/>
      <c r="M91" s="78" t="s">
        <v>120</v>
      </c>
      <c r="N91" s="78" t="s">
        <v>121</v>
      </c>
      <c r="O91" s="78" t="s">
        <v>122</v>
      </c>
      <c r="P91" s="1084" t="s">
        <v>97</v>
      </c>
      <c r="Q91" s="1086"/>
    </row>
    <row r="92" spans="2:17" ht="60.75" customHeight="1" x14ac:dyDescent="0.25">
      <c r="B92" s="85" t="s">
        <v>123</v>
      </c>
      <c r="C92" s="199"/>
      <c r="D92" s="85" t="s">
        <v>3125</v>
      </c>
      <c r="E92" s="81">
        <v>22522776</v>
      </c>
      <c r="F92" s="85" t="s">
        <v>396</v>
      </c>
      <c r="G92" s="81" t="s">
        <v>3126</v>
      </c>
      <c r="H92" s="81">
        <v>2002</v>
      </c>
      <c r="I92" s="82"/>
      <c r="J92" s="85" t="s">
        <v>3127</v>
      </c>
      <c r="K92" s="87" t="s">
        <v>3128</v>
      </c>
      <c r="L92" s="196" t="s">
        <v>3129</v>
      </c>
      <c r="M92" s="41" t="s">
        <v>21</v>
      </c>
      <c r="N92" s="41" t="s">
        <v>21</v>
      </c>
      <c r="O92" s="41"/>
      <c r="P92" s="993"/>
      <c r="Q92" s="993"/>
    </row>
    <row r="93" spans="2:17" ht="60.75" customHeight="1" x14ac:dyDescent="0.25">
      <c r="B93" s="85" t="s">
        <v>123</v>
      </c>
      <c r="C93" s="199"/>
      <c r="D93" s="85" t="s">
        <v>3130</v>
      </c>
      <c r="E93" s="81">
        <v>32861714</v>
      </c>
      <c r="F93" s="85" t="s">
        <v>3131</v>
      </c>
      <c r="G93" s="81" t="s">
        <v>3126</v>
      </c>
      <c r="H93" s="81">
        <v>1993</v>
      </c>
      <c r="I93" s="82"/>
      <c r="J93" s="199" t="s">
        <v>3132</v>
      </c>
      <c r="K93" s="87" t="s">
        <v>3133</v>
      </c>
      <c r="L93" s="196" t="s">
        <v>3134</v>
      </c>
      <c r="M93" s="41" t="s">
        <v>21</v>
      </c>
      <c r="N93" s="41" t="s">
        <v>22</v>
      </c>
      <c r="O93" s="41"/>
      <c r="P93" s="675" t="s">
        <v>3135</v>
      </c>
      <c r="Q93" s="668"/>
    </row>
    <row r="94" spans="2:17" ht="60.75" customHeight="1" x14ac:dyDescent="0.25">
      <c r="B94" s="85" t="s">
        <v>123</v>
      </c>
      <c r="C94" s="199"/>
      <c r="D94" s="85" t="s">
        <v>3136</v>
      </c>
      <c r="E94" s="81">
        <v>1045672111</v>
      </c>
      <c r="F94" s="85" t="s">
        <v>396</v>
      </c>
      <c r="G94" s="81" t="s">
        <v>3137</v>
      </c>
      <c r="H94" s="81">
        <v>2012</v>
      </c>
      <c r="I94" s="82"/>
      <c r="J94" s="86" t="s">
        <v>3138</v>
      </c>
      <c r="K94" s="87" t="s">
        <v>3139</v>
      </c>
      <c r="L94" s="84" t="s">
        <v>262</v>
      </c>
      <c r="M94" s="41" t="s">
        <v>21</v>
      </c>
      <c r="N94" s="41" t="s">
        <v>21</v>
      </c>
      <c r="O94" s="41"/>
      <c r="P94" s="668"/>
      <c r="Q94" s="668"/>
    </row>
    <row r="95" spans="2:17" ht="60.75" customHeight="1" x14ac:dyDescent="0.25">
      <c r="B95" s="85" t="s">
        <v>123</v>
      </c>
      <c r="C95" s="199"/>
      <c r="D95" s="85" t="s">
        <v>3140</v>
      </c>
      <c r="E95" s="81">
        <v>32798321</v>
      </c>
      <c r="F95" s="85" t="s">
        <v>396</v>
      </c>
      <c r="G95" s="81" t="s">
        <v>3137</v>
      </c>
      <c r="H95" s="81">
        <v>2008</v>
      </c>
      <c r="I95" s="82"/>
      <c r="J95" s="86" t="s">
        <v>3141</v>
      </c>
      <c r="K95" s="87" t="s">
        <v>578</v>
      </c>
      <c r="L95" s="84" t="s">
        <v>262</v>
      </c>
      <c r="M95" s="41" t="s">
        <v>21</v>
      </c>
      <c r="N95" s="41"/>
      <c r="O95" s="41"/>
      <c r="P95" s="668"/>
      <c r="Q95" s="668"/>
    </row>
    <row r="96" spans="2:17" ht="60.75" customHeight="1" x14ac:dyDescent="0.25">
      <c r="B96" s="85" t="s">
        <v>123</v>
      </c>
      <c r="C96" s="199"/>
      <c r="D96" s="85" t="s">
        <v>3142</v>
      </c>
      <c r="E96" s="81">
        <v>1045699068</v>
      </c>
      <c r="F96" s="85" t="s">
        <v>3143</v>
      </c>
      <c r="G96" s="81" t="s">
        <v>3144</v>
      </c>
      <c r="H96" s="81">
        <v>2011</v>
      </c>
      <c r="I96" s="82"/>
      <c r="J96" s="199" t="s">
        <v>3145</v>
      </c>
      <c r="K96" s="87" t="s">
        <v>3146</v>
      </c>
      <c r="L96" s="87" t="s">
        <v>3147</v>
      </c>
      <c r="M96" s="41" t="s">
        <v>21</v>
      </c>
      <c r="N96" s="41" t="s">
        <v>22</v>
      </c>
      <c r="O96" s="41"/>
      <c r="P96" s="668"/>
      <c r="Q96" s="668"/>
    </row>
    <row r="97" spans="2:17" ht="60.75" customHeight="1" x14ac:dyDescent="0.25">
      <c r="B97" s="85" t="s">
        <v>123</v>
      </c>
      <c r="C97" s="199"/>
      <c r="D97" s="85" t="s">
        <v>3148</v>
      </c>
      <c r="E97" s="81">
        <v>1042346239</v>
      </c>
      <c r="F97" s="85" t="s">
        <v>3143</v>
      </c>
      <c r="G97" s="81" t="s">
        <v>3149</v>
      </c>
      <c r="H97" s="81">
        <v>2004</v>
      </c>
      <c r="I97" s="82"/>
      <c r="J97" s="86" t="s">
        <v>3150</v>
      </c>
      <c r="K97" s="87" t="s">
        <v>1650</v>
      </c>
      <c r="L97" s="84" t="s">
        <v>262</v>
      </c>
      <c r="M97" s="41" t="s">
        <v>21</v>
      </c>
      <c r="N97" s="41" t="s">
        <v>21</v>
      </c>
      <c r="O97" s="41"/>
      <c r="P97" s="675" t="s">
        <v>3151</v>
      </c>
      <c r="Q97" s="668"/>
    </row>
    <row r="98" spans="2:17" ht="60.75" customHeight="1" x14ac:dyDescent="0.25">
      <c r="B98" s="85" t="s">
        <v>123</v>
      </c>
      <c r="C98" s="199"/>
      <c r="D98" s="85" t="s">
        <v>3152</v>
      </c>
      <c r="E98" s="81">
        <v>55313554</v>
      </c>
      <c r="F98" s="85" t="s">
        <v>396</v>
      </c>
      <c r="G98" s="81" t="s">
        <v>3137</v>
      </c>
      <c r="H98" s="81">
        <v>2013</v>
      </c>
      <c r="I98" s="82"/>
      <c r="J98" s="85" t="s">
        <v>3153</v>
      </c>
      <c r="K98" s="87" t="s">
        <v>3154</v>
      </c>
      <c r="L98" s="84" t="s">
        <v>262</v>
      </c>
      <c r="M98" s="41" t="s">
        <v>21</v>
      </c>
      <c r="N98" s="41" t="s">
        <v>22</v>
      </c>
      <c r="O98" s="41"/>
      <c r="P98" s="675" t="s">
        <v>3155</v>
      </c>
      <c r="Q98" s="668"/>
    </row>
    <row r="99" spans="2:17" ht="60.75" customHeight="1" x14ac:dyDescent="0.25">
      <c r="B99" s="85" t="s">
        <v>123</v>
      </c>
      <c r="C99" s="199"/>
      <c r="D99" s="85" t="s">
        <v>3156</v>
      </c>
      <c r="E99" s="81">
        <v>32745003</v>
      </c>
      <c r="F99" s="85" t="s">
        <v>396</v>
      </c>
      <c r="G99" s="81" t="s">
        <v>3137</v>
      </c>
      <c r="H99" s="81">
        <v>2013</v>
      </c>
      <c r="I99" s="82"/>
      <c r="J99" s="86" t="s">
        <v>3157</v>
      </c>
      <c r="K99" s="87" t="s">
        <v>460</v>
      </c>
      <c r="L99" s="84" t="s">
        <v>262</v>
      </c>
      <c r="M99" s="41" t="s">
        <v>21</v>
      </c>
      <c r="N99" s="41" t="s">
        <v>22</v>
      </c>
      <c r="O99" s="41"/>
      <c r="P99" s="675" t="s">
        <v>3158</v>
      </c>
      <c r="Q99" s="668"/>
    </row>
    <row r="100" spans="2:17" ht="60.75" customHeight="1" x14ac:dyDescent="0.25">
      <c r="B100" s="85" t="s">
        <v>123</v>
      </c>
      <c r="C100" s="199"/>
      <c r="D100" s="85" t="s">
        <v>3159</v>
      </c>
      <c r="E100" s="81">
        <v>32881481</v>
      </c>
      <c r="F100" s="85" t="s">
        <v>396</v>
      </c>
      <c r="G100" s="81" t="s">
        <v>3137</v>
      </c>
      <c r="H100" s="81">
        <v>2005</v>
      </c>
      <c r="I100" s="82"/>
      <c r="J100" s="86"/>
      <c r="K100" s="87"/>
      <c r="L100" s="84"/>
      <c r="M100" s="41" t="s">
        <v>21</v>
      </c>
      <c r="N100" s="41" t="s">
        <v>22</v>
      </c>
      <c r="P100" s="675" t="s">
        <v>3160</v>
      </c>
      <c r="Q100" s="668"/>
    </row>
    <row r="101" spans="2:17" ht="60.75" customHeight="1" x14ac:dyDescent="0.25">
      <c r="B101" s="85" t="s">
        <v>123</v>
      </c>
      <c r="C101" s="199"/>
      <c r="D101" s="85" t="s">
        <v>3161</v>
      </c>
      <c r="E101" s="81">
        <v>1041893189</v>
      </c>
      <c r="F101" s="85" t="s">
        <v>396</v>
      </c>
      <c r="G101" s="81" t="s">
        <v>3137</v>
      </c>
      <c r="H101" s="81">
        <v>2012</v>
      </c>
      <c r="I101" s="82"/>
      <c r="J101" s="86" t="s">
        <v>3162</v>
      </c>
      <c r="K101" s="87" t="s">
        <v>1285</v>
      </c>
      <c r="L101" s="84" t="s">
        <v>262</v>
      </c>
      <c r="M101" s="41" t="s">
        <v>21</v>
      </c>
      <c r="N101" s="41" t="s">
        <v>21</v>
      </c>
      <c r="O101" s="41"/>
      <c r="P101" s="668"/>
      <c r="Q101" s="668"/>
    </row>
    <row r="102" spans="2:17" ht="33.6" customHeight="1" x14ac:dyDescent="0.25">
      <c r="B102" s="85" t="s">
        <v>229</v>
      </c>
      <c r="C102" s="199"/>
      <c r="D102" s="85" t="s">
        <v>3163</v>
      </c>
      <c r="E102" s="81">
        <v>1140840572</v>
      </c>
      <c r="F102" s="85" t="s">
        <v>273</v>
      </c>
      <c r="G102" s="81" t="s">
        <v>54</v>
      </c>
      <c r="H102" s="81"/>
      <c r="I102" s="82">
        <v>133551</v>
      </c>
      <c r="J102" s="199" t="s">
        <v>3164</v>
      </c>
      <c r="K102" s="84" t="s">
        <v>3165</v>
      </c>
      <c r="L102" s="84" t="s">
        <v>273</v>
      </c>
      <c r="M102" s="41" t="s">
        <v>21</v>
      </c>
      <c r="N102" s="41" t="s">
        <v>22</v>
      </c>
      <c r="O102" s="41"/>
      <c r="P102" s="1089" t="s">
        <v>3166</v>
      </c>
      <c r="Q102" s="1090"/>
    </row>
    <row r="103" spans="2:17" ht="33.6" customHeight="1" x14ac:dyDescent="0.25">
      <c r="B103" s="85" t="s">
        <v>229</v>
      </c>
      <c r="C103" s="199"/>
      <c r="D103" s="85" t="s">
        <v>3167</v>
      </c>
      <c r="E103" s="81">
        <v>1129540608</v>
      </c>
      <c r="F103" s="85" t="s">
        <v>273</v>
      </c>
      <c r="G103" s="81" t="s">
        <v>3168</v>
      </c>
      <c r="H103" s="81">
        <v>2011</v>
      </c>
      <c r="I103" s="82">
        <v>122523</v>
      </c>
      <c r="J103" s="199" t="s">
        <v>3169</v>
      </c>
      <c r="K103" s="84" t="s">
        <v>460</v>
      </c>
      <c r="L103" s="84" t="s">
        <v>273</v>
      </c>
      <c r="M103" s="41" t="s">
        <v>21</v>
      </c>
      <c r="N103" s="41" t="s">
        <v>21</v>
      </c>
      <c r="O103" s="41"/>
      <c r="P103" s="668"/>
      <c r="Q103" s="668"/>
    </row>
    <row r="104" spans="2:17" ht="33.6" customHeight="1" x14ac:dyDescent="0.25">
      <c r="B104" s="85" t="s">
        <v>229</v>
      </c>
      <c r="C104" s="199"/>
      <c r="D104" s="85" t="s">
        <v>3170</v>
      </c>
      <c r="E104" s="81">
        <v>32767500</v>
      </c>
      <c r="F104" s="85" t="s">
        <v>273</v>
      </c>
      <c r="G104" s="81" t="s">
        <v>3168</v>
      </c>
      <c r="H104" s="81">
        <v>1997</v>
      </c>
      <c r="I104" s="82">
        <v>1599</v>
      </c>
      <c r="J104" s="86" t="s">
        <v>3171</v>
      </c>
      <c r="K104" s="84" t="s">
        <v>578</v>
      </c>
      <c r="L104" s="84" t="s">
        <v>273</v>
      </c>
      <c r="M104" s="41" t="s">
        <v>21</v>
      </c>
      <c r="N104" s="41" t="s">
        <v>21</v>
      </c>
      <c r="O104" s="41"/>
      <c r="P104" s="668"/>
      <c r="Q104" s="668"/>
    </row>
    <row r="105" spans="2:17" ht="33.6" customHeight="1" x14ac:dyDescent="0.25">
      <c r="B105" s="85" t="s">
        <v>229</v>
      </c>
      <c r="C105" s="199"/>
      <c r="D105" s="85" t="s">
        <v>3172</v>
      </c>
      <c r="E105" s="81">
        <v>1128059046</v>
      </c>
      <c r="F105" s="85" t="s">
        <v>273</v>
      </c>
      <c r="G105" s="81" t="s">
        <v>699</v>
      </c>
      <c r="H105" s="81">
        <v>2012</v>
      </c>
      <c r="I105" s="82" t="s">
        <v>22</v>
      </c>
      <c r="J105" s="86"/>
      <c r="K105" s="84"/>
      <c r="L105" s="84"/>
      <c r="M105" s="41" t="s">
        <v>21</v>
      </c>
      <c r="N105" s="41" t="s">
        <v>22</v>
      </c>
      <c r="O105" s="41"/>
      <c r="P105" s="675" t="s">
        <v>3173</v>
      </c>
      <c r="Q105" s="668"/>
    </row>
    <row r="106" spans="2:17" ht="33.6" customHeight="1" x14ac:dyDescent="0.25">
      <c r="B106" s="85" t="s">
        <v>229</v>
      </c>
      <c r="C106" s="199"/>
      <c r="D106" s="85" t="s">
        <v>3174</v>
      </c>
      <c r="E106" s="81">
        <v>55250339</v>
      </c>
      <c r="F106" s="85" t="s">
        <v>273</v>
      </c>
      <c r="G106" s="81" t="s">
        <v>2238</v>
      </c>
      <c r="H106" s="81">
        <v>2008</v>
      </c>
      <c r="I106" s="82">
        <v>110293</v>
      </c>
      <c r="J106" s="86"/>
      <c r="K106" s="84"/>
      <c r="L106" s="84"/>
      <c r="M106" s="41" t="s">
        <v>21</v>
      </c>
      <c r="N106" s="41" t="s">
        <v>22</v>
      </c>
      <c r="O106" s="41"/>
      <c r="P106" s="675" t="s">
        <v>3175</v>
      </c>
      <c r="Q106" s="668"/>
    </row>
    <row r="107" spans="2:17" ht="33.6" customHeight="1" x14ac:dyDescent="0.25">
      <c r="B107" s="85" t="s">
        <v>229</v>
      </c>
      <c r="C107" s="199"/>
      <c r="D107" s="85" t="s">
        <v>3176</v>
      </c>
      <c r="E107" s="81">
        <v>32877912</v>
      </c>
      <c r="F107" s="85" t="s">
        <v>273</v>
      </c>
      <c r="G107" s="81" t="s">
        <v>2238</v>
      </c>
      <c r="H107" s="81">
        <v>2009</v>
      </c>
      <c r="I107" s="82" t="s">
        <v>54</v>
      </c>
      <c r="J107" s="86"/>
      <c r="K107" s="84"/>
      <c r="L107" s="84"/>
      <c r="M107" s="41" t="s">
        <v>21</v>
      </c>
      <c r="N107" s="41" t="s">
        <v>22</v>
      </c>
      <c r="O107" s="41"/>
      <c r="P107" s="675" t="s">
        <v>3175</v>
      </c>
      <c r="Q107" s="668"/>
    </row>
    <row r="108" spans="2:17" x14ac:dyDescent="0.25">
      <c r="D108" s="183"/>
    </row>
    <row r="109" spans="2:17" ht="15.75" thickBot="1" x14ac:dyDescent="0.3">
      <c r="D109" s="183"/>
    </row>
    <row r="110" spans="2:17" ht="27" thickBot="1" x14ac:dyDescent="0.3">
      <c r="B110" s="1091" t="s">
        <v>145</v>
      </c>
      <c r="C110" s="1092"/>
      <c r="D110" s="1092"/>
      <c r="E110" s="1092"/>
      <c r="F110" s="1092"/>
      <c r="G110" s="1092"/>
      <c r="H110" s="1092"/>
      <c r="I110" s="1092"/>
      <c r="J110" s="1092"/>
      <c r="K110" s="1092"/>
      <c r="L110" s="1092"/>
      <c r="M110" s="1092"/>
      <c r="N110" s="1093"/>
    </row>
    <row r="113" spans="1:26" ht="46.15" customHeight="1" x14ac:dyDescent="0.25">
      <c r="B113" s="79" t="s">
        <v>20</v>
      </c>
      <c r="C113" s="79" t="s">
        <v>146</v>
      </c>
      <c r="D113" s="1084" t="s">
        <v>97</v>
      </c>
      <c r="E113" s="1086"/>
    </row>
    <row r="114" spans="1:26" ht="46.9" customHeight="1" x14ac:dyDescent="0.25">
      <c r="B114" s="682" t="s">
        <v>147</v>
      </c>
      <c r="C114" s="41" t="s">
        <v>21</v>
      </c>
      <c r="D114" s="993" t="s">
        <v>3177</v>
      </c>
      <c r="E114" s="993"/>
    </row>
    <row r="117" spans="1:26" ht="26.25" x14ac:dyDescent="0.25">
      <c r="B117" s="1072" t="s">
        <v>148</v>
      </c>
      <c r="C117" s="1073"/>
      <c r="D117" s="1073"/>
      <c r="E117" s="1073"/>
      <c r="F117" s="1073"/>
      <c r="G117" s="1073"/>
      <c r="H117" s="1073"/>
      <c r="I117" s="1073"/>
      <c r="J117" s="1073"/>
      <c r="K117" s="1073"/>
      <c r="L117" s="1073"/>
      <c r="M117" s="1073"/>
      <c r="N117" s="1073"/>
      <c r="O117" s="1073"/>
      <c r="P117" s="1073"/>
    </row>
    <row r="119" spans="1:26" ht="15.75" thickBot="1" x14ac:dyDescent="0.3"/>
    <row r="120" spans="1:26" ht="27" thickBot="1" x14ac:dyDescent="0.3">
      <c r="B120" s="1091" t="s">
        <v>149</v>
      </c>
      <c r="C120" s="1092"/>
      <c r="D120" s="1092"/>
      <c r="E120" s="1092"/>
      <c r="F120" s="1092"/>
      <c r="G120" s="1092"/>
      <c r="H120" s="1092"/>
      <c r="I120" s="1092"/>
      <c r="J120" s="1092"/>
      <c r="K120" s="1092"/>
      <c r="L120" s="1092"/>
      <c r="M120" s="1092"/>
      <c r="N120" s="1093"/>
    </row>
    <row r="122" spans="1:26" ht="15.75" thickBot="1" x14ac:dyDescent="0.3">
      <c r="M122" s="45"/>
      <c r="N122" s="45"/>
    </row>
    <row r="123" spans="1:26" s="14" customFormat="1" ht="109.5" customHeight="1" x14ac:dyDescent="0.25">
      <c r="B123" s="46" t="s">
        <v>36</v>
      </c>
      <c r="C123" s="46" t="s">
        <v>37</v>
      </c>
      <c r="D123" s="46" t="s">
        <v>38</v>
      </c>
      <c r="E123" s="46" t="s">
        <v>39</v>
      </c>
      <c r="F123" s="46" t="s">
        <v>40</v>
      </c>
      <c r="G123" s="46" t="s">
        <v>41</v>
      </c>
      <c r="H123" s="46" t="s">
        <v>42</v>
      </c>
      <c r="I123" s="46" t="s">
        <v>43</v>
      </c>
      <c r="J123" s="46" t="s">
        <v>44</v>
      </c>
      <c r="K123" s="46" t="s">
        <v>45</v>
      </c>
      <c r="L123" s="46" t="s">
        <v>46</v>
      </c>
      <c r="M123" s="47" t="s">
        <v>47</v>
      </c>
      <c r="N123" s="46" t="s">
        <v>48</v>
      </c>
      <c r="O123" s="46" t="s">
        <v>49</v>
      </c>
      <c r="P123" s="48" t="s">
        <v>50</v>
      </c>
      <c r="Q123" s="48" t="s">
        <v>51</v>
      </c>
    </row>
    <row r="124" spans="1:26" s="60" customFormat="1" ht="283.5" x14ac:dyDescent="0.25">
      <c r="A124" s="62">
        <v>1</v>
      </c>
      <c r="B124" s="49" t="s">
        <v>3102</v>
      </c>
      <c r="C124" s="49" t="s">
        <v>3102</v>
      </c>
      <c r="D124" s="49" t="s">
        <v>3108</v>
      </c>
      <c r="E124" s="221">
        <v>1082013001.0799999</v>
      </c>
      <c r="F124" s="168" t="s">
        <v>3178</v>
      </c>
      <c r="G124" s="53"/>
      <c r="H124" s="170" t="s">
        <v>3179</v>
      </c>
      <c r="I124" s="171" t="s">
        <v>3180</v>
      </c>
      <c r="J124" s="171" t="s">
        <v>22</v>
      </c>
      <c r="K124" s="171">
        <v>5</v>
      </c>
      <c r="L124" s="171"/>
      <c r="M124" s="174">
        <v>4000</v>
      </c>
      <c r="N124" s="174">
        <f>+M124*G124</f>
        <v>0</v>
      </c>
      <c r="O124" s="175">
        <v>3923742000</v>
      </c>
      <c r="P124" s="175">
        <v>71</v>
      </c>
      <c r="Q124" s="176"/>
      <c r="R124" s="59"/>
      <c r="S124" s="59"/>
      <c r="T124" s="59"/>
      <c r="U124" s="59"/>
      <c r="V124" s="59"/>
      <c r="W124" s="59"/>
      <c r="X124" s="59"/>
      <c r="Y124" s="59"/>
      <c r="Z124" s="59"/>
    </row>
    <row r="125" spans="1:26" s="60" customFormat="1" x14ac:dyDescent="0.25">
      <c r="A125" s="62">
        <f>+A124+1</f>
        <v>2</v>
      </c>
      <c r="B125" s="49"/>
      <c r="C125" s="50"/>
      <c r="D125" s="49"/>
      <c r="E125" s="64"/>
      <c r="F125" s="52"/>
      <c r="G125" s="52"/>
      <c r="H125" s="52"/>
      <c r="I125" s="55"/>
      <c r="J125" s="55"/>
      <c r="K125" s="55"/>
      <c r="L125" s="55"/>
      <c r="M125" s="56"/>
      <c r="N125" s="56"/>
      <c r="O125" s="57"/>
      <c r="P125" s="57"/>
      <c r="Q125" s="58"/>
      <c r="R125" s="59"/>
      <c r="S125" s="59"/>
      <c r="T125" s="59"/>
      <c r="U125" s="59"/>
      <c r="V125" s="59"/>
      <c r="W125" s="59"/>
      <c r="X125" s="59"/>
      <c r="Y125" s="59"/>
      <c r="Z125" s="59"/>
    </row>
    <row r="126" spans="1:26" s="60" customFormat="1" x14ac:dyDescent="0.25">
      <c r="A126" s="62">
        <f t="shared" ref="A126:A131" si="2">+A125+1</f>
        <v>3</v>
      </c>
      <c r="B126" s="49"/>
      <c r="C126" s="50"/>
      <c r="D126" s="49"/>
      <c r="E126" s="64"/>
      <c r="F126" s="52"/>
      <c r="G126" s="52"/>
      <c r="H126" s="52"/>
      <c r="I126" s="55"/>
      <c r="J126" s="55"/>
      <c r="K126" s="55"/>
      <c r="L126" s="55"/>
      <c r="M126" s="56"/>
      <c r="N126" s="56"/>
      <c r="O126" s="57"/>
      <c r="P126" s="57"/>
      <c r="Q126" s="58"/>
      <c r="R126" s="59"/>
      <c r="S126" s="59"/>
      <c r="T126" s="59"/>
      <c r="U126" s="59"/>
      <c r="V126" s="59"/>
      <c r="W126" s="59"/>
      <c r="X126" s="59"/>
      <c r="Y126" s="59"/>
      <c r="Z126" s="59"/>
    </row>
    <row r="127" spans="1:26" s="60" customFormat="1" x14ac:dyDescent="0.25">
      <c r="A127" s="62">
        <f t="shared" si="2"/>
        <v>4</v>
      </c>
      <c r="B127" s="49"/>
      <c r="C127" s="50"/>
      <c r="D127" s="49"/>
      <c r="E127" s="64"/>
      <c r="F127" s="52"/>
      <c r="G127" s="52"/>
      <c r="H127" s="52"/>
      <c r="I127" s="55"/>
      <c r="J127" s="55"/>
      <c r="K127" s="55"/>
      <c r="L127" s="55"/>
      <c r="M127" s="56"/>
      <c r="N127" s="56"/>
      <c r="O127" s="57"/>
      <c r="P127" s="57"/>
      <c r="Q127" s="58"/>
      <c r="R127" s="59"/>
      <c r="S127" s="59"/>
      <c r="T127" s="59"/>
      <c r="U127" s="59"/>
      <c r="V127" s="59"/>
      <c r="W127" s="59"/>
      <c r="X127" s="59"/>
      <c r="Y127" s="59"/>
      <c r="Z127" s="59"/>
    </row>
    <row r="128" spans="1:26" s="60" customFormat="1" x14ac:dyDescent="0.25">
      <c r="A128" s="62">
        <f t="shared" si="2"/>
        <v>5</v>
      </c>
      <c r="B128" s="49"/>
      <c r="C128" s="50"/>
      <c r="D128" s="49"/>
      <c r="E128" s="64"/>
      <c r="F128" s="52"/>
      <c r="G128" s="52"/>
      <c r="H128" s="52"/>
      <c r="I128" s="55"/>
      <c r="J128" s="55"/>
      <c r="K128" s="55"/>
      <c r="L128" s="55"/>
      <c r="M128" s="56"/>
      <c r="N128" s="56"/>
      <c r="O128" s="57"/>
      <c r="P128" s="57"/>
      <c r="Q128" s="58"/>
      <c r="R128" s="59"/>
      <c r="S128" s="59"/>
      <c r="T128" s="59"/>
      <c r="U128" s="59"/>
      <c r="V128" s="59"/>
      <c r="W128" s="59"/>
      <c r="X128" s="59"/>
      <c r="Y128" s="59"/>
      <c r="Z128" s="59"/>
    </row>
    <row r="129" spans="1:26" s="60" customFormat="1" x14ac:dyDescent="0.25">
      <c r="A129" s="62">
        <f t="shared" si="2"/>
        <v>6</v>
      </c>
      <c r="B129" s="49"/>
      <c r="C129" s="50"/>
      <c r="D129" s="49"/>
      <c r="E129" s="64"/>
      <c r="F129" s="52"/>
      <c r="G129" s="52"/>
      <c r="H129" s="52"/>
      <c r="I129" s="55"/>
      <c r="J129" s="55"/>
      <c r="K129" s="55"/>
      <c r="L129" s="55"/>
      <c r="M129" s="56"/>
      <c r="N129" s="56"/>
      <c r="O129" s="57"/>
      <c r="P129" s="57"/>
      <c r="Q129" s="58"/>
      <c r="R129" s="59"/>
      <c r="S129" s="59"/>
      <c r="T129" s="59"/>
      <c r="U129" s="59"/>
      <c r="V129" s="59"/>
      <c r="W129" s="59"/>
      <c r="X129" s="59"/>
      <c r="Y129" s="59"/>
      <c r="Z129" s="59"/>
    </row>
    <row r="130" spans="1:26" s="60" customFormat="1" x14ac:dyDescent="0.25">
      <c r="A130" s="62">
        <f t="shared" si="2"/>
        <v>7</v>
      </c>
      <c r="B130" s="49"/>
      <c r="C130" s="50"/>
      <c r="D130" s="49"/>
      <c r="E130" s="64"/>
      <c r="F130" s="52"/>
      <c r="G130" s="52"/>
      <c r="H130" s="52"/>
      <c r="I130" s="55"/>
      <c r="J130" s="55"/>
      <c r="K130" s="55"/>
      <c r="L130" s="55"/>
      <c r="M130" s="56"/>
      <c r="N130" s="56"/>
      <c r="O130" s="57"/>
      <c r="P130" s="57"/>
      <c r="Q130" s="58"/>
      <c r="R130" s="59"/>
      <c r="S130" s="59"/>
      <c r="T130" s="59"/>
      <c r="U130" s="59"/>
      <c r="V130" s="59"/>
      <c r="W130" s="59"/>
      <c r="X130" s="59"/>
      <c r="Y130" s="59"/>
      <c r="Z130" s="59"/>
    </row>
    <row r="131" spans="1:26" s="60" customFormat="1" x14ac:dyDescent="0.25">
      <c r="A131" s="62">
        <f t="shared" si="2"/>
        <v>8</v>
      </c>
      <c r="B131" s="49"/>
      <c r="C131" s="50"/>
      <c r="D131" s="49"/>
      <c r="E131" s="64"/>
      <c r="F131" s="52"/>
      <c r="G131" s="52"/>
      <c r="H131" s="52"/>
      <c r="I131" s="55"/>
      <c r="J131" s="55"/>
      <c r="K131" s="55"/>
      <c r="L131" s="55"/>
      <c r="M131" s="56"/>
      <c r="N131" s="56"/>
      <c r="O131" s="57"/>
      <c r="P131" s="57"/>
      <c r="Q131" s="58"/>
      <c r="R131" s="59"/>
      <c r="S131" s="59"/>
      <c r="T131" s="59"/>
      <c r="U131" s="59"/>
      <c r="V131" s="59"/>
      <c r="W131" s="59"/>
      <c r="X131" s="59"/>
      <c r="Y131" s="59"/>
      <c r="Z131" s="59"/>
    </row>
    <row r="132" spans="1:26" s="60" customFormat="1" x14ac:dyDescent="0.25">
      <c r="A132" s="62"/>
      <c r="B132" s="63" t="s">
        <v>31</v>
      </c>
      <c r="C132" s="50"/>
      <c r="D132" s="49"/>
      <c r="E132" s="64"/>
      <c r="F132" s="52"/>
      <c r="G132" s="52"/>
      <c r="H132" s="52"/>
      <c r="I132" s="55"/>
      <c r="J132" s="55"/>
      <c r="K132" s="67">
        <f t="shared" ref="K132:N132" si="3">SUM(K124:K131)</f>
        <v>5</v>
      </c>
      <c r="L132" s="67">
        <f t="shared" si="3"/>
        <v>0</v>
      </c>
      <c r="M132" s="66">
        <f t="shared" si="3"/>
        <v>4000</v>
      </c>
      <c r="N132" s="67">
        <f t="shared" si="3"/>
        <v>0</v>
      </c>
      <c r="O132" s="57"/>
      <c r="P132" s="57"/>
      <c r="Q132" s="68"/>
    </row>
    <row r="133" spans="1:26" x14ac:dyDescent="0.25">
      <c r="B133" s="69"/>
      <c r="C133" s="69"/>
      <c r="D133" s="69"/>
      <c r="E133" s="70"/>
      <c r="F133" s="69"/>
      <c r="G133" s="69"/>
      <c r="H133" s="69"/>
      <c r="I133" s="69"/>
      <c r="J133" s="69"/>
      <c r="K133" s="69"/>
      <c r="L133" s="69"/>
      <c r="M133" s="69"/>
      <c r="N133" s="69"/>
      <c r="O133" s="69"/>
      <c r="P133" s="69"/>
    </row>
    <row r="134" spans="1:26" ht="18.75" x14ac:dyDescent="0.25">
      <c r="B134" s="72" t="s">
        <v>172</v>
      </c>
      <c r="C134" s="89">
        <f>+K132</f>
        <v>5</v>
      </c>
      <c r="H134" s="76"/>
      <c r="I134" s="76"/>
      <c r="J134" s="76"/>
      <c r="K134" s="76"/>
      <c r="L134" s="76"/>
      <c r="M134" s="76"/>
      <c r="N134" s="69"/>
      <c r="O134" s="69"/>
      <c r="P134" s="69"/>
    </row>
    <row r="136" spans="1:26" ht="15.75" thickBot="1" x14ac:dyDescent="0.3"/>
    <row r="137" spans="1:26" ht="37.15" customHeight="1" thickBot="1" x14ac:dyDescent="0.3">
      <c r="B137" s="90" t="s">
        <v>173</v>
      </c>
      <c r="C137" s="91" t="s">
        <v>174</v>
      </c>
      <c r="D137" s="90" t="s">
        <v>30</v>
      </c>
      <c r="E137" s="91" t="s">
        <v>175</v>
      </c>
    </row>
    <row r="138" spans="1:26" ht="41.45" customHeight="1" x14ac:dyDescent="0.25">
      <c r="B138" s="92" t="s">
        <v>176</v>
      </c>
      <c r="C138" s="717">
        <v>20</v>
      </c>
      <c r="D138" s="717">
        <v>0</v>
      </c>
      <c r="E138" s="1219">
        <f>+D138+D139+D140</f>
        <v>0</v>
      </c>
    </row>
    <row r="139" spans="1:26" ht="15.75" x14ac:dyDescent="0.25">
      <c r="B139" s="92" t="s">
        <v>177</v>
      </c>
      <c r="C139" s="718">
        <v>30</v>
      </c>
      <c r="D139" s="719">
        <v>0</v>
      </c>
      <c r="E139" s="1220"/>
    </row>
    <row r="140" spans="1:26" ht="16.5" thickBot="1" x14ac:dyDescent="0.3">
      <c r="B140" s="92" t="s">
        <v>178</v>
      </c>
      <c r="C140" s="720">
        <v>40</v>
      </c>
      <c r="D140" s="720">
        <v>0</v>
      </c>
      <c r="E140" s="1221"/>
    </row>
    <row r="142" spans="1:26" ht="15.75" thickBot="1" x14ac:dyDescent="0.3"/>
    <row r="143" spans="1:26" ht="27" thickBot="1" x14ac:dyDescent="0.3">
      <c r="B143" s="1091" t="s">
        <v>179</v>
      </c>
      <c r="C143" s="1092"/>
      <c r="D143" s="1092"/>
      <c r="E143" s="1092"/>
      <c r="F143" s="1092"/>
      <c r="G143" s="1092"/>
      <c r="H143" s="1092"/>
      <c r="I143" s="1092"/>
      <c r="J143" s="1092"/>
      <c r="K143" s="1092"/>
      <c r="L143" s="1092"/>
      <c r="M143" s="1092"/>
      <c r="N143" s="1093"/>
    </row>
    <row r="145" spans="2:17" ht="76.5" customHeight="1" x14ac:dyDescent="0.25">
      <c r="B145" s="78" t="s">
        <v>111</v>
      </c>
      <c r="C145" s="78" t="s">
        <v>112</v>
      </c>
      <c r="D145" s="78" t="s">
        <v>113</v>
      </c>
      <c r="E145" s="78" t="s">
        <v>114</v>
      </c>
      <c r="F145" s="78" t="s">
        <v>115</v>
      </c>
      <c r="G145" s="78" t="s">
        <v>116</v>
      </c>
      <c r="H145" s="78" t="s">
        <v>117</v>
      </c>
      <c r="I145" s="78" t="s">
        <v>118</v>
      </c>
      <c r="J145" s="1084" t="s">
        <v>119</v>
      </c>
      <c r="K145" s="1085"/>
      <c r="L145" s="1086"/>
      <c r="M145" s="78" t="s">
        <v>120</v>
      </c>
      <c r="N145" s="78" t="s">
        <v>121</v>
      </c>
      <c r="O145" s="78" t="s">
        <v>122</v>
      </c>
      <c r="P145" s="1084" t="s">
        <v>97</v>
      </c>
      <c r="Q145" s="1086"/>
    </row>
    <row r="146" spans="2:17" ht="60.75" customHeight="1" x14ac:dyDescent="0.25">
      <c r="B146" s="721" t="s">
        <v>180</v>
      </c>
      <c r="C146" s="721"/>
      <c r="D146" s="722" t="s">
        <v>3181</v>
      </c>
      <c r="E146" s="722">
        <v>1048272151</v>
      </c>
      <c r="F146" s="722" t="s">
        <v>265</v>
      </c>
      <c r="G146" s="722" t="s">
        <v>3182</v>
      </c>
      <c r="H146" s="723">
        <v>40879</v>
      </c>
      <c r="I146" s="724"/>
      <c r="J146" s="725" t="s">
        <v>3183</v>
      </c>
      <c r="K146" s="726" t="s">
        <v>1285</v>
      </c>
      <c r="L146" s="727" t="s">
        <v>3184</v>
      </c>
      <c r="M146" s="118" t="s">
        <v>295</v>
      </c>
      <c r="N146" s="118" t="s">
        <v>21</v>
      </c>
      <c r="O146" s="118" t="s">
        <v>21</v>
      </c>
      <c r="P146" s="728"/>
      <c r="Q146" s="719"/>
    </row>
    <row r="147" spans="2:17" ht="60.75" customHeight="1" x14ac:dyDescent="0.25">
      <c r="B147" s="721" t="s">
        <v>180</v>
      </c>
      <c r="C147" s="721"/>
      <c r="D147" s="722" t="s">
        <v>3185</v>
      </c>
      <c r="E147" s="722">
        <v>32792720</v>
      </c>
      <c r="F147" s="722" t="s">
        <v>3186</v>
      </c>
      <c r="G147" s="722" t="s">
        <v>3187</v>
      </c>
      <c r="H147" s="723">
        <v>36508</v>
      </c>
      <c r="I147" s="724"/>
      <c r="J147" s="721" t="s">
        <v>3188</v>
      </c>
      <c r="K147" s="726" t="s">
        <v>3189</v>
      </c>
      <c r="L147" s="726" t="s">
        <v>3190</v>
      </c>
      <c r="M147" s="118" t="s">
        <v>295</v>
      </c>
      <c r="N147" s="118" t="s">
        <v>21</v>
      </c>
      <c r="O147" s="118" t="s">
        <v>21</v>
      </c>
      <c r="P147" s="728"/>
      <c r="Q147" s="719"/>
    </row>
    <row r="148" spans="2:17" ht="33.6" customHeight="1" x14ac:dyDescent="0.25">
      <c r="B148" s="721" t="s">
        <v>180</v>
      </c>
      <c r="C148" s="721"/>
      <c r="D148" s="722" t="s">
        <v>3191</v>
      </c>
      <c r="E148" s="722">
        <v>1140817846</v>
      </c>
      <c r="F148" s="722" t="s">
        <v>299</v>
      </c>
      <c r="G148" s="722" t="s">
        <v>3192</v>
      </c>
      <c r="H148" s="723">
        <v>40809</v>
      </c>
      <c r="I148" s="724">
        <v>27901</v>
      </c>
      <c r="J148" s="721" t="s">
        <v>3183</v>
      </c>
      <c r="K148" s="726" t="s">
        <v>383</v>
      </c>
      <c r="L148" s="726" t="s">
        <v>3193</v>
      </c>
      <c r="M148" s="118" t="s">
        <v>295</v>
      </c>
      <c r="N148" s="118" t="s">
        <v>22</v>
      </c>
      <c r="O148" s="118" t="s">
        <v>21</v>
      </c>
      <c r="P148" s="728" t="s">
        <v>3194</v>
      </c>
      <c r="Q148" s="719"/>
    </row>
    <row r="149" spans="2:17" ht="78.75" x14ac:dyDescent="0.25">
      <c r="B149" s="721" t="s">
        <v>214</v>
      </c>
      <c r="C149" s="721"/>
      <c r="D149" s="727" t="s">
        <v>3195</v>
      </c>
      <c r="E149" s="727">
        <v>1048211062</v>
      </c>
      <c r="F149" s="727" t="s">
        <v>3196</v>
      </c>
      <c r="G149" s="722" t="s">
        <v>3182</v>
      </c>
      <c r="H149" s="723">
        <v>41040</v>
      </c>
      <c r="I149" s="724"/>
      <c r="J149" s="721" t="s">
        <v>3183</v>
      </c>
      <c r="K149" s="727" t="s">
        <v>1285</v>
      </c>
      <c r="L149" s="726" t="s">
        <v>3184</v>
      </c>
      <c r="M149" s="118" t="s">
        <v>295</v>
      </c>
      <c r="N149" s="118" t="s">
        <v>22</v>
      </c>
      <c r="O149" s="118" t="s">
        <v>22</v>
      </c>
      <c r="P149" s="728" t="s">
        <v>3197</v>
      </c>
      <c r="Q149" s="719"/>
    </row>
    <row r="150" spans="2:17" ht="15.75" x14ac:dyDescent="0.25">
      <c r="B150" s="721" t="s">
        <v>208</v>
      </c>
      <c r="C150" s="721"/>
      <c r="D150" s="722" t="s">
        <v>3198</v>
      </c>
      <c r="E150" s="722">
        <v>72197747</v>
      </c>
      <c r="F150" s="722" t="s">
        <v>3199</v>
      </c>
      <c r="G150" s="722" t="s">
        <v>3200</v>
      </c>
      <c r="H150" s="723">
        <v>37099</v>
      </c>
      <c r="I150" s="724" t="s">
        <v>3201</v>
      </c>
      <c r="J150" s="725" t="s">
        <v>3183</v>
      </c>
      <c r="K150" s="727" t="s">
        <v>1951</v>
      </c>
      <c r="L150" s="727" t="s">
        <v>3202</v>
      </c>
      <c r="M150" s="118" t="s">
        <v>295</v>
      </c>
      <c r="N150" s="118" t="s">
        <v>21</v>
      </c>
      <c r="O150" s="118" t="s">
        <v>21</v>
      </c>
      <c r="P150" s="728"/>
      <c r="Q150" s="719"/>
    </row>
    <row r="151" spans="2:17" ht="15.75" thickBot="1" x14ac:dyDescent="0.3"/>
    <row r="152" spans="2:17" ht="54" customHeight="1" x14ac:dyDescent="0.25">
      <c r="B152" s="42" t="s">
        <v>20</v>
      </c>
      <c r="C152" s="42" t="s">
        <v>173</v>
      </c>
      <c r="D152" s="78" t="s">
        <v>174</v>
      </c>
      <c r="E152" s="42" t="s">
        <v>30</v>
      </c>
      <c r="F152" s="91" t="s">
        <v>194</v>
      </c>
      <c r="G152" s="96"/>
    </row>
    <row r="153" spans="2:17" ht="120.75" customHeight="1" x14ac:dyDescent="0.2">
      <c r="B153" s="1097" t="s">
        <v>195</v>
      </c>
      <c r="C153" s="408" t="s">
        <v>196</v>
      </c>
      <c r="D153" s="719">
        <v>25</v>
      </c>
      <c r="E153" s="719">
        <v>25</v>
      </c>
      <c r="F153" s="1222">
        <f>+E153+E154+E155</f>
        <v>35</v>
      </c>
      <c r="G153" s="98"/>
    </row>
    <row r="154" spans="2:17" ht="76.150000000000006" customHeight="1" x14ac:dyDescent="0.2">
      <c r="B154" s="1097"/>
      <c r="C154" s="408" t="s">
        <v>197</v>
      </c>
      <c r="D154" s="728">
        <v>25</v>
      </c>
      <c r="E154" s="719">
        <v>0</v>
      </c>
      <c r="F154" s="1223"/>
      <c r="G154" s="98"/>
    </row>
    <row r="155" spans="2:17" ht="69" customHeight="1" x14ac:dyDescent="0.2">
      <c r="B155" s="1097"/>
      <c r="C155" s="408" t="s">
        <v>198</v>
      </c>
      <c r="D155" s="719">
        <v>10</v>
      </c>
      <c r="E155" s="719">
        <v>10</v>
      </c>
      <c r="F155" s="1224"/>
      <c r="G155" s="98"/>
    </row>
    <row r="156" spans="2:17" x14ac:dyDescent="0.25">
      <c r="C156"/>
    </row>
    <row r="159" spans="2:17" x14ac:dyDescent="0.25">
      <c r="B159" s="39" t="s">
        <v>199</v>
      </c>
    </row>
    <row r="162" spans="2:16" x14ac:dyDescent="0.25">
      <c r="B162" s="40" t="s">
        <v>20</v>
      </c>
      <c r="C162" s="40" t="s">
        <v>29</v>
      </c>
      <c r="D162" s="42" t="s">
        <v>30</v>
      </c>
      <c r="E162" s="42" t="s">
        <v>31</v>
      </c>
    </row>
    <row r="163" spans="2:16" ht="28.5" x14ac:dyDescent="0.25">
      <c r="B163" s="43" t="s">
        <v>200</v>
      </c>
      <c r="C163" s="44">
        <v>40</v>
      </c>
      <c r="D163" s="668">
        <f>+E138</f>
        <v>0</v>
      </c>
      <c r="E163" s="1081">
        <f>+D163+D164</f>
        <v>35</v>
      </c>
    </row>
    <row r="164" spans="2:16" ht="42.75" x14ac:dyDescent="0.25">
      <c r="B164" s="43" t="s">
        <v>201</v>
      </c>
      <c r="C164" s="44">
        <v>60</v>
      </c>
      <c r="D164" s="668">
        <f>+F153</f>
        <v>35</v>
      </c>
      <c r="E164" s="1082"/>
    </row>
    <row r="166" spans="2:16" x14ac:dyDescent="0.25">
      <c r="B166" s="1" t="s">
        <v>3203</v>
      </c>
    </row>
    <row r="168" spans="2:16" ht="26.25" x14ac:dyDescent="0.25">
      <c r="B168" s="1072" t="s">
        <v>1</v>
      </c>
      <c r="C168" s="1073"/>
      <c r="D168" s="1073"/>
      <c r="E168" s="1073"/>
      <c r="F168" s="1073"/>
      <c r="G168" s="1073"/>
      <c r="H168" s="1073"/>
      <c r="I168" s="1073"/>
      <c r="J168" s="1073"/>
      <c r="K168" s="1073"/>
      <c r="L168" s="1073"/>
      <c r="M168" s="1073"/>
      <c r="N168" s="1073"/>
      <c r="O168" s="1073"/>
      <c r="P168" s="1073"/>
    </row>
    <row r="170" spans="2:16" ht="26.25" x14ac:dyDescent="0.25">
      <c r="B170" s="1072" t="s">
        <v>2</v>
      </c>
      <c r="C170" s="1073"/>
      <c r="D170" s="1073"/>
      <c r="E170" s="1073"/>
      <c r="F170" s="1073"/>
      <c r="G170" s="1073"/>
      <c r="H170" s="1073"/>
      <c r="I170" s="1073"/>
      <c r="J170" s="1073"/>
      <c r="K170" s="1073"/>
      <c r="L170" s="1073"/>
      <c r="M170" s="1073"/>
      <c r="N170" s="1073"/>
      <c r="O170" s="1073"/>
      <c r="P170" s="1073"/>
    </row>
    <row r="171" spans="2:16" ht="15.75" thickBot="1" x14ac:dyDescent="0.3"/>
    <row r="172" spans="2:16" ht="21.75" thickBot="1" x14ac:dyDescent="0.3">
      <c r="B172" s="3" t="s">
        <v>3</v>
      </c>
      <c r="C172" s="1074" t="s">
        <v>3102</v>
      </c>
      <c r="D172" s="1074"/>
      <c r="E172" s="1074"/>
      <c r="F172" s="1074"/>
      <c r="G172" s="1074"/>
      <c r="H172" s="1074"/>
      <c r="I172" s="1074"/>
      <c r="J172" s="1074"/>
      <c r="K172" s="1074"/>
      <c r="L172" s="1074"/>
      <c r="M172" s="1074"/>
      <c r="N172" s="1075"/>
    </row>
    <row r="173" spans="2:16" ht="16.5" thickBot="1" x14ac:dyDescent="0.3">
      <c r="B173" s="4" t="s">
        <v>5</v>
      </c>
      <c r="C173" s="1074"/>
      <c r="D173" s="1074"/>
      <c r="E173" s="1074"/>
      <c r="F173" s="1074"/>
      <c r="G173" s="1074"/>
      <c r="H173" s="1074"/>
      <c r="I173" s="1074"/>
      <c r="J173" s="1074"/>
      <c r="K173" s="1074"/>
      <c r="L173" s="1074"/>
      <c r="M173" s="1074"/>
      <c r="N173" s="1075"/>
    </row>
    <row r="174" spans="2:16" ht="16.5" thickBot="1" x14ac:dyDescent="0.3">
      <c r="B174" s="4" t="s">
        <v>6</v>
      </c>
      <c r="C174" s="1074"/>
      <c r="D174" s="1074"/>
      <c r="E174" s="1074"/>
      <c r="F174" s="1074"/>
      <c r="G174" s="1074"/>
      <c r="H174" s="1074"/>
      <c r="I174" s="1074"/>
      <c r="J174" s="1074"/>
      <c r="K174" s="1074"/>
      <c r="L174" s="1074"/>
      <c r="M174" s="1074"/>
      <c r="N174" s="1075"/>
    </row>
    <row r="175" spans="2:16" ht="16.5" thickBot="1" x14ac:dyDescent="0.3">
      <c r="B175" s="4" t="s">
        <v>7</v>
      </c>
      <c r="C175" s="1074"/>
      <c r="D175" s="1074"/>
      <c r="E175" s="1074"/>
      <c r="F175" s="1074"/>
      <c r="G175" s="1074"/>
      <c r="H175" s="1074"/>
      <c r="I175" s="1074"/>
      <c r="J175" s="1074"/>
      <c r="K175" s="1074"/>
      <c r="L175" s="1074"/>
      <c r="M175" s="1074"/>
      <c r="N175" s="1075"/>
    </row>
    <row r="176" spans="2:16" ht="16.5" thickBot="1" x14ac:dyDescent="0.3">
      <c r="B176" s="4" t="s">
        <v>8</v>
      </c>
      <c r="C176" s="1101" t="s">
        <v>3204</v>
      </c>
      <c r="D176" s="1101"/>
      <c r="E176" s="1102"/>
      <c r="F176" s="5"/>
      <c r="G176" s="5"/>
      <c r="H176" s="5"/>
      <c r="I176" s="5"/>
      <c r="J176" s="5"/>
      <c r="K176" s="5"/>
      <c r="L176" s="5"/>
      <c r="M176" s="5"/>
      <c r="N176" s="6"/>
    </row>
    <row r="177" spans="1:14" ht="16.5" thickBot="1" x14ac:dyDescent="0.3">
      <c r="B177" s="7" t="s">
        <v>10</v>
      </c>
      <c r="C177" s="8">
        <v>41972</v>
      </c>
      <c r="D177" s="9"/>
      <c r="E177" s="9"/>
      <c r="F177" s="9"/>
      <c r="G177" s="9"/>
      <c r="H177" s="9"/>
      <c r="I177" s="9"/>
      <c r="J177" s="9"/>
      <c r="K177" s="9"/>
      <c r="L177" s="9"/>
      <c r="M177" s="9"/>
      <c r="N177" s="10"/>
    </row>
    <row r="178" spans="1:14" ht="15.75" x14ac:dyDescent="0.25">
      <c r="B178" s="11"/>
      <c r="C178" s="12"/>
      <c r="D178" s="13"/>
      <c r="E178" s="13"/>
      <c r="F178" s="13"/>
      <c r="G178" s="13"/>
      <c r="H178" s="13"/>
      <c r="I178" s="14"/>
      <c r="J178" s="14"/>
      <c r="K178" s="14"/>
      <c r="L178" s="14"/>
      <c r="M178" s="14"/>
      <c r="N178" s="13"/>
    </row>
    <row r="179" spans="1:14" x14ac:dyDescent="0.25">
      <c r="I179" s="14"/>
      <c r="J179" s="14"/>
      <c r="K179" s="14"/>
      <c r="L179" s="14"/>
      <c r="M179" s="14"/>
      <c r="N179" s="15"/>
    </row>
    <row r="180" spans="1:14" x14ac:dyDescent="0.25">
      <c r="B180" s="1078" t="s">
        <v>12</v>
      </c>
      <c r="C180" s="1078"/>
      <c r="D180" s="672" t="s">
        <v>13</v>
      </c>
      <c r="E180" s="672" t="s">
        <v>14</v>
      </c>
      <c r="F180" s="672" t="s">
        <v>15</v>
      </c>
      <c r="G180" s="16"/>
      <c r="I180" s="17"/>
      <c r="J180" s="17"/>
      <c r="K180" s="17"/>
      <c r="L180" s="17"/>
      <c r="M180" s="17"/>
      <c r="N180" s="15"/>
    </row>
    <row r="181" spans="1:14" x14ac:dyDescent="0.25">
      <c r="B181" s="1078"/>
      <c r="C181" s="1078"/>
      <c r="D181" s="672">
        <v>20</v>
      </c>
      <c r="E181" s="18">
        <v>720995570</v>
      </c>
      <c r="F181" s="18">
        <v>265</v>
      </c>
      <c r="G181" s="20"/>
      <c r="I181" s="21"/>
      <c r="J181" s="21"/>
      <c r="K181" s="21"/>
      <c r="L181" s="21"/>
      <c r="M181" s="21"/>
      <c r="N181" s="15"/>
    </row>
    <row r="182" spans="1:14" x14ac:dyDescent="0.25">
      <c r="B182" s="1078"/>
      <c r="C182" s="1078"/>
      <c r="D182" s="672"/>
      <c r="E182" s="18"/>
      <c r="F182" s="18"/>
      <c r="G182" s="20"/>
      <c r="I182" s="21"/>
      <c r="J182" s="21"/>
      <c r="K182" s="21"/>
      <c r="L182" s="21"/>
      <c r="M182" s="21"/>
      <c r="N182" s="15"/>
    </row>
    <row r="183" spans="1:14" x14ac:dyDescent="0.25">
      <c r="B183" s="1078"/>
      <c r="C183" s="1078"/>
      <c r="D183" s="672"/>
      <c r="E183" s="18"/>
      <c r="F183" s="18"/>
      <c r="G183" s="20"/>
      <c r="I183" s="21"/>
      <c r="J183" s="21"/>
      <c r="K183" s="21"/>
      <c r="L183" s="21"/>
      <c r="M183" s="21"/>
      <c r="N183" s="15"/>
    </row>
    <row r="184" spans="1:14" x14ac:dyDescent="0.25">
      <c r="B184" s="1078"/>
      <c r="C184" s="1078"/>
      <c r="D184" s="672"/>
      <c r="E184" s="22"/>
      <c r="F184" s="18"/>
      <c r="G184" s="20"/>
      <c r="H184" s="23"/>
      <c r="I184" s="21"/>
      <c r="J184" s="21"/>
      <c r="K184" s="21"/>
      <c r="L184" s="21"/>
      <c r="M184" s="21"/>
      <c r="N184" s="24"/>
    </row>
    <row r="185" spans="1:14" x14ac:dyDescent="0.25">
      <c r="B185" s="1078"/>
      <c r="C185" s="1078"/>
      <c r="D185" s="672"/>
      <c r="E185" s="22"/>
      <c r="F185" s="18"/>
      <c r="G185" s="20"/>
      <c r="H185" s="23"/>
      <c r="I185" s="25"/>
      <c r="J185" s="25"/>
      <c r="K185" s="25"/>
      <c r="L185" s="25"/>
      <c r="M185" s="25"/>
      <c r="N185" s="24"/>
    </row>
    <row r="186" spans="1:14" x14ac:dyDescent="0.25">
      <c r="B186" s="1078"/>
      <c r="C186" s="1078"/>
      <c r="D186" s="672"/>
      <c r="E186" s="22"/>
      <c r="F186" s="18"/>
      <c r="G186" s="20"/>
      <c r="H186" s="23"/>
      <c r="I186" s="14"/>
      <c r="J186" s="14"/>
      <c r="K186" s="14"/>
      <c r="L186" s="14"/>
      <c r="M186" s="14"/>
      <c r="N186" s="24"/>
    </row>
    <row r="187" spans="1:14" x14ac:dyDescent="0.25">
      <c r="B187" s="1078"/>
      <c r="C187" s="1078"/>
      <c r="D187" s="672"/>
      <c r="E187" s="22"/>
      <c r="F187" s="18"/>
      <c r="G187" s="20"/>
      <c r="H187" s="23"/>
      <c r="I187" s="14"/>
      <c r="J187" s="14"/>
      <c r="K187" s="14"/>
      <c r="L187" s="14"/>
      <c r="M187" s="14"/>
      <c r="N187" s="24"/>
    </row>
    <row r="188" spans="1:14" ht="15.75" thickBot="1" x14ac:dyDescent="0.3">
      <c r="B188" s="1079" t="s">
        <v>16</v>
      </c>
      <c r="C188" s="1080"/>
      <c r="D188" s="672"/>
      <c r="E188" s="26">
        <f>SUM(E181:E187)</f>
        <v>720995570</v>
      </c>
      <c r="F188" s="18">
        <f>SUM(F181:F187)</f>
        <v>265</v>
      </c>
      <c r="G188" s="20"/>
      <c r="H188" s="23"/>
      <c r="I188" s="14"/>
      <c r="J188" s="14"/>
      <c r="K188" s="14"/>
      <c r="L188" s="14"/>
      <c r="M188" s="14"/>
      <c r="N188" s="24"/>
    </row>
    <row r="189" spans="1:14" ht="45.75" thickBot="1" x14ac:dyDescent="0.3">
      <c r="A189" s="27"/>
      <c r="B189" s="28" t="s">
        <v>17</v>
      </c>
      <c r="C189" s="28" t="s">
        <v>18</v>
      </c>
      <c r="E189" s="17"/>
      <c r="F189" s="17"/>
      <c r="G189" s="17"/>
      <c r="H189" s="17"/>
      <c r="I189" s="29"/>
      <c r="J189" s="29"/>
      <c r="K189" s="29"/>
      <c r="L189" s="29"/>
      <c r="M189" s="29"/>
    </row>
    <row r="190" spans="1:14" ht="16.5" thickBot="1" x14ac:dyDescent="0.3">
      <c r="A190" s="30">
        <v>1</v>
      </c>
      <c r="C190" s="729">
        <f>+(F188*80)/100</f>
        <v>212</v>
      </c>
      <c r="D190" s="730"/>
      <c r="E190" s="731">
        <f>E188</f>
        <v>720995570</v>
      </c>
      <c r="F190" s="34"/>
      <c r="G190" s="34"/>
      <c r="H190" s="34"/>
      <c r="I190" s="35"/>
      <c r="J190" s="35"/>
      <c r="K190" s="35"/>
      <c r="L190" s="35"/>
      <c r="M190" s="35"/>
    </row>
    <row r="191" spans="1:14" ht="15.75" x14ac:dyDescent="0.25">
      <c r="A191" s="36"/>
      <c r="C191" s="732"/>
      <c r="D191" s="730"/>
      <c r="E191" s="733"/>
      <c r="F191" s="34"/>
      <c r="G191" s="34"/>
      <c r="H191" s="34"/>
      <c r="I191" s="35"/>
      <c r="J191" s="35"/>
      <c r="K191" s="35"/>
      <c r="L191" s="35"/>
      <c r="M191" s="35"/>
    </row>
    <row r="192" spans="1:14" x14ac:dyDescent="0.25">
      <c r="A192" s="36"/>
      <c r="C192" s="37"/>
      <c r="D192" s="21"/>
      <c r="E192" s="38"/>
      <c r="F192" s="34"/>
      <c r="G192" s="34"/>
      <c r="H192" s="34"/>
      <c r="I192" s="35"/>
      <c r="J192" s="35"/>
      <c r="K192" s="35"/>
      <c r="L192" s="35"/>
      <c r="M192" s="35"/>
    </row>
    <row r="193" spans="1:14" x14ac:dyDescent="0.25">
      <c r="A193" s="36"/>
      <c r="B193" s="39" t="s">
        <v>19</v>
      </c>
      <c r="C193"/>
      <c r="D193"/>
      <c r="E193"/>
      <c r="F193"/>
      <c r="G193"/>
      <c r="H193"/>
      <c r="I193" s="14"/>
      <c r="J193" s="14"/>
      <c r="K193" s="14"/>
      <c r="L193" s="14"/>
      <c r="M193" s="14"/>
      <c r="N193" s="15"/>
    </row>
    <row r="194" spans="1:14" x14ac:dyDescent="0.25">
      <c r="A194" s="36"/>
      <c r="B194"/>
      <c r="C194"/>
      <c r="D194"/>
      <c r="E194"/>
      <c r="F194"/>
      <c r="G194"/>
      <c r="H194"/>
      <c r="I194" s="14"/>
      <c r="J194" s="14"/>
      <c r="K194" s="14"/>
      <c r="L194" s="14"/>
      <c r="M194" s="14"/>
      <c r="N194" s="15"/>
    </row>
    <row r="195" spans="1:14" x14ac:dyDescent="0.25">
      <c r="A195" s="36"/>
      <c r="B195" s="40" t="s">
        <v>20</v>
      </c>
      <c r="C195" s="40" t="s">
        <v>21</v>
      </c>
      <c r="D195" s="40" t="s">
        <v>22</v>
      </c>
      <c r="E195"/>
      <c r="F195"/>
      <c r="G195"/>
      <c r="H195"/>
      <c r="I195" s="14"/>
      <c r="J195" s="14"/>
      <c r="K195" s="14"/>
      <c r="L195" s="14"/>
      <c r="M195" s="14"/>
      <c r="N195" s="15"/>
    </row>
    <row r="196" spans="1:14" x14ac:dyDescent="0.25">
      <c r="A196" s="36"/>
      <c r="B196" s="41" t="s">
        <v>23</v>
      </c>
      <c r="C196" s="41"/>
      <c r="D196" s="41" t="s">
        <v>24</v>
      </c>
      <c r="E196"/>
      <c r="F196"/>
      <c r="G196"/>
      <c r="H196"/>
      <c r="I196" s="14"/>
      <c r="J196" s="14"/>
      <c r="K196" s="14"/>
      <c r="L196" s="14"/>
      <c r="M196" s="14"/>
      <c r="N196" s="15"/>
    </row>
    <row r="197" spans="1:14" x14ac:dyDescent="0.25">
      <c r="A197" s="36"/>
      <c r="B197" s="41" t="s">
        <v>25</v>
      </c>
      <c r="C197" s="41"/>
      <c r="D197" s="41" t="s">
        <v>24</v>
      </c>
      <c r="E197"/>
      <c r="F197"/>
      <c r="G197"/>
      <c r="H197"/>
      <c r="I197" s="14"/>
      <c r="J197" s="14"/>
      <c r="K197" s="14"/>
      <c r="L197" s="14"/>
      <c r="M197" s="14"/>
      <c r="N197" s="15"/>
    </row>
    <row r="198" spans="1:14" x14ac:dyDescent="0.25">
      <c r="A198" s="36"/>
      <c r="B198" s="41" t="s">
        <v>26</v>
      </c>
      <c r="C198" s="41" t="s">
        <v>24</v>
      </c>
      <c r="D198" s="41"/>
      <c r="E198"/>
      <c r="F198"/>
      <c r="G198"/>
      <c r="H198"/>
      <c r="I198" s="14"/>
      <c r="J198" s="14"/>
      <c r="K198" s="14"/>
      <c r="L198" s="14"/>
      <c r="M198" s="14"/>
      <c r="N198" s="15"/>
    </row>
    <row r="199" spans="1:14" x14ac:dyDescent="0.25">
      <c r="A199" s="36"/>
      <c r="B199" s="41" t="s">
        <v>27</v>
      </c>
      <c r="C199" s="41" t="s">
        <v>24</v>
      </c>
      <c r="D199" s="41"/>
      <c r="E199"/>
      <c r="F199"/>
      <c r="G199"/>
      <c r="H199"/>
      <c r="I199" s="14"/>
      <c r="J199" s="14"/>
      <c r="K199" s="14"/>
      <c r="L199" s="14"/>
      <c r="M199" s="14"/>
      <c r="N199" s="15"/>
    </row>
    <row r="200" spans="1:14" x14ac:dyDescent="0.25">
      <c r="A200" s="36"/>
      <c r="B200"/>
      <c r="C200"/>
      <c r="D200"/>
      <c r="E200"/>
      <c r="F200"/>
      <c r="G200"/>
      <c r="H200"/>
      <c r="I200" s="14"/>
      <c r="J200" s="14"/>
      <c r="K200" s="14"/>
      <c r="L200" s="14"/>
      <c r="M200" s="14"/>
      <c r="N200" s="15"/>
    </row>
    <row r="201" spans="1:14" x14ac:dyDescent="0.25">
      <c r="A201" s="36"/>
      <c r="B201"/>
      <c r="C201"/>
      <c r="D201"/>
      <c r="E201"/>
      <c r="F201"/>
      <c r="G201"/>
      <c r="H201"/>
      <c r="I201" s="14"/>
      <c r="J201" s="14"/>
      <c r="K201" s="14"/>
      <c r="L201" s="14"/>
      <c r="M201" s="14"/>
      <c r="N201" s="15"/>
    </row>
    <row r="202" spans="1:14" x14ac:dyDescent="0.25">
      <c r="A202" s="36"/>
      <c r="B202" s="39" t="s">
        <v>28</v>
      </c>
      <c r="C202"/>
      <c r="D202"/>
      <c r="E202"/>
      <c r="F202"/>
      <c r="G202"/>
      <c r="H202"/>
      <c r="I202" s="14"/>
      <c r="J202" s="14"/>
      <c r="K202" s="14"/>
      <c r="L202" s="14"/>
      <c r="M202" s="14"/>
      <c r="N202" s="15"/>
    </row>
    <row r="203" spans="1:14" x14ac:dyDescent="0.25">
      <c r="A203" s="36"/>
      <c r="B203"/>
      <c r="C203"/>
      <c r="D203"/>
      <c r="E203"/>
      <c r="F203"/>
      <c r="G203"/>
      <c r="H203"/>
      <c r="I203" s="14"/>
      <c r="J203" s="14"/>
      <c r="K203" s="14"/>
      <c r="L203" s="14"/>
      <c r="M203" s="14"/>
      <c r="N203" s="15"/>
    </row>
    <row r="204" spans="1:14" x14ac:dyDescent="0.25">
      <c r="A204" s="36"/>
      <c r="B204"/>
      <c r="C204"/>
      <c r="D204"/>
      <c r="E204"/>
      <c r="F204"/>
      <c r="G204"/>
      <c r="H204"/>
      <c r="I204" s="14"/>
      <c r="J204" s="14"/>
      <c r="K204" s="14"/>
      <c r="L204" s="14"/>
      <c r="M204" s="14"/>
      <c r="N204" s="15"/>
    </row>
    <row r="205" spans="1:14" x14ac:dyDescent="0.25">
      <c r="A205" s="36"/>
      <c r="B205" s="40" t="s">
        <v>20</v>
      </c>
      <c r="C205" s="40" t="s">
        <v>29</v>
      </c>
      <c r="D205" s="42" t="s">
        <v>30</v>
      </c>
      <c r="E205" s="42" t="s">
        <v>31</v>
      </c>
      <c r="F205"/>
      <c r="G205"/>
      <c r="H205"/>
      <c r="I205" s="14"/>
      <c r="J205" s="14"/>
      <c r="K205" s="14"/>
      <c r="L205" s="14"/>
      <c r="M205" s="14"/>
      <c r="N205" s="15"/>
    </row>
    <row r="206" spans="1:14" ht="28.5" x14ac:dyDescent="0.25">
      <c r="A206" s="36"/>
      <c r="B206" s="43" t="s">
        <v>32</v>
      </c>
      <c r="C206" s="44">
        <v>40</v>
      </c>
      <c r="D206" s="668">
        <v>0</v>
      </c>
      <c r="E206" s="1081">
        <f>+D206+D207</f>
        <v>35</v>
      </c>
      <c r="F206"/>
      <c r="G206"/>
      <c r="H206"/>
      <c r="I206" s="14"/>
      <c r="J206" s="14"/>
      <c r="K206" s="14"/>
      <c r="L206" s="14"/>
      <c r="M206" s="14"/>
      <c r="N206" s="15"/>
    </row>
    <row r="207" spans="1:14" ht="42.75" x14ac:dyDescent="0.25">
      <c r="A207" s="36"/>
      <c r="B207" s="43" t="s">
        <v>33</v>
      </c>
      <c r="C207" s="44">
        <v>60</v>
      </c>
      <c r="D207" s="668">
        <v>35</v>
      </c>
      <c r="E207" s="1082"/>
      <c r="F207"/>
      <c r="G207"/>
      <c r="H207"/>
      <c r="I207" s="14"/>
      <c r="J207" s="14"/>
      <c r="K207" s="14"/>
      <c r="L207" s="14"/>
      <c r="M207" s="14"/>
      <c r="N207" s="15"/>
    </row>
    <row r="208" spans="1:14" x14ac:dyDescent="0.25">
      <c r="A208" s="36"/>
      <c r="C208" s="37"/>
      <c r="D208" s="21"/>
      <c r="E208" s="38"/>
      <c r="F208" s="34"/>
      <c r="G208" s="34"/>
      <c r="H208" s="34"/>
      <c r="I208" s="35"/>
      <c r="J208" s="35"/>
      <c r="K208" s="35"/>
      <c r="L208" s="35"/>
      <c r="M208" s="35"/>
    </row>
    <row r="209" spans="1:17" x14ac:dyDescent="0.25">
      <c r="A209" s="36"/>
      <c r="C209" s="37"/>
      <c r="D209" s="21"/>
      <c r="E209" s="38"/>
      <c r="F209" s="34"/>
      <c r="G209" s="34"/>
      <c r="H209" s="34"/>
      <c r="I209" s="35"/>
      <c r="J209" s="35"/>
      <c r="K209" s="35"/>
      <c r="L209" s="35"/>
      <c r="M209" s="35"/>
    </row>
    <row r="210" spans="1:17" x14ac:dyDescent="0.25">
      <c r="A210" s="36"/>
      <c r="C210" s="37"/>
      <c r="D210" s="21"/>
      <c r="E210" s="38"/>
      <c r="F210" s="34"/>
      <c r="G210" s="34"/>
      <c r="H210" s="34"/>
      <c r="I210" s="35"/>
      <c r="J210" s="35"/>
      <c r="K210" s="35"/>
      <c r="L210" s="35"/>
      <c r="M210" s="35"/>
    </row>
    <row r="211" spans="1:17" ht="15.75" thickBot="1" x14ac:dyDescent="0.3">
      <c r="M211" s="1083" t="s">
        <v>34</v>
      </c>
      <c r="N211" s="1083"/>
    </row>
    <row r="212" spans="1:17" x14ac:dyDescent="0.25">
      <c r="B212" s="39" t="s">
        <v>35</v>
      </c>
      <c r="M212" s="45"/>
      <c r="N212" s="45"/>
    </row>
    <row r="213" spans="1:17" ht="15.75" thickBot="1" x14ac:dyDescent="0.3">
      <c r="M213" s="45"/>
      <c r="N213" s="45"/>
    </row>
    <row r="214" spans="1:17" ht="60" x14ac:dyDescent="0.25">
      <c r="A214" s="14"/>
      <c r="B214" s="46" t="s">
        <v>36</v>
      </c>
      <c r="C214" s="46" t="s">
        <v>37</v>
      </c>
      <c r="D214" s="46" t="s">
        <v>38</v>
      </c>
      <c r="E214" s="46" t="s">
        <v>39</v>
      </c>
      <c r="F214" s="46" t="s">
        <v>40</v>
      </c>
      <c r="G214" s="46" t="s">
        <v>41</v>
      </c>
      <c r="H214" s="46" t="s">
        <v>42</v>
      </c>
      <c r="I214" s="46" t="s">
        <v>43</v>
      </c>
      <c r="J214" s="46" t="s">
        <v>44</v>
      </c>
      <c r="K214" s="46" t="s">
        <v>45</v>
      </c>
      <c r="L214" s="46" t="s">
        <v>46</v>
      </c>
      <c r="M214" s="47" t="s">
        <v>47</v>
      </c>
      <c r="N214" s="46" t="s">
        <v>48</v>
      </c>
      <c r="O214" s="46" t="s">
        <v>49</v>
      </c>
      <c r="P214" s="48" t="s">
        <v>50</v>
      </c>
      <c r="Q214" s="48" t="s">
        <v>51</v>
      </c>
    </row>
    <row r="215" spans="1:17" ht="351.75" customHeight="1" x14ac:dyDescent="0.25">
      <c r="A215" s="62">
        <v>1</v>
      </c>
      <c r="B215" s="49" t="s">
        <v>3102</v>
      </c>
      <c r="C215" s="49" t="s">
        <v>3102</v>
      </c>
      <c r="D215" s="49" t="s">
        <v>3205</v>
      </c>
      <c r="E215" s="64"/>
      <c r="F215" s="52" t="s">
        <v>3206</v>
      </c>
      <c r="G215" s="53"/>
      <c r="H215" s="54" t="s">
        <v>3207</v>
      </c>
      <c r="I215" s="55" t="s">
        <v>3208</v>
      </c>
      <c r="J215" s="55" t="s">
        <v>22</v>
      </c>
      <c r="L215" s="734">
        <v>24</v>
      </c>
      <c r="M215" s="56">
        <v>0</v>
      </c>
      <c r="N215" s="56">
        <f>+M215*G215</f>
        <v>0</v>
      </c>
      <c r="O215" s="57">
        <v>300000000</v>
      </c>
      <c r="P215" s="57">
        <v>56</v>
      </c>
      <c r="Q215" s="58" t="s">
        <v>3209</v>
      </c>
    </row>
    <row r="216" spans="1:17" ht="360" x14ac:dyDescent="0.25">
      <c r="A216" s="62">
        <f>+A215+1</f>
        <v>2</v>
      </c>
      <c r="B216" s="49" t="s">
        <v>3102</v>
      </c>
      <c r="C216" s="49" t="s">
        <v>3102</v>
      </c>
      <c r="D216" s="49" t="s">
        <v>3210</v>
      </c>
      <c r="E216" s="64" t="s">
        <v>54</v>
      </c>
      <c r="F216" s="52" t="s">
        <v>3211</v>
      </c>
      <c r="G216" s="53" t="s">
        <v>54</v>
      </c>
      <c r="H216" s="54" t="s">
        <v>3212</v>
      </c>
      <c r="I216" s="55" t="s">
        <v>3213</v>
      </c>
      <c r="J216" s="55" t="s">
        <v>22</v>
      </c>
      <c r="K216" s="608"/>
      <c r="L216" s="734">
        <v>24</v>
      </c>
      <c r="M216" s="56"/>
      <c r="N216" s="56" t="s">
        <v>54</v>
      </c>
      <c r="O216" s="57" t="s">
        <v>3214</v>
      </c>
      <c r="P216" s="57">
        <v>56</v>
      </c>
      <c r="Q216" s="58" t="s">
        <v>3215</v>
      </c>
    </row>
    <row r="217" spans="1:17" x14ac:dyDescent="0.25">
      <c r="A217" s="62">
        <f t="shared" ref="A217:A222" si="4">+A216+1</f>
        <v>3</v>
      </c>
      <c r="B217" s="49"/>
      <c r="C217" s="50"/>
      <c r="D217" s="49"/>
      <c r="E217" s="64"/>
      <c r="F217" s="52"/>
      <c r="G217" s="52"/>
      <c r="H217" s="52"/>
      <c r="I217" s="55"/>
      <c r="J217" s="55"/>
      <c r="K217" s="55"/>
      <c r="L217" s="55"/>
      <c r="M217" s="56"/>
      <c r="N217" s="56"/>
      <c r="O217" s="57"/>
      <c r="P217" s="57"/>
      <c r="Q217" s="58"/>
    </row>
    <row r="218" spans="1:17" x14ac:dyDescent="0.25">
      <c r="A218" s="62">
        <f t="shared" si="4"/>
        <v>4</v>
      </c>
      <c r="B218" s="49"/>
      <c r="C218" s="50"/>
      <c r="D218" s="49"/>
      <c r="E218" s="64"/>
      <c r="F218" s="52"/>
      <c r="G218" s="52"/>
      <c r="H218" s="52"/>
      <c r="I218" s="55"/>
      <c r="J218" s="55"/>
      <c r="K218" s="55"/>
      <c r="L218" s="55"/>
      <c r="M218" s="56"/>
      <c r="N218" s="56"/>
      <c r="O218" s="57"/>
      <c r="P218" s="57"/>
      <c r="Q218" s="58"/>
    </row>
    <row r="219" spans="1:17" x14ac:dyDescent="0.25">
      <c r="A219" s="62">
        <f t="shared" si="4"/>
        <v>5</v>
      </c>
      <c r="B219" s="49"/>
      <c r="C219" s="50"/>
      <c r="D219" s="49"/>
      <c r="E219" s="64"/>
      <c r="F219" s="52"/>
      <c r="G219" s="52"/>
      <c r="H219" s="52"/>
      <c r="I219" s="55"/>
      <c r="J219" s="55"/>
      <c r="K219" s="55"/>
      <c r="L219" s="55"/>
      <c r="M219" s="56"/>
      <c r="N219" s="56"/>
      <c r="O219" s="57"/>
      <c r="P219" s="57"/>
      <c r="Q219" s="58"/>
    </row>
    <row r="220" spans="1:17" x14ac:dyDescent="0.25">
      <c r="A220" s="62">
        <f t="shared" si="4"/>
        <v>6</v>
      </c>
      <c r="B220" s="49"/>
      <c r="C220" s="50"/>
      <c r="D220" s="49"/>
      <c r="E220" s="64"/>
      <c r="F220" s="52"/>
      <c r="G220" s="52"/>
      <c r="H220" s="52"/>
      <c r="I220" s="55"/>
      <c r="J220" s="55"/>
      <c r="K220" s="55"/>
      <c r="L220" s="55"/>
      <c r="M220" s="56"/>
      <c r="N220" s="56"/>
      <c r="O220" s="57"/>
      <c r="P220" s="57"/>
      <c r="Q220" s="58"/>
    </row>
    <row r="221" spans="1:17" x14ac:dyDescent="0.25">
      <c r="A221" s="62">
        <f t="shared" si="4"/>
        <v>7</v>
      </c>
      <c r="B221" s="49"/>
      <c r="C221" s="50"/>
      <c r="D221" s="49"/>
      <c r="E221" s="64"/>
      <c r="F221" s="52"/>
      <c r="G221" s="52"/>
      <c r="H221" s="52"/>
      <c r="I221" s="55"/>
      <c r="J221" s="55"/>
      <c r="K221" s="55"/>
      <c r="L221" s="55"/>
      <c r="M221" s="56"/>
      <c r="N221" s="56"/>
      <c r="O221" s="57"/>
      <c r="P221" s="57"/>
      <c r="Q221" s="58"/>
    </row>
    <row r="222" spans="1:17" x14ac:dyDescent="0.25">
      <c r="A222" s="62">
        <f t="shared" si="4"/>
        <v>8</v>
      </c>
      <c r="B222" s="49"/>
      <c r="C222" s="50"/>
      <c r="D222" s="49"/>
      <c r="E222" s="64"/>
      <c r="F222" s="52"/>
      <c r="G222" s="52"/>
      <c r="H222" s="52"/>
      <c r="I222" s="55"/>
      <c r="J222" s="55"/>
      <c r="K222" s="55"/>
      <c r="L222" s="55"/>
      <c r="M222" s="56"/>
      <c r="N222" s="56"/>
      <c r="O222" s="57"/>
      <c r="P222" s="57"/>
      <c r="Q222" s="58"/>
    </row>
    <row r="223" spans="1:17" x14ac:dyDescent="0.25">
      <c r="A223" s="62"/>
      <c r="B223" s="63" t="s">
        <v>31</v>
      </c>
      <c r="C223" s="50"/>
      <c r="D223" s="49"/>
      <c r="E223" s="64"/>
      <c r="F223" s="52"/>
      <c r="G223" s="52"/>
      <c r="H223" s="52"/>
      <c r="I223" s="55"/>
      <c r="J223" s="55"/>
      <c r="K223" s="67">
        <f t="shared" ref="K223" si="5">SUM(K215:K222)</f>
        <v>0</v>
      </c>
      <c r="L223" s="734">
        <f>SUM(L215:L222)</f>
        <v>48</v>
      </c>
      <c r="M223" s="66">
        <f t="shared" ref="M223:N223" si="6">SUM(M215:M222)</f>
        <v>0</v>
      </c>
      <c r="N223" s="67">
        <f t="shared" si="6"/>
        <v>0</v>
      </c>
      <c r="O223" s="57"/>
      <c r="P223" s="57"/>
      <c r="Q223" s="68"/>
    </row>
    <row r="224" spans="1:17" x14ac:dyDescent="0.25">
      <c r="A224" s="69"/>
      <c r="B224" s="69"/>
      <c r="C224" s="69"/>
      <c r="D224" s="69"/>
      <c r="E224" s="70"/>
      <c r="F224" s="69"/>
      <c r="G224" s="69"/>
      <c r="H224" s="69"/>
      <c r="I224" s="69"/>
      <c r="J224" s="69"/>
      <c r="K224" s="69"/>
      <c r="L224" s="69"/>
      <c r="M224" s="69"/>
      <c r="N224" s="69"/>
      <c r="O224" s="69"/>
      <c r="P224" s="69"/>
      <c r="Q224" s="69"/>
    </row>
    <row r="225" spans="1:17" x14ac:dyDescent="0.25">
      <c r="A225" s="69"/>
      <c r="B225" s="1069" t="s">
        <v>76</v>
      </c>
      <c r="C225" s="1069" t="s">
        <v>77</v>
      </c>
      <c r="D225" s="1071" t="s">
        <v>78</v>
      </c>
      <c r="E225" s="1071"/>
      <c r="F225" s="69"/>
      <c r="G225" s="69"/>
      <c r="H225" s="69"/>
      <c r="I225" s="69"/>
      <c r="J225" s="69"/>
      <c r="K225" s="69"/>
      <c r="L225" s="69"/>
      <c r="M225" s="69"/>
      <c r="N225" s="69"/>
      <c r="O225" s="69"/>
      <c r="P225" s="69"/>
      <c r="Q225" s="69"/>
    </row>
    <row r="226" spans="1:17" x14ac:dyDescent="0.25">
      <c r="A226" s="69"/>
      <c r="B226" s="1070"/>
      <c r="C226" s="1070"/>
      <c r="D226" s="673" t="s">
        <v>79</v>
      </c>
      <c r="E226" s="71" t="s">
        <v>80</v>
      </c>
      <c r="F226" s="69"/>
      <c r="G226" s="69"/>
      <c r="H226" s="69"/>
      <c r="I226" s="69"/>
      <c r="J226" s="69"/>
      <c r="K226" s="69"/>
      <c r="L226" s="69"/>
      <c r="M226" s="69"/>
      <c r="N226" s="69"/>
      <c r="O226" s="69"/>
      <c r="P226" s="69"/>
      <c r="Q226" s="69"/>
    </row>
    <row r="227" spans="1:17" ht="18.75" x14ac:dyDescent="0.25">
      <c r="A227" s="69"/>
      <c r="B227" s="72" t="s">
        <v>81</v>
      </c>
      <c r="C227" s="73">
        <f>+K223</f>
        <v>0</v>
      </c>
      <c r="D227" s="75"/>
      <c r="E227" s="75" t="s">
        <v>24</v>
      </c>
      <c r="F227" s="76"/>
      <c r="G227" s="76"/>
      <c r="H227" s="76"/>
      <c r="I227" s="76"/>
      <c r="J227" s="76"/>
      <c r="K227" s="76"/>
      <c r="L227" s="76"/>
      <c r="M227" s="76"/>
      <c r="N227" s="69"/>
      <c r="O227" s="69"/>
      <c r="P227" s="69"/>
      <c r="Q227" s="69"/>
    </row>
    <row r="228" spans="1:17" x14ac:dyDescent="0.25">
      <c r="A228" s="69"/>
      <c r="B228" s="72" t="s">
        <v>82</v>
      </c>
      <c r="C228" s="73">
        <f>+M223</f>
        <v>0</v>
      </c>
      <c r="D228" s="75"/>
      <c r="E228" s="75" t="s">
        <v>24</v>
      </c>
      <c r="F228" s="69"/>
      <c r="G228" s="69"/>
      <c r="H228" s="69"/>
      <c r="I228" s="69"/>
      <c r="J228" s="69"/>
      <c r="K228" s="69"/>
      <c r="L228" s="69"/>
      <c r="M228" s="69"/>
      <c r="N228" s="69"/>
      <c r="O228" s="69"/>
      <c r="P228" s="69"/>
      <c r="Q228" s="69"/>
    </row>
    <row r="229" spans="1:17" x14ac:dyDescent="0.25">
      <c r="A229" s="69"/>
      <c r="B229" s="77"/>
      <c r="C229" s="1087"/>
      <c r="D229" s="1087"/>
      <c r="E229" s="1087"/>
      <c r="F229" s="1087"/>
      <c r="G229" s="1087"/>
      <c r="H229" s="1087"/>
      <c r="I229" s="1087"/>
      <c r="J229" s="1087"/>
      <c r="K229" s="1087"/>
      <c r="L229" s="1087"/>
      <c r="M229" s="1087"/>
      <c r="N229" s="1087"/>
      <c r="O229" s="69"/>
      <c r="P229" s="69"/>
      <c r="Q229" s="69"/>
    </row>
    <row r="230" spans="1:17" ht="15.75" thickBot="1" x14ac:dyDescent="0.3"/>
    <row r="231" spans="1:17" ht="27" thickBot="1" x14ac:dyDescent="0.3">
      <c r="B231" s="1088" t="s">
        <v>83</v>
      </c>
      <c r="C231" s="1088"/>
      <c r="D231" s="1088"/>
      <c r="E231" s="1088"/>
      <c r="F231" s="1088"/>
      <c r="G231" s="1088"/>
      <c r="H231" s="1088"/>
      <c r="I231" s="1088"/>
      <c r="J231" s="1088"/>
      <c r="K231" s="1088"/>
      <c r="L231" s="1088"/>
      <c r="M231" s="1088"/>
      <c r="N231" s="1088"/>
    </row>
    <row r="234" spans="1:17" ht="105" x14ac:dyDescent="0.25">
      <c r="B234" s="78" t="s">
        <v>84</v>
      </c>
      <c r="C234" s="79" t="s">
        <v>85</v>
      </c>
      <c r="D234" s="79" t="s">
        <v>86</v>
      </c>
      <c r="E234" s="79" t="s">
        <v>87</v>
      </c>
      <c r="F234" s="79" t="s">
        <v>88</v>
      </c>
      <c r="G234" s="79" t="s">
        <v>89</v>
      </c>
      <c r="H234" s="79" t="s">
        <v>90</v>
      </c>
      <c r="I234" s="79" t="s">
        <v>91</v>
      </c>
      <c r="J234" s="79" t="s">
        <v>92</v>
      </c>
      <c r="K234" s="79" t="s">
        <v>93</v>
      </c>
      <c r="L234" s="79" t="s">
        <v>94</v>
      </c>
      <c r="M234" s="80" t="s">
        <v>95</v>
      </c>
      <c r="N234" s="80" t="s">
        <v>96</v>
      </c>
      <c r="O234" s="1084" t="s">
        <v>97</v>
      </c>
      <c r="P234" s="1086"/>
      <c r="Q234" s="79" t="s">
        <v>98</v>
      </c>
    </row>
    <row r="235" spans="1:17" x14ac:dyDescent="0.25">
      <c r="B235" s="81" t="s">
        <v>99</v>
      </c>
      <c r="C235" s="81" t="s">
        <v>3068</v>
      </c>
      <c r="D235" s="82" t="s">
        <v>3216</v>
      </c>
      <c r="E235" s="82">
        <v>155</v>
      </c>
      <c r="F235" s="83" t="s">
        <v>54</v>
      </c>
      <c r="G235" s="83" t="s">
        <v>21</v>
      </c>
      <c r="I235" s="84" t="s">
        <v>54</v>
      </c>
      <c r="J235" s="84" t="s">
        <v>21</v>
      </c>
      <c r="K235" s="84" t="s">
        <v>21</v>
      </c>
      <c r="L235" s="84" t="s">
        <v>21</v>
      </c>
      <c r="M235" s="84" t="s">
        <v>21</v>
      </c>
      <c r="N235" s="84" t="s">
        <v>21</v>
      </c>
      <c r="O235" s="1089" t="s">
        <v>3217</v>
      </c>
      <c r="P235" s="1090"/>
      <c r="Q235" s="41" t="s">
        <v>21</v>
      </c>
    </row>
    <row r="236" spans="1:17" x14ac:dyDescent="0.25">
      <c r="B236" s="81" t="s">
        <v>99</v>
      </c>
      <c r="C236" s="81" t="s">
        <v>3068</v>
      </c>
      <c r="D236" s="82" t="s">
        <v>3218</v>
      </c>
      <c r="E236" s="82">
        <v>110</v>
      </c>
      <c r="F236" s="83" t="s">
        <v>54</v>
      </c>
      <c r="G236" s="83"/>
      <c r="H236" s="83" t="s">
        <v>21</v>
      </c>
      <c r="I236" s="84"/>
      <c r="J236" s="84" t="s">
        <v>21</v>
      </c>
      <c r="K236" s="84" t="s">
        <v>21</v>
      </c>
      <c r="L236" s="84" t="s">
        <v>21</v>
      </c>
      <c r="M236" s="84" t="s">
        <v>21</v>
      </c>
      <c r="N236" s="84" t="s">
        <v>21</v>
      </c>
      <c r="O236" s="1225"/>
      <c r="P236" s="1226"/>
      <c r="Q236" s="75" t="s">
        <v>21</v>
      </c>
    </row>
    <row r="237" spans="1:17" x14ac:dyDescent="0.25">
      <c r="B237" s="81"/>
      <c r="C237" s="81"/>
      <c r="D237" s="82"/>
      <c r="E237" s="82"/>
      <c r="F237" s="83"/>
      <c r="G237" s="83"/>
      <c r="H237" s="83"/>
      <c r="I237" s="84"/>
      <c r="J237" s="84"/>
      <c r="K237" s="41"/>
      <c r="L237" s="41"/>
      <c r="M237" s="41"/>
      <c r="N237" s="41"/>
      <c r="O237" s="994"/>
      <c r="P237" s="996"/>
      <c r="Q237" s="41"/>
    </row>
    <row r="238" spans="1:17" x14ac:dyDescent="0.25">
      <c r="B238" s="81"/>
      <c r="C238" s="81"/>
      <c r="D238" s="82"/>
      <c r="E238" s="82"/>
      <c r="F238" s="83"/>
      <c r="G238" s="83"/>
      <c r="H238" s="83"/>
      <c r="I238" s="84"/>
      <c r="J238" s="84"/>
      <c r="K238" s="41"/>
      <c r="L238" s="41"/>
      <c r="M238" s="41"/>
      <c r="N238" s="41"/>
      <c r="O238" s="994"/>
      <c r="P238" s="996"/>
      <c r="Q238" s="41"/>
    </row>
    <row r="239" spans="1:17" x14ac:dyDescent="0.25">
      <c r="B239" s="81"/>
      <c r="C239" s="81"/>
      <c r="D239" s="82"/>
      <c r="E239" s="82"/>
      <c r="F239" s="83"/>
      <c r="G239" s="83"/>
      <c r="H239" s="83"/>
      <c r="I239" s="84"/>
      <c r="J239" s="84"/>
      <c r="K239" s="41"/>
      <c r="L239" s="41"/>
      <c r="M239" s="41"/>
      <c r="N239" s="41"/>
      <c r="O239" s="994"/>
      <c r="P239" s="996"/>
      <c r="Q239" s="41"/>
    </row>
    <row r="240" spans="1:17" x14ac:dyDescent="0.25">
      <c r="B240" s="81"/>
      <c r="C240" s="81"/>
      <c r="D240" s="82"/>
      <c r="E240" s="82"/>
      <c r="F240" s="83"/>
      <c r="G240" s="83"/>
      <c r="H240" s="83"/>
      <c r="I240" s="84"/>
      <c r="J240" s="84"/>
      <c r="K240" s="41"/>
      <c r="L240" s="41"/>
      <c r="M240" s="41"/>
      <c r="N240" s="41"/>
      <c r="O240" s="994"/>
      <c r="P240" s="996"/>
      <c r="Q240" s="41"/>
    </row>
    <row r="241" spans="1:17" x14ac:dyDescent="0.25">
      <c r="B241" s="41"/>
      <c r="C241" s="41"/>
      <c r="D241" s="41"/>
      <c r="E241" s="41"/>
      <c r="F241" s="41"/>
      <c r="G241" s="41"/>
      <c r="H241" s="41"/>
      <c r="I241" s="41"/>
      <c r="J241" s="41"/>
      <c r="K241" s="41"/>
      <c r="L241" s="41"/>
      <c r="M241" s="41"/>
      <c r="N241" s="41"/>
      <c r="O241" s="994"/>
      <c r="P241" s="996"/>
      <c r="Q241" s="41"/>
    </row>
    <row r="242" spans="1:17" x14ac:dyDescent="0.25">
      <c r="B242" s="2" t="s">
        <v>107</v>
      </c>
    </row>
    <row r="243" spans="1:17" x14ac:dyDescent="0.25">
      <c r="B243" s="2" t="s">
        <v>108</v>
      </c>
    </row>
    <row r="244" spans="1:17" x14ac:dyDescent="0.25">
      <c r="B244" s="2" t="s">
        <v>109</v>
      </c>
    </row>
    <row r="246" spans="1:17" ht="15.75" thickBot="1" x14ac:dyDescent="0.3"/>
    <row r="247" spans="1:17" ht="27" thickBot="1" x14ac:dyDescent="0.3">
      <c r="B247" s="1091" t="s">
        <v>110</v>
      </c>
      <c r="C247" s="1092"/>
      <c r="D247" s="1092"/>
      <c r="E247" s="1092"/>
      <c r="F247" s="1092"/>
      <c r="G247" s="1092"/>
      <c r="H247" s="1092"/>
      <c r="I247" s="1092"/>
      <c r="J247" s="1092"/>
      <c r="K247" s="1092"/>
      <c r="L247" s="1092"/>
      <c r="M247" s="1092"/>
      <c r="N247" s="1093"/>
    </row>
    <row r="252" spans="1:17" ht="75" x14ac:dyDescent="0.25">
      <c r="B252" s="78" t="s">
        <v>111</v>
      </c>
      <c r="C252" s="78" t="s">
        <v>112</v>
      </c>
      <c r="D252" s="78" t="s">
        <v>113</v>
      </c>
      <c r="E252" s="78" t="s">
        <v>114</v>
      </c>
      <c r="F252" s="78" t="s">
        <v>115</v>
      </c>
      <c r="G252" s="78" t="s">
        <v>116</v>
      </c>
      <c r="H252" s="78" t="s">
        <v>117</v>
      </c>
      <c r="I252" s="78" t="s">
        <v>118</v>
      </c>
      <c r="J252" s="1084" t="s">
        <v>119</v>
      </c>
      <c r="K252" s="1085"/>
      <c r="L252" s="1086"/>
      <c r="M252" s="78" t="s">
        <v>120</v>
      </c>
      <c r="N252" s="78" t="s">
        <v>121</v>
      </c>
      <c r="O252" s="78" t="s">
        <v>122</v>
      </c>
      <c r="P252" s="1084" t="s">
        <v>97</v>
      </c>
      <c r="Q252" s="1086"/>
    </row>
    <row r="253" spans="1:17" ht="30" x14ac:dyDescent="0.25">
      <c r="B253" s="85" t="s">
        <v>123</v>
      </c>
      <c r="C253" s="85">
        <v>1</v>
      </c>
      <c r="D253" s="85" t="s">
        <v>3219</v>
      </c>
      <c r="E253" s="81">
        <v>45547001</v>
      </c>
      <c r="F253" s="81" t="s">
        <v>131</v>
      </c>
      <c r="G253" s="81" t="s">
        <v>1099</v>
      </c>
      <c r="H253" s="81">
        <v>2008</v>
      </c>
      <c r="I253" s="82"/>
      <c r="J253" s="86" t="s">
        <v>3220</v>
      </c>
      <c r="K253" s="87" t="s">
        <v>3221</v>
      </c>
      <c r="L253" s="87" t="s">
        <v>3184</v>
      </c>
      <c r="M253" s="41" t="s">
        <v>21</v>
      </c>
      <c r="N253" s="41" t="s">
        <v>21</v>
      </c>
      <c r="O253" s="41" t="s">
        <v>21</v>
      </c>
      <c r="P253" s="993"/>
      <c r="Q253" s="993"/>
    </row>
    <row r="254" spans="1:17" ht="75" x14ac:dyDescent="0.25">
      <c r="B254" s="85" t="s">
        <v>123</v>
      </c>
      <c r="C254" s="85">
        <v>1</v>
      </c>
      <c r="D254" s="81" t="s">
        <v>3222</v>
      </c>
      <c r="E254" s="81">
        <v>1115725498</v>
      </c>
      <c r="F254" s="81" t="s">
        <v>131</v>
      </c>
      <c r="G254" s="81" t="s">
        <v>1099</v>
      </c>
      <c r="H254" s="81">
        <v>2010</v>
      </c>
      <c r="I254" s="82"/>
      <c r="J254" s="85" t="s">
        <v>3223</v>
      </c>
      <c r="K254" s="87" t="s">
        <v>3224</v>
      </c>
      <c r="L254" s="87" t="s">
        <v>3225</v>
      </c>
      <c r="M254" s="41" t="s">
        <v>21</v>
      </c>
      <c r="N254" s="41" t="s">
        <v>21</v>
      </c>
      <c r="O254" s="41" t="s">
        <v>21</v>
      </c>
      <c r="P254" s="668"/>
      <c r="Q254" s="668"/>
    </row>
    <row r="255" spans="1:17" x14ac:dyDescent="0.25">
      <c r="A255" s="69"/>
      <c r="B255" s="87" t="s">
        <v>229</v>
      </c>
      <c r="C255" s="87">
        <v>1</v>
      </c>
      <c r="D255" s="84" t="s">
        <v>3226</v>
      </c>
      <c r="E255" s="84">
        <v>1045680192</v>
      </c>
      <c r="F255" s="84" t="s">
        <v>273</v>
      </c>
      <c r="G255" s="84" t="s">
        <v>3227</v>
      </c>
      <c r="H255" s="84">
        <v>2013</v>
      </c>
      <c r="I255" s="82"/>
      <c r="J255" s="87" t="s">
        <v>3220</v>
      </c>
      <c r="K255" s="87" t="s">
        <v>646</v>
      </c>
      <c r="L255" s="84" t="s">
        <v>273</v>
      </c>
      <c r="M255" s="75" t="s">
        <v>21</v>
      </c>
      <c r="N255" s="75" t="s">
        <v>21</v>
      </c>
      <c r="O255" s="75" t="s">
        <v>21</v>
      </c>
      <c r="P255" s="684"/>
      <c r="Q255" s="74"/>
    </row>
    <row r="256" spans="1:17" x14ac:dyDescent="0.25">
      <c r="B256" s="85" t="s">
        <v>229</v>
      </c>
      <c r="C256" s="85">
        <v>1</v>
      </c>
      <c r="D256" s="81" t="s">
        <v>3228</v>
      </c>
      <c r="E256" s="81">
        <v>1129499424</v>
      </c>
      <c r="F256" s="81" t="s">
        <v>273</v>
      </c>
      <c r="G256" s="81" t="s">
        <v>3229</v>
      </c>
      <c r="H256" s="81">
        <v>2011</v>
      </c>
      <c r="I256" s="82">
        <v>126679</v>
      </c>
      <c r="J256" s="85" t="s">
        <v>3220</v>
      </c>
      <c r="K256" s="87" t="s">
        <v>646</v>
      </c>
      <c r="L256" s="84" t="s">
        <v>273</v>
      </c>
      <c r="M256" s="41" t="s">
        <v>21</v>
      </c>
      <c r="N256" s="41" t="s">
        <v>21</v>
      </c>
      <c r="O256" s="41" t="s">
        <v>21</v>
      </c>
      <c r="P256" s="993"/>
      <c r="Q256" s="993"/>
    </row>
    <row r="258" spans="1:17" ht="15.75" thickBot="1" x14ac:dyDescent="0.3"/>
    <row r="259" spans="1:17" ht="27" thickBot="1" x14ac:dyDescent="0.3">
      <c r="B259" s="1091" t="s">
        <v>145</v>
      </c>
      <c r="C259" s="1092"/>
      <c r="D259" s="1092"/>
      <c r="E259" s="1092"/>
      <c r="F259" s="1092"/>
      <c r="G259" s="1092"/>
      <c r="H259" s="1092"/>
      <c r="I259" s="1092"/>
      <c r="J259" s="1092"/>
      <c r="K259" s="1092"/>
      <c r="L259" s="1092"/>
      <c r="M259" s="1092"/>
      <c r="N259" s="1093"/>
    </row>
    <row r="262" spans="1:17" ht="30" x14ac:dyDescent="0.25">
      <c r="B262" s="79" t="s">
        <v>20</v>
      </c>
      <c r="C262" s="79" t="s">
        <v>146</v>
      </c>
      <c r="D262" s="1084" t="s">
        <v>97</v>
      </c>
      <c r="E262" s="1086"/>
    </row>
    <row r="263" spans="1:17" x14ac:dyDescent="0.25">
      <c r="B263" s="682" t="s">
        <v>147</v>
      </c>
      <c r="C263" s="41" t="s">
        <v>21</v>
      </c>
      <c r="D263" s="993" t="s">
        <v>3177</v>
      </c>
      <c r="E263" s="993"/>
    </row>
    <row r="266" spans="1:17" ht="26.25" x14ac:dyDescent="0.25">
      <c r="B266" s="1072" t="s">
        <v>148</v>
      </c>
      <c r="C266" s="1073"/>
      <c r="D266" s="1073"/>
      <c r="E266" s="1073"/>
      <c r="F266" s="1073"/>
      <c r="G266" s="1073"/>
      <c r="H266" s="1073"/>
      <c r="I266" s="1073"/>
      <c r="J266" s="1073"/>
      <c r="K266" s="1073"/>
      <c r="L266" s="1073"/>
      <c r="M266" s="1073"/>
      <c r="N266" s="1073"/>
      <c r="O266" s="1073"/>
      <c r="P266" s="1073"/>
    </row>
    <row r="268" spans="1:17" ht="15.75" thickBot="1" x14ac:dyDescent="0.3"/>
    <row r="269" spans="1:17" ht="27" thickBot="1" x14ac:dyDescent="0.3">
      <c r="B269" s="1091" t="s">
        <v>149</v>
      </c>
      <c r="C269" s="1092"/>
      <c r="D269" s="1092"/>
      <c r="E269" s="1092"/>
      <c r="F269" s="1092"/>
      <c r="G269" s="1092"/>
      <c r="H269" s="1092"/>
      <c r="I269" s="1092"/>
      <c r="J269" s="1092"/>
      <c r="K269" s="1092"/>
      <c r="L269" s="1092"/>
      <c r="M269" s="1092"/>
      <c r="N269" s="1093"/>
    </row>
    <row r="271" spans="1:17" ht="15.75" thickBot="1" x14ac:dyDescent="0.3">
      <c r="M271" s="45"/>
      <c r="N271" s="45"/>
    </row>
    <row r="272" spans="1:17" ht="60" x14ac:dyDescent="0.25">
      <c r="A272" s="14"/>
      <c r="B272" s="46" t="s">
        <v>36</v>
      </c>
      <c r="C272" s="46" t="s">
        <v>37</v>
      </c>
      <c r="D272" s="46" t="s">
        <v>38</v>
      </c>
      <c r="E272" s="46" t="s">
        <v>39</v>
      </c>
      <c r="F272" s="46" t="s">
        <v>40</v>
      </c>
      <c r="G272" s="46" t="s">
        <v>41</v>
      </c>
      <c r="H272" s="46" t="s">
        <v>42</v>
      </c>
      <c r="I272" s="46" t="s">
        <v>43</v>
      </c>
      <c r="J272" s="46" t="s">
        <v>44</v>
      </c>
      <c r="K272" s="46" t="s">
        <v>45</v>
      </c>
      <c r="L272" s="46" t="s">
        <v>46</v>
      </c>
      <c r="M272" s="47" t="s">
        <v>47</v>
      </c>
      <c r="N272" s="46" t="s">
        <v>48</v>
      </c>
      <c r="O272" s="46" t="s">
        <v>49</v>
      </c>
      <c r="P272" s="48" t="s">
        <v>50</v>
      </c>
      <c r="Q272" s="48" t="s">
        <v>51</v>
      </c>
    </row>
    <row r="273" spans="1:17" ht="210" x14ac:dyDescent="0.25">
      <c r="A273" s="62">
        <v>1</v>
      </c>
      <c r="B273" s="49" t="s">
        <v>3102</v>
      </c>
      <c r="C273" s="49" t="s">
        <v>3102</v>
      </c>
      <c r="D273" s="49" t="s">
        <v>3108</v>
      </c>
      <c r="E273" s="64">
        <v>10820130000.52</v>
      </c>
      <c r="F273" s="52" t="s">
        <v>3230</v>
      </c>
      <c r="G273" s="53"/>
      <c r="H273" s="54" t="s">
        <v>2286</v>
      </c>
      <c r="I273" s="55" t="s">
        <v>522</v>
      </c>
      <c r="J273" s="55"/>
      <c r="K273" s="55">
        <v>2</v>
      </c>
      <c r="L273" s="55"/>
      <c r="M273" s="56">
        <v>2600</v>
      </c>
      <c r="N273" s="56">
        <f>+M273*G273</f>
        <v>0</v>
      </c>
      <c r="O273" s="57"/>
      <c r="P273" s="57">
        <v>64</v>
      </c>
      <c r="Q273" s="58" t="s">
        <v>3231</v>
      </c>
    </row>
    <row r="274" spans="1:17" x14ac:dyDescent="0.25">
      <c r="A274" s="62">
        <f>+A273+1</f>
        <v>2</v>
      </c>
      <c r="B274" s="49"/>
      <c r="C274" s="50"/>
      <c r="D274" s="49"/>
      <c r="E274" s="64"/>
      <c r="F274" s="52"/>
      <c r="G274" s="52"/>
      <c r="H274" s="52"/>
      <c r="I274" s="55"/>
      <c r="J274" s="55"/>
      <c r="K274" s="55"/>
      <c r="L274" s="55"/>
      <c r="M274" s="56"/>
      <c r="N274" s="56"/>
      <c r="O274" s="57"/>
      <c r="P274" s="57"/>
      <c r="Q274" s="58"/>
    </row>
    <row r="275" spans="1:17" x14ac:dyDescent="0.25">
      <c r="A275" s="62">
        <f t="shared" ref="A275:A280" si="7">+A274+1</f>
        <v>3</v>
      </c>
      <c r="B275" s="49"/>
      <c r="C275" s="50"/>
      <c r="D275" s="49"/>
      <c r="E275" s="64"/>
      <c r="F275" s="52"/>
      <c r="G275" s="52"/>
      <c r="H275" s="52"/>
      <c r="I275" s="55"/>
      <c r="J275" s="55"/>
      <c r="K275" s="55"/>
      <c r="L275" s="55"/>
      <c r="M275" s="56"/>
      <c r="N275" s="56"/>
      <c r="O275" s="57"/>
      <c r="P275" s="57"/>
      <c r="Q275" s="58"/>
    </row>
    <row r="276" spans="1:17" x14ac:dyDescent="0.25">
      <c r="A276" s="62">
        <f t="shared" si="7"/>
        <v>4</v>
      </c>
      <c r="B276" s="49"/>
      <c r="C276" s="50"/>
      <c r="D276" s="49"/>
      <c r="E276" s="64"/>
      <c r="F276" s="52"/>
      <c r="G276" s="52"/>
      <c r="H276" s="52"/>
      <c r="I276" s="55"/>
      <c r="J276" s="55"/>
      <c r="K276" s="55"/>
      <c r="L276" s="55"/>
      <c r="M276" s="56"/>
      <c r="N276" s="56"/>
      <c r="O276" s="57"/>
      <c r="P276" s="57"/>
      <c r="Q276" s="58"/>
    </row>
    <row r="277" spans="1:17" x14ac:dyDescent="0.25">
      <c r="A277" s="62">
        <f t="shared" si="7"/>
        <v>5</v>
      </c>
      <c r="B277" s="49"/>
      <c r="C277" s="50"/>
      <c r="D277" s="49"/>
      <c r="E277" s="64"/>
      <c r="F277" s="52"/>
      <c r="G277" s="52"/>
      <c r="H277" s="52"/>
      <c r="I277" s="55"/>
      <c r="J277" s="55"/>
      <c r="K277" s="55"/>
      <c r="L277" s="55"/>
      <c r="M277" s="56"/>
      <c r="N277" s="56"/>
      <c r="O277" s="57"/>
      <c r="P277" s="57"/>
      <c r="Q277" s="58"/>
    </row>
    <row r="278" spans="1:17" x14ac:dyDescent="0.25">
      <c r="A278" s="62">
        <f t="shared" si="7"/>
        <v>6</v>
      </c>
      <c r="B278" s="49"/>
      <c r="C278" s="50"/>
      <c r="D278" s="49"/>
      <c r="E278" s="64"/>
      <c r="F278" s="52"/>
      <c r="G278" s="52"/>
      <c r="H278" s="52"/>
      <c r="I278" s="55"/>
      <c r="J278" s="55"/>
      <c r="K278" s="55"/>
      <c r="L278" s="55"/>
      <c r="M278" s="56"/>
      <c r="N278" s="56"/>
      <c r="O278" s="57"/>
      <c r="P278" s="57"/>
      <c r="Q278" s="58"/>
    </row>
    <row r="279" spans="1:17" x14ac:dyDescent="0.25">
      <c r="A279" s="62">
        <f t="shared" si="7"/>
        <v>7</v>
      </c>
      <c r="B279" s="49"/>
      <c r="C279" s="50"/>
      <c r="D279" s="49"/>
      <c r="E279" s="64"/>
      <c r="F279" s="52"/>
      <c r="G279" s="52"/>
      <c r="H279" s="52"/>
      <c r="I279" s="55"/>
      <c r="J279" s="55"/>
      <c r="K279" s="55"/>
      <c r="L279" s="55"/>
      <c r="M279" s="56"/>
      <c r="N279" s="56"/>
      <c r="O279" s="57"/>
      <c r="P279" s="57"/>
      <c r="Q279" s="58"/>
    </row>
    <row r="280" spans="1:17" x14ac:dyDescent="0.25">
      <c r="A280" s="62">
        <f t="shared" si="7"/>
        <v>8</v>
      </c>
      <c r="B280" s="49"/>
      <c r="C280" s="50"/>
      <c r="D280" s="49"/>
      <c r="E280" s="64"/>
      <c r="F280" s="52"/>
      <c r="G280" s="52"/>
      <c r="H280" s="52"/>
      <c r="I280" s="55"/>
      <c r="J280" s="55"/>
      <c r="K280" s="55"/>
      <c r="L280" s="55"/>
      <c r="M280" s="56"/>
      <c r="N280" s="56"/>
      <c r="O280" s="57"/>
      <c r="P280" s="57"/>
      <c r="Q280" s="58"/>
    </row>
    <row r="281" spans="1:17" x14ac:dyDescent="0.25">
      <c r="A281" s="62"/>
      <c r="B281" s="63" t="s">
        <v>31</v>
      </c>
      <c r="C281" s="50"/>
      <c r="D281" s="49"/>
      <c r="E281" s="64"/>
      <c r="F281" s="52"/>
      <c r="G281" s="52"/>
      <c r="H281" s="52"/>
      <c r="I281" s="55"/>
      <c r="J281" s="55"/>
      <c r="K281" s="67">
        <f t="shared" ref="K281:N281" si="8">SUM(K273:K280)</f>
        <v>2</v>
      </c>
      <c r="L281" s="67">
        <f t="shared" si="8"/>
        <v>0</v>
      </c>
      <c r="M281" s="66">
        <f t="shared" si="8"/>
        <v>2600</v>
      </c>
      <c r="N281" s="67">
        <f t="shared" si="8"/>
        <v>0</v>
      </c>
      <c r="O281" s="57"/>
      <c r="P281" s="57"/>
      <c r="Q281" s="68"/>
    </row>
    <row r="282" spans="1:17" x14ac:dyDescent="0.25">
      <c r="B282" s="69"/>
      <c r="C282" s="69"/>
      <c r="D282" s="69"/>
      <c r="E282" s="70"/>
      <c r="F282" s="69"/>
      <c r="G282" s="69"/>
      <c r="H282" s="69"/>
      <c r="I282" s="69"/>
      <c r="J282" s="69"/>
      <c r="K282" s="69"/>
      <c r="L282" s="69"/>
      <c r="M282" s="69"/>
      <c r="N282" s="69"/>
      <c r="O282" s="69"/>
      <c r="P282" s="69"/>
    </row>
    <row r="283" spans="1:17" ht="18.75" x14ac:dyDescent="0.25">
      <c r="B283" s="72" t="s">
        <v>172</v>
      </c>
      <c r="C283" s="89">
        <f>+K281</f>
        <v>2</v>
      </c>
      <c r="H283" s="76"/>
      <c r="I283" s="76"/>
      <c r="J283" s="76"/>
      <c r="K283" s="76"/>
      <c r="L283" s="76"/>
      <c r="M283" s="76"/>
      <c r="N283" s="69"/>
      <c r="O283" s="69"/>
      <c r="P283" s="69"/>
    </row>
    <row r="285" spans="1:17" ht="15.75" thickBot="1" x14ac:dyDescent="0.3"/>
    <row r="286" spans="1:17" ht="30.75" thickBot="1" x14ac:dyDescent="0.3">
      <c r="B286" s="90" t="s">
        <v>173</v>
      </c>
      <c r="C286" s="91" t="s">
        <v>174</v>
      </c>
      <c r="D286" s="90" t="s">
        <v>30</v>
      </c>
      <c r="E286" s="91" t="s">
        <v>175</v>
      </c>
    </row>
    <row r="287" spans="1:17" x14ac:dyDescent="0.25">
      <c r="B287" s="92" t="s">
        <v>176</v>
      </c>
      <c r="C287" s="93">
        <v>20</v>
      </c>
      <c r="D287" s="93">
        <v>0</v>
      </c>
      <c r="E287" s="1094">
        <f>+D287+D288+D289</f>
        <v>0</v>
      </c>
    </row>
    <row r="288" spans="1:17" x14ac:dyDescent="0.25">
      <c r="B288" s="92" t="s">
        <v>177</v>
      </c>
      <c r="C288" s="74">
        <v>30</v>
      </c>
      <c r="D288" s="668">
        <v>0</v>
      </c>
      <c r="E288" s="1095"/>
    </row>
    <row r="289" spans="2:17" ht="15.75" thickBot="1" x14ac:dyDescent="0.3">
      <c r="B289" s="92" t="s">
        <v>178</v>
      </c>
      <c r="C289" s="94">
        <v>40</v>
      </c>
      <c r="D289" s="94">
        <v>0</v>
      </c>
      <c r="E289" s="1096"/>
    </row>
    <row r="291" spans="2:17" ht="15.75" thickBot="1" x14ac:dyDescent="0.3"/>
    <row r="292" spans="2:17" ht="27" thickBot="1" x14ac:dyDescent="0.3">
      <c r="B292" s="1091" t="s">
        <v>179</v>
      </c>
      <c r="C292" s="1092"/>
      <c r="D292" s="1092"/>
      <c r="E292" s="1092"/>
      <c r="F292" s="1092"/>
      <c r="G292" s="1092"/>
      <c r="H292" s="1092"/>
      <c r="I292" s="1092"/>
      <c r="J292" s="1092"/>
      <c r="K292" s="1092"/>
      <c r="L292" s="1092"/>
      <c r="M292" s="1092"/>
      <c r="N292" s="1093"/>
    </row>
    <row r="294" spans="2:17" ht="75" x14ac:dyDescent="0.25">
      <c r="B294" s="78" t="s">
        <v>111</v>
      </c>
      <c r="C294" s="78" t="s">
        <v>112</v>
      </c>
      <c r="D294" s="78" t="s">
        <v>113</v>
      </c>
      <c r="E294" s="78" t="s">
        <v>114</v>
      </c>
      <c r="F294" s="78" t="s">
        <v>115</v>
      </c>
      <c r="G294" s="78" t="s">
        <v>116</v>
      </c>
      <c r="H294" s="78" t="s">
        <v>117</v>
      </c>
      <c r="I294" s="78" t="s">
        <v>118</v>
      </c>
      <c r="J294" s="1084" t="s">
        <v>119</v>
      </c>
      <c r="K294" s="1085"/>
      <c r="L294" s="1086"/>
      <c r="M294" s="78" t="s">
        <v>120</v>
      </c>
      <c r="N294" s="78" t="s">
        <v>121</v>
      </c>
      <c r="O294" s="78" t="s">
        <v>122</v>
      </c>
      <c r="P294" s="1084" t="s">
        <v>97</v>
      </c>
      <c r="Q294" s="1086"/>
    </row>
    <row r="295" spans="2:17" ht="63" customHeight="1" x14ac:dyDescent="0.25">
      <c r="B295" s="85" t="s">
        <v>180</v>
      </c>
      <c r="C295" s="85">
        <v>1</v>
      </c>
      <c r="D295" s="81" t="s">
        <v>3181</v>
      </c>
      <c r="E295" s="81">
        <v>1048272151</v>
      </c>
      <c r="F295" s="81" t="s">
        <v>265</v>
      </c>
      <c r="G295" s="81" t="s">
        <v>3182</v>
      </c>
      <c r="H295" s="120">
        <v>40879</v>
      </c>
      <c r="I295" s="82"/>
      <c r="J295" s="86" t="s">
        <v>3183</v>
      </c>
      <c r="K295" s="87" t="s">
        <v>1285</v>
      </c>
      <c r="L295" s="84" t="s">
        <v>3184</v>
      </c>
      <c r="M295" s="41" t="s">
        <v>295</v>
      </c>
      <c r="N295" s="118" t="s">
        <v>21</v>
      </c>
      <c r="O295" s="118" t="s">
        <v>21</v>
      </c>
      <c r="P295" s="1227"/>
      <c r="Q295" s="1228"/>
    </row>
    <row r="296" spans="2:17" ht="105" x14ac:dyDescent="0.25">
      <c r="B296" s="85" t="s">
        <v>180</v>
      </c>
      <c r="C296" s="85">
        <v>1</v>
      </c>
      <c r="D296" s="81" t="s">
        <v>3185</v>
      </c>
      <c r="E296" s="81">
        <v>32792720</v>
      </c>
      <c r="F296" s="81" t="s">
        <v>3186</v>
      </c>
      <c r="G296" s="81" t="s">
        <v>3187</v>
      </c>
      <c r="H296" s="120">
        <v>36508</v>
      </c>
      <c r="I296" s="82"/>
      <c r="J296" s="85" t="s">
        <v>3188</v>
      </c>
      <c r="K296" s="87" t="s">
        <v>3189</v>
      </c>
      <c r="L296" s="87" t="s">
        <v>3190</v>
      </c>
      <c r="M296" s="41" t="s">
        <v>295</v>
      </c>
      <c r="N296" s="118" t="s">
        <v>21</v>
      </c>
      <c r="O296" s="118" t="s">
        <v>21</v>
      </c>
      <c r="P296" s="728"/>
      <c r="Q296" s="668"/>
    </row>
    <row r="297" spans="2:17" ht="156" customHeight="1" x14ac:dyDescent="0.25">
      <c r="B297" s="85" t="s">
        <v>180</v>
      </c>
      <c r="C297" s="85">
        <v>1</v>
      </c>
      <c r="D297" s="81" t="s">
        <v>3191</v>
      </c>
      <c r="E297" s="81">
        <v>1140817846</v>
      </c>
      <c r="F297" s="81" t="s">
        <v>299</v>
      </c>
      <c r="G297" s="81" t="s">
        <v>3192</v>
      </c>
      <c r="H297" s="120">
        <v>40809</v>
      </c>
      <c r="I297" s="82">
        <v>27901</v>
      </c>
      <c r="J297" s="85" t="s">
        <v>3183</v>
      </c>
      <c r="K297" s="87" t="s">
        <v>383</v>
      </c>
      <c r="L297" s="87" t="s">
        <v>3193</v>
      </c>
      <c r="M297" s="41" t="s">
        <v>295</v>
      </c>
      <c r="N297" s="118" t="s">
        <v>22</v>
      </c>
      <c r="O297" s="118" t="s">
        <v>21</v>
      </c>
      <c r="P297" s="728" t="s">
        <v>3232</v>
      </c>
      <c r="Q297" s="668"/>
    </row>
    <row r="298" spans="2:17" ht="204.75" x14ac:dyDescent="0.25">
      <c r="B298" s="85" t="s">
        <v>214</v>
      </c>
      <c r="C298" s="85">
        <v>1</v>
      </c>
      <c r="D298" s="84" t="s">
        <v>3195</v>
      </c>
      <c r="E298" s="84">
        <v>1048211062</v>
      </c>
      <c r="F298" s="84" t="s">
        <v>3196</v>
      </c>
      <c r="G298" s="81" t="s">
        <v>3182</v>
      </c>
      <c r="H298" s="120">
        <v>41040</v>
      </c>
      <c r="I298" s="82"/>
      <c r="J298" s="85" t="s">
        <v>3183</v>
      </c>
      <c r="K298" s="84" t="s">
        <v>1285</v>
      </c>
      <c r="L298" s="87" t="s">
        <v>3184</v>
      </c>
      <c r="M298" s="41" t="s">
        <v>295</v>
      </c>
      <c r="N298" s="118" t="s">
        <v>21</v>
      </c>
      <c r="O298" s="118" t="s">
        <v>22</v>
      </c>
      <c r="P298" s="735" t="s">
        <v>3233</v>
      </c>
      <c r="Q298" s="668"/>
    </row>
    <row r="299" spans="2:17" ht="15.75" x14ac:dyDescent="0.25">
      <c r="B299" s="85" t="s">
        <v>208</v>
      </c>
      <c r="C299" s="85">
        <v>1</v>
      </c>
      <c r="D299" s="81" t="s">
        <v>3198</v>
      </c>
      <c r="E299" s="81">
        <v>72197747</v>
      </c>
      <c r="F299" s="81" t="s">
        <v>3199</v>
      </c>
      <c r="G299" s="81" t="s">
        <v>3200</v>
      </c>
      <c r="H299" s="120">
        <v>37099</v>
      </c>
      <c r="I299" s="82" t="s">
        <v>3201</v>
      </c>
      <c r="J299" s="86" t="s">
        <v>3183</v>
      </c>
      <c r="K299" s="84" t="s">
        <v>1951</v>
      </c>
      <c r="L299" s="84" t="s">
        <v>3202</v>
      </c>
      <c r="M299" s="41" t="s">
        <v>295</v>
      </c>
      <c r="N299" s="118" t="s">
        <v>21</v>
      </c>
      <c r="O299" s="118" t="s">
        <v>21</v>
      </c>
      <c r="P299" s="728"/>
      <c r="Q299" s="668"/>
    </row>
    <row r="300" spans="2:17" x14ac:dyDescent="0.25">
      <c r="B300" s="85"/>
      <c r="C300" s="85"/>
      <c r="D300" s="81"/>
      <c r="E300" s="81"/>
      <c r="F300" s="81"/>
      <c r="G300" s="81"/>
      <c r="H300" s="81"/>
      <c r="I300" s="82"/>
      <c r="J300" s="86"/>
      <c r="K300" s="84"/>
      <c r="L300" s="84"/>
      <c r="M300" s="41"/>
      <c r="N300" s="41"/>
      <c r="O300" s="41"/>
      <c r="P300" s="993"/>
      <c r="Q300" s="993"/>
    </row>
    <row r="303" spans="2:17" ht="15.75" thickBot="1" x14ac:dyDescent="0.3"/>
    <row r="304" spans="2:17" ht="30" x14ac:dyDescent="0.25">
      <c r="B304" s="42" t="s">
        <v>20</v>
      </c>
      <c r="C304" s="42" t="s">
        <v>173</v>
      </c>
      <c r="D304" s="78" t="s">
        <v>174</v>
      </c>
      <c r="E304" s="42" t="s">
        <v>30</v>
      </c>
      <c r="F304" s="91" t="s">
        <v>194</v>
      </c>
      <c r="G304" s="96"/>
    </row>
    <row r="305" spans="2:16" ht="108" x14ac:dyDescent="0.2">
      <c r="B305" s="1097" t="s">
        <v>195</v>
      </c>
      <c r="C305" s="97" t="s">
        <v>196</v>
      </c>
      <c r="D305" s="668">
        <v>25</v>
      </c>
      <c r="E305" s="668">
        <v>25</v>
      </c>
      <c r="F305" s="1098">
        <f>+E305+E306+E307</f>
        <v>35</v>
      </c>
      <c r="G305" s="98"/>
    </row>
    <row r="306" spans="2:16" ht="96" x14ac:dyDescent="0.2">
      <c r="B306" s="1097"/>
      <c r="C306" s="97" t="s">
        <v>197</v>
      </c>
      <c r="D306" s="675">
        <v>25</v>
      </c>
      <c r="E306" s="668">
        <v>0</v>
      </c>
      <c r="F306" s="1099"/>
      <c r="G306" s="98"/>
    </row>
    <row r="307" spans="2:16" ht="60" x14ac:dyDescent="0.2">
      <c r="B307" s="1097"/>
      <c r="C307" s="97" t="s">
        <v>198</v>
      </c>
      <c r="D307" s="668">
        <v>10</v>
      </c>
      <c r="E307" s="668">
        <v>10</v>
      </c>
      <c r="F307" s="1100"/>
      <c r="G307" s="98"/>
    </row>
    <row r="308" spans="2:16" x14ac:dyDescent="0.25">
      <c r="C308"/>
    </row>
    <row r="311" spans="2:16" x14ac:dyDescent="0.25">
      <c r="B311" s="39" t="s">
        <v>199</v>
      </c>
    </row>
    <row r="314" spans="2:16" x14ac:dyDescent="0.25">
      <c r="B314" s="40" t="s">
        <v>20</v>
      </c>
      <c r="C314" s="40" t="s">
        <v>29</v>
      </c>
      <c r="D314" s="42" t="s">
        <v>30</v>
      </c>
      <c r="E314" s="42" t="s">
        <v>31</v>
      </c>
    </row>
    <row r="315" spans="2:16" ht="28.5" x14ac:dyDescent="0.25">
      <c r="B315" s="43" t="s">
        <v>200</v>
      </c>
      <c r="C315" s="44">
        <v>40</v>
      </c>
      <c r="D315" s="668">
        <f>+E287</f>
        <v>0</v>
      </c>
      <c r="E315" s="1081">
        <f>+D315+D316</f>
        <v>35</v>
      </c>
    </row>
    <row r="316" spans="2:16" ht="42.75" x14ac:dyDescent="0.25">
      <c r="B316" s="43" t="s">
        <v>201</v>
      </c>
      <c r="C316" s="44">
        <v>60</v>
      </c>
      <c r="D316" s="668">
        <f>+F305</f>
        <v>35</v>
      </c>
      <c r="E316" s="1082"/>
    </row>
    <row r="318" spans="2:16" x14ac:dyDescent="0.25">
      <c r="B318" s="1" t="s">
        <v>3234</v>
      </c>
    </row>
    <row r="320" spans="2:16" ht="26.25" x14ac:dyDescent="0.25">
      <c r="B320" s="1072" t="s">
        <v>1</v>
      </c>
      <c r="C320" s="1073"/>
      <c r="D320" s="1073"/>
      <c r="E320" s="1073"/>
      <c r="F320" s="1073"/>
      <c r="G320" s="1073"/>
      <c r="H320" s="1073"/>
      <c r="I320" s="1073"/>
      <c r="J320" s="1073"/>
      <c r="K320" s="1073"/>
      <c r="L320" s="1073"/>
      <c r="M320" s="1073"/>
      <c r="N320" s="1073"/>
      <c r="O320" s="1073"/>
      <c r="P320" s="1073"/>
    </row>
    <row r="322" spans="2:16" ht="26.25" x14ac:dyDescent="0.25">
      <c r="B322" s="1072" t="s">
        <v>2</v>
      </c>
      <c r="C322" s="1073"/>
      <c r="D322" s="1073"/>
      <c r="E322" s="1073"/>
      <c r="F322" s="1073"/>
      <c r="G322" s="1073"/>
      <c r="H322" s="1073"/>
      <c r="I322" s="1073"/>
      <c r="J322" s="1073"/>
      <c r="K322" s="1073"/>
      <c r="L322" s="1073"/>
      <c r="M322" s="1073"/>
      <c r="N322" s="1073"/>
      <c r="O322" s="1073"/>
      <c r="P322" s="1073"/>
    </row>
    <row r="323" spans="2:16" ht="15.75" thickBot="1" x14ac:dyDescent="0.3"/>
    <row r="324" spans="2:16" ht="21.75" thickBot="1" x14ac:dyDescent="0.3">
      <c r="B324" s="3" t="s">
        <v>3</v>
      </c>
      <c r="C324" s="1074" t="s">
        <v>3102</v>
      </c>
      <c r="D324" s="1074"/>
      <c r="E324" s="1074"/>
      <c r="F324" s="1074"/>
      <c r="G324" s="1074"/>
      <c r="H324" s="1074"/>
      <c r="I324" s="1074"/>
      <c r="J324" s="1074"/>
      <c r="K324" s="1074"/>
      <c r="L324" s="1074"/>
      <c r="M324" s="1074"/>
      <c r="N324" s="1075"/>
    </row>
    <row r="325" spans="2:16" ht="16.5" thickBot="1" x14ac:dyDescent="0.3">
      <c r="B325" s="4" t="s">
        <v>5</v>
      </c>
      <c r="C325" s="1074"/>
      <c r="D325" s="1074"/>
      <c r="E325" s="1074"/>
      <c r="F325" s="1074"/>
      <c r="G325" s="1074"/>
      <c r="H325" s="1074"/>
      <c r="I325" s="1074"/>
      <c r="J325" s="1074"/>
      <c r="K325" s="1074"/>
      <c r="L325" s="1074"/>
      <c r="M325" s="1074"/>
      <c r="N325" s="1075"/>
    </row>
    <row r="326" spans="2:16" ht="16.5" thickBot="1" x14ac:dyDescent="0.3">
      <c r="B326" s="4" t="s">
        <v>6</v>
      </c>
      <c r="C326" s="1074"/>
      <c r="D326" s="1074"/>
      <c r="E326" s="1074"/>
      <c r="F326" s="1074"/>
      <c r="G326" s="1074"/>
      <c r="H326" s="1074"/>
      <c r="I326" s="1074"/>
      <c r="J326" s="1074"/>
      <c r="K326" s="1074"/>
      <c r="L326" s="1074"/>
      <c r="M326" s="1074"/>
      <c r="N326" s="1075"/>
    </row>
    <row r="327" spans="2:16" ht="16.5" thickBot="1" x14ac:dyDescent="0.3">
      <c r="B327" s="4" t="s">
        <v>7</v>
      </c>
      <c r="C327" s="1074"/>
      <c r="D327" s="1074"/>
      <c r="E327" s="1074"/>
      <c r="F327" s="1074"/>
      <c r="G327" s="1074"/>
      <c r="H327" s="1074"/>
      <c r="I327" s="1074"/>
      <c r="J327" s="1074"/>
      <c r="K327" s="1074"/>
      <c r="L327" s="1074"/>
      <c r="M327" s="1074"/>
      <c r="N327" s="1075"/>
    </row>
    <row r="328" spans="2:16" ht="16.5" thickBot="1" x14ac:dyDescent="0.3">
      <c r="B328" s="4" t="s">
        <v>8</v>
      </c>
      <c r="C328" s="1076">
        <v>21</v>
      </c>
      <c r="D328" s="1076"/>
      <c r="E328" s="1077"/>
      <c r="F328" s="5"/>
      <c r="G328" s="5"/>
      <c r="H328" s="5"/>
      <c r="I328" s="5"/>
      <c r="J328" s="5"/>
      <c r="K328" s="5"/>
      <c r="L328" s="5"/>
      <c r="M328" s="5"/>
      <c r="N328" s="6"/>
    </row>
    <row r="329" spans="2:16" ht="16.5" thickBot="1" x14ac:dyDescent="0.3">
      <c r="B329" s="7" t="s">
        <v>10</v>
      </c>
      <c r="C329" s="8">
        <v>41972</v>
      </c>
      <c r="D329" s="9"/>
      <c r="E329" s="9"/>
      <c r="F329" s="9"/>
      <c r="G329" s="9"/>
      <c r="H329" s="9"/>
      <c r="I329" s="9"/>
      <c r="J329" s="9"/>
      <c r="K329" s="9"/>
      <c r="L329" s="9"/>
      <c r="M329" s="9"/>
      <c r="N329" s="10"/>
    </row>
    <row r="330" spans="2:16" ht="15.75" x14ac:dyDescent="0.25">
      <c r="B330" s="11"/>
      <c r="C330" s="12"/>
      <c r="D330" s="13"/>
      <c r="E330" s="13"/>
      <c r="F330" s="13"/>
      <c r="G330" s="13"/>
      <c r="H330" s="13"/>
      <c r="I330" s="14"/>
      <c r="J330" s="14"/>
      <c r="K330" s="14"/>
      <c r="L330" s="14"/>
      <c r="M330" s="14"/>
      <c r="N330" s="13"/>
    </row>
    <row r="331" spans="2:16" x14ac:dyDescent="0.25">
      <c r="I331" s="14"/>
      <c r="J331" s="14"/>
      <c r="K331" s="14"/>
      <c r="L331" s="14"/>
      <c r="M331" s="14"/>
      <c r="N331" s="15"/>
    </row>
    <row r="332" spans="2:16" x14ac:dyDescent="0.25">
      <c r="B332" s="1078" t="s">
        <v>12</v>
      </c>
      <c r="C332" s="1078"/>
      <c r="D332" s="672" t="s">
        <v>13</v>
      </c>
      <c r="E332" s="672" t="s">
        <v>14</v>
      </c>
      <c r="F332" s="672" t="s">
        <v>15</v>
      </c>
      <c r="G332" s="16"/>
      <c r="I332" s="17"/>
      <c r="J332" s="17"/>
      <c r="K332" s="17"/>
      <c r="L332" s="17"/>
      <c r="M332" s="17"/>
      <c r="N332" s="15"/>
    </row>
    <row r="333" spans="2:16" x14ac:dyDescent="0.25">
      <c r="B333" s="1078"/>
      <c r="C333" s="1078"/>
      <c r="D333" s="672">
        <v>21</v>
      </c>
      <c r="E333" s="18">
        <v>1310303230</v>
      </c>
      <c r="F333" s="18">
        <v>449</v>
      </c>
      <c r="G333" s="20">
        <f>F333*80/100</f>
        <v>359.2</v>
      </c>
      <c r="I333" s="21"/>
      <c r="J333" s="21"/>
      <c r="K333" s="21"/>
      <c r="L333" s="21"/>
      <c r="M333" s="21"/>
      <c r="N333" s="15"/>
    </row>
    <row r="334" spans="2:16" x14ac:dyDescent="0.25">
      <c r="B334" s="1078"/>
      <c r="C334" s="1078"/>
      <c r="D334" s="672"/>
      <c r="E334" s="18"/>
      <c r="F334" s="18"/>
      <c r="G334" s="20"/>
      <c r="I334" s="21"/>
      <c r="J334" s="21"/>
      <c r="K334" s="21"/>
      <c r="L334" s="21"/>
      <c r="M334" s="21"/>
      <c r="N334" s="15"/>
    </row>
    <row r="335" spans="2:16" x14ac:dyDescent="0.25">
      <c r="B335" s="1078"/>
      <c r="C335" s="1078"/>
      <c r="D335" s="672"/>
      <c r="E335" s="18"/>
      <c r="F335" s="18"/>
      <c r="G335" s="20"/>
      <c r="I335" s="21"/>
      <c r="J335" s="21"/>
      <c r="K335" s="21"/>
      <c r="L335" s="21"/>
      <c r="M335" s="21"/>
      <c r="N335" s="15"/>
    </row>
    <row r="336" spans="2:16" x14ac:dyDescent="0.25">
      <c r="B336" s="1078"/>
      <c r="C336" s="1078"/>
      <c r="D336" s="672"/>
      <c r="E336" s="22"/>
      <c r="F336" s="18"/>
      <c r="G336" s="20"/>
      <c r="H336" s="23"/>
      <c r="I336" s="21"/>
      <c r="J336" s="21"/>
      <c r="K336" s="21"/>
      <c r="L336" s="21"/>
      <c r="M336" s="21"/>
      <c r="N336" s="24"/>
    </row>
    <row r="337" spans="1:14" x14ac:dyDescent="0.25">
      <c r="B337" s="1078"/>
      <c r="C337" s="1078"/>
      <c r="D337" s="672"/>
      <c r="E337" s="22"/>
      <c r="F337" s="18"/>
      <c r="G337" s="20"/>
      <c r="H337" s="23"/>
      <c r="I337" s="25"/>
      <c r="J337" s="25"/>
      <c r="K337" s="25"/>
      <c r="L337" s="25"/>
      <c r="M337" s="25"/>
      <c r="N337" s="24"/>
    </row>
    <row r="338" spans="1:14" x14ac:dyDescent="0.25">
      <c r="B338" s="1078"/>
      <c r="C338" s="1078"/>
      <c r="D338" s="672"/>
      <c r="E338" s="22"/>
      <c r="F338" s="18"/>
      <c r="G338" s="20"/>
      <c r="H338" s="23"/>
      <c r="I338" s="14"/>
      <c r="J338" s="14"/>
      <c r="K338" s="14"/>
      <c r="L338" s="14"/>
      <c r="M338" s="14"/>
      <c r="N338" s="24"/>
    </row>
    <row r="339" spans="1:14" x14ac:dyDescent="0.25">
      <c r="B339" s="1078"/>
      <c r="C339" s="1078"/>
      <c r="D339" s="672"/>
      <c r="E339" s="22"/>
      <c r="F339" s="18"/>
      <c r="G339" s="20"/>
      <c r="H339" s="23"/>
      <c r="I339" s="14"/>
      <c r="J339" s="14"/>
      <c r="K339" s="14"/>
      <c r="L339" s="14"/>
      <c r="M339" s="14"/>
      <c r="N339" s="24"/>
    </row>
    <row r="340" spans="1:14" ht="15.75" thickBot="1" x14ac:dyDescent="0.3">
      <c r="B340" s="1079" t="s">
        <v>16</v>
      </c>
      <c r="C340" s="1080"/>
      <c r="D340" s="672"/>
      <c r="E340" s="26">
        <f>SUM(E333:E339)</f>
        <v>1310303230</v>
      </c>
      <c r="F340" s="18">
        <f>SUM(F333:F339)</f>
        <v>449</v>
      </c>
      <c r="G340" s="20"/>
      <c r="H340" s="23"/>
      <c r="I340" s="14"/>
      <c r="J340" s="14"/>
      <c r="K340" s="14"/>
      <c r="L340" s="14"/>
      <c r="M340" s="14"/>
      <c r="N340" s="24"/>
    </row>
    <row r="341" spans="1:14" ht="45.75" thickBot="1" x14ac:dyDescent="0.3">
      <c r="A341" s="27"/>
      <c r="B341" s="28" t="s">
        <v>17</v>
      </c>
      <c r="C341" s="28" t="s">
        <v>18</v>
      </c>
      <c r="E341" s="17"/>
      <c r="F341" s="17"/>
      <c r="G341" s="17"/>
      <c r="H341" s="17"/>
      <c r="I341" s="29"/>
      <c r="J341" s="29"/>
      <c r="K341" s="29"/>
      <c r="L341" s="29"/>
      <c r="M341" s="29"/>
    </row>
    <row r="342" spans="1:14" ht="15.75" thickBot="1" x14ac:dyDescent="0.3">
      <c r="A342" s="30">
        <v>1</v>
      </c>
      <c r="C342" s="107">
        <v>359</v>
      </c>
      <c r="D342" s="21"/>
      <c r="E342" s="106">
        <f>E340</f>
        <v>1310303230</v>
      </c>
      <c r="F342" s="34"/>
      <c r="G342" s="34"/>
      <c r="H342" s="34"/>
      <c r="I342" s="35"/>
      <c r="J342" s="35"/>
      <c r="K342" s="35"/>
      <c r="L342" s="35"/>
      <c r="M342" s="35"/>
    </row>
    <row r="343" spans="1:14" x14ac:dyDescent="0.25">
      <c r="A343" s="36"/>
      <c r="C343" s="37"/>
      <c r="D343" s="21"/>
      <c r="E343" s="38"/>
      <c r="F343" s="34"/>
      <c r="G343" s="34"/>
      <c r="H343" s="34"/>
      <c r="I343" s="35"/>
      <c r="J343" s="35"/>
      <c r="K343" s="35"/>
      <c r="L343" s="35"/>
      <c r="M343" s="35"/>
    </row>
    <row r="344" spans="1:14" x14ac:dyDescent="0.25">
      <c r="A344" s="36"/>
      <c r="C344" s="37"/>
      <c r="D344" s="21"/>
      <c r="E344" s="38"/>
      <c r="F344" s="34"/>
      <c r="G344" s="34"/>
      <c r="H344" s="34"/>
      <c r="I344" s="35"/>
      <c r="J344" s="35"/>
      <c r="K344" s="35"/>
      <c r="L344" s="35"/>
      <c r="M344" s="35"/>
    </row>
    <row r="345" spans="1:14" x14ac:dyDescent="0.25">
      <c r="A345" s="36"/>
      <c r="B345" s="39" t="s">
        <v>19</v>
      </c>
      <c r="C345"/>
      <c r="D345"/>
      <c r="E345"/>
      <c r="F345"/>
      <c r="G345"/>
      <c r="H345"/>
      <c r="I345" s="14"/>
      <c r="J345" s="14"/>
      <c r="K345" s="14"/>
      <c r="L345" s="14"/>
      <c r="M345" s="14"/>
      <c r="N345" s="15"/>
    </row>
    <row r="346" spans="1:14" x14ac:dyDescent="0.25">
      <c r="A346" s="36"/>
      <c r="B346"/>
      <c r="C346"/>
      <c r="D346"/>
      <c r="E346"/>
      <c r="F346"/>
      <c r="G346"/>
      <c r="H346"/>
      <c r="I346" s="14"/>
      <c r="J346" s="14"/>
      <c r="K346" s="14"/>
      <c r="L346" s="14"/>
      <c r="M346" s="14"/>
      <c r="N346" s="15"/>
    </row>
    <row r="347" spans="1:14" x14ac:dyDescent="0.25">
      <c r="A347" s="36"/>
      <c r="B347" s="40" t="s">
        <v>20</v>
      </c>
      <c r="C347" s="40" t="s">
        <v>21</v>
      </c>
      <c r="D347" s="40" t="s">
        <v>22</v>
      </c>
      <c r="E347"/>
      <c r="F347"/>
      <c r="G347"/>
      <c r="H347"/>
      <c r="I347" s="14"/>
      <c r="J347" s="14"/>
      <c r="K347" s="14"/>
      <c r="L347" s="14"/>
      <c r="M347" s="14"/>
      <c r="N347" s="15"/>
    </row>
    <row r="348" spans="1:14" x14ac:dyDescent="0.25">
      <c r="A348" s="36"/>
      <c r="B348" s="41" t="s">
        <v>23</v>
      </c>
      <c r="C348" s="41"/>
      <c r="D348" s="41" t="s">
        <v>24</v>
      </c>
      <c r="E348"/>
      <c r="F348"/>
      <c r="G348"/>
      <c r="H348"/>
      <c r="I348" s="14"/>
      <c r="J348" s="14"/>
      <c r="K348" s="14"/>
      <c r="L348" s="14"/>
      <c r="M348" s="14"/>
      <c r="N348" s="15"/>
    </row>
    <row r="349" spans="1:14" x14ac:dyDescent="0.25">
      <c r="A349" s="36"/>
      <c r="B349" s="41" t="s">
        <v>25</v>
      </c>
      <c r="C349" s="41"/>
      <c r="D349" s="41" t="s">
        <v>24</v>
      </c>
      <c r="E349"/>
      <c r="F349"/>
      <c r="G349"/>
      <c r="H349"/>
      <c r="I349" s="14"/>
      <c r="J349" s="14"/>
      <c r="K349" s="14"/>
      <c r="L349" s="14"/>
      <c r="M349" s="14"/>
      <c r="N349" s="15"/>
    </row>
    <row r="350" spans="1:14" x14ac:dyDescent="0.25">
      <c r="A350" s="36"/>
      <c r="B350" s="41" t="s">
        <v>26</v>
      </c>
      <c r="C350" s="41" t="s">
        <v>24</v>
      </c>
      <c r="D350" s="41"/>
      <c r="E350"/>
      <c r="F350"/>
      <c r="G350"/>
      <c r="H350"/>
      <c r="I350" s="14"/>
      <c r="J350" s="14"/>
      <c r="K350" s="14"/>
      <c r="L350" s="14"/>
      <c r="M350" s="14"/>
      <c r="N350" s="15"/>
    </row>
    <row r="351" spans="1:14" x14ac:dyDescent="0.25">
      <c r="A351" s="36"/>
      <c r="B351" s="41" t="s">
        <v>27</v>
      </c>
      <c r="C351" s="41" t="s">
        <v>24</v>
      </c>
      <c r="D351" s="41"/>
      <c r="E351"/>
      <c r="F351"/>
      <c r="G351"/>
      <c r="H351"/>
      <c r="I351" s="14"/>
      <c r="J351" s="14"/>
      <c r="K351" s="14"/>
      <c r="L351" s="14"/>
      <c r="M351" s="14"/>
      <c r="N351" s="15"/>
    </row>
    <row r="352" spans="1:14" x14ac:dyDescent="0.25">
      <c r="A352" s="36"/>
      <c r="B352"/>
      <c r="C352"/>
      <c r="D352"/>
      <c r="E352"/>
      <c r="F352"/>
      <c r="G352"/>
      <c r="H352"/>
      <c r="I352" s="14"/>
      <c r="J352" s="14"/>
      <c r="K352" s="14"/>
      <c r="L352" s="14"/>
      <c r="M352" s="14"/>
      <c r="N352" s="15"/>
    </row>
    <row r="353" spans="1:17" x14ac:dyDescent="0.25">
      <c r="A353" s="36"/>
      <c r="B353"/>
      <c r="C353"/>
      <c r="D353"/>
      <c r="E353"/>
      <c r="F353"/>
      <c r="G353"/>
      <c r="H353"/>
      <c r="I353" s="14"/>
      <c r="J353" s="14"/>
      <c r="K353" s="14"/>
      <c r="L353" s="14"/>
      <c r="M353" s="14"/>
      <c r="N353" s="15"/>
    </row>
    <row r="354" spans="1:17" x14ac:dyDescent="0.25">
      <c r="A354" s="36"/>
      <c r="B354" s="39" t="s">
        <v>28</v>
      </c>
      <c r="C354"/>
      <c r="D354"/>
      <c r="E354"/>
      <c r="F354"/>
      <c r="G354"/>
      <c r="H354"/>
      <c r="I354" s="14"/>
      <c r="J354" s="14"/>
      <c r="K354" s="14"/>
      <c r="L354" s="14"/>
      <c r="M354" s="14"/>
      <c r="N354" s="15"/>
    </row>
    <row r="355" spans="1:17" x14ac:dyDescent="0.25">
      <c r="A355" s="36"/>
      <c r="B355"/>
      <c r="C355"/>
      <c r="D355"/>
      <c r="E355"/>
      <c r="F355"/>
      <c r="G355"/>
      <c r="H355"/>
      <c r="I355" s="14"/>
      <c r="J355" s="14"/>
      <c r="K355" s="14"/>
      <c r="L355" s="14"/>
      <c r="M355" s="14"/>
      <c r="N355" s="15"/>
    </row>
    <row r="356" spans="1:17" x14ac:dyDescent="0.25">
      <c r="A356" s="36"/>
      <c r="B356"/>
      <c r="C356"/>
      <c r="D356"/>
      <c r="E356"/>
      <c r="F356"/>
      <c r="G356"/>
      <c r="H356"/>
      <c r="I356" s="14"/>
      <c r="J356" s="14"/>
      <c r="K356" s="14"/>
      <c r="L356" s="14"/>
      <c r="M356" s="14"/>
      <c r="N356" s="15"/>
    </row>
    <row r="357" spans="1:17" x14ac:dyDescent="0.25">
      <c r="A357" s="36"/>
      <c r="B357" s="40" t="s">
        <v>20</v>
      </c>
      <c r="C357" s="40" t="s">
        <v>29</v>
      </c>
      <c r="D357" s="42" t="s">
        <v>30</v>
      </c>
      <c r="E357" s="42" t="s">
        <v>31</v>
      </c>
      <c r="F357"/>
      <c r="G357"/>
      <c r="H357"/>
      <c r="I357" s="14"/>
      <c r="J357" s="14"/>
      <c r="K357" s="14"/>
      <c r="L357" s="14"/>
      <c r="M357" s="14"/>
      <c r="N357" s="15"/>
    </row>
    <row r="358" spans="1:17" ht="28.5" x14ac:dyDescent="0.25">
      <c r="A358" s="36"/>
      <c r="B358" s="43" t="s">
        <v>32</v>
      </c>
      <c r="C358" s="44">
        <v>40</v>
      </c>
      <c r="D358" s="668">
        <v>20</v>
      </c>
      <c r="E358" s="1081">
        <f>+D358+D359</f>
        <v>80</v>
      </c>
      <c r="F358"/>
      <c r="G358"/>
      <c r="H358"/>
      <c r="I358" s="14"/>
      <c r="J358" s="14"/>
      <c r="K358" s="14"/>
      <c r="L358" s="14"/>
      <c r="M358" s="14"/>
      <c r="N358" s="15"/>
    </row>
    <row r="359" spans="1:17" ht="42.75" x14ac:dyDescent="0.25">
      <c r="A359" s="36"/>
      <c r="B359" s="43" t="s">
        <v>33</v>
      </c>
      <c r="C359" s="44">
        <v>60</v>
      </c>
      <c r="D359" s="668">
        <v>60</v>
      </c>
      <c r="E359" s="1082"/>
      <c r="F359"/>
      <c r="G359"/>
      <c r="H359"/>
      <c r="I359" s="14"/>
      <c r="J359" s="14"/>
      <c r="K359" s="14"/>
      <c r="L359" s="14"/>
      <c r="M359" s="14"/>
      <c r="N359" s="15"/>
    </row>
    <row r="360" spans="1:17" x14ac:dyDescent="0.25">
      <c r="A360" s="36"/>
      <c r="C360" s="37"/>
      <c r="D360" s="21"/>
      <c r="E360" s="38"/>
      <c r="F360" s="34"/>
      <c r="G360" s="34"/>
      <c r="H360" s="34"/>
      <c r="I360" s="35"/>
      <c r="J360" s="35"/>
      <c r="K360" s="35"/>
      <c r="L360" s="35"/>
      <c r="M360" s="35"/>
    </row>
    <row r="361" spans="1:17" x14ac:dyDescent="0.25">
      <c r="A361" s="36"/>
      <c r="C361" s="37"/>
      <c r="D361" s="21"/>
      <c r="E361" s="38"/>
      <c r="F361" s="34"/>
      <c r="G361" s="34"/>
      <c r="H361" s="34"/>
      <c r="I361" s="35"/>
      <c r="J361" s="35"/>
      <c r="K361" s="35"/>
      <c r="L361" s="35"/>
      <c r="M361" s="35"/>
    </row>
    <row r="362" spans="1:17" x14ac:dyDescent="0.25">
      <c r="A362" s="36"/>
      <c r="C362" s="37"/>
      <c r="D362" s="21"/>
      <c r="E362" s="38"/>
      <c r="F362" s="34"/>
      <c r="G362" s="34"/>
      <c r="H362" s="34"/>
      <c r="I362" s="35"/>
      <c r="J362" s="35"/>
      <c r="K362" s="35"/>
      <c r="L362" s="35"/>
      <c r="M362" s="35"/>
    </row>
    <row r="363" spans="1:17" ht="15.75" thickBot="1" x14ac:dyDescent="0.3">
      <c r="M363" s="1083" t="s">
        <v>34</v>
      </c>
      <c r="N363" s="1083"/>
    </row>
    <row r="364" spans="1:17" x14ac:dyDescent="0.25">
      <c r="B364" s="39" t="s">
        <v>35</v>
      </c>
      <c r="M364" s="45"/>
      <c r="N364" s="45"/>
    </row>
    <row r="365" spans="1:17" ht="15.75" thickBot="1" x14ac:dyDescent="0.3">
      <c r="M365" s="45"/>
      <c r="N365" s="45"/>
    </row>
    <row r="366" spans="1:17" ht="60" x14ac:dyDescent="0.25">
      <c r="A366" s="14"/>
      <c r="B366" s="46" t="s">
        <v>36</v>
      </c>
      <c r="C366" s="46" t="s">
        <v>37</v>
      </c>
      <c r="D366" s="46" t="s">
        <v>38</v>
      </c>
      <c r="E366" s="46" t="s">
        <v>39</v>
      </c>
      <c r="F366" s="46" t="s">
        <v>40</v>
      </c>
      <c r="G366" s="46" t="s">
        <v>41</v>
      </c>
      <c r="H366" s="46" t="s">
        <v>42</v>
      </c>
      <c r="I366" s="46" t="s">
        <v>43</v>
      </c>
      <c r="J366" s="46" t="s">
        <v>44</v>
      </c>
      <c r="K366" s="46" t="s">
        <v>45</v>
      </c>
      <c r="L366" s="46" t="s">
        <v>46</v>
      </c>
      <c r="M366" s="47" t="s">
        <v>47</v>
      </c>
      <c r="N366" s="46" t="s">
        <v>48</v>
      </c>
      <c r="O366" s="46" t="s">
        <v>49</v>
      </c>
      <c r="P366" s="48" t="s">
        <v>50</v>
      </c>
      <c r="Q366" s="48" t="s">
        <v>51</v>
      </c>
    </row>
    <row r="367" spans="1:17" ht="270" x14ac:dyDescent="0.25">
      <c r="A367" s="62">
        <v>1</v>
      </c>
      <c r="B367" s="49" t="s">
        <v>3102</v>
      </c>
      <c r="C367" s="49" t="s">
        <v>3102</v>
      </c>
      <c r="D367" s="49" t="s">
        <v>3210</v>
      </c>
      <c r="E367" s="64" t="s">
        <v>54</v>
      </c>
      <c r="F367" s="52" t="s">
        <v>3211</v>
      </c>
      <c r="G367" s="53"/>
      <c r="H367" s="54" t="s">
        <v>3212</v>
      </c>
      <c r="I367" s="55" t="s">
        <v>3213</v>
      </c>
      <c r="J367" s="55" t="s">
        <v>22</v>
      </c>
      <c r="L367" s="608">
        <v>24</v>
      </c>
      <c r="M367" s="56">
        <v>0</v>
      </c>
      <c r="N367" s="56">
        <f>+M367*G367</f>
        <v>0</v>
      </c>
      <c r="O367" s="57" t="s">
        <v>54</v>
      </c>
      <c r="P367" s="57">
        <v>56</v>
      </c>
      <c r="Q367" s="58" t="s">
        <v>3235</v>
      </c>
    </row>
    <row r="368" spans="1:17" x14ac:dyDescent="0.25">
      <c r="A368" s="62">
        <f>+A367+1</f>
        <v>2</v>
      </c>
      <c r="B368" s="49"/>
      <c r="C368" s="50"/>
      <c r="D368" s="49"/>
      <c r="E368" s="64"/>
      <c r="F368" s="52"/>
      <c r="G368" s="52"/>
      <c r="H368" s="52"/>
      <c r="I368" s="55"/>
      <c r="J368" s="55"/>
      <c r="K368" s="608"/>
      <c r="L368" s="55"/>
      <c r="M368" s="56"/>
      <c r="N368" s="56"/>
      <c r="O368" s="57"/>
      <c r="P368" s="57"/>
      <c r="Q368" s="58"/>
    </row>
    <row r="369" spans="1:17" x14ac:dyDescent="0.25">
      <c r="A369" s="62">
        <f t="shared" ref="A369:A374" si="9">+A368+1</f>
        <v>3</v>
      </c>
      <c r="B369" s="49"/>
      <c r="C369" s="50"/>
      <c r="D369" s="49"/>
      <c r="E369" s="64"/>
      <c r="F369" s="52"/>
      <c r="G369" s="52"/>
      <c r="H369" s="52"/>
      <c r="I369" s="55"/>
      <c r="J369" s="55"/>
      <c r="K369" s="608"/>
      <c r="L369" s="55"/>
      <c r="M369" s="56"/>
      <c r="N369" s="56"/>
      <c r="O369" s="57"/>
      <c r="P369" s="57"/>
      <c r="Q369" s="58"/>
    </row>
    <row r="370" spans="1:17" x14ac:dyDescent="0.25">
      <c r="A370" s="62">
        <f t="shared" si="9"/>
        <v>4</v>
      </c>
      <c r="B370" s="49"/>
      <c r="C370" s="50"/>
      <c r="D370" s="49"/>
      <c r="E370" s="64"/>
      <c r="F370" s="52"/>
      <c r="G370" s="52"/>
      <c r="H370" s="52"/>
      <c r="I370" s="55"/>
      <c r="J370" s="55"/>
      <c r="K370" s="608"/>
      <c r="L370" s="55"/>
      <c r="M370" s="56"/>
      <c r="N370" s="56"/>
      <c r="O370" s="57"/>
      <c r="P370" s="57"/>
      <c r="Q370" s="58"/>
    </row>
    <row r="371" spans="1:17" x14ac:dyDescent="0.25">
      <c r="A371" s="62">
        <f t="shared" si="9"/>
        <v>5</v>
      </c>
      <c r="B371" s="49"/>
      <c r="C371" s="50"/>
      <c r="D371" s="49"/>
      <c r="E371" s="64"/>
      <c r="F371" s="52"/>
      <c r="G371" s="52"/>
      <c r="H371" s="52"/>
      <c r="I371" s="55"/>
      <c r="J371" s="55"/>
      <c r="K371" s="608"/>
      <c r="L371" s="55"/>
      <c r="M371" s="56"/>
      <c r="N371" s="56"/>
      <c r="O371" s="57"/>
      <c r="P371" s="57"/>
      <c r="Q371" s="58"/>
    </row>
    <row r="372" spans="1:17" x14ac:dyDescent="0.25">
      <c r="A372" s="62">
        <f t="shared" si="9"/>
        <v>6</v>
      </c>
      <c r="B372" s="49"/>
      <c r="C372" s="50"/>
      <c r="D372" s="49"/>
      <c r="E372" s="64"/>
      <c r="F372" s="52"/>
      <c r="G372" s="52"/>
      <c r="H372" s="52"/>
      <c r="I372" s="55"/>
      <c r="J372" s="55"/>
      <c r="K372" s="608"/>
      <c r="L372" s="55"/>
      <c r="M372" s="56"/>
      <c r="N372" s="56"/>
      <c r="O372" s="57"/>
      <c r="P372" s="57"/>
      <c r="Q372" s="58"/>
    </row>
    <row r="373" spans="1:17" x14ac:dyDescent="0.25">
      <c r="A373" s="62">
        <f t="shared" si="9"/>
        <v>7</v>
      </c>
      <c r="B373" s="49"/>
      <c r="C373" s="50"/>
      <c r="D373" s="49"/>
      <c r="E373" s="64"/>
      <c r="F373" s="52"/>
      <c r="G373" s="52"/>
      <c r="H373" s="52"/>
      <c r="I373" s="55"/>
      <c r="J373" s="55"/>
      <c r="K373" s="608"/>
      <c r="L373" s="55"/>
      <c r="M373" s="56"/>
      <c r="N373" s="56"/>
      <c r="O373" s="57"/>
      <c r="P373" s="57"/>
      <c r="Q373" s="58"/>
    </row>
    <row r="374" spans="1:17" x14ac:dyDescent="0.25">
      <c r="A374" s="62">
        <f t="shared" si="9"/>
        <v>8</v>
      </c>
      <c r="B374" s="49"/>
      <c r="C374" s="50"/>
      <c r="D374" s="49"/>
      <c r="E374" s="64"/>
      <c r="F374" s="52"/>
      <c r="G374" s="52"/>
      <c r="H374" s="52"/>
      <c r="I374" s="55"/>
      <c r="J374" s="55"/>
      <c r="K374" s="608"/>
      <c r="L374" s="55"/>
      <c r="M374" s="56"/>
      <c r="N374" s="56"/>
      <c r="O374" s="57"/>
      <c r="P374" s="57"/>
      <c r="Q374" s="58"/>
    </row>
    <row r="375" spans="1:17" x14ac:dyDescent="0.25">
      <c r="A375" s="62"/>
      <c r="B375" s="63" t="s">
        <v>31</v>
      </c>
      <c r="C375" s="50"/>
      <c r="D375" s="49"/>
      <c r="E375" s="64"/>
      <c r="F375" s="52"/>
      <c r="G375" s="52"/>
      <c r="H375" s="52"/>
      <c r="I375" s="55"/>
      <c r="J375" s="55"/>
      <c r="K375" s="67">
        <f t="shared" ref="K375:N375" si="10">SUM(K367:K374)</f>
        <v>0</v>
      </c>
      <c r="L375" s="67">
        <f>SUM(L367:L374)</f>
        <v>24</v>
      </c>
      <c r="M375" s="66">
        <f t="shared" si="10"/>
        <v>0</v>
      </c>
      <c r="N375" s="67">
        <f t="shared" si="10"/>
        <v>0</v>
      </c>
      <c r="O375" s="57"/>
      <c r="P375" s="57"/>
      <c r="Q375" s="68"/>
    </row>
    <row r="376" spans="1:17" x14ac:dyDescent="0.25">
      <c r="A376" s="69"/>
      <c r="B376" s="69"/>
      <c r="C376" s="69"/>
      <c r="D376" s="69"/>
      <c r="E376" s="70"/>
      <c r="F376" s="69"/>
      <c r="G376" s="69"/>
      <c r="H376" s="69"/>
      <c r="I376" s="69"/>
      <c r="J376" s="69"/>
      <c r="K376" s="69"/>
      <c r="L376" s="69"/>
      <c r="M376" s="69"/>
      <c r="N376" s="69"/>
      <c r="O376" s="69"/>
      <c r="P376" s="69"/>
      <c r="Q376" s="69"/>
    </row>
    <row r="377" spans="1:17" x14ac:dyDescent="0.25">
      <c r="A377" s="69"/>
      <c r="B377" s="1069" t="s">
        <v>76</v>
      </c>
      <c r="C377" s="1069" t="s">
        <v>77</v>
      </c>
      <c r="D377" s="1071" t="s">
        <v>78</v>
      </c>
      <c r="E377" s="1071"/>
      <c r="F377" s="69"/>
      <c r="G377" s="69"/>
      <c r="H377" s="69"/>
      <c r="I377" s="69"/>
      <c r="J377" s="69"/>
      <c r="K377" s="69"/>
      <c r="L377" s="69"/>
      <c r="M377" s="69"/>
      <c r="N377" s="69"/>
      <c r="O377" s="69"/>
      <c r="P377" s="69"/>
      <c r="Q377" s="69"/>
    </row>
    <row r="378" spans="1:17" x14ac:dyDescent="0.25">
      <c r="A378" s="69"/>
      <c r="B378" s="1070"/>
      <c r="C378" s="1070"/>
      <c r="D378" s="673" t="s">
        <v>79</v>
      </c>
      <c r="E378" s="71" t="s">
        <v>80</v>
      </c>
      <c r="F378" s="69"/>
      <c r="G378" s="69"/>
      <c r="H378" s="69"/>
      <c r="I378" s="69"/>
      <c r="J378" s="69"/>
      <c r="K378" s="69"/>
      <c r="L378" s="69"/>
      <c r="M378" s="69"/>
      <c r="N378" s="69"/>
      <c r="O378" s="69"/>
      <c r="P378" s="69"/>
      <c r="Q378" s="69"/>
    </row>
    <row r="379" spans="1:17" ht="18.75" x14ac:dyDescent="0.25">
      <c r="A379" s="69"/>
      <c r="B379" s="72" t="s">
        <v>81</v>
      </c>
      <c r="C379" s="73">
        <f>+K375</f>
        <v>0</v>
      </c>
      <c r="D379" s="75"/>
      <c r="E379" s="75" t="s">
        <v>24</v>
      </c>
      <c r="F379" s="76"/>
      <c r="G379" s="76"/>
      <c r="H379" s="76"/>
      <c r="I379" s="76"/>
      <c r="J379" s="76"/>
      <c r="K379" s="76"/>
      <c r="L379" s="76"/>
      <c r="M379" s="76"/>
      <c r="N379" s="69"/>
      <c r="O379" s="69"/>
      <c r="P379" s="69"/>
      <c r="Q379" s="69"/>
    </row>
    <row r="380" spans="1:17" x14ac:dyDescent="0.25">
      <c r="A380" s="69"/>
      <c r="B380" s="72" t="s">
        <v>82</v>
      </c>
      <c r="C380" s="73">
        <f>+M375</f>
        <v>0</v>
      </c>
      <c r="D380" s="75"/>
      <c r="E380" s="75" t="s">
        <v>24</v>
      </c>
      <c r="F380" s="69"/>
      <c r="G380" s="69"/>
      <c r="H380" s="69"/>
      <c r="I380" s="69"/>
      <c r="J380" s="69"/>
      <c r="K380" s="69"/>
      <c r="L380" s="69"/>
      <c r="M380" s="69"/>
      <c r="N380" s="69"/>
      <c r="O380" s="69"/>
      <c r="P380" s="69"/>
      <c r="Q380" s="69"/>
    </row>
    <row r="381" spans="1:17" x14ac:dyDescent="0.25">
      <c r="A381" s="69"/>
      <c r="B381" s="77"/>
      <c r="C381" s="1087"/>
      <c r="D381" s="1087"/>
      <c r="E381" s="1087"/>
      <c r="F381" s="1087"/>
      <c r="G381" s="1087"/>
      <c r="H381" s="1087"/>
      <c r="I381" s="1087"/>
      <c r="J381" s="1087"/>
      <c r="K381" s="1087"/>
      <c r="L381" s="1087"/>
      <c r="M381" s="1087"/>
      <c r="N381" s="1087"/>
      <c r="O381" s="69"/>
      <c r="P381" s="69"/>
      <c r="Q381" s="69"/>
    </row>
    <row r="382" spans="1:17" ht="15.75" thickBot="1" x14ac:dyDescent="0.3"/>
    <row r="383" spans="1:17" ht="27" thickBot="1" x14ac:dyDescent="0.3">
      <c r="B383" s="1088" t="s">
        <v>83</v>
      </c>
      <c r="C383" s="1088"/>
      <c r="D383" s="1088"/>
      <c r="E383" s="1088"/>
      <c r="F383" s="1088"/>
      <c r="G383" s="1088"/>
      <c r="H383" s="1088"/>
      <c r="I383" s="1088"/>
      <c r="J383" s="1088"/>
      <c r="K383" s="1088"/>
      <c r="L383" s="1088"/>
      <c r="M383" s="1088"/>
      <c r="N383" s="1088"/>
    </row>
    <row r="386" spans="2:17" ht="105" x14ac:dyDescent="0.25">
      <c r="B386" s="78" t="s">
        <v>84</v>
      </c>
      <c r="C386" s="79" t="s">
        <v>85</v>
      </c>
      <c r="D386" s="79" t="s">
        <v>86</v>
      </c>
      <c r="E386" s="79" t="s">
        <v>87</v>
      </c>
      <c r="F386" s="79" t="s">
        <v>88</v>
      </c>
      <c r="G386" s="79" t="s">
        <v>89</v>
      </c>
      <c r="H386" s="79" t="s">
        <v>90</v>
      </c>
      <c r="I386" s="79" t="s">
        <v>91</v>
      </c>
      <c r="J386" s="79" t="s">
        <v>92</v>
      </c>
      <c r="K386" s="79" t="s">
        <v>93</v>
      </c>
      <c r="L386" s="79" t="s">
        <v>94</v>
      </c>
      <c r="M386" s="80" t="s">
        <v>95</v>
      </c>
      <c r="N386" s="80" t="s">
        <v>96</v>
      </c>
      <c r="O386" s="1084" t="s">
        <v>97</v>
      </c>
      <c r="P386" s="1086"/>
      <c r="Q386" s="79" t="s">
        <v>98</v>
      </c>
    </row>
    <row r="387" spans="2:17" x14ac:dyDescent="0.25">
      <c r="B387" s="81"/>
      <c r="C387" s="81"/>
      <c r="D387" s="82"/>
      <c r="E387" s="82"/>
      <c r="F387" s="83"/>
      <c r="G387" s="83"/>
      <c r="H387" s="83"/>
      <c r="I387" s="84"/>
      <c r="J387" s="84"/>
      <c r="K387" s="41"/>
      <c r="L387" s="41"/>
      <c r="M387" s="41"/>
      <c r="N387" s="41"/>
      <c r="O387" s="994"/>
      <c r="P387" s="996"/>
      <c r="Q387" s="41"/>
    </row>
    <row r="388" spans="2:17" x14ac:dyDescent="0.25">
      <c r="B388" s="81" t="s">
        <v>242</v>
      </c>
      <c r="C388" s="81" t="s">
        <v>3113</v>
      </c>
      <c r="D388" s="82" t="s">
        <v>3236</v>
      </c>
      <c r="E388" s="82">
        <v>119</v>
      </c>
      <c r="F388" s="83"/>
      <c r="G388" s="83" t="s">
        <v>21</v>
      </c>
      <c r="H388" s="83"/>
      <c r="I388" s="84"/>
      <c r="J388" s="84" t="s">
        <v>21</v>
      </c>
      <c r="K388" s="84" t="s">
        <v>21</v>
      </c>
      <c r="L388" s="84" t="s">
        <v>21</v>
      </c>
      <c r="M388" s="84" t="s">
        <v>21</v>
      </c>
      <c r="N388" s="84" t="s">
        <v>21</v>
      </c>
      <c r="O388" s="994"/>
      <c r="P388" s="996"/>
      <c r="Q388" s="41" t="s">
        <v>21</v>
      </c>
    </row>
    <row r="389" spans="2:17" x14ac:dyDescent="0.25">
      <c r="B389" s="81" t="s">
        <v>242</v>
      </c>
      <c r="C389" s="81" t="s">
        <v>3113</v>
      </c>
      <c r="D389" s="82" t="s">
        <v>3237</v>
      </c>
      <c r="E389" s="82">
        <v>100</v>
      </c>
      <c r="F389" s="83"/>
      <c r="G389" s="83" t="s">
        <v>21</v>
      </c>
      <c r="H389" s="83"/>
      <c r="I389" s="84"/>
      <c r="J389" s="84" t="s">
        <v>21</v>
      </c>
      <c r="K389" s="84" t="s">
        <v>21</v>
      </c>
      <c r="L389" s="84" t="s">
        <v>21</v>
      </c>
      <c r="M389" s="84" t="s">
        <v>21</v>
      </c>
      <c r="N389" s="84" t="s">
        <v>21</v>
      </c>
      <c r="O389" s="994"/>
      <c r="P389" s="996"/>
      <c r="Q389" s="41" t="s">
        <v>21</v>
      </c>
    </row>
    <row r="390" spans="2:17" x14ac:dyDescent="0.25">
      <c r="B390" s="81" t="s">
        <v>242</v>
      </c>
      <c r="C390" s="81" t="s">
        <v>3113</v>
      </c>
      <c r="D390" s="82" t="s">
        <v>3238</v>
      </c>
      <c r="E390" s="82">
        <v>200</v>
      </c>
      <c r="F390" s="83"/>
      <c r="G390" s="83" t="s">
        <v>21</v>
      </c>
      <c r="H390" s="83"/>
      <c r="I390" s="84"/>
      <c r="J390" s="84" t="s">
        <v>21</v>
      </c>
      <c r="K390" s="84" t="s">
        <v>21</v>
      </c>
      <c r="L390" s="84" t="s">
        <v>21</v>
      </c>
      <c r="M390" s="84" t="s">
        <v>21</v>
      </c>
      <c r="N390" s="84" t="s">
        <v>21</v>
      </c>
      <c r="O390" s="994"/>
      <c r="P390" s="996"/>
      <c r="Q390" s="41" t="s">
        <v>21</v>
      </c>
    </row>
    <row r="391" spans="2:17" x14ac:dyDescent="0.25">
      <c r="B391" s="81" t="s">
        <v>242</v>
      </c>
      <c r="C391" s="81" t="s">
        <v>3113</v>
      </c>
      <c r="D391" s="82" t="s">
        <v>3239</v>
      </c>
      <c r="E391" s="82">
        <v>30</v>
      </c>
      <c r="F391" s="83"/>
      <c r="G391" s="83" t="s">
        <v>21</v>
      </c>
      <c r="H391" s="83"/>
      <c r="I391" s="84"/>
      <c r="J391" s="84" t="s">
        <v>21</v>
      </c>
      <c r="K391" s="84" t="s">
        <v>21</v>
      </c>
      <c r="L391" s="84" t="s">
        <v>21</v>
      </c>
      <c r="M391" s="84" t="s">
        <v>21</v>
      </c>
      <c r="N391" s="84" t="s">
        <v>21</v>
      </c>
      <c r="O391" s="994"/>
      <c r="P391" s="996"/>
      <c r="Q391" s="41" t="s">
        <v>21</v>
      </c>
    </row>
    <row r="392" spans="2:17" x14ac:dyDescent="0.25">
      <c r="B392" s="81"/>
      <c r="C392" s="81"/>
      <c r="D392" s="82"/>
      <c r="E392" s="82"/>
      <c r="F392" s="83"/>
      <c r="G392" s="83"/>
      <c r="H392" s="83"/>
      <c r="I392" s="84"/>
      <c r="J392" s="84"/>
      <c r="K392" s="41"/>
      <c r="L392" s="41"/>
      <c r="M392" s="41"/>
      <c r="N392" s="41"/>
      <c r="O392" s="994"/>
      <c r="P392" s="996"/>
      <c r="Q392" s="41"/>
    </row>
    <row r="393" spans="2:17" x14ac:dyDescent="0.25">
      <c r="B393" s="41"/>
      <c r="C393" s="41"/>
      <c r="D393" s="41"/>
      <c r="E393" s="41"/>
      <c r="F393" s="41"/>
      <c r="G393" s="41"/>
      <c r="H393" s="41"/>
      <c r="I393" s="41"/>
      <c r="J393" s="41"/>
      <c r="K393" s="41"/>
      <c r="L393" s="41"/>
      <c r="M393" s="41"/>
      <c r="N393" s="41"/>
      <c r="O393" s="994"/>
      <c r="P393" s="996"/>
      <c r="Q393" s="41"/>
    </row>
    <row r="394" spans="2:17" x14ac:dyDescent="0.25">
      <c r="B394" s="2" t="s">
        <v>107</v>
      </c>
    </row>
    <row r="395" spans="2:17" x14ac:dyDescent="0.25">
      <c r="B395" s="2" t="s">
        <v>108</v>
      </c>
    </row>
    <row r="396" spans="2:17" x14ac:dyDescent="0.25">
      <c r="B396" s="2" t="s">
        <v>109</v>
      </c>
    </row>
    <row r="398" spans="2:17" ht="15.75" thickBot="1" x14ac:dyDescent="0.3"/>
    <row r="399" spans="2:17" ht="27" thickBot="1" x14ac:dyDescent="0.3">
      <c r="B399" s="1091" t="s">
        <v>110</v>
      </c>
      <c r="C399" s="1092"/>
      <c r="D399" s="1092"/>
      <c r="E399" s="1092"/>
      <c r="F399" s="1092"/>
      <c r="G399" s="1092"/>
      <c r="H399" s="1092"/>
      <c r="I399" s="1092"/>
      <c r="J399" s="1092"/>
      <c r="K399" s="1092"/>
      <c r="L399" s="1092"/>
      <c r="M399" s="1092"/>
      <c r="N399" s="1093"/>
    </row>
    <row r="404" spans="2:17" ht="75" x14ac:dyDescent="0.25">
      <c r="B404" s="78" t="s">
        <v>111</v>
      </c>
      <c r="C404" s="78" t="s">
        <v>112</v>
      </c>
      <c r="D404" s="78" t="s">
        <v>113</v>
      </c>
      <c r="E404" s="78" t="s">
        <v>114</v>
      </c>
      <c r="F404" s="78" t="s">
        <v>115</v>
      </c>
      <c r="G404" s="78" t="s">
        <v>116</v>
      </c>
      <c r="H404" s="78" t="s">
        <v>117</v>
      </c>
      <c r="I404" s="78" t="s">
        <v>118</v>
      </c>
      <c r="J404" s="1084" t="s">
        <v>119</v>
      </c>
      <c r="K404" s="1085"/>
      <c r="L404" s="1086"/>
      <c r="M404" s="78" t="s">
        <v>120</v>
      </c>
      <c r="N404" s="78" t="s">
        <v>121</v>
      </c>
      <c r="O404" s="78" t="s">
        <v>122</v>
      </c>
      <c r="P404" s="1084" t="s">
        <v>97</v>
      </c>
      <c r="Q404" s="1086"/>
    </row>
    <row r="405" spans="2:17" ht="30" x14ac:dyDescent="0.25">
      <c r="B405" s="85" t="s">
        <v>123</v>
      </c>
      <c r="C405" s="85"/>
      <c r="D405" s="81" t="s">
        <v>3240</v>
      </c>
      <c r="E405" s="81">
        <v>1140856459</v>
      </c>
      <c r="F405" s="81" t="s">
        <v>3241</v>
      </c>
      <c r="G405" s="81" t="s">
        <v>3144</v>
      </c>
      <c r="H405" s="120">
        <v>39786</v>
      </c>
      <c r="I405" s="82"/>
      <c r="J405" s="85" t="s">
        <v>3183</v>
      </c>
      <c r="K405" s="75" t="s">
        <v>1285</v>
      </c>
      <c r="L405" s="87" t="s">
        <v>3184</v>
      </c>
      <c r="M405" s="41" t="s">
        <v>21</v>
      </c>
      <c r="N405" s="41" t="s">
        <v>22</v>
      </c>
      <c r="O405" s="41"/>
      <c r="P405" s="993" t="s">
        <v>3242</v>
      </c>
      <c r="Q405" s="993"/>
    </row>
    <row r="406" spans="2:17" ht="30" x14ac:dyDescent="0.25">
      <c r="B406" s="85" t="s">
        <v>123</v>
      </c>
      <c r="C406" s="85"/>
      <c r="D406" s="81" t="s">
        <v>3243</v>
      </c>
      <c r="E406" s="81">
        <v>22739298</v>
      </c>
      <c r="F406" s="81" t="s">
        <v>2276</v>
      </c>
      <c r="G406" s="81" t="s">
        <v>3182</v>
      </c>
      <c r="H406" s="120">
        <v>41208</v>
      </c>
      <c r="I406" s="82"/>
      <c r="J406" s="85" t="s">
        <v>3183</v>
      </c>
      <c r="K406" s="75" t="s">
        <v>1285</v>
      </c>
      <c r="L406" s="87" t="s">
        <v>3184</v>
      </c>
      <c r="M406" s="41" t="s">
        <v>21</v>
      </c>
      <c r="N406" s="41" t="s">
        <v>21</v>
      </c>
      <c r="O406" s="41"/>
      <c r="P406" s="668"/>
      <c r="Q406" s="668"/>
    </row>
    <row r="407" spans="2:17" ht="60" x14ac:dyDescent="0.25">
      <c r="B407" s="85" t="s">
        <v>123</v>
      </c>
      <c r="C407" s="85"/>
      <c r="D407" s="81" t="s">
        <v>3244</v>
      </c>
      <c r="E407" s="81">
        <v>32863212</v>
      </c>
      <c r="F407" s="81" t="s">
        <v>3245</v>
      </c>
      <c r="G407" s="81" t="s">
        <v>3246</v>
      </c>
      <c r="H407" s="120">
        <v>34313</v>
      </c>
      <c r="I407" s="82"/>
      <c r="J407" s="85" t="s">
        <v>3247</v>
      </c>
      <c r="K407" s="87" t="s">
        <v>3248</v>
      </c>
      <c r="L407" s="87" t="s">
        <v>3249</v>
      </c>
      <c r="M407" s="41" t="s">
        <v>21</v>
      </c>
      <c r="N407" s="41" t="s">
        <v>21</v>
      </c>
      <c r="O407" s="41"/>
      <c r="P407" s="668"/>
      <c r="Q407" s="668"/>
    </row>
    <row r="408" spans="2:17" ht="60" x14ac:dyDescent="0.25">
      <c r="B408" s="85" t="s">
        <v>123</v>
      </c>
      <c r="C408" s="85"/>
      <c r="D408" s="81" t="s">
        <v>3250</v>
      </c>
      <c r="E408" s="81">
        <v>55313825</v>
      </c>
      <c r="F408" s="81" t="s">
        <v>265</v>
      </c>
      <c r="G408" s="81" t="s">
        <v>3182</v>
      </c>
      <c r="H408" s="120">
        <v>41424</v>
      </c>
      <c r="I408" s="82"/>
      <c r="J408" s="85" t="s">
        <v>3251</v>
      </c>
      <c r="K408" s="87" t="s">
        <v>3252</v>
      </c>
      <c r="L408" s="87" t="s">
        <v>3253</v>
      </c>
      <c r="M408" s="41" t="s">
        <v>21</v>
      </c>
      <c r="N408" s="41" t="s">
        <v>21</v>
      </c>
      <c r="O408" s="41"/>
      <c r="P408" s="668"/>
      <c r="Q408" s="668"/>
    </row>
    <row r="409" spans="2:17" ht="45" x14ac:dyDescent="0.25">
      <c r="B409" s="85" t="s">
        <v>229</v>
      </c>
      <c r="C409" s="85"/>
      <c r="D409" s="81" t="s">
        <v>3254</v>
      </c>
      <c r="E409" s="81">
        <v>32874417</v>
      </c>
      <c r="F409" s="81" t="s">
        <v>299</v>
      </c>
      <c r="G409" s="81" t="s">
        <v>3255</v>
      </c>
      <c r="H409" s="120">
        <v>36546</v>
      </c>
      <c r="I409" s="82" t="s">
        <v>3256</v>
      </c>
      <c r="J409" s="736" t="s">
        <v>3257</v>
      </c>
      <c r="K409" s="87" t="s">
        <v>3258</v>
      </c>
      <c r="L409" s="84" t="s">
        <v>273</v>
      </c>
      <c r="M409" s="41" t="s">
        <v>21</v>
      </c>
      <c r="N409" s="41" t="s">
        <v>21</v>
      </c>
      <c r="O409" s="41"/>
      <c r="P409" s="993"/>
      <c r="Q409" s="993"/>
    </row>
    <row r="410" spans="2:17" ht="105" x14ac:dyDescent="0.25">
      <c r="B410" s="85" t="s">
        <v>229</v>
      </c>
      <c r="C410" s="85"/>
      <c r="D410" s="81" t="s">
        <v>3259</v>
      </c>
      <c r="E410" s="81">
        <v>22523495</v>
      </c>
      <c r="F410" s="81" t="s">
        <v>299</v>
      </c>
      <c r="G410" s="81" t="s">
        <v>3260</v>
      </c>
      <c r="H410" s="120">
        <v>39420</v>
      </c>
      <c r="I410" s="82" t="s">
        <v>3261</v>
      </c>
      <c r="J410" s="85" t="s">
        <v>3262</v>
      </c>
      <c r="K410" s="87" t="s">
        <v>3263</v>
      </c>
      <c r="L410" s="87" t="s">
        <v>3264</v>
      </c>
      <c r="M410" s="41" t="s">
        <v>21</v>
      </c>
      <c r="N410" s="41" t="s">
        <v>21</v>
      </c>
      <c r="O410" s="41"/>
      <c r="P410" s="668"/>
      <c r="Q410" s="668"/>
    </row>
    <row r="411" spans="2:17" ht="30" x14ac:dyDescent="0.25">
      <c r="B411" s="85" t="s">
        <v>229</v>
      </c>
      <c r="C411" s="85"/>
      <c r="D411" s="81" t="s">
        <v>3265</v>
      </c>
      <c r="E411" s="81">
        <v>32743896</v>
      </c>
      <c r="F411" s="81" t="s">
        <v>299</v>
      </c>
      <c r="G411" s="81" t="s">
        <v>3266</v>
      </c>
      <c r="H411" s="120">
        <v>37750</v>
      </c>
      <c r="I411" s="82" t="s">
        <v>3267</v>
      </c>
      <c r="J411" s="85" t="s">
        <v>3183</v>
      </c>
      <c r="K411" s="84" t="s">
        <v>646</v>
      </c>
      <c r="L411" s="84" t="s">
        <v>273</v>
      </c>
      <c r="M411" s="41" t="s">
        <v>21</v>
      </c>
      <c r="N411" s="41" t="s">
        <v>21</v>
      </c>
      <c r="O411" s="41"/>
      <c r="P411" s="668"/>
      <c r="Q411" s="668"/>
    </row>
    <row r="412" spans="2:17" ht="75" x14ac:dyDescent="0.25">
      <c r="B412" s="87" t="s">
        <v>229</v>
      </c>
      <c r="C412" s="87"/>
      <c r="D412" s="84" t="s">
        <v>3268</v>
      </c>
      <c r="E412" s="84">
        <v>55247499</v>
      </c>
      <c r="F412" s="84" t="s">
        <v>299</v>
      </c>
      <c r="G412" s="84" t="s">
        <v>3255</v>
      </c>
      <c r="H412" s="649">
        <v>38737</v>
      </c>
      <c r="I412" s="82">
        <v>2364</v>
      </c>
      <c r="J412" s="87" t="s">
        <v>3269</v>
      </c>
      <c r="K412" s="87" t="s">
        <v>3270</v>
      </c>
      <c r="L412" s="84" t="s">
        <v>273</v>
      </c>
      <c r="M412" s="75"/>
      <c r="N412" s="75" t="s">
        <v>22</v>
      </c>
      <c r="O412" s="75"/>
      <c r="P412" s="1115" t="s">
        <v>230</v>
      </c>
      <c r="Q412" s="1116"/>
    </row>
    <row r="414" spans="2:17" ht="15.75" thickBot="1" x14ac:dyDescent="0.3"/>
    <row r="415" spans="2:17" ht="27" thickBot="1" x14ac:dyDescent="0.3">
      <c r="B415" s="1091" t="s">
        <v>145</v>
      </c>
      <c r="C415" s="1092"/>
      <c r="D415" s="1092"/>
      <c r="E415" s="1092"/>
      <c r="F415" s="1092"/>
      <c r="G415" s="1092"/>
      <c r="H415" s="1092"/>
      <c r="I415" s="1092"/>
      <c r="J415" s="1092"/>
      <c r="K415" s="1092"/>
      <c r="L415" s="1092"/>
      <c r="M415" s="1092"/>
      <c r="N415" s="1093"/>
    </row>
    <row r="418" spans="1:17" ht="30" x14ac:dyDescent="0.25">
      <c r="B418" s="79" t="s">
        <v>20</v>
      </c>
      <c r="C418" s="79" t="s">
        <v>146</v>
      </c>
      <c r="D418" s="1084" t="s">
        <v>97</v>
      </c>
      <c r="E418" s="1086"/>
    </row>
    <row r="419" spans="1:17" x14ac:dyDescent="0.25">
      <c r="B419" s="682" t="s">
        <v>147</v>
      </c>
      <c r="C419" s="41" t="s">
        <v>21</v>
      </c>
      <c r="D419" s="993" t="s">
        <v>3177</v>
      </c>
      <c r="E419" s="993"/>
    </row>
    <row r="422" spans="1:17" ht="26.25" x14ac:dyDescent="0.25">
      <c r="B422" s="1072" t="s">
        <v>148</v>
      </c>
      <c r="C422" s="1073"/>
      <c r="D422" s="1073"/>
      <c r="E422" s="1073"/>
      <c r="F422" s="1073"/>
      <c r="G422" s="1073"/>
      <c r="H422" s="1073"/>
      <c r="I422" s="1073"/>
      <c r="J422" s="1073"/>
      <c r="K422" s="1073"/>
      <c r="L422" s="1073"/>
      <c r="M422" s="1073"/>
      <c r="N422" s="1073"/>
      <c r="O422" s="1073"/>
      <c r="P422" s="1073"/>
    </row>
    <row r="424" spans="1:17" ht="15.75" thickBot="1" x14ac:dyDescent="0.3"/>
    <row r="425" spans="1:17" ht="27" thickBot="1" x14ac:dyDescent="0.3">
      <c r="B425" s="1091" t="s">
        <v>149</v>
      </c>
      <c r="C425" s="1092"/>
      <c r="D425" s="1092"/>
      <c r="E425" s="1092"/>
      <c r="F425" s="1092"/>
      <c r="G425" s="1092"/>
      <c r="H425" s="1092"/>
      <c r="I425" s="1092"/>
      <c r="J425" s="1092"/>
      <c r="K425" s="1092"/>
      <c r="L425" s="1092"/>
      <c r="M425" s="1092"/>
      <c r="N425" s="1093"/>
    </row>
    <row r="427" spans="1:17" ht="15.75" thickBot="1" x14ac:dyDescent="0.3">
      <c r="M427" s="45"/>
      <c r="N427" s="45"/>
    </row>
    <row r="428" spans="1:17" ht="60" x14ac:dyDescent="0.25">
      <c r="A428" s="14"/>
      <c r="B428" s="46" t="s">
        <v>36</v>
      </c>
      <c r="C428" s="46" t="s">
        <v>37</v>
      </c>
      <c r="D428" s="46" t="s">
        <v>38</v>
      </c>
      <c r="E428" s="46" t="s">
        <v>39</v>
      </c>
      <c r="F428" s="46" t="s">
        <v>40</v>
      </c>
      <c r="G428" s="46" t="s">
        <v>41</v>
      </c>
      <c r="H428" s="46" t="s">
        <v>42</v>
      </c>
      <c r="I428" s="46" t="s">
        <v>43</v>
      </c>
      <c r="J428" s="46" t="s">
        <v>44</v>
      </c>
      <c r="K428" s="46" t="s">
        <v>45</v>
      </c>
      <c r="L428" s="46" t="s">
        <v>46</v>
      </c>
      <c r="M428" s="47" t="s">
        <v>47</v>
      </c>
      <c r="N428" s="46" t="s">
        <v>48</v>
      </c>
      <c r="O428" s="46" t="s">
        <v>49</v>
      </c>
      <c r="P428" s="48" t="s">
        <v>50</v>
      </c>
      <c r="Q428" s="48" t="s">
        <v>51</v>
      </c>
    </row>
    <row r="429" spans="1:17" ht="168" x14ac:dyDescent="0.25">
      <c r="A429" s="62">
        <v>1</v>
      </c>
      <c r="B429" s="49" t="s">
        <v>3102</v>
      </c>
      <c r="C429" s="49" t="s">
        <v>3102</v>
      </c>
      <c r="D429" s="49" t="s">
        <v>3108</v>
      </c>
      <c r="E429" s="64">
        <v>108201400001.10001</v>
      </c>
      <c r="F429" s="52" t="s">
        <v>3271</v>
      </c>
      <c r="G429" s="53"/>
      <c r="H429" s="54" t="s">
        <v>1542</v>
      </c>
      <c r="I429" s="55" t="s">
        <v>3272</v>
      </c>
      <c r="J429" s="55"/>
      <c r="K429" s="67">
        <v>8</v>
      </c>
      <c r="L429" s="55"/>
      <c r="M429" s="56">
        <v>4000</v>
      </c>
      <c r="N429" s="56">
        <f>+M429*G429</f>
        <v>0</v>
      </c>
      <c r="O429" s="57">
        <v>6819542560</v>
      </c>
      <c r="P429" s="57">
        <v>62</v>
      </c>
      <c r="Q429" s="58"/>
    </row>
    <row r="430" spans="1:17" x14ac:dyDescent="0.25">
      <c r="A430" s="62">
        <f>+A429+1</f>
        <v>2</v>
      </c>
      <c r="B430" s="49"/>
      <c r="C430" s="50"/>
      <c r="D430" s="49"/>
      <c r="E430" s="64"/>
      <c r="F430" s="52"/>
      <c r="G430" s="52"/>
      <c r="H430" s="52"/>
      <c r="I430" s="55"/>
      <c r="J430" s="55"/>
      <c r="K430" s="55"/>
      <c r="L430" s="55"/>
      <c r="M430" s="56"/>
      <c r="N430" s="56"/>
      <c r="O430" s="57"/>
      <c r="P430" s="57"/>
      <c r="Q430" s="58"/>
    </row>
    <row r="431" spans="1:17" x14ac:dyDescent="0.25">
      <c r="A431" s="62">
        <f t="shared" ref="A431:A436" si="11">+A430+1</f>
        <v>3</v>
      </c>
      <c r="B431" s="49"/>
      <c r="C431" s="50"/>
      <c r="D431" s="49"/>
      <c r="E431" s="64"/>
      <c r="F431" s="52"/>
      <c r="G431" s="52"/>
      <c r="H431" s="52"/>
      <c r="I431" s="55"/>
      <c r="J431" s="55"/>
      <c r="K431" s="55"/>
      <c r="L431" s="55"/>
      <c r="M431" s="56"/>
      <c r="N431" s="56"/>
      <c r="O431" s="57"/>
      <c r="P431" s="57"/>
      <c r="Q431" s="58"/>
    </row>
    <row r="432" spans="1:17" x14ac:dyDescent="0.25">
      <c r="A432" s="62">
        <f t="shared" si="11"/>
        <v>4</v>
      </c>
      <c r="B432" s="49"/>
      <c r="C432" s="50"/>
      <c r="D432" s="49"/>
      <c r="E432" s="64"/>
      <c r="F432" s="52"/>
      <c r="G432" s="52"/>
      <c r="H432" s="52"/>
      <c r="I432" s="55"/>
      <c r="J432" s="55"/>
      <c r="K432" s="55"/>
      <c r="L432" s="55"/>
      <c r="M432" s="56"/>
      <c r="N432" s="56"/>
      <c r="O432" s="57"/>
      <c r="P432" s="57"/>
      <c r="Q432" s="58"/>
    </row>
    <row r="433" spans="1:17" x14ac:dyDescent="0.25">
      <c r="A433" s="62">
        <f t="shared" si="11"/>
        <v>5</v>
      </c>
      <c r="B433" s="49"/>
      <c r="C433" s="50"/>
      <c r="D433" s="49"/>
      <c r="E433" s="64"/>
      <c r="F433" s="52"/>
      <c r="G433" s="52"/>
      <c r="H433" s="52"/>
      <c r="I433" s="55"/>
      <c r="J433" s="55"/>
      <c r="K433" s="55"/>
      <c r="L433" s="55"/>
      <c r="M433" s="56"/>
      <c r="N433" s="56"/>
      <c r="O433" s="57"/>
      <c r="P433" s="57"/>
      <c r="Q433" s="58"/>
    </row>
    <row r="434" spans="1:17" x14ac:dyDescent="0.25">
      <c r="A434" s="62">
        <f t="shared" si="11"/>
        <v>6</v>
      </c>
      <c r="B434" s="49"/>
      <c r="C434" s="50"/>
      <c r="D434" s="49"/>
      <c r="E434" s="64"/>
      <c r="F434" s="52"/>
      <c r="G434" s="52"/>
      <c r="H434" s="52"/>
      <c r="I434" s="55"/>
      <c r="J434" s="55"/>
      <c r="K434" s="55"/>
      <c r="L434" s="55"/>
      <c r="M434" s="56"/>
      <c r="N434" s="56"/>
      <c r="O434" s="57"/>
      <c r="P434" s="57"/>
      <c r="Q434" s="58"/>
    </row>
    <row r="435" spans="1:17" x14ac:dyDescent="0.25">
      <c r="A435" s="62">
        <f t="shared" si="11"/>
        <v>7</v>
      </c>
      <c r="B435" s="49"/>
      <c r="C435" s="50"/>
      <c r="D435" s="49"/>
      <c r="E435" s="64"/>
      <c r="F435" s="52"/>
      <c r="G435" s="52"/>
      <c r="H435" s="52"/>
      <c r="I435" s="55"/>
      <c r="J435" s="55"/>
      <c r="K435" s="55"/>
      <c r="L435" s="55"/>
      <c r="M435" s="56"/>
      <c r="N435" s="56"/>
      <c r="O435" s="57"/>
      <c r="P435" s="57"/>
      <c r="Q435" s="58"/>
    </row>
    <row r="436" spans="1:17" x14ac:dyDescent="0.25">
      <c r="A436" s="62">
        <f t="shared" si="11"/>
        <v>8</v>
      </c>
      <c r="B436" s="49"/>
      <c r="C436" s="50"/>
      <c r="D436" s="49"/>
      <c r="E436" s="64"/>
      <c r="F436" s="52"/>
      <c r="G436" s="52"/>
      <c r="H436" s="52"/>
      <c r="I436" s="55"/>
      <c r="J436" s="55"/>
      <c r="K436" s="55"/>
      <c r="L436" s="55"/>
      <c r="M436" s="56"/>
      <c r="N436" s="56"/>
      <c r="O436" s="57"/>
      <c r="P436" s="57"/>
      <c r="Q436" s="58"/>
    </row>
    <row r="437" spans="1:17" x14ac:dyDescent="0.25">
      <c r="A437" s="62"/>
      <c r="B437" s="63" t="s">
        <v>31</v>
      </c>
      <c r="C437" s="50"/>
      <c r="D437" s="49"/>
      <c r="E437" s="64"/>
      <c r="F437" s="52"/>
      <c r="G437" s="52"/>
      <c r="H437" s="52"/>
      <c r="I437" s="55"/>
      <c r="J437" s="55"/>
      <c r="K437" s="67">
        <f t="shared" ref="K437:N437" si="12">SUM(K429:K436)</f>
        <v>8</v>
      </c>
      <c r="L437" s="67">
        <f t="shared" si="12"/>
        <v>0</v>
      </c>
      <c r="M437" s="66">
        <f t="shared" si="12"/>
        <v>4000</v>
      </c>
      <c r="N437" s="67">
        <f t="shared" si="12"/>
        <v>0</v>
      </c>
      <c r="O437" s="57"/>
      <c r="P437" s="57"/>
      <c r="Q437" s="68"/>
    </row>
    <row r="438" spans="1:17" x14ac:dyDescent="0.25">
      <c r="B438" s="69"/>
      <c r="C438" s="69"/>
      <c r="D438" s="69"/>
      <c r="E438" s="70"/>
      <c r="F438" s="69"/>
      <c r="G438" s="69"/>
      <c r="H438" s="69"/>
      <c r="I438" s="69"/>
      <c r="J438" s="69"/>
      <c r="K438" s="69"/>
      <c r="L438" s="69"/>
      <c r="M438" s="69"/>
      <c r="N438" s="69"/>
      <c r="O438" s="69"/>
      <c r="P438" s="69"/>
    </row>
    <row r="439" spans="1:17" ht="18.75" x14ac:dyDescent="0.25">
      <c r="B439" s="72" t="s">
        <v>172</v>
      </c>
      <c r="C439" s="89">
        <f>+K437</f>
        <v>8</v>
      </c>
      <c r="H439" s="76"/>
      <c r="I439" s="76"/>
      <c r="J439" s="76"/>
      <c r="K439" s="76"/>
      <c r="L439" s="76"/>
      <c r="M439" s="76"/>
      <c r="N439" s="69"/>
      <c r="O439" s="69"/>
      <c r="P439" s="69"/>
    </row>
    <row r="441" spans="1:17" ht="15.75" thickBot="1" x14ac:dyDescent="0.3"/>
    <row r="442" spans="1:17" ht="30.75" thickBot="1" x14ac:dyDescent="0.3">
      <c r="B442" s="90" t="s">
        <v>173</v>
      </c>
      <c r="C442" s="91" t="s">
        <v>174</v>
      </c>
      <c r="D442" s="90" t="s">
        <v>30</v>
      </c>
      <c r="E442" s="91" t="s">
        <v>175</v>
      </c>
    </row>
    <row r="443" spans="1:17" x14ac:dyDescent="0.25">
      <c r="B443" s="92" t="s">
        <v>176</v>
      </c>
      <c r="C443" s="93">
        <v>20</v>
      </c>
      <c r="D443" s="93">
        <v>20</v>
      </c>
      <c r="E443" s="1094">
        <f>+D443+D444+D445</f>
        <v>20</v>
      </c>
    </row>
    <row r="444" spans="1:17" x14ac:dyDescent="0.25">
      <c r="B444" s="92" t="s">
        <v>177</v>
      </c>
      <c r="C444" s="74">
        <v>30</v>
      </c>
      <c r="D444" s="668">
        <v>0</v>
      </c>
      <c r="E444" s="1095"/>
    </row>
    <row r="445" spans="1:17" ht="15.75" thickBot="1" x14ac:dyDescent="0.3">
      <c r="B445" s="92" t="s">
        <v>178</v>
      </c>
      <c r="C445" s="94">
        <v>40</v>
      </c>
      <c r="D445" s="94">
        <v>0</v>
      </c>
      <c r="E445" s="1096"/>
    </row>
    <row r="447" spans="1:17" ht="15.75" thickBot="1" x14ac:dyDescent="0.3"/>
    <row r="448" spans="1:17" ht="27" thickBot="1" x14ac:dyDescent="0.3">
      <c r="B448" s="1091" t="s">
        <v>179</v>
      </c>
      <c r="C448" s="1092"/>
      <c r="D448" s="1092"/>
      <c r="E448" s="1092"/>
      <c r="F448" s="1092"/>
      <c r="G448" s="1092"/>
      <c r="H448" s="1092"/>
      <c r="I448" s="1092"/>
      <c r="J448" s="1092"/>
      <c r="K448" s="1092"/>
      <c r="L448" s="1092"/>
      <c r="M448" s="1092"/>
      <c r="N448" s="1093"/>
    </row>
    <row r="450" spans="2:17" ht="75" x14ac:dyDescent="0.25">
      <c r="B450" s="78" t="s">
        <v>111</v>
      </c>
      <c r="C450" s="78" t="s">
        <v>112</v>
      </c>
      <c r="D450" s="78" t="s">
        <v>113</v>
      </c>
      <c r="E450" s="78" t="s">
        <v>114</v>
      </c>
      <c r="F450" s="78" t="s">
        <v>115</v>
      </c>
      <c r="G450" s="78" t="s">
        <v>116</v>
      </c>
      <c r="H450" s="78" t="s">
        <v>117</v>
      </c>
      <c r="I450" s="78" t="s">
        <v>118</v>
      </c>
      <c r="J450" s="1084" t="s">
        <v>119</v>
      </c>
      <c r="K450" s="1085"/>
      <c r="L450" s="1086"/>
      <c r="M450" s="78" t="s">
        <v>120</v>
      </c>
      <c r="N450" s="78" t="s">
        <v>121</v>
      </c>
      <c r="O450" s="78" t="s">
        <v>122</v>
      </c>
      <c r="P450" s="1084" t="s">
        <v>97</v>
      </c>
      <c r="Q450" s="1086"/>
    </row>
    <row r="451" spans="2:17" ht="42.75" customHeight="1" x14ac:dyDescent="0.25">
      <c r="B451" s="85" t="s">
        <v>180</v>
      </c>
      <c r="C451" s="85"/>
      <c r="D451" s="81" t="s">
        <v>3181</v>
      </c>
      <c r="E451" s="81">
        <v>1048272151</v>
      </c>
      <c r="F451" s="81" t="s">
        <v>265</v>
      </c>
      <c r="G451" s="81" t="s">
        <v>3182</v>
      </c>
      <c r="H451" s="120">
        <v>40879</v>
      </c>
      <c r="I451" s="82"/>
      <c r="J451" s="86" t="s">
        <v>3183</v>
      </c>
      <c r="K451" s="87" t="s">
        <v>1285</v>
      </c>
      <c r="L451" s="84" t="s">
        <v>3184</v>
      </c>
      <c r="M451" s="41" t="s">
        <v>295</v>
      </c>
      <c r="N451" s="118" t="s">
        <v>21</v>
      </c>
      <c r="O451" s="118" t="s">
        <v>21</v>
      </c>
      <c r="P451" s="728"/>
      <c r="Q451" s="41"/>
    </row>
    <row r="452" spans="2:17" ht="105" x14ac:dyDescent="0.25">
      <c r="B452" s="85" t="s">
        <v>180</v>
      </c>
      <c r="C452" s="85"/>
      <c r="D452" s="81" t="s">
        <v>3185</v>
      </c>
      <c r="E452" s="81">
        <v>32792720</v>
      </c>
      <c r="F452" s="81" t="s">
        <v>3186</v>
      </c>
      <c r="G452" s="81" t="s">
        <v>3187</v>
      </c>
      <c r="H452" s="120">
        <v>36508</v>
      </c>
      <c r="I452" s="82"/>
      <c r="J452" s="85" t="s">
        <v>3188</v>
      </c>
      <c r="K452" s="87" t="s">
        <v>3189</v>
      </c>
      <c r="L452" s="87" t="s">
        <v>3190</v>
      </c>
      <c r="M452" s="41" t="s">
        <v>295</v>
      </c>
      <c r="N452" s="118" t="s">
        <v>21</v>
      </c>
      <c r="O452" s="118" t="s">
        <v>21</v>
      </c>
      <c r="P452" s="728"/>
      <c r="Q452" s="668"/>
    </row>
    <row r="453" spans="2:17" ht="126" x14ac:dyDescent="0.25">
      <c r="B453" s="85" t="s">
        <v>180</v>
      </c>
      <c r="C453" s="85"/>
      <c r="D453" s="81" t="s">
        <v>3191</v>
      </c>
      <c r="E453" s="81">
        <v>1140817846</v>
      </c>
      <c r="F453" s="81" t="s">
        <v>299</v>
      </c>
      <c r="G453" s="81" t="s">
        <v>3192</v>
      </c>
      <c r="H453" s="120">
        <v>40809</v>
      </c>
      <c r="I453" s="82">
        <v>27901</v>
      </c>
      <c r="J453" s="85" t="s">
        <v>3183</v>
      </c>
      <c r="K453" s="87" t="s">
        <v>383</v>
      </c>
      <c r="L453" s="87" t="s">
        <v>3193</v>
      </c>
      <c r="M453" s="41" t="s">
        <v>295</v>
      </c>
      <c r="N453" s="118" t="s">
        <v>22</v>
      </c>
      <c r="O453" s="118" t="s">
        <v>21</v>
      </c>
      <c r="P453" s="728" t="s">
        <v>3232</v>
      </c>
      <c r="Q453" s="668"/>
    </row>
    <row r="454" spans="2:17" ht="30" x14ac:dyDescent="0.25">
      <c r="B454" s="85" t="s">
        <v>214</v>
      </c>
      <c r="C454" s="85"/>
      <c r="D454" s="84" t="s">
        <v>3195</v>
      </c>
      <c r="E454" s="84">
        <v>1048211062</v>
      </c>
      <c r="F454" s="84" t="s">
        <v>3196</v>
      </c>
      <c r="G454" s="81" t="s">
        <v>3182</v>
      </c>
      <c r="H454" s="120">
        <v>41040</v>
      </c>
      <c r="I454" s="82"/>
      <c r="J454" s="85" t="s">
        <v>3183</v>
      </c>
      <c r="K454" s="84" t="s">
        <v>1285</v>
      </c>
      <c r="L454" s="87" t="s">
        <v>3184</v>
      </c>
      <c r="M454" s="41" t="s">
        <v>295</v>
      </c>
      <c r="N454" s="118" t="s">
        <v>21</v>
      </c>
      <c r="O454" s="118" t="s">
        <v>21</v>
      </c>
      <c r="P454" s="735"/>
      <c r="Q454" s="668"/>
    </row>
    <row r="455" spans="2:17" ht="15.75" x14ac:dyDescent="0.25">
      <c r="B455" s="85" t="s">
        <v>208</v>
      </c>
      <c r="C455" s="85"/>
      <c r="D455" s="81" t="s">
        <v>3198</v>
      </c>
      <c r="E455" s="81">
        <v>72197747</v>
      </c>
      <c r="F455" s="81" t="s">
        <v>3199</v>
      </c>
      <c r="G455" s="81" t="s">
        <v>3200</v>
      </c>
      <c r="H455" s="120">
        <v>37099</v>
      </c>
      <c r="I455" s="82" t="s">
        <v>3201</v>
      </c>
      <c r="J455" s="86" t="s">
        <v>3183</v>
      </c>
      <c r="K455" s="84" t="s">
        <v>1951</v>
      </c>
      <c r="L455" s="84" t="s">
        <v>3202</v>
      </c>
      <c r="M455" s="41" t="s">
        <v>295</v>
      </c>
      <c r="N455" s="118" t="s">
        <v>21</v>
      </c>
      <c r="O455" s="118" t="s">
        <v>21</v>
      </c>
      <c r="P455" s="728"/>
      <c r="Q455" s="41"/>
    </row>
    <row r="458" spans="2:17" ht="15.75" thickBot="1" x14ac:dyDescent="0.3"/>
    <row r="459" spans="2:17" ht="30" x14ac:dyDescent="0.25">
      <c r="B459" s="42" t="s">
        <v>20</v>
      </c>
      <c r="C459" s="42" t="s">
        <v>173</v>
      </c>
      <c r="D459" s="78" t="s">
        <v>174</v>
      </c>
      <c r="E459" s="42" t="s">
        <v>30</v>
      </c>
      <c r="F459" s="91" t="s">
        <v>194</v>
      </c>
      <c r="G459" s="96"/>
    </row>
    <row r="460" spans="2:17" ht="108" x14ac:dyDescent="0.2">
      <c r="B460" s="1097" t="s">
        <v>195</v>
      </c>
      <c r="C460" s="97" t="s">
        <v>196</v>
      </c>
      <c r="D460" s="668">
        <v>25</v>
      </c>
      <c r="E460" s="668">
        <v>25</v>
      </c>
      <c r="F460" s="1098">
        <f>+E460+E461+E462</f>
        <v>60</v>
      </c>
      <c r="G460" s="98"/>
    </row>
    <row r="461" spans="2:17" ht="96" x14ac:dyDescent="0.2">
      <c r="B461" s="1097"/>
      <c r="C461" s="97" t="s">
        <v>197</v>
      </c>
      <c r="D461" s="675">
        <v>25</v>
      </c>
      <c r="E461" s="668">
        <v>25</v>
      </c>
      <c r="F461" s="1099"/>
      <c r="G461" s="98"/>
    </row>
    <row r="462" spans="2:17" ht="60" x14ac:dyDescent="0.2">
      <c r="B462" s="1097"/>
      <c r="C462" s="97" t="s">
        <v>198</v>
      </c>
      <c r="D462" s="668">
        <v>10</v>
      </c>
      <c r="E462" s="668">
        <v>10</v>
      </c>
      <c r="F462" s="1100"/>
      <c r="G462" s="98"/>
    </row>
    <row r="463" spans="2:17" x14ac:dyDescent="0.25">
      <c r="C463"/>
    </row>
    <row r="466" spans="2:16" x14ac:dyDescent="0.25">
      <c r="B466" s="39" t="s">
        <v>199</v>
      </c>
    </row>
    <row r="469" spans="2:16" x14ac:dyDescent="0.25">
      <c r="B469" s="40" t="s">
        <v>20</v>
      </c>
      <c r="C469" s="40" t="s">
        <v>29</v>
      </c>
      <c r="D469" s="42" t="s">
        <v>30</v>
      </c>
      <c r="E469" s="42" t="s">
        <v>31</v>
      </c>
    </row>
    <row r="470" spans="2:16" ht="28.5" x14ac:dyDescent="0.25">
      <c r="B470" s="43" t="s">
        <v>200</v>
      </c>
      <c r="C470" s="44">
        <v>40</v>
      </c>
      <c r="D470" s="668">
        <f>+E443</f>
        <v>20</v>
      </c>
      <c r="E470" s="1081">
        <f>+D470+D471</f>
        <v>80</v>
      </c>
    </row>
    <row r="471" spans="2:16" ht="42.75" x14ac:dyDescent="0.25">
      <c r="B471" s="43" t="s">
        <v>201</v>
      </c>
      <c r="C471" s="44">
        <v>60</v>
      </c>
      <c r="D471" s="668">
        <f>+F460</f>
        <v>60</v>
      </c>
      <c r="E471" s="1082"/>
    </row>
    <row r="473" spans="2:16" x14ac:dyDescent="0.25">
      <c r="B473" s="1" t="s">
        <v>3273</v>
      </c>
    </row>
    <row r="475" spans="2:16" ht="26.25" x14ac:dyDescent="0.25">
      <c r="B475" s="1072" t="s">
        <v>1</v>
      </c>
      <c r="C475" s="1073"/>
      <c r="D475" s="1073"/>
      <c r="E475" s="1073"/>
      <c r="F475" s="1073"/>
      <c r="G475" s="1073"/>
      <c r="H475" s="1073"/>
      <c r="I475" s="1073"/>
      <c r="J475" s="1073"/>
      <c r="K475" s="1073"/>
      <c r="L475" s="1073"/>
      <c r="M475" s="1073"/>
      <c r="N475" s="1073"/>
      <c r="O475" s="1073"/>
      <c r="P475" s="1073"/>
    </row>
    <row r="477" spans="2:16" ht="26.25" x14ac:dyDescent="0.25">
      <c r="B477" s="1072" t="s">
        <v>2</v>
      </c>
      <c r="C477" s="1073"/>
      <c r="D477" s="1073"/>
      <c r="E477" s="1073"/>
      <c r="F477" s="1073"/>
      <c r="G477" s="1073"/>
      <c r="H477" s="1073"/>
      <c r="I477" s="1073"/>
      <c r="J477" s="1073"/>
      <c r="K477" s="1073"/>
      <c r="L477" s="1073"/>
      <c r="M477" s="1073"/>
      <c r="N477" s="1073"/>
      <c r="O477" s="1073"/>
      <c r="P477" s="1073"/>
    </row>
    <row r="478" spans="2:16" ht="15.75" thickBot="1" x14ac:dyDescent="0.3"/>
    <row r="479" spans="2:16" ht="21.75" thickBot="1" x14ac:dyDescent="0.3">
      <c r="B479" s="3" t="s">
        <v>3</v>
      </c>
      <c r="C479" s="1074" t="s">
        <v>3102</v>
      </c>
      <c r="D479" s="1074"/>
      <c r="E479" s="1074"/>
      <c r="F479" s="1074"/>
      <c r="G479" s="1074"/>
      <c r="H479" s="1074"/>
      <c r="I479" s="1074"/>
      <c r="J479" s="1074"/>
      <c r="K479" s="1074"/>
      <c r="L479" s="1074"/>
      <c r="M479" s="1074"/>
      <c r="N479" s="1075"/>
    </row>
    <row r="480" spans="2:16" ht="16.5" thickBot="1" x14ac:dyDescent="0.3">
      <c r="B480" s="4" t="s">
        <v>5</v>
      </c>
      <c r="C480" s="1074"/>
      <c r="D480" s="1074"/>
      <c r="E480" s="1074"/>
      <c r="F480" s="1074"/>
      <c r="G480" s="1074"/>
      <c r="H480" s="1074"/>
      <c r="I480" s="1074"/>
      <c r="J480" s="1074"/>
      <c r="K480" s="1074"/>
      <c r="L480" s="1074"/>
      <c r="M480" s="1074"/>
      <c r="N480" s="1075"/>
    </row>
    <row r="481" spans="1:14" ht="16.5" thickBot="1" x14ac:dyDescent="0.3">
      <c r="B481" s="4" t="s">
        <v>6</v>
      </c>
      <c r="C481" s="1074"/>
      <c r="D481" s="1074"/>
      <c r="E481" s="1074"/>
      <c r="F481" s="1074"/>
      <c r="G481" s="1074"/>
      <c r="H481" s="1074"/>
      <c r="I481" s="1074"/>
      <c r="J481" s="1074"/>
      <c r="K481" s="1074"/>
      <c r="L481" s="1074"/>
      <c r="M481" s="1074"/>
      <c r="N481" s="1075"/>
    </row>
    <row r="482" spans="1:14" ht="16.5" thickBot="1" x14ac:dyDescent="0.3">
      <c r="B482" s="4" t="s">
        <v>7</v>
      </c>
      <c r="C482" s="1074"/>
      <c r="D482" s="1074"/>
      <c r="E482" s="1074"/>
      <c r="F482" s="1074"/>
      <c r="G482" s="1074"/>
      <c r="H482" s="1074"/>
      <c r="I482" s="1074"/>
      <c r="J482" s="1074"/>
      <c r="K482" s="1074"/>
      <c r="L482" s="1074"/>
      <c r="M482" s="1074"/>
      <c r="N482" s="1075"/>
    </row>
    <row r="483" spans="1:14" ht="16.5" thickBot="1" x14ac:dyDescent="0.3">
      <c r="B483" s="4" t="s">
        <v>8</v>
      </c>
      <c r="C483" s="1076">
        <v>28</v>
      </c>
      <c r="D483" s="1076"/>
      <c r="E483" s="1077"/>
      <c r="F483" s="5"/>
      <c r="G483" s="5"/>
      <c r="H483" s="5"/>
      <c r="I483" s="5"/>
      <c r="J483" s="5"/>
      <c r="K483" s="5"/>
      <c r="L483" s="5"/>
      <c r="M483" s="5"/>
      <c r="N483" s="6"/>
    </row>
    <row r="484" spans="1:14" ht="16.5" thickBot="1" x14ac:dyDescent="0.3">
      <c r="B484" s="7" t="s">
        <v>10</v>
      </c>
      <c r="C484" s="8">
        <v>41972</v>
      </c>
      <c r="D484" s="9"/>
      <c r="E484" s="9"/>
      <c r="F484" s="9"/>
      <c r="G484" s="9"/>
      <c r="H484" s="9"/>
      <c r="I484" s="9"/>
      <c r="J484" s="9"/>
      <c r="K484" s="9"/>
      <c r="L484" s="9"/>
      <c r="M484" s="9"/>
      <c r="N484" s="10"/>
    </row>
    <row r="485" spans="1:14" ht="15.75" x14ac:dyDescent="0.25">
      <c r="B485" s="11"/>
      <c r="C485" s="12"/>
      <c r="D485" s="13"/>
      <c r="E485" s="13"/>
      <c r="F485" s="13"/>
      <c r="G485" s="13"/>
      <c r="H485" s="13"/>
      <c r="I485" s="14"/>
      <c r="J485" s="14"/>
      <c r="K485" s="14"/>
      <c r="L485" s="14"/>
      <c r="M485" s="14"/>
      <c r="N485" s="13"/>
    </row>
    <row r="486" spans="1:14" x14ac:dyDescent="0.25">
      <c r="I486" s="14"/>
      <c r="J486" s="14"/>
      <c r="K486" s="14"/>
      <c r="L486" s="14"/>
      <c r="M486" s="14"/>
      <c r="N486" s="15"/>
    </row>
    <row r="487" spans="1:14" x14ac:dyDescent="0.25">
      <c r="B487" s="1078" t="s">
        <v>12</v>
      </c>
      <c r="C487" s="1078"/>
      <c r="D487" s="672" t="s">
        <v>13</v>
      </c>
      <c r="E487" s="672" t="s">
        <v>14</v>
      </c>
      <c r="F487" s="672" t="s">
        <v>15</v>
      </c>
      <c r="G487" s="16"/>
      <c r="I487" s="17"/>
      <c r="J487" s="17"/>
      <c r="K487" s="17"/>
      <c r="L487" s="17"/>
      <c r="M487" s="17"/>
      <c r="N487" s="15"/>
    </row>
    <row r="488" spans="1:14" x14ac:dyDescent="0.25">
      <c r="B488" s="1078"/>
      <c r="C488" s="1078"/>
      <c r="D488" s="672">
        <v>28</v>
      </c>
      <c r="E488" s="18">
        <v>2590142576</v>
      </c>
      <c r="F488" s="18">
        <v>952</v>
      </c>
      <c r="G488" s="20"/>
      <c r="I488" s="21"/>
      <c r="J488" s="21"/>
      <c r="K488" s="21"/>
      <c r="L488" s="21"/>
      <c r="M488" s="21"/>
      <c r="N488" s="15"/>
    </row>
    <row r="489" spans="1:14" x14ac:dyDescent="0.25">
      <c r="B489" s="1078"/>
      <c r="C489" s="1078"/>
      <c r="D489" s="672"/>
      <c r="E489" s="18"/>
      <c r="F489" s="18"/>
      <c r="G489" s="20"/>
      <c r="I489" s="21"/>
      <c r="J489" s="21"/>
      <c r="K489" s="21"/>
      <c r="L489" s="21"/>
      <c r="M489" s="21"/>
      <c r="N489" s="15"/>
    </row>
    <row r="490" spans="1:14" x14ac:dyDescent="0.25">
      <c r="B490" s="1078"/>
      <c r="C490" s="1078"/>
      <c r="D490" s="672"/>
      <c r="E490" s="18"/>
      <c r="F490" s="18"/>
      <c r="G490" s="20"/>
      <c r="I490" s="21"/>
      <c r="J490" s="21"/>
      <c r="K490" s="21"/>
      <c r="L490" s="21"/>
      <c r="M490" s="21"/>
      <c r="N490" s="15"/>
    </row>
    <row r="491" spans="1:14" x14ac:dyDescent="0.25">
      <c r="B491" s="1078"/>
      <c r="C491" s="1078"/>
      <c r="D491" s="672"/>
      <c r="E491" s="22"/>
      <c r="F491" s="18"/>
      <c r="G491" s="20"/>
      <c r="H491" s="23"/>
      <c r="I491" s="21"/>
      <c r="J491" s="21"/>
      <c r="K491" s="21"/>
      <c r="L491" s="21"/>
      <c r="M491" s="21"/>
      <c r="N491" s="24"/>
    </row>
    <row r="492" spans="1:14" x14ac:dyDescent="0.25">
      <c r="B492" s="1078"/>
      <c r="C492" s="1078"/>
      <c r="D492" s="672"/>
      <c r="E492" s="22"/>
      <c r="F492" s="18"/>
      <c r="G492" s="20"/>
      <c r="H492" s="23"/>
      <c r="I492" s="25"/>
      <c r="J492" s="25"/>
      <c r="K492" s="25"/>
      <c r="L492" s="25"/>
      <c r="M492" s="25"/>
      <c r="N492" s="24"/>
    </row>
    <row r="493" spans="1:14" x14ac:dyDescent="0.25">
      <c r="B493" s="1078"/>
      <c r="C493" s="1078"/>
      <c r="D493" s="672"/>
      <c r="E493" s="22"/>
      <c r="F493" s="18"/>
      <c r="G493" s="20"/>
      <c r="H493" s="23"/>
      <c r="I493" s="14"/>
      <c r="J493" s="14"/>
      <c r="K493" s="14"/>
      <c r="L493" s="14"/>
      <c r="M493" s="14"/>
      <c r="N493" s="24"/>
    </row>
    <row r="494" spans="1:14" x14ac:dyDescent="0.25">
      <c r="B494" s="1078"/>
      <c r="C494" s="1078"/>
      <c r="D494" s="672"/>
      <c r="E494" s="22"/>
      <c r="F494" s="18"/>
      <c r="G494" s="20"/>
      <c r="H494" s="23"/>
      <c r="I494" s="14"/>
      <c r="J494" s="14"/>
      <c r="K494" s="14"/>
      <c r="L494" s="14"/>
      <c r="M494" s="14"/>
      <c r="N494" s="24"/>
    </row>
    <row r="495" spans="1:14" ht="15.75" thickBot="1" x14ac:dyDescent="0.3">
      <c r="B495" s="1079" t="s">
        <v>16</v>
      </c>
      <c r="C495" s="1080"/>
      <c r="D495" s="672"/>
      <c r="E495" s="26">
        <f>SUM(E488:E494)</f>
        <v>2590142576</v>
      </c>
      <c r="F495" s="18">
        <f>SUM(F488:F494)</f>
        <v>952</v>
      </c>
      <c r="G495" s="20"/>
      <c r="H495" s="23"/>
      <c r="I495" s="14"/>
      <c r="J495" s="14"/>
      <c r="K495" s="14"/>
      <c r="L495" s="14"/>
      <c r="M495" s="14"/>
      <c r="N495" s="24"/>
    </row>
    <row r="496" spans="1:14" ht="45.75" thickBot="1" x14ac:dyDescent="0.3">
      <c r="A496" s="27"/>
      <c r="B496" s="28" t="s">
        <v>17</v>
      </c>
      <c r="C496" s="28" t="s">
        <v>18</v>
      </c>
      <c r="E496" s="17"/>
      <c r="F496" s="17"/>
      <c r="G496" s="17"/>
      <c r="H496" s="17"/>
      <c r="I496" s="29"/>
      <c r="J496" s="29"/>
      <c r="K496" s="29"/>
      <c r="L496" s="29"/>
      <c r="M496" s="29"/>
    </row>
    <row r="497" spans="1:14" ht="15.75" thickBot="1" x14ac:dyDescent="0.3">
      <c r="A497" s="30">
        <v>1</v>
      </c>
      <c r="C497" s="31">
        <f>+(F495*80)/100</f>
        <v>761.6</v>
      </c>
      <c r="D497" s="32"/>
      <c r="E497" s="33">
        <f>E495</f>
        <v>2590142576</v>
      </c>
      <c r="F497" s="34"/>
      <c r="G497" s="34"/>
      <c r="H497" s="34"/>
      <c r="I497" s="35"/>
      <c r="J497" s="35"/>
      <c r="K497" s="35"/>
      <c r="L497" s="35"/>
      <c r="M497" s="35"/>
    </row>
    <row r="498" spans="1:14" x14ac:dyDescent="0.25">
      <c r="A498" s="36"/>
      <c r="C498" s="37"/>
      <c r="D498" s="21"/>
      <c r="E498" s="38"/>
      <c r="F498" s="34"/>
      <c r="G498" s="34"/>
      <c r="H498" s="34"/>
      <c r="I498" s="35"/>
      <c r="J498" s="35"/>
      <c r="K498" s="35"/>
      <c r="L498" s="35"/>
      <c r="M498" s="35"/>
    </row>
    <row r="499" spans="1:14" x14ac:dyDescent="0.25">
      <c r="A499" s="36"/>
      <c r="C499" s="37"/>
      <c r="D499" s="21"/>
      <c r="E499" s="38"/>
      <c r="F499" s="34"/>
      <c r="G499" s="34"/>
      <c r="H499" s="34"/>
      <c r="I499" s="35"/>
      <c r="J499" s="35"/>
      <c r="K499" s="35"/>
      <c r="L499" s="35"/>
      <c r="M499" s="35"/>
    </row>
    <row r="500" spans="1:14" x14ac:dyDescent="0.25">
      <c r="A500" s="36"/>
      <c r="B500" s="39" t="s">
        <v>19</v>
      </c>
      <c r="C500"/>
      <c r="D500"/>
      <c r="E500"/>
      <c r="F500"/>
      <c r="G500"/>
      <c r="H500"/>
      <c r="I500" s="14"/>
      <c r="J500" s="14"/>
      <c r="K500" s="14"/>
      <c r="L500" s="14"/>
      <c r="M500" s="14"/>
      <c r="N500" s="15"/>
    </row>
    <row r="501" spans="1:14" x14ac:dyDescent="0.25">
      <c r="A501" s="36"/>
      <c r="B501"/>
      <c r="C501"/>
      <c r="D501"/>
      <c r="E501"/>
      <c r="F501"/>
      <c r="G501"/>
      <c r="H501"/>
      <c r="I501" s="14"/>
      <c r="J501" s="14"/>
      <c r="K501" s="14"/>
      <c r="L501" s="14"/>
      <c r="M501" s="14"/>
      <c r="N501" s="15"/>
    </row>
    <row r="502" spans="1:14" x14ac:dyDescent="0.25">
      <c r="A502" s="36"/>
      <c r="B502" s="40" t="s">
        <v>20</v>
      </c>
      <c r="C502" s="40" t="s">
        <v>21</v>
      </c>
      <c r="D502" s="40" t="s">
        <v>22</v>
      </c>
      <c r="E502"/>
      <c r="F502"/>
      <c r="G502"/>
      <c r="H502"/>
      <c r="I502" s="14"/>
      <c r="J502" s="14"/>
      <c r="K502" s="14"/>
      <c r="L502" s="14"/>
      <c r="M502" s="14"/>
      <c r="N502" s="15"/>
    </row>
    <row r="503" spans="1:14" x14ac:dyDescent="0.25">
      <c r="A503" s="36"/>
      <c r="B503" s="41" t="s">
        <v>23</v>
      </c>
      <c r="C503" s="41" t="s">
        <v>24</v>
      </c>
      <c r="D503" s="41"/>
      <c r="E503"/>
      <c r="F503"/>
      <c r="G503"/>
      <c r="H503"/>
      <c r="I503" s="14"/>
      <c r="J503" s="14"/>
      <c r="K503" s="14"/>
      <c r="L503" s="14"/>
      <c r="M503" s="14"/>
      <c r="N503" s="15"/>
    </row>
    <row r="504" spans="1:14" x14ac:dyDescent="0.25">
      <c r="A504" s="36"/>
      <c r="B504" s="41" t="s">
        <v>25</v>
      </c>
      <c r="C504" s="41" t="s">
        <v>24</v>
      </c>
      <c r="D504" s="41"/>
      <c r="E504"/>
      <c r="F504"/>
      <c r="G504"/>
      <c r="H504"/>
      <c r="I504" s="14"/>
      <c r="J504" s="14"/>
      <c r="K504" s="14"/>
      <c r="L504" s="14"/>
      <c r="M504" s="14"/>
      <c r="N504" s="15"/>
    </row>
    <row r="505" spans="1:14" x14ac:dyDescent="0.25">
      <c r="A505" s="36"/>
      <c r="B505" s="41" t="s">
        <v>26</v>
      </c>
      <c r="C505" s="41"/>
      <c r="D505" s="41" t="s">
        <v>24</v>
      </c>
      <c r="E505"/>
      <c r="F505"/>
      <c r="G505"/>
      <c r="H505"/>
      <c r="I505" s="14"/>
      <c r="J505" s="14"/>
      <c r="K505" s="14"/>
      <c r="L505" s="14"/>
      <c r="M505" s="14"/>
      <c r="N505" s="15"/>
    </row>
    <row r="506" spans="1:14" x14ac:dyDescent="0.25">
      <c r="A506" s="36"/>
      <c r="B506" s="41" t="s">
        <v>27</v>
      </c>
      <c r="C506" s="41"/>
      <c r="D506" s="41"/>
      <c r="E506"/>
      <c r="F506"/>
      <c r="G506"/>
      <c r="H506"/>
      <c r="I506" s="14"/>
      <c r="J506" s="14"/>
      <c r="K506" s="14"/>
      <c r="L506" s="14"/>
      <c r="M506" s="14"/>
      <c r="N506" s="15"/>
    </row>
    <row r="507" spans="1:14" x14ac:dyDescent="0.25">
      <c r="A507" s="36"/>
      <c r="B507"/>
      <c r="C507"/>
      <c r="D507"/>
      <c r="E507"/>
      <c r="F507"/>
      <c r="G507"/>
      <c r="H507"/>
      <c r="I507" s="14"/>
      <c r="J507" s="14"/>
      <c r="K507" s="14"/>
      <c r="L507" s="14"/>
      <c r="M507" s="14"/>
      <c r="N507" s="15"/>
    </row>
    <row r="508" spans="1:14" x14ac:dyDescent="0.25">
      <c r="A508" s="36"/>
      <c r="B508"/>
      <c r="C508"/>
      <c r="D508"/>
      <c r="E508"/>
      <c r="F508"/>
      <c r="G508"/>
      <c r="H508"/>
      <c r="I508" s="14"/>
      <c r="J508" s="14"/>
      <c r="K508" s="14"/>
      <c r="L508" s="14"/>
      <c r="M508" s="14"/>
      <c r="N508" s="15"/>
    </row>
    <row r="509" spans="1:14" x14ac:dyDescent="0.25">
      <c r="A509" s="36"/>
      <c r="B509" s="39" t="s">
        <v>28</v>
      </c>
      <c r="C509"/>
      <c r="D509"/>
      <c r="E509"/>
      <c r="F509"/>
      <c r="G509"/>
      <c r="H509"/>
      <c r="I509" s="14"/>
      <c r="J509" s="14"/>
      <c r="K509" s="14"/>
      <c r="L509" s="14"/>
      <c r="M509" s="14"/>
      <c r="N509" s="15"/>
    </row>
    <row r="510" spans="1:14" x14ac:dyDescent="0.25">
      <c r="A510" s="36"/>
      <c r="B510"/>
      <c r="C510"/>
      <c r="D510"/>
      <c r="E510"/>
      <c r="F510"/>
      <c r="G510"/>
      <c r="H510"/>
      <c r="I510" s="14"/>
      <c r="J510" s="14"/>
      <c r="K510" s="14"/>
      <c r="L510" s="14"/>
      <c r="M510" s="14"/>
      <c r="N510" s="15"/>
    </row>
    <row r="511" spans="1:14" x14ac:dyDescent="0.25">
      <c r="A511" s="36"/>
      <c r="B511"/>
      <c r="C511"/>
      <c r="D511"/>
      <c r="E511"/>
      <c r="F511"/>
      <c r="G511"/>
      <c r="H511"/>
      <c r="I511" s="14"/>
      <c r="J511" s="14"/>
      <c r="K511" s="14"/>
      <c r="L511" s="14"/>
      <c r="M511" s="14"/>
      <c r="N511" s="15"/>
    </row>
    <row r="512" spans="1:14" x14ac:dyDescent="0.25">
      <c r="A512" s="36"/>
      <c r="B512" s="40" t="s">
        <v>20</v>
      </c>
      <c r="C512" s="40" t="s">
        <v>29</v>
      </c>
      <c r="D512" s="42" t="s">
        <v>30</v>
      </c>
      <c r="E512" s="42" t="s">
        <v>31</v>
      </c>
      <c r="F512"/>
      <c r="G512"/>
      <c r="H512"/>
      <c r="I512" s="14"/>
      <c r="J512" s="14"/>
      <c r="K512" s="14"/>
      <c r="L512" s="14"/>
      <c r="M512" s="14"/>
      <c r="N512" s="15"/>
    </row>
    <row r="513" spans="1:17" ht="28.5" x14ac:dyDescent="0.25">
      <c r="A513" s="36"/>
      <c r="B513" s="43" t="s">
        <v>32</v>
      </c>
      <c r="C513" s="44">
        <v>40</v>
      </c>
      <c r="D513" s="668">
        <v>0</v>
      </c>
      <c r="E513" s="1081">
        <f>+D513+D514</f>
        <v>60</v>
      </c>
      <c r="F513"/>
      <c r="G513"/>
      <c r="H513"/>
      <c r="I513" s="14"/>
      <c r="J513" s="14"/>
      <c r="K513" s="14"/>
      <c r="L513" s="14"/>
      <c r="M513" s="14"/>
      <c r="N513" s="15"/>
    </row>
    <row r="514" spans="1:17" ht="42.75" x14ac:dyDescent="0.25">
      <c r="A514" s="36"/>
      <c r="B514" s="43" t="s">
        <v>33</v>
      </c>
      <c r="C514" s="44">
        <v>60</v>
      </c>
      <c r="D514" s="668">
        <v>60</v>
      </c>
      <c r="E514" s="1082"/>
      <c r="F514"/>
      <c r="G514"/>
      <c r="H514"/>
      <c r="I514" s="14"/>
      <c r="J514" s="14"/>
      <c r="K514" s="14"/>
      <c r="L514" s="14"/>
      <c r="M514" s="14"/>
      <c r="N514" s="15"/>
    </row>
    <row r="515" spans="1:17" x14ac:dyDescent="0.25">
      <c r="A515" s="36"/>
      <c r="C515" s="37"/>
      <c r="D515" s="21"/>
      <c r="E515" s="38"/>
      <c r="F515" s="34"/>
      <c r="G515" s="34"/>
      <c r="H515" s="34"/>
      <c r="I515" s="35"/>
      <c r="J515" s="35"/>
      <c r="K515" s="35"/>
      <c r="L515" s="35"/>
      <c r="M515" s="35"/>
    </row>
    <row r="516" spans="1:17" x14ac:dyDescent="0.25">
      <c r="A516" s="36"/>
      <c r="C516" s="37"/>
      <c r="D516" s="21"/>
      <c r="E516" s="38"/>
      <c r="F516" s="34"/>
      <c r="G516" s="34"/>
      <c r="H516" s="34"/>
      <c r="I516" s="35"/>
      <c r="J516" s="35"/>
      <c r="K516" s="35"/>
      <c r="L516" s="35"/>
      <c r="M516" s="35"/>
    </row>
    <row r="517" spans="1:17" x14ac:dyDescent="0.25">
      <c r="A517" s="36"/>
      <c r="C517" s="37"/>
      <c r="D517" s="21"/>
      <c r="E517" s="38"/>
      <c r="F517" s="34"/>
      <c r="G517" s="34"/>
      <c r="H517" s="34"/>
      <c r="I517" s="35"/>
      <c r="J517" s="35"/>
      <c r="K517" s="35"/>
      <c r="L517" s="35"/>
      <c r="M517" s="35"/>
    </row>
    <row r="518" spans="1:17" ht="15.75" thickBot="1" x14ac:dyDescent="0.3">
      <c r="M518" s="1083" t="s">
        <v>34</v>
      </c>
      <c r="N518" s="1083"/>
    </row>
    <row r="519" spans="1:17" x14ac:dyDescent="0.25">
      <c r="B519" s="39" t="s">
        <v>35</v>
      </c>
      <c r="M519" s="45"/>
      <c r="N519" s="45"/>
    </row>
    <row r="520" spans="1:17" ht="15.75" thickBot="1" x14ac:dyDescent="0.3">
      <c r="M520" s="45"/>
      <c r="N520" s="45"/>
    </row>
    <row r="521" spans="1:17" ht="60" x14ac:dyDescent="0.25">
      <c r="A521" s="14"/>
      <c r="B521" s="46" t="s">
        <v>36</v>
      </c>
      <c r="C521" s="46" t="s">
        <v>37</v>
      </c>
      <c r="D521" s="46" t="s">
        <v>38</v>
      </c>
      <c r="E521" s="46" t="s">
        <v>39</v>
      </c>
      <c r="F521" s="46" t="s">
        <v>40</v>
      </c>
      <c r="G521" s="46" t="s">
        <v>41</v>
      </c>
      <c r="H521" s="46" t="s">
        <v>42</v>
      </c>
      <c r="I521" s="46" t="s">
        <v>43</v>
      </c>
      <c r="J521" s="46" t="s">
        <v>44</v>
      </c>
      <c r="K521" s="46" t="s">
        <v>45</v>
      </c>
      <c r="L521" s="46" t="s">
        <v>46</v>
      </c>
      <c r="M521" s="47" t="s">
        <v>47</v>
      </c>
      <c r="N521" s="46" t="s">
        <v>48</v>
      </c>
      <c r="O521" s="46" t="s">
        <v>49</v>
      </c>
      <c r="P521" s="48" t="s">
        <v>50</v>
      </c>
      <c r="Q521" s="48" t="s">
        <v>51</v>
      </c>
    </row>
    <row r="522" spans="1:17" ht="84" x14ac:dyDescent="0.25">
      <c r="A522" s="62">
        <v>1</v>
      </c>
      <c r="B522" s="49" t="s">
        <v>3102</v>
      </c>
      <c r="C522" s="49" t="s">
        <v>3102</v>
      </c>
      <c r="D522" s="49" t="s">
        <v>3210</v>
      </c>
      <c r="E522" s="64" t="s">
        <v>54</v>
      </c>
      <c r="F522" s="52" t="s">
        <v>3211</v>
      </c>
      <c r="G522" s="53"/>
      <c r="H522" s="54" t="s">
        <v>3212</v>
      </c>
      <c r="I522" s="55" t="s">
        <v>3213</v>
      </c>
      <c r="J522" s="55" t="s">
        <v>22</v>
      </c>
      <c r="K522" s="608">
        <v>24</v>
      </c>
      <c r="L522" s="55"/>
      <c r="M522" s="56">
        <v>500</v>
      </c>
      <c r="N522" s="56">
        <f>+M522*G522</f>
        <v>0</v>
      </c>
      <c r="O522" s="57"/>
      <c r="P522" s="57">
        <v>61</v>
      </c>
      <c r="Q522" s="58"/>
    </row>
    <row r="523" spans="1:17" ht="60" x14ac:dyDescent="0.25">
      <c r="A523" s="62">
        <f>+A522+1</f>
        <v>2</v>
      </c>
      <c r="B523" s="49" t="s">
        <v>3102</v>
      </c>
      <c r="C523" s="49" t="s">
        <v>3102</v>
      </c>
      <c r="D523" s="49" t="s">
        <v>3205</v>
      </c>
      <c r="E523" s="64"/>
      <c r="F523" s="52" t="s">
        <v>3206</v>
      </c>
      <c r="G523" s="53"/>
      <c r="H523" s="54" t="s">
        <v>3207</v>
      </c>
      <c r="I523" s="55" t="s">
        <v>3208</v>
      </c>
      <c r="J523" s="55" t="s">
        <v>22</v>
      </c>
      <c r="K523" s="55">
        <v>24</v>
      </c>
      <c r="L523" s="55"/>
      <c r="M523" s="56">
        <v>500</v>
      </c>
      <c r="N523" s="56">
        <f>+M523*G523</f>
        <v>0</v>
      </c>
      <c r="O523" s="57">
        <v>300000000</v>
      </c>
      <c r="P523" s="57">
        <v>67</v>
      </c>
      <c r="Q523" s="58"/>
    </row>
    <row r="524" spans="1:17" x14ac:dyDescent="0.25">
      <c r="A524" s="62">
        <f t="shared" ref="A524:A529" si="13">+A523+1</f>
        <v>3</v>
      </c>
      <c r="B524" s="49"/>
      <c r="C524" s="50"/>
      <c r="D524" s="49"/>
      <c r="E524" s="64"/>
      <c r="F524" s="52"/>
      <c r="G524" s="52"/>
      <c r="H524" s="52"/>
      <c r="I524" s="55"/>
      <c r="J524" s="55"/>
      <c r="K524" s="55"/>
      <c r="L524" s="55"/>
      <c r="M524" s="56"/>
      <c r="N524" s="56"/>
      <c r="O524" s="57"/>
      <c r="P524" s="57"/>
      <c r="Q524" s="58"/>
    </row>
    <row r="525" spans="1:17" x14ac:dyDescent="0.25">
      <c r="A525" s="62">
        <f t="shared" si="13"/>
        <v>4</v>
      </c>
      <c r="B525" s="49"/>
      <c r="C525" s="50"/>
      <c r="D525" s="49"/>
      <c r="E525" s="64"/>
      <c r="F525" s="52"/>
      <c r="G525" s="52"/>
      <c r="H525" s="52"/>
      <c r="I525" s="55"/>
      <c r="J525" s="55"/>
      <c r="K525" s="55"/>
      <c r="L525" s="55"/>
      <c r="M525" s="56"/>
      <c r="N525" s="56"/>
      <c r="O525" s="57"/>
      <c r="P525" s="57"/>
      <c r="Q525" s="58"/>
    </row>
    <row r="526" spans="1:17" x14ac:dyDescent="0.25">
      <c r="A526" s="62">
        <f t="shared" si="13"/>
        <v>5</v>
      </c>
      <c r="B526" s="49"/>
      <c r="C526" s="50"/>
      <c r="D526" s="49"/>
      <c r="E526" s="64"/>
      <c r="F526" s="52"/>
      <c r="G526" s="52"/>
      <c r="H526" s="52"/>
      <c r="I526" s="55"/>
      <c r="J526" s="55"/>
      <c r="K526" s="55"/>
      <c r="L526" s="55"/>
      <c r="M526" s="56"/>
      <c r="N526" s="56"/>
      <c r="O526" s="57"/>
      <c r="P526" s="57"/>
      <c r="Q526" s="58"/>
    </row>
    <row r="527" spans="1:17" x14ac:dyDescent="0.25">
      <c r="A527" s="62">
        <f t="shared" si="13"/>
        <v>6</v>
      </c>
      <c r="B527" s="49"/>
      <c r="C527" s="50"/>
      <c r="D527" s="49"/>
      <c r="E527" s="64"/>
      <c r="F527" s="52"/>
      <c r="G527" s="52"/>
      <c r="H527" s="52"/>
      <c r="I527" s="55"/>
      <c r="J527" s="55"/>
      <c r="K527" s="55"/>
      <c r="L527" s="55"/>
      <c r="M527" s="56"/>
      <c r="N527" s="56"/>
      <c r="O527" s="57"/>
      <c r="P527" s="57"/>
      <c r="Q527" s="58"/>
    </row>
    <row r="528" spans="1:17" x14ac:dyDescent="0.25">
      <c r="A528" s="62">
        <f t="shared" si="13"/>
        <v>7</v>
      </c>
      <c r="B528" s="49"/>
      <c r="C528" s="50"/>
      <c r="D528" s="49"/>
      <c r="E528" s="64"/>
      <c r="F528" s="52"/>
      <c r="G528" s="52"/>
      <c r="H528" s="52"/>
      <c r="I528" s="55"/>
      <c r="J528" s="55"/>
      <c r="K528" s="55"/>
      <c r="L528" s="55"/>
      <c r="M528" s="56"/>
      <c r="N528" s="56"/>
      <c r="O528" s="57"/>
      <c r="P528" s="57"/>
      <c r="Q528" s="58"/>
    </row>
    <row r="529" spans="1:17" x14ac:dyDescent="0.25">
      <c r="A529" s="62">
        <f t="shared" si="13"/>
        <v>8</v>
      </c>
      <c r="B529" s="49"/>
      <c r="C529" s="50"/>
      <c r="D529" s="49"/>
      <c r="E529" s="64"/>
      <c r="F529" s="52"/>
      <c r="G529" s="52"/>
      <c r="H529" s="52"/>
      <c r="I529" s="55"/>
      <c r="J529" s="55"/>
      <c r="K529" s="55"/>
      <c r="L529" s="55"/>
      <c r="M529" s="56"/>
      <c r="N529" s="56"/>
      <c r="O529" s="57"/>
      <c r="P529" s="57"/>
      <c r="Q529" s="58"/>
    </row>
    <row r="530" spans="1:17" x14ac:dyDescent="0.25">
      <c r="A530" s="62"/>
      <c r="B530" s="63" t="s">
        <v>31</v>
      </c>
      <c r="C530" s="50"/>
      <c r="D530" s="49"/>
      <c r="E530" s="64"/>
      <c r="F530" s="52"/>
      <c r="G530" s="52"/>
      <c r="H530" s="52"/>
      <c r="I530" s="55"/>
      <c r="J530" s="55"/>
      <c r="K530" s="67">
        <f t="shared" ref="K530" si="14">SUM(K522:K529)</f>
        <v>48</v>
      </c>
      <c r="L530" s="67">
        <f t="shared" ref="L530:N530" si="15">SUM(L522:L529)</f>
        <v>0</v>
      </c>
      <c r="M530" s="66">
        <f t="shared" si="15"/>
        <v>1000</v>
      </c>
      <c r="N530" s="67">
        <f t="shared" si="15"/>
        <v>0</v>
      </c>
      <c r="O530" s="57"/>
      <c r="P530" s="57"/>
      <c r="Q530" s="68"/>
    </row>
    <row r="531" spans="1:17" x14ac:dyDescent="0.25">
      <c r="A531" s="69"/>
      <c r="B531" s="69"/>
      <c r="C531" s="69"/>
      <c r="D531" s="69"/>
      <c r="E531" s="70"/>
      <c r="F531" s="69"/>
      <c r="G531" s="69"/>
      <c r="H531" s="69"/>
      <c r="I531" s="69"/>
      <c r="J531" s="69"/>
      <c r="K531" s="69"/>
      <c r="L531" s="69"/>
      <c r="M531" s="69"/>
      <c r="N531" s="69"/>
      <c r="O531" s="69"/>
      <c r="P531" s="69"/>
      <c r="Q531" s="69"/>
    </row>
    <row r="532" spans="1:17" x14ac:dyDescent="0.25">
      <c r="A532" s="69"/>
      <c r="B532" s="1069" t="s">
        <v>76</v>
      </c>
      <c r="C532" s="1069" t="s">
        <v>77</v>
      </c>
      <c r="D532" s="1071" t="s">
        <v>78</v>
      </c>
      <c r="E532" s="1071"/>
      <c r="F532" s="69"/>
      <c r="G532" s="69"/>
      <c r="H532" s="69"/>
      <c r="I532" s="69"/>
      <c r="J532" s="69"/>
      <c r="K532" s="69"/>
      <c r="L532" s="69"/>
      <c r="M532" s="69"/>
      <c r="N532" s="69"/>
      <c r="O532" s="69"/>
      <c r="P532" s="69"/>
      <c r="Q532" s="69"/>
    </row>
    <row r="533" spans="1:17" x14ac:dyDescent="0.25">
      <c r="A533" s="69"/>
      <c r="B533" s="1070"/>
      <c r="C533" s="1070"/>
      <c r="D533" s="673" t="s">
        <v>79</v>
      </c>
      <c r="E533" s="71" t="s">
        <v>80</v>
      </c>
      <c r="F533" s="69"/>
      <c r="G533" s="69"/>
      <c r="H533" s="69"/>
      <c r="I533" s="69"/>
      <c r="J533" s="69"/>
      <c r="K533" s="69"/>
      <c r="L533" s="69"/>
      <c r="M533" s="69"/>
      <c r="N533" s="69"/>
      <c r="O533" s="69"/>
      <c r="P533" s="69"/>
      <c r="Q533" s="69"/>
    </row>
    <row r="534" spans="1:17" ht="18.75" x14ac:dyDescent="0.25">
      <c r="A534" s="69"/>
      <c r="B534" s="72" t="s">
        <v>81</v>
      </c>
      <c r="C534" s="73">
        <f>+K530</f>
        <v>48</v>
      </c>
      <c r="D534" s="75" t="s">
        <v>24</v>
      </c>
      <c r="E534" s="75"/>
      <c r="F534" s="76"/>
      <c r="G534" s="76"/>
      <c r="H534" s="76"/>
      <c r="I534" s="76"/>
      <c r="J534" s="76"/>
      <c r="K534" s="76"/>
      <c r="L534" s="76"/>
      <c r="M534" s="76"/>
      <c r="N534" s="69"/>
      <c r="O534" s="69"/>
      <c r="P534" s="69"/>
      <c r="Q534" s="69"/>
    </row>
    <row r="535" spans="1:17" x14ac:dyDescent="0.25">
      <c r="A535" s="69"/>
      <c r="B535" s="72" t="s">
        <v>82</v>
      </c>
      <c r="C535" s="73">
        <f>+M530</f>
        <v>1000</v>
      </c>
      <c r="D535" s="75" t="s">
        <v>24</v>
      </c>
      <c r="E535" s="75"/>
      <c r="F535" s="69"/>
      <c r="G535" s="69"/>
      <c r="H535" s="69"/>
      <c r="I535" s="69"/>
      <c r="J535" s="69"/>
      <c r="K535" s="69"/>
      <c r="L535" s="69"/>
      <c r="M535" s="69"/>
      <c r="N535" s="69"/>
      <c r="O535" s="69"/>
      <c r="P535" s="69"/>
      <c r="Q535" s="69"/>
    </row>
    <row r="536" spans="1:17" x14ac:dyDescent="0.25">
      <c r="A536" s="69"/>
      <c r="B536" s="77"/>
      <c r="C536" s="1087"/>
      <c r="D536" s="1087"/>
      <c r="E536" s="1087"/>
      <c r="F536" s="1087"/>
      <c r="G536" s="1087"/>
      <c r="H536" s="1087"/>
      <c r="I536" s="1087"/>
      <c r="J536" s="1087"/>
      <c r="K536" s="1087"/>
      <c r="L536" s="1087"/>
      <c r="M536" s="1087"/>
      <c r="N536" s="1087"/>
      <c r="O536" s="69"/>
      <c r="P536" s="69"/>
      <c r="Q536" s="69"/>
    </row>
    <row r="537" spans="1:17" ht="15.75" thickBot="1" x14ac:dyDescent="0.3"/>
    <row r="538" spans="1:17" ht="27" thickBot="1" x14ac:dyDescent="0.3">
      <c r="B538" s="1088" t="s">
        <v>83</v>
      </c>
      <c r="C538" s="1088"/>
      <c r="D538" s="1088"/>
      <c r="E538" s="1088"/>
      <c r="F538" s="1088"/>
      <c r="G538" s="1088"/>
      <c r="H538" s="1088"/>
      <c r="I538" s="1088"/>
      <c r="J538" s="1088"/>
      <c r="K538" s="1088"/>
      <c r="L538" s="1088"/>
      <c r="M538" s="1088"/>
      <c r="N538" s="1088"/>
    </row>
    <row r="541" spans="1:17" ht="105" x14ac:dyDescent="0.25">
      <c r="B541" s="78" t="s">
        <v>84</v>
      </c>
      <c r="C541" s="79" t="s">
        <v>85</v>
      </c>
      <c r="D541" s="79" t="s">
        <v>86</v>
      </c>
      <c r="E541" s="79" t="s">
        <v>87</v>
      </c>
      <c r="F541" s="79" t="s">
        <v>88</v>
      </c>
      <c r="G541" s="79" t="s">
        <v>89</v>
      </c>
      <c r="H541" s="79" t="s">
        <v>90</v>
      </c>
      <c r="I541" s="79" t="s">
        <v>91</v>
      </c>
      <c r="J541" s="79" t="s">
        <v>92</v>
      </c>
      <c r="K541" s="79" t="s">
        <v>93</v>
      </c>
      <c r="L541" s="79" t="s">
        <v>94</v>
      </c>
      <c r="M541" s="80" t="s">
        <v>95</v>
      </c>
      <c r="N541" s="80" t="s">
        <v>96</v>
      </c>
      <c r="O541" s="1084" t="s">
        <v>97</v>
      </c>
      <c r="P541" s="1086"/>
      <c r="Q541" s="79" t="s">
        <v>98</v>
      </c>
    </row>
    <row r="542" spans="1:17" x14ac:dyDescent="0.25">
      <c r="B542" s="81" t="s">
        <v>99</v>
      </c>
      <c r="C542" s="81" t="s">
        <v>3068</v>
      </c>
      <c r="D542" s="82" t="s">
        <v>3274</v>
      </c>
      <c r="E542" s="82">
        <v>130</v>
      </c>
      <c r="F542" s="83"/>
      <c r="G542" s="83"/>
      <c r="H542" s="83" t="s">
        <v>21</v>
      </c>
      <c r="I542" s="84"/>
      <c r="J542" s="84" t="s">
        <v>21</v>
      </c>
      <c r="K542" s="84" t="s">
        <v>21</v>
      </c>
      <c r="L542" s="84" t="s">
        <v>21</v>
      </c>
      <c r="M542" s="84" t="s">
        <v>21</v>
      </c>
      <c r="N542" s="84" t="s">
        <v>21</v>
      </c>
      <c r="O542" s="994"/>
      <c r="P542" s="996"/>
      <c r="Q542" s="41"/>
    </row>
    <row r="543" spans="1:17" x14ac:dyDescent="0.25">
      <c r="B543" s="81" t="s">
        <v>99</v>
      </c>
      <c r="C543" s="81" t="s">
        <v>3068</v>
      </c>
      <c r="D543" s="82" t="s">
        <v>3275</v>
      </c>
      <c r="E543" s="82">
        <v>60</v>
      </c>
      <c r="F543" s="83"/>
      <c r="G543" s="83"/>
      <c r="H543" s="83" t="s">
        <v>21</v>
      </c>
      <c r="I543" s="84"/>
      <c r="J543" s="84" t="s">
        <v>21</v>
      </c>
      <c r="K543" s="84" t="s">
        <v>21</v>
      </c>
      <c r="L543" s="84" t="s">
        <v>21</v>
      </c>
      <c r="M543" s="84" t="s">
        <v>21</v>
      </c>
      <c r="N543" s="84" t="s">
        <v>21</v>
      </c>
      <c r="O543" s="994"/>
      <c r="P543" s="996"/>
      <c r="Q543" s="41"/>
    </row>
    <row r="544" spans="1:17" ht="75" x14ac:dyDescent="0.25">
      <c r="B544" s="81" t="s">
        <v>99</v>
      </c>
      <c r="C544" s="81" t="s">
        <v>3068</v>
      </c>
      <c r="D544" s="82" t="s">
        <v>3276</v>
      </c>
      <c r="E544" s="82">
        <v>39</v>
      </c>
      <c r="F544" s="83"/>
      <c r="G544" s="83" t="s">
        <v>21</v>
      </c>
      <c r="H544" s="83"/>
      <c r="I544" s="84"/>
      <c r="J544" s="84" t="s">
        <v>21</v>
      </c>
      <c r="K544" s="84" t="s">
        <v>21</v>
      </c>
      <c r="L544" s="84" t="s">
        <v>21</v>
      </c>
      <c r="M544" s="84" t="s">
        <v>21</v>
      </c>
      <c r="N544" s="84" t="s">
        <v>21</v>
      </c>
      <c r="O544" s="678" t="s">
        <v>3277</v>
      </c>
      <c r="P544" s="677"/>
      <c r="Q544" s="41" t="s">
        <v>21</v>
      </c>
    </row>
    <row r="545" spans="2:17" x14ac:dyDescent="0.25">
      <c r="B545" s="81" t="s">
        <v>99</v>
      </c>
      <c r="C545" s="81" t="s">
        <v>3068</v>
      </c>
      <c r="D545" s="82" t="s">
        <v>3278</v>
      </c>
      <c r="E545" s="82">
        <v>78</v>
      </c>
      <c r="F545" s="83"/>
      <c r="G545" s="83"/>
      <c r="H545" s="83" t="s">
        <v>21</v>
      </c>
      <c r="I545" s="84"/>
      <c r="J545" s="84" t="s">
        <v>21</v>
      </c>
      <c r="K545" s="84" t="s">
        <v>21</v>
      </c>
      <c r="L545" s="84" t="s">
        <v>21</v>
      </c>
      <c r="M545" s="84" t="s">
        <v>21</v>
      </c>
      <c r="N545" s="84" t="s">
        <v>21</v>
      </c>
      <c r="O545" s="676"/>
      <c r="P545" s="677"/>
      <c r="Q545" s="41" t="s">
        <v>21</v>
      </c>
    </row>
    <row r="546" spans="2:17" x14ac:dyDescent="0.25">
      <c r="B546" s="81" t="s">
        <v>99</v>
      </c>
      <c r="C546" s="81" t="s">
        <v>3068</v>
      </c>
      <c r="D546" s="82" t="s">
        <v>3279</v>
      </c>
      <c r="E546" s="82">
        <v>188</v>
      </c>
      <c r="F546" s="83"/>
      <c r="G546" s="83"/>
      <c r="H546" s="83" t="s">
        <v>21</v>
      </c>
      <c r="I546" s="84"/>
      <c r="J546" s="84" t="s">
        <v>21</v>
      </c>
      <c r="K546" s="84" t="s">
        <v>21</v>
      </c>
      <c r="L546" s="84" t="s">
        <v>21</v>
      </c>
      <c r="M546" s="84" t="s">
        <v>21</v>
      </c>
      <c r="N546" s="84" t="s">
        <v>21</v>
      </c>
      <c r="O546" s="676"/>
      <c r="P546" s="677"/>
      <c r="Q546" s="41" t="s">
        <v>21</v>
      </c>
    </row>
    <row r="547" spans="2:17" x14ac:dyDescent="0.25">
      <c r="B547" s="81" t="s">
        <v>99</v>
      </c>
      <c r="C547" s="81" t="s">
        <v>3068</v>
      </c>
      <c r="D547" s="82" t="s">
        <v>3280</v>
      </c>
      <c r="E547" s="82">
        <v>106</v>
      </c>
      <c r="F547" s="83"/>
      <c r="G547" s="83"/>
      <c r="H547" s="83" t="s">
        <v>21</v>
      </c>
      <c r="I547" s="84"/>
      <c r="J547" s="84" t="s">
        <v>21</v>
      </c>
      <c r="K547" s="84" t="s">
        <v>21</v>
      </c>
      <c r="L547" s="84" t="s">
        <v>21</v>
      </c>
      <c r="M547" s="84" t="s">
        <v>21</v>
      </c>
      <c r="N547" s="84" t="s">
        <v>21</v>
      </c>
      <c r="O547" s="676"/>
      <c r="P547" s="677"/>
      <c r="Q547" s="41" t="s">
        <v>21</v>
      </c>
    </row>
    <row r="548" spans="2:17" x14ac:dyDescent="0.25">
      <c r="B548" s="81" t="s">
        <v>99</v>
      </c>
      <c r="C548" s="81" t="s">
        <v>3068</v>
      </c>
      <c r="D548" s="82" t="s">
        <v>3281</v>
      </c>
      <c r="E548" s="82">
        <v>65</v>
      </c>
      <c r="F548" s="83"/>
      <c r="G548" s="83"/>
      <c r="H548" s="83" t="s">
        <v>21</v>
      </c>
      <c r="I548" s="84"/>
      <c r="J548" s="84" t="s">
        <v>21</v>
      </c>
      <c r="K548" s="84" t="s">
        <v>21</v>
      </c>
      <c r="L548" s="84" t="s">
        <v>21</v>
      </c>
      <c r="M548" s="84" t="s">
        <v>21</v>
      </c>
      <c r="N548" s="84" t="s">
        <v>21</v>
      </c>
      <c r="O548" s="994"/>
      <c r="P548" s="996"/>
      <c r="Q548" s="41" t="s">
        <v>21</v>
      </c>
    </row>
    <row r="549" spans="2:17" x14ac:dyDescent="0.25">
      <c r="B549" s="81" t="s">
        <v>99</v>
      </c>
      <c r="C549" s="81" t="s">
        <v>3068</v>
      </c>
      <c r="D549" s="82" t="s">
        <v>3282</v>
      </c>
      <c r="E549" s="82">
        <v>210</v>
      </c>
      <c r="F549" s="83"/>
      <c r="G549" s="83"/>
      <c r="H549" s="83" t="s">
        <v>21</v>
      </c>
      <c r="I549" s="84"/>
      <c r="J549" s="84" t="s">
        <v>21</v>
      </c>
      <c r="K549" s="84" t="s">
        <v>21</v>
      </c>
      <c r="L549" s="84" t="s">
        <v>21</v>
      </c>
      <c r="M549" s="84" t="s">
        <v>21</v>
      </c>
      <c r="N549" s="84" t="s">
        <v>21</v>
      </c>
      <c r="O549" s="994"/>
      <c r="P549" s="996"/>
      <c r="Q549" s="41" t="s">
        <v>21</v>
      </c>
    </row>
    <row r="550" spans="2:17" ht="75" x14ac:dyDescent="0.25">
      <c r="B550" s="81"/>
      <c r="C550" s="81"/>
      <c r="D550" s="82"/>
      <c r="E550" s="82">
        <v>76</v>
      </c>
      <c r="F550" s="83" t="s">
        <v>22</v>
      </c>
      <c r="G550" s="83" t="s">
        <v>22</v>
      </c>
      <c r="H550" s="83" t="s">
        <v>22</v>
      </c>
      <c r="I550" s="84"/>
      <c r="J550" s="84"/>
      <c r="K550" s="41"/>
      <c r="L550" s="41"/>
      <c r="M550" s="41"/>
      <c r="N550" s="41"/>
      <c r="O550" s="681" t="s">
        <v>3283</v>
      </c>
      <c r="P550" s="737"/>
      <c r="Q550" s="41" t="s">
        <v>22</v>
      </c>
    </row>
    <row r="551" spans="2:17" x14ac:dyDescent="0.25">
      <c r="B551" s="81"/>
      <c r="C551" s="81"/>
      <c r="D551" s="82"/>
      <c r="E551" s="82"/>
      <c r="F551" s="83"/>
      <c r="G551" s="83"/>
      <c r="H551" s="83"/>
      <c r="I551" s="84"/>
      <c r="J551" s="84"/>
      <c r="K551" s="41"/>
      <c r="L551" s="41"/>
      <c r="M551" s="41"/>
      <c r="N551" s="41"/>
      <c r="O551" s="994"/>
      <c r="P551" s="996"/>
      <c r="Q551" s="41"/>
    </row>
    <row r="552" spans="2:17" x14ac:dyDescent="0.25">
      <c r="B552" s="41"/>
      <c r="C552" s="41"/>
      <c r="D552" s="41"/>
      <c r="E552" s="41"/>
      <c r="F552" s="41"/>
      <c r="G552" s="41"/>
      <c r="H552" s="41"/>
      <c r="I552" s="41"/>
      <c r="J552" s="41"/>
      <c r="K552" s="41"/>
      <c r="L552" s="41"/>
      <c r="M552" s="41"/>
      <c r="N552" s="41"/>
      <c r="O552" s="994"/>
      <c r="P552" s="996"/>
      <c r="Q552" s="41"/>
    </row>
    <row r="553" spans="2:17" x14ac:dyDescent="0.25">
      <c r="B553" s="2" t="s">
        <v>107</v>
      </c>
    </row>
    <row r="554" spans="2:17" x14ac:dyDescent="0.25">
      <c r="B554" s="2" t="s">
        <v>108</v>
      </c>
    </row>
    <row r="555" spans="2:17" x14ac:dyDescent="0.25">
      <c r="B555" s="2" t="s">
        <v>109</v>
      </c>
    </row>
    <row r="557" spans="2:17" ht="15.75" thickBot="1" x14ac:dyDescent="0.3"/>
    <row r="558" spans="2:17" ht="27" thickBot="1" x14ac:dyDescent="0.3">
      <c r="B558" s="1091" t="s">
        <v>110</v>
      </c>
      <c r="C558" s="1092"/>
      <c r="D558" s="1092"/>
      <c r="E558" s="1092"/>
      <c r="F558" s="1092"/>
      <c r="G558" s="1092"/>
      <c r="H558" s="1092"/>
      <c r="I558" s="1092"/>
      <c r="J558" s="1092"/>
      <c r="K558" s="1092"/>
      <c r="L558" s="1092"/>
      <c r="M558" s="1092"/>
      <c r="N558" s="1093"/>
    </row>
    <row r="563" spans="2:17" ht="75" x14ac:dyDescent="0.25">
      <c r="B563" s="78" t="s">
        <v>111</v>
      </c>
      <c r="C563" s="78" t="s">
        <v>112</v>
      </c>
      <c r="D563" s="78" t="s">
        <v>113</v>
      </c>
      <c r="E563" s="78" t="s">
        <v>114</v>
      </c>
      <c r="F563" s="78" t="s">
        <v>115</v>
      </c>
      <c r="G563" s="78" t="s">
        <v>116</v>
      </c>
      <c r="H563" s="78" t="s">
        <v>117</v>
      </c>
      <c r="I563" s="78" t="s">
        <v>118</v>
      </c>
      <c r="J563" s="1084" t="s">
        <v>119</v>
      </c>
      <c r="K563" s="1085"/>
      <c r="L563" s="1086"/>
      <c r="M563" s="78" t="s">
        <v>120</v>
      </c>
      <c r="N563" s="78" t="s">
        <v>121</v>
      </c>
      <c r="O563" s="78" t="s">
        <v>122</v>
      </c>
      <c r="P563" s="1084" t="s">
        <v>97</v>
      </c>
      <c r="Q563" s="1086"/>
    </row>
    <row r="564" spans="2:17" ht="30" x14ac:dyDescent="0.2">
      <c r="B564" s="116" t="s">
        <v>123</v>
      </c>
      <c r="C564" s="116"/>
      <c r="D564" s="115" t="s">
        <v>3284</v>
      </c>
      <c r="E564" s="115">
        <v>1140818703</v>
      </c>
      <c r="F564" s="115" t="s">
        <v>991</v>
      </c>
      <c r="G564" s="115" t="s">
        <v>3137</v>
      </c>
      <c r="H564" s="115">
        <v>2012</v>
      </c>
      <c r="I564" s="99"/>
      <c r="J564" s="116" t="s">
        <v>3220</v>
      </c>
      <c r="K564" s="114" t="s">
        <v>1285</v>
      </c>
      <c r="L564" s="114" t="s">
        <v>3184</v>
      </c>
      <c r="M564" s="112" t="s">
        <v>21</v>
      </c>
      <c r="N564" s="112" t="s">
        <v>21</v>
      </c>
      <c r="O564" s="112"/>
      <c r="P564" s="1119"/>
      <c r="Q564" s="1119"/>
    </row>
    <row r="565" spans="2:17" ht="30" x14ac:dyDescent="0.2">
      <c r="B565" s="116" t="s">
        <v>123</v>
      </c>
      <c r="C565" s="116"/>
      <c r="D565" s="115" t="s">
        <v>3285</v>
      </c>
      <c r="E565" s="115">
        <v>55227514</v>
      </c>
      <c r="F565" s="115" t="s">
        <v>2276</v>
      </c>
      <c r="G565" s="115" t="s">
        <v>3137</v>
      </c>
      <c r="H565" s="115">
        <v>2012</v>
      </c>
      <c r="I565" s="99"/>
      <c r="J565" s="116" t="s">
        <v>3220</v>
      </c>
      <c r="K565" s="114" t="s">
        <v>1285</v>
      </c>
      <c r="L565" s="114" t="s">
        <v>3184</v>
      </c>
      <c r="M565" s="112" t="s">
        <v>21</v>
      </c>
      <c r="N565" s="112" t="s">
        <v>21</v>
      </c>
      <c r="O565" s="112"/>
      <c r="P565" s="688"/>
      <c r="Q565" s="688"/>
    </row>
    <row r="566" spans="2:17" ht="30" x14ac:dyDescent="0.2">
      <c r="B566" s="116" t="s">
        <v>123</v>
      </c>
      <c r="C566" s="116"/>
      <c r="D566" s="115" t="s">
        <v>3286</v>
      </c>
      <c r="E566" s="115">
        <v>32832487</v>
      </c>
      <c r="F566" s="115" t="s">
        <v>991</v>
      </c>
      <c r="G566" s="115" t="s">
        <v>3287</v>
      </c>
      <c r="H566" s="115">
        <v>2000</v>
      </c>
      <c r="I566" s="99"/>
      <c r="J566" s="116" t="s">
        <v>3220</v>
      </c>
      <c r="K566" s="114" t="s">
        <v>1285</v>
      </c>
      <c r="L566" s="114" t="s">
        <v>3184</v>
      </c>
      <c r="M566" s="112" t="s">
        <v>21</v>
      </c>
      <c r="N566" s="112" t="s">
        <v>21</v>
      </c>
      <c r="O566" s="112"/>
      <c r="P566" s="688"/>
      <c r="Q566" s="688"/>
    </row>
    <row r="567" spans="2:17" ht="30" x14ac:dyDescent="0.2">
      <c r="B567" s="116" t="s">
        <v>123</v>
      </c>
      <c r="C567" s="116"/>
      <c r="D567" s="115" t="s">
        <v>3288</v>
      </c>
      <c r="E567" s="115">
        <v>55225553</v>
      </c>
      <c r="F567" s="115" t="s">
        <v>3289</v>
      </c>
      <c r="G567" s="115" t="s">
        <v>3290</v>
      </c>
      <c r="H567" s="115">
        <v>2011</v>
      </c>
      <c r="I567" s="99"/>
      <c r="J567" s="116" t="s">
        <v>3220</v>
      </c>
      <c r="K567" s="114" t="s">
        <v>1285</v>
      </c>
      <c r="L567" s="114" t="s">
        <v>3184</v>
      </c>
      <c r="M567" s="112" t="s">
        <v>21</v>
      </c>
      <c r="N567" s="112" t="s">
        <v>21</v>
      </c>
      <c r="O567" s="112"/>
      <c r="P567" s="688"/>
      <c r="Q567" s="688"/>
    </row>
    <row r="568" spans="2:17" ht="30" x14ac:dyDescent="0.2">
      <c r="B568" s="116" t="s">
        <v>123</v>
      </c>
      <c r="C568" s="116"/>
      <c r="D568" s="115" t="s">
        <v>3291</v>
      </c>
      <c r="E568" s="115">
        <v>22668673</v>
      </c>
      <c r="F568" s="115" t="s">
        <v>2276</v>
      </c>
      <c r="G568" s="115" t="s">
        <v>3137</v>
      </c>
      <c r="H568" s="115">
        <v>2011</v>
      </c>
      <c r="I568" s="99"/>
      <c r="J568" s="116" t="s">
        <v>3220</v>
      </c>
      <c r="K568" s="114" t="s">
        <v>1285</v>
      </c>
      <c r="L568" s="114" t="s">
        <v>3184</v>
      </c>
      <c r="M568" s="112" t="s">
        <v>21</v>
      </c>
      <c r="N568" s="112" t="s">
        <v>21</v>
      </c>
      <c r="O568" s="112"/>
      <c r="P568" s="688"/>
      <c r="Q568" s="688"/>
    </row>
    <row r="569" spans="2:17" ht="30" x14ac:dyDescent="0.2">
      <c r="B569" s="116" t="s">
        <v>123</v>
      </c>
      <c r="C569" s="41"/>
      <c r="D569" s="112" t="s">
        <v>3292</v>
      </c>
      <c r="E569" s="112">
        <v>1128062536</v>
      </c>
      <c r="F569" s="112" t="s">
        <v>131</v>
      </c>
      <c r="G569" s="112" t="s">
        <v>415</v>
      </c>
      <c r="H569" s="112">
        <v>2013</v>
      </c>
      <c r="I569" s="112"/>
      <c r="J569" s="116" t="s">
        <v>3220</v>
      </c>
      <c r="K569" s="114" t="s">
        <v>1285</v>
      </c>
      <c r="L569" s="114" t="s">
        <v>3184</v>
      </c>
      <c r="M569" s="112" t="s">
        <v>21</v>
      </c>
      <c r="N569" s="112" t="s">
        <v>21</v>
      </c>
      <c r="O569" s="41"/>
      <c r="P569" s="41"/>
      <c r="Q569" s="41"/>
    </row>
    <row r="570" spans="2:17" ht="30" x14ac:dyDescent="0.2">
      <c r="B570" s="116" t="s">
        <v>123</v>
      </c>
      <c r="C570" s="41"/>
      <c r="D570" s="112" t="s">
        <v>3293</v>
      </c>
      <c r="E570" s="112">
        <v>1140853635</v>
      </c>
      <c r="F570" s="2" t="s">
        <v>396</v>
      </c>
      <c r="G570" s="112" t="s">
        <v>3246</v>
      </c>
      <c r="H570" s="112">
        <v>2013</v>
      </c>
      <c r="I570" s="112"/>
      <c r="J570" s="116" t="s">
        <v>3220</v>
      </c>
      <c r="K570" s="114" t="s">
        <v>1285</v>
      </c>
      <c r="L570" s="114" t="s">
        <v>3184</v>
      </c>
      <c r="M570" s="112" t="s">
        <v>21</v>
      </c>
      <c r="N570" s="112" t="s">
        <v>21</v>
      </c>
      <c r="O570" s="41"/>
      <c r="P570" s="41"/>
      <c r="Q570" s="41"/>
    </row>
    <row r="571" spans="2:17" ht="30" x14ac:dyDescent="0.2">
      <c r="B571" s="116" t="s">
        <v>123</v>
      </c>
      <c r="C571" s="41"/>
      <c r="D571" s="112" t="s">
        <v>3294</v>
      </c>
      <c r="E571" s="112">
        <v>1143117175</v>
      </c>
      <c r="F571" s="112" t="s">
        <v>396</v>
      </c>
      <c r="G571" s="112" t="s">
        <v>3137</v>
      </c>
      <c r="H571" s="112">
        <v>2012</v>
      </c>
      <c r="I571" s="112"/>
      <c r="J571" s="116" t="s">
        <v>3220</v>
      </c>
      <c r="K571" s="114" t="s">
        <v>1285</v>
      </c>
      <c r="L571" s="114" t="s">
        <v>3184</v>
      </c>
      <c r="M571" s="112" t="s">
        <v>21</v>
      </c>
      <c r="N571" s="112" t="s">
        <v>21</v>
      </c>
      <c r="O571" s="41"/>
      <c r="P571" s="41"/>
      <c r="Q571" s="41"/>
    </row>
    <row r="572" spans="2:17" ht="60" x14ac:dyDescent="0.2">
      <c r="B572" s="116" t="s">
        <v>123</v>
      </c>
      <c r="C572" s="41"/>
      <c r="D572" s="112" t="s">
        <v>3295</v>
      </c>
      <c r="E572" s="112">
        <v>32713407</v>
      </c>
      <c r="F572" s="112" t="s">
        <v>3296</v>
      </c>
      <c r="G572" s="112" t="s">
        <v>3137</v>
      </c>
      <c r="H572" s="112">
        <v>2010</v>
      </c>
      <c r="I572" s="112"/>
      <c r="J572" s="116" t="s">
        <v>3297</v>
      </c>
      <c r="K572" s="114" t="s">
        <v>1285</v>
      </c>
      <c r="L572" s="114" t="s">
        <v>3298</v>
      </c>
      <c r="M572" s="112" t="s">
        <v>21</v>
      </c>
      <c r="N572" s="112" t="s">
        <v>21</v>
      </c>
      <c r="O572" s="41"/>
      <c r="P572" s="41"/>
      <c r="Q572" s="41"/>
    </row>
    <row r="573" spans="2:17" x14ac:dyDescent="0.2">
      <c r="B573" s="116" t="s">
        <v>958</v>
      </c>
      <c r="C573" s="116"/>
      <c r="D573" s="115" t="s">
        <v>3299</v>
      </c>
      <c r="E573" s="115">
        <v>1069469199</v>
      </c>
      <c r="F573" s="115" t="s">
        <v>1293</v>
      </c>
      <c r="G573" s="115" t="s">
        <v>1044</v>
      </c>
      <c r="H573" s="115">
        <v>2009</v>
      </c>
      <c r="I573" s="99">
        <v>231107</v>
      </c>
      <c r="J573" s="117" t="s">
        <v>3300</v>
      </c>
      <c r="K573" s="114" t="s">
        <v>142</v>
      </c>
      <c r="L573" s="113" t="s">
        <v>1047</v>
      </c>
      <c r="M573" s="112" t="s">
        <v>21</v>
      </c>
      <c r="N573" s="112" t="s">
        <v>21</v>
      </c>
      <c r="O573" s="41"/>
      <c r="P573" s="41"/>
      <c r="Q573" s="41"/>
    </row>
    <row r="574" spans="2:17" ht="30" x14ac:dyDescent="0.2">
      <c r="B574" s="116" t="s">
        <v>958</v>
      </c>
      <c r="C574" s="116"/>
      <c r="D574" s="115" t="s">
        <v>3301</v>
      </c>
      <c r="E574" s="115">
        <v>1045710152</v>
      </c>
      <c r="F574" s="115" t="s">
        <v>1293</v>
      </c>
      <c r="G574" s="115" t="s">
        <v>2238</v>
      </c>
      <c r="H574" s="115">
        <v>2003</v>
      </c>
      <c r="I574" s="99" t="s">
        <v>22</v>
      </c>
      <c r="J574" s="116" t="s">
        <v>3220</v>
      </c>
      <c r="K574" s="114" t="s">
        <v>646</v>
      </c>
      <c r="L574" s="113" t="s">
        <v>1047</v>
      </c>
      <c r="M574" s="112" t="s">
        <v>21</v>
      </c>
      <c r="N574" s="112" t="s">
        <v>21</v>
      </c>
      <c r="O574" s="41"/>
      <c r="P574" s="41"/>
      <c r="Q574" s="41"/>
    </row>
    <row r="575" spans="2:17" ht="30" x14ac:dyDescent="0.2">
      <c r="B575" s="116" t="s">
        <v>958</v>
      </c>
      <c r="C575" s="116"/>
      <c r="D575" s="115" t="s">
        <v>3302</v>
      </c>
      <c r="E575" s="115">
        <v>32729450</v>
      </c>
      <c r="F575" s="115" t="s">
        <v>1293</v>
      </c>
      <c r="G575" s="115" t="s">
        <v>2238</v>
      </c>
      <c r="H575" s="115">
        <v>2011</v>
      </c>
      <c r="I575" s="99">
        <v>141348</v>
      </c>
      <c r="J575" s="116" t="s">
        <v>3220</v>
      </c>
      <c r="K575" s="114" t="s">
        <v>646</v>
      </c>
      <c r="L575" s="113" t="s">
        <v>1047</v>
      </c>
      <c r="M575" s="112" t="s">
        <v>21</v>
      </c>
      <c r="N575" s="112" t="s">
        <v>21</v>
      </c>
      <c r="O575" s="41"/>
      <c r="P575" s="41"/>
      <c r="Q575" s="41"/>
    </row>
    <row r="576" spans="2:17" ht="30" x14ac:dyDescent="0.2">
      <c r="B576" s="116" t="s">
        <v>958</v>
      </c>
      <c r="C576" s="116"/>
      <c r="D576" s="115" t="s">
        <v>3303</v>
      </c>
      <c r="E576" s="115">
        <v>1140837163</v>
      </c>
      <c r="F576" s="115" t="s">
        <v>1293</v>
      </c>
      <c r="G576" s="115" t="s">
        <v>2238</v>
      </c>
      <c r="H576" s="115">
        <v>2014</v>
      </c>
      <c r="I576" s="99">
        <v>142530</v>
      </c>
      <c r="J576" s="116" t="s">
        <v>3220</v>
      </c>
      <c r="K576" s="114" t="s">
        <v>1731</v>
      </c>
      <c r="L576" s="113" t="s">
        <v>1047</v>
      </c>
      <c r="M576" s="112" t="s">
        <v>21</v>
      </c>
      <c r="N576" s="112" t="s">
        <v>21</v>
      </c>
      <c r="O576" s="41"/>
      <c r="P576" s="41"/>
      <c r="Q576" s="41"/>
    </row>
    <row r="577" spans="2:17" ht="30" x14ac:dyDescent="0.2">
      <c r="B577" s="116" t="s">
        <v>958</v>
      </c>
      <c r="C577" s="116"/>
      <c r="D577" s="115" t="s">
        <v>3304</v>
      </c>
      <c r="E577" s="115">
        <v>22733480</v>
      </c>
      <c r="F577" s="115" t="s">
        <v>1293</v>
      </c>
      <c r="G577" s="115" t="s">
        <v>2238</v>
      </c>
      <c r="H577" s="115">
        <v>2011</v>
      </c>
      <c r="I577" s="99">
        <v>138645</v>
      </c>
      <c r="J577" s="116" t="s">
        <v>3220</v>
      </c>
      <c r="K577" s="114" t="s">
        <v>646</v>
      </c>
      <c r="L577" s="113" t="s">
        <v>1047</v>
      </c>
      <c r="M577" s="112" t="s">
        <v>21</v>
      </c>
      <c r="N577" s="112" t="s">
        <v>21</v>
      </c>
      <c r="O577" s="112"/>
      <c r="P577" s="688"/>
      <c r="Q577" s="688"/>
    </row>
    <row r="578" spans="2:17" ht="30" x14ac:dyDescent="0.2">
      <c r="B578" s="450" t="s">
        <v>958</v>
      </c>
      <c r="C578" s="123"/>
      <c r="D578" s="738" t="s">
        <v>3305</v>
      </c>
      <c r="E578" s="738">
        <v>1045675680</v>
      </c>
      <c r="F578" s="738" t="s">
        <v>1293</v>
      </c>
      <c r="G578" s="454" t="s">
        <v>2238</v>
      </c>
      <c r="H578" s="738">
        <v>2009</v>
      </c>
      <c r="I578" s="738" t="s">
        <v>22</v>
      </c>
      <c r="J578" s="450" t="s">
        <v>3220</v>
      </c>
      <c r="K578" s="450" t="s">
        <v>646</v>
      </c>
      <c r="L578" s="454" t="s">
        <v>1047</v>
      </c>
      <c r="M578" s="376" t="s">
        <v>21</v>
      </c>
      <c r="N578" s="376" t="s">
        <v>21</v>
      </c>
      <c r="O578" s="376"/>
      <c r="P578" s="701"/>
      <c r="Q578" s="701"/>
    </row>
    <row r="579" spans="2:17" ht="30" x14ac:dyDescent="0.2">
      <c r="B579" s="116" t="s">
        <v>958</v>
      </c>
      <c r="C579" s="41"/>
      <c r="D579" s="118" t="s">
        <v>3306</v>
      </c>
      <c r="E579" s="118">
        <v>1140844165</v>
      </c>
      <c r="F579" s="118" t="s">
        <v>1293</v>
      </c>
      <c r="G579" s="118" t="s">
        <v>3307</v>
      </c>
      <c r="H579" s="118">
        <v>2014</v>
      </c>
      <c r="I579" s="118">
        <v>142424</v>
      </c>
      <c r="J579" s="116" t="s">
        <v>3220</v>
      </c>
      <c r="K579" s="114" t="s">
        <v>646</v>
      </c>
      <c r="L579" s="118" t="s">
        <v>1047</v>
      </c>
      <c r="M579" s="112" t="s">
        <v>21</v>
      </c>
      <c r="N579" s="112" t="s">
        <v>21</v>
      </c>
      <c r="O579" s="112"/>
      <c r="P579" s="688"/>
      <c r="Q579" s="688"/>
    </row>
    <row r="580" spans="2:17" ht="15.75" x14ac:dyDescent="0.2">
      <c r="B580" s="450" t="s">
        <v>958</v>
      </c>
      <c r="C580" s="123"/>
      <c r="D580" s="738" t="s">
        <v>3308</v>
      </c>
      <c r="E580" s="738">
        <v>45495497</v>
      </c>
      <c r="F580" s="738" t="s">
        <v>1293</v>
      </c>
      <c r="G580" s="738" t="s">
        <v>896</v>
      </c>
      <c r="H580" s="738">
        <v>2009</v>
      </c>
      <c r="I580" s="738" t="s">
        <v>22</v>
      </c>
      <c r="J580" s="738" t="s">
        <v>3309</v>
      </c>
      <c r="K580" s="738">
        <v>0</v>
      </c>
      <c r="L580" s="738" t="s">
        <v>1047</v>
      </c>
      <c r="M580" s="376" t="s">
        <v>21</v>
      </c>
      <c r="N580" s="376" t="s">
        <v>21</v>
      </c>
      <c r="O580" s="376"/>
      <c r="P580" s="739"/>
      <c r="Q580" s="701"/>
    </row>
    <row r="581" spans="2:17" ht="30" x14ac:dyDescent="0.2">
      <c r="B581" s="116" t="s">
        <v>958</v>
      </c>
      <c r="C581" s="41"/>
      <c r="D581" s="118" t="s">
        <v>3310</v>
      </c>
      <c r="E581" s="118">
        <v>1102835779</v>
      </c>
      <c r="F581" s="118" t="s">
        <v>1293</v>
      </c>
      <c r="G581" s="118" t="s">
        <v>995</v>
      </c>
      <c r="H581" s="118">
        <v>2013</v>
      </c>
      <c r="I581" s="118">
        <v>138018</v>
      </c>
      <c r="J581" s="116" t="s">
        <v>3220</v>
      </c>
      <c r="K581" s="114" t="s">
        <v>646</v>
      </c>
      <c r="L581" s="118" t="s">
        <v>1047</v>
      </c>
      <c r="M581" s="112" t="s">
        <v>21</v>
      </c>
      <c r="N581" s="112" t="s">
        <v>21</v>
      </c>
      <c r="O581" s="112"/>
      <c r="P581" s="688"/>
      <c r="Q581" s="688"/>
    </row>
    <row r="582" spans="2:17" x14ac:dyDescent="0.2">
      <c r="B582" s="116"/>
      <c r="C582" s="116"/>
      <c r="D582" s="115"/>
      <c r="E582" s="115"/>
      <c r="F582" s="41"/>
      <c r="G582" s="115"/>
      <c r="H582" s="115"/>
      <c r="I582" s="99"/>
      <c r="J582" s="117"/>
      <c r="K582" s="114"/>
      <c r="L582" s="113"/>
      <c r="M582" s="112"/>
      <c r="N582" s="112"/>
      <c r="O582" s="112"/>
      <c r="P582" s="1119"/>
      <c r="Q582" s="1119"/>
    </row>
    <row r="584" spans="2:17" ht="15.75" thickBot="1" x14ac:dyDescent="0.3"/>
    <row r="585" spans="2:17" ht="27" thickBot="1" x14ac:dyDescent="0.3">
      <c r="B585" s="1091" t="s">
        <v>145</v>
      </c>
      <c r="C585" s="1092"/>
      <c r="D585" s="1092"/>
      <c r="E585" s="1092"/>
      <c r="F585" s="1092"/>
      <c r="G585" s="1092"/>
      <c r="H585" s="1092"/>
      <c r="I585" s="1092"/>
      <c r="J585" s="1092"/>
      <c r="K585" s="1092"/>
      <c r="L585" s="1092"/>
      <c r="M585" s="1092"/>
      <c r="N585" s="1093"/>
    </row>
    <row r="588" spans="2:17" ht="30" x14ac:dyDescent="0.25">
      <c r="B588" s="79" t="s">
        <v>20</v>
      </c>
      <c r="C588" s="79" t="s">
        <v>146</v>
      </c>
      <c r="D588" s="1084" t="s">
        <v>97</v>
      </c>
      <c r="E588" s="1086"/>
    </row>
    <row r="589" spans="2:17" x14ac:dyDescent="0.25">
      <c r="B589" s="682" t="s">
        <v>147</v>
      </c>
      <c r="C589" s="41" t="s">
        <v>21</v>
      </c>
      <c r="D589" s="993" t="s">
        <v>3177</v>
      </c>
      <c r="E589" s="993"/>
    </row>
    <row r="592" spans="2:17" ht="26.25" x14ac:dyDescent="0.25">
      <c r="B592" s="1072" t="s">
        <v>148</v>
      </c>
      <c r="C592" s="1073"/>
      <c r="D592" s="1073"/>
      <c r="E592" s="1073"/>
      <c r="F592" s="1073"/>
      <c r="G592" s="1073"/>
      <c r="H592" s="1073"/>
      <c r="I592" s="1073"/>
      <c r="J592" s="1073"/>
      <c r="K592" s="1073"/>
      <c r="L592" s="1073"/>
      <c r="M592" s="1073"/>
      <c r="N592" s="1073"/>
      <c r="O592" s="1073"/>
      <c r="P592" s="1073"/>
    </row>
    <row r="594" spans="1:17" ht="15.75" thickBot="1" x14ac:dyDescent="0.3"/>
    <row r="595" spans="1:17" ht="27" thickBot="1" x14ac:dyDescent="0.3">
      <c r="B595" s="1091" t="s">
        <v>149</v>
      </c>
      <c r="C595" s="1092"/>
      <c r="D595" s="1092"/>
      <c r="E595" s="1092"/>
      <c r="F595" s="1092"/>
      <c r="G595" s="1092"/>
      <c r="H595" s="1092"/>
      <c r="I595" s="1092"/>
      <c r="J595" s="1092"/>
      <c r="K595" s="1092"/>
      <c r="L595" s="1092"/>
      <c r="M595" s="1092"/>
      <c r="N595" s="1093"/>
    </row>
    <row r="597" spans="1:17" ht="15.75" thickBot="1" x14ac:dyDescent="0.3">
      <c r="M597" s="45"/>
      <c r="N597" s="45"/>
    </row>
    <row r="598" spans="1:17" ht="60" x14ac:dyDescent="0.25">
      <c r="A598" s="14"/>
      <c r="B598" s="46" t="s">
        <v>36</v>
      </c>
      <c r="C598" s="46" t="s">
        <v>37</v>
      </c>
      <c r="D598" s="46" t="s">
        <v>38</v>
      </c>
      <c r="E598" s="46" t="s">
        <v>39</v>
      </c>
      <c r="F598" s="46" t="s">
        <v>40</v>
      </c>
      <c r="G598" s="46" t="s">
        <v>41</v>
      </c>
      <c r="H598" s="46" t="s">
        <v>42</v>
      </c>
      <c r="I598" s="46" t="s">
        <v>43</v>
      </c>
      <c r="J598" s="46" t="s">
        <v>44</v>
      </c>
      <c r="K598" s="46" t="s">
        <v>45</v>
      </c>
      <c r="L598" s="46" t="s">
        <v>46</v>
      </c>
      <c r="M598" s="47" t="s">
        <v>47</v>
      </c>
      <c r="N598" s="46" t="s">
        <v>48</v>
      </c>
      <c r="O598" s="46" t="s">
        <v>49</v>
      </c>
      <c r="P598" s="48" t="s">
        <v>50</v>
      </c>
      <c r="Q598" s="48" t="s">
        <v>51</v>
      </c>
    </row>
    <row r="599" spans="1:17" ht="144" x14ac:dyDescent="0.25">
      <c r="A599" s="62">
        <v>1</v>
      </c>
      <c r="B599" s="49" t="s">
        <v>3102</v>
      </c>
      <c r="C599" s="49" t="s">
        <v>3102</v>
      </c>
      <c r="D599" s="49" t="s">
        <v>3108</v>
      </c>
      <c r="E599" s="64">
        <v>10820130000.52</v>
      </c>
      <c r="F599" s="52" t="s">
        <v>3230</v>
      </c>
      <c r="G599" s="53"/>
      <c r="H599" s="54" t="s">
        <v>2286</v>
      </c>
      <c r="I599" s="55" t="s">
        <v>522</v>
      </c>
      <c r="J599" s="55"/>
      <c r="K599" s="55">
        <v>2</v>
      </c>
      <c r="L599" s="55"/>
      <c r="M599" s="56">
        <v>2600</v>
      </c>
      <c r="N599" s="56">
        <f>+M599*G599</f>
        <v>0</v>
      </c>
      <c r="O599" s="57"/>
      <c r="P599" s="57">
        <v>64</v>
      </c>
      <c r="Q599" s="58" t="s">
        <v>3311</v>
      </c>
    </row>
    <row r="600" spans="1:17" x14ac:dyDescent="0.25">
      <c r="A600" s="62">
        <f>+A599+1</f>
        <v>2</v>
      </c>
      <c r="B600" s="49"/>
      <c r="C600" s="50"/>
      <c r="D600" s="49"/>
      <c r="E600" s="64"/>
      <c r="F600" s="52"/>
      <c r="G600" s="52"/>
      <c r="H600" s="52"/>
      <c r="I600" s="55"/>
      <c r="J600" s="55"/>
      <c r="K600" s="55"/>
      <c r="L600" s="55"/>
      <c r="M600" s="56"/>
      <c r="N600" s="56"/>
      <c r="O600" s="57"/>
      <c r="P600" s="57"/>
      <c r="Q600" s="58"/>
    </row>
    <row r="601" spans="1:17" x14ac:dyDescent="0.25">
      <c r="A601" s="62">
        <f t="shared" ref="A601:A606" si="16">+A600+1</f>
        <v>3</v>
      </c>
      <c r="B601" s="49"/>
      <c r="C601" s="50"/>
      <c r="D601" s="49"/>
      <c r="E601" s="64"/>
      <c r="F601" s="52"/>
      <c r="G601" s="52"/>
      <c r="H601" s="52"/>
      <c r="I601" s="55"/>
      <c r="J601" s="55"/>
      <c r="K601" s="55"/>
      <c r="L601" s="55"/>
      <c r="M601" s="56"/>
      <c r="N601" s="56"/>
      <c r="O601" s="57"/>
      <c r="P601" s="57"/>
      <c r="Q601" s="58"/>
    </row>
    <row r="602" spans="1:17" x14ac:dyDescent="0.25">
      <c r="A602" s="62">
        <f t="shared" si="16"/>
        <v>4</v>
      </c>
      <c r="B602" s="49"/>
      <c r="C602" s="50"/>
      <c r="D602" s="49"/>
      <c r="E602" s="64"/>
      <c r="F602" s="52"/>
      <c r="G602" s="52"/>
      <c r="H602" s="52"/>
      <c r="I602" s="55"/>
      <c r="J602" s="55"/>
      <c r="K602" s="55"/>
      <c r="L602" s="55"/>
      <c r="M602" s="56"/>
      <c r="N602" s="56"/>
      <c r="O602" s="57"/>
      <c r="P602" s="57"/>
      <c r="Q602" s="58"/>
    </row>
    <row r="603" spans="1:17" x14ac:dyDescent="0.25">
      <c r="A603" s="62">
        <f t="shared" si="16"/>
        <v>5</v>
      </c>
      <c r="B603" s="49"/>
      <c r="C603" s="50"/>
      <c r="D603" s="49"/>
      <c r="E603" s="64"/>
      <c r="F603" s="52"/>
      <c r="G603" s="52"/>
      <c r="H603" s="52"/>
      <c r="I603" s="55"/>
      <c r="J603" s="55"/>
      <c r="K603" s="55"/>
      <c r="L603" s="55"/>
      <c r="M603" s="56"/>
      <c r="N603" s="56"/>
      <c r="O603" s="57"/>
      <c r="P603" s="57"/>
      <c r="Q603" s="58"/>
    </row>
    <row r="604" spans="1:17" x14ac:dyDescent="0.25">
      <c r="A604" s="62">
        <f t="shared" si="16"/>
        <v>6</v>
      </c>
      <c r="B604" s="49"/>
      <c r="C604" s="50"/>
      <c r="D604" s="49"/>
      <c r="E604" s="64"/>
      <c r="F604" s="52"/>
      <c r="G604" s="52"/>
      <c r="H604" s="52"/>
      <c r="I604" s="55"/>
      <c r="J604" s="55"/>
      <c r="K604" s="55"/>
      <c r="L604" s="55"/>
      <c r="M604" s="56"/>
      <c r="N604" s="56"/>
      <c r="O604" s="57"/>
      <c r="P604" s="57"/>
      <c r="Q604" s="58"/>
    </row>
    <row r="605" spans="1:17" x14ac:dyDescent="0.25">
      <c r="A605" s="62">
        <f t="shared" si="16"/>
        <v>7</v>
      </c>
      <c r="B605" s="49"/>
      <c r="C605" s="50"/>
      <c r="D605" s="49"/>
      <c r="E605" s="64"/>
      <c r="F605" s="52"/>
      <c r="G605" s="52"/>
      <c r="H605" s="52"/>
      <c r="I605" s="55"/>
      <c r="J605" s="55"/>
      <c r="K605" s="55"/>
      <c r="L605" s="55"/>
      <c r="M605" s="56"/>
      <c r="N605" s="56"/>
      <c r="O605" s="57"/>
      <c r="P605" s="57"/>
      <c r="Q605" s="58"/>
    </row>
    <row r="606" spans="1:17" x14ac:dyDescent="0.25">
      <c r="A606" s="62">
        <f t="shared" si="16"/>
        <v>8</v>
      </c>
      <c r="B606" s="49"/>
      <c r="C606" s="50"/>
      <c r="D606" s="49"/>
      <c r="E606" s="64"/>
      <c r="F606" s="52"/>
      <c r="G606" s="52"/>
      <c r="H606" s="52"/>
      <c r="I606" s="55"/>
      <c r="J606" s="55"/>
      <c r="K606" s="55"/>
      <c r="L606" s="55"/>
      <c r="M606" s="56"/>
      <c r="N606" s="56"/>
      <c r="O606" s="57"/>
      <c r="P606" s="57"/>
      <c r="Q606" s="58"/>
    </row>
    <row r="607" spans="1:17" x14ac:dyDescent="0.25">
      <c r="A607" s="62"/>
      <c r="B607" s="63" t="s">
        <v>31</v>
      </c>
      <c r="C607" s="50"/>
      <c r="D607" s="49"/>
      <c r="E607" s="64"/>
      <c r="F607" s="52"/>
      <c r="G607" s="52"/>
      <c r="H607" s="52"/>
      <c r="I607" s="55"/>
      <c r="J607" s="55"/>
      <c r="K607" s="67">
        <f t="shared" ref="K607:N607" si="17">SUM(K599:K606)</f>
        <v>2</v>
      </c>
      <c r="L607" s="67">
        <f t="shared" si="17"/>
        <v>0</v>
      </c>
      <c r="M607" s="66">
        <f t="shared" si="17"/>
        <v>2600</v>
      </c>
      <c r="N607" s="67">
        <f t="shared" si="17"/>
        <v>0</v>
      </c>
      <c r="O607" s="57"/>
      <c r="P607" s="57"/>
      <c r="Q607" s="68"/>
    </row>
    <row r="608" spans="1:17" x14ac:dyDescent="0.25">
      <c r="B608" s="69"/>
      <c r="C608" s="69"/>
      <c r="D608" s="69"/>
      <c r="E608" s="70"/>
      <c r="F608" s="69"/>
      <c r="G608" s="69"/>
      <c r="H608" s="69"/>
      <c r="I608" s="69"/>
      <c r="J608" s="69"/>
      <c r="K608" s="69"/>
      <c r="L608" s="69"/>
      <c r="M608" s="69"/>
      <c r="N608" s="69"/>
      <c r="O608" s="69"/>
      <c r="P608" s="69"/>
    </row>
    <row r="609" spans="2:17" ht="18.75" x14ac:dyDescent="0.25">
      <c r="B609" s="72" t="s">
        <v>172</v>
      </c>
      <c r="C609" s="89">
        <f>+K607</f>
        <v>2</v>
      </c>
      <c r="H609" s="76"/>
      <c r="I609" s="76"/>
      <c r="J609" s="76"/>
      <c r="K609" s="76"/>
      <c r="L609" s="76"/>
      <c r="M609" s="76"/>
      <c r="N609" s="69"/>
      <c r="O609" s="69"/>
      <c r="P609" s="69"/>
    </row>
    <row r="611" spans="2:17" ht="15.75" thickBot="1" x14ac:dyDescent="0.3"/>
    <row r="612" spans="2:17" ht="30.75" thickBot="1" x14ac:dyDescent="0.3">
      <c r="B612" s="90" t="s">
        <v>173</v>
      </c>
      <c r="C612" s="91" t="s">
        <v>174</v>
      </c>
      <c r="D612" s="90" t="s">
        <v>30</v>
      </c>
      <c r="E612" s="91" t="s">
        <v>175</v>
      </c>
    </row>
    <row r="613" spans="2:17" x14ac:dyDescent="0.25">
      <c r="B613" s="92" t="s">
        <v>176</v>
      </c>
      <c r="C613" s="93">
        <v>20</v>
      </c>
      <c r="D613" s="93">
        <v>0</v>
      </c>
      <c r="E613" s="1094">
        <f>+D613+D614+D615</f>
        <v>0</v>
      </c>
    </row>
    <row r="614" spans="2:17" x14ac:dyDescent="0.25">
      <c r="B614" s="92" t="s">
        <v>177</v>
      </c>
      <c r="C614" s="74">
        <v>30</v>
      </c>
      <c r="D614" s="668">
        <v>0</v>
      </c>
      <c r="E614" s="1095"/>
    </row>
    <row r="615" spans="2:17" ht="15.75" thickBot="1" x14ac:dyDescent="0.3">
      <c r="B615" s="92" t="s">
        <v>178</v>
      </c>
      <c r="C615" s="94">
        <v>40</v>
      </c>
      <c r="D615" s="94">
        <v>0</v>
      </c>
      <c r="E615" s="1096"/>
    </row>
    <row r="617" spans="2:17" ht="15.75" thickBot="1" x14ac:dyDescent="0.3"/>
    <row r="618" spans="2:17" ht="27" thickBot="1" x14ac:dyDescent="0.3">
      <c r="B618" s="1091" t="s">
        <v>179</v>
      </c>
      <c r="C618" s="1092"/>
      <c r="D618" s="1092"/>
      <c r="E618" s="1092"/>
      <c r="F618" s="1092"/>
      <c r="G618" s="1092"/>
      <c r="H618" s="1092"/>
      <c r="I618" s="1092"/>
      <c r="J618" s="1092"/>
      <c r="K618" s="1092"/>
      <c r="L618" s="1092"/>
      <c r="M618" s="1092"/>
      <c r="N618" s="1093"/>
    </row>
    <row r="620" spans="2:17" ht="75" x14ac:dyDescent="0.25">
      <c r="B620" s="78" t="s">
        <v>111</v>
      </c>
      <c r="C620" s="78" t="s">
        <v>112</v>
      </c>
      <c r="D620" s="78" t="s">
        <v>113</v>
      </c>
      <c r="E620" s="78" t="s">
        <v>114</v>
      </c>
      <c r="F620" s="78" t="s">
        <v>115</v>
      </c>
      <c r="G620" s="78" t="s">
        <v>116</v>
      </c>
      <c r="H620" s="78" t="s">
        <v>117</v>
      </c>
      <c r="I620" s="78" t="s">
        <v>118</v>
      </c>
      <c r="J620" s="1084" t="s">
        <v>119</v>
      </c>
      <c r="K620" s="1085"/>
      <c r="L620" s="1086"/>
      <c r="M620" s="78" t="s">
        <v>120</v>
      </c>
      <c r="N620" s="78" t="s">
        <v>121</v>
      </c>
      <c r="O620" s="78" t="s">
        <v>122</v>
      </c>
      <c r="P620" s="1084" t="s">
        <v>97</v>
      </c>
      <c r="Q620" s="1086"/>
    </row>
    <row r="621" spans="2:17" ht="15.75" x14ac:dyDescent="0.25">
      <c r="B621" s="85" t="s">
        <v>180</v>
      </c>
      <c r="C621" s="85"/>
      <c r="D621" s="81" t="s">
        <v>3181</v>
      </c>
      <c r="E621" s="81">
        <v>1048272151</v>
      </c>
      <c r="F621" s="81" t="s">
        <v>265</v>
      </c>
      <c r="G621" s="81" t="s">
        <v>3182</v>
      </c>
      <c r="H621" s="120">
        <v>40879</v>
      </c>
      <c r="I621" s="82"/>
      <c r="J621" s="86" t="s">
        <v>3183</v>
      </c>
      <c r="K621" s="87" t="s">
        <v>1285</v>
      </c>
      <c r="L621" s="84" t="s">
        <v>3184</v>
      </c>
      <c r="M621" s="41" t="s">
        <v>295</v>
      </c>
      <c r="N621" s="118" t="s">
        <v>21</v>
      </c>
      <c r="O621" s="118" t="s">
        <v>21</v>
      </c>
      <c r="P621" s="728"/>
      <c r="Q621" s="682"/>
    </row>
    <row r="622" spans="2:17" ht="105" x14ac:dyDescent="0.25">
      <c r="B622" s="85" t="s">
        <v>180</v>
      </c>
      <c r="C622" s="85"/>
      <c r="D622" s="81" t="s">
        <v>3185</v>
      </c>
      <c r="E622" s="81">
        <v>32792720</v>
      </c>
      <c r="F622" s="81" t="s">
        <v>3186</v>
      </c>
      <c r="G622" s="81" t="s">
        <v>3187</v>
      </c>
      <c r="H622" s="120">
        <v>36508</v>
      </c>
      <c r="I622" s="82"/>
      <c r="J622" s="85" t="s">
        <v>3188</v>
      </c>
      <c r="K622" s="87" t="s">
        <v>3189</v>
      </c>
      <c r="L622" s="87" t="s">
        <v>3190</v>
      </c>
      <c r="M622" s="41" t="s">
        <v>295</v>
      </c>
      <c r="N622" s="118" t="s">
        <v>21</v>
      </c>
      <c r="O622" s="118" t="s">
        <v>21</v>
      </c>
      <c r="P622" s="728"/>
      <c r="Q622" s="668"/>
    </row>
    <row r="623" spans="2:17" ht="63" x14ac:dyDescent="0.25">
      <c r="B623" s="85" t="s">
        <v>180</v>
      </c>
      <c r="C623" s="85"/>
      <c r="D623" s="81" t="s">
        <v>3191</v>
      </c>
      <c r="E623" s="81">
        <v>1140817846</v>
      </c>
      <c r="F623" s="81" t="s">
        <v>299</v>
      </c>
      <c r="G623" s="81" t="s">
        <v>3192</v>
      </c>
      <c r="H623" s="120">
        <v>40809</v>
      </c>
      <c r="I623" s="82">
        <v>27901</v>
      </c>
      <c r="J623" s="85" t="s">
        <v>3183</v>
      </c>
      <c r="K623" s="87" t="s">
        <v>383</v>
      </c>
      <c r="L623" s="87" t="s">
        <v>3193</v>
      </c>
      <c r="M623" s="41" t="s">
        <v>295</v>
      </c>
      <c r="N623" s="118" t="s">
        <v>22</v>
      </c>
      <c r="O623" s="118" t="s">
        <v>21</v>
      </c>
      <c r="P623" s="728" t="s">
        <v>3194</v>
      </c>
      <c r="Q623" s="675"/>
    </row>
    <row r="624" spans="2:17" ht="30" x14ac:dyDescent="0.25">
      <c r="B624" s="85" t="s">
        <v>214</v>
      </c>
      <c r="C624" s="85"/>
      <c r="D624" s="84" t="s">
        <v>3195</v>
      </c>
      <c r="E624" s="84">
        <v>1048211062</v>
      </c>
      <c r="F624" s="84" t="s">
        <v>3196</v>
      </c>
      <c r="G624" s="81" t="s">
        <v>3182</v>
      </c>
      <c r="H624" s="120">
        <v>41040</v>
      </c>
      <c r="I624" s="82"/>
      <c r="J624" s="85" t="s">
        <v>3183</v>
      </c>
      <c r="K624" s="84" t="s">
        <v>1285</v>
      </c>
      <c r="L624" s="87" t="s">
        <v>3184</v>
      </c>
      <c r="M624" s="41" t="s">
        <v>295</v>
      </c>
      <c r="N624" s="118" t="s">
        <v>21</v>
      </c>
      <c r="O624" s="118" t="s">
        <v>21</v>
      </c>
      <c r="P624" s="728"/>
      <c r="Q624" s="668"/>
    </row>
    <row r="625" spans="2:17" ht="15.75" x14ac:dyDescent="0.25">
      <c r="B625" s="85" t="s">
        <v>208</v>
      </c>
      <c r="C625" s="85"/>
      <c r="D625" s="81" t="s">
        <v>3198</v>
      </c>
      <c r="E625" s="81">
        <v>72197747</v>
      </c>
      <c r="F625" s="81" t="s">
        <v>3199</v>
      </c>
      <c r="G625" s="81" t="s">
        <v>3200</v>
      </c>
      <c r="H625" s="120">
        <v>37099</v>
      </c>
      <c r="I625" s="82" t="s">
        <v>3201</v>
      </c>
      <c r="J625" s="86" t="s">
        <v>3183</v>
      </c>
      <c r="K625" s="84" t="s">
        <v>1951</v>
      </c>
      <c r="L625" s="84" t="s">
        <v>3202</v>
      </c>
      <c r="M625" s="41" t="s">
        <v>295</v>
      </c>
      <c r="N625" s="118" t="s">
        <v>21</v>
      </c>
      <c r="O625" s="118" t="s">
        <v>21</v>
      </c>
      <c r="P625" s="728"/>
      <c r="Q625" s="682"/>
    </row>
    <row r="626" spans="2:17" x14ac:dyDescent="0.25">
      <c r="B626" s="85"/>
      <c r="C626" s="85"/>
      <c r="D626" s="81"/>
      <c r="E626" s="81"/>
      <c r="F626" s="81"/>
      <c r="G626" s="81"/>
      <c r="H626" s="81"/>
      <c r="I626" s="82"/>
      <c r="J626" s="86"/>
      <c r="K626" s="87"/>
      <c r="L626" s="84"/>
      <c r="M626" s="41"/>
      <c r="N626" s="41"/>
      <c r="O626" s="41"/>
      <c r="P626" s="668"/>
      <c r="Q626" s="668"/>
    </row>
    <row r="627" spans="2:17" x14ac:dyDescent="0.25">
      <c r="B627" s="85"/>
      <c r="C627" s="85"/>
      <c r="D627" s="81"/>
      <c r="E627" s="81"/>
      <c r="F627" s="81"/>
      <c r="G627" s="81"/>
      <c r="H627" s="81"/>
      <c r="I627" s="82"/>
      <c r="J627" s="86"/>
      <c r="K627" s="87"/>
      <c r="L627" s="84"/>
      <c r="M627" s="41"/>
      <c r="N627" s="41"/>
      <c r="O627" s="41"/>
      <c r="P627" s="668"/>
      <c r="Q627" s="668"/>
    </row>
    <row r="628" spans="2:17" x14ac:dyDescent="0.25">
      <c r="B628" s="85"/>
      <c r="C628" s="85"/>
      <c r="D628" s="81"/>
      <c r="E628" s="81"/>
      <c r="F628" s="81"/>
      <c r="G628" s="81"/>
      <c r="H628" s="81"/>
      <c r="I628" s="82"/>
      <c r="J628" s="86"/>
      <c r="K628" s="84"/>
      <c r="L628" s="84"/>
      <c r="M628" s="41"/>
      <c r="N628" s="41"/>
      <c r="O628" s="41"/>
      <c r="P628" s="993"/>
      <c r="Q628" s="993"/>
    </row>
    <row r="631" spans="2:17" ht="15.75" thickBot="1" x14ac:dyDescent="0.3"/>
    <row r="632" spans="2:17" ht="30" x14ac:dyDescent="0.25">
      <c r="B632" s="42" t="s">
        <v>20</v>
      </c>
      <c r="C632" s="42" t="s">
        <v>173</v>
      </c>
      <c r="D632" s="78" t="s">
        <v>174</v>
      </c>
      <c r="E632" s="42" t="s">
        <v>30</v>
      </c>
      <c r="F632" s="91" t="s">
        <v>194</v>
      </c>
      <c r="G632" s="96"/>
    </row>
    <row r="633" spans="2:17" ht="108" x14ac:dyDescent="0.2">
      <c r="B633" s="1097" t="s">
        <v>195</v>
      </c>
      <c r="C633" s="97" t="s">
        <v>196</v>
      </c>
      <c r="D633" s="668">
        <v>25</v>
      </c>
      <c r="E633" s="668">
        <v>25</v>
      </c>
      <c r="F633" s="1098">
        <f>+E633+E634+E635</f>
        <v>60</v>
      </c>
      <c r="G633" s="98"/>
    </row>
    <row r="634" spans="2:17" ht="96" x14ac:dyDescent="0.2">
      <c r="B634" s="1097"/>
      <c r="C634" s="97" t="s">
        <v>197</v>
      </c>
      <c r="D634" s="675">
        <v>25</v>
      </c>
      <c r="E634" s="668">
        <v>25</v>
      </c>
      <c r="F634" s="1099"/>
      <c r="G634" s="98"/>
    </row>
    <row r="635" spans="2:17" ht="60" x14ac:dyDescent="0.2">
      <c r="B635" s="1097"/>
      <c r="C635" s="97" t="s">
        <v>198</v>
      </c>
      <c r="D635" s="668">
        <v>10</v>
      </c>
      <c r="E635" s="668">
        <v>10</v>
      </c>
      <c r="F635" s="1100"/>
      <c r="G635" s="98"/>
    </row>
    <row r="636" spans="2:17" x14ac:dyDescent="0.25">
      <c r="C636"/>
    </row>
    <row r="639" spans="2:17" x14ac:dyDescent="0.25">
      <c r="B639" s="39" t="s">
        <v>199</v>
      </c>
    </row>
    <row r="642" spans="2:16" x14ac:dyDescent="0.25">
      <c r="B642" s="40" t="s">
        <v>20</v>
      </c>
      <c r="C642" s="40" t="s">
        <v>29</v>
      </c>
      <c r="D642" s="42" t="s">
        <v>30</v>
      </c>
      <c r="E642" s="42" t="s">
        <v>31</v>
      </c>
    </row>
    <row r="643" spans="2:16" ht="28.5" x14ac:dyDescent="0.25">
      <c r="B643" s="43" t="s">
        <v>200</v>
      </c>
      <c r="C643" s="44">
        <v>40</v>
      </c>
      <c r="D643" s="668">
        <f>+E613</f>
        <v>0</v>
      </c>
      <c r="E643" s="1081">
        <f>+D643+D644</f>
        <v>60</v>
      </c>
    </row>
    <row r="644" spans="2:16" ht="42.75" x14ac:dyDescent="0.25">
      <c r="B644" s="43" t="s">
        <v>201</v>
      </c>
      <c r="C644" s="44">
        <v>60</v>
      </c>
      <c r="D644" s="668">
        <f>+F633</f>
        <v>60</v>
      </c>
      <c r="E644" s="1082"/>
    </row>
    <row r="646" spans="2:16" x14ac:dyDescent="0.25">
      <c r="B646" s="1" t="s">
        <v>3312</v>
      </c>
    </row>
    <row r="648" spans="2:16" ht="26.25" x14ac:dyDescent="0.25">
      <c r="B648" s="1072" t="s">
        <v>1</v>
      </c>
      <c r="C648" s="1073"/>
      <c r="D648" s="1073"/>
      <c r="E648" s="1073"/>
      <c r="F648" s="1073"/>
      <c r="G648" s="1073"/>
      <c r="H648" s="1073"/>
      <c r="I648" s="1073"/>
      <c r="J648" s="1073"/>
      <c r="K648" s="1073"/>
      <c r="L648" s="1073"/>
      <c r="M648" s="1073"/>
      <c r="N648" s="1073"/>
      <c r="O648" s="1073"/>
      <c r="P648" s="1073"/>
    </row>
    <row r="650" spans="2:16" ht="26.25" x14ac:dyDescent="0.25">
      <c r="B650" s="1072" t="s">
        <v>2</v>
      </c>
      <c r="C650" s="1073"/>
      <c r="D650" s="1073"/>
      <c r="E650" s="1073"/>
      <c r="F650" s="1073"/>
      <c r="G650" s="1073"/>
      <c r="H650" s="1073"/>
      <c r="I650" s="1073"/>
      <c r="J650" s="1073"/>
      <c r="K650" s="1073"/>
      <c r="L650" s="1073"/>
      <c r="M650" s="1073"/>
      <c r="N650" s="1073"/>
      <c r="O650" s="1073"/>
      <c r="P650" s="1073"/>
    </row>
    <row r="651" spans="2:16" ht="15.75" thickBot="1" x14ac:dyDescent="0.3"/>
    <row r="652" spans="2:16" ht="21.75" thickBot="1" x14ac:dyDescent="0.3">
      <c r="B652" s="3" t="s">
        <v>3</v>
      </c>
      <c r="C652" s="1074" t="s">
        <v>3102</v>
      </c>
      <c r="D652" s="1074"/>
      <c r="E652" s="1074"/>
      <c r="F652" s="1074"/>
      <c r="G652" s="1074"/>
      <c r="H652" s="1074"/>
      <c r="I652" s="1074"/>
      <c r="J652" s="1074"/>
      <c r="K652" s="1074"/>
      <c r="L652" s="1074"/>
      <c r="M652" s="1074"/>
      <c r="N652" s="1075"/>
    </row>
    <row r="653" spans="2:16" ht="16.5" thickBot="1" x14ac:dyDescent="0.3">
      <c r="B653" s="4" t="s">
        <v>5</v>
      </c>
      <c r="C653" s="1074"/>
      <c r="D653" s="1074"/>
      <c r="E653" s="1074"/>
      <c r="F653" s="1074"/>
      <c r="G653" s="1074"/>
      <c r="H653" s="1074"/>
      <c r="I653" s="1074"/>
      <c r="J653" s="1074"/>
      <c r="K653" s="1074"/>
      <c r="L653" s="1074"/>
      <c r="M653" s="1074"/>
      <c r="N653" s="1075"/>
    </row>
    <row r="654" spans="2:16" ht="16.5" thickBot="1" x14ac:dyDescent="0.3">
      <c r="B654" s="4" t="s">
        <v>6</v>
      </c>
      <c r="C654" s="1074"/>
      <c r="D654" s="1074"/>
      <c r="E654" s="1074"/>
      <c r="F654" s="1074"/>
      <c r="G654" s="1074"/>
      <c r="H654" s="1074"/>
      <c r="I654" s="1074"/>
      <c r="J654" s="1074"/>
      <c r="K654" s="1074"/>
      <c r="L654" s="1074"/>
      <c r="M654" s="1074"/>
      <c r="N654" s="1075"/>
    </row>
    <row r="655" spans="2:16" ht="16.5" thickBot="1" x14ac:dyDescent="0.3">
      <c r="B655" s="4" t="s">
        <v>7</v>
      </c>
      <c r="C655" s="1074"/>
      <c r="D655" s="1074"/>
      <c r="E655" s="1074"/>
      <c r="F655" s="1074"/>
      <c r="G655" s="1074"/>
      <c r="H655" s="1074"/>
      <c r="I655" s="1074"/>
      <c r="J655" s="1074"/>
      <c r="K655" s="1074"/>
      <c r="L655" s="1074"/>
      <c r="M655" s="1074"/>
      <c r="N655" s="1075"/>
    </row>
    <row r="656" spans="2:16" ht="16.5" thickBot="1" x14ac:dyDescent="0.3">
      <c r="B656" s="4" t="s">
        <v>8</v>
      </c>
      <c r="C656" s="1076">
        <v>29</v>
      </c>
      <c r="D656" s="1076"/>
      <c r="E656" s="1077"/>
      <c r="F656" s="5"/>
      <c r="G656" s="5"/>
      <c r="H656" s="5"/>
      <c r="I656" s="5"/>
      <c r="J656" s="5"/>
      <c r="K656" s="5"/>
      <c r="L656" s="5"/>
      <c r="M656" s="5"/>
      <c r="N656" s="6"/>
    </row>
    <row r="657" spans="1:14" ht="16.5" thickBot="1" x14ac:dyDescent="0.3">
      <c r="B657" s="7" t="s">
        <v>10</v>
      </c>
      <c r="C657" s="8">
        <v>41972</v>
      </c>
      <c r="D657" s="9"/>
      <c r="E657" s="9"/>
      <c r="F657" s="9"/>
      <c r="G657" s="9"/>
      <c r="H657" s="9"/>
      <c r="I657" s="9"/>
      <c r="J657" s="9"/>
      <c r="K657" s="9"/>
      <c r="L657" s="9"/>
      <c r="M657" s="9"/>
      <c r="N657" s="10"/>
    </row>
    <row r="658" spans="1:14" ht="15.75" x14ac:dyDescent="0.25">
      <c r="B658" s="11"/>
      <c r="C658" s="12"/>
      <c r="D658" s="13"/>
      <c r="E658" s="13"/>
      <c r="F658" s="13"/>
      <c r="G658" s="13"/>
      <c r="H658" s="13"/>
      <c r="I658" s="14"/>
      <c r="J658" s="14"/>
      <c r="K658" s="14"/>
      <c r="L658" s="14"/>
      <c r="M658" s="14"/>
      <c r="N658" s="13"/>
    </row>
    <row r="659" spans="1:14" x14ac:dyDescent="0.25">
      <c r="I659" s="14"/>
      <c r="J659" s="14"/>
      <c r="K659" s="14"/>
      <c r="L659" s="14"/>
      <c r="M659" s="14"/>
      <c r="N659" s="15"/>
    </row>
    <row r="660" spans="1:14" x14ac:dyDescent="0.25">
      <c r="B660" s="1078" t="s">
        <v>12</v>
      </c>
      <c r="C660" s="1078"/>
      <c r="D660" s="672" t="s">
        <v>13</v>
      </c>
      <c r="E660" s="672" t="s">
        <v>14</v>
      </c>
      <c r="F660" s="672" t="s">
        <v>15</v>
      </c>
      <c r="G660" s="16"/>
      <c r="I660" s="17"/>
      <c r="J660" s="17"/>
      <c r="K660" s="17"/>
      <c r="L660" s="17"/>
      <c r="M660" s="17"/>
      <c r="N660" s="15"/>
    </row>
    <row r="661" spans="1:14" x14ac:dyDescent="0.25">
      <c r="B661" s="1078"/>
      <c r="C661" s="1078"/>
      <c r="D661" s="672">
        <v>29</v>
      </c>
      <c r="E661" s="18">
        <v>1491235970</v>
      </c>
      <c r="F661" s="18">
        <v>511</v>
      </c>
      <c r="G661" s="20"/>
      <c r="I661" s="21"/>
      <c r="J661" s="21"/>
      <c r="K661" s="21"/>
      <c r="L661" s="21"/>
      <c r="M661" s="21"/>
      <c r="N661" s="15"/>
    </row>
    <row r="662" spans="1:14" x14ac:dyDescent="0.25">
      <c r="B662" s="1078"/>
      <c r="C662" s="1078"/>
      <c r="D662" s="672"/>
      <c r="E662" s="18"/>
      <c r="F662" s="18"/>
      <c r="G662" s="20"/>
      <c r="I662" s="21"/>
      <c r="J662" s="21"/>
      <c r="K662" s="21"/>
      <c r="L662" s="21"/>
      <c r="M662" s="21"/>
      <c r="N662" s="15"/>
    </row>
    <row r="663" spans="1:14" x14ac:dyDescent="0.25">
      <c r="B663" s="1078"/>
      <c r="C663" s="1078"/>
      <c r="D663" s="672"/>
      <c r="E663" s="18"/>
      <c r="F663" s="18"/>
      <c r="G663" s="20"/>
      <c r="I663" s="21"/>
      <c r="J663" s="21"/>
      <c r="K663" s="21"/>
      <c r="L663" s="21"/>
      <c r="M663" s="21"/>
      <c r="N663" s="15"/>
    </row>
    <row r="664" spans="1:14" x14ac:dyDescent="0.25">
      <c r="B664" s="1078"/>
      <c r="C664" s="1078"/>
      <c r="D664" s="672"/>
      <c r="E664" s="22"/>
      <c r="F664" s="18"/>
      <c r="G664" s="20"/>
      <c r="H664" s="23"/>
      <c r="I664" s="21"/>
      <c r="J664" s="21"/>
      <c r="K664" s="21"/>
      <c r="L664" s="21"/>
      <c r="M664" s="21"/>
      <c r="N664" s="24"/>
    </row>
    <row r="665" spans="1:14" x14ac:dyDescent="0.25">
      <c r="B665" s="1078"/>
      <c r="C665" s="1078"/>
      <c r="D665" s="672"/>
      <c r="E665" s="22"/>
      <c r="F665" s="18"/>
      <c r="G665" s="20"/>
      <c r="H665" s="23"/>
      <c r="I665" s="25"/>
      <c r="J665" s="25"/>
      <c r="K665" s="25"/>
      <c r="L665" s="25"/>
      <c r="M665" s="25"/>
      <c r="N665" s="24"/>
    </row>
    <row r="666" spans="1:14" x14ac:dyDescent="0.25">
      <c r="B666" s="1078"/>
      <c r="C666" s="1078"/>
      <c r="D666" s="672"/>
      <c r="E666" s="22"/>
      <c r="F666" s="18"/>
      <c r="G666" s="20"/>
      <c r="H666" s="23"/>
      <c r="I666" s="14"/>
      <c r="J666" s="14"/>
      <c r="K666" s="14"/>
      <c r="L666" s="14"/>
      <c r="M666" s="14"/>
      <c r="N666" s="24"/>
    </row>
    <row r="667" spans="1:14" x14ac:dyDescent="0.25">
      <c r="B667" s="1078"/>
      <c r="C667" s="1078"/>
      <c r="D667" s="672"/>
      <c r="E667" s="22"/>
      <c r="F667" s="18"/>
      <c r="G667" s="20"/>
      <c r="H667" s="23"/>
      <c r="I667" s="14"/>
      <c r="J667" s="14"/>
      <c r="K667" s="14"/>
      <c r="L667" s="14"/>
      <c r="M667" s="14"/>
      <c r="N667" s="24"/>
    </row>
    <row r="668" spans="1:14" ht="15.75" thickBot="1" x14ac:dyDescent="0.3">
      <c r="B668" s="1079" t="s">
        <v>16</v>
      </c>
      <c r="C668" s="1080"/>
      <c r="D668" s="672"/>
      <c r="E668" s="26">
        <f>SUM(E661:E667)</f>
        <v>1491235970</v>
      </c>
      <c r="F668" s="18">
        <f>SUM(F661:F667)</f>
        <v>511</v>
      </c>
      <c r="G668" s="20"/>
      <c r="H668" s="23"/>
      <c r="I668" s="14"/>
      <c r="J668" s="14"/>
      <c r="K668" s="14"/>
      <c r="L668" s="14"/>
      <c r="M668" s="14"/>
      <c r="N668" s="24"/>
    </row>
    <row r="669" spans="1:14" ht="45.75" thickBot="1" x14ac:dyDescent="0.3">
      <c r="A669" s="27"/>
      <c r="B669" s="28" t="s">
        <v>17</v>
      </c>
      <c r="C669" s="28" t="s">
        <v>18</v>
      </c>
      <c r="E669" s="17"/>
      <c r="F669" s="17"/>
      <c r="G669" s="17"/>
      <c r="H669" s="17"/>
      <c r="I669" s="29"/>
      <c r="J669" s="29"/>
      <c r="K669" s="29"/>
      <c r="L669" s="29"/>
      <c r="M669" s="29"/>
    </row>
    <row r="670" spans="1:14" ht="15.75" thickBot="1" x14ac:dyDescent="0.3">
      <c r="A670" s="30">
        <v>1</v>
      </c>
      <c r="C670" s="107">
        <f>+(F668*80)/100</f>
        <v>408.8</v>
      </c>
      <c r="D670" s="21"/>
      <c r="E670" s="106">
        <f>E668</f>
        <v>1491235970</v>
      </c>
      <c r="F670" s="34"/>
      <c r="G670" s="34"/>
      <c r="H670" s="34"/>
      <c r="I670" s="35"/>
      <c r="J670" s="35"/>
      <c r="K670" s="35"/>
      <c r="L670" s="35"/>
      <c r="M670" s="35"/>
    </row>
    <row r="671" spans="1:14" x14ac:dyDescent="0.25">
      <c r="A671" s="36"/>
      <c r="C671" s="37"/>
      <c r="D671" s="21"/>
      <c r="E671" s="38"/>
      <c r="F671" s="34"/>
      <c r="G671" s="34"/>
      <c r="H671" s="34"/>
      <c r="I671" s="35"/>
      <c r="J671" s="35"/>
      <c r="K671" s="35"/>
      <c r="L671" s="35"/>
      <c r="M671" s="35"/>
    </row>
    <row r="672" spans="1:14" x14ac:dyDescent="0.25">
      <c r="A672" s="36"/>
      <c r="C672" s="37"/>
      <c r="D672" s="21"/>
      <c r="E672" s="38"/>
      <c r="F672" s="34"/>
      <c r="G672" s="34"/>
      <c r="H672" s="34"/>
      <c r="I672" s="35"/>
      <c r="J672" s="35"/>
      <c r="K672" s="35"/>
      <c r="L672" s="35"/>
      <c r="M672" s="35"/>
    </row>
    <row r="673" spans="1:14" x14ac:dyDescent="0.25">
      <c r="A673" s="36"/>
      <c r="B673" s="39" t="s">
        <v>19</v>
      </c>
      <c r="C673"/>
      <c r="D673"/>
      <c r="E673"/>
      <c r="F673"/>
      <c r="G673"/>
      <c r="H673"/>
      <c r="I673" s="14"/>
      <c r="J673" s="14"/>
      <c r="K673" s="14"/>
      <c r="L673" s="14"/>
      <c r="M673" s="14"/>
      <c r="N673" s="15"/>
    </row>
    <row r="674" spans="1:14" x14ac:dyDescent="0.25">
      <c r="A674" s="36"/>
      <c r="B674"/>
      <c r="C674"/>
      <c r="D674"/>
      <c r="E674"/>
      <c r="F674"/>
      <c r="G674"/>
      <c r="H674"/>
      <c r="I674" s="14"/>
      <c r="J674" s="14"/>
      <c r="K674" s="14"/>
      <c r="L674" s="14"/>
      <c r="M674" s="14"/>
      <c r="N674" s="15"/>
    </row>
    <row r="675" spans="1:14" x14ac:dyDescent="0.25">
      <c r="A675" s="36"/>
      <c r="B675" s="40" t="s">
        <v>20</v>
      </c>
      <c r="C675" s="40" t="s">
        <v>21</v>
      </c>
      <c r="D675" s="40" t="s">
        <v>22</v>
      </c>
      <c r="E675"/>
      <c r="F675"/>
      <c r="G675"/>
      <c r="H675"/>
      <c r="I675" s="14"/>
      <c r="J675" s="14"/>
      <c r="K675" s="14"/>
      <c r="L675" s="14"/>
      <c r="M675" s="14"/>
      <c r="N675" s="15"/>
    </row>
    <row r="676" spans="1:14" x14ac:dyDescent="0.25">
      <c r="A676" s="36"/>
      <c r="B676" s="41" t="s">
        <v>23</v>
      </c>
      <c r="C676" s="41"/>
      <c r="D676" s="41" t="s">
        <v>24</v>
      </c>
      <c r="E676"/>
      <c r="F676"/>
      <c r="G676"/>
      <c r="H676"/>
      <c r="I676" s="14"/>
      <c r="J676" s="14"/>
      <c r="K676" s="14"/>
      <c r="L676" s="14"/>
      <c r="M676" s="14"/>
      <c r="N676" s="15"/>
    </row>
    <row r="677" spans="1:14" x14ac:dyDescent="0.25">
      <c r="A677" s="36"/>
      <c r="B677" s="41" t="s">
        <v>25</v>
      </c>
      <c r="C677" s="41"/>
      <c r="D677" s="41" t="s">
        <v>24</v>
      </c>
      <c r="E677"/>
      <c r="F677"/>
      <c r="G677"/>
      <c r="H677"/>
      <c r="I677" s="14"/>
      <c r="J677" s="14"/>
      <c r="K677" s="14"/>
      <c r="L677" s="14"/>
      <c r="M677" s="14"/>
      <c r="N677" s="15"/>
    </row>
    <row r="678" spans="1:14" x14ac:dyDescent="0.25">
      <c r="A678" s="36"/>
      <c r="B678" s="41" t="s">
        <v>26</v>
      </c>
      <c r="C678" s="41" t="s">
        <v>24</v>
      </c>
      <c r="D678" s="41"/>
      <c r="E678"/>
      <c r="F678"/>
      <c r="G678"/>
      <c r="H678"/>
      <c r="I678" s="14"/>
      <c r="J678" s="14"/>
      <c r="K678" s="14"/>
      <c r="L678" s="14"/>
      <c r="M678" s="14"/>
      <c r="N678" s="15"/>
    </row>
    <row r="679" spans="1:14" x14ac:dyDescent="0.25">
      <c r="A679" s="36"/>
      <c r="B679" s="41" t="s">
        <v>27</v>
      </c>
      <c r="C679" s="41"/>
      <c r="D679" s="41" t="s">
        <v>24</v>
      </c>
      <c r="E679"/>
      <c r="F679"/>
      <c r="G679"/>
      <c r="H679"/>
      <c r="I679" s="14"/>
      <c r="J679" s="14"/>
      <c r="K679" s="14"/>
      <c r="L679" s="14"/>
      <c r="M679" s="14"/>
      <c r="N679" s="15"/>
    </row>
    <row r="680" spans="1:14" x14ac:dyDescent="0.25">
      <c r="A680" s="36"/>
      <c r="B680"/>
      <c r="C680"/>
      <c r="D680"/>
      <c r="E680"/>
      <c r="F680"/>
      <c r="G680"/>
      <c r="H680"/>
      <c r="I680" s="14"/>
      <c r="J680" s="14"/>
      <c r="K680" s="14"/>
      <c r="L680" s="14"/>
      <c r="M680" s="14"/>
      <c r="N680" s="15"/>
    </row>
    <row r="681" spans="1:14" x14ac:dyDescent="0.25">
      <c r="A681" s="36"/>
      <c r="B681"/>
      <c r="C681"/>
      <c r="D681"/>
      <c r="E681"/>
      <c r="F681"/>
      <c r="G681"/>
      <c r="H681"/>
      <c r="I681" s="14"/>
      <c r="J681" s="14"/>
      <c r="K681" s="14"/>
      <c r="L681" s="14"/>
      <c r="M681" s="14"/>
      <c r="N681" s="15"/>
    </row>
    <row r="682" spans="1:14" x14ac:dyDescent="0.25">
      <c r="A682" s="36"/>
      <c r="B682" s="39" t="s">
        <v>28</v>
      </c>
      <c r="C682"/>
      <c r="D682"/>
      <c r="E682"/>
      <c r="F682"/>
      <c r="G682"/>
      <c r="H682"/>
      <c r="I682" s="14"/>
      <c r="J682" s="14"/>
      <c r="K682" s="14"/>
      <c r="L682" s="14"/>
      <c r="M682" s="14"/>
      <c r="N682" s="15"/>
    </row>
    <row r="683" spans="1:14" x14ac:dyDescent="0.25">
      <c r="A683" s="36"/>
      <c r="B683"/>
      <c r="C683"/>
      <c r="D683"/>
      <c r="E683"/>
      <c r="F683"/>
      <c r="G683"/>
      <c r="H683"/>
      <c r="I683" s="14"/>
      <c r="J683" s="14"/>
      <c r="K683" s="14"/>
      <c r="L683" s="14"/>
      <c r="M683" s="14"/>
      <c r="N683" s="15"/>
    </row>
    <row r="684" spans="1:14" x14ac:dyDescent="0.25">
      <c r="A684" s="36"/>
      <c r="B684"/>
      <c r="C684"/>
      <c r="D684"/>
      <c r="E684"/>
      <c r="F684"/>
      <c r="G684"/>
      <c r="H684"/>
      <c r="I684" s="14"/>
      <c r="J684" s="14"/>
      <c r="K684" s="14"/>
      <c r="L684" s="14"/>
      <c r="M684" s="14"/>
      <c r="N684" s="15"/>
    </row>
    <row r="685" spans="1:14" x14ac:dyDescent="0.25">
      <c r="A685" s="36"/>
      <c r="B685" s="40" t="s">
        <v>20</v>
      </c>
      <c r="C685" s="40" t="s">
        <v>29</v>
      </c>
      <c r="D685" s="42" t="s">
        <v>30</v>
      </c>
      <c r="E685" s="42" t="s">
        <v>31</v>
      </c>
      <c r="F685"/>
      <c r="G685"/>
      <c r="H685"/>
      <c r="I685" s="14"/>
      <c r="J685" s="14"/>
      <c r="K685" s="14"/>
      <c r="L685" s="14"/>
      <c r="M685" s="14"/>
      <c r="N685" s="15"/>
    </row>
    <row r="686" spans="1:14" ht="28.5" x14ac:dyDescent="0.25">
      <c r="A686" s="36"/>
      <c r="B686" s="43" t="s">
        <v>32</v>
      </c>
      <c r="C686" s="44">
        <v>40</v>
      </c>
      <c r="D686" s="668">
        <v>0</v>
      </c>
      <c r="E686" s="1081">
        <f>+D686+D687</f>
        <v>60</v>
      </c>
      <c r="F686"/>
      <c r="G686"/>
      <c r="H686"/>
      <c r="I686" s="14"/>
      <c r="J686" s="14"/>
      <c r="K686" s="14"/>
      <c r="L686" s="14"/>
      <c r="M686" s="14"/>
      <c r="N686" s="15"/>
    </row>
    <row r="687" spans="1:14" ht="42.75" x14ac:dyDescent="0.25">
      <c r="A687" s="36"/>
      <c r="B687" s="43" t="s">
        <v>33</v>
      </c>
      <c r="C687" s="44">
        <v>60</v>
      </c>
      <c r="D687" s="668">
        <v>60</v>
      </c>
      <c r="E687" s="1082"/>
      <c r="F687"/>
      <c r="G687"/>
      <c r="H687"/>
      <c r="I687" s="14"/>
      <c r="J687" s="14"/>
      <c r="K687" s="14"/>
      <c r="L687" s="14"/>
      <c r="M687" s="14"/>
      <c r="N687" s="15"/>
    </row>
    <row r="688" spans="1:14" x14ac:dyDescent="0.25">
      <c r="A688" s="36"/>
      <c r="C688" s="37"/>
      <c r="D688" s="21"/>
      <c r="E688" s="38"/>
      <c r="F688" s="34"/>
      <c r="G688" s="34"/>
      <c r="H688" s="34"/>
      <c r="I688" s="35"/>
      <c r="J688" s="35"/>
      <c r="K688" s="35"/>
      <c r="L688" s="35"/>
      <c r="M688" s="35"/>
    </row>
    <row r="689" spans="1:17" x14ac:dyDescent="0.25">
      <c r="A689" s="36"/>
      <c r="C689" s="37"/>
      <c r="D689" s="21"/>
      <c r="E689" s="38"/>
      <c r="F689" s="34"/>
      <c r="G689" s="34"/>
      <c r="H689" s="34"/>
      <c r="I689" s="35"/>
      <c r="J689" s="35"/>
      <c r="K689" s="35"/>
      <c r="L689" s="35"/>
      <c r="M689" s="35"/>
    </row>
    <row r="690" spans="1:17" x14ac:dyDescent="0.25">
      <c r="A690" s="36"/>
      <c r="C690" s="37"/>
      <c r="D690" s="21"/>
      <c r="E690" s="38"/>
      <c r="F690" s="34"/>
      <c r="G690" s="34"/>
      <c r="H690" s="34"/>
      <c r="I690" s="35"/>
      <c r="J690" s="35"/>
      <c r="K690" s="35"/>
      <c r="L690" s="35"/>
      <c r="M690" s="35"/>
    </row>
    <row r="691" spans="1:17" ht="15.75" thickBot="1" x14ac:dyDescent="0.3">
      <c r="M691" s="1083" t="s">
        <v>34</v>
      </c>
      <c r="N691" s="1083"/>
    </row>
    <row r="692" spans="1:17" x14ac:dyDescent="0.25">
      <c r="B692" s="39" t="s">
        <v>35</v>
      </c>
      <c r="M692" s="45"/>
      <c r="N692" s="45"/>
    </row>
    <row r="693" spans="1:17" ht="15.75" thickBot="1" x14ac:dyDescent="0.3">
      <c r="M693" s="45"/>
      <c r="N693" s="45"/>
    </row>
    <row r="694" spans="1:17" ht="60" x14ac:dyDescent="0.25">
      <c r="A694" s="14"/>
      <c r="B694" s="46" t="s">
        <v>36</v>
      </c>
      <c r="C694" s="46" t="s">
        <v>37</v>
      </c>
      <c r="D694" s="46" t="s">
        <v>38</v>
      </c>
      <c r="E694" s="46" t="s">
        <v>39</v>
      </c>
      <c r="F694" s="46" t="s">
        <v>40</v>
      </c>
      <c r="G694" s="46" t="s">
        <v>41</v>
      </c>
      <c r="H694" s="46" t="s">
        <v>42</v>
      </c>
      <c r="I694" s="46" t="s">
        <v>43</v>
      </c>
      <c r="J694" s="46" t="s">
        <v>44</v>
      </c>
      <c r="K694" s="46" t="s">
        <v>45</v>
      </c>
      <c r="L694" s="46" t="s">
        <v>46</v>
      </c>
      <c r="M694" s="47" t="s">
        <v>47</v>
      </c>
      <c r="N694" s="46" t="s">
        <v>48</v>
      </c>
      <c r="O694" s="46" t="s">
        <v>49</v>
      </c>
      <c r="P694" s="48" t="s">
        <v>50</v>
      </c>
      <c r="Q694" s="48" t="s">
        <v>51</v>
      </c>
    </row>
    <row r="695" spans="1:17" ht="255" x14ac:dyDescent="0.25">
      <c r="A695" s="62">
        <v>1</v>
      </c>
      <c r="B695" s="49" t="s">
        <v>3102</v>
      </c>
      <c r="C695" s="49" t="s">
        <v>3102</v>
      </c>
      <c r="D695" s="49" t="s">
        <v>3103</v>
      </c>
      <c r="E695" s="64"/>
      <c r="F695" s="52" t="s">
        <v>3104</v>
      </c>
      <c r="G695" s="53"/>
      <c r="H695" s="54" t="s">
        <v>3105</v>
      </c>
      <c r="I695" s="55" t="s">
        <v>3106</v>
      </c>
      <c r="J695" s="55" t="s">
        <v>22</v>
      </c>
      <c r="K695" s="55">
        <v>0</v>
      </c>
      <c r="L695" s="55">
        <v>24</v>
      </c>
      <c r="M695" s="56">
        <v>0</v>
      </c>
      <c r="N695" s="56">
        <f>+M695*G695</f>
        <v>0</v>
      </c>
      <c r="O695" s="57"/>
      <c r="P695" s="57">
        <v>57</v>
      </c>
      <c r="Q695" s="58" t="s">
        <v>3313</v>
      </c>
    </row>
    <row r="696" spans="1:17" x14ac:dyDescent="0.25">
      <c r="A696" s="62">
        <f>+A695+1</f>
        <v>2</v>
      </c>
      <c r="B696" s="49"/>
      <c r="C696" s="50"/>
      <c r="D696" s="49"/>
      <c r="E696" s="64"/>
      <c r="F696" s="52"/>
      <c r="G696" s="52"/>
      <c r="H696" s="52"/>
      <c r="I696" s="55"/>
      <c r="J696" s="55"/>
      <c r="K696" s="55"/>
      <c r="L696" s="55"/>
      <c r="M696" s="56"/>
      <c r="N696" s="56"/>
      <c r="O696" s="57"/>
      <c r="P696" s="57"/>
      <c r="Q696" s="58"/>
    </row>
    <row r="697" spans="1:17" x14ac:dyDescent="0.25">
      <c r="A697" s="62">
        <f t="shared" ref="A697:A702" si="18">+A696+1</f>
        <v>3</v>
      </c>
      <c r="B697" s="49"/>
      <c r="C697" s="50"/>
      <c r="D697" s="49"/>
      <c r="E697" s="64"/>
      <c r="F697" s="52"/>
      <c r="G697" s="52"/>
      <c r="H697" s="52"/>
      <c r="I697" s="55"/>
      <c r="J697" s="55"/>
      <c r="K697" s="55"/>
      <c r="L697" s="55"/>
      <c r="M697" s="56"/>
      <c r="N697" s="56"/>
      <c r="O697" s="57"/>
      <c r="P697" s="57"/>
      <c r="Q697" s="58"/>
    </row>
    <row r="698" spans="1:17" x14ac:dyDescent="0.25">
      <c r="A698" s="62">
        <f t="shared" si="18"/>
        <v>4</v>
      </c>
      <c r="B698" s="49"/>
      <c r="C698" s="50"/>
      <c r="D698" s="49"/>
      <c r="E698" s="64"/>
      <c r="F698" s="52"/>
      <c r="G698" s="52"/>
      <c r="H698" s="52"/>
      <c r="I698" s="55"/>
      <c r="J698" s="55"/>
      <c r="K698" s="55"/>
      <c r="L698" s="55"/>
      <c r="M698" s="56"/>
      <c r="N698" s="56"/>
      <c r="O698" s="57"/>
      <c r="P698" s="57"/>
      <c r="Q698" s="58"/>
    </row>
    <row r="699" spans="1:17" x14ac:dyDescent="0.25">
      <c r="A699" s="62">
        <f t="shared" si="18"/>
        <v>5</v>
      </c>
      <c r="B699" s="49"/>
      <c r="C699" s="50"/>
      <c r="D699" s="49"/>
      <c r="E699" s="64"/>
      <c r="F699" s="52"/>
      <c r="G699" s="52"/>
      <c r="H699" s="52"/>
      <c r="I699" s="55"/>
      <c r="J699" s="55"/>
      <c r="K699" s="55"/>
      <c r="L699" s="55"/>
      <c r="M699" s="56"/>
      <c r="N699" s="56"/>
      <c r="O699" s="57"/>
      <c r="P699" s="57"/>
      <c r="Q699" s="58"/>
    </row>
    <row r="700" spans="1:17" x14ac:dyDescent="0.25">
      <c r="A700" s="62">
        <f t="shared" si="18"/>
        <v>6</v>
      </c>
      <c r="B700" s="49"/>
      <c r="C700" s="50"/>
      <c r="D700" s="49"/>
      <c r="E700" s="64"/>
      <c r="F700" s="52"/>
      <c r="G700" s="52"/>
      <c r="H700" s="52"/>
      <c r="I700" s="55"/>
      <c r="J700" s="55"/>
      <c r="K700" s="55"/>
      <c r="L700" s="55"/>
      <c r="M700" s="56"/>
      <c r="N700" s="56"/>
      <c r="O700" s="57"/>
      <c r="P700" s="57"/>
      <c r="Q700" s="58"/>
    </row>
    <row r="701" spans="1:17" x14ac:dyDescent="0.25">
      <c r="A701" s="62">
        <f t="shared" si="18"/>
        <v>7</v>
      </c>
      <c r="B701" s="49"/>
      <c r="C701" s="50"/>
      <c r="D701" s="49"/>
      <c r="E701" s="64"/>
      <c r="F701" s="52"/>
      <c r="G701" s="52"/>
      <c r="H701" s="52"/>
      <c r="I701" s="55"/>
      <c r="J701" s="55"/>
      <c r="K701" s="55"/>
      <c r="L701" s="55"/>
      <c r="M701" s="56"/>
      <c r="N701" s="56"/>
      <c r="O701" s="57"/>
      <c r="P701" s="57"/>
      <c r="Q701" s="58"/>
    </row>
    <row r="702" spans="1:17" x14ac:dyDescent="0.25">
      <c r="A702" s="62">
        <f t="shared" si="18"/>
        <v>8</v>
      </c>
      <c r="B702" s="49"/>
      <c r="C702" s="50"/>
      <c r="D702" s="49"/>
      <c r="E702" s="64"/>
      <c r="F702" s="52"/>
      <c r="G702" s="52"/>
      <c r="H702" s="52"/>
      <c r="I702" s="55"/>
      <c r="J702" s="55"/>
      <c r="K702" s="55"/>
      <c r="L702" s="55"/>
      <c r="M702" s="56"/>
      <c r="N702" s="56"/>
      <c r="O702" s="57"/>
      <c r="P702" s="57"/>
      <c r="Q702" s="58"/>
    </row>
    <row r="703" spans="1:17" x14ac:dyDescent="0.25">
      <c r="A703" s="62"/>
      <c r="B703" s="63" t="s">
        <v>31</v>
      </c>
      <c r="C703" s="50"/>
      <c r="D703" s="49"/>
      <c r="E703" s="64"/>
      <c r="F703" s="52"/>
      <c r="G703" s="52"/>
      <c r="H703" s="52"/>
      <c r="I703" s="55"/>
      <c r="J703" s="55"/>
      <c r="K703" s="67">
        <f t="shared" ref="K703" si="19">SUM(K695:K702)</f>
        <v>0</v>
      </c>
      <c r="L703" s="67">
        <f t="shared" ref="L703:N703" si="20">SUM(L695:L702)</f>
        <v>24</v>
      </c>
      <c r="M703" s="66">
        <f t="shared" si="20"/>
        <v>0</v>
      </c>
      <c r="N703" s="67">
        <f t="shared" si="20"/>
        <v>0</v>
      </c>
      <c r="O703" s="57"/>
      <c r="P703" s="57"/>
      <c r="Q703" s="68"/>
    </row>
    <row r="704" spans="1:17" x14ac:dyDescent="0.25">
      <c r="A704" s="69"/>
      <c r="B704" s="69"/>
      <c r="C704" s="69"/>
      <c r="D704" s="69"/>
      <c r="E704" s="70"/>
      <c r="F704" s="69"/>
      <c r="G704" s="69"/>
      <c r="H704" s="69"/>
      <c r="I704" s="69"/>
      <c r="J704" s="69"/>
      <c r="K704" s="69"/>
      <c r="L704" s="69"/>
      <c r="M704" s="69"/>
      <c r="N704" s="69"/>
      <c r="O704" s="69"/>
      <c r="P704" s="69"/>
      <c r="Q704" s="69"/>
    </row>
    <row r="705" spans="1:17" x14ac:dyDescent="0.25">
      <c r="A705" s="69"/>
      <c r="B705" s="1069" t="s">
        <v>76</v>
      </c>
      <c r="C705" s="1069" t="s">
        <v>77</v>
      </c>
      <c r="D705" s="1071" t="s">
        <v>78</v>
      </c>
      <c r="E705" s="1071"/>
      <c r="F705" s="69"/>
      <c r="G705" s="69"/>
      <c r="H705" s="69"/>
      <c r="I705" s="69"/>
      <c r="J705" s="69"/>
      <c r="K705" s="69"/>
      <c r="L705" s="69"/>
      <c r="M705" s="69"/>
      <c r="N705" s="69"/>
      <c r="O705" s="69"/>
      <c r="P705" s="69"/>
      <c r="Q705" s="69"/>
    </row>
    <row r="706" spans="1:17" x14ac:dyDescent="0.25">
      <c r="A706" s="69"/>
      <c r="B706" s="1070"/>
      <c r="C706" s="1070"/>
      <c r="D706" s="673" t="s">
        <v>79</v>
      </c>
      <c r="E706" s="71" t="s">
        <v>80</v>
      </c>
      <c r="F706" s="69"/>
      <c r="G706" s="69"/>
      <c r="H706" s="69"/>
      <c r="I706" s="69"/>
      <c r="J706" s="69"/>
      <c r="K706" s="69"/>
      <c r="L706" s="69"/>
      <c r="M706" s="69"/>
      <c r="N706" s="69"/>
      <c r="O706" s="69"/>
      <c r="P706" s="69"/>
      <c r="Q706" s="69"/>
    </row>
    <row r="707" spans="1:17" ht="18.75" x14ac:dyDescent="0.25">
      <c r="A707" s="69"/>
      <c r="B707" s="72" t="s">
        <v>81</v>
      </c>
      <c r="C707" s="73">
        <f>+K703</f>
        <v>0</v>
      </c>
      <c r="D707" s="75" t="s">
        <v>21</v>
      </c>
      <c r="E707" s="75"/>
      <c r="F707" s="76"/>
      <c r="G707" s="76"/>
      <c r="H707" s="76"/>
      <c r="I707" s="76"/>
      <c r="J707" s="76"/>
      <c r="K707" s="76"/>
      <c r="L707" s="76"/>
      <c r="M707" s="76"/>
      <c r="N707" s="69"/>
      <c r="O707" s="69"/>
      <c r="P707" s="69"/>
      <c r="Q707" s="69"/>
    </row>
    <row r="708" spans="1:17" x14ac:dyDescent="0.25">
      <c r="A708" s="69"/>
      <c r="B708" s="72" t="s">
        <v>82</v>
      </c>
      <c r="C708" s="73">
        <f>+M703</f>
        <v>0</v>
      </c>
      <c r="D708" s="75" t="s">
        <v>21</v>
      </c>
      <c r="E708" s="75"/>
      <c r="F708" s="69"/>
      <c r="G708" s="69"/>
      <c r="H708" s="69"/>
      <c r="I708" s="69"/>
      <c r="J708" s="69"/>
      <c r="K708" s="69"/>
      <c r="L708" s="69"/>
      <c r="M708" s="69"/>
      <c r="N708" s="69"/>
      <c r="O708" s="69"/>
      <c r="P708" s="69"/>
      <c r="Q708" s="69"/>
    </row>
    <row r="709" spans="1:17" x14ac:dyDescent="0.25">
      <c r="A709" s="69"/>
      <c r="B709" s="77"/>
      <c r="C709" s="1087"/>
      <c r="D709" s="1087"/>
      <c r="E709" s="1087"/>
      <c r="F709" s="1087"/>
      <c r="G709" s="1087"/>
      <c r="H709" s="1087"/>
      <c r="I709" s="1087"/>
      <c r="J709" s="1087"/>
      <c r="K709" s="1087"/>
      <c r="L709" s="1087"/>
      <c r="M709" s="1087"/>
      <c r="N709" s="1087"/>
      <c r="O709" s="69"/>
      <c r="P709" s="69"/>
      <c r="Q709" s="69"/>
    </row>
    <row r="710" spans="1:17" ht="15.75" thickBot="1" x14ac:dyDescent="0.3"/>
    <row r="711" spans="1:17" ht="27" thickBot="1" x14ac:dyDescent="0.3">
      <c r="B711" s="1088" t="s">
        <v>83</v>
      </c>
      <c r="C711" s="1088"/>
      <c r="D711" s="1088"/>
      <c r="E711" s="1088"/>
      <c r="F711" s="1088"/>
      <c r="G711" s="1088"/>
      <c r="H711" s="1088"/>
      <c r="I711" s="1088"/>
      <c r="J711" s="1088"/>
      <c r="K711" s="1088"/>
      <c r="L711" s="1088"/>
      <c r="M711" s="1088"/>
      <c r="N711" s="1088"/>
    </row>
    <row r="714" spans="1:17" ht="105" x14ac:dyDescent="0.25">
      <c r="B714" s="78" t="s">
        <v>84</v>
      </c>
      <c r="C714" s="79" t="s">
        <v>85</v>
      </c>
      <c r="D714" s="79" t="s">
        <v>86</v>
      </c>
      <c r="E714" s="79" t="s">
        <v>87</v>
      </c>
      <c r="F714" s="79" t="s">
        <v>88</v>
      </c>
      <c r="G714" s="79" t="s">
        <v>89</v>
      </c>
      <c r="H714" s="79" t="s">
        <v>90</v>
      </c>
      <c r="I714" s="79" t="s">
        <v>91</v>
      </c>
      <c r="J714" s="79" t="s">
        <v>92</v>
      </c>
      <c r="K714" s="79" t="s">
        <v>93</v>
      </c>
      <c r="L714" s="79" t="s">
        <v>94</v>
      </c>
      <c r="M714" s="80" t="s">
        <v>95</v>
      </c>
      <c r="N714" s="80" t="s">
        <v>96</v>
      </c>
      <c r="O714" s="1084" t="s">
        <v>97</v>
      </c>
      <c r="P714" s="1086"/>
      <c r="Q714" s="79" t="s">
        <v>98</v>
      </c>
    </row>
    <row r="715" spans="1:17" x14ac:dyDescent="0.25">
      <c r="B715" s="81" t="s">
        <v>242</v>
      </c>
      <c r="C715" s="81" t="s">
        <v>3113</v>
      </c>
      <c r="D715" s="82" t="s">
        <v>3314</v>
      </c>
      <c r="E715" s="82">
        <v>124</v>
      </c>
      <c r="F715" s="83"/>
      <c r="G715" s="83" t="s">
        <v>21</v>
      </c>
      <c r="H715" s="83"/>
      <c r="I715" s="84"/>
      <c r="J715" s="84" t="s">
        <v>21</v>
      </c>
      <c r="K715" s="84" t="s">
        <v>21</v>
      </c>
      <c r="L715" s="84" t="s">
        <v>21</v>
      </c>
      <c r="M715" s="84" t="s">
        <v>21</v>
      </c>
      <c r="N715" s="84" t="s">
        <v>21</v>
      </c>
      <c r="O715" s="994"/>
      <c r="P715" s="996"/>
      <c r="Q715" s="84" t="s">
        <v>21</v>
      </c>
    </row>
    <row r="716" spans="1:17" x14ac:dyDescent="0.25">
      <c r="B716" s="81" t="s">
        <v>242</v>
      </c>
      <c r="C716" s="81" t="s">
        <v>3113</v>
      </c>
      <c r="D716" s="82" t="s">
        <v>3315</v>
      </c>
      <c r="E716" s="82">
        <v>205</v>
      </c>
      <c r="F716" s="83"/>
      <c r="G716" s="83" t="s">
        <v>21</v>
      </c>
      <c r="H716" s="83"/>
      <c r="I716" s="84"/>
      <c r="J716" s="84" t="s">
        <v>21</v>
      </c>
      <c r="K716" s="84" t="s">
        <v>21</v>
      </c>
      <c r="L716" s="84" t="s">
        <v>21</v>
      </c>
      <c r="M716" s="84" t="s">
        <v>21</v>
      </c>
      <c r="N716" s="84" t="s">
        <v>21</v>
      </c>
      <c r="O716" s="994"/>
      <c r="P716" s="996"/>
      <c r="Q716" s="84" t="s">
        <v>21</v>
      </c>
    </row>
    <row r="717" spans="1:17" x14ac:dyDescent="0.25">
      <c r="B717" s="81" t="s">
        <v>242</v>
      </c>
      <c r="C717" s="81" t="s">
        <v>3113</v>
      </c>
      <c r="D717" s="82" t="s">
        <v>3316</v>
      </c>
      <c r="E717" s="82">
        <v>65</v>
      </c>
      <c r="F717" s="83"/>
      <c r="G717" s="83" t="s">
        <v>21</v>
      </c>
      <c r="H717" s="83"/>
      <c r="I717" s="84"/>
      <c r="J717" s="84" t="s">
        <v>21</v>
      </c>
      <c r="K717" s="84" t="s">
        <v>21</v>
      </c>
      <c r="L717" s="84" t="s">
        <v>21</v>
      </c>
      <c r="M717" s="84" t="s">
        <v>21</v>
      </c>
      <c r="N717" s="84" t="s">
        <v>21</v>
      </c>
      <c r="O717" s="994"/>
      <c r="P717" s="996"/>
      <c r="Q717" s="84" t="s">
        <v>21</v>
      </c>
    </row>
    <row r="718" spans="1:17" x14ac:dyDescent="0.25">
      <c r="B718" s="81" t="s">
        <v>242</v>
      </c>
      <c r="C718" s="81" t="s">
        <v>3113</v>
      </c>
      <c r="D718" s="82" t="s">
        <v>3317</v>
      </c>
      <c r="E718" s="82">
        <v>65</v>
      </c>
      <c r="F718" s="83"/>
      <c r="G718" s="83" t="s">
        <v>21</v>
      </c>
      <c r="H718" s="83"/>
      <c r="I718" s="84"/>
      <c r="J718" s="84" t="s">
        <v>21</v>
      </c>
      <c r="K718" s="84" t="s">
        <v>21</v>
      </c>
      <c r="L718" s="84" t="s">
        <v>21</v>
      </c>
      <c r="M718" s="84" t="s">
        <v>21</v>
      </c>
      <c r="N718" s="84" t="s">
        <v>21</v>
      </c>
      <c r="O718" s="994"/>
      <c r="P718" s="996"/>
      <c r="Q718" s="84" t="s">
        <v>21</v>
      </c>
    </row>
    <row r="719" spans="1:17" x14ac:dyDescent="0.25">
      <c r="B719" s="81" t="s">
        <v>242</v>
      </c>
      <c r="C719" s="81" t="s">
        <v>3113</v>
      </c>
      <c r="D719" s="82" t="s">
        <v>3318</v>
      </c>
      <c r="E719" s="82">
        <v>52</v>
      </c>
      <c r="F719" s="83"/>
      <c r="G719" s="83" t="s">
        <v>21</v>
      </c>
      <c r="H719" s="83"/>
      <c r="I719" s="84"/>
      <c r="J719" s="84" t="s">
        <v>21</v>
      </c>
      <c r="K719" s="41" t="s">
        <v>21</v>
      </c>
      <c r="L719" s="41" t="s">
        <v>21</v>
      </c>
      <c r="M719" s="41" t="s">
        <v>21</v>
      </c>
      <c r="N719" s="84" t="s">
        <v>21</v>
      </c>
      <c r="O719" s="994"/>
      <c r="P719" s="996"/>
      <c r="Q719" s="84" t="s">
        <v>21</v>
      </c>
    </row>
    <row r="720" spans="1:17" x14ac:dyDescent="0.25">
      <c r="B720" s="81"/>
      <c r="C720" s="81"/>
      <c r="D720" s="82"/>
      <c r="E720" s="82"/>
      <c r="F720" s="83"/>
      <c r="G720" s="83"/>
      <c r="H720" s="83"/>
      <c r="I720" s="84"/>
      <c r="J720" s="84"/>
      <c r="K720" s="41"/>
      <c r="L720" s="41"/>
      <c r="M720" s="41"/>
      <c r="N720" s="41"/>
      <c r="O720" s="994"/>
      <c r="P720" s="996"/>
      <c r="Q720" s="84"/>
    </row>
    <row r="721" spans="2:17" x14ac:dyDescent="0.25">
      <c r="B721" s="41"/>
      <c r="C721" s="41"/>
      <c r="D721" s="41"/>
      <c r="E721" s="41"/>
      <c r="F721" s="41"/>
      <c r="G721" s="41"/>
      <c r="H721" s="41"/>
      <c r="I721" s="41"/>
      <c r="J721" s="41"/>
      <c r="K721" s="41"/>
      <c r="L721" s="41"/>
      <c r="M721" s="41"/>
      <c r="N721" s="41"/>
      <c r="O721" s="994"/>
      <c r="P721" s="996"/>
      <c r="Q721" s="41"/>
    </row>
    <row r="722" spans="2:17" x14ac:dyDescent="0.25">
      <c r="B722" s="2" t="s">
        <v>107</v>
      </c>
    </row>
    <row r="723" spans="2:17" x14ac:dyDescent="0.25">
      <c r="B723" s="2" t="s">
        <v>108</v>
      </c>
    </row>
    <row r="724" spans="2:17" x14ac:dyDescent="0.25">
      <c r="B724" s="2" t="s">
        <v>109</v>
      </c>
    </row>
    <row r="726" spans="2:17" ht="15.75" thickBot="1" x14ac:dyDescent="0.3"/>
    <row r="727" spans="2:17" ht="27" thickBot="1" x14ac:dyDescent="0.3">
      <c r="B727" s="1091" t="s">
        <v>110</v>
      </c>
      <c r="C727" s="1092"/>
      <c r="D727" s="1092"/>
      <c r="E727" s="1092"/>
      <c r="F727" s="1092"/>
      <c r="G727" s="1092"/>
      <c r="H727" s="1092"/>
      <c r="I727" s="1092"/>
      <c r="J727" s="1092"/>
      <c r="K727" s="1092"/>
      <c r="L727" s="1092"/>
      <c r="M727" s="1092"/>
      <c r="N727" s="1093"/>
    </row>
    <row r="732" spans="2:17" ht="75" x14ac:dyDescent="0.25">
      <c r="B732" s="78" t="s">
        <v>111</v>
      </c>
      <c r="C732" s="78" t="s">
        <v>112</v>
      </c>
      <c r="D732" s="78" t="s">
        <v>113</v>
      </c>
      <c r="E732" s="78" t="s">
        <v>114</v>
      </c>
      <c r="F732" s="78" t="s">
        <v>115</v>
      </c>
      <c r="G732" s="78" t="s">
        <v>116</v>
      </c>
      <c r="H732" s="78" t="s">
        <v>117</v>
      </c>
      <c r="I732" s="78" t="s">
        <v>118</v>
      </c>
      <c r="J732" s="1084" t="s">
        <v>119</v>
      </c>
      <c r="K732" s="1085"/>
      <c r="L732" s="1086"/>
      <c r="M732" s="78" t="s">
        <v>120</v>
      </c>
      <c r="N732" s="78" t="s">
        <v>121</v>
      </c>
      <c r="O732" s="78" t="s">
        <v>122</v>
      </c>
      <c r="P732" s="1084" t="s">
        <v>97</v>
      </c>
      <c r="Q732" s="1086"/>
    </row>
    <row r="733" spans="2:17" ht="30" x14ac:dyDescent="0.2">
      <c r="B733" s="116" t="s">
        <v>123</v>
      </c>
      <c r="C733" s="116"/>
      <c r="D733" s="115" t="s">
        <v>3319</v>
      </c>
      <c r="E733" s="115">
        <v>1143237993</v>
      </c>
      <c r="F733" s="115" t="s">
        <v>991</v>
      </c>
      <c r="G733" s="115" t="s">
        <v>3246</v>
      </c>
      <c r="H733" s="115">
        <v>2008</v>
      </c>
      <c r="I733" s="99"/>
      <c r="J733" s="116" t="s">
        <v>3183</v>
      </c>
      <c r="K733" s="114" t="s">
        <v>1285</v>
      </c>
      <c r="L733" s="114" t="s">
        <v>3184</v>
      </c>
      <c r="M733" s="112" t="s">
        <v>21</v>
      </c>
      <c r="N733" s="112" t="s">
        <v>21</v>
      </c>
      <c r="O733" s="112"/>
      <c r="P733" s="1119"/>
      <c r="Q733" s="1119"/>
    </row>
    <row r="734" spans="2:17" ht="30" x14ac:dyDescent="0.2">
      <c r="B734" s="116" t="s">
        <v>123</v>
      </c>
      <c r="C734" s="116"/>
      <c r="D734" s="115" t="s">
        <v>3320</v>
      </c>
      <c r="E734" s="115">
        <v>44192156</v>
      </c>
      <c r="F734" s="115" t="s">
        <v>3321</v>
      </c>
      <c r="G734" s="115" t="s">
        <v>3137</v>
      </c>
      <c r="H734" s="115">
        <v>2010</v>
      </c>
      <c r="I734" s="99"/>
      <c r="J734" s="116" t="s">
        <v>3183</v>
      </c>
      <c r="K734" s="114" t="s">
        <v>1285</v>
      </c>
      <c r="L734" s="114" t="s">
        <v>3184</v>
      </c>
      <c r="M734" s="112" t="s">
        <v>21</v>
      </c>
      <c r="N734" s="112" t="s">
        <v>21</v>
      </c>
      <c r="O734" s="112"/>
      <c r="P734" s="688"/>
      <c r="Q734" s="688"/>
    </row>
    <row r="735" spans="2:17" ht="30" x14ac:dyDescent="0.2">
      <c r="B735" s="116" t="s">
        <v>123</v>
      </c>
      <c r="C735" s="116"/>
      <c r="D735" s="115" t="s">
        <v>3322</v>
      </c>
      <c r="E735" s="115">
        <v>1143127479</v>
      </c>
      <c r="F735" s="115" t="s">
        <v>991</v>
      </c>
      <c r="G735" s="115" t="s">
        <v>3246</v>
      </c>
      <c r="H735" s="115">
        <v>2008</v>
      </c>
      <c r="I735" s="99"/>
      <c r="J735" s="116" t="s">
        <v>3183</v>
      </c>
      <c r="K735" s="114" t="s">
        <v>1285</v>
      </c>
      <c r="L735" s="114" t="s">
        <v>3184</v>
      </c>
      <c r="M735" s="112" t="s">
        <v>21</v>
      </c>
      <c r="N735" s="112" t="s">
        <v>21</v>
      </c>
      <c r="O735" s="112"/>
      <c r="P735" s="688"/>
      <c r="Q735" s="688"/>
    </row>
    <row r="736" spans="2:17" ht="30" x14ac:dyDescent="0.2">
      <c r="B736" s="116" t="s">
        <v>123</v>
      </c>
      <c r="C736" s="116"/>
      <c r="D736" s="115" t="s">
        <v>3323</v>
      </c>
      <c r="E736" s="115">
        <v>32768476</v>
      </c>
      <c r="F736" s="115" t="s">
        <v>131</v>
      </c>
      <c r="G736" s="115" t="s">
        <v>3324</v>
      </c>
      <c r="H736" s="115">
        <v>1996</v>
      </c>
      <c r="I736" s="99"/>
      <c r="J736" s="116" t="s">
        <v>3183</v>
      </c>
      <c r="K736" s="114" t="s">
        <v>1285</v>
      </c>
      <c r="L736" s="114" t="s">
        <v>3184</v>
      </c>
      <c r="M736" s="112" t="s">
        <v>21</v>
      </c>
      <c r="N736" s="112" t="s">
        <v>21</v>
      </c>
      <c r="O736" s="112"/>
      <c r="P736" s="688"/>
      <c r="Q736" s="688"/>
    </row>
    <row r="737" spans="2:17" ht="30" x14ac:dyDescent="0.2">
      <c r="B737" s="116" t="s">
        <v>123</v>
      </c>
      <c r="C737" s="116"/>
      <c r="D737" s="115" t="s">
        <v>3325</v>
      </c>
      <c r="E737" s="115">
        <v>55304762</v>
      </c>
      <c r="F737" s="115" t="s">
        <v>991</v>
      </c>
      <c r="G737" s="115" t="s">
        <v>3137</v>
      </c>
      <c r="H737" s="115">
        <v>2010</v>
      </c>
      <c r="I737" s="99"/>
      <c r="J737" s="116" t="s">
        <v>3183</v>
      </c>
      <c r="K737" s="114" t="s">
        <v>1285</v>
      </c>
      <c r="L737" s="114" t="s">
        <v>3326</v>
      </c>
      <c r="M737" s="112" t="s">
        <v>21</v>
      </c>
      <c r="N737" s="112" t="s">
        <v>21</v>
      </c>
      <c r="O737" s="112"/>
      <c r="P737" s="688"/>
      <c r="Q737" s="688"/>
    </row>
    <row r="738" spans="2:17" ht="30" x14ac:dyDescent="0.2">
      <c r="B738" s="116" t="s">
        <v>958</v>
      </c>
      <c r="C738" s="116"/>
      <c r="D738" s="115" t="s">
        <v>3327</v>
      </c>
      <c r="E738" s="115">
        <v>1044391767</v>
      </c>
      <c r="F738" s="115" t="s">
        <v>273</v>
      </c>
      <c r="G738" s="115" t="s">
        <v>2238</v>
      </c>
      <c r="H738" s="115">
        <v>2012</v>
      </c>
      <c r="I738" s="99">
        <v>132925</v>
      </c>
      <c r="J738" s="116" t="s">
        <v>3183</v>
      </c>
      <c r="K738" s="114" t="s">
        <v>646</v>
      </c>
      <c r="L738" s="113" t="s">
        <v>273</v>
      </c>
      <c r="M738" s="112" t="s">
        <v>21</v>
      </c>
      <c r="N738" s="112" t="s">
        <v>21</v>
      </c>
      <c r="O738" s="112"/>
      <c r="P738" s="688"/>
      <c r="Q738" s="688"/>
    </row>
    <row r="739" spans="2:17" ht="30" x14ac:dyDescent="0.2">
      <c r="B739" s="116" t="s">
        <v>958</v>
      </c>
      <c r="C739" s="116"/>
      <c r="D739" s="115" t="s">
        <v>3328</v>
      </c>
      <c r="E739" s="115">
        <v>1129658152</v>
      </c>
      <c r="F739" s="115" t="s">
        <v>273</v>
      </c>
      <c r="G739" s="115" t="s">
        <v>3227</v>
      </c>
      <c r="H739" s="115">
        <v>2008</v>
      </c>
      <c r="I739" s="99">
        <v>106973</v>
      </c>
      <c r="J739" s="116" t="s">
        <v>3183</v>
      </c>
      <c r="K739" s="114" t="s">
        <v>646</v>
      </c>
      <c r="L739" s="113" t="s">
        <v>273</v>
      </c>
      <c r="M739" s="112" t="s">
        <v>21</v>
      </c>
      <c r="N739" s="112" t="s">
        <v>21</v>
      </c>
      <c r="O739" s="112"/>
      <c r="P739" s="688"/>
      <c r="Q739" s="688"/>
    </row>
    <row r="740" spans="2:17" ht="30" x14ac:dyDescent="0.2">
      <c r="B740" s="116" t="s">
        <v>958</v>
      </c>
      <c r="C740" s="116"/>
      <c r="D740" s="115" t="s">
        <v>3329</v>
      </c>
      <c r="E740" s="115">
        <v>22647688</v>
      </c>
      <c r="F740" s="115" t="s">
        <v>273</v>
      </c>
      <c r="G740" s="115" t="s">
        <v>3227</v>
      </c>
      <c r="H740" s="115">
        <v>2006</v>
      </c>
      <c r="I740" s="99">
        <v>126946</v>
      </c>
      <c r="J740" s="116" t="s">
        <v>3183</v>
      </c>
      <c r="K740" s="114" t="s">
        <v>646</v>
      </c>
      <c r="L740" s="113" t="s">
        <v>273</v>
      </c>
      <c r="M740" s="112" t="s">
        <v>21</v>
      </c>
      <c r="N740" s="112" t="s">
        <v>21</v>
      </c>
      <c r="O740" s="112"/>
      <c r="P740" s="688"/>
      <c r="Q740" s="688"/>
    </row>
    <row r="741" spans="2:17" ht="30" x14ac:dyDescent="0.2">
      <c r="B741" s="116" t="s">
        <v>958</v>
      </c>
      <c r="C741" s="116"/>
      <c r="D741" s="115" t="s">
        <v>3330</v>
      </c>
      <c r="E741" s="115">
        <v>22494466</v>
      </c>
      <c r="F741" s="115" t="s">
        <v>273</v>
      </c>
      <c r="G741" s="115" t="s">
        <v>3227</v>
      </c>
      <c r="H741" s="115">
        <v>2007</v>
      </c>
      <c r="I741" s="99">
        <v>127317</v>
      </c>
      <c r="J741" s="116" t="s">
        <v>3183</v>
      </c>
      <c r="K741" s="114" t="s">
        <v>646</v>
      </c>
      <c r="L741" s="113" t="s">
        <v>273</v>
      </c>
      <c r="M741" s="112" t="s">
        <v>21</v>
      </c>
      <c r="N741" s="112" t="s">
        <v>21</v>
      </c>
      <c r="O741" s="112"/>
      <c r="P741" s="688"/>
      <c r="Q741" s="688"/>
    </row>
    <row r="742" spans="2:17" ht="45" x14ac:dyDescent="0.2">
      <c r="B742" s="116" t="s">
        <v>958</v>
      </c>
      <c r="C742" s="116"/>
      <c r="D742" s="115" t="s">
        <v>3331</v>
      </c>
      <c r="E742" s="115">
        <v>21387294</v>
      </c>
      <c r="F742" s="115" t="s">
        <v>273</v>
      </c>
      <c r="G742" s="115" t="s">
        <v>1278</v>
      </c>
      <c r="H742" s="115">
        <v>1982</v>
      </c>
      <c r="I742" s="99">
        <v>303</v>
      </c>
      <c r="J742" s="116" t="s">
        <v>3332</v>
      </c>
      <c r="K742" s="114" t="s">
        <v>1682</v>
      </c>
      <c r="L742" s="113" t="s">
        <v>273</v>
      </c>
      <c r="M742" s="112" t="s">
        <v>21</v>
      </c>
      <c r="N742" s="112" t="s">
        <v>21</v>
      </c>
      <c r="O742" s="112"/>
      <c r="P742" s="688"/>
      <c r="Q742" s="688"/>
    </row>
    <row r="743" spans="2:17" x14ac:dyDescent="0.2">
      <c r="B743" s="116"/>
      <c r="C743" s="116"/>
      <c r="D743" s="115"/>
      <c r="E743" s="115"/>
      <c r="F743" s="41"/>
      <c r="G743" s="115"/>
      <c r="H743" s="115"/>
      <c r="I743" s="99"/>
      <c r="J743" s="117"/>
      <c r="K743" s="114"/>
      <c r="L743" s="113"/>
      <c r="M743" s="112"/>
      <c r="N743" s="112"/>
      <c r="O743" s="112"/>
      <c r="P743" s="1119"/>
      <c r="Q743" s="1119"/>
    </row>
    <row r="745" spans="2:17" ht="15.75" thickBot="1" x14ac:dyDescent="0.3"/>
    <row r="746" spans="2:17" ht="27" thickBot="1" x14ac:dyDescent="0.3">
      <c r="B746" s="1091" t="s">
        <v>145</v>
      </c>
      <c r="C746" s="1092"/>
      <c r="D746" s="1092"/>
      <c r="E746" s="1092"/>
      <c r="F746" s="1092"/>
      <c r="G746" s="1092"/>
      <c r="H746" s="1092"/>
      <c r="I746" s="1092"/>
      <c r="J746" s="1092"/>
      <c r="K746" s="1092"/>
      <c r="L746" s="1092"/>
      <c r="M746" s="1092"/>
      <c r="N746" s="1093"/>
    </row>
    <row r="749" spans="2:17" ht="30" x14ac:dyDescent="0.25">
      <c r="B749" s="79" t="s">
        <v>20</v>
      </c>
      <c r="C749" s="79" t="s">
        <v>146</v>
      </c>
      <c r="D749" s="1084" t="s">
        <v>97</v>
      </c>
      <c r="E749" s="1086"/>
    </row>
    <row r="750" spans="2:17" x14ac:dyDescent="0.25">
      <c r="B750" s="682" t="s">
        <v>147</v>
      </c>
      <c r="C750" s="41" t="s">
        <v>21</v>
      </c>
      <c r="D750" s="993" t="s">
        <v>3177</v>
      </c>
      <c r="E750" s="993"/>
    </row>
    <row r="753" spans="1:17" ht="26.25" x14ac:dyDescent="0.25">
      <c r="B753" s="1072" t="s">
        <v>148</v>
      </c>
      <c r="C753" s="1073"/>
      <c r="D753" s="1073"/>
      <c r="E753" s="1073"/>
      <c r="F753" s="1073"/>
      <c r="G753" s="1073"/>
      <c r="H753" s="1073"/>
      <c r="I753" s="1073"/>
      <c r="J753" s="1073"/>
      <c r="K753" s="1073"/>
      <c r="L753" s="1073"/>
      <c r="M753" s="1073"/>
      <c r="N753" s="1073"/>
      <c r="O753" s="1073"/>
      <c r="P753" s="1073"/>
    </row>
    <row r="755" spans="1:17" ht="15.75" thickBot="1" x14ac:dyDescent="0.3"/>
    <row r="756" spans="1:17" ht="27" thickBot="1" x14ac:dyDescent="0.3">
      <c r="B756" s="1091" t="s">
        <v>149</v>
      </c>
      <c r="C756" s="1092"/>
      <c r="D756" s="1092"/>
      <c r="E756" s="1092"/>
      <c r="F756" s="1092"/>
      <c r="G756" s="1092"/>
      <c r="H756" s="1092"/>
      <c r="I756" s="1092"/>
      <c r="J756" s="1092"/>
      <c r="K756" s="1092"/>
      <c r="L756" s="1092"/>
      <c r="M756" s="1092"/>
      <c r="N756" s="1093"/>
    </row>
    <row r="758" spans="1:17" ht="15.75" thickBot="1" x14ac:dyDescent="0.3">
      <c r="M758" s="45"/>
      <c r="N758" s="45"/>
    </row>
    <row r="759" spans="1:17" ht="60" x14ac:dyDescent="0.25">
      <c r="A759" s="14"/>
      <c r="B759" s="46" t="s">
        <v>36</v>
      </c>
      <c r="C759" s="46" t="s">
        <v>37</v>
      </c>
      <c r="D759" s="46" t="s">
        <v>38</v>
      </c>
      <c r="E759" s="46" t="s">
        <v>39</v>
      </c>
      <c r="F759" s="46" t="s">
        <v>40</v>
      </c>
      <c r="G759" s="46" t="s">
        <v>41</v>
      </c>
      <c r="H759" s="46" t="s">
        <v>42</v>
      </c>
      <c r="I759" s="46" t="s">
        <v>43</v>
      </c>
      <c r="J759" s="46" t="s">
        <v>44</v>
      </c>
      <c r="K759" s="46" t="s">
        <v>45</v>
      </c>
      <c r="L759" s="46" t="s">
        <v>46</v>
      </c>
      <c r="M759" s="47" t="s">
        <v>47</v>
      </c>
      <c r="N759" s="46" t="s">
        <v>48</v>
      </c>
      <c r="O759" s="46" t="s">
        <v>49</v>
      </c>
      <c r="P759" s="48" t="s">
        <v>50</v>
      </c>
      <c r="Q759" s="48" t="s">
        <v>51</v>
      </c>
    </row>
    <row r="760" spans="1:17" ht="168" x14ac:dyDescent="0.25">
      <c r="A760" s="62">
        <v>1</v>
      </c>
      <c r="B760" s="49" t="s">
        <v>3102</v>
      </c>
      <c r="C760" s="49" t="s">
        <v>3102</v>
      </c>
      <c r="D760" s="49" t="s">
        <v>3108</v>
      </c>
      <c r="E760" s="64">
        <v>10820130000.389999</v>
      </c>
      <c r="F760" s="52" t="s">
        <v>3109</v>
      </c>
      <c r="G760" s="53"/>
      <c r="H760" s="54" t="s">
        <v>3110</v>
      </c>
      <c r="I760" s="55" t="s">
        <v>3111</v>
      </c>
      <c r="J760" s="55" t="s">
        <v>22</v>
      </c>
      <c r="K760" s="55">
        <v>4</v>
      </c>
      <c r="L760" s="55"/>
      <c r="M760" s="56">
        <v>4000</v>
      </c>
      <c r="N760" s="56">
        <f>+M760*G760</f>
        <v>0</v>
      </c>
      <c r="O760" s="57"/>
      <c r="P760" s="57">
        <v>64</v>
      </c>
      <c r="Q760" s="58"/>
    </row>
    <row r="761" spans="1:17" x14ac:dyDescent="0.25">
      <c r="A761" s="62">
        <f>+A760+1</f>
        <v>2</v>
      </c>
      <c r="B761" s="49"/>
      <c r="C761" s="50"/>
      <c r="D761" s="49"/>
      <c r="E761" s="64"/>
      <c r="F761" s="52"/>
      <c r="G761" s="52"/>
      <c r="H761" s="52"/>
      <c r="I761" s="55"/>
      <c r="J761" s="55"/>
      <c r="K761" s="55"/>
      <c r="L761" s="55"/>
      <c r="M761" s="56"/>
      <c r="N761" s="56"/>
      <c r="O761" s="57"/>
      <c r="P761" s="57"/>
      <c r="Q761" s="58"/>
    </row>
    <row r="762" spans="1:17" x14ac:dyDescent="0.25">
      <c r="A762" s="62">
        <f t="shared" ref="A762:A767" si="21">+A761+1</f>
        <v>3</v>
      </c>
      <c r="B762" s="49"/>
      <c r="C762" s="50"/>
      <c r="D762" s="49"/>
      <c r="E762" s="64"/>
      <c r="F762" s="52"/>
      <c r="G762" s="52"/>
      <c r="H762" s="52"/>
      <c r="I762" s="55"/>
      <c r="J762" s="55"/>
      <c r="K762" s="55"/>
      <c r="L762" s="55"/>
      <c r="M762" s="56"/>
      <c r="N762" s="56"/>
      <c r="O762" s="57"/>
      <c r="P762" s="57"/>
      <c r="Q762" s="58"/>
    </row>
    <row r="763" spans="1:17" x14ac:dyDescent="0.25">
      <c r="A763" s="62">
        <f t="shared" si="21"/>
        <v>4</v>
      </c>
      <c r="B763" s="49"/>
      <c r="C763" s="50"/>
      <c r="D763" s="49"/>
      <c r="E763" s="64"/>
      <c r="F763" s="52"/>
      <c r="G763" s="52"/>
      <c r="H763" s="52"/>
      <c r="I763" s="55"/>
      <c r="J763" s="55"/>
      <c r="K763" s="55"/>
      <c r="L763" s="55"/>
      <c r="M763" s="56"/>
      <c r="N763" s="56"/>
      <c r="O763" s="57"/>
      <c r="P763" s="57"/>
      <c r="Q763" s="58"/>
    </row>
    <row r="764" spans="1:17" x14ac:dyDescent="0.25">
      <c r="A764" s="62">
        <f t="shared" si="21"/>
        <v>5</v>
      </c>
      <c r="B764" s="49"/>
      <c r="C764" s="50"/>
      <c r="D764" s="49"/>
      <c r="E764" s="64"/>
      <c r="F764" s="52"/>
      <c r="G764" s="52"/>
      <c r="H764" s="52"/>
      <c r="I764" s="55"/>
      <c r="J764" s="55"/>
      <c r="K764" s="55"/>
      <c r="L764" s="55"/>
      <c r="M764" s="56"/>
      <c r="N764" s="56"/>
      <c r="O764" s="57"/>
      <c r="P764" s="57"/>
      <c r="Q764" s="58"/>
    </row>
    <row r="765" spans="1:17" x14ac:dyDescent="0.25">
      <c r="A765" s="62">
        <f t="shared" si="21"/>
        <v>6</v>
      </c>
      <c r="B765" s="49"/>
      <c r="C765" s="50"/>
      <c r="D765" s="49"/>
      <c r="E765" s="64"/>
      <c r="F765" s="52"/>
      <c r="G765" s="52"/>
      <c r="H765" s="52"/>
      <c r="I765" s="55"/>
      <c r="J765" s="55"/>
      <c r="K765" s="55"/>
      <c r="L765" s="55"/>
      <c r="M765" s="56"/>
      <c r="N765" s="56"/>
      <c r="O765" s="57"/>
      <c r="P765" s="57"/>
      <c r="Q765" s="58"/>
    </row>
    <row r="766" spans="1:17" x14ac:dyDescent="0.25">
      <c r="A766" s="62">
        <f t="shared" si="21"/>
        <v>7</v>
      </c>
      <c r="B766" s="49"/>
      <c r="C766" s="50"/>
      <c r="D766" s="49"/>
      <c r="E766" s="64"/>
      <c r="F766" s="52"/>
      <c r="G766" s="52"/>
      <c r="H766" s="52"/>
      <c r="I766" s="55"/>
      <c r="J766" s="55"/>
      <c r="K766" s="55"/>
      <c r="L766" s="55"/>
      <c r="M766" s="56"/>
      <c r="N766" s="56"/>
      <c r="O766" s="57"/>
      <c r="P766" s="57"/>
      <c r="Q766" s="58"/>
    </row>
    <row r="767" spans="1:17" x14ac:dyDescent="0.25">
      <c r="A767" s="62">
        <f t="shared" si="21"/>
        <v>8</v>
      </c>
      <c r="B767" s="49"/>
      <c r="C767" s="50"/>
      <c r="D767" s="49"/>
      <c r="E767" s="64"/>
      <c r="F767" s="52"/>
      <c r="G767" s="52"/>
      <c r="H767" s="52"/>
      <c r="I767" s="55"/>
      <c r="J767" s="55"/>
      <c r="K767" s="55"/>
      <c r="L767" s="55"/>
      <c r="M767" s="56"/>
      <c r="N767" s="56"/>
      <c r="O767" s="57"/>
      <c r="P767" s="57"/>
      <c r="Q767" s="58"/>
    </row>
    <row r="768" spans="1:17" x14ac:dyDescent="0.25">
      <c r="A768" s="62"/>
      <c r="B768" s="63" t="s">
        <v>31</v>
      </c>
      <c r="C768" s="50"/>
      <c r="D768" s="49"/>
      <c r="E768" s="64"/>
      <c r="F768" s="52"/>
      <c r="G768" s="52"/>
      <c r="H768" s="52"/>
      <c r="I768" s="55"/>
      <c r="J768" s="55"/>
      <c r="K768" s="67">
        <f t="shared" ref="K768:N768" si="22">SUM(K760:K767)</f>
        <v>4</v>
      </c>
      <c r="L768" s="67">
        <f t="shared" si="22"/>
        <v>0</v>
      </c>
      <c r="M768" s="66">
        <f t="shared" si="22"/>
        <v>4000</v>
      </c>
      <c r="N768" s="67">
        <f t="shared" si="22"/>
        <v>0</v>
      </c>
      <c r="O768" s="57"/>
      <c r="P768" s="57"/>
      <c r="Q768" s="68"/>
    </row>
    <row r="769" spans="2:17" x14ac:dyDescent="0.25">
      <c r="B769" s="69"/>
      <c r="C769" s="69"/>
      <c r="D769" s="69"/>
      <c r="E769" s="70"/>
      <c r="F769" s="69"/>
      <c r="G769" s="69"/>
      <c r="H769" s="69"/>
      <c r="I769" s="69"/>
      <c r="J769" s="69"/>
      <c r="K769" s="69"/>
      <c r="L769" s="69"/>
      <c r="M769" s="69"/>
      <c r="N769" s="69"/>
      <c r="O769" s="69"/>
      <c r="P769" s="69"/>
    </row>
    <row r="770" spans="2:17" ht="18.75" x14ac:dyDescent="0.25">
      <c r="B770" s="72" t="s">
        <v>172</v>
      </c>
      <c r="C770" s="89">
        <f>+K768</f>
        <v>4</v>
      </c>
      <c r="H770" s="76"/>
      <c r="I770" s="76"/>
      <c r="J770" s="76"/>
      <c r="K770" s="76"/>
      <c r="L770" s="76"/>
      <c r="M770" s="76"/>
      <c r="N770" s="69"/>
      <c r="O770" s="69"/>
      <c r="P770" s="69"/>
    </row>
    <row r="772" spans="2:17" ht="15.75" thickBot="1" x14ac:dyDescent="0.3"/>
    <row r="773" spans="2:17" ht="30.75" thickBot="1" x14ac:dyDescent="0.3">
      <c r="B773" s="90" t="s">
        <v>173</v>
      </c>
      <c r="C773" s="91" t="s">
        <v>174</v>
      </c>
      <c r="D773" s="90" t="s">
        <v>30</v>
      </c>
      <c r="E773" s="91" t="s">
        <v>175</v>
      </c>
    </row>
    <row r="774" spans="2:17" x14ac:dyDescent="0.25">
      <c r="B774" s="92" t="s">
        <v>176</v>
      </c>
      <c r="C774" s="93">
        <v>20</v>
      </c>
      <c r="D774" s="93">
        <v>0</v>
      </c>
      <c r="E774" s="1094">
        <f>+D774+D775+D776</f>
        <v>0</v>
      </c>
    </row>
    <row r="775" spans="2:17" x14ac:dyDescent="0.25">
      <c r="B775" s="92" t="s">
        <v>177</v>
      </c>
      <c r="C775" s="74">
        <v>30</v>
      </c>
      <c r="D775" s="668">
        <v>0</v>
      </c>
      <c r="E775" s="1095"/>
    </row>
    <row r="776" spans="2:17" ht="15.75" thickBot="1" x14ac:dyDescent="0.3">
      <c r="B776" s="92" t="s">
        <v>178</v>
      </c>
      <c r="C776" s="94">
        <v>40</v>
      </c>
      <c r="D776" s="94">
        <v>0</v>
      </c>
      <c r="E776" s="1096"/>
    </row>
    <row r="778" spans="2:17" ht="15.75" thickBot="1" x14ac:dyDescent="0.3"/>
    <row r="779" spans="2:17" ht="27" thickBot="1" x14ac:dyDescent="0.3">
      <c r="B779" s="1091" t="s">
        <v>179</v>
      </c>
      <c r="C779" s="1092"/>
      <c r="D779" s="1092"/>
      <c r="E779" s="1092"/>
      <c r="F779" s="1092"/>
      <c r="G779" s="1092"/>
      <c r="H779" s="1092"/>
      <c r="I779" s="1092"/>
      <c r="J779" s="1092"/>
      <c r="K779" s="1092"/>
      <c r="L779" s="1092"/>
      <c r="M779" s="1092"/>
      <c r="N779" s="1093"/>
    </row>
    <row r="781" spans="2:17" ht="75" x14ac:dyDescent="0.25">
      <c r="B781" s="78" t="s">
        <v>111</v>
      </c>
      <c r="C781" s="78" t="s">
        <v>112</v>
      </c>
      <c r="D781" s="78" t="s">
        <v>113</v>
      </c>
      <c r="E781" s="78" t="s">
        <v>114</v>
      </c>
      <c r="F781" s="78" t="s">
        <v>115</v>
      </c>
      <c r="G781" s="78" t="s">
        <v>116</v>
      </c>
      <c r="H781" s="78" t="s">
        <v>117</v>
      </c>
      <c r="I781" s="78" t="s">
        <v>118</v>
      </c>
      <c r="J781" s="1084" t="s">
        <v>119</v>
      </c>
      <c r="K781" s="1085"/>
      <c r="L781" s="1086"/>
      <c r="M781" s="78" t="s">
        <v>120</v>
      </c>
      <c r="N781" s="78" t="s">
        <v>121</v>
      </c>
      <c r="O781" s="78" t="s">
        <v>122</v>
      </c>
      <c r="P781" s="1084" t="s">
        <v>97</v>
      </c>
      <c r="Q781" s="1086"/>
    </row>
    <row r="782" spans="2:17" ht="30" x14ac:dyDescent="0.25">
      <c r="B782" s="199" t="s">
        <v>180</v>
      </c>
      <c r="C782" s="85"/>
      <c r="D782" s="85" t="s">
        <v>3181</v>
      </c>
      <c r="E782" s="81">
        <v>1048272151</v>
      </c>
      <c r="F782" s="81" t="s">
        <v>265</v>
      </c>
      <c r="G782" s="81" t="s">
        <v>3182</v>
      </c>
      <c r="H782" s="120">
        <v>40879</v>
      </c>
      <c r="I782" s="82"/>
      <c r="J782" s="86" t="s">
        <v>3183</v>
      </c>
      <c r="K782" s="87" t="s">
        <v>1285</v>
      </c>
      <c r="L782" s="84" t="s">
        <v>3184</v>
      </c>
      <c r="M782" s="41" t="s">
        <v>295</v>
      </c>
      <c r="N782" s="118" t="s">
        <v>21</v>
      </c>
      <c r="O782" s="118" t="s">
        <v>21</v>
      </c>
      <c r="P782" s="728"/>
      <c r="Q782" s="41"/>
    </row>
    <row r="783" spans="2:17" ht="105" x14ac:dyDescent="0.25">
      <c r="B783" s="85" t="s">
        <v>180</v>
      </c>
      <c r="C783" s="85"/>
      <c r="D783" s="81" t="s">
        <v>3185</v>
      </c>
      <c r="E783" s="81">
        <v>32792720</v>
      </c>
      <c r="F783" s="81" t="s">
        <v>3186</v>
      </c>
      <c r="G783" s="81" t="s">
        <v>3187</v>
      </c>
      <c r="H783" s="120">
        <v>36508</v>
      </c>
      <c r="I783" s="82"/>
      <c r="J783" s="85" t="s">
        <v>3188</v>
      </c>
      <c r="K783" s="87" t="s">
        <v>3189</v>
      </c>
      <c r="L783" s="87" t="s">
        <v>3190</v>
      </c>
      <c r="M783" s="41" t="s">
        <v>295</v>
      </c>
      <c r="N783" s="118" t="s">
        <v>21</v>
      </c>
      <c r="O783" s="118" t="s">
        <v>21</v>
      </c>
      <c r="P783" s="728"/>
      <c r="Q783" s="668"/>
    </row>
    <row r="784" spans="2:17" ht="63" x14ac:dyDescent="0.25">
      <c r="B784" s="85" t="s">
        <v>180</v>
      </c>
      <c r="C784" s="85"/>
      <c r="D784" s="81" t="s">
        <v>3191</v>
      </c>
      <c r="E784" s="81">
        <v>1140817846</v>
      </c>
      <c r="F784" s="81" t="s">
        <v>299</v>
      </c>
      <c r="G784" s="81" t="s">
        <v>3192</v>
      </c>
      <c r="H784" s="120">
        <v>40809</v>
      </c>
      <c r="I784" s="82">
        <v>27901</v>
      </c>
      <c r="J784" s="85" t="s">
        <v>3183</v>
      </c>
      <c r="K784" s="87" t="s">
        <v>383</v>
      </c>
      <c r="L784" s="87" t="s">
        <v>3193</v>
      </c>
      <c r="M784" s="41" t="s">
        <v>295</v>
      </c>
      <c r="N784" s="118" t="s">
        <v>22</v>
      </c>
      <c r="O784" s="118" t="s">
        <v>21</v>
      </c>
      <c r="P784" s="735" t="s">
        <v>3194</v>
      </c>
      <c r="Q784" s="668"/>
    </row>
    <row r="785" spans="2:17" ht="30" x14ac:dyDescent="0.25">
      <c r="B785" s="85" t="s">
        <v>214</v>
      </c>
      <c r="C785" s="85">
        <v>1</v>
      </c>
      <c r="D785" s="84" t="s">
        <v>3195</v>
      </c>
      <c r="E785" s="84">
        <v>1048211062</v>
      </c>
      <c r="F785" s="84" t="s">
        <v>3196</v>
      </c>
      <c r="G785" s="81" t="s">
        <v>3182</v>
      </c>
      <c r="H785" s="120">
        <v>41040</v>
      </c>
      <c r="I785" s="82" t="s">
        <v>54</v>
      </c>
      <c r="J785" s="85" t="s">
        <v>3183</v>
      </c>
      <c r="K785" s="84" t="s">
        <v>1285</v>
      </c>
      <c r="L785" s="87" t="s">
        <v>3184</v>
      </c>
      <c r="M785" s="41" t="s">
        <v>295</v>
      </c>
      <c r="N785" s="118" t="s">
        <v>21</v>
      </c>
      <c r="O785" s="118" t="s">
        <v>21</v>
      </c>
      <c r="P785" s="728"/>
      <c r="Q785" s="668"/>
    </row>
    <row r="786" spans="2:17" ht="15.75" x14ac:dyDescent="0.25">
      <c r="B786" s="85" t="s">
        <v>208</v>
      </c>
      <c r="C786" s="85"/>
      <c r="D786" s="81" t="s">
        <v>3198</v>
      </c>
      <c r="E786" s="81">
        <v>72197747</v>
      </c>
      <c r="F786" s="81" t="s">
        <v>3199</v>
      </c>
      <c r="G786" s="81" t="s">
        <v>3200</v>
      </c>
      <c r="H786" s="120">
        <v>37099</v>
      </c>
      <c r="I786" s="82" t="s">
        <v>3201</v>
      </c>
      <c r="J786" s="86" t="s">
        <v>3183</v>
      </c>
      <c r="K786" s="84" t="s">
        <v>1951</v>
      </c>
      <c r="L786" s="84" t="s">
        <v>3333</v>
      </c>
      <c r="M786" s="41" t="s">
        <v>295</v>
      </c>
      <c r="N786" s="118" t="s">
        <v>21</v>
      </c>
      <c r="O786" s="118" t="s">
        <v>21</v>
      </c>
      <c r="P786" s="728"/>
      <c r="Q786" s="668"/>
    </row>
    <row r="789" spans="2:17" ht="15.75" thickBot="1" x14ac:dyDescent="0.3"/>
    <row r="790" spans="2:17" ht="30" x14ac:dyDescent="0.25">
      <c r="B790" s="42" t="s">
        <v>20</v>
      </c>
      <c r="C790" s="42" t="s">
        <v>173</v>
      </c>
      <c r="D790" s="78" t="s">
        <v>174</v>
      </c>
      <c r="E790" s="42" t="s">
        <v>30</v>
      </c>
      <c r="F790" s="91" t="s">
        <v>194</v>
      </c>
      <c r="G790" s="96"/>
    </row>
    <row r="791" spans="2:17" ht="108" x14ac:dyDescent="0.2">
      <c r="B791" s="1097" t="s">
        <v>195</v>
      </c>
      <c r="C791" s="97" t="s">
        <v>196</v>
      </c>
      <c r="D791" s="668">
        <v>25</v>
      </c>
      <c r="E791" s="668">
        <v>25</v>
      </c>
      <c r="F791" s="1098">
        <f>+E791+E792+E793</f>
        <v>60</v>
      </c>
      <c r="G791" s="98"/>
    </row>
    <row r="792" spans="2:17" ht="96" x14ac:dyDescent="0.2">
      <c r="B792" s="1097"/>
      <c r="C792" s="97" t="s">
        <v>197</v>
      </c>
      <c r="D792" s="675">
        <v>25</v>
      </c>
      <c r="E792" s="668">
        <v>25</v>
      </c>
      <c r="F792" s="1099"/>
      <c r="G792" s="98"/>
    </row>
    <row r="793" spans="2:17" ht="60" x14ac:dyDescent="0.2">
      <c r="B793" s="1097"/>
      <c r="C793" s="97" t="s">
        <v>198</v>
      </c>
      <c r="D793" s="668">
        <v>10</v>
      </c>
      <c r="E793" s="668">
        <v>10</v>
      </c>
      <c r="F793" s="1100"/>
      <c r="G793" s="98"/>
    </row>
    <row r="794" spans="2:17" x14ac:dyDescent="0.25">
      <c r="C794"/>
    </row>
    <row r="797" spans="2:17" x14ac:dyDescent="0.25">
      <c r="B797" s="39" t="s">
        <v>199</v>
      </c>
    </row>
    <row r="800" spans="2:17" x14ac:dyDescent="0.25">
      <c r="B800" s="40" t="s">
        <v>20</v>
      </c>
      <c r="C800" s="40" t="s">
        <v>29</v>
      </c>
      <c r="D800" s="42" t="s">
        <v>30</v>
      </c>
      <c r="E800" s="42" t="s">
        <v>31</v>
      </c>
    </row>
    <row r="801" spans="2:5" ht="28.5" x14ac:dyDescent="0.25">
      <c r="B801" s="43" t="s">
        <v>200</v>
      </c>
      <c r="C801" s="44">
        <v>40</v>
      </c>
      <c r="D801" s="668">
        <f>+E774</f>
        <v>0</v>
      </c>
      <c r="E801" s="1081">
        <f>+D801+D802</f>
        <v>60</v>
      </c>
    </row>
    <row r="802" spans="2:5" ht="42.75" x14ac:dyDescent="0.25">
      <c r="B802" s="43" t="s">
        <v>201</v>
      </c>
      <c r="C802" s="44">
        <v>60</v>
      </c>
      <c r="D802" s="668">
        <f>+F791</f>
        <v>60</v>
      </c>
      <c r="E802" s="1082"/>
    </row>
  </sheetData>
  <mergeCells count="208">
    <mergeCell ref="E801:E802"/>
    <mergeCell ref="B756:N756"/>
    <mergeCell ref="E774:E776"/>
    <mergeCell ref="B779:N779"/>
    <mergeCell ref="J781:L781"/>
    <mergeCell ref="P781:Q781"/>
    <mergeCell ref="B791:B793"/>
    <mergeCell ref="F791:F793"/>
    <mergeCell ref="P733:Q733"/>
    <mergeCell ref="P743:Q743"/>
    <mergeCell ref="B746:N746"/>
    <mergeCell ref="D749:E749"/>
    <mergeCell ref="D750:E750"/>
    <mergeCell ref="B753:P753"/>
    <mergeCell ref="O718:P718"/>
    <mergeCell ref="O719:P719"/>
    <mergeCell ref="O720:P720"/>
    <mergeCell ref="O721:P721"/>
    <mergeCell ref="B727:N727"/>
    <mergeCell ref="J732:L732"/>
    <mergeCell ref="P732:Q732"/>
    <mergeCell ref="C709:N709"/>
    <mergeCell ref="B711:N711"/>
    <mergeCell ref="O714:P714"/>
    <mergeCell ref="O715:P715"/>
    <mergeCell ref="O716:P716"/>
    <mergeCell ref="O717:P717"/>
    <mergeCell ref="C656:E656"/>
    <mergeCell ref="B660:C667"/>
    <mergeCell ref="B668:C668"/>
    <mergeCell ref="E686:E687"/>
    <mergeCell ref="M691:N691"/>
    <mergeCell ref="B705:B706"/>
    <mergeCell ref="C705:C706"/>
    <mergeCell ref="D705:E705"/>
    <mergeCell ref="B648:P648"/>
    <mergeCell ref="B650:P650"/>
    <mergeCell ref="C652:N652"/>
    <mergeCell ref="C653:N653"/>
    <mergeCell ref="C654:N654"/>
    <mergeCell ref="C655:N655"/>
    <mergeCell ref="J620:L620"/>
    <mergeCell ref="P620:Q620"/>
    <mergeCell ref="P628:Q628"/>
    <mergeCell ref="B633:B635"/>
    <mergeCell ref="F633:F635"/>
    <mergeCell ref="E643:E644"/>
    <mergeCell ref="D588:E588"/>
    <mergeCell ref="D589:E589"/>
    <mergeCell ref="B592:P592"/>
    <mergeCell ref="B595:N595"/>
    <mergeCell ref="E613:E615"/>
    <mergeCell ref="B618:N618"/>
    <mergeCell ref="B558:N558"/>
    <mergeCell ref="J563:L563"/>
    <mergeCell ref="P563:Q563"/>
    <mergeCell ref="P564:Q564"/>
    <mergeCell ref="P582:Q582"/>
    <mergeCell ref="B585:N585"/>
    <mergeCell ref="O542:P542"/>
    <mergeCell ref="O543:P543"/>
    <mergeCell ref="O548:P548"/>
    <mergeCell ref="O549:P549"/>
    <mergeCell ref="O551:P551"/>
    <mergeCell ref="O552:P552"/>
    <mergeCell ref="B532:B533"/>
    <mergeCell ref="C532:C533"/>
    <mergeCell ref="D532:E532"/>
    <mergeCell ref="C536:N536"/>
    <mergeCell ref="B538:N538"/>
    <mergeCell ref="O541:P541"/>
    <mergeCell ref="C482:N482"/>
    <mergeCell ref="C483:E483"/>
    <mergeCell ref="B487:C494"/>
    <mergeCell ref="B495:C495"/>
    <mergeCell ref="E513:E514"/>
    <mergeCell ref="M518:N518"/>
    <mergeCell ref="E470:E471"/>
    <mergeCell ref="B475:P475"/>
    <mergeCell ref="B477:P477"/>
    <mergeCell ref="C479:N479"/>
    <mergeCell ref="C480:N480"/>
    <mergeCell ref="C481:N481"/>
    <mergeCell ref="E443:E445"/>
    <mergeCell ref="B448:N448"/>
    <mergeCell ref="J450:L450"/>
    <mergeCell ref="P450:Q450"/>
    <mergeCell ref="B460:B462"/>
    <mergeCell ref="F460:F462"/>
    <mergeCell ref="P412:Q412"/>
    <mergeCell ref="B415:N415"/>
    <mergeCell ref="D418:E418"/>
    <mergeCell ref="D419:E419"/>
    <mergeCell ref="B422:P422"/>
    <mergeCell ref="B425:N425"/>
    <mergeCell ref="O393:P393"/>
    <mergeCell ref="B399:N399"/>
    <mergeCell ref="J404:L404"/>
    <mergeCell ref="P404:Q404"/>
    <mergeCell ref="P405:Q405"/>
    <mergeCell ref="P409:Q409"/>
    <mergeCell ref="O387:P387"/>
    <mergeCell ref="O388:P388"/>
    <mergeCell ref="O389:P389"/>
    <mergeCell ref="O390:P390"/>
    <mergeCell ref="O391:P391"/>
    <mergeCell ref="O392:P392"/>
    <mergeCell ref="B377:B378"/>
    <mergeCell ref="C377:C378"/>
    <mergeCell ref="D377:E377"/>
    <mergeCell ref="C381:N381"/>
    <mergeCell ref="B383:N383"/>
    <mergeCell ref="O386:P386"/>
    <mergeCell ref="C327:N327"/>
    <mergeCell ref="C328:E328"/>
    <mergeCell ref="B332:C339"/>
    <mergeCell ref="B340:C340"/>
    <mergeCell ref="E358:E359"/>
    <mergeCell ref="M363:N363"/>
    <mergeCell ref="E315:E316"/>
    <mergeCell ref="B320:P320"/>
    <mergeCell ref="B322:P322"/>
    <mergeCell ref="C324:N324"/>
    <mergeCell ref="C325:N325"/>
    <mergeCell ref="C326:N326"/>
    <mergeCell ref="B292:N292"/>
    <mergeCell ref="J294:L294"/>
    <mergeCell ref="P294:Q294"/>
    <mergeCell ref="P295:Q295"/>
    <mergeCell ref="P300:Q300"/>
    <mergeCell ref="B305:B307"/>
    <mergeCell ref="F305:F307"/>
    <mergeCell ref="B259:N259"/>
    <mergeCell ref="D262:E262"/>
    <mergeCell ref="D263:E263"/>
    <mergeCell ref="B266:P266"/>
    <mergeCell ref="B269:N269"/>
    <mergeCell ref="E287:E289"/>
    <mergeCell ref="O241:P241"/>
    <mergeCell ref="B247:N247"/>
    <mergeCell ref="J252:L252"/>
    <mergeCell ref="P252:Q252"/>
    <mergeCell ref="P253:Q253"/>
    <mergeCell ref="P256:Q256"/>
    <mergeCell ref="O235:P235"/>
    <mergeCell ref="O236:P236"/>
    <mergeCell ref="O237:P237"/>
    <mergeCell ref="O238:P238"/>
    <mergeCell ref="O239:P239"/>
    <mergeCell ref="O240:P240"/>
    <mergeCell ref="B225:B226"/>
    <mergeCell ref="C225:C226"/>
    <mergeCell ref="D225:E225"/>
    <mergeCell ref="C229:N229"/>
    <mergeCell ref="B231:N231"/>
    <mergeCell ref="O234:P234"/>
    <mergeCell ref="C175:N175"/>
    <mergeCell ref="C176:E176"/>
    <mergeCell ref="B180:C187"/>
    <mergeCell ref="B188:C188"/>
    <mergeCell ref="E206:E207"/>
    <mergeCell ref="M211:N211"/>
    <mergeCell ref="E163:E164"/>
    <mergeCell ref="B168:P168"/>
    <mergeCell ref="B170:P170"/>
    <mergeCell ref="C172:N172"/>
    <mergeCell ref="C173:N173"/>
    <mergeCell ref="C174:N174"/>
    <mergeCell ref="B120:N120"/>
    <mergeCell ref="E138:E140"/>
    <mergeCell ref="B143:N143"/>
    <mergeCell ref="J145:L145"/>
    <mergeCell ref="P145:Q145"/>
    <mergeCell ref="B153:B155"/>
    <mergeCell ref="F153:F155"/>
    <mergeCell ref="P92:Q92"/>
    <mergeCell ref="P102:Q102"/>
    <mergeCell ref="B110:N110"/>
    <mergeCell ref="D113:E113"/>
    <mergeCell ref="D114:E114"/>
    <mergeCell ref="B117:P117"/>
    <mergeCell ref="O77:P77"/>
    <mergeCell ref="O78:P78"/>
    <mergeCell ref="O79:P79"/>
    <mergeCell ref="O80:P80"/>
    <mergeCell ref="B86:N86"/>
    <mergeCell ref="J91:L91"/>
    <mergeCell ref="P91:Q91"/>
    <mergeCell ref="O74:P74"/>
    <mergeCell ref="O75:P75"/>
    <mergeCell ref="O76:P76"/>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C63:N63"/>
    <mergeCell ref="B65:N65"/>
    <mergeCell ref="O68:P68"/>
  </mergeCells>
  <dataValidations count="2">
    <dataValidation type="decimal" allowBlank="1" showInputMessage="1" showErrorMessage="1" sqref="WVH983080 WLL983080 C65576 IV65576 SR65576 ACN65576 AMJ65576 AWF65576 BGB65576 BPX65576 BZT65576 CJP65576 CTL65576 DDH65576 DND65576 DWZ65576 EGV65576 EQR65576 FAN65576 FKJ65576 FUF65576 GEB65576 GNX65576 GXT65576 HHP65576 HRL65576 IBH65576 ILD65576 IUZ65576 JEV65576 JOR65576 JYN65576 KIJ65576 KSF65576 LCB65576 LLX65576 LVT65576 MFP65576 MPL65576 MZH65576 NJD65576 NSZ65576 OCV65576 OMR65576 OWN65576 PGJ65576 PQF65576 QAB65576 QJX65576 QTT65576 RDP65576 RNL65576 RXH65576 SHD65576 SQZ65576 TAV65576 TKR65576 TUN65576 UEJ65576 UOF65576 UYB65576 VHX65576 VRT65576 WBP65576 WLL65576 WVH65576 C131112 IV131112 SR131112 ACN131112 AMJ131112 AWF131112 BGB131112 BPX131112 BZT131112 CJP131112 CTL131112 DDH131112 DND131112 DWZ131112 EGV131112 EQR131112 FAN131112 FKJ131112 FUF131112 GEB131112 GNX131112 GXT131112 HHP131112 HRL131112 IBH131112 ILD131112 IUZ131112 JEV131112 JOR131112 JYN131112 KIJ131112 KSF131112 LCB131112 LLX131112 LVT131112 MFP131112 MPL131112 MZH131112 NJD131112 NSZ131112 OCV131112 OMR131112 OWN131112 PGJ131112 PQF131112 QAB131112 QJX131112 QTT131112 RDP131112 RNL131112 RXH131112 SHD131112 SQZ131112 TAV131112 TKR131112 TUN131112 UEJ131112 UOF131112 UYB131112 VHX131112 VRT131112 WBP131112 WLL131112 WVH131112 C196648 IV196648 SR196648 ACN196648 AMJ196648 AWF196648 BGB196648 BPX196648 BZT196648 CJP196648 CTL196648 DDH196648 DND196648 DWZ196648 EGV196648 EQR196648 FAN196648 FKJ196648 FUF196648 GEB196648 GNX196648 GXT196648 HHP196648 HRL196648 IBH196648 ILD196648 IUZ196648 JEV196648 JOR196648 JYN196648 KIJ196648 KSF196648 LCB196648 LLX196648 LVT196648 MFP196648 MPL196648 MZH196648 NJD196648 NSZ196648 OCV196648 OMR196648 OWN196648 PGJ196648 PQF196648 QAB196648 QJX196648 QTT196648 RDP196648 RNL196648 RXH196648 SHD196648 SQZ196648 TAV196648 TKR196648 TUN196648 UEJ196648 UOF196648 UYB196648 VHX196648 VRT196648 WBP196648 WLL196648 WVH196648 C262184 IV262184 SR262184 ACN262184 AMJ262184 AWF262184 BGB262184 BPX262184 BZT262184 CJP262184 CTL262184 DDH262184 DND262184 DWZ262184 EGV262184 EQR262184 FAN262184 FKJ262184 FUF262184 GEB262184 GNX262184 GXT262184 HHP262184 HRL262184 IBH262184 ILD262184 IUZ262184 JEV262184 JOR262184 JYN262184 KIJ262184 KSF262184 LCB262184 LLX262184 LVT262184 MFP262184 MPL262184 MZH262184 NJD262184 NSZ262184 OCV262184 OMR262184 OWN262184 PGJ262184 PQF262184 QAB262184 QJX262184 QTT262184 RDP262184 RNL262184 RXH262184 SHD262184 SQZ262184 TAV262184 TKR262184 TUN262184 UEJ262184 UOF262184 UYB262184 VHX262184 VRT262184 WBP262184 WLL262184 WVH262184 C327720 IV327720 SR327720 ACN327720 AMJ327720 AWF327720 BGB327720 BPX327720 BZT327720 CJP327720 CTL327720 DDH327720 DND327720 DWZ327720 EGV327720 EQR327720 FAN327720 FKJ327720 FUF327720 GEB327720 GNX327720 GXT327720 HHP327720 HRL327720 IBH327720 ILD327720 IUZ327720 JEV327720 JOR327720 JYN327720 KIJ327720 KSF327720 LCB327720 LLX327720 LVT327720 MFP327720 MPL327720 MZH327720 NJD327720 NSZ327720 OCV327720 OMR327720 OWN327720 PGJ327720 PQF327720 QAB327720 QJX327720 QTT327720 RDP327720 RNL327720 RXH327720 SHD327720 SQZ327720 TAV327720 TKR327720 TUN327720 UEJ327720 UOF327720 UYB327720 VHX327720 VRT327720 WBP327720 WLL327720 WVH327720 C393256 IV393256 SR393256 ACN393256 AMJ393256 AWF393256 BGB393256 BPX393256 BZT393256 CJP393256 CTL393256 DDH393256 DND393256 DWZ393256 EGV393256 EQR393256 FAN393256 FKJ393256 FUF393256 GEB393256 GNX393256 GXT393256 HHP393256 HRL393256 IBH393256 ILD393256 IUZ393256 JEV393256 JOR393256 JYN393256 KIJ393256 KSF393256 LCB393256 LLX393256 LVT393256 MFP393256 MPL393256 MZH393256 NJD393256 NSZ393256 OCV393256 OMR393256 OWN393256 PGJ393256 PQF393256 QAB393256 QJX393256 QTT393256 RDP393256 RNL393256 RXH393256 SHD393256 SQZ393256 TAV393256 TKR393256 TUN393256 UEJ393256 UOF393256 UYB393256 VHX393256 VRT393256 WBP393256 WLL393256 WVH393256 C458792 IV458792 SR458792 ACN458792 AMJ458792 AWF458792 BGB458792 BPX458792 BZT458792 CJP458792 CTL458792 DDH458792 DND458792 DWZ458792 EGV458792 EQR458792 FAN458792 FKJ458792 FUF458792 GEB458792 GNX458792 GXT458792 HHP458792 HRL458792 IBH458792 ILD458792 IUZ458792 JEV458792 JOR458792 JYN458792 KIJ458792 KSF458792 LCB458792 LLX458792 LVT458792 MFP458792 MPL458792 MZH458792 NJD458792 NSZ458792 OCV458792 OMR458792 OWN458792 PGJ458792 PQF458792 QAB458792 QJX458792 QTT458792 RDP458792 RNL458792 RXH458792 SHD458792 SQZ458792 TAV458792 TKR458792 TUN458792 UEJ458792 UOF458792 UYB458792 VHX458792 VRT458792 WBP458792 WLL458792 WVH458792 C524328 IV524328 SR524328 ACN524328 AMJ524328 AWF524328 BGB524328 BPX524328 BZT524328 CJP524328 CTL524328 DDH524328 DND524328 DWZ524328 EGV524328 EQR524328 FAN524328 FKJ524328 FUF524328 GEB524328 GNX524328 GXT524328 HHP524328 HRL524328 IBH524328 ILD524328 IUZ524328 JEV524328 JOR524328 JYN524328 KIJ524328 KSF524328 LCB524328 LLX524328 LVT524328 MFP524328 MPL524328 MZH524328 NJD524328 NSZ524328 OCV524328 OMR524328 OWN524328 PGJ524328 PQF524328 QAB524328 QJX524328 QTT524328 RDP524328 RNL524328 RXH524328 SHD524328 SQZ524328 TAV524328 TKR524328 TUN524328 UEJ524328 UOF524328 UYB524328 VHX524328 VRT524328 WBP524328 WLL524328 WVH524328 C589864 IV589864 SR589864 ACN589864 AMJ589864 AWF589864 BGB589864 BPX589864 BZT589864 CJP589864 CTL589864 DDH589864 DND589864 DWZ589864 EGV589864 EQR589864 FAN589864 FKJ589864 FUF589864 GEB589864 GNX589864 GXT589864 HHP589864 HRL589864 IBH589864 ILD589864 IUZ589864 JEV589864 JOR589864 JYN589864 KIJ589864 KSF589864 LCB589864 LLX589864 LVT589864 MFP589864 MPL589864 MZH589864 NJD589864 NSZ589864 OCV589864 OMR589864 OWN589864 PGJ589864 PQF589864 QAB589864 QJX589864 QTT589864 RDP589864 RNL589864 RXH589864 SHD589864 SQZ589864 TAV589864 TKR589864 TUN589864 UEJ589864 UOF589864 UYB589864 VHX589864 VRT589864 WBP589864 WLL589864 WVH589864 C655400 IV655400 SR655400 ACN655400 AMJ655400 AWF655400 BGB655400 BPX655400 BZT655400 CJP655400 CTL655400 DDH655400 DND655400 DWZ655400 EGV655400 EQR655400 FAN655400 FKJ655400 FUF655400 GEB655400 GNX655400 GXT655400 HHP655400 HRL655400 IBH655400 ILD655400 IUZ655400 JEV655400 JOR655400 JYN655400 KIJ655400 KSF655400 LCB655400 LLX655400 LVT655400 MFP655400 MPL655400 MZH655400 NJD655400 NSZ655400 OCV655400 OMR655400 OWN655400 PGJ655400 PQF655400 QAB655400 QJX655400 QTT655400 RDP655400 RNL655400 RXH655400 SHD655400 SQZ655400 TAV655400 TKR655400 TUN655400 UEJ655400 UOF655400 UYB655400 VHX655400 VRT655400 WBP655400 WLL655400 WVH655400 C720936 IV720936 SR720936 ACN720936 AMJ720936 AWF720936 BGB720936 BPX720936 BZT720936 CJP720936 CTL720936 DDH720936 DND720936 DWZ720936 EGV720936 EQR720936 FAN720936 FKJ720936 FUF720936 GEB720936 GNX720936 GXT720936 HHP720936 HRL720936 IBH720936 ILD720936 IUZ720936 JEV720936 JOR720936 JYN720936 KIJ720936 KSF720936 LCB720936 LLX720936 LVT720936 MFP720936 MPL720936 MZH720936 NJD720936 NSZ720936 OCV720936 OMR720936 OWN720936 PGJ720936 PQF720936 QAB720936 QJX720936 QTT720936 RDP720936 RNL720936 RXH720936 SHD720936 SQZ720936 TAV720936 TKR720936 TUN720936 UEJ720936 UOF720936 UYB720936 VHX720936 VRT720936 WBP720936 WLL720936 WVH720936 C786472 IV786472 SR786472 ACN786472 AMJ786472 AWF786472 BGB786472 BPX786472 BZT786472 CJP786472 CTL786472 DDH786472 DND786472 DWZ786472 EGV786472 EQR786472 FAN786472 FKJ786472 FUF786472 GEB786472 GNX786472 GXT786472 HHP786472 HRL786472 IBH786472 ILD786472 IUZ786472 JEV786472 JOR786472 JYN786472 KIJ786472 KSF786472 LCB786472 LLX786472 LVT786472 MFP786472 MPL786472 MZH786472 NJD786472 NSZ786472 OCV786472 OMR786472 OWN786472 PGJ786472 PQF786472 QAB786472 QJX786472 QTT786472 RDP786472 RNL786472 RXH786472 SHD786472 SQZ786472 TAV786472 TKR786472 TUN786472 UEJ786472 UOF786472 UYB786472 VHX786472 VRT786472 WBP786472 WLL786472 WVH786472 C852008 IV852008 SR852008 ACN852008 AMJ852008 AWF852008 BGB852008 BPX852008 BZT852008 CJP852008 CTL852008 DDH852008 DND852008 DWZ852008 EGV852008 EQR852008 FAN852008 FKJ852008 FUF852008 GEB852008 GNX852008 GXT852008 HHP852008 HRL852008 IBH852008 ILD852008 IUZ852008 JEV852008 JOR852008 JYN852008 KIJ852008 KSF852008 LCB852008 LLX852008 LVT852008 MFP852008 MPL852008 MZH852008 NJD852008 NSZ852008 OCV852008 OMR852008 OWN852008 PGJ852008 PQF852008 QAB852008 QJX852008 QTT852008 RDP852008 RNL852008 RXH852008 SHD852008 SQZ852008 TAV852008 TKR852008 TUN852008 UEJ852008 UOF852008 UYB852008 VHX852008 VRT852008 WBP852008 WLL852008 WVH852008 C917544 IV917544 SR917544 ACN917544 AMJ917544 AWF917544 BGB917544 BPX917544 BZT917544 CJP917544 CTL917544 DDH917544 DND917544 DWZ917544 EGV917544 EQR917544 FAN917544 FKJ917544 FUF917544 GEB917544 GNX917544 GXT917544 HHP917544 HRL917544 IBH917544 ILD917544 IUZ917544 JEV917544 JOR917544 JYN917544 KIJ917544 KSF917544 LCB917544 LLX917544 LVT917544 MFP917544 MPL917544 MZH917544 NJD917544 NSZ917544 OCV917544 OMR917544 OWN917544 PGJ917544 PQF917544 QAB917544 QJX917544 QTT917544 RDP917544 RNL917544 RXH917544 SHD917544 SQZ917544 TAV917544 TKR917544 TUN917544 UEJ917544 UOF917544 UYB917544 VHX917544 VRT917544 WBP917544 WLL917544 WVH917544 C983080 IV983080 SR983080 ACN983080 AMJ983080 AWF983080 BGB983080 BPX983080 BZT983080 CJP983080 CTL983080 DDH983080 DND983080 DWZ983080 EGV983080 EQR983080 FAN983080 FKJ983080 FUF983080 GEB983080 GNX983080 GXT983080 HHP983080 HRL983080 IBH983080 ILD983080 IUZ983080 JEV983080 JOR983080 JYN983080 KIJ983080 KSF983080 LCB983080 LLX983080 LVT983080 MFP983080 MPL983080 MZH983080 NJD983080 NSZ983080 OCV983080 OMR983080 OWN983080 PGJ983080 PQF983080 QAB983080 QJX983080 QTT983080 RDP983080 RNL983080 RXH983080 SHD983080 SQZ983080 TAV983080 TKR983080 TUN983080 UEJ983080 UOF983080 UYB983080 VHX983080 VRT983080 WBP98308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0 A65576 IS65576 SO65576 ACK65576 AMG65576 AWC65576 BFY65576 BPU65576 BZQ65576 CJM65576 CTI65576 DDE65576 DNA65576 DWW65576 EGS65576 EQO65576 FAK65576 FKG65576 FUC65576 GDY65576 GNU65576 GXQ65576 HHM65576 HRI65576 IBE65576 ILA65576 IUW65576 JES65576 JOO65576 JYK65576 KIG65576 KSC65576 LBY65576 LLU65576 LVQ65576 MFM65576 MPI65576 MZE65576 NJA65576 NSW65576 OCS65576 OMO65576 OWK65576 PGG65576 PQC65576 PZY65576 QJU65576 QTQ65576 RDM65576 RNI65576 RXE65576 SHA65576 SQW65576 TAS65576 TKO65576 TUK65576 UEG65576 UOC65576 UXY65576 VHU65576 VRQ65576 WBM65576 WLI65576 WVE65576 A131112 IS131112 SO131112 ACK131112 AMG131112 AWC131112 BFY131112 BPU131112 BZQ131112 CJM131112 CTI131112 DDE131112 DNA131112 DWW131112 EGS131112 EQO131112 FAK131112 FKG131112 FUC131112 GDY131112 GNU131112 GXQ131112 HHM131112 HRI131112 IBE131112 ILA131112 IUW131112 JES131112 JOO131112 JYK131112 KIG131112 KSC131112 LBY131112 LLU131112 LVQ131112 MFM131112 MPI131112 MZE131112 NJA131112 NSW131112 OCS131112 OMO131112 OWK131112 PGG131112 PQC131112 PZY131112 QJU131112 QTQ131112 RDM131112 RNI131112 RXE131112 SHA131112 SQW131112 TAS131112 TKO131112 TUK131112 UEG131112 UOC131112 UXY131112 VHU131112 VRQ131112 WBM131112 WLI131112 WVE131112 A196648 IS196648 SO196648 ACK196648 AMG196648 AWC196648 BFY196648 BPU196648 BZQ196648 CJM196648 CTI196648 DDE196648 DNA196648 DWW196648 EGS196648 EQO196648 FAK196648 FKG196648 FUC196648 GDY196648 GNU196648 GXQ196648 HHM196648 HRI196648 IBE196648 ILA196648 IUW196648 JES196648 JOO196648 JYK196648 KIG196648 KSC196648 LBY196648 LLU196648 LVQ196648 MFM196648 MPI196648 MZE196648 NJA196648 NSW196648 OCS196648 OMO196648 OWK196648 PGG196648 PQC196648 PZY196648 QJU196648 QTQ196648 RDM196648 RNI196648 RXE196648 SHA196648 SQW196648 TAS196648 TKO196648 TUK196648 UEG196648 UOC196648 UXY196648 VHU196648 VRQ196648 WBM196648 WLI196648 WVE196648 A262184 IS262184 SO262184 ACK262184 AMG262184 AWC262184 BFY262184 BPU262184 BZQ262184 CJM262184 CTI262184 DDE262184 DNA262184 DWW262184 EGS262184 EQO262184 FAK262184 FKG262184 FUC262184 GDY262184 GNU262184 GXQ262184 HHM262184 HRI262184 IBE262184 ILA262184 IUW262184 JES262184 JOO262184 JYK262184 KIG262184 KSC262184 LBY262184 LLU262184 LVQ262184 MFM262184 MPI262184 MZE262184 NJA262184 NSW262184 OCS262184 OMO262184 OWK262184 PGG262184 PQC262184 PZY262184 QJU262184 QTQ262184 RDM262184 RNI262184 RXE262184 SHA262184 SQW262184 TAS262184 TKO262184 TUK262184 UEG262184 UOC262184 UXY262184 VHU262184 VRQ262184 WBM262184 WLI262184 WVE262184 A327720 IS327720 SO327720 ACK327720 AMG327720 AWC327720 BFY327720 BPU327720 BZQ327720 CJM327720 CTI327720 DDE327720 DNA327720 DWW327720 EGS327720 EQO327720 FAK327720 FKG327720 FUC327720 GDY327720 GNU327720 GXQ327720 HHM327720 HRI327720 IBE327720 ILA327720 IUW327720 JES327720 JOO327720 JYK327720 KIG327720 KSC327720 LBY327720 LLU327720 LVQ327720 MFM327720 MPI327720 MZE327720 NJA327720 NSW327720 OCS327720 OMO327720 OWK327720 PGG327720 PQC327720 PZY327720 QJU327720 QTQ327720 RDM327720 RNI327720 RXE327720 SHA327720 SQW327720 TAS327720 TKO327720 TUK327720 UEG327720 UOC327720 UXY327720 VHU327720 VRQ327720 WBM327720 WLI327720 WVE327720 A393256 IS393256 SO393256 ACK393256 AMG393256 AWC393256 BFY393256 BPU393256 BZQ393256 CJM393256 CTI393256 DDE393256 DNA393256 DWW393256 EGS393256 EQO393256 FAK393256 FKG393256 FUC393256 GDY393256 GNU393256 GXQ393256 HHM393256 HRI393256 IBE393256 ILA393256 IUW393256 JES393256 JOO393256 JYK393256 KIG393256 KSC393256 LBY393256 LLU393256 LVQ393256 MFM393256 MPI393256 MZE393256 NJA393256 NSW393256 OCS393256 OMO393256 OWK393256 PGG393256 PQC393256 PZY393256 QJU393256 QTQ393256 RDM393256 RNI393256 RXE393256 SHA393256 SQW393256 TAS393256 TKO393256 TUK393256 UEG393256 UOC393256 UXY393256 VHU393256 VRQ393256 WBM393256 WLI393256 WVE393256 A458792 IS458792 SO458792 ACK458792 AMG458792 AWC458792 BFY458792 BPU458792 BZQ458792 CJM458792 CTI458792 DDE458792 DNA458792 DWW458792 EGS458792 EQO458792 FAK458792 FKG458792 FUC458792 GDY458792 GNU458792 GXQ458792 HHM458792 HRI458792 IBE458792 ILA458792 IUW458792 JES458792 JOO458792 JYK458792 KIG458792 KSC458792 LBY458792 LLU458792 LVQ458792 MFM458792 MPI458792 MZE458792 NJA458792 NSW458792 OCS458792 OMO458792 OWK458792 PGG458792 PQC458792 PZY458792 QJU458792 QTQ458792 RDM458792 RNI458792 RXE458792 SHA458792 SQW458792 TAS458792 TKO458792 TUK458792 UEG458792 UOC458792 UXY458792 VHU458792 VRQ458792 WBM458792 WLI458792 WVE458792 A524328 IS524328 SO524328 ACK524328 AMG524328 AWC524328 BFY524328 BPU524328 BZQ524328 CJM524328 CTI524328 DDE524328 DNA524328 DWW524328 EGS524328 EQO524328 FAK524328 FKG524328 FUC524328 GDY524328 GNU524328 GXQ524328 HHM524328 HRI524328 IBE524328 ILA524328 IUW524328 JES524328 JOO524328 JYK524328 KIG524328 KSC524328 LBY524328 LLU524328 LVQ524328 MFM524328 MPI524328 MZE524328 NJA524328 NSW524328 OCS524328 OMO524328 OWK524328 PGG524328 PQC524328 PZY524328 QJU524328 QTQ524328 RDM524328 RNI524328 RXE524328 SHA524328 SQW524328 TAS524328 TKO524328 TUK524328 UEG524328 UOC524328 UXY524328 VHU524328 VRQ524328 WBM524328 WLI524328 WVE524328 A589864 IS589864 SO589864 ACK589864 AMG589864 AWC589864 BFY589864 BPU589864 BZQ589864 CJM589864 CTI589864 DDE589864 DNA589864 DWW589864 EGS589864 EQO589864 FAK589864 FKG589864 FUC589864 GDY589864 GNU589864 GXQ589864 HHM589864 HRI589864 IBE589864 ILA589864 IUW589864 JES589864 JOO589864 JYK589864 KIG589864 KSC589864 LBY589864 LLU589864 LVQ589864 MFM589864 MPI589864 MZE589864 NJA589864 NSW589864 OCS589864 OMO589864 OWK589864 PGG589864 PQC589864 PZY589864 QJU589864 QTQ589864 RDM589864 RNI589864 RXE589864 SHA589864 SQW589864 TAS589864 TKO589864 TUK589864 UEG589864 UOC589864 UXY589864 VHU589864 VRQ589864 WBM589864 WLI589864 WVE589864 A655400 IS655400 SO655400 ACK655400 AMG655400 AWC655400 BFY655400 BPU655400 BZQ655400 CJM655400 CTI655400 DDE655400 DNA655400 DWW655400 EGS655400 EQO655400 FAK655400 FKG655400 FUC655400 GDY655400 GNU655400 GXQ655400 HHM655400 HRI655400 IBE655400 ILA655400 IUW655400 JES655400 JOO655400 JYK655400 KIG655400 KSC655400 LBY655400 LLU655400 LVQ655400 MFM655400 MPI655400 MZE655400 NJA655400 NSW655400 OCS655400 OMO655400 OWK655400 PGG655400 PQC655400 PZY655400 QJU655400 QTQ655400 RDM655400 RNI655400 RXE655400 SHA655400 SQW655400 TAS655400 TKO655400 TUK655400 UEG655400 UOC655400 UXY655400 VHU655400 VRQ655400 WBM655400 WLI655400 WVE655400 A720936 IS720936 SO720936 ACK720936 AMG720936 AWC720936 BFY720936 BPU720936 BZQ720936 CJM720936 CTI720936 DDE720936 DNA720936 DWW720936 EGS720936 EQO720936 FAK720936 FKG720936 FUC720936 GDY720936 GNU720936 GXQ720936 HHM720936 HRI720936 IBE720936 ILA720936 IUW720936 JES720936 JOO720936 JYK720936 KIG720936 KSC720936 LBY720936 LLU720936 LVQ720936 MFM720936 MPI720936 MZE720936 NJA720936 NSW720936 OCS720936 OMO720936 OWK720936 PGG720936 PQC720936 PZY720936 QJU720936 QTQ720936 RDM720936 RNI720936 RXE720936 SHA720936 SQW720936 TAS720936 TKO720936 TUK720936 UEG720936 UOC720936 UXY720936 VHU720936 VRQ720936 WBM720936 WLI720936 WVE720936 A786472 IS786472 SO786472 ACK786472 AMG786472 AWC786472 BFY786472 BPU786472 BZQ786472 CJM786472 CTI786472 DDE786472 DNA786472 DWW786472 EGS786472 EQO786472 FAK786472 FKG786472 FUC786472 GDY786472 GNU786472 GXQ786472 HHM786472 HRI786472 IBE786472 ILA786472 IUW786472 JES786472 JOO786472 JYK786472 KIG786472 KSC786472 LBY786472 LLU786472 LVQ786472 MFM786472 MPI786472 MZE786472 NJA786472 NSW786472 OCS786472 OMO786472 OWK786472 PGG786472 PQC786472 PZY786472 QJU786472 QTQ786472 RDM786472 RNI786472 RXE786472 SHA786472 SQW786472 TAS786472 TKO786472 TUK786472 UEG786472 UOC786472 UXY786472 VHU786472 VRQ786472 WBM786472 WLI786472 WVE786472 A852008 IS852008 SO852008 ACK852008 AMG852008 AWC852008 BFY852008 BPU852008 BZQ852008 CJM852008 CTI852008 DDE852008 DNA852008 DWW852008 EGS852008 EQO852008 FAK852008 FKG852008 FUC852008 GDY852008 GNU852008 GXQ852008 HHM852008 HRI852008 IBE852008 ILA852008 IUW852008 JES852008 JOO852008 JYK852008 KIG852008 KSC852008 LBY852008 LLU852008 LVQ852008 MFM852008 MPI852008 MZE852008 NJA852008 NSW852008 OCS852008 OMO852008 OWK852008 PGG852008 PQC852008 PZY852008 QJU852008 QTQ852008 RDM852008 RNI852008 RXE852008 SHA852008 SQW852008 TAS852008 TKO852008 TUK852008 UEG852008 UOC852008 UXY852008 VHU852008 VRQ852008 WBM852008 WLI852008 WVE852008 A917544 IS917544 SO917544 ACK917544 AMG917544 AWC917544 BFY917544 BPU917544 BZQ917544 CJM917544 CTI917544 DDE917544 DNA917544 DWW917544 EGS917544 EQO917544 FAK917544 FKG917544 FUC917544 GDY917544 GNU917544 GXQ917544 HHM917544 HRI917544 IBE917544 ILA917544 IUW917544 JES917544 JOO917544 JYK917544 KIG917544 KSC917544 LBY917544 LLU917544 LVQ917544 MFM917544 MPI917544 MZE917544 NJA917544 NSW917544 OCS917544 OMO917544 OWK917544 PGG917544 PQC917544 PZY917544 QJU917544 QTQ917544 RDM917544 RNI917544 RXE917544 SHA917544 SQW917544 TAS917544 TKO917544 TUK917544 UEG917544 UOC917544 UXY917544 VHU917544 VRQ917544 WBM917544 WLI917544 WVE917544 A983080 IS983080 SO983080 ACK983080 AMG983080 AWC983080 BFY983080 BPU983080 BZQ983080 CJM983080 CTI983080 DDE983080 DNA983080 DWW983080 EGS983080 EQO983080 FAK983080 FKG983080 FUC983080 GDY983080 GNU983080 GXQ983080 HHM983080 HRI983080 IBE983080 ILA983080 IUW983080 JES983080 JOO983080 JYK983080 KIG983080 KSC983080 LBY983080 LLU983080 LVQ983080 MFM983080 MPI983080 MZE983080 NJA983080 NSW983080 OCS983080 OMO983080 OWK983080 PGG983080 PQC983080 PZY983080 QJU983080 QTQ983080 RDM983080 RNI983080 RXE983080 SHA983080 SQW983080 TAS983080 TKO983080 TUK983080 UEG983080 UOC983080 UXY983080 VHU983080 VRQ983080 WBM983080 WLI98308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90:A210 A342:A362 A497:A517 A670:A690">
      <formula1>"1,2,3,4,5"</formula1>
    </dataValidation>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01"/>
  <sheetViews>
    <sheetView topLeftCell="D1564" zoomScale="80" zoomScaleNormal="80" workbookViewId="0">
      <selection activeCell="D1491" sqref="D1491"/>
    </sheetView>
  </sheetViews>
  <sheetFormatPr baseColWidth="10" defaultRowHeight="15" x14ac:dyDescent="0.25"/>
  <cols>
    <col min="1" max="1" width="3.140625" style="2" bestFit="1" customWidth="1"/>
    <col min="2" max="2" width="102.7109375" style="2" bestFit="1" customWidth="1"/>
    <col min="3" max="3" width="31.140625" style="2" customWidth="1"/>
    <col min="4" max="4" width="41.140625" style="2" bestFit="1" customWidth="1"/>
    <col min="5" max="5" width="41.28515625" style="2" customWidth="1"/>
    <col min="6" max="6" width="29.7109375" style="2" customWidth="1"/>
    <col min="7" max="7" width="45.28515625" style="2" bestFit="1"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18" width="23.28515625" style="2" customWidth="1"/>
    <col min="19"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3338</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3339</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4</v>
      </c>
      <c r="D10" s="1076"/>
      <c r="E10" s="1077"/>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4</v>
      </c>
      <c r="E15" s="18">
        <v>1104619628</v>
      </c>
      <c r="F15" s="202">
        <v>406</v>
      </c>
      <c r="G15" s="20"/>
      <c r="I15" s="21"/>
      <c r="J15" s="21"/>
      <c r="K15" s="21"/>
      <c r="L15" s="21"/>
      <c r="M15" s="21"/>
      <c r="N15" s="15"/>
    </row>
    <row r="16" spans="2:16" x14ac:dyDescent="0.25">
      <c r="B16" s="1078"/>
      <c r="C16" s="1078"/>
      <c r="D16" s="672"/>
      <c r="E16" s="18"/>
      <c r="F16" s="202"/>
      <c r="G16" s="20"/>
      <c r="I16" s="21"/>
      <c r="J16" s="21"/>
      <c r="K16" s="21"/>
      <c r="L16" s="21"/>
      <c r="M16" s="21"/>
      <c r="N16" s="15"/>
    </row>
    <row r="17" spans="1:14" x14ac:dyDescent="0.25">
      <c r="B17" s="1078"/>
      <c r="C17" s="1078"/>
      <c r="D17" s="672"/>
      <c r="E17" s="18"/>
      <c r="F17" s="202"/>
      <c r="G17" s="20"/>
      <c r="I17" s="21"/>
      <c r="J17" s="21"/>
      <c r="K17" s="21"/>
      <c r="L17" s="21"/>
      <c r="M17" s="21"/>
      <c r="N17" s="15"/>
    </row>
    <row r="18" spans="1:14" x14ac:dyDescent="0.25">
      <c r="B18" s="1078"/>
      <c r="C18" s="1078"/>
      <c r="D18" s="672"/>
      <c r="E18" s="22"/>
      <c r="F18" s="202"/>
      <c r="G18" s="20"/>
      <c r="H18" s="23"/>
      <c r="I18" s="21"/>
      <c r="J18" s="21"/>
      <c r="K18" s="21"/>
      <c r="L18" s="21"/>
      <c r="M18" s="21"/>
      <c r="N18" s="24"/>
    </row>
    <row r="19" spans="1:14" x14ac:dyDescent="0.25">
      <c r="B19" s="1078"/>
      <c r="C19" s="1078"/>
      <c r="D19" s="672"/>
      <c r="E19" s="22"/>
      <c r="F19" s="202"/>
      <c r="G19" s="20"/>
      <c r="H19" s="23"/>
      <c r="I19" s="25"/>
      <c r="J19" s="25"/>
      <c r="K19" s="25"/>
      <c r="L19" s="25"/>
      <c r="M19" s="25"/>
      <c r="N19" s="24"/>
    </row>
    <row r="20" spans="1:14" x14ac:dyDescent="0.25">
      <c r="B20" s="1078"/>
      <c r="C20" s="1078"/>
      <c r="D20" s="672"/>
      <c r="E20" s="22"/>
      <c r="F20" s="202"/>
      <c r="G20" s="20"/>
      <c r="H20" s="23"/>
      <c r="I20" s="14"/>
      <c r="J20" s="14"/>
      <c r="K20" s="14"/>
      <c r="L20" s="14"/>
      <c r="M20" s="14"/>
      <c r="N20" s="24"/>
    </row>
    <row r="21" spans="1:14" x14ac:dyDescent="0.25">
      <c r="B21" s="1078"/>
      <c r="C21" s="1078"/>
      <c r="D21" s="672"/>
      <c r="E21" s="22"/>
      <c r="F21" s="202"/>
      <c r="G21" s="20"/>
      <c r="H21" s="23"/>
      <c r="I21" s="14"/>
      <c r="J21" s="14"/>
      <c r="K21" s="14"/>
      <c r="L21" s="14"/>
      <c r="M21" s="14"/>
      <c r="N21" s="24"/>
    </row>
    <row r="22" spans="1:14" ht="15.75" thickBot="1" x14ac:dyDescent="0.3">
      <c r="B22" s="1079" t="s">
        <v>16</v>
      </c>
      <c r="C22" s="1080"/>
      <c r="D22" s="672"/>
      <c r="E22" s="26">
        <f>SUM(E15:E21)</f>
        <v>1104619628</v>
      </c>
      <c r="F22" s="202">
        <f>SUM(F15:F21)</f>
        <v>406</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324.8</v>
      </c>
      <c r="D24" s="32"/>
      <c r="E24" s="33">
        <f>E22</f>
        <v>1104619628</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t="s">
        <v>24</v>
      </c>
      <c r="D30" s="41"/>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t="s">
        <v>24</v>
      </c>
      <c r="D32" s="41"/>
      <c r="E32"/>
      <c r="F32"/>
      <c r="G32"/>
      <c r="H32"/>
      <c r="I32" s="14"/>
      <c r="J32" s="14"/>
      <c r="K32" s="14"/>
      <c r="L32" s="14"/>
      <c r="M32" s="14"/>
      <c r="N32" s="15"/>
    </row>
    <row r="33" spans="1:17" x14ac:dyDescent="0.25">
      <c r="A33" s="36"/>
      <c r="B33" s="41" t="s">
        <v>27</v>
      </c>
      <c r="C33" s="41" t="s">
        <v>24</v>
      </c>
      <c r="D33" s="41"/>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40</v>
      </c>
      <c r="E40" s="1081">
        <f>+D40+D41</f>
        <v>100</v>
      </c>
      <c r="F40"/>
      <c r="G40"/>
      <c r="H40"/>
      <c r="I40" s="14"/>
      <c r="J40" s="14"/>
      <c r="K40" s="14"/>
      <c r="L40" s="14"/>
      <c r="M40" s="14"/>
      <c r="N40" s="15"/>
    </row>
    <row r="41" spans="1:17" ht="42.75" x14ac:dyDescent="0.25">
      <c r="A41" s="36"/>
      <c r="B41" s="43" t="s">
        <v>33</v>
      </c>
      <c r="C41" s="44">
        <v>60</v>
      </c>
      <c r="D41" s="668">
        <v>60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30" x14ac:dyDescent="0.25">
      <c r="A49" s="62">
        <v>1</v>
      </c>
      <c r="B49" s="49" t="s">
        <v>3339</v>
      </c>
      <c r="C49" s="49" t="s">
        <v>3339</v>
      </c>
      <c r="D49" s="49" t="s">
        <v>1539</v>
      </c>
      <c r="E49" s="51" t="s">
        <v>3340</v>
      </c>
      <c r="F49" s="52" t="s">
        <v>21</v>
      </c>
      <c r="G49" s="53"/>
      <c r="H49" s="54">
        <v>11.56</v>
      </c>
      <c r="I49" s="55" t="s">
        <v>158</v>
      </c>
      <c r="J49" s="55" t="s">
        <v>22</v>
      </c>
      <c r="K49" s="56">
        <v>11.56</v>
      </c>
      <c r="L49" s="55"/>
      <c r="M49" s="56">
        <v>105</v>
      </c>
      <c r="N49" s="56">
        <f>+M49*G49</f>
        <v>0</v>
      </c>
      <c r="O49" s="57">
        <v>117293873</v>
      </c>
      <c r="P49" s="57">
        <v>113</v>
      </c>
      <c r="Q49" s="58"/>
      <c r="R49" s="59"/>
      <c r="S49" s="59"/>
      <c r="T49" s="59"/>
      <c r="U49" s="59"/>
      <c r="V49" s="59"/>
      <c r="W49" s="59"/>
      <c r="X49" s="59"/>
      <c r="Y49" s="59"/>
      <c r="Z49" s="59"/>
    </row>
    <row r="50" spans="1:26" s="60" customFormat="1" ht="30" x14ac:dyDescent="0.25">
      <c r="A50" s="62">
        <f>+A49+1</f>
        <v>2</v>
      </c>
      <c r="B50" s="49" t="s">
        <v>3339</v>
      </c>
      <c r="C50" s="49" t="s">
        <v>3339</v>
      </c>
      <c r="D50" s="49" t="s">
        <v>1539</v>
      </c>
      <c r="E50" s="51">
        <v>46000358062011</v>
      </c>
      <c r="F50" s="52" t="s">
        <v>21</v>
      </c>
      <c r="G50" s="52"/>
      <c r="H50" s="52" t="s">
        <v>3341</v>
      </c>
      <c r="I50" s="55" t="s">
        <v>2113</v>
      </c>
      <c r="J50" s="55" t="s">
        <v>22</v>
      </c>
      <c r="K50" s="51">
        <v>3</v>
      </c>
      <c r="L50" s="55"/>
      <c r="M50" s="51">
        <v>150</v>
      </c>
      <c r="N50" s="56"/>
      <c r="O50" s="57">
        <v>112897125</v>
      </c>
      <c r="P50" s="57">
        <v>114</v>
      </c>
      <c r="Q50" s="58"/>
      <c r="R50" s="59"/>
      <c r="S50" s="59"/>
      <c r="T50" s="59"/>
      <c r="U50" s="59"/>
      <c r="V50" s="59"/>
      <c r="W50" s="59"/>
      <c r="X50" s="59"/>
      <c r="Y50" s="59"/>
      <c r="Z50" s="59"/>
    </row>
    <row r="51" spans="1:26" s="60" customFormat="1" x14ac:dyDescent="0.25">
      <c r="A51" s="62">
        <f t="shared" ref="A51:A56" si="0">+A50+1</f>
        <v>3</v>
      </c>
      <c r="B51" s="49" t="s">
        <v>3339</v>
      </c>
      <c r="C51" s="49" t="s">
        <v>3339</v>
      </c>
      <c r="D51" s="49" t="s">
        <v>272</v>
      </c>
      <c r="E51" s="51" t="s">
        <v>3342</v>
      </c>
      <c r="F51" s="52" t="s">
        <v>21</v>
      </c>
      <c r="G51" s="52"/>
      <c r="H51" s="52" t="s">
        <v>3343</v>
      </c>
      <c r="I51" s="55" t="s">
        <v>3344</v>
      </c>
      <c r="J51" s="55" t="s">
        <v>22</v>
      </c>
      <c r="K51" s="56">
        <v>13.68</v>
      </c>
      <c r="L51" s="55"/>
      <c r="M51" s="56">
        <v>760</v>
      </c>
      <c r="N51" s="56"/>
      <c r="O51" s="57">
        <v>2139006568</v>
      </c>
      <c r="P51" s="57">
        <v>116</v>
      </c>
      <c r="Q51" s="58"/>
      <c r="R51" s="59"/>
      <c r="S51" s="59"/>
      <c r="T51" s="59"/>
      <c r="U51" s="59"/>
      <c r="V51" s="59"/>
      <c r="W51" s="59"/>
      <c r="X51" s="59"/>
      <c r="Y51" s="59"/>
      <c r="Z51" s="59"/>
    </row>
    <row r="52" spans="1:26" s="60" customFormat="1" x14ac:dyDescent="0.25">
      <c r="A52" s="62">
        <f t="shared" si="0"/>
        <v>4</v>
      </c>
      <c r="B52" s="49"/>
      <c r="C52" s="49"/>
      <c r="D52" s="49"/>
      <c r="E52" s="64"/>
      <c r="F52" s="52"/>
      <c r="G52" s="52"/>
      <c r="H52" s="52"/>
      <c r="I52" s="55"/>
      <c r="J52" s="55"/>
      <c r="K52" s="55"/>
      <c r="L52" s="55"/>
      <c r="M52" s="56"/>
      <c r="N52" s="56"/>
      <c r="O52" s="57"/>
      <c r="P52" s="57"/>
      <c r="Q52" s="58"/>
      <c r="R52" s="59"/>
      <c r="S52" s="59"/>
      <c r="T52" s="59"/>
      <c r="U52" s="59"/>
      <c r="V52" s="59"/>
      <c r="W52" s="59"/>
      <c r="X52" s="59"/>
      <c r="Y52" s="59"/>
      <c r="Z52" s="59"/>
    </row>
    <row r="53" spans="1:26" s="60" customFormat="1" x14ac:dyDescent="0.25">
      <c r="A53" s="62">
        <f t="shared" si="0"/>
        <v>5</v>
      </c>
      <c r="B53" s="49"/>
      <c r="C53" s="50"/>
      <c r="D53" s="49"/>
      <c r="E53" s="64"/>
      <c r="F53" s="52"/>
      <c r="G53" s="52"/>
      <c r="H53" s="52"/>
      <c r="I53" s="55"/>
      <c r="J53" s="55"/>
      <c r="K53" s="55"/>
      <c r="L53" s="55"/>
      <c r="M53" s="56"/>
      <c r="N53" s="56"/>
      <c r="O53" s="57"/>
      <c r="P53" s="57"/>
      <c r="Q53" s="58"/>
      <c r="R53" s="59"/>
      <c r="S53" s="59"/>
      <c r="T53" s="59"/>
      <c r="U53" s="59"/>
      <c r="V53" s="59"/>
      <c r="W53" s="59"/>
      <c r="X53" s="59"/>
      <c r="Y53" s="59"/>
      <c r="Z53" s="59"/>
    </row>
    <row r="54" spans="1:26" s="60" customFormat="1" x14ac:dyDescent="0.25">
      <c r="A54" s="62">
        <f t="shared" si="0"/>
        <v>6</v>
      </c>
      <c r="B54" s="49"/>
      <c r="C54" s="50"/>
      <c r="D54" s="49"/>
      <c r="E54" s="64"/>
      <c r="F54" s="52"/>
      <c r="G54" s="52"/>
      <c r="H54" s="52"/>
      <c r="I54" s="55"/>
      <c r="J54" s="55"/>
      <c r="K54" s="55"/>
      <c r="L54" s="55"/>
      <c r="M54" s="56"/>
      <c r="N54" s="56"/>
      <c r="O54" s="57"/>
      <c r="P54" s="57"/>
      <c r="Q54" s="58"/>
      <c r="R54" s="59"/>
      <c r="S54" s="59"/>
      <c r="T54" s="59"/>
      <c r="U54" s="59"/>
      <c r="V54" s="59"/>
      <c r="W54" s="59"/>
      <c r="X54" s="59"/>
      <c r="Y54" s="59"/>
      <c r="Z54" s="59"/>
    </row>
    <row r="55" spans="1:26" s="60" customFormat="1" x14ac:dyDescent="0.25">
      <c r="A55" s="62">
        <f t="shared" si="0"/>
        <v>7</v>
      </c>
      <c r="B55" s="49"/>
      <c r="C55" s="50"/>
      <c r="D55" s="49"/>
      <c r="E55" s="64"/>
      <c r="F55" s="52"/>
      <c r="G55" s="52"/>
      <c r="H55" s="52"/>
      <c r="I55" s="55"/>
      <c r="J55" s="55"/>
      <c r="K55" s="55"/>
      <c r="L55" s="55"/>
      <c r="M55" s="56"/>
      <c r="N55" s="56"/>
      <c r="O55" s="57"/>
      <c r="P55" s="57"/>
      <c r="Q55" s="58"/>
      <c r="R55" s="59"/>
      <c r="S55" s="59"/>
      <c r="T55" s="59"/>
      <c r="U55" s="59"/>
      <c r="V55" s="59"/>
      <c r="W55" s="59"/>
      <c r="X55" s="59"/>
      <c r="Y55" s="59"/>
      <c r="Z55" s="59"/>
    </row>
    <row r="56" spans="1:26" s="60" customFormat="1" x14ac:dyDescent="0.25">
      <c r="A56" s="62">
        <f t="shared" si="0"/>
        <v>8</v>
      </c>
      <c r="B56" s="49"/>
      <c r="C56" s="50"/>
      <c r="D56" s="49"/>
      <c r="E56" s="64"/>
      <c r="F56" s="52"/>
      <c r="G56" s="52"/>
      <c r="H56" s="52"/>
      <c r="I56" s="55"/>
      <c r="J56" s="55"/>
      <c r="K56" s="55"/>
      <c r="L56" s="55"/>
      <c r="M56" s="56"/>
      <c r="N56" s="56"/>
      <c r="O56" s="57"/>
      <c r="P56" s="57"/>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 t="shared" ref="K57" si="1">SUM(K49:K56)</f>
        <v>28.240000000000002</v>
      </c>
      <c r="L57" s="67">
        <f t="shared" ref="L57:N57" si="2">SUM(L49:L56)</f>
        <v>0</v>
      </c>
      <c r="M57" s="66">
        <f t="shared" si="2"/>
        <v>1015</v>
      </c>
      <c r="N57" s="67">
        <f t="shared" si="2"/>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28.240000000000002</v>
      </c>
      <c r="D61" s="75" t="s">
        <v>24</v>
      </c>
      <c r="E61" s="75"/>
      <c r="F61" s="76"/>
      <c r="G61" s="76"/>
      <c r="H61" s="76"/>
      <c r="I61" s="76"/>
      <c r="J61" s="76"/>
      <c r="K61" s="76"/>
      <c r="L61" s="76"/>
      <c r="M61" s="76"/>
    </row>
    <row r="62" spans="1:26" s="69" customFormat="1" ht="30" customHeight="1" x14ac:dyDescent="0.25">
      <c r="B62" s="72" t="s">
        <v>82</v>
      </c>
      <c r="C62" s="73">
        <f>+M57</f>
        <v>1015</v>
      </c>
      <c r="D62" s="75"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99</v>
      </c>
      <c r="C69" s="81" t="s">
        <v>524</v>
      </c>
      <c r="D69" s="87" t="s">
        <v>3345</v>
      </c>
      <c r="E69" s="82">
        <v>52</v>
      </c>
      <c r="F69" s="83" t="s">
        <v>54</v>
      </c>
      <c r="G69" s="83" t="s">
        <v>54</v>
      </c>
      <c r="H69" s="83" t="s">
        <v>21</v>
      </c>
      <c r="I69" s="83" t="s">
        <v>54</v>
      </c>
      <c r="J69" s="84" t="s">
        <v>21</v>
      </c>
      <c r="K69" s="84" t="s">
        <v>21</v>
      </c>
      <c r="L69" s="84" t="s">
        <v>21</v>
      </c>
      <c r="M69" s="84" t="s">
        <v>21</v>
      </c>
      <c r="N69" s="84" t="s">
        <v>21</v>
      </c>
      <c r="O69" s="994"/>
      <c r="P69" s="996"/>
      <c r="Q69" s="41"/>
    </row>
    <row r="70" spans="2:17" ht="30" x14ac:dyDescent="0.25">
      <c r="B70" s="81" t="s">
        <v>99</v>
      </c>
      <c r="C70" s="81" t="s">
        <v>524</v>
      </c>
      <c r="D70" s="87" t="s">
        <v>3346</v>
      </c>
      <c r="E70" s="82">
        <v>39</v>
      </c>
      <c r="F70" s="83" t="s">
        <v>54</v>
      </c>
      <c r="G70" s="83" t="s">
        <v>54</v>
      </c>
      <c r="H70" s="83" t="s">
        <v>21</v>
      </c>
      <c r="I70" s="83" t="s">
        <v>54</v>
      </c>
      <c r="J70" s="84" t="s">
        <v>21</v>
      </c>
      <c r="K70" s="84" t="s">
        <v>21</v>
      </c>
      <c r="L70" s="84" t="s">
        <v>21</v>
      </c>
      <c r="M70" s="84" t="s">
        <v>21</v>
      </c>
      <c r="N70" s="84" t="s">
        <v>21</v>
      </c>
      <c r="O70" s="1229"/>
      <c r="P70" s="1230"/>
      <c r="Q70" s="255" t="s">
        <v>21</v>
      </c>
    </row>
    <row r="71" spans="2:17" ht="73.5" customHeight="1" x14ac:dyDescent="0.25">
      <c r="B71" s="81" t="s">
        <v>99</v>
      </c>
      <c r="C71" s="81" t="s">
        <v>524</v>
      </c>
      <c r="D71" s="87" t="s">
        <v>3347</v>
      </c>
      <c r="E71" s="82">
        <v>52</v>
      </c>
      <c r="F71" s="83" t="s">
        <v>54</v>
      </c>
      <c r="G71" s="83" t="s">
        <v>54</v>
      </c>
      <c r="H71" s="83" t="s">
        <v>21</v>
      </c>
      <c r="I71" s="83" t="s">
        <v>54</v>
      </c>
      <c r="J71" s="84" t="s">
        <v>21</v>
      </c>
      <c r="K71" s="84" t="s">
        <v>21</v>
      </c>
      <c r="L71" s="84" t="s">
        <v>21</v>
      </c>
      <c r="M71" s="84" t="s">
        <v>21</v>
      </c>
      <c r="N71" s="84" t="s">
        <v>21</v>
      </c>
      <c r="O71" s="1231" t="s">
        <v>2138</v>
      </c>
      <c r="P71" s="1232"/>
      <c r="Q71" s="255" t="s">
        <v>21</v>
      </c>
    </row>
    <row r="72" spans="2:17" x14ac:dyDescent="0.25">
      <c r="B72" s="81" t="s">
        <v>99</v>
      </c>
      <c r="C72" s="81" t="s">
        <v>524</v>
      </c>
      <c r="D72" s="87" t="s">
        <v>3348</v>
      </c>
      <c r="E72" s="82">
        <v>78</v>
      </c>
      <c r="F72" s="83" t="s">
        <v>54</v>
      </c>
      <c r="G72" s="83" t="s">
        <v>54</v>
      </c>
      <c r="H72" s="83" t="s">
        <v>21</v>
      </c>
      <c r="I72" s="83" t="s">
        <v>54</v>
      </c>
      <c r="J72" s="84" t="s">
        <v>21</v>
      </c>
      <c r="K72" s="84" t="s">
        <v>21</v>
      </c>
      <c r="L72" s="84" t="s">
        <v>21</v>
      </c>
      <c r="M72" s="84" t="s">
        <v>21</v>
      </c>
      <c r="N72" s="84" t="s">
        <v>21</v>
      </c>
      <c r="O72" s="1229"/>
      <c r="P72" s="1230"/>
      <c r="Q72" s="255" t="s">
        <v>21</v>
      </c>
    </row>
    <row r="73" spans="2:17" ht="30" x14ac:dyDescent="0.25">
      <c r="B73" s="81" t="s">
        <v>99</v>
      </c>
      <c r="C73" s="81" t="s">
        <v>524</v>
      </c>
      <c r="D73" s="87" t="s">
        <v>3349</v>
      </c>
      <c r="E73" s="82">
        <v>81</v>
      </c>
      <c r="F73" s="83" t="s">
        <v>54</v>
      </c>
      <c r="G73" s="83" t="s">
        <v>54</v>
      </c>
      <c r="H73" s="83"/>
      <c r="I73" s="83" t="s">
        <v>54</v>
      </c>
      <c r="J73" s="84" t="s">
        <v>21</v>
      </c>
      <c r="K73" s="84" t="s">
        <v>21</v>
      </c>
      <c r="L73" s="84" t="s">
        <v>21</v>
      </c>
      <c r="M73" s="84" t="s">
        <v>21</v>
      </c>
      <c r="N73" s="84" t="s">
        <v>21</v>
      </c>
      <c r="O73" s="1231" t="s">
        <v>2138</v>
      </c>
      <c r="P73" s="1232"/>
      <c r="Q73" s="255" t="s">
        <v>21</v>
      </c>
    </row>
    <row r="74" spans="2:17" x14ac:dyDescent="0.25">
      <c r="B74" s="81" t="s">
        <v>99</v>
      </c>
      <c r="C74" s="81" t="s">
        <v>524</v>
      </c>
      <c r="D74" s="87" t="s">
        <v>3350</v>
      </c>
      <c r="E74" s="82">
        <v>104</v>
      </c>
      <c r="F74" s="83" t="s">
        <v>54</v>
      </c>
      <c r="G74" s="83" t="s">
        <v>54</v>
      </c>
      <c r="H74" s="83" t="s">
        <v>21</v>
      </c>
      <c r="I74" s="83" t="s">
        <v>54</v>
      </c>
      <c r="J74" s="84" t="s">
        <v>21</v>
      </c>
      <c r="K74" s="84" t="s">
        <v>21</v>
      </c>
      <c r="L74" s="84" t="s">
        <v>21</v>
      </c>
      <c r="M74" s="84" t="s">
        <v>21</v>
      </c>
      <c r="N74" s="84" t="s">
        <v>21</v>
      </c>
      <c r="O74" s="1231" t="s">
        <v>3351</v>
      </c>
      <c r="P74" s="1232"/>
      <c r="Q74" s="255" t="s">
        <v>21</v>
      </c>
    </row>
    <row r="75" spans="2:17" x14ac:dyDescent="0.25">
      <c r="B75" s="81"/>
      <c r="C75" s="81"/>
      <c r="D75" s="87"/>
      <c r="E75" s="82"/>
      <c r="F75" s="83"/>
      <c r="G75" s="83"/>
      <c r="H75" s="83"/>
      <c r="I75" s="84"/>
      <c r="J75" s="84"/>
      <c r="K75" s="41"/>
      <c r="L75" s="41"/>
      <c r="M75" s="41"/>
      <c r="N75" s="41"/>
      <c r="O75" s="676"/>
      <c r="P75" s="677"/>
      <c r="Q75" s="255"/>
    </row>
    <row r="78" spans="2:17" x14ac:dyDescent="0.25">
      <c r="B78" s="41"/>
      <c r="C78" s="41"/>
      <c r="D78" s="682"/>
      <c r="E78" s="41"/>
      <c r="F78" s="41"/>
      <c r="G78" s="41"/>
      <c r="H78" s="83"/>
      <c r="I78" s="41"/>
      <c r="J78" s="41"/>
      <c r="K78" s="41"/>
      <c r="L78" s="41"/>
      <c r="M78" s="41"/>
      <c r="N78" s="41"/>
      <c r="O78" s="994"/>
      <c r="P78" s="996"/>
      <c r="Q78" s="41"/>
    </row>
    <row r="79" spans="2:17" x14ac:dyDescent="0.25">
      <c r="B79" s="2" t="s">
        <v>107</v>
      </c>
    </row>
    <row r="80" spans="2:17" x14ac:dyDescent="0.25">
      <c r="B80" s="2" t="s">
        <v>108</v>
      </c>
    </row>
    <row r="81" spans="2:17" x14ac:dyDescent="0.25">
      <c r="B81" s="2" t="s">
        <v>109</v>
      </c>
    </row>
    <row r="83" spans="2:17" ht="15.75" thickBot="1" x14ac:dyDescent="0.3"/>
    <row r="84" spans="2:17" ht="27" thickBot="1" x14ac:dyDescent="0.3">
      <c r="B84" s="1091" t="s">
        <v>110</v>
      </c>
      <c r="C84" s="1092"/>
      <c r="D84" s="1092"/>
      <c r="E84" s="1092"/>
      <c r="F84" s="1092"/>
      <c r="G84" s="1092"/>
      <c r="H84" s="1092"/>
      <c r="I84" s="1092"/>
      <c r="J84" s="1092"/>
      <c r="K84" s="1092"/>
      <c r="L84" s="1092"/>
      <c r="M84" s="1092"/>
      <c r="N84" s="1093"/>
    </row>
    <row r="89" spans="2:17" ht="76.5" customHeight="1" x14ac:dyDescent="0.25">
      <c r="B89" s="78" t="s">
        <v>111</v>
      </c>
      <c r="C89" s="78" t="s">
        <v>112</v>
      </c>
      <c r="D89" s="78" t="s">
        <v>113</v>
      </c>
      <c r="E89" s="78" t="s">
        <v>114</v>
      </c>
      <c r="F89" s="78" t="s">
        <v>115</v>
      </c>
      <c r="G89" s="78" t="s">
        <v>116</v>
      </c>
      <c r="H89" s="78" t="s">
        <v>117</v>
      </c>
      <c r="I89" s="78" t="s">
        <v>118</v>
      </c>
      <c r="J89" s="1084" t="s">
        <v>119</v>
      </c>
      <c r="K89" s="1085"/>
      <c r="L89" s="1086"/>
      <c r="M89" s="78" t="s">
        <v>120</v>
      </c>
      <c r="N89" s="78" t="s">
        <v>121</v>
      </c>
      <c r="O89" s="78" t="s">
        <v>122</v>
      </c>
      <c r="P89" s="1084" t="s">
        <v>97</v>
      </c>
      <c r="Q89" s="1086"/>
    </row>
    <row r="90" spans="2:17" ht="60.75" customHeight="1" x14ac:dyDescent="0.25">
      <c r="B90" s="85" t="s">
        <v>123</v>
      </c>
      <c r="C90" s="85">
        <v>1</v>
      </c>
      <c r="D90" s="81" t="s">
        <v>3352</v>
      </c>
      <c r="E90" s="81">
        <v>43924025</v>
      </c>
      <c r="F90" s="81" t="s">
        <v>3353</v>
      </c>
      <c r="G90" s="81" t="s">
        <v>126</v>
      </c>
      <c r="H90" s="81">
        <v>2007</v>
      </c>
      <c r="I90" s="82"/>
      <c r="J90" s="86" t="s">
        <v>967</v>
      </c>
      <c r="K90" s="87"/>
      <c r="L90" s="84"/>
      <c r="M90" s="41" t="s">
        <v>21</v>
      </c>
      <c r="N90" s="41" t="s">
        <v>21</v>
      </c>
      <c r="O90" s="41" t="s">
        <v>21</v>
      </c>
      <c r="P90" s="993"/>
      <c r="Q90" s="993"/>
    </row>
    <row r="91" spans="2:17" ht="60.75" customHeight="1" x14ac:dyDescent="0.25">
      <c r="B91" s="85" t="s">
        <v>123</v>
      </c>
      <c r="C91" s="85">
        <v>1</v>
      </c>
      <c r="D91" s="81" t="s">
        <v>3354</v>
      </c>
      <c r="E91" s="81">
        <v>39387455</v>
      </c>
      <c r="F91" s="81" t="s">
        <v>3355</v>
      </c>
      <c r="G91" s="81" t="s">
        <v>415</v>
      </c>
      <c r="H91" s="81">
        <v>2014</v>
      </c>
      <c r="I91" s="82"/>
      <c r="J91" s="86" t="s">
        <v>967</v>
      </c>
      <c r="K91" s="87"/>
      <c r="L91" s="84"/>
      <c r="M91" s="41" t="s">
        <v>21</v>
      </c>
      <c r="N91" s="41" t="s">
        <v>21</v>
      </c>
      <c r="O91" s="41" t="s">
        <v>21</v>
      </c>
      <c r="P91" s="668"/>
      <c r="Q91" s="668"/>
    </row>
    <row r="92" spans="2:17" ht="60.75" customHeight="1" x14ac:dyDescent="0.25">
      <c r="B92" s="85" t="s">
        <v>123</v>
      </c>
      <c r="C92" s="85">
        <v>1</v>
      </c>
      <c r="D92" s="81" t="s">
        <v>3356</v>
      </c>
      <c r="E92" s="81">
        <v>1046666567</v>
      </c>
      <c r="F92" s="81" t="s">
        <v>125</v>
      </c>
      <c r="G92" s="81" t="s">
        <v>1238</v>
      </c>
      <c r="H92" s="81">
        <v>2012</v>
      </c>
      <c r="I92" s="82"/>
      <c r="J92" s="86" t="s">
        <v>1285</v>
      </c>
      <c r="K92" s="87"/>
      <c r="L92" s="84"/>
      <c r="M92" s="41" t="s">
        <v>21</v>
      </c>
      <c r="N92" s="41" t="s">
        <v>21</v>
      </c>
      <c r="O92" s="41" t="s">
        <v>21</v>
      </c>
      <c r="P92" s="668"/>
      <c r="Q92" s="668"/>
    </row>
    <row r="93" spans="2:17" ht="60.75" customHeight="1" x14ac:dyDescent="0.25">
      <c r="B93" s="85" t="s">
        <v>2499</v>
      </c>
      <c r="C93" s="85">
        <v>1</v>
      </c>
      <c r="D93" s="81" t="s">
        <v>3357</v>
      </c>
      <c r="E93" s="81">
        <v>1036608127</v>
      </c>
      <c r="F93" s="81" t="s">
        <v>140</v>
      </c>
      <c r="G93" s="81" t="s">
        <v>699</v>
      </c>
      <c r="H93" s="81">
        <v>2010</v>
      </c>
      <c r="I93" s="82">
        <v>116078</v>
      </c>
      <c r="J93" s="86" t="s">
        <v>714</v>
      </c>
      <c r="K93" s="87"/>
      <c r="L93" s="84"/>
      <c r="M93" s="41" t="s">
        <v>21</v>
      </c>
      <c r="N93" s="41" t="s">
        <v>21</v>
      </c>
      <c r="O93" s="41" t="s">
        <v>21</v>
      </c>
      <c r="P93" s="668"/>
      <c r="Q93" s="668"/>
    </row>
    <row r="94" spans="2:17" ht="60.75" customHeight="1" x14ac:dyDescent="0.25">
      <c r="B94" s="85" t="s">
        <v>2499</v>
      </c>
      <c r="C94" s="85">
        <v>1</v>
      </c>
      <c r="D94" s="81" t="s">
        <v>3358</v>
      </c>
      <c r="E94" s="81">
        <v>43983709</v>
      </c>
      <c r="F94" s="81" t="s">
        <v>3359</v>
      </c>
      <c r="G94" s="81" t="s">
        <v>205</v>
      </c>
      <c r="H94" s="81" t="s">
        <v>3360</v>
      </c>
      <c r="I94" s="82"/>
      <c r="J94" s="86" t="s">
        <v>948</v>
      </c>
      <c r="K94" s="87"/>
      <c r="L94" s="84"/>
      <c r="M94" s="41" t="s">
        <v>21</v>
      </c>
      <c r="N94" s="41" t="s">
        <v>21</v>
      </c>
      <c r="O94" s="41" t="s">
        <v>21</v>
      </c>
      <c r="P94" s="668"/>
      <c r="Q94" s="668"/>
    </row>
    <row r="95" spans="2:17" ht="60.75" customHeight="1" x14ac:dyDescent="0.25">
      <c r="C95" s="85"/>
      <c r="D95" s="81"/>
      <c r="E95" s="81"/>
      <c r="F95" s="81"/>
      <c r="G95" s="81"/>
      <c r="H95" s="81"/>
      <c r="I95" s="82"/>
      <c r="J95" s="86"/>
      <c r="K95" s="87"/>
      <c r="L95" s="84"/>
      <c r="M95" s="41"/>
      <c r="N95" s="41"/>
      <c r="O95" s="41"/>
      <c r="P95" s="668"/>
      <c r="Q95" s="668"/>
    </row>
    <row r="96" spans="2:17" ht="60.75" customHeight="1" x14ac:dyDescent="0.25">
      <c r="B96" s="85"/>
      <c r="C96" s="85"/>
      <c r="D96" s="81"/>
      <c r="E96" s="81"/>
      <c r="F96" s="81"/>
      <c r="G96" s="81"/>
      <c r="H96" s="81"/>
      <c r="I96" s="82"/>
      <c r="J96" s="86"/>
      <c r="K96" s="87"/>
      <c r="L96" s="84"/>
      <c r="M96" s="41"/>
      <c r="N96" s="41"/>
      <c r="O96" s="41"/>
      <c r="P96" s="668"/>
      <c r="Q96" s="668"/>
    </row>
    <row r="97" spans="2:17" ht="60.75" customHeight="1" x14ac:dyDescent="0.25">
      <c r="B97" s="85"/>
      <c r="C97" s="85"/>
      <c r="D97" s="81"/>
      <c r="E97" s="81"/>
      <c r="F97" s="81"/>
      <c r="G97" s="81"/>
      <c r="H97" s="81"/>
      <c r="I97" s="82"/>
      <c r="J97" s="86"/>
      <c r="K97" s="87"/>
      <c r="L97" s="84"/>
      <c r="M97" s="41"/>
      <c r="N97" s="41"/>
      <c r="O97" s="41"/>
      <c r="P97" s="668"/>
      <c r="Q97" s="668"/>
    </row>
    <row r="98" spans="2:17" ht="33.6" customHeight="1" x14ac:dyDescent="0.25">
      <c r="B98" s="85"/>
      <c r="C98" s="85"/>
      <c r="D98" s="81"/>
      <c r="E98" s="81"/>
      <c r="F98" s="81"/>
      <c r="G98" s="81"/>
      <c r="H98" s="81"/>
      <c r="I98" s="82"/>
      <c r="J98" s="86"/>
      <c r="K98" s="84"/>
      <c r="L98" s="84"/>
      <c r="M98" s="41"/>
      <c r="N98" s="41"/>
      <c r="O98" s="41"/>
      <c r="P98" s="993"/>
      <c r="Q98" s="993"/>
    </row>
    <row r="100" spans="2:17" ht="15.75" thickBot="1" x14ac:dyDescent="0.3"/>
    <row r="101" spans="2:17" ht="27" thickBot="1" x14ac:dyDescent="0.3">
      <c r="B101" s="1091" t="s">
        <v>145</v>
      </c>
      <c r="C101" s="1092"/>
      <c r="D101" s="1092"/>
      <c r="E101" s="1092"/>
      <c r="F101" s="1092"/>
      <c r="G101" s="1092"/>
      <c r="H101" s="1092"/>
      <c r="I101" s="1092"/>
      <c r="J101" s="1092"/>
      <c r="K101" s="1092"/>
      <c r="L101" s="1092"/>
      <c r="M101" s="1092"/>
      <c r="N101" s="1093"/>
    </row>
    <row r="104" spans="2:17" ht="46.15" customHeight="1" x14ac:dyDescent="0.25">
      <c r="B104" s="79" t="s">
        <v>20</v>
      </c>
      <c r="C104" s="79" t="s">
        <v>146</v>
      </c>
      <c r="D104" s="1084" t="s">
        <v>97</v>
      </c>
      <c r="E104" s="1086"/>
    </row>
    <row r="105" spans="2:17" ht="46.9" customHeight="1" x14ac:dyDescent="0.25">
      <c r="B105" s="682" t="s">
        <v>147</v>
      </c>
      <c r="C105" s="199" t="s">
        <v>21</v>
      </c>
      <c r="D105" s="993"/>
      <c r="E105" s="993"/>
    </row>
    <row r="108" spans="2:17" ht="26.25" x14ac:dyDescent="0.25">
      <c r="B108" s="1072" t="s">
        <v>148</v>
      </c>
      <c r="C108" s="1073"/>
      <c r="D108" s="1073"/>
      <c r="E108" s="1073"/>
      <c r="F108" s="1073"/>
      <c r="G108" s="1073"/>
      <c r="H108" s="1073"/>
      <c r="I108" s="1073"/>
      <c r="J108" s="1073"/>
      <c r="K108" s="1073"/>
      <c r="L108" s="1073"/>
      <c r="M108" s="1073"/>
      <c r="N108" s="1073"/>
      <c r="O108" s="1073"/>
      <c r="P108" s="1073"/>
    </row>
    <row r="110" spans="2:17" ht="15.75" thickBot="1" x14ac:dyDescent="0.3"/>
    <row r="111" spans="2:17" ht="27" thickBot="1" x14ac:dyDescent="0.3">
      <c r="B111" s="1091" t="s">
        <v>149</v>
      </c>
      <c r="C111" s="1092"/>
      <c r="D111" s="1092"/>
      <c r="E111" s="1092"/>
      <c r="F111" s="1092"/>
      <c r="G111" s="1092"/>
      <c r="H111" s="1092"/>
      <c r="I111" s="1092"/>
      <c r="J111" s="1092"/>
      <c r="K111" s="1092"/>
      <c r="L111" s="1092"/>
      <c r="M111" s="1092"/>
      <c r="N111" s="1093"/>
    </row>
    <row r="113" spans="1:26" ht="15.75" thickBot="1" x14ac:dyDescent="0.3">
      <c r="M113" s="45"/>
      <c r="N113" s="45"/>
    </row>
    <row r="114" spans="1:26" s="14" customFormat="1" ht="109.5" customHeight="1" x14ac:dyDescent="0.25">
      <c r="B114" s="46" t="s">
        <v>36</v>
      </c>
      <c r="C114" s="46" t="s">
        <v>37</v>
      </c>
      <c r="D114" s="46" t="s">
        <v>38</v>
      </c>
      <c r="E114" s="46" t="s">
        <v>39</v>
      </c>
      <c r="F114" s="46" t="s">
        <v>40</v>
      </c>
      <c r="G114" s="46" t="s">
        <v>41</v>
      </c>
      <c r="H114" s="46" t="s">
        <v>42</v>
      </c>
      <c r="I114" s="46" t="s">
        <v>43</v>
      </c>
      <c r="J114" s="46" t="s">
        <v>44</v>
      </c>
      <c r="K114" s="46" t="s">
        <v>45</v>
      </c>
      <c r="L114" s="46" t="s">
        <v>46</v>
      </c>
      <c r="M114" s="47" t="s">
        <v>47</v>
      </c>
      <c r="N114" s="46" t="s">
        <v>48</v>
      </c>
      <c r="O114" s="46" t="s">
        <v>49</v>
      </c>
      <c r="P114" s="48" t="s">
        <v>50</v>
      </c>
      <c r="Q114" s="48" t="s">
        <v>51</v>
      </c>
    </row>
    <row r="115" spans="1:26" s="60" customFormat="1" ht="30" x14ac:dyDescent="0.25">
      <c r="A115" s="62">
        <v>1</v>
      </c>
      <c r="B115" s="49" t="s">
        <v>3361</v>
      </c>
      <c r="C115" s="50" t="s">
        <v>3361</v>
      </c>
      <c r="D115" s="49" t="s">
        <v>3362</v>
      </c>
      <c r="E115" s="51">
        <v>4600024201</v>
      </c>
      <c r="F115" s="52" t="s">
        <v>21</v>
      </c>
      <c r="G115" s="53"/>
      <c r="H115" s="54" t="s">
        <v>3363</v>
      </c>
      <c r="I115" s="55" t="s">
        <v>1040</v>
      </c>
      <c r="J115" s="55" t="s">
        <v>22</v>
      </c>
      <c r="K115" s="56">
        <v>11.56</v>
      </c>
      <c r="L115" s="55"/>
      <c r="M115" s="56">
        <v>500</v>
      </c>
      <c r="N115" s="56">
        <f>+M115*G115</f>
        <v>0</v>
      </c>
      <c r="O115" s="57">
        <v>169862750</v>
      </c>
      <c r="P115" s="57">
        <v>1429</v>
      </c>
      <c r="Q115" s="58"/>
      <c r="R115" s="59"/>
      <c r="S115" s="59"/>
      <c r="T115" s="59"/>
      <c r="U115" s="59"/>
      <c r="V115" s="59"/>
      <c r="W115" s="59"/>
      <c r="X115" s="59"/>
      <c r="Y115" s="59"/>
      <c r="Z115" s="59"/>
    </row>
    <row r="116" spans="1:26" s="60" customFormat="1" ht="30" x14ac:dyDescent="0.25">
      <c r="A116" s="62">
        <f>+A115+1</f>
        <v>2</v>
      </c>
      <c r="B116" s="49" t="s">
        <v>3361</v>
      </c>
      <c r="C116" s="50" t="s">
        <v>3361</v>
      </c>
      <c r="D116" s="49" t="s">
        <v>3362</v>
      </c>
      <c r="E116" s="51" t="s">
        <v>3364</v>
      </c>
      <c r="F116" s="52" t="s">
        <v>21</v>
      </c>
      <c r="G116" s="52"/>
      <c r="H116" s="52" t="s">
        <v>3365</v>
      </c>
      <c r="I116" s="55" t="s">
        <v>73</v>
      </c>
      <c r="J116" s="55" t="s">
        <v>22</v>
      </c>
      <c r="K116" s="56">
        <v>8.1199999999999992</v>
      </c>
      <c r="L116" s="55"/>
      <c r="M116" s="56">
        <v>150</v>
      </c>
      <c r="N116" s="56"/>
      <c r="O116" s="57">
        <v>311885727</v>
      </c>
      <c r="P116" s="57">
        <v>1430</v>
      </c>
      <c r="Q116" s="58"/>
      <c r="R116" s="59"/>
      <c r="S116" s="59"/>
      <c r="T116" s="59"/>
      <c r="U116" s="59"/>
      <c r="V116" s="59"/>
      <c r="W116" s="59"/>
      <c r="X116" s="59"/>
      <c r="Y116" s="59"/>
      <c r="Z116" s="59"/>
    </row>
    <row r="117" spans="1:26" s="60" customFormat="1" x14ac:dyDescent="0.25">
      <c r="A117" s="62">
        <f t="shared" ref="A117:A122" si="3">+A116+1</f>
        <v>3</v>
      </c>
      <c r="B117" s="49"/>
      <c r="C117" s="50"/>
      <c r="D117" s="49" t="s">
        <v>272</v>
      </c>
      <c r="E117" s="51" t="s">
        <v>3366</v>
      </c>
      <c r="F117" s="52" t="s">
        <v>21</v>
      </c>
      <c r="G117" s="52"/>
      <c r="H117" s="52" t="s">
        <v>747</v>
      </c>
      <c r="I117" s="55" t="s">
        <v>506</v>
      </c>
      <c r="J117" s="55" t="s">
        <v>22</v>
      </c>
      <c r="K117" s="56">
        <v>3</v>
      </c>
      <c r="L117" s="55"/>
      <c r="M117" s="56">
        <v>1294</v>
      </c>
      <c r="N117" s="56"/>
      <c r="O117" s="57"/>
      <c r="P117" s="57"/>
      <c r="Q117" s="58"/>
      <c r="R117" s="59"/>
      <c r="S117" s="59"/>
      <c r="T117" s="59"/>
      <c r="U117" s="59"/>
      <c r="V117" s="59"/>
      <c r="W117" s="59"/>
      <c r="X117" s="59"/>
      <c r="Y117" s="59"/>
      <c r="Z117" s="59"/>
    </row>
    <row r="118" spans="1:26" s="60" customFormat="1" x14ac:dyDescent="0.25">
      <c r="A118" s="62">
        <f t="shared" si="3"/>
        <v>4</v>
      </c>
      <c r="B118" s="49"/>
      <c r="C118" s="50"/>
      <c r="D118" s="49" t="s">
        <v>3367</v>
      </c>
      <c r="E118" s="51">
        <v>5223520.12</v>
      </c>
      <c r="F118" s="52" t="s">
        <v>21</v>
      </c>
      <c r="G118" s="52"/>
      <c r="H118" s="52" t="s">
        <v>3368</v>
      </c>
      <c r="I118" s="55" t="s">
        <v>3369</v>
      </c>
      <c r="J118" s="55" t="s">
        <v>22</v>
      </c>
      <c r="K118" s="56">
        <v>3.56</v>
      </c>
      <c r="L118" s="51"/>
      <c r="M118" s="56">
        <v>90</v>
      </c>
      <c r="N118" s="56"/>
      <c r="O118" s="57">
        <v>35551336</v>
      </c>
      <c r="P118" s="57">
        <v>1433</v>
      </c>
      <c r="Q118" s="58"/>
      <c r="R118" s="59"/>
      <c r="S118" s="59"/>
      <c r="T118" s="59"/>
      <c r="U118" s="59"/>
      <c r="V118" s="59"/>
      <c r="W118" s="59"/>
      <c r="X118" s="59"/>
      <c r="Y118" s="59"/>
      <c r="Z118" s="59"/>
    </row>
    <row r="119" spans="1:26" s="60" customFormat="1" x14ac:dyDescent="0.25">
      <c r="A119" s="62">
        <f t="shared" si="3"/>
        <v>5</v>
      </c>
      <c r="B119" s="49"/>
      <c r="C119" s="50"/>
      <c r="D119" s="49"/>
      <c r="E119" s="64"/>
      <c r="F119" s="52"/>
      <c r="G119" s="52"/>
      <c r="H119" s="52"/>
      <c r="I119" s="55"/>
      <c r="J119" s="55"/>
      <c r="K119" s="51"/>
      <c r="L119" s="55"/>
      <c r="M119" s="56"/>
      <c r="N119" s="56"/>
      <c r="O119" s="57"/>
      <c r="P119" s="57"/>
      <c r="Q119" s="58"/>
      <c r="R119" s="59"/>
      <c r="S119" s="59"/>
      <c r="T119" s="59"/>
      <c r="U119" s="59"/>
      <c r="V119" s="59"/>
      <c r="W119" s="59"/>
      <c r="X119" s="59"/>
      <c r="Y119" s="59"/>
      <c r="Z119" s="59"/>
    </row>
    <row r="120" spans="1:26" s="60" customFormat="1" x14ac:dyDescent="0.25">
      <c r="A120" s="62">
        <f t="shared" si="3"/>
        <v>6</v>
      </c>
      <c r="B120" s="49"/>
      <c r="C120" s="50"/>
      <c r="D120" s="49"/>
      <c r="E120" s="64"/>
      <c r="F120" s="52"/>
      <c r="G120" s="52"/>
      <c r="H120" s="52"/>
      <c r="I120" s="55"/>
      <c r="J120" s="55"/>
      <c r="K120" s="51"/>
      <c r="L120" s="55"/>
      <c r="M120" s="56"/>
      <c r="N120" s="56"/>
      <c r="O120" s="57"/>
      <c r="P120" s="57"/>
      <c r="Q120" s="58"/>
      <c r="R120" s="59"/>
      <c r="S120" s="59"/>
      <c r="T120" s="59"/>
      <c r="U120" s="59"/>
      <c r="V120" s="59"/>
      <c r="W120" s="59"/>
      <c r="X120" s="59"/>
      <c r="Y120" s="59"/>
      <c r="Z120" s="59"/>
    </row>
    <row r="121" spans="1:26" s="60" customFormat="1" x14ac:dyDescent="0.25">
      <c r="A121" s="62">
        <f t="shared" si="3"/>
        <v>7</v>
      </c>
      <c r="B121" s="49"/>
      <c r="C121" s="50"/>
      <c r="D121" s="49"/>
      <c r="E121" s="64"/>
      <c r="F121" s="52"/>
      <c r="G121" s="52"/>
      <c r="H121" s="52"/>
      <c r="I121" s="55"/>
      <c r="J121" s="55"/>
      <c r="K121" s="55"/>
      <c r="L121" s="55"/>
      <c r="M121" s="56"/>
      <c r="N121" s="56"/>
      <c r="O121" s="57"/>
      <c r="P121" s="57"/>
      <c r="Q121" s="58"/>
      <c r="R121" s="59"/>
      <c r="S121" s="59"/>
      <c r="T121" s="59"/>
      <c r="U121" s="59"/>
      <c r="V121" s="59"/>
      <c r="W121" s="59"/>
      <c r="X121" s="59"/>
      <c r="Y121" s="59"/>
      <c r="Z121" s="59"/>
    </row>
    <row r="122" spans="1:26" s="60" customFormat="1" x14ac:dyDescent="0.25">
      <c r="A122" s="62">
        <f t="shared" si="3"/>
        <v>8</v>
      </c>
      <c r="B122" s="49"/>
      <c r="C122" s="50"/>
      <c r="D122" s="49"/>
      <c r="E122" s="64"/>
      <c r="F122" s="52"/>
      <c r="G122" s="52"/>
      <c r="H122" s="52"/>
      <c r="I122" s="55"/>
      <c r="J122" s="55"/>
      <c r="K122" s="55"/>
      <c r="L122" s="55"/>
      <c r="M122" s="56"/>
      <c r="N122" s="56"/>
      <c r="O122" s="57"/>
      <c r="P122" s="57"/>
      <c r="Q122" s="58"/>
      <c r="R122" s="59"/>
      <c r="S122" s="59"/>
      <c r="T122" s="59"/>
      <c r="U122" s="59"/>
      <c r="V122" s="59"/>
      <c r="W122" s="59"/>
      <c r="X122" s="59"/>
      <c r="Y122" s="59"/>
      <c r="Z122" s="59"/>
    </row>
    <row r="123" spans="1:26" s="60" customFormat="1" x14ac:dyDescent="0.25">
      <c r="A123" s="62"/>
      <c r="B123" s="63" t="s">
        <v>31</v>
      </c>
      <c r="C123" s="50"/>
      <c r="D123" s="49"/>
      <c r="E123" s="64"/>
      <c r="F123" s="52"/>
      <c r="G123" s="52"/>
      <c r="H123" s="52"/>
      <c r="I123" s="55"/>
      <c r="J123" s="55"/>
      <c r="K123" s="67">
        <f t="shared" ref="K123:N123" si="4">SUM(K115:K122)</f>
        <v>26.24</v>
      </c>
      <c r="L123" s="67">
        <f t="shared" si="4"/>
        <v>0</v>
      </c>
      <c r="M123" s="66">
        <f t="shared" si="4"/>
        <v>2034</v>
      </c>
      <c r="N123" s="67">
        <f t="shared" si="4"/>
        <v>0</v>
      </c>
      <c r="O123" s="57"/>
      <c r="P123" s="57"/>
      <c r="Q123" s="68"/>
    </row>
    <row r="124" spans="1:26" x14ac:dyDescent="0.25">
      <c r="B124" s="69"/>
      <c r="C124" s="69"/>
      <c r="D124" s="69"/>
      <c r="E124" s="70"/>
      <c r="F124" s="69"/>
      <c r="G124" s="69"/>
      <c r="H124" s="69"/>
      <c r="I124" s="69"/>
      <c r="J124" s="69"/>
      <c r="K124" s="69"/>
      <c r="L124" s="69"/>
      <c r="M124" s="69"/>
      <c r="N124" s="69"/>
      <c r="O124" s="69"/>
      <c r="P124" s="69"/>
    </row>
    <row r="125" spans="1:26" ht="18.75" x14ac:dyDescent="0.25">
      <c r="B125" s="72" t="s">
        <v>172</v>
      </c>
      <c r="C125" s="89">
        <f>+K123</f>
        <v>26.24</v>
      </c>
      <c r="H125" s="76"/>
      <c r="I125" s="76"/>
      <c r="J125" s="76"/>
      <c r="K125" s="76"/>
      <c r="L125" s="76"/>
      <c r="M125" s="76"/>
      <c r="N125" s="69"/>
      <c r="O125" s="69"/>
      <c r="P125" s="69"/>
    </row>
    <row r="127" spans="1:26" ht="15.75" thickBot="1" x14ac:dyDescent="0.3"/>
    <row r="128" spans="1:26" ht="37.15" customHeight="1" thickBot="1" x14ac:dyDescent="0.3">
      <c r="B128" s="90" t="s">
        <v>173</v>
      </c>
      <c r="C128" s="91" t="s">
        <v>174</v>
      </c>
      <c r="D128" s="90" t="s">
        <v>30</v>
      </c>
      <c r="E128" s="91" t="s">
        <v>175</v>
      </c>
    </row>
    <row r="129" spans="2:17" ht="41.45" customHeight="1" x14ac:dyDescent="0.25">
      <c r="B129" s="92" t="s">
        <v>176</v>
      </c>
      <c r="C129" s="93">
        <v>20</v>
      </c>
      <c r="D129" s="93"/>
      <c r="E129" s="1094">
        <f>+D129+D130+D131</f>
        <v>40</v>
      </c>
    </row>
    <row r="130" spans="2:17" x14ac:dyDescent="0.25">
      <c r="B130" s="92" t="s">
        <v>177</v>
      </c>
      <c r="C130" s="74">
        <v>30</v>
      </c>
      <c r="D130" s="668">
        <v>0</v>
      </c>
      <c r="E130" s="1095"/>
    </row>
    <row r="131" spans="2:17" ht="15.75" thickBot="1" x14ac:dyDescent="0.3">
      <c r="B131" s="92" t="s">
        <v>178</v>
      </c>
      <c r="C131" s="94">
        <v>40</v>
      </c>
      <c r="D131" s="94">
        <v>40</v>
      </c>
      <c r="E131" s="1096"/>
    </row>
    <row r="133" spans="2:17" ht="15.75" thickBot="1" x14ac:dyDescent="0.3"/>
    <row r="134" spans="2:17" ht="27" thickBot="1" x14ac:dyDescent="0.3">
      <c r="B134" s="1091" t="s">
        <v>179</v>
      </c>
      <c r="C134" s="1092"/>
      <c r="D134" s="1092"/>
      <c r="E134" s="1092"/>
      <c r="F134" s="1092"/>
      <c r="G134" s="1092"/>
      <c r="H134" s="1092"/>
      <c r="I134" s="1092"/>
      <c r="J134" s="1092"/>
      <c r="K134" s="1092"/>
      <c r="L134" s="1092"/>
      <c r="M134" s="1092"/>
      <c r="N134" s="1093"/>
    </row>
    <row r="136" spans="2:17" ht="76.5" customHeight="1" x14ac:dyDescent="0.25">
      <c r="B136" s="78" t="s">
        <v>111</v>
      </c>
      <c r="C136" s="78" t="s">
        <v>112</v>
      </c>
      <c r="D136" s="78" t="s">
        <v>113</v>
      </c>
      <c r="E136" s="78" t="s">
        <v>114</v>
      </c>
      <c r="F136" s="78" t="s">
        <v>115</v>
      </c>
      <c r="G136" s="78" t="s">
        <v>116</v>
      </c>
      <c r="H136" s="78" t="s">
        <v>117</v>
      </c>
      <c r="I136" s="78" t="s">
        <v>118</v>
      </c>
      <c r="J136" s="1084" t="s">
        <v>119</v>
      </c>
      <c r="K136" s="1085"/>
      <c r="L136" s="1086"/>
      <c r="M136" s="78" t="s">
        <v>120</v>
      </c>
      <c r="N136" s="78" t="s">
        <v>121</v>
      </c>
      <c r="O136" s="78" t="s">
        <v>122</v>
      </c>
      <c r="P136" s="1084" t="s">
        <v>97</v>
      </c>
      <c r="Q136" s="1086"/>
    </row>
    <row r="137" spans="2:17" ht="60.75" customHeight="1" x14ac:dyDescent="0.25">
      <c r="B137" s="85" t="s">
        <v>792</v>
      </c>
      <c r="C137" s="85">
        <v>1</v>
      </c>
      <c r="D137" s="2" t="s">
        <v>3370</v>
      </c>
      <c r="E137" s="2">
        <v>70326267</v>
      </c>
      <c r="F137" s="2" t="s">
        <v>307</v>
      </c>
      <c r="G137" s="2" t="s">
        <v>896</v>
      </c>
      <c r="H137" s="2">
        <v>2004</v>
      </c>
      <c r="I137" s="82"/>
      <c r="J137" s="49" t="s">
        <v>3361</v>
      </c>
      <c r="K137" s="84" t="s">
        <v>3371</v>
      </c>
      <c r="M137" s="41" t="s">
        <v>21</v>
      </c>
      <c r="N137" s="41" t="s">
        <v>21</v>
      </c>
      <c r="O137" s="41" t="s">
        <v>21</v>
      </c>
      <c r="P137" s="997"/>
      <c r="Q137" s="997"/>
    </row>
    <row r="138" spans="2:17" ht="60.75" customHeight="1" x14ac:dyDescent="0.25">
      <c r="B138" s="85" t="s">
        <v>3372</v>
      </c>
      <c r="C138" s="85">
        <v>1</v>
      </c>
      <c r="D138" s="81" t="s">
        <v>3373</v>
      </c>
      <c r="E138" s="81">
        <v>43111537</v>
      </c>
      <c r="F138" s="81" t="s">
        <v>3374</v>
      </c>
      <c r="G138" s="81" t="s">
        <v>367</v>
      </c>
      <c r="H138" s="81">
        <v>2011</v>
      </c>
      <c r="I138" s="82"/>
      <c r="J138" s="49" t="s">
        <v>3361</v>
      </c>
      <c r="K138" s="86" t="s">
        <v>963</v>
      </c>
      <c r="L138" s="84"/>
      <c r="M138" s="41" t="s">
        <v>21</v>
      </c>
      <c r="N138" s="41" t="s">
        <v>21</v>
      </c>
      <c r="O138" s="41" t="s">
        <v>21</v>
      </c>
      <c r="P138" s="668"/>
      <c r="Q138" s="668"/>
    </row>
    <row r="139" spans="2:17" ht="60.75" customHeight="1" x14ac:dyDescent="0.25">
      <c r="B139" s="85" t="s">
        <v>3375</v>
      </c>
      <c r="C139" s="85">
        <v>1</v>
      </c>
      <c r="D139" s="81" t="s">
        <v>3376</v>
      </c>
      <c r="E139" s="81">
        <v>43580133</v>
      </c>
      <c r="F139" s="81" t="s">
        <v>453</v>
      </c>
      <c r="G139" s="81" t="s">
        <v>3377</v>
      </c>
      <c r="H139" s="81">
        <v>1999</v>
      </c>
      <c r="I139" s="82"/>
      <c r="J139" s="49" t="s">
        <v>3361</v>
      </c>
      <c r="K139" s="87" t="s">
        <v>1244</v>
      </c>
      <c r="L139" s="84"/>
      <c r="M139" s="41" t="s">
        <v>21</v>
      </c>
      <c r="N139" s="41" t="s">
        <v>21</v>
      </c>
      <c r="O139" s="41" t="s">
        <v>21</v>
      </c>
      <c r="P139" s="1089"/>
      <c r="Q139" s="1090"/>
    </row>
    <row r="140" spans="2:17" ht="60.75" customHeight="1" x14ac:dyDescent="0.25">
      <c r="B140" s="85"/>
      <c r="C140" s="85"/>
      <c r="D140" s="81"/>
      <c r="E140" s="81"/>
      <c r="F140" s="81"/>
      <c r="G140" s="81"/>
      <c r="H140" s="81"/>
      <c r="I140" s="82"/>
      <c r="J140" s="86"/>
      <c r="K140" s="87"/>
      <c r="L140" s="84"/>
      <c r="M140" s="41"/>
      <c r="N140" s="41"/>
      <c r="O140" s="41"/>
      <c r="P140" s="668"/>
      <c r="Q140" s="668"/>
    </row>
    <row r="141" spans="2:17" ht="60.75" customHeight="1" x14ac:dyDescent="0.25">
      <c r="B141" s="85"/>
      <c r="C141" s="85"/>
      <c r="D141" s="81"/>
      <c r="E141" s="81"/>
      <c r="F141" s="81"/>
      <c r="G141" s="81"/>
      <c r="H141" s="81"/>
      <c r="I141" s="82"/>
      <c r="J141" s="86"/>
      <c r="K141" s="87"/>
      <c r="L141" s="84"/>
      <c r="M141" s="41"/>
      <c r="N141" s="41"/>
      <c r="O141" s="41"/>
      <c r="P141" s="668"/>
      <c r="Q141" s="668"/>
    </row>
    <row r="142" spans="2:17" ht="60.75" customHeight="1" x14ac:dyDescent="0.25">
      <c r="B142" s="85"/>
      <c r="C142" s="85"/>
      <c r="D142" s="81"/>
      <c r="E142" s="81"/>
      <c r="F142" s="81"/>
      <c r="G142" s="81"/>
      <c r="H142" s="81"/>
      <c r="I142" s="82"/>
      <c r="J142" s="86"/>
      <c r="K142" s="87"/>
      <c r="L142" s="84"/>
      <c r="M142" s="41"/>
      <c r="N142" s="41"/>
      <c r="O142" s="41"/>
      <c r="P142" s="668"/>
      <c r="Q142" s="668"/>
    </row>
    <row r="143" spans="2:17" ht="60.75" customHeight="1" x14ac:dyDescent="0.25">
      <c r="B143" s="85"/>
      <c r="C143" s="85"/>
      <c r="D143" s="81"/>
      <c r="E143" s="81"/>
      <c r="F143" s="81"/>
      <c r="G143" s="81"/>
      <c r="H143" s="81"/>
      <c r="I143" s="82"/>
      <c r="J143" s="86"/>
      <c r="K143" s="87"/>
      <c r="L143" s="84"/>
      <c r="M143" s="41"/>
      <c r="N143" s="41"/>
      <c r="O143" s="41"/>
      <c r="P143" s="668"/>
      <c r="Q143" s="668"/>
    </row>
    <row r="144" spans="2:17" ht="33.6" customHeight="1" x14ac:dyDescent="0.25">
      <c r="B144" s="85"/>
      <c r="C144" s="85"/>
      <c r="D144" s="81"/>
      <c r="E144" s="81"/>
      <c r="F144" s="81"/>
      <c r="G144" s="81"/>
      <c r="H144" s="81"/>
      <c r="I144" s="82"/>
      <c r="J144" s="86"/>
      <c r="K144" s="84"/>
      <c r="L144" s="84"/>
      <c r="M144" s="41"/>
      <c r="N144" s="41"/>
      <c r="O144" s="41"/>
      <c r="P144" s="993"/>
      <c r="Q144" s="993"/>
    </row>
    <row r="147" spans="2:7" ht="15.75" thickBot="1" x14ac:dyDescent="0.3"/>
    <row r="148" spans="2:7" ht="54" customHeight="1" x14ac:dyDescent="0.25">
      <c r="B148" s="42" t="s">
        <v>20</v>
      </c>
      <c r="C148" s="42" t="s">
        <v>173</v>
      </c>
      <c r="D148" s="78" t="s">
        <v>174</v>
      </c>
      <c r="E148" s="42" t="s">
        <v>30</v>
      </c>
      <c r="F148" s="91" t="s">
        <v>194</v>
      </c>
      <c r="G148" s="96"/>
    </row>
    <row r="149" spans="2:7" ht="120.75" customHeight="1" x14ac:dyDescent="0.2">
      <c r="B149" s="1097" t="s">
        <v>195</v>
      </c>
      <c r="C149" s="97" t="s">
        <v>196</v>
      </c>
      <c r="D149" s="668">
        <v>25</v>
      </c>
      <c r="E149" s="668">
        <v>25</v>
      </c>
      <c r="F149" s="1098">
        <f>+E149+E150+E151</f>
        <v>60</v>
      </c>
      <c r="G149" s="98"/>
    </row>
    <row r="150" spans="2:7" ht="76.150000000000006" customHeight="1" x14ac:dyDescent="0.2">
      <c r="B150" s="1097"/>
      <c r="C150" s="97" t="s">
        <v>197</v>
      </c>
      <c r="D150" s="675">
        <v>25</v>
      </c>
      <c r="E150" s="668">
        <v>25</v>
      </c>
      <c r="F150" s="1099"/>
      <c r="G150" s="98"/>
    </row>
    <row r="151" spans="2:7" ht="69" customHeight="1" x14ac:dyDescent="0.2">
      <c r="B151" s="1097"/>
      <c r="C151" s="97" t="s">
        <v>198</v>
      </c>
      <c r="D151" s="668">
        <v>10</v>
      </c>
      <c r="E151" s="668">
        <v>10</v>
      </c>
      <c r="F151" s="1100"/>
      <c r="G151" s="98"/>
    </row>
    <row r="152" spans="2:7" x14ac:dyDescent="0.25">
      <c r="C152"/>
    </row>
    <row r="155" spans="2:7" x14ac:dyDescent="0.25">
      <c r="B155" s="39" t="s">
        <v>199</v>
      </c>
    </row>
    <row r="158" spans="2:7" x14ac:dyDescent="0.25">
      <c r="B158" s="40" t="s">
        <v>20</v>
      </c>
      <c r="C158" s="40" t="s">
        <v>29</v>
      </c>
      <c r="D158" s="42" t="s">
        <v>30</v>
      </c>
      <c r="E158" s="42" t="s">
        <v>31</v>
      </c>
    </row>
    <row r="159" spans="2:7" ht="28.5" x14ac:dyDescent="0.25">
      <c r="B159" s="43" t="s">
        <v>200</v>
      </c>
      <c r="C159" s="44">
        <v>40</v>
      </c>
      <c r="D159" s="668">
        <f>+E129</f>
        <v>40</v>
      </c>
      <c r="E159" s="1081">
        <f>+D159+D160</f>
        <v>100</v>
      </c>
    </row>
    <row r="160" spans="2:7" ht="42.75" x14ac:dyDescent="0.25">
      <c r="B160" s="43" t="s">
        <v>201</v>
      </c>
      <c r="C160" s="44">
        <v>60</v>
      </c>
      <c r="D160" s="668">
        <f>+F149</f>
        <v>60</v>
      </c>
      <c r="E160" s="1082"/>
    </row>
    <row r="162" spans="2:16" x14ac:dyDescent="0.25">
      <c r="B162" s="1" t="s">
        <v>3378</v>
      </c>
    </row>
    <row r="164" spans="2:16" ht="26.25" x14ac:dyDescent="0.25">
      <c r="B164" s="1072" t="s">
        <v>1</v>
      </c>
      <c r="C164" s="1073"/>
      <c r="D164" s="1073"/>
      <c r="E164" s="1073"/>
      <c r="F164" s="1073"/>
      <c r="G164" s="1073"/>
      <c r="H164" s="1073"/>
      <c r="I164" s="1073"/>
      <c r="J164" s="1073"/>
      <c r="K164" s="1073"/>
      <c r="L164" s="1073"/>
      <c r="M164" s="1073"/>
      <c r="N164" s="1073"/>
      <c r="O164" s="1073"/>
      <c r="P164" s="1073"/>
    </row>
    <row r="166" spans="2:16" ht="26.25" x14ac:dyDescent="0.25">
      <c r="B166" s="1072" t="s">
        <v>2</v>
      </c>
      <c r="C166" s="1073"/>
      <c r="D166" s="1073"/>
      <c r="E166" s="1073"/>
      <c r="F166" s="1073"/>
      <c r="G166" s="1073"/>
      <c r="H166" s="1073"/>
      <c r="I166" s="1073"/>
      <c r="J166" s="1073"/>
      <c r="K166" s="1073"/>
      <c r="L166" s="1073"/>
      <c r="M166" s="1073"/>
      <c r="N166" s="1073"/>
      <c r="O166" s="1073"/>
      <c r="P166" s="1073"/>
    </row>
    <row r="167" spans="2:16" ht="15.75" thickBot="1" x14ac:dyDescent="0.3"/>
    <row r="168" spans="2:16" ht="21.75" thickBot="1" x14ac:dyDescent="0.3">
      <c r="B168" s="3" t="s">
        <v>3</v>
      </c>
      <c r="C168" s="1074" t="s">
        <v>3339</v>
      </c>
      <c r="D168" s="1074"/>
      <c r="E168" s="1074"/>
      <c r="F168" s="1074"/>
      <c r="G168" s="1074"/>
      <c r="H168" s="1074"/>
      <c r="I168" s="1074"/>
      <c r="J168" s="1074"/>
      <c r="K168" s="1074"/>
      <c r="L168" s="1074"/>
      <c r="M168" s="1074"/>
      <c r="N168" s="1075"/>
    </row>
    <row r="169" spans="2:16" ht="16.5" thickBot="1" x14ac:dyDescent="0.3">
      <c r="B169" s="4" t="s">
        <v>5</v>
      </c>
      <c r="C169" s="1074"/>
      <c r="D169" s="1074"/>
      <c r="E169" s="1074"/>
      <c r="F169" s="1074"/>
      <c r="G169" s="1074"/>
      <c r="H169" s="1074"/>
      <c r="I169" s="1074"/>
      <c r="J169" s="1074"/>
      <c r="K169" s="1074"/>
      <c r="L169" s="1074"/>
      <c r="M169" s="1074"/>
      <c r="N169" s="1075"/>
    </row>
    <row r="170" spans="2:16" ht="16.5" thickBot="1" x14ac:dyDescent="0.3">
      <c r="B170" s="4" t="s">
        <v>6</v>
      </c>
      <c r="C170" s="1074"/>
      <c r="D170" s="1074"/>
      <c r="E170" s="1074"/>
      <c r="F170" s="1074"/>
      <c r="G170" s="1074"/>
      <c r="H170" s="1074"/>
      <c r="I170" s="1074"/>
      <c r="J170" s="1074"/>
      <c r="K170" s="1074"/>
      <c r="L170" s="1074"/>
      <c r="M170" s="1074"/>
      <c r="N170" s="1075"/>
    </row>
    <row r="171" spans="2:16" ht="16.5" thickBot="1" x14ac:dyDescent="0.3">
      <c r="B171" s="4" t="s">
        <v>7</v>
      </c>
      <c r="C171" s="1074"/>
      <c r="D171" s="1074"/>
      <c r="E171" s="1074"/>
      <c r="F171" s="1074"/>
      <c r="G171" s="1074"/>
      <c r="H171" s="1074"/>
      <c r="I171" s="1074"/>
      <c r="J171" s="1074"/>
      <c r="K171" s="1074"/>
      <c r="L171" s="1074"/>
      <c r="M171" s="1074"/>
      <c r="N171" s="1075"/>
    </row>
    <row r="172" spans="2:16" ht="16.5" thickBot="1" x14ac:dyDescent="0.3">
      <c r="B172" s="4" t="s">
        <v>8</v>
      </c>
      <c r="C172" s="1233">
        <v>5</v>
      </c>
      <c r="D172" s="1233"/>
      <c r="E172" s="1234"/>
      <c r="F172" s="5"/>
      <c r="G172" s="5"/>
      <c r="H172" s="5"/>
      <c r="I172" s="5"/>
      <c r="J172" s="5"/>
      <c r="K172" s="5"/>
      <c r="L172" s="5"/>
      <c r="M172" s="5"/>
      <c r="N172" s="6"/>
    </row>
    <row r="173" spans="2:16" ht="16.5" thickBot="1" x14ac:dyDescent="0.3">
      <c r="B173" s="7" t="s">
        <v>10</v>
      </c>
      <c r="C173" s="8">
        <v>41972</v>
      </c>
      <c r="D173" s="9"/>
      <c r="E173" s="9"/>
      <c r="F173" s="9"/>
      <c r="G173" s="9"/>
      <c r="H173" s="9"/>
      <c r="I173" s="9"/>
      <c r="J173" s="9"/>
      <c r="K173" s="9"/>
      <c r="L173" s="9"/>
      <c r="M173" s="9"/>
      <c r="N173" s="10"/>
    </row>
    <row r="174" spans="2:16" ht="15.75" x14ac:dyDescent="0.25">
      <c r="B174" s="11"/>
      <c r="C174" s="12"/>
      <c r="D174" s="13"/>
      <c r="E174" s="13"/>
      <c r="F174" s="13"/>
      <c r="G174" s="13"/>
      <c r="H174" s="13"/>
      <c r="I174" s="14"/>
      <c r="J174" s="14"/>
      <c r="K174" s="14"/>
      <c r="L174" s="14"/>
      <c r="M174" s="14"/>
      <c r="N174" s="13"/>
    </row>
    <row r="175" spans="2:16" x14ac:dyDescent="0.25">
      <c r="I175" s="14"/>
      <c r="J175" s="14"/>
      <c r="K175" s="14"/>
      <c r="L175" s="14"/>
      <c r="M175" s="14"/>
      <c r="N175" s="15"/>
    </row>
    <row r="176" spans="2:16" x14ac:dyDescent="0.25">
      <c r="B176" s="1078" t="s">
        <v>12</v>
      </c>
      <c r="C176" s="1078"/>
      <c r="D176" s="672" t="s">
        <v>13</v>
      </c>
      <c r="E176" s="672" t="s">
        <v>14</v>
      </c>
      <c r="F176" s="672" t="s">
        <v>15</v>
      </c>
      <c r="G176" s="16"/>
      <c r="I176" s="17"/>
      <c r="J176" s="17"/>
      <c r="K176" s="17"/>
      <c r="L176" s="17"/>
      <c r="M176" s="17"/>
      <c r="N176" s="15"/>
    </row>
    <row r="177" spans="1:14" x14ac:dyDescent="0.25">
      <c r="B177" s="1078"/>
      <c r="C177" s="1078"/>
      <c r="D177" s="672">
        <v>5</v>
      </c>
      <c r="E177" s="18">
        <v>2432339772</v>
      </c>
      <c r="F177" s="19">
        <v>894</v>
      </c>
      <c r="G177" s="20"/>
      <c r="I177" s="21"/>
      <c r="J177" s="21"/>
      <c r="K177" s="21"/>
      <c r="L177" s="21"/>
      <c r="M177" s="21"/>
      <c r="N177" s="15"/>
    </row>
    <row r="178" spans="1:14" x14ac:dyDescent="0.25">
      <c r="B178" s="1078"/>
      <c r="C178" s="1078"/>
      <c r="D178" s="672"/>
      <c r="E178" s="18"/>
      <c r="F178" s="18"/>
      <c r="G178" s="20"/>
      <c r="I178" s="21"/>
      <c r="J178" s="21"/>
      <c r="K178" s="21"/>
      <c r="L178" s="21"/>
      <c r="M178" s="21"/>
      <c r="N178" s="15"/>
    </row>
    <row r="179" spans="1:14" x14ac:dyDescent="0.25">
      <c r="B179" s="1078"/>
      <c r="C179" s="1078"/>
      <c r="D179" s="672"/>
      <c r="E179" s="18"/>
      <c r="F179" s="18"/>
      <c r="G179" s="20"/>
      <c r="I179" s="21"/>
      <c r="J179" s="21"/>
      <c r="K179" s="21"/>
      <c r="L179" s="21"/>
      <c r="M179" s="21"/>
      <c r="N179" s="15"/>
    </row>
    <row r="180" spans="1:14" x14ac:dyDescent="0.25">
      <c r="B180" s="1078"/>
      <c r="C180" s="1078"/>
      <c r="D180" s="672"/>
      <c r="E180" s="22"/>
      <c r="F180" s="18"/>
      <c r="G180" s="20"/>
      <c r="H180" s="23"/>
      <c r="I180" s="21"/>
      <c r="J180" s="21"/>
      <c r="K180" s="21"/>
      <c r="L180" s="21"/>
      <c r="M180" s="21"/>
      <c r="N180" s="24"/>
    </row>
    <row r="181" spans="1:14" x14ac:dyDescent="0.25">
      <c r="B181" s="1078"/>
      <c r="C181" s="1078"/>
      <c r="D181" s="672"/>
      <c r="E181" s="22"/>
      <c r="F181" s="18"/>
      <c r="G181" s="20"/>
      <c r="H181" s="23"/>
      <c r="I181" s="21"/>
      <c r="J181" s="21"/>
      <c r="K181" s="21"/>
      <c r="L181" s="21"/>
      <c r="M181" s="21"/>
      <c r="N181" s="24"/>
    </row>
    <row r="182" spans="1:14" x14ac:dyDescent="0.25">
      <c r="B182" s="1078"/>
      <c r="C182" s="1078"/>
      <c r="D182" s="672"/>
      <c r="E182" s="22"/>
      <c r="F182" s="18"/>
      <c r="G182" s="20"/>
      <c r="H182" s="23"/>
      <c r="I182" s="21"/>
      <c r="J182" s="21"/>
      <c r="K182" s="21"/>
      <c r="L182" s="21"/>
      <c r="M182" s="21"/>
      <c r="N182" s="24"/>
    </row>
    <row r="183" spans="1:14" x14ac:dyDescent="0.25">
      <c r="B183" s="1078"/>
      <c r="C183" s="1078"/>
      <c r="D183" s="672"/>
      <c r="E183" s="22"/>
      <c r="F183" s="18"/>
      <c r="G183" s="20"/>
      <c r="H183" s="23"/>
      <c r="I183" s="25"/>
      <c r="J183" s="25"/>
      <c r="K183" s="25"/>
      <c r="L183" s="25"/>
      <c r="M183" s="25"/>
      <c r="N183" s="24"/>
    </row>
    <row r="184" spans="1:14" x14ac:dyDescent="0.25">
      <c r="B184" s="1078"/>
      <c r="C184" s="1078"/>
      <c r="D184" s="672"/>
      <c r="E184" s="22"/>
      <c r="F184" s="18"/>
      <c r="G184" s="20"/>
      <c r="H184" s="23"/>
      <c r="I184" s="14"/>
      <c r="J184" s="14"/>
      <c r="K184" s="14"/>
      <c r="L184" s="14"/>
      <c r="M184" s="14"/>
      <c r="N184" s="24"/>
    </row>
    <row r="185" spans="1:14" x14ac:dyDescent="0.25">
      <c r="B185" s="1078"/>
      <c r="C185" s="1078"/>
      <c r="D185" s="672"/>
      <c r="E185" s="22"/>
      <c r="F185" s="18"/>
      <c r="G185" s="20"/>
      <c r="H185" s="23"/>
      <c r="I185" s="14"/>
      <c r="J185" s="14"/>
      <c r="K185" s="14"/>
      <c r="L185" s="14"/>
      <c r="M185" s="14"/>
      <c r="N185" s="24"/>
    </row>
    <row r="186" spans="1:14" x14ac:dyDescent="0.25">
      <c r="B186" s="1078"/>
      <c r="C186" s="1078"/>
      <c r="D186" s="672"/>
      <c r="E186" s="22"/>
      <c r="F186" s="18"/>
      <c r="G186" s="20"/>
      <c r="H186" s="23"/>
      <c r="I186" s="14"/>
      <c r="J186" s="14"/>
      <c r="K186" s="14"/>
      <c r="L186" s="14"/>
      <c r="M186" s="14"/>
      <c r="N186" s="24"/>
    </row>
    <row r="187" spans="1:14" ht="15.75" thickBot="1" x14ac:dyDescent="0.3">
      <c r="B187" s="1079" t="s">
        <v>16</v>
      </c>
      <c r="C187" s="1080"/>
      <c r="D187" s="672"/>
      <c r="E187" s="26">
        <f>SUM(E177:E186)</f>
        <v>2432339772</v>
      </c>
      <c r="F187" s="19">
        <f>SUM(F177:F186)</f>
        <v>894</v>
      </c>
      <c r="G187" s="20"/>
      <c r="H187" s="23"/>
      <c r="I187" s="14"/>
      <c r="J187" s="14"/>
      <c r="K187" s="14"/>
      <c r="L187" s="14"/>
      <c r="M187" s="14"/>
      <c r="N187" s="24"/>
    </row>
    <row r="188" spans="1:14" ht="45.75" thickBot="1" x14ac:dyDescent="0.3">
      <c r="A188" s="27"/>
      <c r="B188" s="28" t="s">
        <v>17</v>
      </c>
      <c r="C188" s="28" t="s">
        <v>18</v>
      </c>
      <c r="E188" s="17"/>
      <c r="F188" s="17"/>
      <c r="G188" s="17"/>
      <c r="H188" s="17"/>
      <c r="I188" s="29"/>
      <c r="J188" s="29"/>
      <c r="K188" s="29"/>
      <c r="L188" s="29"/>
      <c r="M188" s="29"/>
    </row>
    <row r="189" spans="1:14" ht="15.75" thickBot="1" x14ac:dyDescent="0.3">
      <c r="A189" s="30">
        <v>1</v>
      </c>
      <c r="C189" s="31">
        <f>+(F187*80)/100</f>
        <v>715.2</v>
      </c>
      <c r="D189" s="32"/>
      <c r="E189" s="33">
        <f>E187</f>
        <v>2432339772</v>
      </c>
      <c r="F189" s="34"/>
      <c r="G189" s="34"/>
      <c r="H189" s="34"/>
      <c r="I189" s="35"/>
      <c r="J189" s="35"/>
      <c r="K189" s="35"/>
      <c r="L189" s="35"/>
      <c r="M189" s="35"/>
    </row>
    <row r="190" spans="1:14" x14ac:dyDescent="0.25">
      <c r="A190" s="36"/>
      <c r="C190" s="37"/>
      <c r="D190" s="21"/>
      <c r="E190" s="38"/>
      <c r="F190" s="34"/>
      <c r="G190" s="34"/>
      <c r="H190" s="34"/>
      <c r="I190" s="35"/>
      <c r="J190" s="35"/>
      <c r="K190" s="35"/>
      <c r="L190" s="35"/>
      <c r="M190" s="35"/>
    </row>
    <row r="191" spans="1:14" x14ac:dyDescent="0.25">
      <c r="A191" s="36"/>
      <c r="C191" s="37"/>
      <c r="D191" s="21"/>
      <c r="E191" s="38"/>
      <c r="F191" s="34"/>
      <c r="G191" s="34"/>
      <c r="H191" s="34"/>
      <c r="I191" s="35"/>
      <c r="J191" s="35"/>
      <c r="K191" s="35"/>
      <c r="L191" s="35"/>
      <c r="M191" s="35"/>
    </row>
    <row r="192" spans="1:14" x14ac:dyDescent="0.25">
      <c r="A192" s="36"/>
      <c r="B192" s="39" t="s">
        <v>19</v>
      </c>
      <c r="C192"/>
      <c r="D192"/>
      <c r="E192"/>
      <c r="F192"/>
      <c r="G192"/>
      <c r="H192"/>
      <c r="I192" s="14"/>
      <c r="J192" s="14"/>
      <c r="K192" s="14"/>
      <c r="L192" s="14"/>
      <c r="M192" s="14"/>
      <c r="N192" s="15"/>
    </row>
    <row r="193" spans="1:14" x14ac:dyDescent="0.25">
      <c r="A193" s="36"/>
      <c r="B193"/>
      <c r="C193"/>
      <c r="D193"/>
      <c r="E193"/>
      <c r="F193"/>
      <c r="G193"/>
      <c r="H193"/>
      <c r="I193" s="14"/>
      <c r="J193" s="14"/>
      <c r="K193" s="14"/>
      <c r="L193" s="14"/>
      <c r="M193" s="14"/>
      <c r="N193" s="15"/>
    </row>
    <row r="194" spans="1:14" x14ac:dyDescent="0.25">
      <c r="A194" s="36"/>
      <c r="B194" s="40" t="s">
        <v>20</v>
      </c>
      <c r="C194" s="40" t="s">
        <v>21</v>
      </c>
      <c r="D194" s="40" t="s">
        <v>22</v>
      </c>
      <c r="E194"/>
      <c r="F194"/>
      <c r="G194"/>
      <c r="H194"/>
      <c r="I194" s="14"/>
      <c r="J194" s="14"/>
      <c r="K194" s="14"/>
      <c r="L194" s="14"/>
      <c r="M194" s="14"/>
      <c r="N194" s="15"/>
    </row>
    <row r="195" spans="1:14" x14ac:dyDescent="0.25">
      <c r="A195" s="36"/>
      <c r="B195" s="41" t="s">
        <v>23</v>
      </c>
      <c r="C195" s="41" t="s">
        <v>24</v>
      </c>
      <c r="D195" s="41"/>
      <c r="E195"/>
      <c r="F195"/>
      <c r="G195"/>
      <c r="H195"/>
      <c r="I195" s="14"/>
      <c r="J195" s="14"/>
      <c r="K195" s="14"/>
      <c r="L195" s="14"/>
      <c r="M195" s="14"/>
      <c r="N195" s="15"/>
    </row>
    <row r="196" spans="1:14" x14ac:dyDescent="0.25">
      <c r="A196" s="36"/>
      <c r="B196" s="41" t="s">
        <v>25</v>
      </c>
      <c r="C196" s="41" t="s">
        <v>24</v>
      </c>
      <c r="D196" s="41"/>
      <c r="E196"/>
      <c r="F196"/>
      <c r="G196"/>
      <c r="H196"/>
      <c r="I196" s="14"/>
      <c r="J196" s="14"/>
      <c r="K196" s="14"/>
      <c r="L196" s="14"/>
      <c r="M196" s="14"/>
      <c r="N196" s="15"/>
    </row>
    <row r="197" spans="1:14" x14ac:dyDescent="0.25">
      <c r="A197" s="36"/>
      <c r="B197" s="41" t="s">
        <v>26</v>
      </c>
      <c r="C197" s="41" t="s">
        <v>24</v>
      </c>
      <c r="D197" s="41"/>
      <c r="E197"/>
      <c r="F197"/>
      <c r="G197"/>
      <c r="H197"/>
      <c r="I197" s="14"/>
      <c r="J197" s="14"/>
      <c r="K197" s="14"/>
      <c r="L197" s="14"/>
      <c r="M197" s="14"/>
      <c r="N197" s="15"/>
    </row>
    <row r="198" spans="1:14" x14ac:dyDescent="0.25">
      <c r="A198" s="36"/>
      <c r="B198" s="41" t="s">
        <v>27</v>
      </c>
      <c r="C198" s="41" t="s">
        <v>24</v>
      </c>
      <c r="D198" s="41"/>
      <c r="E198"/>
      <c r="F198"/>
      <c r="G198"/>
      <c r="H198"/>
      <c r="I198" s="14"/>
      <c r="J198" s="14"/>
      <c r="K198" s="14"/>
      <c r="L198" s="14"/>
      <c r="M198" s="14"/>
      <c r="N198" s="15"/>
    </row>
    <row r="199" spans="1:14" x14ac:dyDescent="0.25">
      <c r="A199" s="36"/>
      <c r="B199"/>
      <c r="C199"/>
      <c r="D199"/>
      <c r="E199"/>
      <c r="F199"/>
      <c r="G199"/>
      <c r="H199"/>
      <c r="I199" s="14"/>
      <c r="J199" s="14"/>
      <c r="K199" s="14"/>
      <c r="L199" s="14"/>
      <c r="M199" s="14"/>
      <c r="N199" s="15"/>
    </row>
    <row r="200" spans="1:14" x14ac:dyDescent="0.25">
      <c r="A200" s="36"/>
      <c r="B200"/>
      <c r="C200"/>
      <c r="D200"/>
      <c r="E200"/>
      <c r="F200"/>
      <c r="G200"/>
      <c r="H200"/>
      <c r="I200" s="14"/>
      <c r="J200" s="14"/>
      <c r="K200" s="14"/>
      <c r="L200" s="14"/>
      <c r="M200" s="14"/>
      <c r="N200" s="15"/>
    </row>
    <row r="201" spans="1:14" x14ac:dyDescent="0.25">
      <c r="A201" s="36"/>
      <c r="B201" s="39" t="s">
        <v>28</v>
      </c>
      <c r="C201"/>
      <c r="D201"/>
      <c r="E201"/>
      <c r="F201"/>
      <c r="G201"/>
      <c r="H201"/>
      <c r="I201" s="14"/>
      <c r="J201" s="14"/>
      <c r="K201" s="14"/>
      <c r="L201" s="14"/>
      <c r="M201" s="14"/>
      <c r="N201" s="15"/>
    </row>
    <row r="202" spans="1:14" x14ac:dyDescent="0.25">
      <c r="A202" s="36"/>
      <c r="B202"/>
      <c r="C202"/>
      <c r="D202"/>
      <c r="E202"/>
      <c r="F202"/>
      <c r="G202"/>
      <c r="H202"/>
      <c r="I202" s="14"/>
      <c r="J202" s="14"/>
      <c r="K202" s="14"/>
      <c r="L202" s="14"/>
      <c r="M202" s="14"/>
      <c r="N202" s="15"/>
    </row>
    <row r="203" spans="1:14" x14ac:dyDescent="0.25">
      <c r="A203" s="36"/>
      <c r="B203"/>
      <c r="C203"/>
      <c r="D203"/>
      <c r="E203"/>
      <c r="F203"/>
      <c r="G203"/>
      <c r="H203"/>
      <c r="I203" s="14"/>
      <c r="J203" s="14"/>
      <c r="K203" s="14"/>
      <c r="L203" s="14"/>
      <c r="M203" s="14"/>
      <c r="N203" s="15"/>
    </row>
    <row r="204" spans="1:14" x14ac:dyDescent="0.25">
      <c r="A204" s="36"/>
      <c r="B204" s="40" t="s">
        <v>20</v>
      </c>
      <c r="C204" s="40" t="s">
        <v>29</v>
      </c>
      <c r="D204" s="42" t="s">
        <v>30</v>
      </c>
      <c r="E204" s="42" t="s">
        <v>31</v>
      </c>
      <c r="F204"/>
      <c r="G204"/>
      <c r="H204"/>
      <c r="I204" s="14"/>
      <c r="J204" s="14"/>
      <c r="K204" s="14"/>
      <c r="L204" s="14"/>
      <c r="M204" s="14"/>
      <c r="N204" s="15"/>
    </row>
    <row r="205" spans="1:14" ht="28.5" x14ac:dyDescent="0.25">
      <c r="A205" s="36"/>
      <c r="B205" s="43" t="s">
        <v>32</v>
      </c>
      <c r="C205" s="44">
        <v>40</v>
      </c>
      <c r="D205" s="668">
        <v>30</v>
      </c>
      <c r="E205" s="1081">
        <f>+D205+D206</f>
        <v>90</v>
      </c>
      <c r="F205"/>
      <c r="G205"/>
      <c r="H205"/>
      <c r="I205" s="14"/>
      <c r="J205" s="14"/>
      <c r="K205" s="14"/>
      <c r="L205" s="14"/>
      <c r="M205" s="14"/>
      <c r="N205" s="15"/>
    </row>
    <row r="206" spans="1:14" ht="42.75" x14ac:dyDescent="0.25">
      <c r="A206" s="36"/>
      <c r="B206" s="43" t="s">
        <v>33</v>
      </c>
      <c r="C206" s="44">
        <v>60</v>
      </c>
      <c r="D206" s="668">
        <v>60</v>
      </c>
      <c r="E206" s="1082"/>
      <c r="F206"/>
      <c r="G206"/>
      <c r="H206"/>
      <c r="I206" s="14"/>
      <c r="J206" s="14"/>
      <c r="K206" s="14"/>
      <c r="L206" s="14"/>
      <c r="M206" s="14"/>
      <c r="N206" s="15"/>
    </row>
    <row r="207" spans="1:14" x14ac:dyDescent="0.25">
      <c r="A207" s="36"/>
      <c r="C207" s="37"/>
      <c r="D207" s="21"/>
      <c r="E207" s="38"/>
      <c r="F207" s="34"/>
      <c r="G207" s="34"/>
      <c r="H207" s="34"/>
      <c r="I207" s="35"/>
      <c r="J207" s="35"/>
      <c r="K207" s="35"/>
      <c r="L207" s="35"/>
      <c r="M207" s="35"/>
    </row>
    <row r="208" spans="1:14" x14ac:dyDescent="0.25">
      <c r="A208" s="36"/>
      <c r="C208" s="37"/>
      <c r="D208" s="21"/>
      <c r="E208" s="38"/>
      <c r="F208" s="34"/>
      <c r="G208" s="34"/>
      <c r="H208" s="34"/>
      <c r="I208" s="35"/>
      <c r="J208" s="35"/>
      <c r="K208" s="35"/>
      <c r="L208" s="35"/>
      <c r="M208" s="35"/>
    </row>
    <row r="209" spans="1:17" x14ac:dyDescent="0.25">
      <c r="A209" s="36"/>
      <c r="C209" s="37"/>
      <c r="D209" s="21"/>
      <c r="E209" s="38"/>
      <c r="F209" s="34"/>
      <c r="G209" s="34"/>
      <c r="H209" s="34"/>
      <c r="I209" s="35"/>
      <c r="J209" s="35"/>
      <c r="K209" s="35"/>
      <c r="L209" s="35"/>
      <c r="M209" s="35"/>
    </row>
    <row r="210" spans="1:17" ht="15.75" thickBot="1" x14ac:dyDescent="0.3">
      <c r="M210" s="1083" t="s">
        <v>34</v>
      </c>
      <c r="N210" s="1083"/>
    </row>
    <row r="211" spans="1:17" x14ac:dyDescent="0.25">
      <c r="B211" s="39" t="s">
        <v>35</v>
      </c>
      <c r="M211" s="45"/>
      <c r="N211" s="45"/>
    </row>
    <row r="212" spans="1:17" ht="15.75" thickBot="1" x14ac:dyDescent="0.3">
      <c r="M212" s="45"/>
      <c r="N212" s="45"/>
    </row>
    <row r="213" spans="1:17" ht="60" x14ac:dyDescent="0.25">
      <c r="A213" s="14"/>
      <c r="B213" s="46" t="s">
        <v>36</v>
      </c>
      <c r="C213" s="46" t="s">
        <v>37</v>
      </c>
      <c r="D213" s="46" t="s">
        <v>38</v>
      </c>
      <c r="E213" s="46" t="s">
        <v>39</v>
      </c>
      <c r="F213" s="46" t="s">
        <v>40</v>
      </c>
      <c r="G213" s="46" t="s">
        <v>41</v>
      </c>
      <c r="H213" s="46" t="s">
        <v>42</v>
      </c>
      <c r="I213" s="46" t="s">
        <v>43</v>
      </c>
      <c r="J213" s="46" t="s">
        <v>44</v>
      </c>
      <c r="K213" s="46" t="s">
        <v>45</v>
      </c>
      <c r="L213" s="46" t="s">
        <v>46</v>
      </c>
      <c r="M213" s="47" t="s">
        <v>47</v>
      </c>
      <c r="N213" s="46" t="s">
        <v>48</v>
      </c>
      <c r="O213" s="46" t="s">
        <v>49</v>
      </c>
      <c r="P213" s="48" t="s">
        <v>50</v>
      </c>
      <c r="Q213" s="48" t="s">
        <v>51</v>
      </c>
    </row>
    <row r="214" spans="1:17" x14ac:dyDescent="0.25">
      <c r="A214" s="62">
        <v>1</v>
      </c>
      <c r="B214" s="50" t="s">
        <v>3339</v>
      </c>
      <c r="C214" s="50" t="s">
        <v>3339</v>
      </c>
      <c r="D214" s="49" t="s">
        <v>272</v>
      </c>
      <c r="E214" s="64" t="s">
        <v>3379</v>
      </c>
      <c r="F214" s="52" t="s">
        <v>21</v>
      </c>
      <c r="G214" s="53"/>
      <c r="H214" s="54" t="s">
        <v>3380</v>
      </c>
      <c r="I214" s="55" t="s">
        <v>1307</v>
      </c>
      <c r="J214" s="55"/>
      <c r="K214" s="56">
        <v>0.6</v>
      </c>
      <c r="L214" s="55"/>
      <c r="M214" s="56">
        <v>150</v>
      </c>
      <c r="N214" s="56">
        <f>+M214*G214</f>
        <v>0</v>
      </c>
      <c r="O214" s="57"/>
      <c r="P214" s="57"/>
      <c r="Q214" s="58"/>
    </row>
    <row r="215" spans="1:17" x14ac:dyDescent="0.25">
      <c r="A215" s="62">
        <f>+A214+1</f>
        <v>2</v>
      </c>
      <c r="B215" s="50" t="s">
        <v>3339</v>
      </c>
      <c r="C215" s="50" t="s">
        <v>3339</v>
      </c>
      <c r="D215" s="49" t="s">
        <v>272</v>
      </c>
      <c r="E215" s="64" t="s">
        <v>3381</v>
      </c>
      <c r="F215" s="52"/>
      <c r="G215" s="52"/>
      <c r="H215" s="52" t="s">
        <v>2800</v>
      </c>
      <c r="I215" s="55" t="s">
        <v>3382</v>
      </c>
      <c r="J215" s="55"/>
      <c r="K215" s="56">
        <v>22.36</v>
      </c>
      <c r="L215" s="55"/>
      <c r="M215" s="56">
        <v>1270</v>
      </c>
      <c r="N215" s="56"/>
      <c r="O215" s="57">
        <v>57296046</v>
      </c>
      <c r="P215" s="57"/>
      <c r="Q215" s="58"/>
    </row>
    <row r="216" spans="1:17" x14ac:dyDescent="0.25">
      <c r="A216" s="62">
        <f t="shared" ref="A216:A221" si="5">+A215+1</f>
        <v>3</v>
      </c>
      <c r="B216" s="50"/>
      <c r="C216" s="50"/>
      <c r="D216" s="49"/>
      <c r="E216" s="64"/>
      <c r="F216" s="52"/>
      <c r="G216" s="52"/>
      <c r="H216" s="52"/>
      <c r="I216" s="55"/>
      <c r="J216" s="55"/>
      <c r="K216" s="51"/>
      <c r="L216" s="55"/>
      <c r="M216" s="56"/>
      <c r="N216" s="56"/>
      <c r="O216" s="57"/>
      <c r="P216" s="57"/>
      <c r="Q216" s="58"/>
    </row>
    <row r="217" spans="1:17" ht="30" x14ac:dyDescent="0.25">
      <c r="A217" s="62">
        <f t="shared" si="5"/>
        <v>4</v>
      </c>
      <c r="B217" s="50" t="s">
        <v>3339</v>
      </c>
      <c r="C217" s="50" t="s">
        <v>3339</v>
      </c>
      <c r="D217" s="49" t="s">
        <v>3362</v>
      </c>
      <c r="E217" s="64">
        <v>46000358.060000002</v>
      </c>
      <c r="F217" s="52" t="s">
        <v>21</v>
      </c>
      <c r="G217" s="52"/>
      <c r="H217" s="52" t="s">
        <v>3383</v>
      </c>
      <c r="I217" s="55" t="s">
        <v>153</v>
      </c>
      <c r="J217" s="55"/>
      <c r="K217" s="51">
        <v>3</v>
      </c>
      <c r="L217" s="55"/>
      <c r="M217" s="56">
        <v>150</v>
      </c>
      <c r="N217" s="56"/>
      <c r="O217" s="57">
        <v>112897125</v>
      </c>
      <c r="P217" s="57"/>
      <c r="Q217" s="58" t="s">
        <v>2138</v>
      </c>
    </row>
    <row r="218" spans="1:17" x14ac:dyDescent="0.25">
      <c r="A218" s="62">
        <f t="shared" si="5"/>
        <v>5</v>
      </c>
      <c r="B218" s="49"/>
      <c r="C218" s="50"/>
      <c r="D218" s="49"/>
      <c r="E218" s="64"/>
      <c r="F218" s="52"/>
      <c r="G218" s="52"/>
      <c r="H218" s="52"/>
      <c r="I218" s="55"/>
      <c r="J218" s="55"/>
      <c r="K218" s="55"/>
      <c r="L218" s="55"/>
      <c r="M218" s="56"/>
      <c r="N218" s="56"/>
      <c r="O218" s="57"/>
      <c r="P218" s="57"/>
      <c r="Q218" s="58"/>
    </row>
    <row r="219" spans="1:17" x14ac:dyDescent="0.25">
      <c r="A219" s="62">
        <f t="shared" si="5"/>
        <v>6</v>
      </c>
      <c r="B219" s="49"/>
      <c r="C219" s="50"/>
      <c r="D219" s="49"/>
      <c r="E219" s="64"/>
      <c r="F219" s="52"/>
      <c r="G219" s="52"/>
      <c r="H219" s="52"/>
      <c r="I219" s="55"/>
      <c r="J219" s="55"/>
      <c r="K219" s="55"/>
      <c r="L219" s="55"/>
      <c r="M219" s="56"/>
      <c r="N219" s="56"/>
      <c r="O219" s="57"/>
      <c r="P219" s="57"/>
      <c r="Q219" s="58"/>
    </row>
    <row r="220" spans="1:17" x14ac:dyDescent="0.25">
      <c r="A220" s="62">
        <f t="shared" si="5"/>
        <v>7</v>
      </c>
      <c r="B220" s="49"/>
      <c r="C220" s="50"/>
      <c r="D220" s="49"/>
      <c r="E220" s="64"/>
      <c r="F220" s="52"/>
      <c r="G220" s="52"/>
      <c r="H220" s="52"/>
      <c r="I220" s="55"/>
      <c r="J220" s="55"/>
      <c r="K220" s="55"/>
      <c r="L220" s="55"/>
      <c r="M220" s="56"/>
      <c r="N220" s="56"/>
      <c r="O220" s="57"/>
      <c r="P220" s="57"/>
      <c r="Q220" s="58"/>
    </row>
    <row r="221" spans="1:17" x14ac:dyDescent="0.25">
      <c r="A221" s="62">
        <f t="shared" si="5"/>
        <v>8</v>
      </c>
      <c r="B221" s="49"/>
      <c r="C221" s="50"/>
      <c r="D221" s="49"/>
      <c r="E221" s="64"/>
      <c r="F221" s="52"/>
      <c r="G221" s="52"/>
      <c r="H221" s="52"/>
      <c r="I221" s="55"/>
      <c r="J221" s="55"/>
      <c r="K221" s="55"/>
      <c r="L221" s="55"/>
      <c r="M221" s="56"/>
      <c r="N221" s="56"/>
      <c r="O221" s="57"/>
      <c r="P221" s="57"/>
      <c r="Q221" s="58"/>
    </row>
    <row r="222" spans="1:17" ht="45" x14ac:dyDescent="0.25">
      <c r="A222" s="62"/>
      <c r="B222" s="63" t="s">
        <v>31</v>
      </c>
      <c r="C222" s="50"/>
      <c r="D222" s="49"/>
      <c r="E222" s="64"/>
      <c r="F222" s="52"/>
      <c r="G222" s="52"/>
      <c r="H222" s="52"/>
      <c r="I222" s="55"/>
      <c r="J222" s="55"/>
      <c r="K222" s="67">
        <f t="shared" ref="K222:N222" si="6">SUM(K214:K221)</f>
        <v>25.96</v>
      </c>
      <c r="L222" s="67">
        <f t="shared" si="6"/>
        <v>0</v>
      </c>
      <c r="M222" s="66">
        <f t="shared" si="6"/>
        <v>1570</v>
      </c>
      <c r="N222" s="67">
        <f t="shared" si="6"/>
        <v>0</v>
      </c>
      <c r="O222" s="57"/>
      <c r="P222" s="57"/>
      <c r="Q222" s="68" t="s">
        <v>3384</v>
      </c>
    </row>
    <row r="223" spans="1:17" x14ac:dyDescent="0.25">
      <c r="A223" s="69"/>
      <c r="B223" s="69"/>
      <c r="C223" s="69"/>
      <c r="D223" s="69"/>
      <c r="E223" s="70"/>
      <c r="F223" s="69"/>
      <c r="G223" s="69"/>
      <c r="H223" s="69"/>
      <c r="I223" s="69"/>
      <c r="J223" s="69"/>
      <c r="K223" s="69"/>
      <c r="L223" s="69"/>
      <c r="M223" s="69"/>
      <c r="N223" s="69"/>
      <c r="O223" s="69"/>
      <c r="P223" s="69"/>
      <c r="Q223" s="69"/>
    </row>
    <row r="224" spans="1:17" x14ac:dyDescent="0.25">
      <c r="A224" s="69"/>
      <c r="B224" s="1069" t="s">
        <v>76</v>
      </c>
      <c r="C224" s="1069" t="s">
        <v>77</v>
      </c>
      <c r="D224" s="1071" t="s">
        <v>78</v>
      </c>
      <c r="E224" s="1071"/>
      <c r="F224" s="69"/>
      <c r="G224" s="69"/>
      <c r="H224" s="69"/>
      <c r="I224" s="69"/>
      <c r="J224" s="69"/>
      <c r="K224" s="69"/>
      <c r="L224" s="69"/>
      <c r="M224" s="69"/>
      <c r="N224" s="69"/>
      <c r="O224" s="69"/>
      <c r="P224" s="69"/>
      <c r="Q224" s="69"/>
    </row>
    <row r="225" spans="1:19" x14ac:dyDescent="0.25">
      <c r="A225" s="69"/>
      <c r="B225" s="1070"/>
      <c r="C225" s="1070"/>
      <c r="D225" s="673" t="s">
        <v>79</v>
      </c>
      <c r="E225" s="71" t="s">
        <v>80</v>
      </c>
      <c r="F225" s="69"/>
      <c r="G225" s="69"/>
      <c r="H225" s="69"/>
      <c r="I225" s="69"/>
      <c r="J225" s="69"/>
      <c r="K225" s="69"/>
      <c r="L225" s="69"/>
      <c r="M225" s="69"/>
      <c r="N225" s="69"/>
      <c r="O225" s="69"/>
      <c r="P225" s="69"/>
      <c r="Q225" s="69"/>
    </row>
    <row r="226" spans="1:19" ht="18.75" x14ac:dyDescent="0.25">
      <c r="A226" s="69"/>
      <c r="B226" s="72" t="s">
        <v>81</v>
      </c>
      <c r="C226" s="73">
        <f>+K222</f>
        <v>25.96</v>
      </c>
      <c r="D226" s="75" t="s">
        <v>24</v>
      </c>
      <c r="E226" s="75"/>
      <c r="F226" s="76"/>
      <c r="G226" s="76"/>
      <c r="H226" s="76"/>
      <c r="I226" s="76"/>
      <c r="J226" s="76"/>
      <c r="K226" s="76"/>
      <c r="L226" s="76"/>
      <c r="M226" s="76"/>
      <c r="N226" s="69"/>
      <c r="O226" s="69"/>
      <c r="P226" s="69"/>
      <c r="Q226" s="69"/>
    </row>
    <row r="227" spans="1:19" x14ac:dyDescent="0.25">
      <c r="A227" s="69"/>
      <c r="B227" s="72" t="s">
        <v>82</v>
      </c>
      <c r="C227" s="73">
        <f>+M222</f>
        <v>1570</v>
      </c>
      <c r="D227" s="75" t="s">
        <v>24</v>
      </c>
      <c r="E227" s="75"/>
      <c r="F227" s="69"/>
      <c r="G227" s="69"/>
      <c r="H227" s="69"/>
      <c r="I227" s="69"/>
      <c r="J227" s="69"/>
      <c r="K227" s="69"/>
      <c r="L227" s="69"/>
      <c r="M227" s="69"/>
      <c r="N227" s="69"/>
      <c r="O227" s="69"/>
      <c r="P227" s="69"/>
      <c r="Q227" s="69"/>
    </row>
    <row r="228" spans="1:19" x14ac:dyDescent="0.25">
      <c r="A228" s="69"/>
      <c r="B228" s="77"/>
      <c r="C228" s="1087"/>
      <c r="D228" s="1087"/>
      <c r="E228" s="1087"/>
      <c r="F228" s="1087"/>
      <c r="G228" s="1087"/>
      <c r="H228" s="1087"/>
      <c r="I228" s="1087"/>
      <c r="J228" s="1087"/>
      <c r="K228" s="1087"/>
      <c r="L228" s="1087"/>
      <c r="M228" s="1087"/>
      <c r="N228" s="1087"/>
      <c r="O228" s="69"/>
      <c r="P228" s="69"/>
      <c r="Q228" s="69"/>
    </row>
    <row r="229" spans="1:19" ht="15.75" thickBot="1" x14ac:dyDescent="0.3"/>
    <row r="230" spans="1:19" ht="27" thickBot="1" x14ac:dyDescent="0.3">
      <c r="B230" s="1088" t="s">
        <v>83</v>
      </c>
      <c r="C230" s="1088"/>
      <c r="D230" s="1088"/>
      <c r="E230" s="1088"/>
      <c r="F230" s="1088"/>
      <c r="G230" s="1088"/>
      <c r="H230" s="1088"/>
      <c r="I230" s="1088"/>
      <c r="J230" s="1088"/>
      <c r="K230" s="1088"/>
      <c r="L230" s="1088"/>
      <c r="M230" s="1088"/>
      <c r="N230" s="1088"/>
    </row>
    <row r="233" spans="1:19" ht="105" x14ac:dyDescent="0.25">
      <c r="B233" s="78" t="s">
        <v>84</v>
      </c>
      <c r="C233" s="79" t="s">
        <v>85</v>
      </c>
      <c r="D233" s="79" t="s">
        <v>86</v>
      </c>
      <c r="E233" s="79" t="s">
        <v>87</v>
      </c>
      <c r="F233" s="79" t="s">
        <v>88</v>
      </c>
      <c r="G233" s="79" t="s">
        <v>89</v>
      </c>
      <c r="H233" s="79" t="s">
        <v>90</v>
      </c>
      <c r="I233" s="79" t="s">
        <v>91</v>
      </c>
      <c r="J233" s="79" t="s">
        <v>92</v>
      </c>
      <c r="K233" s="79" t="s">
        <v>93</v>
      </c>
      <c r="L233" s="79" t="s">
        <v>94</v>
      </c>
      <c r="M233" s="80" t="s">
        <v>95</v>
      </c>
      <c r="N233" s="80" t="s">
        <v>96</v>
      </c>
      <c r="O233" s="1084" t="s">
        <v>97</v>
      </c>
      <c r="P233" s="1086"/>
      <c r="Q233" s="79" t="s">
        <v>98</v>
      </c>
    </row>
    <row r="234" spans="1:19" ht="150" x14ac:dyDescent="0.25">
      <c r="A234" s="69"/>
      <c r="B234" s="740" t="s">
        <v>99</v>
      </c>
      <c r="C234" s="741" t="s">
        <v>524</v>
      </c>
      <c r="D234" s="742" t="s">
        <v>3385</v>
      </c>
      <c r="E234" s="742">
        <v>47</v>
      </c>
      <c r="F234" s="743"/>
      <c r="G234" s="742" t="s">
        <v>295</v>
      </c>
      <c r="H234" s="741"/>
      <c r="I234" s="741"/>
      <c r="J234" s="742" t="s">
        <v>21</v>
      </c>
      <c r="K234" s="742" t="s">
        <v>21</v>
      </c>
      <c r="L234" s="742" t="s">
        <v>21</v>
      </c>
      <c r="M234" s="742" t="s">
        <v>21</v>
      </c>
      <c r="N234" s="742" t="s">
        <v>21</v>
      </c>
      <c r="O234" s="1235" t="s">
        <v>3386</v>
      </c>
      <c r="P234" s="1236"/>
      <c r="Q234" s="742" t="s">
        <v>21</v>
      </c>
      <c r="R234" s="427" t="s">
        <v>3387</v>
      </c>
      <c r="S234" s="744"/>
    </row>
    <row r="235" spans="1:19" ht="45" customHeight="1" x14ac:dyDescent="0.25">
      <c r="A235" s="69"/>
      <c r="B235" s="740" t="s">
        <v>99</v>
      </c>
      <c r="C235" s="741" t="s">
        <v>524</v>
      </c>
      <c r="D235" s="742" t="s">
        <v>3388</v>
      </c>
      <c r="E235" s="742">
        <v>39</v>
      </c>
      <c r="F235" s="743"/>
      <c r="G235" s="741"/>
      <c r="H235" s="711" t="s">
        <v>21</v>
      </c>
      <c r="I235" s="741"/>
      <c r="J235" s="742" t="s">
        <v>21</v>
      </c>
      <c r="K235" s="742" t="s">
        <v>21</v>
      </c>
      <c r="L235" s="742" t="s">
        <v>21</v>
      </c>
      <c r="M235" s="742" t="s">
        <v>21</v>
      </c>
      <c r="N235" s="742" t="s">
        <v>21</v>
      </c>
      <c r="O235" s="1235" t="s">
        <v>2138</v>
      </c>
      <c r="P235" s="1236"/>
      <c r="Q235" s="742" t="s">
        <v>21</v>
      </c>
    </row>
    <row r="236" spans="1:19" x14ac:dyDescent="0.25">
      <c r="A236" s="69"/>
      <c r="B236" s="740" t="s">
        <v>99</v>
      </c>
      <c r="C236" s="741" t="s">
        <v>524</v>
      </c>
      <c r="D236" s="742" t="s">
        <v>3389</v>
      </c>
      <c r="E236" s="742">
        <v>52</v>
      </c>
      <c r="F236" s="743"/>
      <c r="G236" s="742" t="s">
        <v>295</v>
      </c>
      <c r="H236" s="742"/>
      <c r="I236" s="741"/>
      <c r="J236" s="742" t="s">
        <v>21</v>
      </c>
      <c r="K236" s="742" t="s">
        <v>21</v>
      </c>
      <c r="L236" s="742" t="s">
        <v>21</v>
      </c>
      <c r="M236" s="742" t="s">
        <v>21</v>
      </c>
      <c r="N236" s="742" t="s">
        <v>21</v>
      </c>
      <c r="O236" s="1237" t="s">
        <v>3390</v>
      </c>
      <c r="P236" s="1238"/>
      <c r="Q236" s="742" t="s">
        <v>21</v>
      </c>
    </row>
    <row r="237" spans="1:19" x14ac:dyDescent="0.25">
      <c r="A237" s="69"/>
      <c r="B237" s="740" t="s">
        <v>99</v>
      </c>
      <c r="C237" s="741" t="s">
        <v>524</v>
      </c>
      <c r="D237" s="711" t="s">
        <v>3391</v>
      </c>
      <c r="E237" s="742">
        <v>80</v>
      </c>
      <c r="F237" s="743"/>
      <c r="G237" s="742"/>
      <c r="H237" s="742" t="s">
        <v>21</v>
      </c>
      <c r="I237" s="741"/>
      <c r="J237" s="742" t="s">
        <v>21</v>
      </c>
      <c r="K237" s="742" t="s">
        <v>21</v>
      </c>
      <c r="L237" s="742" t="s">
        <v>21</v>
      </c>
      <c r="M237" s="742" t="s">
        <v>21</v>
      </c>
      <c r="N237" s="742" t="s">
        <v>21</v>
      </c>
      <c r="O237" s="1237" t="s">
        <v>3390</v>
      </c>
      <c r="P237" s="1238"/>
      <c r="Q237" s="742" t="s">
        <v>21</v>
      </c>
    </row>
    <row r="238" spans="1:19" ht="78.75" customHeight="1" x14ac:dyDescent="0.25">
      <c r="A238" s="69"/>
      <c r="B238" s="740" t="s">
        <v>99</v>
      </c>
      <c r="C238" s="741" t="s">
        <v>524</v>
      </c>
      <c r="D238" s="742" t="s">
        <v>3392</v>
      </c>
      <c r="E238" s="742">
        <v>100</v>
      </c>
      <c r="F238" s="743"/>
      <c r="G238" s="741"/>
      <c r="H238" s="742" t="s">
        <v>21</v>
      </c>
      <c r="I238" s="741"/>
      <c r="J238" s="742" t="s">
        <v>21</v>
      </c>
      <c r="K238" s="742" t="s">
        <v>21</v>
      </c>
      <c r="L238" s="742" t="s">
        <v>21</v>
      </c>
      <c r="M238" s="742" t="s">
        <v>21</v>
      </c>
      <c r="N238" s="742" t="s">
        <v>21</v>
      </c>
      <c r="O238" s="1239" t="s">
        <v>3393</v>
      </c>
      <c r="P238" s="1240"/>
      <c r="Q238" s="711" t="s">
        <v>21</v>
      </c>
    </row>
    <row r="239" spans="1:19" ht="30" x14ac:dyDescent="0.25">
      <c r="A239" s="69"/>
      <c r="B239" s="740" t="s">
        <v>99</v>
      </c>
      <c r="C239" s="741" t="s">
        <v>524</v>
      </c>
      <c r="D239" s="742" t="s">
        <v>3394</v>
      </c>
      <c r="E239" s="742">
        <v>133</v>
      </c>
      <c r="F239" s="743"/>
      <c r="G239" s="741"/>
      <c r="H239" s="742" t="s">
        <v>21</v>
      </c>
      <c r="I239" s="741"/>
      <c r="J239" s="742" t="s">
        <v>21</v>
      </c>
      <c r="K239" s="742" t="s">
        <v>21</v>
      </c>
      <c r="L239" s="742" t="s">
        <v>21</v>
      </c>
      <c r="M239" s="742" t="s">
        <v>21</v>
      </c>
      <c r="N239" s="742" t="s">
        <v>21</v>
      </c>
      <c r="O239" s="1241"/>
      <c r="P239" s="1242"/>
      <c r="Q239" s="742" t="s">
        <v>21</v>
      </c>
    </row>
    <row r="240" spans="1:19" ht="30" x14ac:dyDescent="0.25">
      <c r="A240" s="69"/>
      <c r="B240" s="740" t="s">
        <v>99</v>
      </c>
      <c r="C240" s="741" t="s">
        <v>524</v>
      </c>
      <c r="D240" s="742" t="s">
        <v>3395</v>
      </c>
      <c r="E240" s="742">
        <v>52</v>
      </c>
      <c r="F240" s="743"/>
      <c r="G240" s="741"/>
      <c r="H240" s="742" t="s">
        <v>21</v>
      </c>
      <c r="I240" s="741"/>
      <c r="J240" s="742" t="s">
        <v>21</v>
      </c>
      <c r="K240" s="742" t="s">
        <v>21</v>
      </c>
      <c r="L240" s="742" t="s">
        <v>21</v>
      </c>
      <c r="M240" s="742" t="s">
        <v>21</v>
      </c>
      <c r="N240" s="742" t="s">
        <v>21</v>
      </c>
      <c r="O240" s="1241"/>
      <c r="P240" s="1242"/>
      <c r="Q240" s="742" t="s">
        <v>21</v>
      </c>
    </row>
    <row r="241" spans="2:18" x14ac:dyDescent="0.25">
      <c r="B241" s="740" t="s">
        <v>99</v>
      </c>
      <c r="C241" s="741" t="s">
        <v>524</v>
      </c>
      <c r="D241" s="714" t="s">
        <v>3396</v>
      </c>
      <c r="E241" s="715">
        <v>104</v>
      </c>
      <c r="F241" s="449"/>
      <c r="G241" s="83"/>
      <c r="H241" s="715" t="s">
        <v>21</v>
      </c>
      <c r="I241" s="84"/>
      <c r="J241" s="742" t="s">
        <v>21</v>
      </c>
      <c r="K241" s="742" t="s">
        <v>21</v>
      </c>
      <c r="L241" s="742" t="s">
        <v>21</v>
      </c>
      <c r="M241" s="742" t="s">
        <v>21</v>
      </c>
      <c r="N241" s="742" t="s">
        <v>21</v>
      </c>
      <c r="O241" s="1225"/>
      <c r="P241" s="1226"/>
      <c r="Q241" s="742" t="s">
        <v>21</v>
      </c>
    </row>
    <row r="242" spans="2:18" x14ac:dyDescent="0.25">
      <c r="B242" s="740" t="s">
        <v>99</v>
      </c>
      <c r="C242" s="741" t="s">
        <v>524</v>
      </c>
      <c r="D242" s="714" t="s">
        <v>3397</v>
      </c>
      <c r="E242" s="715">
        <v>65</v>
      </c>
      <c r="F242" s="449"/>
      <c r="G242" s="83" t="s">
        <v>21</v>
      </c>
      <c r="H242" s="83"/>
      <c r="I242" s="84"/>
      <c r="J242" s="84" t="s">
        <v>21</v>
      </c>
      <c r="K242" s="41" t="s">
        <v>21</v>
      </c>
      <c r="L242" s="41" t="s">
        <v>21</v>
      </c>
      <c r="M242" s="41" t="s">
        <v>21</v>
      </c>
      <c r="N242" s="41" t="s">
        <v>21</v>
      </c>
      <c r="O242" s="994" t="s">
        <v>2138</v>
      </c>
      <c r="P242" s="996"/>
      <c r="Q242" s="682" t="s">
        <v>21</v>
      </c>
      <c r="R242" s="178"/>
    </row>
    <row r="243" spans="2:18" x14ac:dyDescent="0.25">
      <c r="B243" s="740" t="s">
        <v>99</v>
      </c>
      <c r="C243" s="741" t="s">
        <v>524</v>
      </c>
      <c r="D243" s="714" t="s">
        <v>3398</v>
      </c>
      <c r="E243" s="715">
        <v>100</v>
      </c>
      <c r="F243" s="449"/>
      <c r="G243" s="83"/>
      <c r="H243" s="83" t="s">
        <v>21</v>
      </c>
      <c r="I243" s="84"/>
      <c r="J243" s="84" t="s">
        <v>21</v>
      </c>
      <c r="K243" s="41" t="s">
        <v>21</v>
      </c>
      <c r="L243" s="41" t="s">
        <v>21</v>
      </c>
      <c r="M243" s="41" t="s">
        <v>21</v>
      </c>
      <c r="N243" s="41" t="s">
        <v>21</v>
      </c>
      <c r="O243" s="994"/>
      <c r="P243" s="996"/>
      <c r="Q243" s="41"/>
    </row>
    <row r="244" spans="2:18" ht="135" x14ac:dyDescent="0.25">
      <c r="B244" s="740" t="s">
        <v>99</v>
      </c>
      <c r="C244" s="741" t="s">
        <v>524</v>
      </c>
      <c r="D244" s="714" t="s">
        <v>3399</v>
      </c>
      <c r="E244" s="715">
        <v>122</v>
      </c>
      <c r="F244" s="232"/>
      <c r="G244" s="83"/>
      <c r="H244" s="83" t="s">
        <v>21</v>
      </c>
      <c r="I244" s="84"/>
      <c r="J244" s="84" t="s">
        <v>21</v>
      </c>
      <c r="K244" s="41" t="s">
        <v>21</v>
      </c>
      <c r="L244" s="41" t="s">
        <v>21</v>
      </c>
      <c r="M244" s="41" t="s">
        <v>21</v>
      </c>
      <c r="N244" s="41" t="s">
        <v>21</v>
      </c>
      <c r="O244" s="994"/>
      <c r="P244" s="996"/>
      <c r="Q244" s="41" t="s">
        <v>21</v>
      </c>
      <c r="R244" s="427" t="s">
        <v>3400</v>
      </c>
    </row>
    <row r="245" spans="2:18" x14ac:dyDescent="0.25">
      <c r="B245" s="81"/>
      <c r="C245" s="81"/>
      <c r="D245" s="82"/>
      <c r="E245" s="83"/>
      <c r="F245" s="83"/>
      <c r="G245" s="83"/>
      <c r="H245" s="83"/>
      <c r="I245" s="84"/>
      <c r="J245" s="84"/>
      <c r="K245" s="41"/>
      <c r="L245" s="41"/>
      <c r="M245" s="41"/>
      <c r="N245" s="41"/>
      <c r="O245" s="994"/>
      <c r="P245" s="996"/>
      <c r="Q245" s="41"/>
    </row>
    <row r="246" spans="2:18" x14ac:dyDescent="0.25">
      <c r="B246" s="81"/>
      <c r="C246" s="81"/>
      <c r="D246" s="82"/>
      <c r="E246" s="82"/>
      <c r="F246" s="83"/>
      <c r="G246" s="83"/>
      <c r="H246" s="83"/>
      <c r="I246" s="84"/>
      <c r="J246" s="84"/>
      <c r="K246" s="41"/>
      <c r="L246" s="41"/>
      <c r="M246" s="41"/>
      <c r="N246" s="41"/>
      <c r="O246" s="994"/>
      <c r="P246" s="996"/>
      <c r="Q246" s="41"/>
    </row>
    <row r="247" spans="2:18" x14ac:dyDescent="0.25">
      <c r="B247" s="41"/>
      <c r="C247" s="41"/>
      <c r="D247" s="41"/>
      <c r="E247" s="41"/>
      <c r="F247" s="41"/>
      <c r="G247" s="41"/>
      <c r="H247" s="41"/>
      <c r="I247" s="41"/>
      <c r="J247" s="41"/>
      <c r="K247" s="41"/>
      <c r="L247" s="41"/>
      <c r="M247" s="41"/>
      <c r="N247" s="41"/>
      <c r="O247" s="994"/>
      <c r="P247" s="996"/>
      <c r="Q247" s="41"/>
    </row>
    <row r="248" spans="2:18" x14ac:dyDescent="0.25">
      <c r="B248" s="2" t="s">
        <v>107</v>
      </c>
    </row>
    <row r="249" spans="2:18" x14ac:dyDescent="0.25">
      <c r="B249" s="2" t="s">
        <v>108</v>
      </c>
    </row>
    <row r="250" spans="2:18" x14ac:dyDescent="0.25">
      <c r="B250" s="2" t="s">
        <v>109</v>
      </c>
    </row>
    <row r="252" spans="2:18" ht="15.75" thickBot="1" x14ac:dyDescent="0.3"/>
    <row r="253" spans="2:18" ht="27" thickBot="1" x14ac:dyDescent="0.3">
      <c r="B253" s="1091" t="s">
        <v>110</v>
      </c>
      <c r="C253" s="1092"/>
      <c r="D253" s="1092"/>
      <c r="E253" s="1092"/>
      <c r="F253" s="1092"/>
      <c r="G253" s="1092"/>
      <c r="H253" s="1092"/>
      <c r="I253" s="1092"/>
      <c r="J253" s="1092"/>
      <c r="K253" s="1092"/>
      <c r="L253" s="1092"/>
      <c r="M253" s="1092"/>
      <c r="N253" s="1093"/>
    </row>
    <row r="258" spans="2:17" ht="75" x14ac:dyDescent="0.25">
      <c r="B258" s="78" t="s">
        <v>111</v>
      </c>
      <c r="C258" s="78" t="s">
        <v>112</v>
      </c>
      <c r="D258" s="78" t="s">
        <v>113</v>
      </c>
      <c r="E258" s="78" t="s">
        <v>114</v>
      </c>
      <c r="F258" s="78" t="s">
        <v>115</v>
      </c>
      <c r="G258" s="78" t="s">
        <v>116</v>
      </c>
      <c r="H258" s="78" t="s">
        <v>117</v>
      </c>
      <c r="I258" s="78" t="s">
        <v>118</v>
      </c>
      <c r="J258" s="1084" t="s">
        <v>119</v>
      </c>
      <c r="K258" s="1085"/>
      <c r="L258" s="1086"/>
      <c r="M258" s="78" t="s">
        <v>120</v>
      </c>
      <c r="N258" s="78" t="s">
        <v>121</v>
      </c>
      <c r="O258" s="78" t="s">
        <v>122</v>
      </c>
      <c r="P258" s="1084" t="s">
        <v>97</v>
      </c>
      <c r="Q258" s="1086"/>
    </row>
    <row r="259" spans="2:17" x14ac:dyDescent="0.25">
      <c r="B259" s="85" t="s">
        <v>123</v>
      </c>
      <c r="C259" s="85">
        <v>1</v>
      </c>
      <c r="D259" s="81" t="s">
        <v>3401</v>
      </c>
      <c r="E259" s="81">
        <v>43275780</v>
      </c>
      <c r="F259" s="81" t="s">
        <v>3402</v>
      </c>
      <c r="G259" s="81" t="s">
        <v>724</v>
      </c>
      <c r="H259" s="81" t="s">
        <v>3360</v>
      </c>
      <c r="I259" s="82"/>
      <c r="J259" s="86" t="s">
        <v>2645</v>
      </c>
      <c r="K259" s="87"/>
      <c r="L259" s="84"/>
      <c r="M259" s="41" t="s">
        <v>21</v>
      </c>
      <c r="N259" s="41" t="s">
        <v>21</v>
      </c>
      <c r="O259" s="41" t="s">
        <v>21</v>
      </c>
      <c r="P259" s="997" t="s">
        <v>645</v>
      </c>
      <c r="Q259" s="997"/>
    </row>
    <row r="260" spans="2:17" x14ac:dyDescent="0.25">
      <c r="B260" s="85" t="s">
        <v>123</v>
      </c>
      <c r="C260" s="85">
        <v>1</v>
      </c>
      <c r="D260" s="81" t="s">
        <v>3403</v>
      </c>
      <c r="E260" s="81">
        <v>43708783</v>
      </c>
      <c r="F260" s="81" t="s">
        <v>3402</v>
      </c>
      <c r="G260" s="81" t="s">
        <v>724</v>
      </c>
      <c r="H260" s="81" t="s">
        <v>3360</v>
      </c>
      <c r="I260" s="82"/>
      <c r="J260" s="86" t="s">
        <v>1291</v>
      </c>
      <c r="K260" s="87"/>
      <c r="L260" s="84"/>
      <c r="M260" s="41" t="s">
        <v>21</v>
      </c>
      <c r="N260" s="41" t="s">
        <v>21</v>
      </c>
      <c r="O260" s="41" t="s">
        <v>21</v>
      </c>
      <c r="P260" s="668"/>
      <c r="Q260" s="668"/>
    </row>
    <row r="261" spans="2:17" x14ac:dyDescent="0.25">
      <c r="B261" s="85" t="s">
        <v>123</v>
      </c>
      <c r="C261" s="85">
        <v>1</v>
      </c>
      <c r="D261" s="81" t="s">
        <v>3404</v>
      </c>
      <c r="E261" s="81">
        <v>43872112</v>
      </c>
      <c r="F261" s="81" t="s">
        <v>3405</v>
      </c>
      <c r="G261" s="81" t="s">
        <v>1059</v>
      </c>
      <c r="H261" s="81" t="s">
        <v>3360</v>
      </c>
      <c r="I261" s="82"/>
      <c r="J261" s="86" t="s">
        <v>963</v>
      </c>
      <c r="K261" s="87"/>
      <c r="L261" s="84"/>
      <c r="M261" s="41" t="s">
        <v>21</v>
      </c>
      <c r="N261" s="41" t="s">
        <v>21</v>
      </c>
      <c r="O261" s="41" t="s">
        <v>21</v>
      </c>
      <c r="P261" s="668"/>
      <c r="Q261" s="668"/>
    </row>
    <row r="262" spans="2:17" x14ac:dyDescent="0.25">
      <c r="B262" s="85" t="s">
        <v>123</v>
      </c>
      <c r="C262" s="85">
        <v>1</v>
      </c>
      <c r="D262" s="81" t="s">
        <v>3406</v>
      </c>
      <c r="E262" s="81">
        <v>1037500198</v>
      </c>
      <c r="F262" s="81" t="s">
        <v>282</v>
      </c>
      <c r="G262" s="81" t="s">
        <v>3407</v>
      </c>
      <c r="H262" s="81">
        <v>2012</v>
      </c>
      <c r="I262" s="82"/>
      <c r="J262" s="86" t="s">
        <v>1291</v>
      </c>
      <c r="K262" s="87"/>
      <c r="L262" s="84"/>
      <c r="M262" s="41" t="s">
        <v>21</v>
      </c>
      <c r="N262" s="41" t="s">
        <v>21</v>
      </c>
      <c r="O262" s="41" t="s">
        <v>21</v>
      </c>
      <c r="P262" s="668"/>
      <c r="Q262" s="668"/>
    </row>
    <row r="263" spans="2:17" x14ac:dyDescent="0.25">
      <c r="B263" s="85" t="s">
        <v>123</v>
      </c>
      <c r="C263" s="85">
        <v>1</v>
      </c>
      <c r="D263" s="81" t="s">
        <v>3408</v>
      </c>
      <c r="E263" s="81">
        <v>43152828</v>
      </c>
      <c r="F263" s="81" t="s">
        <v>2971</v>
      </c>
      <c r="G263" s="81" t="s">
        <v>699</v>
      </c>
      <c r="H263" s="81">
        <v>2012</v>
      </c>
      <c r="I263" s="82"/>
      <c r="J263" s="86" t="s">
        <v>1365</v>
      </c>
      <c r="K263" s="87"/>
      <c r="L263" s="84"/>
      <c r="M263" s="41" t="s">
        <v>21</v>
      </c>
      <c r="N263" s="41" t="s">
        <v>21</v>
      </c>
      <c r="O263" s="41" t="s">
        <v>21</v>
      </c>
      <c r="P263" s="668"/>
      <c r="Q263" s="668"/>
    </row>
    <row r="264" spans="2:17" x14ac:dyDescent="0.25">
      <c r="B264" s="85" t="s">
        <v>123</v>
      </c>
      <c r="C264" s="85">
        <v>1</v>
      </c>
      <c r="D264" s="81" t="s">
        <v>3409</v>
      </c>
      <c r="E264" s="81">
        <v>43684978</v>
      </c>
      <c r="F264" s="81" t="s">
        <v>3410</v>
      </c>
      <c r="G264" s="81" t="s">
        <v>205</v>
      </c>
      <c r="H264" s="81">
        <v>1996</v>
      </c>
      <c r="I264" s="82"/>
      <c r="J264" s="745">
        <v>0</v>
      </c>
      <c r="K264" s="87"/>
      <c r="L264" s="84"/>
      <c r="M264" s="41" t="s">
        <v>21</v>
      </c>
      <c r="N264" s="41" t="s">
        <v>21</v>
      </c>
      <c r="O264" s="41" t="s">
        <v>21</v>
      </c>
      <c r="P264" s="1089" t="s">
        <v>3411</v>
      </c>
      <c r="Q264" s="1090"/>
    </row>
    <row r="265" spans="2:17" x14ac:dyDescent="0.25">
      <c r="B265" s="85" t="s">
        <v>229</v>
      </c>
      <c r="C265" s="85">
        <v>1</v>
      </c>
      <c r="D265" s="81" t="s">
        <v>3412</v>
      </c>
      <c r="E265" s="81">
        <v>43277887</v>
      </c>
      <c r="F265" s="81" t="s">
        <v>273</v>
      </c>
      <c r="G265" s="81" t="s">
        <v>205</v>
      </c>
      <c r="H265" s="81">
        <v>2010</v>
      </c>
      <c r="I265" s="82">
        <v>122759</v>
      </c>
      <c r="J265" s="290" t="s">
        <v>3413</v>
      </c>
      <c r="K265" s="87"/>
      <c r="L265" s="84"/>
      <c r="M265" s="41" t="s">
        <v>21</v>
      </c>
      <c r="N265" s="41" t="s">
        <v>21</v>
      </c>
      <c r="O265" s="41" t="s">
        <v>21</v>
      </c>
      <c r="P265" s="668"/>
      <c r="Q265" s="668"/>
    </row>
    <row r="266" spans="2:17" x14ac:dyDescent="0.25">
      <c r="B266" s="85" t="s">
        <v>229</v>
      </c>
      <c r="C266" s="85">
        <v>1</v>
      </c>
      <c r="D266" s="81" t="s">
        <v>3414</v>
      </c>
      <c r="E266" s="81">
        <v>43152035</v>
      </c>
      <c r="F266" s="81" t="s">
        <v>273</v>
      </c>
      <c r="G266" s="81" t="s">
        <v>367</v>
      </c>
      <c r="H266" s="81">
        <v>2013</v>
      </c>
      <c r="I266" s="82" t="s">
        <v>21</v>
      </c>
      <c r="J266" s="86" t="s">
        <v>714</v>
      </c>
      <c r="K266" s="87"/>
      <c r="L266" s="84"/>
      <c r="M266" s="41" t="s">
        <v>21</v>
      </c>
      <c r="N266" s="41" t="s">
        <v>21</v>
      </c>
      <c r="O266" s="41" t="s">
        <v>21</v>
      </c>
      <c r="P266" s="1089" t="s">
        <v>2138</v>
      </c>
      <c r="Q266" s="1090"/>
    </row>
    <row r="267" spans="2:17" x14ac:dyDescent="0.25">
      <c r="B267" s="85" t="s">
        <v>229</v>
      </c>
      <c r="C267" s="85">
        <v>1</v>
      </c>
      <c r="D267" s="81" t="s">
        <v>3415</v>
      </c>
      <c r="E267" s="81">
        <v>1037616222</v>
      </c>
      <c r="F267" s="81" t="s">
        <v>273</v>
      </c>
      <c r="G267" s="81" t="s">
        <v>699</v>
      </c>
      <c r="H267" s="81">
        <v>2014</v>
      </c>
      <c r="I267" s="82" t="s">
        <v>22</v>
      </c>
      <c r="J267" s="86" t="s">
        <v>1629</v>
      </c>
      <c r="K267" s="87"/>
      <c r="L267" s="84"/>
      <c r="M267" s="41" t="s">
        <v>21</v>
      </c>
      <c r="N267" s="41" t="s">
        <v>21</v>
      </c>
      <c r="O267" s="41" t="s">
        <v>21</v>
      </c>
      <c r="P267" s="994"/>
      <c r="Q267" s="996"/>
    </row>
    <row r="268" spans="2:17" x14ac:dyDescent="0.25">
      <c r="B268" s="85" t="s">
        <v>229</v>
      </c>
      <c r="C268" s="85">
        <v>1</v>
      </c>
      <c r="D268" s="81" t="s">
        <v>3416</v>
      </c>
      <c r="E268" s="81">
        <v>43666692</v>
      </c>
      <c r="F268" s="81" t="s">
        <v>273</v>
      </c>
      <c r="G268" s="81" t="s">
        <v>3417</v>
      </c>
      <c r="H268" s="81">
        <v>1995</v>
      </c>
      <c r="I268" s="82"/>
      <c r="J268" s="86" t="s">
        <v>2541</v>
      </c>
      <c r="K268" s="84"/>
      <c r="L268" s="84"/>
      <c r="M268" s="41" t="s">
        <v>21</v>
      </c>
      <c r="N268" s="41"/>
      <c r="O268" s="41"/>
      <c r="P268" s="994"/>
      <c r="Q268" s="996"/>
    </row>
    <row r="269" spans="2:17" x14ac:dyDescent="0.25">
      <c r="B269" s="644"/>
      <c r="C269" s="644"/>
      <c r="D269" s="133"/>
      <c r="E269" s="133"/>
      <c r="F269" s="133"/>
      <c r="G269" s="133"/>
      <c r="H269" s="133"/>
      <c r="I269" s="131"/>
      <c r="J269" s="130"/>
      <c r="K269" s="128"/>
      <c r="L269" s="128"/>
      <c r="M269" s="29"/>
      <c r="N269" s="29"/>
      <c r="O269" s="29"/>
      <c r="P269" s="625"/>
      <c r="Q269" s="625"/>
    </row>
    <row r="270" spans="2:17" ht="75" x14ac:dyDescent="0.25">
      <c r="B270" s="85" t="s">
        <v>123</v>
      </c>
      <c r="C270" s="644"/>
      <c r="D270" s="128" t="s">
        <v>3418</v>
      </c>
      <c r="E270" s="128">
        <v>15489334</v>
      </c>
      <c r="F270" s="128" t="s">
        <v>3419</v>
      </c>
      <c r="G270" s="128" t="s">
        <v>3420</v>
      </c>
      <c r="H270" s="128">
        <v>2012</v>
      </c>
      <c r="I270" s="131"/>
      <c r="J270" s="131" t="s">
        <v>3371</v>
      </c>
      <c r="K270" s="128"/>
      <c r="L270" s="128"/>
      <c r="M270" s="29" t="s">
        <v>22</v>
      </c>
      <c r="N270" s="29" t="s">
        <v>22</v>
      </c>
      <c r="O270" s="29" t="s">
        <v>21</v>
      </c>
      <c r="P270" s="36" t="s">
        <v>3421</v>
      </c>
      <c r="Q270" s="625"/>
    </row>
    <row r="271" spans="2:17" x14ac:dyDescent="0.25">
      <c r="B271" s="644"/>
      <c r="C271" s="644"/>
      <c r="D271" s="133"/>
      <c r="E271" s="133"/>
      <c r="F271" s="133"/>
      <c r="G271" s="133"/>
      <c r="H271" s="133"/>
      <c r="I271" s="131"/>
      <c r="J271" s="130"/>
      <c r="K271" s="128"/>
      <c r="L271" s="128"/>
      <c r="M271" s="29"/>
      <c r="N271" s="29"/>
      <c r="O271" s="29"/>
      <c r="P271" s="625"/>
      <c r="Q271" s="625"/>
    </row>
    <row r="273" spans="1:17" ht="15.75" thickBot="1" x14ac:dyDescent="0.3"/>
    <row r="274" spans="1:17" ht="27" thickBot="1" x14ac:dyDescent="0.3">
      <c r="B274" s="1091" t="s">
        <v>145</v>
      </c>
      <c r="C274" s="1092"/>
      <c r="D274" s="1092"/>
      <c r="E274" s="1092"/>
      <c r="F274" s="1092"/>
      <c r="G274" s="1092"/>
      <c r="H274" s="1092"/>
      <c r="I274" s="1092"/>
      <c r="J274" s="1092"/>
      <c r="K274" s="1092"/>
      <c r="L274" s="1092"/>
      <c r="M274" s="1092"/>
      <c r="N274" s="1093"/>
    </row>
    <row r="277" spans="1:17" ht="30" x14ac:dyDescent="0.25">
      <c r="B277" s="79" t="s">
        <v>20</v>
      </c>
      <c r="C277" s="79" t="s">
        <v>146</v>
      </c>
      <c r="D277" s="1084" t="s">
        <v>97</v>
      </c>
      <c r="E277" s="1086"/>
    </row>
    <row r="278" spans="1:17" x14ac:dyDescent="0.25">
      <c r="B278" s="682" t="s">
        <v>147</v>
      </c>
      <c r="C278" s="41" t="s">
        <v>21</v>
      </c>
      <c r="D278" s="993" t="s">
        <v>645</v>
      </c>
      <c r="E278" s="993"/>
    </row>
    <row r="281" spans="1:17" ht="26.25" x14ac:dyDescent="0.25">
      <c r="B281" s="1072" t="s">
        <v>148</v>
      </c>
      <c r="C281" s="1073"/>
      <c r="D281" s="1073"/>
      <c r="E281" s="1073"/>
      <c r="F281" s="1073"/>
      <c r="G281" s="1073"/>
      <c r="H281" s="1073"/>
      <c r="I281" s="1073"/>
      <c r="J281" s="1073"/>
      <c r="K281" s="1073"/>
      <c r="L281" s="1073"/>
      <c r="M281" s="1073"/>
      <c r="N281" s="1073"/>
      <c r="O281" s="1073"/>
      <c r="P281" s="1073"/>
    </row>
    <row r="283" spans="1:17" ht="15.75" thickBot="1" x14ac:dyDescent="0.3"/>
    <row r="284" spans="1:17" ht="27" thickBot="1" x14ac:dyDescent="0.3">
      <c r="B284" s="1091" t="s">
        <v>149</v>
      </c>
      <c r="C284" s="1092"/>
      <c r="D284" s="1092"/>
      <c r="E284" s="1092"/>
      <c r="F284" s="1092"/>
      <c r="G284" s="1092"/>
      <c r="H284" s="1092"/>
      <c r="I284" s="1092"/>
      <c r="J284" s="1092"/>
      <c r="K284" s="1092"/>
      <c r="L284" s="1092"/>
      <c r="M284" s="1092"/>
      <c r="N284" s="1093"/>
    </row>
    <row r="286" spans="1:17" ht="15.75" thickBot="1" x14ac:dyDescent="0.3">
      <c r="M286" s="45"/>
      <c r="N286" s="45"/>
    </row>
    <row r="287" spans="1:17" ht="60" x14ac:dyDescent="0.25">
      <c r="A287" s="14"/>
      <c r="B287" s="46" t="s">
        <v>36</v>
      </c>
      <c r="C287" s="46" t="s">
        <v>37</v>
      </c>
      <c r="D287" s="46" t="s">
        <v>38</v>
      </c>
      <c r="E287" s="46" t="s">
        <v>39</v>
      </c>
      <c r="F287" s="46" t="s">
        <v>40</v>
      </c>
      <c r="G287" s="46" t="s">
        <v>41</v>
      </c>
      <c r="H287" s="46" t="s">
        <v>42</v>
      </c>
      <c r="I287" s="46" t="s">
        <v>43</v>
      </c>
      <c r="J287" s="46" t="s">
        <v>44</v>
      </c>
      <c r="K287" s="46" t="s">
        <v>45</v>
      </c>
      <c r="L287" s="46" t="s">
        <v>46</v>
      </c>
      <c r="M287" s="47" t="s">
        <v>47</v>
      </c>
      <c r="N287" s="46" t="s">
        <v>48</v>
      </c>
      <c r="O287" s="46" t="s">
        <v>49</v>
      </c>
      <c r="P287" s="48" t="s">
        <v>50</v>
      </c>
      <c r="Q287" s="48" t="s">
        <v>51</v>
      </c>
    </row>
    <row r="288" spans="1:17" ht="75" x14ac:dyDescent="0.25">
      <c r="A288" s="62">
        <v>1</v>
      </c>
      <c r="B288" s="49" t="s">
        <v>3339</v>
      </c>
      <c r="C288" s="50" t="s">
        <v>3339</v>
      </c>
      <c r="D288" s="49" t="s">
        <v>272</v>
      </c>
      <c r="E288" s="64" t="s">
        <v>3379</v>
      </c>
      <c r="F288" s="52" t="s">
        <v>21</v>
      </c>
      <c r="G288" s="53"/>
      <c r="H288" s="54" t="s">
        <v>3380</v>
      </c>
      <c r="I288" s="55" t="s">
        <v>1307</v>
      </c>
      <c r="J288" s="55" t="s">
        <v>22</v>
      </c>
      <c r="K288" s="56">
        <v>1.08</v>
      </c>
      <c r="L288" s="56">
        <v>5</v>
      </c>
      <c r="M288" s="56">
        <v>150</v>
      </c>
      <c r="N288" s="56">
        <f>+M288*G288</f>
        <v>0</v>
      </c>
      <c r="O288" s="57"/>
      <c r="P288" s="57"/>
      <c r="Q288" s="58" t="s">
        <v>3422</v>
      </c>
    </row>
    <row r="289" spans="1:17" x14ac:dyDescent="0.25">
      <c r="A289" s="62">
        <f>+A288+1</f>
        <v>2</v>
      </c>
      <c r="B289" s="49" t="s">
        <v>3339</v>
      </c>
      <c r="C289" s="50" t="s">
        <v>3339</v>
      </c>
      <c r="D289" s="49" t="s">
        <v>272</v>
      </c>
      <c r="E289" s="64" t="s">
        <v>3423</v>
      </c>
      <c r="F289" s="52" t="s">
        <v>21</v>
      </c>
      <c r="G289" s="52"/>
      <c r="H289" s="52" t="s">
        <v>3424</v>
      </c>
      <c r="I289" s="55" t="s">
        <v>925</v>
      </c>
      <c r="J289" s="55" t="s">
        <v>22</v>
      </c>
      <c r="K289" s="56">
        <v>12.68</v>
      </c>
      <c r="L289" s="56"/>
      <c r="M289" s="56">
        <v>605</v>
      </c>
      <c r="N289" s="56"/>
      <c r="O289" s="57">
        <v>1716881870</v>
      </c>
      <c r="P289" s="57">
        <v>1435</v>
      </c>
      <c r="Q289" s="58"/>
    </row>
    <row r="290" spans="1:17" x14ac:dyDescent="0.25">
      <c r="A290" s="62">
        <f t="shared" ref="A290:A295" si="7">+A289+1</f>
        <v>3</v>
      </c>
      <c r="B290" s="49" t="s">
        <v>3339</v>
      </c>
      <c r="C290" s="50" t="s">
        <v>3339</v>
      </c>
      <c r="D290" s="49" t="s">
        <v>272</v>
      </c>
      <c r="E290" s="64" t="s">
        <v>3425</v>
      </c>
      <c r="F290" s="52" t="s">
        <v>21</v>
      </c>
      <c r="G290" s="52"/>
      <c r="H290" s="52" t="s">
        <v>3426</v>
      </c>
      <c r="I290" s="55" t="s">
        <v>686</v>
      </c>
      <c r="J290" s="55" t="s">
        <v>22</v>
      </c>
      <c r="K290" s="51"/>
      <c r="L290" s="56">
        <v>8</v>
      </c>
      <c r="M290" s="56">
        <v>290</v>
      </c>
      <c r="N290" s="56"/>
      <c r="O290" s="57"/>
      <c r="P290" s="57"/>
      <c r="Q290" s="58"/>
    </row>
    <row r="291" spans="1:17" x14ac:dyDescent="0.25">
      <c r="A291" s="62">
        <f t="shared" si="7"/>
        <v>4</v>
      </c>
      <c r="B291" s="49"/>
      <c r="C291" s="50"/>
      <c r="D291" s="49"/>
      <c r="E291" s="64"/>
      <c r="F291" s="52"/>
      <c r="G291" s="52"/>
      <c r="H291" s="52"/>
      <c r="I291" s="55"/>
      <c r="J291" s="55"/>
      <c r="K291" s="51"/>
      <c r="L291" s="55"/>
      <c r="M291" s="56"/>
      <c r="N291" s="56"/>
      <c r="O291" s="57"/>
      <c r="P291" s="57"/>
      <c r="Q291" s="58"/>
    </row>
    <row r="292" spans="1:17" x14ac:dyDescent="0.25">
      <c r="A292" s="62">
        <f t="shared" si="7"/>
        <v>5</v>
      </c>
      <c r="B292" s="49"/>
      <c r="C292" s="50"/>
      <c r="D292" s="49"/>
      <c r="E292" s="64"/>
      <c r="F292" s="52"/>
      <c r="G292" s="52"/>
      <c r="H292" s="52"/>
      <c r="I292" s="55"/>
      <c r="J292" s="55"/>
      <c r="K292" s="51"/>
      <c r="L292" s="55"/>
      <c r="M292" s="56"/>
      <c r="N292" s="56"/>
      <c r="O292" s="57"/>
      <c r="P292" s="57"/>
      <c r="Q292" s="58"/>
    </row>
    <row r="293" spans="1:17" x14ac:dyDescent="0.25">
      <c r="A293" s="62">
        <f t="shared" si="7"/>
        <v>6</v>
      </c>
      <c r="B293" s="49"/>
      <c r="C293" s="50"/>
      <c r="D293" s="49"/>
      <c r="E293" s="64"/>
      <c r="F293" s="52"/>
      <c r="G293" s="52"/>
      <c r="H293" s="52"/>
      <c r="I293" s="55"/>
      <c r="J293" s="55"/>
      <c r="K293" s="51"/>
      <c r="L293" s="55"/>
      <c r="M293" s="56"/>
      <c r="N293" s="56"/>
      <c r="O293" s="57"/>
      <c r="P293" s="57"/>
      <c r="Q293" s="58"/>
    </row>
    <row r="294" spans="1:17" x14ac:dyDescent="0.25">
      <c r="A294" s="62">
        <f t="shared" si="7"/>
        <v>7</v>
      </c>
      <c r="B294" s="49"/>
      <c r="C294" s="50"/>
      <c r="D294" s="49"/>
      <c r="E294" s="64"/>
      <c r="F294" s="52"/>
      <c r="G294" s="52"/>
      <c r="H294" s="52"/>
      <c r="I294" s="55"/>
      <c r="J294" s="55"/>
      <c r="K294" s="51"/>
      <c r="L294" s="55"/>
      <c r="M294" s="56"/>
      <c r="N294" s="56"/>
      <c r="O294" s="57"/>
      <c r="P294" s="57"/>
      <c r="Q294" s="58"/>
    </row>
    <row r="295" spans="1:17" x14ac:dyDescent="0.25">
      <c r="A295" s="62">
        <f t="shared" si="7"/>
        <v>8</v>
      </c>
      <c r="B295" s="49"/>
      <c r="C295" s="50"/>
      <c r="D295" s="49"/>
      <c r="E295" s="64"/>
      <c r="F295" s="52"/>
      <c r="G295" s="52"/>
      <c r="H295" s="52"/>
      <c r="I295" s="55"/>
      <c r="J295" s="55"/>
      <c r="K295" s="51"/>
      <c r="L295" s="55"/>
      <c r="M295" s="56"/>
      <c r="N295" s="56"/>
      <c r="O295" s="57"/>
      <c r="P295" s="57"/>
      <c r="Q295" s="58"/>
    </row>
    <row r="296" spans="1:17" x14ac:dyDescent="0.25">
      <c r="A296" s="62"/>
      <c r="B296" s="63" t="s">
        <v>31</v>
      </c>
      <c r="C296" s="50"/>
      <c r="D296" s="49"/>
      <c r="E296" s="64"/>
      <c r="F296" s="52"/>
      <c r="G296" s="52"/>
      <c r="H296" s="52"/>
      <c r="I296" s="55"/>
      <c r="J296" s="55"/>
      <c r="K296" s="65">
        <f t="shared" ref="K296:N296" si="8">SUM(K288:K295)</f>
        <v>13.76</v>
      </c>
      <c r="L296" s="67">
        <f t="shared" si="8"/>
        <v>13</v>
      </c>
      <c r="M296" s="66">
        <f t="shared" si="8"/>
        <v>1045</v>
      </c>
      <c r="N296" s="67">
        <f t="shared" si="8"/>
        <v>0</v>
      </c>
      <c r="O296" s="57"/>
      <c r="P296" s="57"/>
      <c r="Q296" s="68"/>
    </row>
    <row r="297" spans="1:17" x14ac:dyDescent="0.25">
      <c r="B297" s="69"/>
      <c r="C297" s="69"/>
      <c r="D297" s="69"/>
      <c r="E297" s="70"/>
      <c r="F297" s="69"/>
      <c r="G297" s="69"/>
      <c r="H297" s="69"/>
      <c r="I297" s="69"/>
      <c r="J297" s="69"/>
      <c r="K297" s="69"/>
      <c r="L297" s="69"/>
      <c r="M297" s="69"/>
      <c r="N297" s="69"/>
      <c r="O297" s="69"/>
      <c r="P297" s="69"/>
    </row>
    <row r="298" spans="1:17" ht="18.75" x14ac:dyDescent="0.25">
      <c r="B298" s="72" t="s">
        <v>172</v>
      </c>
      <c r="C298" s="89">
        <f>+K296</f>
        <v>13.76</v>
      </c>
      <c r="H298" s="76"/>
      <c r="I298" s="76"/>
      <c r="J298" s="76"/>
      <c r="K298" s="76"/>
      <c r="L298" s="76"/>
      <c r="M298" s="76"/>
      <c r="N298" s="69"/>
      <c r="O298" s="69"/>
      <c r="P298" s="69"/>
    </row>
    <row r="300" spans="1:17" ht="15.75" thickBot="1" x14ac:dyDescent="0.3"/>
    <row r="301" spans="1:17" ht="30.75" thickBot="1" x14ac:dyDescent="0.3">
      <c r="B301" s="90" t="s">
        <v>173</v>
      </c>
      <c r="C301" s="91" t="s">
        <v>174</v>
      </c>
      <c r="D301" s="90" t="s">
        <v>30</v>
      </c>
      <c r="E301" s="91" t="s">
        <v>175</v>
      </c>
    </row>
    <row r="302" spans="1:17" x14ac:dyDescent="0.25">
      <c r="B302" s="92" t="s">
        <v>176</v>
      </c>
      <c r="C302" s="93">
        <v>20</v>
      </c>
      <c r="D302" s="93"/>
      <c r="E302" s="1094">
        <f>+D302+D303+D304</f>
        <v>30</v>
      </c>
    </row>
    <row r="303" spans="1:17" x14ac:dyDescent="0.25">
      <c r="B303" s="92" t="s">
        <v>177</v>
      </c>
      <c r="C303" s="74">
        <v>30</v>
      </c>
      <c r="D303" s="668">
        <v>30</v>
      </c>
      <c r="E303" s="1095"/>
    </row>
    <row r="304" spans="1:17" ht="15.75" thickBot="1" x14ac:dyDescent="0.3">
      <c r="B304" s="92" t="s">
        <v>178</v>
      </c>
      <c r="C304" s="94">
        <v>40</v>
      </c>
      <c r="D304" s="94"/>
      <c r="E304" s="1096"/>
    </row>
    <row r="305" spans="2:17" x14ac:dyDescent="0.25">
      <c r="G305" s="232"/>
    </row>
    <row r="306" spans="2:17" ht="15.75" thickBot="1" x14ac:dyDescent="0.3"/>
    <row r="307" spans="2:17" ht="27" thickBot="1" x14ac:dyDescent="0.3">
      <c r="B307" s="1091" t="s">
        <v>179</v>
      </c>
      <c r="C307" s="1092"/>
      <c r="D307" s="1092"/>
      <c r="E307" s="1092"/>
      <c r="F307" s="1092"/>
      <c r="G307" s="1092"/>
      <c r="H307" s="1092"/>
      <c r="I307" s="1092"/>
      <c r="J307" s="1092"/>
      <c r="K307" s="1092"/>
      <c r="L307" s="1092"/>
      <c r="M307" s="1092"/>
      <c r="N307" s="1093"/>
    </row>
    <row r="309" spans="2:17" ht="75" x14ac:dyDescent="0.25">
      <c r="B309" s="78" t="s">
        <v>111</v>
      </c>
      <c r="C309" s="78" t="s">
        <v>112</v>
      </c>
      <c r="D309" s="78" t="s">
        <v>113</v>
      </c>
      <c r="E309" s="78" t="s">
        <v>114</v>
      </c>
      <c r="F309" s="78" t="s">
        <v>115</v>
      </c>
      <c r="G309" s="78" t="s">
        <v>116</v>
      </c>
      <c r="H309" s="78" t="s">
        <v>117</v>
      </c>
      <c r="I309" s="78" t="s">
        <v>118</v>
      </c>
      <c r="J309" s="1084" t="s">
        <v>119</v>
      </c>
      <c r="K309" s="1085"/>
      <c r="L309" s="1086"/>
      <c r="M309" s="78" t="s">
        <v>120</v>
      </c>
      <c r="N309" s="78" t="s">
        <v>121</v>
      </c>
      <c r="O309" s="78" t="s">
        <v>122</v>
      </c>
      <c r="P309" s="1084" t="s">
        <v>97</v>
      </c>
      <c r="Q309" s="1086"/>
    </row>
    <row r="310" spans="2:17" ht="30" x14ac:dyDescent="0.25">
      <c r="B310" s="85" t="s">
        <v>792</v>
      </c>
      <c r="C310" s="85">
        <v>1</v>
      </c>
      <c r="D310" s="2" t="s">
        <v>3370</v>
      </c>
      <c r="E310" s="2">
        <v>70326267</v>
      </c>
      <c r="F310" s="2" t="s">
        <v>307</v>
      </c>
      <c r="G310" s="2" t="s">
        <v>896</v>
      </c>
      <c r="H310" s="2">
        <v>2004</v>
      </c>
      <c r="I310" s="82"/>
      <c r="J310" s="49" t="s">
        <v>3361</v>
      </c>
      <c r="K310" s="84" t="s">
        <v>3371</v>
      </c>
      <c r="M310" s="41" t="s">
        <v>21</v>
      </c>
      <c r="N310" s="41" t="s">
        <v>21</v>
      </c>
      <c r="O310" s="41" t="s">
        <v>21</v>
      </c>
      <c r="P310" s="1089"/>
      <c r="Q310" s="1090"/>
    </row>
    <row r="311" spans="2:17" ht="30" x14ac:dyDescent="0.25">
      <c r="B311" s="85" t="s">
        <v>3372</v>
      </c>
      <c r="C311" s="85">
        <v>1</v>
      </c>
      <c r="D311" s="81" t="s">
        <v>3373</v>
      </c>
      <c r="E311" s="81">
        <v>43111537</v>
      </c>
      <c r="F311" s="81" t="s">
        <v>3374</v>
      </c>
      <c r="G311" s="81" t="s">
        <v>367</v>
      </c>
      <c r="H311" s="81">
        <v>2011</v>
      </c>
      <c r="I311" s="82"/>
      <c r="J311" s="49" t="s">
        <v>3361</v>
      </c>
      <c r="K311" s="86" t="s">
        <v>963</v>
      </c>
      <c r="L311" s="84"/>
      <c r="M311" s="41" t="s">
        <v>21</v>
      </c>
      <c r="N311" s="41" t="s">
        <v>21</v>
      </c>
      <c r="O311" s="41" t="s">
        <v>21</v>
      </c>
      <c r="P311" s="668"/>
      <c r="Q311" s="668"/>
    </row>
    <row r="312" spans="2:17" ht="30" x14ac:dyDescent="0.25">
      <c r="B312" s="85" t="s">
        <v>3375</v>
      </c>
      <c r="C312" s="85">
        <v>1</v>
      </c>
      <c r="D312" s="81" t="s">
        <v>3376</v>
      </c>
      <c r="E312" s="81">
        <v>43580133</v>
      </c>
      <c r="F312" s="81" t="s">
        <v>453</v>
      </c>
      <c r="G312" s="81" t="s">
        <v>3377</v>
      </c>
      <c r="H312" s="81">
        <v>1999</v>
      </c>
      <c r="I312" s="82"/>
      <c r="J312" s="49" t="s">
        <v>3361</v>
      </c>
      <c r="K312" s="87" t="s">
        <v>1244</v>
      </c>
      <c r="L312" s="84"/>
      <c r="M312" s="41" t="s">
        <v>21</v>
      </c>
      <c r="N312" s="41" t="s">
        <v>21</v>
      </c>
      <c r="O312" s="41" t="s">
        <v>21</v>
      </c>
      <c r="P312" s="1089"/>
      <c r="Q312" s="1090"/>
    </row>
    <row r="313" spans="2:17" x14ac:dyDescent="0.25">
      <c r="B313" s="85" t="s">
        <v>3427</v>
      </c>
      <c r="C313" s="85">
        <v>1</v>
      </c>
      <c r="D313" s="81" t="s">
        <v>3428</v>
      </c>
      <c r="E313" s="153">
        <v>75091630</v>
      </c>
      <c r="F313" s="153" t="s">
        <v>140</v>
      </c>
      <c r="G313" s="153" t="s">
        <v>3429</v>
      </c>
      <c r="H313" s="153">
        <v>2004</v>
      </c>
      <c r="I313" s="82"/>
      <c r="J313" s="86"/>
      <c r="K313" s="87"/>
      <c r="L313" s="84"/>
      <c r="M313" s="41"/>
      <c r="N313" s="41"/>
      <c r="O313" s="41"/>
      <c r="P313" s="994"/>
      <c r="Q313" s="996"/>
    </row>
    <row r="314" spans="2:17" x14ac:dyDescent="0.25">
      <c r="B314" s="85" t="s">
        <v>1600</v>
      </c>
      <c r="C314" s="85">
        <v>1</v>
      </c>
      <c r="D314" s="81" t="s">
        <v>3430</v>
      </c>
      <c r="E314" s="153">
        <v>43738957</v>
      </c>
      <c r="F314" s="153" t="s">
        <v>282</v>
      </c>
      <c r="G314" s="153" t="s">
        <v>699</v>
      </c>
      <c r="H314" s="153">
        <v>2012</v>
      </c>
      <c r="I314" s="82"/>
      <c r="J314" s="86" t="s">
        <v>1049</v>
      </c>
      <c r="K314" s="87"/>
      <c r="L314" s="84"/>
      <c r="M314" s="41" t="s">
        <v>295</v>
      </c>
      <c r="N314" s="41" t="s">
        <v>21</v>
      </c>
      <c r="O314" s="41" t="s">
        <v>21</v>
      </c>
      <c r="P314" s="668"/>
      <c r="Q314" s="668"/>
    </row>
    <row r="315" spans="2:17" x14ac:dyDescent="0.25">
      <c r="B315" s="85"/>
      <c r="C315" s="85"/>
      <c r="D315" s="81"/>
      <c r="E315" s="81"/>
      <c r="F315" s="81"/>
      <c r="G315" s="81"/>
      <c r="H315" s="81"/>
      <c r="I315" s="82"/>
      <c r="J315" s="86"/>
      <c r="K315" s="87"/>
      <c r="L315" s="84"/>
      <c r="M315" s="41"/>
      <c r="N315" s="41"/>
      <c r="O315" s="41"/>
      <c r="P315" s="668"/>
      <c r="Q315" s="668"/>
    </row>
    <row r="316" spans="2:17" x14ac:dyDescent="0.25">
      <c r="B316" s="85"/>
      <c r="C316" s="85"/>
      <c r="D316" s="81"/>
      <c r="E316" s="81"/>
      <c r="F316" s="81"/>
      <c r="G316" s="81"/>
      <c r="H316" s="81"/>
      <c r="I316" s="82"/>
      <c r="J316" s="86"/>
      <c r="K316" s="87"/>
      <c r="L316" s="84"/>
      <c r="M316" s="41"/>
      <c r="N316" s="41"/>
      <c r="O316" s="41"/>
      <c r="P316" s="668"/>
      <c r="Q316" s="668"/>
    </row>
    <row r="317" spans="2:17" x14ac:dyDescent="0.25">
      <c r="B317" s="85"/>
      <c r="C317" s="85"/>
      <c r="D317" s="81"/>
      <c r="E317" s="81"/>
      <c r="F317" s="81"/>
      <c r="G317" s="81"/>
      <c r="H317" s="81"/>
      <c r="I317" s="82"/>
      <c r="J317" s="86"/>
      <c r="K317" s="84"/>
      <c r="L317" s="84"/>
      <c r="M317" s="41"/>
      <c r="N317" s="41"/>
      <c r="O317" s="41"/>
      <c r="P317" s="993"/>
      <c r="Q317" s="993"/>
    </row>
    <row r="320" spans="2:17" ht="15.75" thickBot="1" x14ac:dyDescent="0.3"/>
    <row r="321" spans="2:7" ht="30" x14ac:dyDescent="0.25">
      <c r="B321" s="42" t="s">
        <v>20</v>
      </c>
      <c r="C321" s="42" t="s">
        <v>173</v>
      </c>
      <c r="D321" s="78" t="s">
        <v>174</v>
      </c>
      <c r="E321" s="42" t="s">
        <v>30</v>
      </c>
      <c r="F321" s="91" t="s">
        <v>194</v>
      </c>
      <c r="G321" s="96"/>
    </row>
    <row r="322" spans="2:7" ht="108" x14ac:dyDescent="0.2">
      <c r="B322" s="1097" t="s">
        <v>195</v>
      </c>
      <c r="C322" s="97" t="s">
        <v>196</v>
      </c>
      <c r="D322" s="668">
        <v>25</v>
      </c>
      <c r="E322" s="668">
        <v>25</v>
      </c>
      <c r="F322" s="1098">
        <f>+E322+E323+E324</f>
        <v>60</v>
      </c>
      <c r="G322" s="98"/>
    </row>
    <row r="323" spans="2:7" ht="96" x14ac:dyDescent="0.2">
      <c r="B323" s="1097"/>
      <c r="C323" s="97" t="s">
        <v>197</v>
      </c>
      <c r="D323" s="675">
        <v>25</v>
      </c>
      <c r="E323" s="668">
        <v>25</v>
      </c>
      <c r="F323" s="1099"/>
      <c r="G323" s="98"/>
    </row>
    <row r="324" spans="2:7" ht="60" x14ac:dyDescent="0.2">
      <c r="B324" s="1097"/>
      <c r="C324" s="97" t="s">
        <v>198</v>
      </c>
      <c r="D324" s="668">
        <v>10</v>
      </c>
      <c r="E324" s="668">
        <v>10</v>
      </c>
      <c r="F324" s="1100"/>
      <c r="G324" s="98"/>
    </row>
    <row r="325" spans="2:7" x14ac:dyDescent="0.25">
      <c r="C325"/>
    </row>
    <row r="328" spans="2:7" x14ac:dyDescent="0.25">
      <c r="B328" s="39" t="s">
        <v>199</v>
      </c>
    </row>
    <row r="331" spans="2:7" x14ac:dyDescent="0.25">
      <c r="B331" s="40" t="s">
        <v>20</v>
      </c>
      <c r="C331" s="40" t="s">
        <v>29</v>
      </c>
      <c r="D331" s="42" t="s">
        <v>30</v>
      </c>
      <c r="E331" s="42" t="s">
        <v>31</v>
      </c>
    </row>
    <row r="332" spans="2:7" ht="28.5" x14ac:dyDescent="0.25">
      <c r="B332" s="43" t="s">
        <v>200</v>
      </c>
      <c r="C332" s="44">
        <v>40</v>
      </c>
      <c r="D332" s="668">
        <f>+E302</f>
        <v>30</v>
      </c>
      <c r="E332" s="1081">
        <f>+D332+D333</f>
        <v>90</v>
      </c>
    </row>
    <row r="333" spans="2:7" ht="42.75" x14ac:dyDescent="0.25">
      <c r="B333" s="43" t="s">
        <v>201</v>
      </c>
      <c r="C333" s="44">
        <v>60</v>
      </c>
      <c r="D333" s="668">
        <f>+F322</f>
        <v>60</v>
      </c>
      <c r="E333" s="1082"/>
    </row>
    <row r="335" spans="2:7" x14ac:dyDescent="0.25">
      <c r="B335" s="1" t="s">
        <v>3431</v>
      </c>
    </row>
    <row r="337" spans="2:16" ht="26.25" x14ac:dyDescent="0.25">
      <c r="B337" s="1072" t="s">
        <v>1</v>
      </c>
      <c r="C337" s="1073"/>
      <c r="D337" s="1073"/>
      <c r="E337" s="1073"/>
      <c r="F337" s="1073"/>
      <c r="G337" s="1073"/>
      <c r="H337" s="1073"/>
      <c r="I337" s="1073"/>
      <c r="J337" s="1073"/>
      <c r="K337" s="1073"/>
      <c r="L337" s="1073"/>
      <c r="M337" s="1073"/>
      <c r="N337" s="1073"/>
      <c r="O337" s="1073"/>
      <c r="P337" s="1073"/>
    </row>
    <row r="339" spans="2:16" ht="26.25" x14ac:dyDescent="0.25">
      <c r="B339" s="1072" t="s">
        <v>2</v>
      </c>
      <c r="C339" s="1073"/>
      <c r="D339" s="1073"/>
      <c r="E339" s="1073"/>
      <c r="F339" s="1073"/>
      <c r="G339" s="1073"/>
      <c r="H339" s="1073"/>
      <c r="I339" s="1073"/>
      <c r="J339" s="1073"/>
      <c r="K339" s="1073"/>
      <c r="L339" s="1073"/>
      <c r="M339" s="1073"/>
      <c r="N339" s="1073"/>
      <c r="O339" s="1073"/>
      <c r="P339" s="1073"/>
    </row>
    <row r="340" spans="2:16" ht="15.75" thickBot="1" x14ac:dyDescent="0.3"/>
    <row r="341" spans="2:16" ht="21.75" thickBot="1" x14ac:dyDescent="0.3">
      <c r="B341" s="3" t="s">
        <v>3</v>
      </c>
      <c r="C341" s="1074" t="s">
        <v>3339</v>
      </c>
      <c r="D341" s="1074"/>
      <c r="E341" s="1074"/>
      <c r="F341" s="1074"/>
      <c r="G341" s="1074"/>
      <c r="H341" s="1074"/>
      <c r="I341" s="1074"/>
      <c r="J341" s="1074"/>
      <c r="K341" s="1074"/>
      <c r="L341" s="1074"/>
      <c r="M341" s="1074"/>
      <c r="N341" s="1075"/>
    </row>
    <row r="342" spans="2:16" ht="16.5" thickBot="1" x14ac:dyDescent="0.3">
      <c r="B342" s="4" t="s">
        <v>5</v>
      </c>
      <c r="C342" s="1074"/>
      <c r="D342" s="1074"/>
      <c r="E342" s="1074"/>
      <c r="F342" s="1074"/>
      <c r="G342" s="1074"/>
      <c r="H342" s="1074"/>
      <c r="I342" s="1074"/>
      <c r="J342" s="1074"/>
      <c r="K342" s="1074"/>
      <c r="L342" s="1074"/>
      <c r="M342" s="1074"/>
      <c r="N342" s="1075"/>
    </row>
    <row r="343" spans="2:16" ht="16.5" thickBot="1" x14ac:dyDescent="0.3">
      <c r="B343" s="4" t="s">
        <v>6</v>
      </c>
      <c r="C343" s="1074"/>
      <c r="D343" s="1074"/>
      <c r="E343" s="1074"/>
      <c r="F343" s="1074"/>
      <c r="G343" s="1074"/>
      <c r="H343" s="1074"/>
      <c r="I343" s="1074"/>
      <c r="J343" s="1074"/>
      <c r="K343" s="1074"/>
      <c r="L343" s="1074"/>
      <c r="M343" s="1074"/>
      <c r="N343" s="1075"/>
    </row>
    <row r="344" spans="2:16" ht="16.5" thickBot="1" x14ac:dyDescent="0.3">
      <c r="B344" s="4" t="s">
        <v>7</v>
      </c>
      <c r="C344" s="1074"/>
      <c r="D344" s="1074"/>
      <c r="E344" s="1074"/>
      <c r="F344" s="1074"/>
      <c r="G344" s="1074"/>
      <c r="H344" s="1074"/>
      <c r="I344" s="1074"/>
      <c r="J344" s="1074"/>
      <c r="K344" s="1074"/>
      <c r="L344" s="1074"/>
      <c r="M344" s="1074"/>
      <c r="N344" s="1075"/>
    </row>
    <row r="345" spans="2:16" ht="16.5" thickBot="1" x14ac:dyDescent="0.3">
      <c r="B345" s="4" t="s">
        <v>8</v>
      </c>
      <c r="C345" s="1076">
        <v>6</v>
      </c>
      <c r="D345" s="1076"/>
      <c r="E345" s="1077"/>
      <c r="F345" s="5"/>
      <c r="G345" s="5"/>
      <c r="H345" s="5"/>
      <c r="I345" s="5"/>
      <c r="J345" s="5"/>
      <c r="K345" s="5"/>
      <c r="L345" s="5"/>
      <c r="M345" s="5"/>
      <c r="N345" s="6"/>
    </row>
    <row r="346" spans="2:16" ht="16.5" thickBot="1" x14ac:dyDescent="0.3">
      <c r="B346" s="7" t="s">
        <v>10</v>
      </c>
      <c r="C346" s="8">
        <v>41972</v>
      </c>
      <c r="D346" s="9"/>
      <c r="E346" s="9"/>
      <c r="F346" s="9"/>
      <c r="G346" s="9"/>
      <c r="H346" s="9"/>
      <c r="I346" s="9"/>
      <c r="J346" s="9"/>
      <c r="K346" s="9"/>
      <c r="L346" s="9"/>
      <c r="M346" s="9"/>
      <c r="N346" s="10"/>
    </row>
    <row r="347" spans="2:16" ht="15.75" x14ac:dyDescent="0.25">
      <c r="B347" s="11"/>
      <c r="C347" s="12"/>
      <c r="D347" s="13"/>
      <c r="E347" s="13"/>
      <c r="F347" s="13"/>
      <c r="G347" s="13"/>
      <c r="H347" s="13"/>
      <c r="I347" s="14"/>
      <c r="J347" s="14"/>
      <c r="K347" s="14"/>
      <c r="L347" s="14"/>
      <c r="M347" s="14"/>
      <c r="N347" s="13"/>
    </row>
    <row r="348" spans="2:16" x14ac:dyDescent="0.25">
      <c r="I348" s="14"/>
      <c r="J348" s="14"/>
      <c r="K348" s="14"/>
      <c r="L348" s="14"/>
      <c r="M348" s="14"/>
      <c r="N348" s="15"/>
    </row>
    <row r="349" spans="2:16" x14ac:dyDescent="0.25">
      <c r="B349" s="1078" t="s">
        <v>12</v>
      </c>
      <c r="C349" s="1078"/>
      <c r="D349" s="672" t="s">
        <v>13</v>
      </c>
      <c r="E349" s="672" t="s">
        <v>14</v>
      </c>
      <c r="F349" s="672" t="s">
        <v>15</v>
      </c>
      <c r="G349" s="16"/>
      <c r="I349" s="17"/>
      <c r="J349" s="17"/>
      <c r="K349" s="17"/>
      <c r="L349" s="17"/>
      <c r="M349" s="17"/>
      <c r="N349" s="15"/>
    </row>
    <row r="350" spans="2:16" x14ac:dyDescent="0.25">
      <c r="B350" s="1078"/>
      <c r="C350" s="1078"/>
      <c r="D350" s="672">
        <v>6</v>
      </c>
      <c r="E350" s="18">
        <v>2363798700</v>
      </c>
      <c r="F350" s="19">
        <v>810</v>
      </c>
      <c r="G350" s="20"/>
      <c r="I350" s="21"/>
      <c r="J350" s="21"/>
      <c r="K350" s="21"/>
      <c r="L350" s="21"/>
      <c r="M350" s="21"/>
      <c r="N350" s="15"/>
    </row>
    <row r="351" spans="2:16" x14ac:dyDescent="0.25">
      <c r="B351" s="1078"/>
      <c r="C351" s="1078"/>
      <c r="D351" s="672"/>
      <c r="E351" s="18"/>
      <c r="F351" s="202"/>
      <c r="G351" s="20"/>
      <c r="I351" s="21"/>
      <c r="J351" s="21"/>
      <c r="K351" s="21"/>
      <c r="L351" s="21"/>
      <c r="M351" s="21"/>
      <c r="N351" s="15"/>
    </row>
    <row r="352" spans="2:16" x14ac:dyDescent="0.25">
      <c r="B352" s="1078"/>
      <c r="C352" s="1078"/>
      <c r="D352" s="672"/>
      <c r="E352" s="18"/>
      <c r="F352" s="202"/>
      <c r="G352" s="20"/>
      <c r="I352" s="21"/>
      <c r="J352" s="21"/>
      <c r="K352" s="21"/>
      <c r="L352" s="21"/>
      <c r="M352" s="21"/>
      <c r="N352" s="15"/>
    </row>
    <row r="353" spans="1:14" x14ac:dyDescent="0.25">
      <c r="B353" s="1078"/>
      <c r="C353" s="1078"/>
      <c r="D353" s="672"/>
      <c r="E353" s="22"/>
      <c r="F353" s="202"/>
      <c r="G353" s="20"/>
      <c r="H353" s="23"/>
      <c r="I353" s="21"/>
      <c r="J353" s="21"/>
      <c r="K353" s="21"/>
      <c r="L353" s="21"/>
      <c r="M353" s="21"/>
      <c r="N353" s="24"/>
    </row>
    <row r="354" spans="1:14" x14ac:dyDescent="0.25">
      <c r="B354" s="1078"/>
      <c r="C354" s="1078"/>
      <c r="D354" s="672"/>
      <c r="E354" s="22"/>
      <c r="F354" s="202"/>
      <c r="G354" s="20"/>
      <c r="H354" s="23"/>
      <c r="I354" s="25"/>
      <c r="J354" s="25"/>
      <c r="K354" s="25"/>
      <c r="L354" s="25"/>
      <c r="M354" s="25"/>
      <c r="N354" s="24"/>
    </row>
    <row r="355" spans="1:14" x14ac:dyDescent="0.25">
      <c r="B355" s="1078"/>
      <c r="C355" s="1078"/>
      <c r="D355" s="672"/>
      <c r="E355" s="22"/>
      <c r="F355" s="202"/>
      <c r="G355" s="20"/>
      <c r="H355" s="23"/>
      <c r="I355" s="14"/>
      <c r="J355" s="14"/>
      <c r="K355" s="14"/>
      <c r="L355" s="14"/>
      <c r="M355" s="14"/>
      <c r="N355" s="24"/>
    </row>
    <row r="356" spans="1:14" x14ac:dyDescent="0.25">
      <c r="B356" s="1078"/>
      <c r="C356" s="1078"/>
      <c r="D356" s="672"/>
      <c r="E356" s="22"/>
      <c r="F356" s="202"/>
      <c r="G356" s="20"/>
      <c r="H356" s="23"/>
      <c r="I356" s="14"/>
      <c r="J356" s="14"/>
      <c r="K356" s="14"/>
      <c r="L356" s="14"/>
      <c r="M356" s="14"/>
      <c r="N356" s="24"/>
    </row>
    <row r="357" spans="1:14" ht="15.75" thickBot="1" x14ac:dyDescent="0.3">
      <c r="B357" s="1079" t="s">
        <v>16</v>
      </c>
      <c r="C357" s="1080"/>
      <c r="D357" s="672"/>
      <c r="E357" s="18">
        <v>2363798700</v>
      </c>
      <c r="F357" s="19">
        <v>810</v>
      </c>
      <c r="G357" s="20"/>
      <c r="H357" s="23"/>
      <c r="I357" s="14"/>
      <c r="J357" s="14"/>
      <c r="K357" s="14"/>
      <c r="L357" s="14"/>
      <c r="M357" s="14"/>
      <c r="N357" s="24"/>
    </row>
    <row r="358" spans="1:14" ht="45.75" thickBot="1" x14ac:dyDescent="0.3">
      <c r="A358" s="27"/>
      <c r="B358" s="28" t="s">
        <v>17</v>
      </c>
      <c r="C358" s="28" t="s">
        <v>18</v>
      </c>
      <c r="E358" s="17"/>
      <c r="F358" s="17"/>
      <c r="G358" s="17"/>
      <c r="H358" s="17"/>
      <c r="I358" s="29"/>
      <c r="J358" s="29"/>
      <c r="K358" s="29"/>
      <c r="L358" s="29"/>
      <c r="M358" s="29"/>
    </row>
    <row r="359" spans="1:14" ht="15.75" thickBot="1" x14ac:dyDescent="0.3">
      <c r="A359" s="30">
        <v>1</v>
      </c>
      <c r="C359" s="31">
        <f>+(F357*80)/100</f>
        <v>648</v>
      </c>
      <c r="D359" s="32"/>
      <c r="E359" s="33">
        <f>E357</f>
        <v>2363798700</v>
      </c>
      <c r="F359" s="34"/>
      <c r="G359" s="34"/>
      <c r="H359" s="34"/>
      <c r="I359" s="35"/>
      <c r="J359" s="35"/>
      <c r="K359" s="35"/>
      <c r="L359" s="35"/>
      <c r="M359" s="35"/>
    </row>
    <row r="360" spans="1:14" x14ac:dyDescent="0.25">
      <c r="A360" s="36"/>
      <c r="C360" s="37"/>
      <c r="D360" s="21"/>
      <c r="E360" s="38"/>
      <c r="F360" s="34"/>
      <c r="G360" s="34"/>
      <c r="H360" s="34"/>
      <c r="I360" s="35"/>
      <c r="J360" s="35"/>
      <c r="K360" s="35"/>
      <c r="L360" s="35"/>
      <c r="M360" s="35"/>
    </row>
    <row r="361" spans="1:14" x14ac:dyDescent="0.25">
      <c r="A361" s="36"/>
      <c r="C361" s="37"/>
      <c r="D361" s="21"/>
      <c r="E361" s="38"/>
      <c r="F361" s="34"/>
      <c r="G361" s="34"/>
      <c r="H361" s="34"/>
      <c r="I361" s="35"/>
      <c r="J361" s="35"/>
      <c r="K361" s="35"/>
      <c r="L361" s="35"/>
      <c r="M361" s="35"/>
    </row>
    <row r="362" spans="1:14" x14ac:dyDescent="0.25">
      <c r="A362" s="36"/>
      <c r="B362" s="39" t="s">
        <v>19</v>
      </c>
      <c r="C362"/>
      <c r="D362"/>
      <c r="E362"/>
      <c r="F362"/>
      <c r="G362"/>
      <c r="H362"/>
      <c r="I362" s="14"/>
      <c r="J362" s="14"/>
      <c r="K362" s="14"/>
      <c r="L362" s="14"/>
      <c r="M362" s="14"/>
      <c r="N362" s="15"/>
    </row>
    <row r="363" spans="1:14" x14ac:dyDescent="0.25">
      <c r="A363" s="36"/>
      <c r="B363"/>
      <c r="C363"/>
      <c r="D363"/>
      <c r="E363"/>
      <c r="F363"/>
      <c r="G363"/>
      <c r="H363"/>
      <c r="I363" s="14"/>
      <c r="J363" s="14"/>
      <c r="K363" s="14"/>
      <c r="L363" s="14"/>
      <c r="M363" s="14"/>
      <c r="N363" s="15"/>
    </row>
    <row r="364" spans="1:14" x14ac:dyDescent="0.25">
      <c r="A364" s="36"/>
      <c r="B364" s="40" t="s">
        <v>20</v>
      </c>
      <c r="C364" s="40" t="s">
        <v>21</v>
      </c>
      <c r="D364" s="40" t="s">
        <v>22</v>
      </c>
      <c r="E364"/>
      <c r="F364"/>
      <c r="G364"/>
      <c r="H364"/>
      <c r="I364" s="14"/>
      <c r="J364" s="14"/>
      <c r="K364" s="14"/>
      <c r="L364" s="14"/>
      <c r="M364" s="14"/>
      <c r="N364" s="15"/>
    </row>
    <row r="365" spans="1:14" x14ac:dyDescent="0.25">
      <c r="A365" s="36"/>
      <c r="B365" s="41" t="s">
        <v>23</v>
      </c>
      <c r="C365" s="41"/>
      <c r="D365" s="41" t="s">
        <v>24</v>
      </c>
      <c r="E365"/>
      <c r="F365"/>
      <c r="G365"/>
      <c r="H365"/>
      <c r="I365" s="14"/>
      <c r="J365" s="14"/>
      <c r="K365" s="14"/>
      <c r="L365" s="14"/>
      <c r="M365" s="14"/>
      <c r="N365" s="15"/>
    </row>
    <row r="366" spans="1:14" x14ac:dyDescent="0.25">
      <c r="A366" s="36"/>
      <c r="B366" s="41" t="s">
        <v>25</v>
      </c>
      <c r="C366" s="41"/>
      <c r="D366" s="41" t="s">
        <v>24</v>
      </c>
      <c r="E366"/>
      <c r="F366"/>
      <c r="G366"/>
      <c r="H366"/>
      <c r="I366" s="14"/>
      <c r="J366" s="14"/>
      <c r="K366" s="14"/>
      <c r="L366" s="14"/>
      <c r="M366" s="14"/>
      <c r="N366" s="15"/>
    </row>
    <row r="367" spans="1:14" x14ac:dyDescent="0.25">
      <c r="A367" s="36"/>
      <c r="B367" s="41" t="s">
        <v>26</v>
      </c>
      <c r="C367" s="41" t="s">
        <v>24</v>
      </c>
      <c r="D367" s="41"/>
      <c r="E367"/>
      <c r="F367"/>
      <c r="G367"/>
      <c r="H367"/>
      <c r="I367" s="14"/>
      <c r="J367" s="14"/>
      <c r="K367" s="14"/>
      <c r="L367" s="14"/>
      <c r="M367" s="14"/>
      <c r="N367" s="15"/>
    </row>
    <row r="368" spans="1:14" x14ac:dyDescent="0.25">
      <c r="A368" s="36"/>
      <c r="B368" s="41" t="s">
        <v>27</v>
      </c>
      <c r="C368" s="255" t="s">
        <v>24</v>
      </c>
      <c r="D368" s="41"/>
      <c r="E368"/>
      <c r="F368"/>
      <c r="G368"/>
      <c r="H368"/>
      <c r="I368" s="14"/>
      <c r="J368" s="14"/>
      <c r="K368" s="14"/>
      <c r="L368" s="14"/>
      <c r="M368" s="14"/>
      <c r="N368" s="15"/>
    </row>
    <row r="369" spans="1:17" x14ac:dyDescent="0.25">
      <c r="A369" s="36"/>
      <c r="B369"/>
      <c r="C369"/>
      <c r="D369"/>
      <c r="E369"/>
      <c r="F369"/>
      <c r="G369"/>
      <c r="H369"/>
      <c r="I369" s="14"/>
      <c r="J369" s="14"/>
      <c r="K369" s="14"/>
      <c r="L369" s="14"/>
      <c r="M369" s="14"/>
      <c r="N369" s="15"/>
    </row>
    <row r="370" spans="1:17" x14ac:dyDescent="0.25">
      <c r="A370" s="36"/>
      <c r="B370"/>
      <c r="C370"/>
      <c r="D370"/>
      <c r="E370"/>
      <c r="F370"/>
      <c r="G370"/>
      <c r="H370"/>
      <c r="I370" s="14"/>
      <c r="J370" s="14"/>
      <c r="K370" s="14"/>
      <c r="L370" s="14"/>
      <c r="M370" s="14"/>
      <c r="N370" s="15"/>
    </row>
    <row r="371" spans="1:17" x14ac:dyDescent="0.25">
      <c r="A371" s="36"/>
      <c r="B371" s="39" t="s">
        <v>28</v>
      </c>
      <c r="C371"/>
      <c r="D371"/>
      <c r="E371"/>
      <c r="F371"/>
      <c r="G371"/>
      <c r="H371"/>
      <c r="I371" s="14"/>
      <c r="J371" s="14"/>
      <c r="K371" s="14"/>
      <c r="L371" s="14"/>
      <c r="M371" s="14"/>
      <c r="N371" s="15"/>
    </row>
    <row r="372" spans="1:17" x14ac:dyDescent="0.25">
      <c r="A372" s="36"/>
      <c r="B372"/>
      <c r="C372"/>
      <c r="D372"/>
      <c r="E372"/>
      <c r="F372"/>
      <c r="G372"/>
      <c r="H372"/>
      <c r="I372" s="14"/>
      <c r="J372" s="14"/>
      <c r="K372" s="14"/>
      <c r="L372" s="14"/>
      <c r="M372" s="14"/>
      <c r="N372" s="15"/>
    </row>
    <row r="373" spans="1:17" x14ac:dyDescent="0.25">
      <c r="A373" s="36"/>
      <c r="B373"/>
      <c r="C373"/>
      <c r="D373"/>
      <c r="E373"/>
      <c r="F373"/>
      <c r="G373"/>
      <c r="H373"/>
      <c r="I373" s="14"/>
      <c r="J373" s="14"/>
      <c r="K373" s="14"/>
      <c r="L373" s="14"/>
      <c r="M373" s="14"/>
      <c r="N373" s="15"/>
    </row>
    <row r="374" spans="1:17" x14ac:dyDescent="0.25">
      <c r="A374" s="36"/>
      <c r="B374" s="40" t="s">
        <v>20</v>
      </c>
      <c r="C374" s="40" t="s">
        <v>29</v>
      </c>
      <c r="D374" s="42" t="s">
        <v>30</v>
      </c>
      <c r="E374" s="42" t="s">
        <v>31</v>
      </c>
      <c r="F374"/>
      <c r="G374"/>
      <c r="H374"/>
      <c r="I374" s="14"/>
      <c r="J374" s="14"/>
      <c r="K374" s="14"/>
      <c r="L374" s="14"/>
      <c r="M374" s="14"/>
      <c r="N374" s="15"/>
    </row>
    <row r="375" spans="1:17" ht="28.5" x14ac:dyDescent="0.25">
      <c r="A375" s="36"/>
      <c r="B375" s="43" t="s">
        <v>32</v>
      </c>
      <c r="C375" s="44">
        <v>40</v>
      </c>
      <c r="D375" s="668">
        <v>40</v>
      </c>
      <c r="E375" s="1081">
        <f>+D375+D376</f>
        <v>100</v>
      </c>
      <c r="F375"/>
      <c r="G375"/>
      <c r="H375"/>
      <c r="I375" s="14"/>
      <c r="J375" s="14"/>
      <c r="K375" s="14"/>
      <c r="L375" s="14"/>
      <c r="M375" s="14"/>
      <c r="N375" s="15"/>
    </row>
    <row r="376" spans="1:17" ht="42.75" x14ac:dyDescent="0.25">
      <c r="A376" s="36"/>
      <c r="B376" s="43" t="s">
        <v>33</v>
      </c>
      <c r="C376" s="44">
        <v>60</v>
      </c>
      <c r="D376" s="668">
        <v>60</v>
      </c>
      <c r="E376" s="1082"/>
      <c r="F376"/>
      <c r="G376"/>
      <c r="H376"/>
      <c r="I376" s="14"/>
      <c r="J376" s="14"/>
      <c r="K376" s="14"/>
      <c r="L376" s="14"/>
      <c r="M376" s="14"/>
      <c r="N376" s="15"/>
    </row>
    <row r="377" spans="1:17" x14ac:dyDescent="0.25">
      <c r="A377" s="36"/>
      <c r="C377" s="37"/>
      <c r="D377" s="21"/>
      <c r="E377" s="38"/>
      <c r="F377" s="34"/>
      <c r="G377" s="34"/>
      <c r="H377" s="34"/>
      <c r="I377" s="35"/>
      <c r="J377" s="35"/>
      <c r="K377" s="35"/>
      <c r="L377" s="35"/>
      <c r="M377" s="35"/>
    </row>
    <row r="378" spans="1:17" x14ac:dyDescent="0.25">
      <c r="A378" s="36"/>
      <c r="C378" s="37"/>
      <c r="D378" s="21"/>
      <c r="E378" s="38"/>
      <c r="F378" s="34"/>
      <c r="G378" s="34"/>
      <c r="H378" s="34"/>
      <c r="I378" s="35"/>
      <c r="J378" s="35"/>
      <c r="K378" s="35"/>
      <c r="L378" s="35"/>
      <c r="M378" s="35"/>
    </row>
    <row r="379" spans="1:17" x14ac:dyDescent="0.25">
      <c r="A379" s="36"/>
      <c r="C379" s="37"/>
      <c r="D379" s="21"/>
      <c r="E379" s="38"/>
      <c r="F379" s="34"/>
      <c r="G379" s="34"/>
      <c r="H379" s="34"/>
      <c r="I379" s="35"/>
      <c r="J379" s="35"/>
      <c r="K379" s="35"/>
      <c r="L379" s="35"/>
      <c r="M379" s="35"/>
    </row>
    <row r="380" spans="1:17" ht="15.75" thickBot="1" x14ac:dyDescent="0.3">
      <c r="M380" s="1083" t="s">
        <v>34</v>
      </c>
      <c r="N380" s="1083"/>
    </row>
    <row r="381" spans="1:17" x14ac:dyDescent="0.25">
      <c r="B381" s="39" t="s">
        <v>35</v>
      </c>
      <c r="M381" s="45"/>
      <c r="N381" s="45"/>
    </row>
    <row r="382" spans="1:17" ht="15.75" thickBot="1" x14ac:dyDescent="0.3">
      <c r="M382" s="45"/>
      <c r="N382" s="45"/>
    </row>
    <row r="383" spans="1:17" ht="60" x14ac:dyDescent="0.25">
      <c r="A383" s="14"/>
      <c r="B383" s="46" t="s">
        <v>36</v>
      </c>
      <c r="C383" s="46" t="s">
        <v>37</v>
      </c>
      <c r="D383" s="46" t="s">
        <v>38</v>
      </c>
      <c r="E383" s="46" t="s">
        <v>39</v>
      </c>
      <c r="F383" s="46" t="s">
        <v>40</v>
      </c>
      <c r="G383" s="46" t="s">
        <v>41</v>
      </c>
      <c r="H383" s="46" t="s">
        <v>42</v>
      </c>
      <c r="I383" s="46" t="s">
        <v>43</v>
      </c>
      <c r="J383" s="46" t="s">
        <v>44</v>
      </c>
      <c r="K383" s="46" t="s">
        <v>45</v>
      </c>
      <c r="L383" s="46" t="s">
        <v>46</v>
      </c>
      <c r="M383" s="47" t="s">
        <v>47</v>
      </c>
      <c r="N383" s="46" t="s">
        <v>48</v>
      </c>
      <c r="O383" s="46" t="s">
        <v>49</v>
      </c>
      <c r="P383" s="48" t="s">
        <v>50</v>
      </c>
      <c r="Q383" s="48" t="s">
        <v>51</v>
      </c>
    </row>
    <row r="384" spans="1:17" ht="75" x14ac:dyDescent="0.25">
      <c r="A384" s="62">
        <v>1</v>
      </c>
      <c r="B384" s="49" t="s">
        <v>3339</v>
      </c>
      <c r="C384" s="50" t="s">
        <v>3339</v>
      </c>
      <c r="D384" s="49" t="s">
        <v>272</v>
      </c>
      <c r="E384" s="64" t="s">
        <v>3432</v>
      </c>
      <c r="F384" s="52" t="s">
        <v>21</v>
      </c>
      <c r="G384" s="53"/>
      <c r="H384" s="54" t="s">
        <v>3433</v>
      </c>
      <c r="I384" s="55" t="s">
        <v>3434</v>
      </c>
      <c r="J384" s="55" t="s">
        <v>22</v>
      </c>
      <c r="K384" s="51">
        <v>0</v>
      </c>
      <c r="L384" s="51">
        <v>3</v>
      </c>
      <c r="M384" s="51">
        <v>0</v>
      </c>
      <c r="N384" s="56">
        <f>+M384*G384</f>
        <v>0</v>
      </c>
      <c r="O384" s="57"/>
      <c r="P384" s="57"/>
      <c r="Q384" s="58" t="s">
        <v>3435</v>
      </c>
    </row>
    <row r="385" spans="1:17" x14ac:dyDescent="0.25">
      <c r="A385" s="62">
        <f>+A384+1</f>
        <v>2</v>
      </c>
      <c r="B385" s="50" t="s">
        <v>3339</v>
      </c>
      <c r="C385" s="50" t="s">
        <v>3339</v>
      </c>
      <c r="D385" s="49" t="s">
        <v>272</v>
      </c>
      <c r="E385" s="64" t="s">
        <v>3436</v>
      </c>
      <c r="F385" s="52" t="s">
        <v>21</v>
      </c>
      <c r="G385" s="52"/>
      <c r="H385" s="52" t="s">
        <v>505</v>
      </c>
      <c r="I385" s="55" t="s">
        <v>506</v>
      </c>
      <c r="J385" s="55" t="s">
        <v>22</v>
      </c>
      <c r="K385" s="51">
        <v>22</v>
      </c>
      <c r="L385" s="55"/>
      <c r="M385" s="51">
        <v>534</v>
      </c>
      <c r="N385" s="56"/>
      <c r="O385" s="57">
        <v>2270010153</v>
      </c>
      <c r="P385" s="57">
        <v>453</v>
      </c>
      <c r="Q385" s="58"/>
    </row>
    <row r="386" spans="1:17" x14ac:dyDescent="0.25">
      <c r="A386" s="62">
        <f t="shared" ref="A386:A391" si="9">+A385+1</f>
        <v>3</v>
      </c>
      <c r="B386" s="49"/>
      <c r="C386" s="50"/>
      <c r="D386" s="49"/>
      <c r="E386" s="64"/>
      <c r="F386" s="52"/>
      <c r="G386" s="52"/>
      <c r="H386" s="52"/>
      <c r="I386" s="55"/>
      <c r="J386" s="55"/>
      <c r="K386" s="55"/>
      <c r="L386" s="55"/>
      <c r="M386" s="56"/>
      <c r="N386" s="56"/>
      <c r="O386" s="57"/>
      <c r="P386" s="57"/>
      <c r="Q386" s="58"/>
    </row>
    <row r="387" spans="1:17" ht="105" x14ac:dyDescent="0.25">
      <c r="A387" s="62">
        <f t="shared" si="9"/>
        <v>4</v>
      </c>
      <c r="B387" s="49" t="s">
        <v>3339</v>
      </c>
      <c r="C387" s="50" t="s">
        <v>3339</v>
      </c>
      <c r="D387" s="49" t="s">
        <v>2834</v>
      </c>
      <c r="E387" s="64">
        <v>21220.400000000001</v>
      </c>
      <c r="F387" s="52" t="s">
        <v>21</v>
      </c>
      <c r="G387" s="52"/>
      <c r="H387" s="52" t="s">
        <v>3437</v>
      </c>
      <c r="I387" s="55" t="s">
        <v>1160</v>
      </c>
      <c r="J387" s="55" t="s">
        <v>22</v>
      </c>
      <c r="K387" s="51"/>
      <c r="L387" s="101">
        <v>3</v>
      </c>
      <c r="M387" s="56">
        <v>0</v>
      </c>
      <c r="N387" s="56"/>
      <c r="O387" s="57">
        <v>101857689</v>
      </c>
      <c r="P387" s="57">
        <v>154</v>
      </c>
      <c r="Q387" s="58" t="s">
        <v>3438</v>
      </c>
    </row>
    <row r="388" spans="1:17" x14ac:dyDescent="0.25">
      <c r="A388" s="62">
        <f t="shared" si="9"/>
        <v>5</v>
      </c>
      <c r="B388" s="49"/>
      <c r="C388" s="50"/>
      <c r="D388" s="49"/>
      <c r="E388" s="64"/>
      <c r="F388" s="52"/>
      <c r="G388" s="52"/>
      <c r="H388" s="52"/>
      <c r="I388" s="55"/>
      <c r="J388" s="55"/>
      <c r="K388" s="55"/>
      <c r="L388" s="55"/>
      <c r="M388" s="56"/>
      <c r="N388" s="56"/>
      <c r="O388" s="57"/>
      <c r="P388" s="57"/>
      <c r="Q388" s="58"/>
    </row>
    <row r="389" spans="1:17" x14ac:dyDescent="0.25">
      <c r="A389" s="62">
        <f t="shared" si="9"/>
        <v>6</v>
      </c>
      <c r="B389" s="49"/>
      <c r="C389" s="50"/>
      <c r="D389" s="49"/>
      <c r="E389" s="64"/>
      <c r="F389" s="52"/>
      <c r="G389" s="52"/>
      <c r="H389" s="52"/>
      <c r="I389" s="55"/>
      <c r="J389" s="55"/>
      <c r="K389" s="55"/>
      <c r="L389" s="55"/>
      <c r="M389" s="56"/>
      <c r="N389" s="56"/>
      <c r="O389" s="57"/>
      <c r="P389" s="57"/>
      <c r="Q389" s="58"/>
    </row>
    <row r="390" spans="1:17" x14ac:dyDescent="0.25">
      <c r="A390" s="62">
        <f t="shared" si="9"/>
        <v>7</v>
      </c>
      <c r="B390" s="49"/>
      <c r="C390" s="50"/>
      <c r="D390" s="49"/>
      <c r="E390" s="64"/>
      <c r="F390" s="52"/>
      <c r="G390" s="52"/>
      <c r="H390" s="52"/>
      <c r="I390" s="55"/>
      <c r="J390" s="55"/>
      <c r="K390" s="55"/>
      <c r="L390" s="55"/>
      <c r="M390" s="56"/>
      <c r="N390" s="56"/>
      <c r="O390" s="57"/>
      <c r="P390" s="57"/>
      <c r="Q390" s="58"/>
    </row>
    <row r="391" spans="1:17" x14ac:dyDescent="0.25">
      <c r="A391" s="62">
        <f t="shared" si="9"/>
        <v>8</v>
      </c>
      <c r="B391" s="49"/>
      <c r="C391" s="50"/>
      <c r="D391" s="49"/>
      <c r="E391" s="64"/>
      <c r="F391" s="52"/>
      <c r="G391" s="52"/>
      <c r="H391" s="52"/>
      <c r="I391" s="55"/>
      <c r="J391" s="55"/>
      <c r="K391" s="55"/>
      <c r="L391" s="55"/>
      <c r="M391" s="56"/>
      <c r="N391" s="56"/>
      <c r="O391" s="57"/>
      <c r="P391" s="57"/>
      <c r="Q391" s="58"/>
    </row>
    <row r="392" spans="1:17" x14ac:dyDescent="0.25">
      <c r="A392" s="62"/>
      <c r="B392" s="63" t="s">
        <v>31</v>
      </c>
      <c r="C392" s="50"/>
      <c r="D392" s="49"/>
      <c r="E392" s="64"/>
      <c r="F392" s="52"/>
      <c r="G392" s="52"/>
      <c r="H392" s="52"/>
      <c r="I392" s="55"/>
      <c r="J392" s="55"/>
      <c r="K392" s="67">
        <f t="shared" ref="K392:N392" si="10">SUM(K384:K391)</f>
        <v>22</v>
      </c>
      <c r="L392" s="67">
        <f t="shared" si="10"/>
        <v>6</v>
      </c>
      <c r="M392" s="66">
        <f t="shared" si="10"/>
        <v>534</v>
      </c>
      <c r="N392" s="67">
        <f t="shared" si="10"/>
        <v>0</v>
      </c>
      <c r="O392" s="57"/>
      <c r="P392" s="57"/>
      <c r="Q392" s="68"/>
    </row>
    <row r="393" spans="1:17" x14ac:dyDescent="0.25">
      <c r="A393" s="69"/>
      <c r="B393" s="69"/>
      <c r="C393" s="69"/>
      <c r="D393" s="69"/>
      <c r="E393" s="70"/>
      <c r="F393" s="69"/>
      <c r="G393" s="69"/>
      <c r="H393" s="69"/>
      <c r="I393" s="69"/>
      <c r="J393" s="69"/>
      <c r="K393" s="69"/>
      <c r="L393" s="69"/>
      <c r="M393" s="69"/>
      <c r="N393" s="69"/>
      <c r="O393" s="69"/>
      <c r="P393" s="69"/>
      <c r="Q393" s="69"/>
    </row>
    <row r="394" spans="1:17" x14ac:dyDescent="0.25">
      <c r="A394" s="69"/>
      <c r="B394" s="1069" t="s">
        <v>76</v>
      </c>
      <c r="C394" s="1069" t="s">
        <v>77</v>
      </c>
      <c r="D394" s="1071" t="s">
        <v>78</v>
      </c>
      <c r="E394" s="1071"/>
      <c r="F394" s="69"/>
      <c r="G394" s="69"/>
      <c r="H394" s="69"/>
      <c r="I394" s="69"/>
      <c r="J394" s="69"/>
      <c r="K394" s="69"/>
      <c r="L394" s="69"/>
      <c r="M394" s="69"/>
      <c r="N394" s="69"/>
      <c r="O394" s="69"/>
      <c r="P394" s="69"/>
      <c r="Q394" s="69"/>
    </row>
    <row r="395" spans="1:17" x14ac:dyDescent="0.25">
      <c r="A395" s="69"/>
      <c r="B395" s="1070"/>
      <c r="C395" s="1070"/>
      <c r="D395" s="673" t="s">
        <v>79</v>
      </c>
      <c r="E395" s="71" t="s">
        <v>80</v>
      </c>
      <c r="F395" s="69"/>
      <c r="G395" s="69"/>
      <c r="H395" s="69"/>
      <c r="I395" s="69"/>
      <c r="J395" s="69"/>
      <c r="K395" s="69"/>
      <c r="L395" s="69"/>
      <c r="M395" s="69"/>
      <c r="N395" s="69"/>
      <c r="O395" s="69"/>
      <c r="P395" s="69"/>
      <c r="Q395" s="69"/>
    </row>
    <row r="396" spans="1:17" ht="18.75" x14ac:dyDescent="0.25">
      <c r="A396" s="69"/>
      <c r="B396" s="72" t="s">
        <v>81</v>
      </c>
      <c r="C396" s="73">
        <f>+K392</f>
        <v>22</v>
      </c>
      <c r="D396" s="75"/>
      <c r="E396" s="75" t="s">
        <v>24</v>
      </c>
      <c r="F396" s="76"/>
      <c r="G396" s="76"/>
      <c r="H396" s="76"/>
      <c r="I396" s="76"/>
      <c r="J396" s="76"/>
      <c r="K396" s="76"/>
      <c r="L396" s="76"/>
      <c r="M396" s="76"/>
      <c r="N396" s="69"/>
      <c r="O396" s="69"/>
      <c r="P396" s="69"/>
      <c r="Q396" s="69"/>
    </row>
    <row r="397" spans="1:17" x14ac:dyDescent="0.25">
      <c r="A397" s="69"/>
      <c r="B397" s="72" t="s">
        <v>82</v>
      </c>
      <c r="C397" s="73">
        <f>+M392</f>
        <v>534</v>
      </c>
      <c r="D397" s="75"/>
      <c r="E397" s="75" t="s">
        <v>24</v>
      </c>
      <c r="F397" s="69"/>
      <c r="G397" s="69"/>
      <c r="H397" s="69"/>
      <c r="I397" s="69"/>
      <c r="J397" s="69"/>
      <c r="K397" s="69"/>
      <c r="L397" s="69"/>
      <c r="M397" s="69"/>
      <c r="N397" s="69"/>
      <c r="O397" s="69"/>
      <c r="P397" s="69"/>
      <c r="Q397" s="69"/>
    </row>
    <row r="398" spans="1:17" x14ac:dyDescent="0.25">
      <c r="A398" s="69"/>
      <c r="B398" s="77"/>
      <c r="C398" s="1087"/>
      <c r="D398" s="1087"/>
      <c r="E398" s="1087"/>
      <c r="F398" s="1087"/>
      <c r="G398" s="1087"/>
      <c r="H398" s="1087"/>
      <c r="I398" s="1087"/>
      <c r="J398" s="1087"/>
      <c r="K398" s="1087"/>
      <c r="L398" s="1087"/>
      <c r="M398" s="1087"/>
      <c r="N398" s="1087"/>
      <c r="O398" s="69"/>
      <c r="P398" s="69"/>
      <c r="Q398" s="69"/>
    </row>
    <row r="399" spans="1:17" ht="15.75" thickBot="1" x14ac:dyDescent="0.3"/>
    <row r="400" spans="1:17" ht="27" thickBot="1" x14ac:dyDescent="0.3">
      <c r="B400" s="1088" t="s">
        <v>83</v>
      </c>
      <c r="C400" s="1088"/>
      <c r="D400" s="1088"/>
      <c r="E400" s="1088"/>
      <c r="F400" s="1088"/>
      <c r="G400" s="1088"/>
      <c r="H400" s="1088"/>
      <c r="I400" s="1088"/>
      <c r="J400" s="1088"/>
      <c r="K400" s="1088"/>
      <c r="L400" s="1088"/>
      <c r="M400" s="1088"/>
      <c r="N400" s="1088"/>
    </row>
    <row r="403" spans="2:18" ht="105" x14ac:dyDescent="0.25">
      <c r="B403" s="78" t="s">
        <v>84</v>
      </c>
      <c r="C403" s="79" t="s">
        <v>85</v>
      </c>
      <c r="D403" s="79" t="s">
        <v>86</v>
      </c>
      <c r="E403" s="79" t="s">
        <v>87</v>
      </c>
      <c r="F403" s="79" t="s">
        <v>88</v>
      </c>
      <c r="G403" s="79" t="s">
        <v>89</v>
      </c>
      <c r="H403" s="79" t="s">
        <v>90</v>
      </c>
      <c r="I403" s="79" t="s">
        <v>91</v>
      </c>
      <c r="J403" s="79" t="s">
        <v>92</v>
      </c>
      <c r="K403" s="79" t="s">
        <v>93</v>
      </c>
      <c r="L403" s="79" t="s">
        <v>94</v>
      </c>
      <c r="M403" s="80" t="s">
        <v>95</v>
      </c>
      <c r="N403" s="80" t="s">
        <v>96</v>
      </c>
      <c r="O403" s="1084" t="s">
        <v>97</v>
      </c>
      <c r="P403" s="1086"/>
      <c r="Q403" s="79" t="s">
        <v>98</v>
      </c>
    </row>
    <row r="404" spans="2:18" ht="105" x14ac:dyDescent="0.25">
      <c r="B404" s="81" t="s">
        <v>3439</v>
      </c>
      <c r="C404" s="81" t="s">
        <v>524</v>
      </c>
      <c r="D404" s="290" t="s">
        <v>3440</v>
      </c>
      <c r="E404" s="82">
        <v>57</v>
      </c>
      <c r="F404" s="83"/>
      <c r="G404" s="83" t="s">
        <v>21</v>
      </c>
      <c r="H404" s="83"/>
      <c r="I404" s="84"/>
      <c r="J404" s="84" t="s">
        <v>21</v>
      </c>
      <c r="K404" s="84" t="s">
        <v>21</v>
      </c>
      <c r="L404" s="84" t="s">
        <v>21</v>
      </c>
      <c r="M404" s="84" t="s">
        <v>21</v>
      </c>
      <c r="N404" s="84" t="s">
        <v>21</v>
      </c>
      <c r="O404" s="994"/>
      <c r="P404" s="996"/>
      <c r="Q404" s="41" t="s">
        <v>21</v>
      </c>
      <c r="R404" s="427" t="s">
        <v>3441</v>
      </c>
    </row>
    <row r="405" spans="2:18" x14ac:dyDescent="0.25">
      <c r="B405" s="124" t="s">
        <v>3439</v>
      </c>
      <c r="C405" s="124" t="s">
        <v>524</v>
      </c>
      <c r="D405" s="82" t="s">
        <v>3442</v>
      </c>
      <c r="E405" s="82">
        <v>65</v>
      </c>
      <c r="F405" s="83"/>
      <c r="G405" s="83" t="s">
        <v>21</v>
      </c>
      <c r="H405" s="83"/>
      <c r="I405" s="84"/>
      <c r="J405" s="84" t="s">
        <v>21</v>
      </c>
      <c r="K405" s="84" t="s">
        <v>21</v>
      </c>
      <c r="L405" s="84" t="s">
        <v>21</v>
      </c>
      <c r="M405" s="84" t="s">
        <v>21</v>
      </c>
      <c r="N405" s="84" t="s">
        <v>21</v>
      </c>
      <c r="O405" s="994"/>
      <c r="P405" s="996"/>
      <c r="Q405" s="41" t="s">
        <v>21</v>
      </c>
    </row>
    <row r="406" spans="2:18" x14ac:dyDescent="0.25">
      <c r="B406" s="124" t="s">
        <v>3439</v>
      </c>
      <c r="C406" s="124" t="s">
        <v>524</v>
      </c>
      <c r="D406" s="82" t="s">
        <v>3443</v>
      </c>
      <c r="E406" s="82">
        <v>100</v>
      </c>
      <c r="F406" s="83"/>
      <c r="G406" s="83" t="s">
        <v>21</v>
      </c>
      <c r="H406" s="83"/>
      <c r="I406" s="84"/>
      <c r="J406" s="84" t="s">
        <v>21</v>
      </c>
      <c r="K406" s="84" t="s">
        <v>21</v>
      </c>
      <c r="L406" s="84" t="s">
        <v>21</v>
      </c>
      <c r="M406" s="84" t="s">
        <v>21</v>
      </c>
      <c r="N406" s="84" t="s">
        <v>21</v>
      </c>
      <c r="O406" s="994" t="s">
        <v>3444</v>
      </c>
      <c r="P406" s="996"/>
      <c r="Q406" s="41" t="s">
        <v>21</v>
      </c>
    </row>
    <row r="407" spans="2:18" x14ac:dyDescent="0.25">
      <c r="B407" s="124" t="s">
        <v>3439</v>
      </c>
      <c r="C407" s="124" t="s">
        <v>524</v>
      </c>
      <c r="D407" s="290" t="s">
        <v>3445</v>
      </c>
      <c r="E407" s="82">
        <v>170</v>
      </c>
      <c r="F407" s="83"/>
      <c r="G407" s="83" t="s">
        <v>21</v>
      </c>
      <c r="H407" s="83"/>
      <c r="I407" s="84"/>
      <c r="J407" s="84" t="s">
        <v>21</v>
      </c>
      <c r="K407" s="84" t="s">
        <v>21</v>
      </c>
      <c r="L407" s="84" t="s">
        <v>21</v>
      </c>
      <c r="M407" s="84" t="s">
        <v>21</v>
      </c>
      <c r="N407" s="84" t="s">
        <v>21</v>
      </c>
      <c r="O407" s="994" t="s">
        <v>3444</v>
      </c>
      <c r="P407" s="996"/>
      <c r="Q407" s="41" t="s">
        <v>21</v>
      </c>
    </row>
    <row r="408" spans="2:18" x14ac:dyDescent="0.25">
      <c r="B408" s="124" t="s">
        <v>3439</v>
      </c>
      <c r="C408" s="124" t="s">
        <v>524</v>
      </c>
      <c r="D408" s="82" t="s">
        <v>3446</v>
      </c>
      <c r="E408" s="82">
        <v>91</v>
      </c>
      <c r="F408" s="83"/>
      <c r="G408" s="83" t="s">
        <v>21</v>
      </c>
      <c r="H408" s="83"/>
      <c r="I408" s="84"/>
      <c r="J408" s="84" t="s">
        <v>21</v>
      </c>
      <c r="K408" s="84" t="s">
        <v>21</v>
      </c>
      <c r="L408" s="84" t="s">
        <v>21</v>
      </c>
      <c r="M408" s="84" t="s">
        <v>21</v>
      </c>
      <c r="N408" s="84" t="s">
        <v>21</v>
      </c>
      <c r="O408" s="994"/>
      <c r="P408" s="996"/>
      <c r="Q408" s="41" t="s">
        <v>21</v>
      </c>
    </row>
    <row r="409" spans="2:18" x14ac:dyDescent="0.25">
      <c r="B409" s="124" t="s">
        <v>3439</v>
      </c>
      <c r="C409" s="124" t="s">
        <v>524</v>
      </c>
      <c r="D409" s="82" t="s">
        <v>3447</v>
      </c>
      <c r="E409" s="82">
        <v>39</v>
      </c>
      <c r="F409" s="83"/>
      <c r="G409" s="83" t="s">
        <v>21</v>
      </c>
      <c r="H409" s="83"/>
      <c r="I409" s="84"/>
      <c r="J409" s="84" t="s">
        <v>21</v>
      </c>
      <c r="K409" s="84" t="s">
        <v>21</v>
      </c>
      <c r="L409" s="84" t="s">
        <v>21</v>
      </c>
      <c r="M409" s="84" t="s">
        <v>21</v>
      </c>
      <c r="N409" s="84" t="s">
        <v>21</v>
      </c>
      <c r="O409" s="994"/>
      <c r="P409" s="996"/>
      <c r="Q409" s="41" t="s">
        <v>21</v>
      </c>
    </row>
    <row r="410" spans="2:18" ht="45" x14ac:dyDescent="0.25">
      <c r="B410" s="124" t="s">
        <v>3439</v>
      </c>
      <c r="C410" s="124" t="s">
        <v>524</v>
      </c>
      <c r="D410" s="41" t="s">
        <v>3448</v>
      </c>
      <c r="E410" s="41">
        <v>65</v>
      </c>
      <c r="F410" s="41"/>
      <c r="G410" s="83" t="s">
        <v>21</v>
      </c>
      <c r="H410" s="746"/>
      <c r="I410" s="41"/>
      <c r="J410" s="84" t="s">
        <v>21</v>
      </c>
      <c r="K410" s="84" t="s">
        <v>21</v>
      </c>
      <c r="L410" s="84" t="s">
        <v>21</v>
      </c>
      <c r="M410" s="84" t="s">
        <v>21</v>
      </c>
      <c r="N410" s="84" t="s">
        <v>21</v>
      </c>
      <c r="O410" s="1243"/>
      <c r="P410" s="1243"/>
      <c r="Q410" s="123" t="s">
        <v>21</v>
      </c>
      <c r="R410" s="427" t="s">
        <v>3449</v>
      </c>
    </row>
    <row r="411" spans="2:18" ht="105" x14ac:dyDescent="0.25">
      <c r="B411" s="124" t="s">
        <v>3439</v>
      </c>
      <c r="C411" s="124" t="s">
        <v>524</v>
      </c>
      <c r="D411" s="123" t="s">
        <v>3450</v>
      </c>
      <c r="E411" s="41">
        <v>85</v>
      </c>
      <c r="F411" s="41"/>
      <c r="G411" s="83" t="s">
        <v>21</v>
      </c>
      <c r="H411" s="746"/>
      <c r="I411" s="41"/>
      <c r="J411" s="84" t="s">
        <v>21</v>
      </c>
      <c r="K411" s="84" t="s">
        <v>21</v>
      </c>
      <c r="L411" s="84" t="s">
        <v>21</v>
      </c>
      <c r="M411" s="84" t="s">
        <v>21</v>
      </c>
      <c r="N411" s="84" t="s">
        <v>21</v>
      </c>
      <c r="O411" s="994"/>
      <c r="P411" s="996"/>
      <c r="Q411" s="41" t="s">
        <v>21</v>
      </c>
      <c r="R411" s="427" t="s">
        <v>3451</v>
      </c>
    </row>
    <row r="412" spans="2:18" x14ac:dyDescent="0.25">
      <c r="B412" s="124" t="s">
        <v>3439</v>
      </c>
      <c r="C412" s="124" t="s">
        <v>524</v>
      </c>
      <c r="D412" s="41" t="s">
        <v>3452</v>
      </c>
      <c r="E412" s="41">
        <v>60</v>
      </c>
      <c r="F412" s="41"/>
      <c r="G412" s="83" t="s">
        <v>21</v>
      </c>
      <c r="H412" s="746"/>
      <c r="I412" s="41"/>
      <c r="J412" s="84" t="s">
        <v>21</v>
      </c>
      <c r="K412" s="84" t="s">
        <v>21</v>
      </c>
      <c r="L412" s="84" t="s">
        <v>21</v>
      </c>
      <c r="M412" s="84" t="s">
        <v>21</v>
      </c>
      <c r="N412" s="84" t="s">
        <v>21</v>
      </c>
      <c r="O412" s="994"/>
      <c r="P412" s="996"/>
      <c r="Q412" s="41" t="s">
        <v>21</v>
      </c>
    </row>
    <row r="413" spans="2:18" x14ac:dyDescent="0.25">
      <c r="B413" s="124" t="s">
        <v>3439</v>
      </c>
      <c r="C413" s="124" t="s">
        <v>524</v>
      </c>
      <c r="D413" s="41" t="s">
        <v>3453</v>
      </c>
      <c r="E413" s="41">
        <v>78</v>
      </c>
      <c r="F413" s="41"/>
      <c r="G413" s="83" t="s">
        <v>21</v>
      </c>
      <c r="H413" s="746"/>
      <c r="I413" s="41"/>
      <c r="J413" s="84" t="s">
        <v>21</v>
      </c>
      <c r="K413" s="84" t="s">
        <v>21</v>
      </c>
      <c r="L413" s="84" t="s">
        <v>21</v>
      </c>
      <c r="M413" s="84" t="s">
        <v>21</v>
      </c>
      <c r="N413" s="84" t="s">
        <v>21</v>
      </c>
      <c r="O413" s="994"/>
      <c r="P413" s="996"/>
      <c r="Q413" s="41" t="s">
        <v>21</v>
      </c>
    </row>
    <row r="414" spans="2:18" x14ac:dyDescent="0.25">
      <c r="B414" s="29"/>
      <c r="C414" s="29"/>
      <c r="D414" s="29"/>
      <c r="E414" s="29"/>
      <c r="F414" s="29"/>
      <c r="G414" s="29"/>
      <c r="H414" s="29"/>
      <c r="I414" s="29"/>
      <c r="J414" s="29"/>
      <c r="K414" s="29"/>
      <c r="L414" s="29"/>
      <c r="M414" s="29"/>
      <c r="N414" s="29"/>
      <c r="O414" s="625"/>
      <c r="P414" s="625"/>
      <c r="Q414" s="29"/>
    </row>
    <row r="415" spans="2:18" x14ac:dyDescent="0.25">
      <c r="B415" s="2" t="s">
        <v>107</v>
      </c>
    </row>
    <row r="416" spans="2:18" x14ac:dyDescent="0.25">
      <c r="B416" s="2" t="s">
        <v>108</v>
      </c>
    </row>
    <row r="417" spans="2:17" x14ac:dyDescent="0.25">
      <c r="B417" s="2" t="s">
        <v>109</v>
      </c>
    </row>
    <row r="419" spans="2:17" ht="15.75" thickBot="1" x14ac:dyDescent="0.3"/>
    <row r="420" spans="2:17" ht="27" thickBot="1" x14ac:dyDescent="0.3">
      <c r="B420" s="1091" t="s">
        <v>110</v>
      </c>
      <c r="C420" s="1092"/>
      <c r="D420" s="1092"/>
      <c r="E420" s="1092"/>
      <c r="F420" s="1092"/>
      <c r="G420" s="1092"/>
      <c r="H420" s="1092"/>
      <c r="I420" s="1092"/>
      <c r="J420" s="1092"/>
      <c r="K420" s="1092"/>
      <c r="L420" s="1092"/>
      <c r="M420" s="1092"/>
      <c r="N420" s="1093"/>
    </row>
    <row r="425" spans="2:17" ht="75" x14ac:dyDescent="0.25">
      <c r="B425" s="78" t="s">
        <v>111</v>
      </c>
      <c r="C425" s="78" t="s">
        <v>112</v>
      </c>
      <c r="D425" s="78" t="s">
        <v>113</v>
      </c>
      <c r="E425" s="78" t="s">
        <v>114</v>
      </c>
      <c r="F425" s="78" t="s">
        <v>115</v>
      </c>
      <c r="G425" s="78" t="s">
        <v>116</v>
      </c>
      <c r="H425" s="78" t="s">
        <v>117</v>
      </c>
      <c r="I425" s="78" t="s">
        <v>118</v>
      </c>
      <c r="J425" s="1084" t="s">
        <v>119</v>
      </c>
      <c r="K425" s="1085"/>
      <c r="L425" s="1086"/>
      <c r="M425" s="78" t="s">
        <v>120</v>
      </c>
      <c r="N425" s="78" t="s">
        <v>121</v>
      </c>
      <c r="O425" s="78" t="s">
        <v>122</v>
      </c>
      <c r="P425" s="1084" t="s">
        <v>97</v>
      </c>
      <c r="Q425" s="1086"/>
    </row>
    <row r="426" spans="2:17" x14ac:dyDescent="0.25">
      <c r="B426" s="85" t="s">
        <v>123</v>
      </c>
      <c r="C426" s="41">
        <v>1</v>
      </c>
      <c r="D426" s="85" t="s">
        <v>3454</v>
      </c>
      <c r="E426" s="81">
        <v>43911510</v>
      </c>
      <c r="F426" s="81" t="s">
        <v>299</v>
      </c>
      <c r="G426" s="81" t="s">
        <v>367</v>
      </c>
      <c r="H426" s="81">
        <v>2011</v>
      </c>
      <c r="I426" s="82"/>
      <c r="J426" s="86" t="s">
        <v>3455</v>
      </c>
      <c r="K426" s="87"/>
      <c r="L426" s="84"/>
      <c r="M426" s="41" t="s">
        <v>21</v>
      </c>
      <c r="N426" s="41" t="s">
        <v>21</v>
      </c>
      <c r="O426" s="41" t="s">
        <v>21</v>
      </c>
      <c r="P426" s="993"/>
      <c r="Q426" s="993"/>
    </row>
    <row r="427" spans="2:17" x14ac:dyDescent="0.25">
      <c r="B427" s="85" t="s">
        <v>123</v>
      </c>
      <c r="C427" s="41">
        <v>1</v>
      </c>
      <c r="D427" s="81" t="s">
        <v>3456</v>
      </c>
      <c r="E427" s="81">
        <v>1110450152</v>
      </c>
      <c r="F427" s="81" t="s">
        <v>299</v>
      </c>
      <c r="G427" s="81" t="s">
        <v>3457</v>
      </c>
      <c r="H427" s="81">
        <v>2011</v>
      </c>
      <c r="I427" s="82"/>
      <c r="J427" s="86" t="s">
        <v>3455</v>
      </c>
      <c r="K427" s="87"/>
      <c r="L427" s="84"/>
      <c r="M427" s="41" t="s">
        <v>21</v>
      </c>
      <c r="N427" s="41" t="s">
        <v>21</v>
      </c>
      <c r="O427" s="41" t="s">
        <v>21</v>
      </c>
    </row>
    <row r="428" spans="2:17" x14ac:dyDescent="0.25">
      <c r="B428" s="85" t="s">
        <v>123</v>
      </c>
      <c r="C428" s="41">
        <v>1</v>
      </c>
      <c r="D428" s="81" t="s">
        <v>3458</v>
      </c>
      <c r="E428" s="81">
        <v>1037584927</v>
      </c>
      <c r="F428" s="81" t="s">
        <v>2421</v>
      </c>
      <c r="G428" s="81" t="s">
        <v>699</v>
      </c>
      <c r="H428" s="81">
        <v>2013</v>
      </c>
      <c r="I428" s="82"/>
      <c r="J428" s="747" t="s">
        <v>3455</v>
      </c>
      <c r="K428" s="87"/>
      <c r="L428" s="84"/>
      <c r="M428" s="41" t="s">
        <v>21</v>
      </c>
      <c r="N428" s="41" t="s">
        <v>21</v>
      </c>
      <c r="O428" s="41" t="s">
        <v>21</v>
      </c>
      <c r="P428" s="668"/>
      <c r="Q428" s="668"/>
    </row>
    <row r="429" spans="2:17" x14ac:dyDescent="0.25">
      <c r="B429" s="85" t="s">
        <v>123</v>
      </c>
      <c r="C429" s="41">
        <v>1</v>
      </c>
      <c r="D429" s="153" t="s">
        <v>3459</v>
      </c>
      <c r="E429" s="153">
        <v>50627811</v>
      </c>
      <c r="F429" s="153" t="s">
        <v>3460</v>
      </c>
      <c r="G429" s="153" t="s">
        <v>2839</v>
      </c>
      <c r="H429" s="153">
        <v>2002</v>
      </c>
      <c r="I429" s="82"/>
      <c r="J429" s="86" t="s">
        <v>967</v>
      </c>
      <c r="K429" s="87"/>
      <c r="L429" s="84"/>
      <c r="M429" s="41" t="s">
        <v>21</v>
      </c>
      <c r="N429" s="41" t="s">
        <v>21</v>
      </c>
      <c r="O429" s="41" t="s">
        <v>21</v>
      </c>
      <c r="P429" s="668"/>
      <c r="Q429" s="668"/>
    </row>
    <row r="430" spans="2:17" x14ac:dyDescent="0.25">
      <c r="B430" s="85" t="s">
        <v>123</v>
      </c>
      <c r="C430" s="41">
        <v>1</v>
      </c>
      <c r="D430" s="81" t="s">
        <v>3461</v>
      </c>
      <c r="E430" s="81">
        <v>63453035</v>
      </c>
      <c r="F430" s="81" t="s">
        <v>3462</v>
      </c>
      <c r="G430" s="81" t="s">
        <v>367</v>
      </c>
      <c r="H430" s="81">
        <v>2014</v>
      </c>
      <c r="I430" s="82"/>
      <c r="J430" s="86" t="s">
        <v>1102</v>
      </c>
      <c r="K430" s="87"/>
      <c r="L430" s="84"/>
      <c r="M430" s="41" t="s">
        <v>21</v>
      </c>
      <c r="N430" s="41" t="s">
        <v>21</v>
      </c>
      <c r="O430" s="41" t="s">
        <v>21</v>
      </c>
      <c r="P430" s="668"/>
      <c r="Q430" s="668"/>
    </row>
    <row r="431" spans="2:17" x14ac:dyDescent="0.25">
      <c r="B431" s="85" t="s">
        <v>2499</v>
      </c>
      <c r="C431" s="41">
        <v>1</v>
      </c>
      <c r="D431" s="81" t="s">
        <v>3463</v>
      </c>
      <c r="E431" s="81">
        <v>1128418817</v>
      </c>
      <c r="F431" s="81" t="s">
        <v>140</v>
      </c>
      <c r="G431" s="81" t="s">
        <v>367</v>
      </c>
      <c r="H431" s="81">
        <v>2008</v>
      </c>
      <c r="I431" s="82"/>
      <c r="J431" s="86" t="s">
        <v>1244</v>
      </c>
      <c r="K431" s="87"/>
      <c r="L431" s="84"/>
      <c r="M431" s="41" t="s">
        <v>21</v>
      </c>
      <c r="N431" s="41" t="s">
        <v>21</v>
      </c>
      <c r="O431" s="41" t="s">
        <v>21</v>
      </c>
      <c r="P431" s="993"/>
      <c r="Q431" s="993"/>
    </row>
    <row r="432" spans="2:17" x14ac:dyDescent="0.25">
      <c r="B432" s="85" t="s">
        <v>2499</v>
      </c>
      <c r="C432" s="41">
        <v>1</v>
      </c>
      <c r="D432" s="81" t="s">
        <v>3464</v>
      </c>
      <c r="E432" s="81">
        <v>1036633505</v>
      </c>
      <c r="F432" s="81" t="s">
        <v>140</v>
      </c>
      <c r="G432" s="81" t="s">
        <v>699</v>
      </c>
      <c r="H432" s="81">
        <v>2013</v>
      </c>
      <c r="I432" s="82">
        <v>139650</v>
      </c>
      <c r="J432" s="86" t="s">
        <v>1682</v>
      </c>
      <c r="K432" s="87"/>
      <c r="L432" s="84"/>
      <c r="M432" s="41" t="s">
        <v>21</v>
      </c>
      <c r="N432" s="41" t="s">
        <v>21</v>
      </c>
      <c r="O432" s="41" t="s">
        <v>21</v>
      </c>
      <c r="P432" s="668"/>
      <c r="Q432" s="668"/>
    </row>
    <row r="433" spans="2:17" x14ac:dyDescent="0.25">
      <c r="B433" s="85" t="s">
        <v>2499</v>
      </c>
      <c r="C433" s="41">
        <v>1</v>
      </c>
      <c r="D433" s="81" t="s">
        <v>3465</v>
      </c>
      <c r="E433" s="81">
        <v>43157258</v>
      </c>
      <c r="F433" s="81" t="s">
        <v>134</v>
      </c>
      <c r="G433" s="81" t="s">
        <v>126</v>
      </c>
      <c r="H433" s="81">
        <v>2011</v>
      </c>
      <c r="I433" s="82"/>
      <c r="J433" s="86" t="s">
        <v>967</v>
      </c>
      <c r="K433" s="87"/>
      <c r="L433" s="84"/>
      <c r="M433" s="41" t="s">
        <v>21</v>
      </c>
      <c r="N433" s="41" t="s">
        <v>21</v>
      </c>
      <c r="O433" s="41" t="s">
        <v>21</v>
      </c>
      <c r="P433" s="994"/>
      <c r="Q433" s="996"/>
    </row>
    <row r="434" spans="2:17" x14ac:dyDescent="0.25">
      <c r="B434" s="85" t="s">
        <v>2499</v>
      </c>
      <c r="C434" s="41">
        <v>1</v>
      </c>
      <c r="D434" s="81" t="s">
        <v>3466</v>
      </c>
      <c r="E434" s="81">
        <v>98669022</v>
      </c>
      <c r="F434" s="81" t="s">
        <v>140</v>
      </c>
      <c r="G434" s="81" t="s">
        <v>838</v>
      </c>
      <c r="H434" s="81">
        <v>2012</v>
      </c>
      <c r="I434" s="82"/>
      <c r="J434" s="86" t="s">
        <v>1731</v>
      </c>
      <c r="K434" s="84"/>
      <c r="L434" s="84"/>
      <c r="M434" s="41" t="s">
        <v>21</v>
      </c>
      <c r="N434" s="41" t="s">
        <v>21</v>
      </c>
      <c r="O434" s="41" t="s">
        <v>21</v>
      </c>
      <c r="P434" s="994"/>
      <c r="Q434" s="996"/>
    </row>
    <row r="436" spans="2:17" ht="15.75" thickBot="1" x14ac:dyDescent="0.3"/>
    <row r="437" spans="2:17" ht="27" thickBot="1" x14ac:dyDescent="0.3">
      <c r="B437" s="1091" t="s">
        <v>145</v>
      </c>
      <c r="C437" s="1092"/>
      <c r="D437" s="1092"/>
      <c r="E437" s="1092"/>
      <c r="F437" s="1092"/>
      <c r="G437" s="1092"/>
      <c r="H437" s="1092"/>
      <c r="I437" s="1092"/>
      <c r="J437" s="1092"/>
      <c r="K437" s="1092"/>
      <c r="L437" s="1092"/>
      <c r="M437" s="1092"/>
      <c r="N437" s="1093"/>
    </row>
    <row r="440" spans="2:17" ht="30" x14ac:dyDescent="0.25">
      <c r="B440" s="79" t="s">
        <v>20</v>
      </c>
      <c r="C440" s="79" t="s">
        <v>146</v>
      </c>
      <c r="D440" s="1084" t="s">
        <v>97</v>
      </c>
      <c r="E440" s="1086"/>
    </row>
    <row r="441" spans="2:17" x14ac:dyDescent="0.25">
      <c r="B441" s="682" t="s">
        <v>147</v>
      </c>
      <c r="C441" s="41" t="s">
        <v>21</v>
      </c>
      <c r="D441" s="993" t="s">
        <v>645</v>
      </c>
      <c r="E441" s="993"/>
    </row>
    <row r="444" spans="2:17" ht="26.25" x14ac:dyDescent="0.25">
      <c r="B444" s="1072" t="s">
        <v>148</v>
      </c>
      <c r="C444" s="1073"/>
      <c r="D444" s="1073"/>
      <c r="E444" s="1073"/>
      <c r="F444" s="1073"/>
      <c r="G444" s="1073"/>
      <c r="H444" s="1073"/>
      <c r="I444" s="1073"/>
      <c r="J444" s="1073"/>
      <c r="K444" s="1073"/>
      <c r="L444" s="1073"/>
      <c r="M444" s="1073"/>
      <c r="N444" s="1073"/>
      <c r="O444" s="1073"/>
      <c r="P444" s="1073"/>
    </row>
    <row r="446" spans="2:17" ht="15.75" thickBot="1" x14ac:dyDescent="0.3"/>
    <row r="447" spans="2:17" ht="27" thickBot="1" x14ac:dyDescent="0.3">
      <c r="B447" s="1091" t="s">
        <v>149</v>
      </c>
      <c r="C447" s="1092"/>
      <c r="D447" s="1092"/>
      <c r="E447" s="1092"/>
      <c r="F447" s="1092"/>
      <c r="G447" s="1092"/>
      <c r="H447" s="1092"/>
      <c r="I447" s="1092"/>
      <c r="J447" s="1092"/>
      <c r="K447" s="1092"/>
      <c r="L447" s="1092"/>
      <c r="M447" s="1092"/>
      <c r="N447" s="1093"/>
    </row>
    <row r="449" spans="1:17" ht="15.75" thickBot="1" x14ac:dyDescent="0.3">
      <c r="M449" s="45"/>
      <c r="N449" s="45"/>
    </row>
    <row r="450" spans="1:17" ht="60" x14ac:dyDescent="0.25">
      <c r="A450" s="14"/>
      <c r="B450" s="46" t="s">
        <v>36</v>
      </c>
      <c r="C450" s="46" t="s">
        <v>37</v>
      </c>
      <c r="D450" s="46" t="s">
        <v>38</v>
      </c>
      <c r="E450" s="46" t="s">
        <v>39</v>
      </c>
      <c r="F450" s="46" t="s">
        <v>40</v>
      </c>
      <c r="G450" s="46" t="s">
        <v>41</v>
      </c>
      <c r="H450" s="46" t="s">
        <v>42</v>
      </c>
      <c r="I450" s="46" t="s">
        <v>43</v>
      </c>
      <c r="J450" s="46" t="s">
        <v>44</v>
      </c>
      <c r="K450" s="46" t="s">
        <v>45</v>
      </c>
      <c r="L450" s="46" t="s">
        <v>46</v>
      </c>
      <c r="M450" s="47" t="s">
        <v>47</v>
      </c>
      <c r="N450" s="46" t="s">
        <v>48</v>
      </c>
      <c r="O450" s="46" t="s">
        <v>49</v>
      </c>
      <c r="P450" s="48" t="s">
        <v>50</v>
      </c>
      <c r="Q450" s="48" t="s">
        <v>51</v>
      </c>
    </row>
    <row r="451" spans="1:17" ht="30" x14ac:dyDescent="0.25">
      <c r="A451" s="62">
        <v>1</v>
      </c>
      <c r="B451" s="49" t="s">
        <v>3339</v>
      </c>
      <c r="C451" s="50" t="s">
        <v>3339</v>
      </c>
      <c r="D451" s="49" t="s">
        <v>1539</v>
      </c>
      <c r="E451" s="51">
        <v>4600030868</v>
      </c>
      <c r="F451" s="52" t="s">
        <v>21</v>
      </c>
      <c r="G451" s="53"/>
      <c r="H451" s="54" t="s">
        <v>3467</v>
      </c>
      <c r="I451" s="55" t="s">
        <v>2113</v>
      </c>
      <c r="J451" s="55" t="s">
        <v>22</v>
      </c>
      <c r="K451" s="748">
        <v>10.039999999999999</v>
      </c>
      <c r="L451" s="55"/>
      <c r="M451" s="56">
        <v>105</v>
      </c>
      <c r="N451" s="56">
        <f>+M451*G451</f>
        <v>0</v>
      </c>
      <c r="O451" s="57">
        <v>119329298</v>
      </c>
      <c r="P451" s="57">
        <v>1443</v>
      </c>
      <c r="Q451" s="58"/>
    </row>
    <row r="452" spans="1:17" ht="30" x14ac:dyDescent="0.25">
      <c r="A452" s="62">
        <f>+A451+1</f>
        <v>2</v>
      </c>
      <c r="B452" s="49" t="s">
        <v>3339</v>
      </c>
      <c r="C452" s="50" t="s">
        <v>3339</v>
      </c>
      <c r="D452" s="49" t="s">
        <v>1539</v>
      </c>
      <c r="E452" s="51">
        <v>4600037946</v>
      </c>
      <c r="F452" s="52" t="s">
        <v>21</v>
      </c>
      <c r="G452" s="52"/>
      <c r="H452" s="52" t="s">
        <v>1329</v>
      </c>
      <c r="I452" s="55" t="s">
        <v>73</v>
      </c>
      <c r="J452" s="55" t="s">
        <v>22</v>
      </c>
      <c r="K452" s="748">
        <v>10.039999999999999</v>
      </c>
      <c r="L452" s="55"/>
      <c r="M452" s="56">
        <v>500</v>
      </c>
      <c r="N452" s="56"/>
      <c r="O452" s="57">
        <v>1219610317</v>
      </c>
      <c r="P452" s="57">
        <v>1444</v>
      </c>
      <c r="Q452" s="58"/>
    </row>
    <row r="453" spans="1:17" x14ac:dyDescent="0.25">
      <c r="A453" s="62">
        <f t="shared" ref="A453:A458" si="11">+A452+1</f>
        <v>3</v>
      </c>
      <c r="B453" s="49" t="s">
        <v>3339</v>
      </c>
      <c r="C453" s="50" t="s">
        <v>3339</v>
      </c>
      <c r="D453" s="49" t="s">
        <v>272</v>
      </c>
      <c r="E453" s="64" t="s">
        <v>3468</v>
      </c>
      <c r="F453" s="52" t="s">
        <v>21</v>
      </c>
      <c r="G453" s="52"/>
      <c r="H453" s="52" t="s">
        <v>3426</v>
      </c>
      <c r="I453" s="55" t="s">
        <v>686</v>
      </c>
      <c r="J453" s="55" t="s">
        <v>22</v>
      </c>
      <c r="K453" s="748">
        <v>8.4</v>
      </c>
      <c r="L453" s="55"/>
      <c r="M453" s="56">
        <v>132</v>
      </c>
      <c r="N453" s="56"/>
      <c r="O453" s="57"/>
      <c r="P453" s="57"/>
      <c r="Q453" s="58"/>
    </row>
    <row r="454" spans="1:17" ht="45" x14ac:dyDescent="0.25">
      <c r="A454" s="62">
        <f t="shared" si="11"/>
        <v>4</v>
      </c>
      <c r="B454" s="49" t="s">
        <v>3339</v>
      </c>
      <c r="C454" s="50" t="s">
        <v>3339</v>
      </c>
      <c r="D454" s="49" t="s">
        <v>272</v>
      </c>
      <c r="E454" s="64" t="s">
        <v>3469</v>
      </c>
      <c r="F454" s="52" t="s">
        <v>21</v>
      </c>
      <c r="G454" s="52"/>
      <c r="H454" s="52" t="s">
        <v>3470</v>
      </c>
      <c r="I454" s="55" t="s">
        <v>3471</v>
      </c>
      <c r="J454" s="55" t="s">
        <v>22</v>
      </c>
      <c r="K454" s="279">
        <v>0</v>
      </c>
      <c r="L454" s="51">
        <v>3</v>
      </c>
      <c r="M454" s="56">
        <v>270</v>
      </c>
      <c r="N454" s="56"/>
      <c r="O454" s="57"/>
      <c r="P454" s="57"/>
      <c r="Q454" s="58" t="s">
        <v>3472</v>
      </c>
    </row>
    <row r="455" spans="1:17" x14ac:dyDescent="0.25">
      <c r="A455" s="62">
        <f t="shared" si="11"/>
        <v>5</v>
      </c>
      <c r="B455" s="49" t="s">
        <v>3339</v>
      </c>
      <c r="C455" s="50" t="s">
        <v>3339</v>
      </c>
      <c r="D455" s="49" t="s">
        <v>3367</v>
      </c>
      <c r="E455" s="64" t="s">
        <v>3473</v>
      </c>
      <c r="F455" s="52" t="s">
        <v>21</v>
      </c>
      <c r="G455" s="52"/>
      <c r="H455" s="52" t="s">
        <v>3474</v>
      </c>
      <c r="I455" s="55" t="s">
        <v>3475</v>
      </c>
      <c r="J455" s="55" t="s">
        <v>22</v>
      </c>
      <c r="K455" s="748">
        <v>3.24</v>
      </c>
      <c r="L455" s="55"/>
      <c r="M455" s="56">
        <v>90</v>
      </c>
      <c r="N455" s="56"/>
      <c r="O455" s="57">
        <v>46023642</v>
      </c>
      <c r="P455" s="57">
        <v>1446</v>
      </c>
      <c r="Q455" s="58"/>
    </row>
    <row r="456" spans="1:17" x14ac:dyDescent="0.25">
      <c r="A456" s="62">
        <f t="shared" si="11"/>
        <v>6</v>
      </c>
      <c r="B456" s="49"/>
      <c r="C456" s="50"/>
      <c r="D456" s="49"/>
      <c r="E456" s="64"/>
      <c r="F456" s="52"/>
      <c r="G456" s="52"/>
      <c r="H456" s="52"/>
      <c r="I456" s="55"/>
      <c r="J456" s="55"/>
      <c r="K456" s="279"/>
      <c r="L456" s="55"/>
      <c r="M456" s="56"/>
      <c r="N456" s="56"/>
      <c r="O456" s="57"/>
      <c r="P456" s="57"/>
      <c r="Q456" s="58"/>
    </row>
    <row r="457" spans="1:17" x14ac:dyDescent="0.25">
      <c r="A457" s="62">
        <f t="shared" si="11"/>
        <v>7</v>
      </c>
      <c r="B457" s="49"/>
      <c r="C457" s="50"/>
      <c r="D457" s="49"/>
      <c r="E457" s="64"/>
      <c r="F457" s="52"/>
      <c r="G457" s="52"/>
      <c r="H457" s="52"/>
      <c r="I457" s="55"/>
      <c r="J457" s="55"/>
      <c r="K457" s="279"/>
      <c r="L457" s="55"/>
      <c r="M457" s="56"/>
      <c r="N457" s="56"/>
      <c r="O457" s="57"/>
      <c r="P457" s="57"/>
      <c r="Q457" s="58"/>
    </row>
    <row r="458" spans="1:17" x14ac:dyDescent="0.25">
      <c r="A458" s="62">
        <f t="shared" si="11"/>
        <v>8</v>
      </c>
      <c r="B458" s="49"/>
      <c r="C458" s="50"/>
      <c r="D458" s="49"/>
      <c r="E458" s="64"/>
      <c r="F458" s="52"/>
      <c r="G458" s="52"/>
      <c r="H458" s="52"/>
      <c r="I458" s="55"/>
      <c r="J458" s="55"/>
      <c r="K458" s="279"/>
      <c r="L458" s="55"/>
      <c r="M458" s="56"/>
      <c r="N458" s="56"/>
      <c r="O458" s="57"/>
      <c r="P458" s="57"/>
      <c r="Q458" s="58"/>
    </row>
    <row r="459" spans="1:17" x14ac:dyDescent="0.25">
      <c r="A459" s="62"/>
      <c r="B459" s="63" t="s">
        <v>31</v>
      </c>
      <c r="C459" s="50"/>
      <c r="D459" s="49"/>
      <c r="E459" s="64"/>
      <c r="F459" s="52"/>
      <c r="G459" s="52"/>
      <c r="H459" s="52"/>
      <c r="I459" s="55"/>
      <c r="J459" s="55"/>
      <c r="K459" s="67">
        <f t="shared" ref="K459:N459" si="12">SUM(K451:K458)</f>
        <v>31.72</v>
      </c>
      <c r="L459" s="67">
        <f t="shared" si="12"/>
        <v>3</v>
      </c>
      <c r="M459" s="66">
        <f t="shared" si="12"/>
        <v>1097</v>
      </c>
      <c r="N459" s="67">
        <f t="shared" si="12"/>
        <v>0</v>
      </c>
      <c r="O459" s="57"/>
      <c r="P459" s="57"/>
      <c r="Q459" s="68"/>
    </row>
    <row r="460" spans="1:17" x14ac:dyDescent="0.25">
      <c r="B460" s="69"/>
      <c r="C460" s="69"/>
      <c r="D460" s="69"/>
      <c r="E460" s="70"/>
      <c r="F460" s="69"/>
      <c r="G460" s="69"/>
      <c r="H460" s="69"/>
      <c r="I460" s="69"/>
      <c r="J460" s="69"/>
      <c r="K460" s="69"/>
      <c r="L460" s="69"/>
      <c r="M460" s="69"/>
      <c r="N460" s="69"/>
      <c r="O460" s="69"/>
      <c r="P460" s="69"/>
    </row>
    <row r="461" spans="1:17" ht="18.75" x14ac:dyDescent="0.25">
      <c r="B461" s="72" t="s">
        <v>172</v>
      </c>
      <c r="C461" s="89">
        <f>+K459</f>
        <v>31.72</v>
      </c>
      <c r="H461" s="76"/>
      <c r="I461" s="76"/>
      <c r="J461" s="76"/>
      <c r="K461" s="76"/>
      <c r="L461" s="76"/>
      <c r="M461" s="76"/>
      <c r="N461" s="69"/>
      <c r="O461" s="69"/>
      <c r="P461" s="69"/>
    </row>
    <row r="463" spans="1:17" ht="15.75" thickBot="1" x14ac:dyDescent="0.3"/>
    <row r="464" spans="1:17" ht="30.75" thickBot="1" x14ac:dyDescent="0.3">
      <c r="B464" s="90" t="s">
        <v>173</v>
      </c>
      <c r="C464" s="91" t="s">
        <v>174</v>
      </c>
      <c r="D464" s="90" t="s">
        <v>30</v>
      </c>
      <c r="E464" s="91" t="s">
        <v>175</v>
      </c>
    </row>
    <row r="465" spans="2:17" x14ac:dyDescent="0.25">
      <c r="B465" s="92" t="s">
        <v>176</v>
      </c>
      <c r="C465" s="93">
        <v>20</v>
      </c>
      <c r="D465" s="93"/>
      <c r="E465" s="1094">
        <f>+D465+D466+D467</f>
        <v>40</v>
      </c>
    </row>
    <row r="466" spans="2:17" x14ac:dyDescent="0.25">
      <c r="B466" s="92" t="s">
        <v>177</v>
      </c>
      <c r="C466" s="74">
        <v>30</v>
      </c>
      <c r="D466" s="668">
        <v>0</v>
      </c>
      <c r="E466" s="1095"/>
    </row>
    <row r="467" spans="2:17" ht="15.75" thickBot="1" x14ac:dyDescent="0.3">
      <c r="B467" s="92" t="s">
        <v>178</v>
      </c>
      <c r="C467" s="94">
        <v>40</v>
      </c>
      <c r="D467" s="94">
        <v>40</v>
      </c>
      <c r="E467" s="1096"/>
    </row>
    <row r="469" spans="2:17" ht="15.75" thickBot="1" x14ac:dyDescent="0.3"/>
    <row r="470" spans="2:17" ht="27" thickBot="1" x14ac:dyDescent="0.3">
      <c r="B470" s="1091" t="s">
        <v>179</v>
      </c>
      <c r="C470" s="1092"/>
      <c r="D470" s="1092"/>
      <c r="E470" s="1092"/>
      <c r="F470" s="1092"/>
      <c r="G470" s="1092"/>
      <c r="H470" s="1092"/>
      <c r="I470" s="1092"/>
      <c r="J470" s="1092"/>
      <c r="K470" s="1092"/>
      <c r="L470" s="1092"/>
      <c r="M470" s="1092"/>
      <c r="N470" s="1093"/>
    </row>
    <row r="472" spans="2:17" ht="75" x14ac:dyDescent="0.25">
      <c r="B472" s="78" t="s">
        <v>111</v>
      </c>
      <c r="C472" s="78" t="s">
        <v>112</v>
      </c>
      <c r="D472" s="78" t="s">
        <v>113</v>
      </c>
      <c r="E472" s="78" t="s">
        <v>114</v>
      </c>
      <c r="F472" s="78" t="s">
        <v>115</v>
      </c>
      <c r="G472" s="78" t="s">
        <v>116</v>
      </c>
      <c r="H472" s="78" t="s">
        <v>117</v>
      </c>
      <c r="I472" s="78" t="s">
        <v>118</v>
      </c>
      <c r="J472" s="1084" t="s">
        <v>119</v>
      </c>
      <c r="K472" s="1085"/>
      <c r="L472" s="1086"/>
      <c r="M472" s="78" t="s">
        <v>120</v>
      </c>
      <c r="N472" s="78" t="s">
        <v>121</v>
      </c>
      <c r="O472" s="78" t="s">
        <v>122</v>
      </c>
      <c r="P472" s="1084" t="s">
        <v>97</v>
      </c>
      <c r="Q472" s="1086"/>
    </row>
    <row r="473" spans="2:17" ht="30" x14ac:dyDescent="0.25">
      <c r="B473" s="85" t="s">
        <v>3375</v>
      </c>
      <c r="C473" s="85">
        <v>1</v>
      </c>
      <c r="D473" s="81" t="s">
        <v>3376</v>
      </c>
      <c r="E473" s="81">
        <v>43580133</v>
      </c>
      <c r="F473" s="81" t="s">
        <v>453</v>
      </c>
      <c r="G473" s="81" t="s">
        <v>3377</v>
      </c>
      <c r="H473" s="81">
        <v>1999</v>
      </c>
      <c r="I473" s="82"/>
      <c r="J473" s="49" t="s">
        <v>3361</v>
      </c>
      <c r="K473" s="87" t="s">
        <v>1244</v>
      </c>
      <c r="L473" s="84"/>
      <c r="M473" s="41" t="s">
        <v>21</v>
      </c>
      <c r="N473" s="41" t="s">
        <v>21</v>
      </c>
      <c r="O473" s="41" t="s">
        <v>21</v>
      </c>
      <c r="P473" s="1089"/>
      <c r="Q473" s="1090"/>
    </row>
    <row r="474" spans="2:17" x14ac:dyDescent="0.25">
      <c r="B474" s="85" t="s">
        <v>3427</v>
      </c>
      <c r="C474" s="85">
        <v>1</v>
      </c>
      <c r="D474" s="81" t="s">
        <v>3428</v>
      </c>
      <c r="E474" s="153">
        <v>75091630</v>
      </c>
      <c r="F474" s="153" t="s">
        <v>140</v>
      </c>
      <c r="G474" s="153" t="s">
        <v>3429</v>
      </c>
      <c r="H474" s="153">
        <v>2004</v>
      </c>
      <c r="I474" s="82"/>
      <c r="J474" s="86"/>
      <c r="K474" s="87"/>
      <c r="L474" s="84"/>
      <c r="M474" s="41"/>
      <c r="N474" s="41"/>
      <c r="O474" s="41"/>
      <c r="P474" s="994"/>
      <c r="Q474" s="996"/>
    </row>
    <row r="475" spans="2:17" x14ac:dyDescent="0.25">
      <c r="B475" s="85" t="s">
        <v>1600</v>
      </c>
      <c r="C475" s="85">
        <v>1</v>
      </c>
      <c r="D475" s="81" t="s">
        <v>3430</v>
      </c>
      <c r="E475" s="153">
        <v>43738957</v>
      </c>
      <c r="F475" s="153" t="s">
        <v>282</v>
      </c>
      <c r="G475" s="153" t="s">
        <v>699</v>
      </c>
      <c r="H475" s="153">
        <v>2012</v>
      </c>
      <c r="I475" s="82"/>
      <c r="J475" s="86" t="s">
        <v>1049</v>
      </c>
      <c r="K475" s="87"/>
      <c r="L475" s="84"/>
      <c r="M475" s="41" t="s">
        <v>295</v>
      </c>
      <c r="N475" s="41" t="s">
        <v>21</v>
      </c>
      <c r="O475" s="41" t="s">
        <v>21</v>
      </c>
      <c r="P475" s="668"/>
      <c r="Q475" s="668"/>
    </row>
    <row r="476" spans="2:17" x14ac:dyDescent="0.25">
      <c r="B476" s="85" t="s">
        <v>2195</v>
      </c>
      <c r="C476" s="85">
        <v>1</v>
      </c>
      <c r="D476" s="81" t="s">
        <v>3476</v>
      </c>
      <c r="E476" s="81">
        <v>15457628</v>
      </c>
      <c r="F476" s="81" t="s">
        <v>3477</v>
      </c>
      <c r="G476" s="81" t="s">
        <v>1044</v>
      </c>
      <c r="H476" s="81">
        <v>1999</v>
      </c>
      <c r="I476" s="82"/>
      <c r="J476" s="86" t="s">
        <v>1365</v>
      </c>
      <c r="K476" s="87"/>
      <c r="L476" s="84"/>
      <c r="M476" s="41" t="s">
        <v>21</v>
      </c>
      <c r="N476" s="41" t="s">
        <v>21</v>
      </c>
      <c r="O476" s="41" t="s">
        <v>21</v>
      </c>
      <c r="P476" s="668"/>
      <c r="Q476" s="668"/>
    </row>
    <row r="477" spans="2:17" x14ac:dyDescent="0.25">
      <c r="B477" s="85" t="s">
        <v>1600</v>
      </c>
      <c r="C477" s="85">
        <v>1</v>
      </c>
      <c r="D477" s="81" t="s">
        <v>3478</v>
      </c>
      <c r="E477" s="81">
        <v>42889661</v>
      </c>
      <c r="F477" s="81" t="s">
        <v>3479</v>
      </c>
      <c r="G477" s="81" t="s">
        <v>3480</v>
      </c>
      <c r="H477" s="81">
        <v>2007</v>
      </c>
      <c r="I477" s="82"/>
      <c r="J477" s="86" t="s">
        <v>3481</v>
      </c>
      <c r="K477" s="87"/>
      <c r="L477" s="84"/>
      <c r="M477" s="41" t="s">
        <v>21</v>
      </c>
      <c r="N477" s="41" t="s">
        <v>21</v>
      </c>
      <c r="O477" s="41" t="s">
        <v>21</v>
      </c>
      <c r="P477" s="668"/>
      <c r="Q477" s="668"/>
    </row>
    <row r="478" spans="2:17" x14ac:dyDescent="0.25">
      <c r="B478" s="85"/>
      <c r="C478" s="85"/>
      <c r="D478" s="81"/>
      <c r="E478" s="81"/>
      <c r="F478" s="81"/>
      <c r="G478" s="81"/>
      <c r="H478" s="81"/>
      <c r="I478" s="82"/>
      <c r="J478" s="86"/>
      <c r="K478" s="87"/>
      <c r="L478" s="84"/>
      <c r="M478" s="41"/>
      <c r="N478" s="41"/>
      <c r="O478" s="41"/>
      <c r="P478" s="668"/>
      <c r="Q478" s="668"/>
    </row>
    <row r="479" spans="2:17" x14ac:dyDescent="0.25">
      <c r="B479" s="85"/>
      <c r="C479" s="85"/>
      <c r="D479" s="81"/>
      <c r="E479" s="81"/>
      <c r="F479" s="81"/>
      <c r="G479" s="81"/>
      <c r="H479" s="81"/>
      <c r="I479" s="82"/>
      <c r="J479" s="86"/>
      <c r="K479" s="87"/>
      <c r="L479" s="84"/>
      <c r="M479" s="41"/>
      <c r="N479" s="41"/>
      <c r="O479" s="41"/>
      <c r="P479" s="668"/>
      <c r="Q479" s="668"/>
    </row>
    <row r="480" spans="2:17" x14ac:dyDescent="0.25">
      <c r="B480" s="85"/>
      <c r="C480" s="85"/>
      <c r="D480" s="81"/>
      <c r="E480" s="81"/>
      <c r="F480" s="81"/>
      <c r="G480" s="81"/>
      <c r="H480" s="81"/>
      <c r="I480" s="82"/>
      <c r="J480" s="86"/>
      <c r="K480" s="84"/>
      <c r="L480" s="84"/>
      <c r="M480" s="41"/>
      <c r="N480" s="41"/>
      <c r="O480" s="41"/>
      <c r="P480" s="993"/>
      <c r="Q480" s="993"/>
    </row>
    <row r="483" spans="2:7" ht="15.75" thickBot="1" x14ac:dyDescent="0.3"/>
    <row r="484" spans="2:7" ht="30" x14ac:dyDescent="0.25">
      <c r="B484" s="42" t="s">
        <v>20</v>
      </c>
      <c r="C484" s="42" t="s">
        <v>173</v>
      </c>
      <c r="D484" s="78" t="s">
        <v>174</v>
      </c>
      <c r="E484" s="42" t="s">
        <v>30</v>
      </c>
      <c r="F484" s="91" t="s">
        <v>194</v>
      </c>
      <c r="G484" s="96"/>
    </row>
    <row r="485" spans="2:7" ht="108" x14ac:dyDescent="0.2">
      <c r="B485" s="1097" t="s">
        <v>195</v>
      </c>
      <c r="C485" s="97" t="s">
        <v>196</v>
      </c>
      <c r="D485" s="668">
        <v>25</v>
      </c>
      <c r="E485" s="668">
        <v>25</v>
      </c>
      <c r="F485" s="1098">
        <f>+E485+E486+E487</f>
        <v>60</v>
      </c>
      <c r="G485" s="98"/>
    </row>
    <row r="486" spans="2:7" ht="96" x14ac:dyDescent="0.2">
      <c r="B486" s="1097"/>
      <c r="C486" s="97" t="s">
        <v>197</v>
      </c>
      <c r="D486" s="675">
        <v>25</v>
      </c>
      <c r="E486" s="668">
        <v>25</v>
      </c>
      <c r="F486" s="1099"/>
      <c r="G486" s="98"/>
    </row>
    <row r="487" spans="2:7" ht="60" x14ac:dyDescent="0.2">
      <c r="B487" s="1097"/>
      <c r="C487" s="97" t="s">
        <v>198</v>
      </c>
      <c r="D487" s="668">
        <v>10</v>
      </c>
      <c r="E487" s="668">
        <v>10</v>
      </c>
      <c r="F487" s="1100"/>
      <c r="G487" s="98"/>
    </row>
    <row r="488" spans="2:7" x14ac:dyDescent="0.25">
      <c r="C488"/>
    </row>
    <row r="491" spans="2:7" x14ac:dyDescent="0.25">
      <c r="B491" s="39" t="s">
        <v>199</v>
      </c>
    </row>
    <row r="494" spans="2:7" x14ac:dyDescent="0.25">
      <c r="B494" s="40" t="s">
        <v>20</v>
      </c>
      <c r="C494" s="40" t="s">
        <v>29</v>
      </c>
      <c r="D494" s="42" t="s">
        <v>30</v>
      </c>
      <c r="E494" s="42" t="s">
        <v>31</v>
      </c>
    </row>
    <row r="495" spans="2:7" ht="28.5" x14ac:dyDescent="0.25">
      <c r="B495" s="43" t="s">
        <v>200</v>
      </c>
      <c r="C495" s="44">
        <v>40</v>
      </c>
      <c r="D495" s="668">
        <v>40</v>
      </c>
      <c r="E495" s="1081">
        <f>+D495+D496</f>
        <v>100</v>
      </c>
    </row>
    <row r="496" spans="2:7" ht="42.75" x14ac:dyDescent="0.25">
      <c r="B496" s="43" t="s">
        <v>201</v>
      </c>
      <c r="C496" s="44">
        <v>60</v>
      </c>
      <c r="D496" s="668">
        <f>+F485</f>
        <v>60</v>
      </c>
      <c r="E496" s="1082"/>
    </row>
    <row r="498" spans="2:16" x14ac:dyDescent="0.25">
      <c r="B498" s="1" t="s">
        <v>3482</v>
      </c>
    </row>
    <row r="500" spans="2:16" ht="26.25" x14ac:dyDescent="0.25">
      <c r="B500" s="1072" t="s">
        <v>1</v>
      </c>
      <c r="C500" s="1073"/>
      <c r="D500" s="1073"/>
      <c r="E500" s="1073"/>
      <c r="F500" s="1073"/>
      <c r="G500" s="1073"/>
      <c r="H500" s="1073"/>
      <c r="I500" s="1073"/>
      <c r="J500" s="1073"/>
      <c r="K500" s="1073"/>
      <c r="L500" s="1073"/>
      <c r="M500" s="1073"/>
      <c r="N500" s="1073"/>
      <c r="O500" s="1073"/>
      <c r="P500" s="1073"/>
    </row>
    <row r="502" spans="2:16" ht="26.25" x14ac:dyDescent="0.25">
      <c r="B502" s="1072" t="s">
        <v>2</v>
      </c>
      <c r="C502" s="1073"/>
      <c r="D502" s="1073"/>
      <c r="E502" s="1073"/>
      <c r="F502" s="1073"/>
      <c r="G502" s="1073"/>
      <c r="H502" s="1073"/>
      <c r="I502" s="1073"/>
      <c r="J502" s="1073"/>
      <c r="K502" s="1073"/>
      <c r="L502" s="1073"/>
      <c r="M502" s="1073"/>
      <c r="N502" s="1073"/>
      <c r="O502" s="1073"/>
      <c r="P502" s="1073"/>
    </row>
    <row r="503" spans="2:16" ht="15.75" thickBot="1" x14ac:dyDescent="0.3"/>
    <row r="504" spans="2:16" ht="21.75" thickBot="1" x14ac:dyDescent="0.3">
      <c r="B504" s="3" t="s">
        <v>3</v>
      </c>
      <c r="C504" s="1074" t="s">
        <v>3339</v>
      </c>
      <c r="D504" s="1074"/>
      <c r="E504" s="1074"/>
      <c r="F504" s="1074"/>
      <c r="G504" s="1074"/>
      <c r="H504" s="1074"/>
      <c r="I504" s="1074"/>
      <c r="J504" s="1074"/>
      <c r="K504" s="1074"/>
      <c r="L504" s="1074"/>
      <c r="M504" s="1074"/>
      <c r="N504" s="1075"/>
    </row>
    <row r="505" spans="2:16" ht="16.5" thickBot="1" x14ac:dyDescent="0.3">
      <c r="B505" s="4" t="s">
        <v>5</v>
      </c>
      <c r="C505" s="1074"/>
      <c r="D505" s="1074"/>
      <c r="E505" s="1074"/>
      <c r="F505" s="1074"/>
      <c r="G505" s="1074"/>
      <c r="H505" s="1074"/>
      <c r="I505" s="1074"/>
      <c r="J505" s="1074"/>
      <c r="K505" s="1074"/>
      <c r="L505" s="1074"/>
      <c r="M505" s="1074"/>
      <c r="N505" s="1075"/>
    </row>
    <row r="506" spans="2:16" ht="16.5" thickBot="1" x14ac:dyDescent="0.3">
      <c r="B506" s="4" t="s">
        <v>6</v>
      </c>
      <c r="C506" s="1074"/>
      <c r="D506" s="1074"/>
      <c r="E506" s="1074"/>
      <c r="F506" s="1074"/>
      <c r="G506" s="1074"/>
      <c r="H506" s="1074"/>
      <c r="I506" s="1074"/>
      <c r="J506" s="1074"/>
      <c r="K506" s="1074"/>
      <c r="L506" s="1074"/>
      <c r="M506" s="1074"/>
      <c r="N506" s="1075"/>
    </row>
    <row r="507" spans="2:16" ht="16.5" thickBot="1" x14ac:dyDescent="0.3">
      <c r="B507" s="4" t="s">
        <v>7</v>
      </c>
      <c r="C507" s="1074"/>
      <c r="D507" s="1074"/>
      <c r="E507" s="1074"/>
      <c r="F507" s="1074"/>
      <c r="G507" s="1074"/>
      <c r="H507" s="1074"/>
      <c r="I507" s="1074"/>
      <c r="J507" s="1074"/>
      <c r="K507" s="1074"/>
      <c r="L507" s="1074"/>
      <c r="M507" s="1074"/>
      <c r="N507" s="1075"/>
    </row>
    <row r="508" spans="2:16" ht="16.5" thickBot="1" x14ac:dyDescent="0.3">
      <c r="B508" s="4" t="s">
        <v>8</v>
      </c>
      <c r="C508" s="1076">
        <v>14</v>
      </c>
      <c r="D508" s="1076"/>
      <c r="E508" s="1077"/>
      <c r="F508" s="5"/>
      <c r="G508" s="5"/>
      <c r="H508" s="5"/>
      <c r="I508" s="5"/>
      <c r="J508" s="5"/>
      <c r="K508" s="5"/>
      <c r="L508" s="5"/>
      <c r="M508" s="5"/>
      <c r="N508" s="6"/>
    </row>
    <row r="509" spans="2:16" ht="16.5" thickBot="1" x14ac:dyDescent="0.3">
      <c r="B509" s="7" t="s">
        <v>10</v>
      </c>
      <c r="C509" s="8">
        <v>41972</v>
      </c>
      <c r="D509" s="9"/>
      <c r="E509" s="9"/>
      <c r="F509" s="9"/>
      <c r="G509" s="9"/>
      <c r="H509" s="9"/>
      <c r="I509" s="9"/>
      <c r="J509" s="9"/>
      <c r="K509" s="9"/>
      <c r="L509" s="9"/>
      <c r="M509" s="9"/>
      <c r="N509" s="10"/>
    </row>
    <row r="510" spans="2:16" ht="15.75" x14ac:dyDescent="0.25">
      <c r="B510" s="11"/>
      <c r="C510" s="12"/>
      <c r="D510" s="13"/>
      <c r="E510" s="13"/>
      <c r="F510" s="13"/>
      <c r="G510" s="13"/>
      <c r="H510" s="13"/>
      <c r="I510" s="14"/>
      <c r="J510" s="14"/>
      <c r="K510" s="14"/>
      <c r="L510" s="14"/>
      <c r="M510" s="14"/>
      <c r="N510" s="13"/>
    </row>
    <row r="511" spans="2:16" x14ac:dyDescent="0.25">
      <c r="I511" s="14"/>
      <c r="J511" s="14"/>
      <c r="K511" s="14"/>
      <c r="L511" s="14"/>
      <c r="M511" s="14"/>
      <c r="N511" s="15"/>
    </row>
    <row r="512" spans="2:16" x14ac:dyDescent="0.25">
      <c r="B512" s="1078" t="s">
        <v>12</v>
      </c>
      <c r="C512" s="1078"/>
      <c r="D512" s="672" t="s">
        <v>13</v>
      </c>
      <c r="E512" s="672" t="s">
        <v>14</v>
      </c>
      <c r="F512" s="672" t="s">
        <v>15</v>
      </c>
      <c r="G512" s="16"/>
      <c r="I512" s="17"/>
      <c r="J512" s="17"/>
      <c r="K512" s="17"/>
      <c r="L512" s="17"/>
      <c r="M512" s="17"/>
      <c r="N512" s="15"/>
    </row>
    <row r="513" spans="1:14" x14ac:dyDescent="0.25">
      <c r="B513" s="1078"/>
      <c r="C513" s="1078"/>
      <c r="D513" s="672">
        <v>14</v>
      </c>
      <c r="E513" s="18">
        <v>565913504</v>
      </c>
      <c r="F513" s="19">
        <v>208</v>
      </c>
      <c r="G513" s="20"/>
      <c r="I513" s="21"/>
      <c r="J513" s="21"/>
      <c r="K513" s="21"/>
      <c r="L513" s="21"/>
      <c r="M513" s="21"/>
      <c r="N513" s="15"/>
    </row>
    <row r="514" spans="1:14" x14ac:dyDescent="0.25">
      <c r="B514" s="1078"/>
      <c r="C514" s="1078"/>
      <c r="D514" s="672"/>
      <c r="E514" s="18"/>
      <c r="F514" s="18"/>
      <c r="G514" s="20"/>
      <c r="I514" s="21"/>
      <c r="J514" s="21"/>
      <c r="K514" s="21"/>
      <c r="L514" s="21"/>
      <c r="M514" s="21"/>
      <c r="N514" s="15"/>
    </row>
    <row r="515" spans="1:14" x14ac:dyDescent="0.25">
      <c r="B515" s="1078"/>
      <c r="C515" s="1078"/>
      <c r="D515" s="672"/>
      <c r="E515" s="18"/>
      <c r="F515" s="18"/>
      <c r="G515" s="20"/>
      <c r="I515" s="21"/>
      <c r="J515" s="21"/>
      <c r="K515" s="21"/>
      <c r="L515" s="21"/>
      <c r="M515" s="21"/>
      <c r="N515" s="15"/>
    </row>
    <row r="516" spans="1:14" x14ac:dyDescent="0.25">
      <c r="B516" s="1078"/>
      <c r="C516" s="1078"/>
      <c r="D516" s="672"/>
      <c r="E516" s="22"/>
      <c r="F516" s="18"/>
      <c r="G516" s="20"/>
      <c r="H516" s="23"/>
      <c r="I516" s="21"/>
      <c r="J516" s="21"/>
      <c r="K516" s="21"/>
      <c r="L516" s="21"/>
      <c r="M516" s="21"/>
      <c r="N516" s="24"/>
    </row>
    <row r="517" spans="1:14" x14ac:dyDescent="0.25">
      <c r="B517" s="1078"/>
      <c r="C517" s="1078"/>
      <c r="D517" s="672"/>
      <c r="E517" s="22"/>
      <c r="F517" s="18"/>
      <c r="G517" s="20"/>
      <c r="H517" s="23"/>
      <c r="I517" s="25"/>
      <c r="J517" s="25"/>
      <c r="K517" s="25"/>
      <c r="L517" s="25"/>
      <c r="M517" s="25"/>
      <c r="N517" s="24"/>
    </row>
    <row r="518" spans="1:14" x14ac:dyDescent="0.25">
      <c r="B518" s="1078"/>
      <c r="C518" s="1078"/>
      <c r="D518" s="672"/>
      <c r="E518" s="22"/>
      <c r="F518" s="18"/>
      <c r="G518" s="20"/>
      <c r="H518" s="23"/>
      <c r="I518" s="14"/>
      <c r="J518" s="14"/>
      <c r="K518" s="14"/>
      <c r="L518" s="14"/>
      <c r="M518" s="14"/>
      <c r="N518" s="24"/>
    </row>
    <row r="519" spans="1:14" x14ac:dyDescent="0.25">
      <c r="B519" s="1078"/>
      <c r="C519" s="1078"/>
      <c r="D519" s="672"/>
      <c r="E519" s="22"/>
      <c r="F519" s="18"/>
      <c r="G519" s="20"/>
      <c r="H519" s="23"/>
      <c r="I519" s="14"/>
      <c r="J519" s="14"/>
      <c r="K519" s="14"/>
      <c r="L519" s="14"/>
      <c r="M519" s="14"/>
      <c r="N519" s="24"/>
    </row>
    <row r="520" spans="1:14" ht="15.75" thickBot="1" x14ac:dyDescent="0.3">
      <c r="B520" s="1079" t="s">
        <v>16</v>
      </c>
      <c r="C520" s="1080"/>
      <c r="D520" s="672"/>
      <c r="E520" s="26">
        <f>SUM(E513:E519)</f>
        <v>565913504</v>
      </c>
      <c r="F520" s="19">
        <f>SUM(F513:F519)</f>
        <v>208</v>
      </c>
      <c r="G520" s="20"/>
      <c r="H520" s="23"/>
      <c r="I520" s="14"/>
      <c r="J520" s="14"/>
      <c r="K520" s="14"/>
      <c r="L520" s="14"/>
      <c r="M520" s="14"/>
      <c r="N520" s="24"/>
    </row>
    <row r="521" spans="1:14" ht="45.75" thickBot="1" x14ac:dyDescent="0.3">
      <c r="A521" s="27"/>
      <c r="B521" s="28" t="s">
        <v>17</v>
      </c>
      <c r="C521" s="28" t="s">
        <v>18</v>
      </c>
      <c r="E521" s="17"/>
      <c r="F521" s="17"/>
      <c r="G521" s="17"/>
      <c r="H521" s="17"/>
      <c r="I521" s="29"/>
      <c r="J521" s="29"/>
      <c r="K521" s="29"/>
      <c r="L521" s="29"/>
      <c r="M521" s="29"/>
    </row>
    <row r="522" spans="1:14" ht="15.75" thickBot="1" x14ac:dyDescent="0.3">
      <c r="A522" s="30">
        <v>1</v>
      </c>
      <c r="C522" s="31">
        <f>+(F520*80)/100</f>
        <v>166.4</v>
      </c>
      <c r="D522" s="32"/>
      <c r="E522" s="33">
        <f>E520</f>
        <v>565913504</v>
      </c>
      <c r="F522" s="34"/>
      <c r="G522" s="34"/>
      <c r="H522" s="34"/>
      <c r="I522" s="35"/>
      <c r="J522" s="35"/>
      <c r="K522" s="35"/>
      <c r="L522" s="35"/>
      <c r="M522" s="35"/>
    </row>
    <row r="523" spans="1:14" x14ac:dyDescent="0.25">
      <c r="A523" s="36"/>
      <c r="C523" s="37"/>
      <c r="D523" s="21"/>
      <c r="E523" s="38"/>
      <c r="F523" s="34"/>
      <c r="G523" s="34"/>
      <c r="H523" s="34"/>
      <c r="I523" s="35"/>
      <c r="J523" s="35"/>
      <c r="K523" s="35"/>
      <c r="L523" s="35"/>
      <c r="M523" s="35"/>
    </row>
    <row r="524" spans="1:14" x14ac:dyDescent="0.25">
      <c r="A524" s="36"/>
      <c r="C524" s="37"/>
      <c r="D524" s="21"/>
      <c r="E524" s="38"/>
      <c r="F524" s="34"/>
      <c r="G524" s="34"/>
      <c r="H524" s="34"/>
      <c r="I524" s="35"/>
      <c r="J524" s="35"/>
      <c r="K524" s="35"/>
      <c r="L524" s="35"/>
      <c r="M524" s="35"/>
    </row>
    <row r="525" spans="1:14" x14ac:dyDescent="0.25">
      <c r="A525" s="36"/>
      <c r="B525" s="39" t="s">
        <v>19</v>
      </c>
      <c r="C525"/>
      <c r="D525"/>
      <c r="E525"/>
      <c r="F525"/>
      <c r="G525"/>
      <c r="H525"/>
      <c r="I525" s="14"/>
      <c r="J525" s="14"/>
      <c r="K525" s="14"/>
      <c r="L525" s="14"/>
      <c r="M525" s="14"/>
      <c r="N525" s="15"/>
    </row>
    <row r="526" spans="1:14" x14ac:dyDescent="0.25">
      <c r="A526" s="36"/>
      <c r="B526"/>
      <c r="C526"/>
      <c r="D526"/>
      <c r="E526"/>
      <c r="F526"/>
      <c r="G526"/>
      <c r="H526"/>
      <c r="I526" s="14"/>
      <c r="J526" s="14"/>
      <c r="K526" s="14"/>
      <c r="L526" s="14"/>
      <c r="M526" s="14"/>
      <c r="N526" s="15"/>
    </row>
    <row r="527" spans="1:14" x14ac:dyDescent="0.25">
      <c r="A527" s="36"/>
      <c r="B527" s="40" t="s">
        <v>20</v>
      </c>
      <c r="C527" s="40" t="s">
        <v>21</v>
      </c>
      <c r="D527" s="40" t="s">
        <v>22</v>
      </c>
      <c r="E527"/>
      <c r="F527"/>
      <c r="G527"/>
      <c r="H527"/>
      <c r="I527" s="14"/>
      <c r="J527" s="14"/>
      <c r="K527" s="14"/>
      <c r="L527" s="14"/>
      <c r="M527" s="14"/>
      <c r="N527" s="15"/>
    </row>
    <row r="528" spans="1:14" x14ac:dyDescent="0.25">
      <c r="A528" s="36"/>
      <c r="B528" s="41" t="s">
        <v>23</v>
      </c>
      <c r="C528" s="41" t="s">
        <v>24</v>
      </c>
      <c r="D528" s="41"/>
      <c r="E528"/>
      <c r="F528"/>
      <c r="G528"/>
      <c r="H528"/>
      <c r="I528" s="14"/>
      <c r="J528" s="14"/>
      <c r="K528" s="14"/>
      <c r="L528" s="14"/>
      <c r="M528" s="14"/>
      <c r="N528" s="15"/>
    </row>
    <row r="529" spans="1:14" x14ac:dyDescent="0.25">
      <c r="A529" s="36"/>
      <c r="B529" s="41" t="s">
        <v>25</v>
      </c>
      <c r="C529" s="41" t="s">
        <v>24</v>
      </c>
      <c r="D529" s="41"/>
      <c r="E529"/>
      <c r="F529"/>
      <c r="G529"/>
      <c r="H529"/>
      <c r="I529" s="14"/>
      <c r="J529" s="14"/>
      <c r="K529" s="14"/>
      <c r="L529" s="14"/>
      <c r="M529" s="14"/>
      <c r="N529" s="15"/>
    </row>
    <row r="530" spans="1:14" x14ac:dyDescent="0.25">
      <c r="A530" s="36"/>
      <c r="B530" s="41" t="s">
        <v>26</v>
      </c>
      <c r="C530" s="41" t="s">
        <v>24</v>
      </c>
      <c r="D530" s="41"/>
      <c r="E530"/>
      <c r="F530"/>
      <c r="G530"/>
      <c r="H530"/>
      <c r="I530" s="14"/>
      <c r="J530" s="14"/>
      <c r="K530" s="14"/>
      <c r="L530" s="14"/>
      <c r="M530" s="14"/>
      <c r="N530" s="15"/>
    </row>
    <row r="531" spans="1:14" x14ac:dyDescent="0.25">
      <c r="A531" s="36"/>
      <c r="B531" s="41" t="s">
        <v>27</v>
      </c>
      <c r="C531" s="41" t="s">
        <v>24</v>
      </c>
      <c r="D531" s="41"/>
      <c r="E531"/>
      <c r="F531"/>
      <c r="G531"/>
      <c r="H531"/>
      <c r="I531" s="14"/>
      <c r="J531" s="14"/>
      <c r="K531" s="14"/>
      <c r="L531" s="14"/>
      <c r="M531" s="14"/>
      <c r="N531" s="15"/>
    </row>
    <row r="532" spans="1:14" x14ac:dyDescent="0.25">
      <c r="A532" s="36"/>
      <c r="B532"/>
      <c r="C532"/>
      <c r="D532"/>
      <c r="E532"/>
      <c r="F532"/>
      <c r="G532"/>
      <c r="H532"/>
      <c r="I532" s="14"/>
      <c r="J532" s="14"/>
      <c r="K532" s="14"/>
      <c r="L532" s="14"/>
      <c r="M532" s="14"/>
      <c r="N532" s="15"/>
    </row>
    <row r="533" spans="1:14" x14ac:dyDescent="0.25">
      <c r="A533" s="36"/>
      <c r="B533"/>
      <c r="C533"/>
      <c r="D533"/>
      <c r="E533"/>
      <c r="F533"/>
      <c r="G533"/>
      <c r="H533"/>
      <c r="I533" s="14"/>
      <c r="J533" s="14"/>
      <c r="K533" s="14"/>
      <c r="L533" s="14"/>
      <c r="M533" s="14"/>
      <c r="N533" s="15"/>
    </row>
    <row r="534" spans="1:14" x14ac:dyDescent="0.25">
      <c r="A534" s="36"/>
      <c r="B534" s="39" t="s">
        <v>28</v>
      </c>
      <c r="C534"/>
      <c r="D534"/>
      <c r="E534"/>
      <c r="F534"/>
      <c r="G534"/>
      <c r="H534"/>
      <c r="I534" s="14"/>
      <c r="J534" s="14"/>
      <c r="K534" s="14"/>
      <c r="L534" s="14"/>
      <c r="M534" s="14"/>
      <c r="N534" s="15"/>
    </row>
    <row r="535" spans="1:14" x14ac:dyDescent="0.25">
      <c r="A535" s="36"/>
      <c r="B535"/>
      <c r="C535"/>
      <c r="D535"/>
      <c r="E535"/>
      <c r="F535"/>
      <c r="G535"/>
      <c r="H535"/>
      <c r="I535" s="14"/>
      <c r="J535" s="14"/>
      <c r="K535" s="14"/>
      <c r="L535" s="14"/>
      <c r="M535" s="14"/>
      <c r="N535" s="15"/>
    </row>
    <row r="536" spans="1:14" x14ac:dyDescent="0.25">
      <c r="A536" s="36"/>
      <c r="B536"/>
      <c r="C536"/>
      <c r="D536"/>
      <c r="E536"/>
      <c r="F536"/>
      <c r="G536"/>
      <c r="H536"/>
      <c r="I536" s="14"/>
      <c r="J536" s="14"/>
      <c r="K536" s="14"/>
      <c r="L536" s="14"/>
      <c r="M536" s="14"/>
      <c r="N536" s="15"/>
    </row>
    <row r="537" spans="1:14" x14ac:dyDescent="0.25">
      <c r="A537" s="36"/>
      <c r="B537" s="40" t="s">
        <v>20</v>
      </c>
      <c r="C537" s="40" t="s">
        <v>29</v>
      </c>
      <c r="D537" s="42" t="s">
        <v>30</v>
      </c>
      <c r="E537" s="42" t="s">
        <v>31</v>
      </c>
      <c r="F537"/>
      <c r="G537"/>
      <c r="H537"/>
      <c r="I537" s="14"/>
      <c r="J537" s="14"/>
      <c r="K537" s="14"/>
      <c r="L537" s="14"/>
      <c r="M537" s="14"/>
      <c r="N537" s="15"/>
    </row>
    <row r="538" spans="1:14" ht="28.5" x14ac:dyDescent="0.25">
      <c r="A538" s="36"/>
      <c r="B538" s="43" t="s">
        <v>32</v>
      </c>
      <c r="C538" s="44">
        <v>40</v>
      </c>
      <c r="D538" s="668">
        <v>40</v>
      </c>
      <c r="E538" s="1081">
        <f>+D538+D539</f>
        <v>100</v>
      </c>
      <c r="F538"/>
      <c r="G538"/>
      <c r="H538"/>
      <c r="I538" s="14"/>
      <c r="J538" s="14"/>
      <c r="K538" s="14"/>
      <c r="L538" s="14"/>
      <c r="M538" s="14"/>
      <c r="N538" s="15"/>
    </row>
    <row r="539" spans="1:14" ht="42.75" x14ac:dyDescent="0.25">
      <c r="A539" s="36"/>
      <c r="B539" s="43" t="s">
        <v>33</v>
      </c>
      <c r="C539" s="44">
        <v>60</v>
      </c>
      <c r="D539" s="668">
        <v>60</v>
      </c>
      <c r="E539" s="1082"/>
      <c r="F539"/>
      <c r="G539"/>
      <c r="H539"/>
      <c r="I539" s="14"/>
      <c r="J539" s="14"/>
      <c r="K539" s="14"/>
      <c r="L539" s="14"/>
      <c r="M539" s="14"/>
      <c r="N539" s="15"/>
    </row>
    <row r="540" spans="1:14" x14ac:dyDescent="0.25">
      <c r="A540" s="36"/>
      <c r="C540" s="37"/>
      <c r="D540" s="21"/>
      <c r="E540" s="38"/>
      <c r="F540" s="34"/>
      <c r="G540" s="34"/>
      <c r="H540" s="34"/>
      <c r="I540" s="35"/>
      <c r="J540" s="35"/>
      <c r="K540" s="35"/>
      <c r="L540" s="35"/>
      <c r="M540" s="35"/>
    </row>
    <row r="541" spans="1:14" x14ac:dyDescent="0.25">
      <c r="A541" s="36"/>
      <c r="C541" s="37"/>
      <c r="D541" s="21"/>
      <c r="E541" s="38"/>
      <c r="F541" s="34"/>
      <c r="G541" s="34"/>
      <c r="H541" s="34"/>
      <c r="I541" s="35"/>
      <c r="J541" s="35"/>
      <c r="K541" s="35"/>
      <c r="L541" s="35"/>
      <c r="M541" s="35"/>
    </row>
    <row r="542" spans="1:14" x14ac:dyDescent="0.25">
      <c r="A542" s="36"/>
      <c r="C542" s="37"/>
      <c r="D542" s="21"/>
      <c r="E542" s="38"/>
      <c r="F542" s="34"/>
      <c r="G542" s="34"/>
      <c r="H542" s="34"/>
      <c r="I542" s="35"/>
      <c r="J542" s="35"/>
      <c r="K542" s="35"/>
      <c r="L542" s="35"/>
      <c r="M542" s="35"/>
    </row>
    <row r="543" spans="1:14" ht="15.75" thickBot="1" x14ac:dyDescent="0.3">
      <c r="M543" s="1083" t="s">
        <v>34</v>
      </c>
      <c r="N543" s="1083"/>
    </row>
    <row r="544" spans="1:14" x14ac:dyDescent="0.25">
      <c r="B544" s="39" t="s">
        <v>35</v>
      </c>
      <c r="M544" s="45"/>
      <c r="N544" s="45"/>
    </row>
    <row r="545" spans="1:17" ht="15.75" thickBot="1" x14ac:dyDescent="0.3">
      <c r="M545" s="45"/>
      <c r="N545" s="45"/>
    </row>
    <row r="546" spans="1:17" ht="60" x14ac:dyDescent="0.25">
      <c r="A546" s="14"/>
      <c r="B546" s="46" t="s">
        <v>36</v>
      </c>
      <c r="C546" s="46" t="s">
        <v>37</v>
      </c>
      <c r="D546" s="46" t="s">
        <v>38</v>
      </c>
      <c r="E546" s="46" t="s">
        <v>39</v>
      </c>
      <c r="F546" s="46" t="s">
        <v>40</v>
      </c>
      <c r="G546" s="46" t="s">
        <v>41</v>
      </c>
      <c r="H546" s="46" t="s">
        <v>42</v>
      </c>
      <c r="I546" s="46" t="s">
        <v>43</v>
      </c>
      <c r="J546" s="46" t="s">
        <v>44</v>
      </c>
      <c r="K546" s="46" t="s">
        <v>45</v>
      </c>
      <c r="L546" s="46" t="s">
        <v>46</v>
      </c>
      <c r="M546" s="749" t="s">
        <v>47</v>
      </c>
      <c r="N546" s="78" t="s">
        <v>48</v>
      </c>
      <c r="O546" s="750" t="s">
        <v>49</v>
      </c>
      <c r="P546" s="48" t="s">
        <v>50</v>
      </c>
      <c r="Q546" s="48" t="s">
        <v>51</v>
      </c>
    </row>
    <row r="547" spans="1:17" x14ac:dyDescent="0.25">
      <c r="A547" s="62">
        <v>1</v>
      </c>
      <c r="B547" s="49" t="s">
        <v>3361</v>
      </c>
      <c r="C547" s="50" t="s">
        <v>3361</v>
      </c>
      <c r="D547" s="49" t="s">
        <v>272</v>
      </c>
      <c r="E547" s="51" t="s">
        <v>3483</v>
      </c>
      <c r="F547" s="52" t="s">
        <v>22</v>
      </c>
      <c r="G547" s="53"/>
      <c r="H547" s="54" t="s">
        <v>1260</v>
      </c>
      <c r="I547" s="55" t="s">
        <v>754</v>
      </c>
      <c r="J547" s="55" t="s">
        <v>22</v>
      </c>
      <c r="K547" s="56">
        <v>6.08</v>
      </c>
      <c r="L547" s="55"/>
      <c r="M547" s="51">
        <v>446</v>
      </c>
      <c r="N547" s="60"/>
      <c r="O547" s="57">
        <v>616343040</v>
      </c>
      <c r="P547" s="57">
        <v>691</v>
      </c>
      <c r="Q547" s="58"/>
    </row>
    <row r="548" spans="1:17" ht="168.75" customHeight="1" x14ac:dyDescent="0.25">
      <c r="A548" s="62">
        <f>+A547+1</f>
        <v>2</v>
      </c>
      <c r="B548" s="49" t="s">
        <v>3361</v>
      </c>
      <c r="C548" s="50" t="s">
        <v>3361</v>
      </c>
      <c r="D548" s="49" t="s">
        <v>272</v>
      </c>
      <c r="E548" s="51">
        <v>1679</v>
      </c>
      <c r="F548" s="52" t="s">
        <v>22</v>
      </c>
      <c r="G548" s="52"/>
      <c r="H548" s="52" t="s">
        <v>2800</v>
      </c>
      <c r="I548" s="55" t="s">
        <v>682</v>
      </c>
      <c r="J548" s="55" t="s">
        <v>22</v>
      </c>
      <c r="K548" s="56">
        <v>18.36</v>
      </c>
      <c r="L548" s="101">
        <v>0.36</v>
      </c>
      <c r="M548" s="56">
        <v>208</v>
      </c>
      <c r="N548" s="56"/>
      <c r="O548" s="57">
        <v>2631142117</v>
      </c>
      <c r="P548" s="57">
        <v>694</v>
      </c>
      <c r="Q548" s="58" t="s">
        <v>62</v>
      </c>
    </row>
    <row r="549" spans="1:17" x14ac:dyDescent="0.25">
      <c r="A549" s="62">
        <f t="shared" ref="A549:A554" si="13">+A548+1</f>
        <v>3</v>
      </c>
      <c r="B549" s="49"/>
      <c r="C549" s="50"/>
      <c r="D549" s="49"/>
      <c r="E549" s="64"/>
      <c r="F549" s="52"/>
      <c r="G549" s="52"/>
      <c r="H549" s="52"/>
      <c r="I549" s="55"/>
      <c r="J549" s="55"/>
      <c r="K549" s="51"/>
      <c r="L549" s="55"/>
      <c r="M549" s="56"/>
      <c r="N549" s="56"/>
      <c r="O549" s="57"/>
      <c r="P549" s="57"/>
      <c r="Q549" s="58"/>
    </row>
    <row r="550" spans="1:17" ht="24.75" customHeight="1" x14ac:dyDescent="0.25">
      <c r="A550" s="62">
        <f t="shared" si="13"/>
        <v>4</v>
      </c>
      <c r="B550" s="49"/>
      <c r="C550" s="50"/>
      <c r="D550" s="49"/>
      <c r="E550" s="64"/>
      <c r="F550" s="52"/>
      <c r="G550" s="52"/>
      <c r="H550" s="52"/>
      <c r="I550" s="55"/>
      <c r="J550" s="55"/>
      <c r="K550" s="51"/>
      <c r="L550" s="55"/>
      <c r="M550" s="56"/>
      <c r="N550" s="56"/>
      <c r="O550" s="57"/>
      <c r="P550" s="57"/>
      <c r="Q550" s="58"/>
    </row>
    <row r="551" spans="1:17" x14ac:dyDescent="0.25">
      <c r="A551" s="62">
        <f t="shared" si="13"/>
        <v>5</v>
      </c>
      <c r="B551" s="49"/>
      <c r="C551" s="50"/>
      <c r="D551" s="49"/>
      <c r="E551" s="64"/>
      <c r="F551" s="52"/>
      <c r="G551" s="52"/>
      <c r="H551" s="52"/>
      <c r="I551" s="55"/>
      <c r="J551" s="55"/>
      <c r="K551" s="51"/>
      <c r="L551" s="55"/>
      <c r="M551" s="56"/>
      <c r="N551" s="56"/>
      <c r="O551" s="57"/>
      <c r="P551" s="57"/>
      <c r="Q551" s="58"/>
    </row>
    <row r="552" spans="1:17" x14ac:dyDescent="0.25">
      <c r="A552" s="62">
        <f t="shared" si="13"/>
        <v>6</v>
      </c>
      <c r="B552" s="49"/>
      <c r="C552" s="50"/>
      <c r="D552" s="49"/>
      <c r="E552" s="64"/>
      <c r="F552" s="52"/>
      <c r="G552" s="52"/>
      <c r="H552" s="52"/>
      <c r="I552" s="55"/>
      <c r="J552" s="55"/>
      <c r="K552" s="51"/>
      <c r="L552" s="55"/>
      <c r="M552" s="56"/>
      <c r="N552" s="56"/>
      <c r="O552" s="57"/>
      <c r="P552" s="57"/>
      <c r="Q552" s="58"/>
    </row>
    <row r="553" spans="1:17" x14ac:dyDescent="0.25">
      <c r="A553" s="62">
        <f t="shared" si="13"/>
        <v>7</v>
      </c>
      <c r="B553" s="49"/>
      <c r="C553" s="50"/>
      <c r="D553" s="49"/>
      <c r="E553" s="64"/>
      <c r="F553" s="52"/>
      <c r="G553" s="52"/>
      <c r="H553" s="52"/>
      <c r="I553" s="55"/>
      <c r="J553" s="55"/>
      <c r="K553" s="51"/>
      <c r="L553" s="55"/>
      <c r="M553" s="56"/>
      <c r="N553" s="56"/>
      <c r="O553" s="57"/>
      <c r="P553" s="57"/>
      <c r="Q553" s="58"/>
    </row>
    <row r="554" spans="1:17" x14ac:dyDescent="0.25">
      <c r="A554" s="62">
        <f t="shared" si="13"/>
        <v>8</v>
      </c>
      <c r="B554" s="49"/>
      <c r="C554" s="50"/>
      <c r="D554" s="49"/>
      <c r="E554" s="64"/>
      <c r="F554" s="52"/>
      <c r="G554" s="52"/>
      <c r="H554" s="52"/>
      <c r="I554" s="55"/>
      <c r="J554" s="55"/>
      <c r="K554" s="51"/>
      <c r="L554" s="55"/>
      <c r="M554" s="56"/>
      <c r="N554" s="56"/>
      <c r="O554" s="57"/>
      <c r="P554" s="57"/>
      <c r="Q554" s="58"/>
    </row>
    <row r="555" spans="1:17" x14ac:dyDescent="0.25">
      <c r="A555" s="62"/>
      <c r="B555" s="63" t="s">
        <v>31</v>
      </c>
      <c r="C555" s="50"/>
      <c r="D555" s="49"/>
      <c r="E555" s="64"/>
      <c r="F555" s="52"/>
      <c r="G555" s="52"/>
      <c r="H555" s="52"/>
      <c r="I555" s="55"/>
      <c r="J555" s="55"/>
      <c r="K555" s="66">
        <f t="shared" ref="K555:N555" si="14">SUM(K547:K554)</f>
        <v>24.439999999999998</v>
      </c>
      <c r="L555" s="67">
        <f t="shared" si="14"/>
        <v>0.36</v>
      </c>
      <c r="M555" s="66">
        <f>SUM(M547:M554)</f>
        <v>654</v>
      </c>
      <c r="N555" s="67">
        <f t="shared" si="14"/>
        <v>0</v>
      </c>
      <c r="O555" s="57"/>
      <c r="P555" s="57"/>
      <c r="Q555" s="68"/>
    </row>
    <row r="556" spans="1:17" x14ac:dyDescent="0.25">
      <c r="A556" s="69"/>
      <c r="B556" s="69"/>
      <c r="C556" s="69"/>
      <c r="D556" s="69"/>
      <c r="E556" s="70"/>
      <c r="F556" s="69"/>
      <c r="G556" s="69"/>
      <c r="H556" s="69"/>
      <c r="I556" s="69"/>
      <c r="J556" s="69"/>
      <c r="K556" s="69"/>
      <c r="L556" s="69"/>
      <c r="M556" s="69"/>
      <c r="N556" s="69"/>
      <c r="O556" s="69"/>
      <c r="P556" s="69"/>
      <c r="Q556" s="69"/>
    </row>
    <row r="557" spans="1:17" x14ac:dyDescent="0.25">
      <c r="A557" s="69"/>
      <c r="B557" s="1069" t="s">
        <v>76</v>
      </c>
      <c r="C557" s="1069" t="s">
        <v>77</v>
      </c>
      <c r="D557" s="1071" t="s">
        <v>78</v>
      </c>
      <c r="E557" s="1071"/>
      <c r="F557" s="69"/>
      <c r="G557" s="69"/>
      <c r="H557" s="69"/>
      <c r="I557" s="69"/>
      <c r="J557" s="69"/>
      <c r="K557" s="69"/>
      <c r="L557" s="69"/>
      <c r="M557" s="69"/>
      <c r="N557" s="69"/>
      <c r="O557" s="69"/>
      <c r="P557" s="69"/>
      <c r="Q557" s="69"/>
    </row>
    <row r="558" spans="1:17" x14ac:dyDescent="0.25">
      <c r="A558" s="69"/>
      <c r="B558" s="1070"/>
      <c r="C558" s="1070"/>
      <c r="D558" s="673" t="s">
        <v>79</v>
      </c>
      <c r="E558" s="71" t="s">
        <v>80</v>
      </c>
      <c r="F558" s="69"/>
      <c r="G558" s="69"/>
      <c r="H558" s="69"/>
      <c r="I558" s="69"/>
      <c r="J558" s="69"/>
      <c r="K558" s="69"/>
      <c r="L558" s="69"/>
      <c r="M558" s="69"/>
      <c r="N558" s="69"/>
      <c r="O558" s="69"/>
      <c r="P558" s="69"/>
      <c r="Q558" s="69"/>
    </row>
    <row r="559" spans="1:17" ht="18.75" x14ac:dyDescent="0.25">
      <c r="A559" s="69"/>
      <c r="B559" s="72" t="s">
        <v>81</v>
      </c>
      <c r="C559" s="73">
        <f>+K555</f>
        <v>24.439999999999998</v>
      </c>
      <c r="D559" s="74" t="s">
        <v>24</v>
      </c>
      <c r="E559" s="75"/>
      <c r="F559" s="76"/>
      <c r="G559" s="76"/>
      <c r="H559" s="76"/>
      <c r="I559" s="76"/>
      <c r="J559" s="76"/>
      <c r="K559" s="76"/>
      <c r="L559" s="76"/>
      <c r="M559" s="76"/>
      <c r="N559" s="69"/>
      <c r="O559" s="69"/>
      <c r="P559" s="69"/>
      <c r="Q559" s="69"/>
    </row>
    <row r="560" spans="1:17" x14ac:dyDescent="0.25">
      <c r="A560" s="69"/>
      <c r="B560" s="72" t="s">
        <v>82</v>
      </c>
      <c r="C560" s="73">
        <f>+M555</f>
        <v>654</v>
      </c>
      <c r="D560" s="74" t="s">
        <v>24</v>
      </c>
      <c r="E560" s="75"/>
      <c r="F560" s="69"/>
      <c r="G560" s="69"/>
      <c r="H560" s="69"/>
      <c r="I560" s="69"/>
      <c r="J560" s="69"/>
      <c r="K560" s="69"/>
      <c r="L560" s="69"/>
      <c r="M560" s="69"/>
      <c r="N560" s="69"/>
      <c r="O560" s="69"/>
      <c r="P560" s="69"/>
      <c r="Q560" s="69"/>
    </row>
    <row r="561" spans="1:18" x14ac:dyDescent="0.25">
      <c r="A561" s="69"/>
      <c r="B561" s="77"/>
      <c r="C561" s="1087"/>
      <c r="D561" s="1087"/>
      <c r="E561" s="1087"/>
      <c r="F561" s="1087"/>
      <c r="G561" s="1087"/>
      <c r="H561" s="1087"/>
      <c r="I561" s="1087"/>
      <c r="J561" s="1087"/>
      <c r="K561" s="1087"/>
      <c r="L561" s="1087"/>
      <c r="M561" s="1087"/>
      <c r="N561" s="1087"/>
      <c r="O561" s="69"/>
      <c r="P561" s="69"/>
      <c r="Q561" s="69"/>
    </row>
    <row r="562" spans="1:18" ht="15.75" thickBot="1" x14ac:dyDescent="0.3"/>
    <row r="563" spans="1:18" ht="27" thickBot="1" x14ac:dyDescent="0.3">
      <c r="B563" s="1088" t="s">
        <v>83</v>
      </c>
      <c r="C563" s="1088"/>
      <c r="D563" s="1088"/>
      <c r="E563" s="1088"/>
      <c r="F563" s="1088"/>
      <c r="G563" s="1088"/>
      <c r="H563" s="1088"/>
      <c r="I563" s="1088"/>
      <c r="J563" s="1088"/>
      <c r="K563" s="1088"/>
      <c r="L563" s="1088"/>
      <c r="M563" s="1088"/>
      <c r="N563" s="1088"/>
    </row>
    <row r="566" spans="1:18" ht="105" x14ac:dyDescent="0.25">
      <c r="B566" s="78" t="s">
        <v>84</v>
      </c>
      <c r="C566" s="79" t="s">
        <v>85</v>
      </c>
      <c r="D566" s="79" t="s">
        <v>86</v>
      </c>
      <c r="E566" s="79" t="s">
        <v>87</v>
      </c>
      <c r="F566" s="79" t="s">
        <v>88</v>
      </c>
      <c r="G566" s="79" t="s">
        <v>89</v>
      </c>
      <c r="H566" s="79" t="s">
        <v>90</v>
      </c>
      <c r="I566" s="79" t="s">
        <v>91</v>
      </c>
      <c r="J566" s="79" t="s">
        <v>92</v>
      </c>
      <c r="K566" s="79" t="s">
        <v>93</v>
      </c>
      <c r="L566" s="79" t="s">
        <v>94</v>
      </c>
      <c r="M566" s="80" t="s">
        <v>95</v>
      </c>
      <c r="N566" s="80" t="s">
        <v>96</v>
      </c>
      <c r="O566" s="1084" t="s">
        <v>97</v>
      </c>
      <c r="P566" s="1086"/>
      <c r="Q566" s="79" t="s">
        <v>98</v>
      </c>
    </row>
    <row r="567" spans="1:18" ht="105" x14ac:dyDescent="0.25">
      <c r="B567" s="81" t="s">
        <v>3484</v>
      </c>
      <c r="C567" s="81" t="s">
        <v>524</v>
      </c>
      <c r="D567" s="82" t="s">
        <v>3485</v>
      </c>
      <c r="E567" s="41">
        <v>78</v>
      </c>
      <c r="F567" s="83"/>
      <c r="G567" s="83"/>
      <c r="H567" s="83" t="s">
        <v>21</v>
      </c>
      <c r="I567" s="83" t="s">
        <v>21</v>
      </c>
      <c r="J567" s="83" t="s">
        <v>21</v>
      </c>
      <c r="K567" s="83" t="s">
        <v>21</v>
      </c>
      <c r="L567" s="83" t="s">
        <v>21</v>
      </c>
      <c r="M567" s="83" t="s">
        <v>21</v>
      </c>
      <c r="N567" s="83" t="s">
        <v>21</v>
      </c>
      <c r="O567" s="994"/>
      <c r="P567" s="996"/>
      <c r="Q567" s="41" t="s">
        <v>21</v>
      </c>
      <c r="R567" s="427" t="s">
        <v>1673</v>
      </c>
    </row>
    <row r="568" spans="1:18" x14ac:dyDescent="0.25">
      <c r="B568" s="81" t="s">
        <v>3484</v>
      </c>
      <c r="C568" s="81" t="s">
        <v>524</v>
      </c>
      <c r="D568" s="82" t="s">
        <v>3486</v>
      </c>
      <c r="E568" s="41">
        <v>130</v>
      </c>
      <c r="F568" s="83"/>
      <c r="G568" s="83"/>
      <c r="H568" s="83" t="s">
        <v>21</v>
      </c>
      <c r="I568" s="83" t="s">
        <v>21</v>
      </c>
      <c r="J568" s="83" t="s">
        <v>21</v>
      </c>
      <c r="K568" s="83" t="s">
        <v>21</v>
      </c>
      <c r="L568" s="83" t="s">
        <v>21</v>
      </c>
      <c r="M568" s="83" t="s">
        <v>21</v>
      </c>
      <c r="N568" s="83" t="s">
        <v>21</v>
      </c>
      <c r="O568" s="994"/>
      <c r="P568" s="996"/>
      <c r="Q568" s="41" t="s">
        <v>21</v>
      </c>
    </row>
    <row r="569" spans="1:18" x14ac:dyDescent="0.25">
      <c r="B569" s="81"/>
      <c r="C569" s="81"/>
      <c r="D569" s="82"/>
      <c r="E569" s="82"/>
      <c r="F569" s="83"/>
      <c r="G569" s="83"/>
      <c r="H569" s="83"/>
      <c r="I569" s="84"/>
      <c r="J569" s="84"/>
      <c r="K569" s="41"/>
      <c r="L569" s="41"/>
      <c r="M569" s="41"/>
      <c r="N569" s="41"/>
      <c r="O569" s="994"/>
      <c r="P569" s="996"/>
      <c r="Q569" s="41"/>
    </row>
    <row r="570" spans="1:18" x14ac:dyDescent="0.25">
      <c r="B570" s="81"/>
      <c r="C570" s="81"/>
      <c r="D570" s="82"/>
      <c r="E570" s="82"/>
      <c r="F570" s="83"/>
      <c r="G570" s="83"/>
      <c r="H570" s="83"/>
      <c r="I570" s="84"/>
      <c r="J570" s="84"/>
      <c r="K570" s="41"/>
      <c r="L570" s="41"/>
      <c r="M570" s="41"/>
      <c r="N570" s="41"/>
      <c r="O570" s="994"/>
      <c r="P570" s="996"/>
      <c r="Q570" s="41"/>
    </row>
    <row r="571" spans="1:18" x14ac:dyDescent="0.25">
      <c r="B571" s="81"/>
      <c r="C571" s="81"/>
      <c r="D571" s="82"/>
      <c r="E571" s="82"/>
      <c r="F571" s="83"/>
      <c r="G571" s="83"/>
      <c r="H571" s="83"/>
      <c r="I571" s="84"/>
      <c r="J571" s="84"/>
      <c r="K571" s="41"/>
      <c r="L571" s="41"/>
      <c r="M571" s="41"/>
      <c r="N571" s="41"/>
      <c r="O571" s="994"/>
      <c r="P571" s="996"/>
      <c r="Q571" s="41"/>
    </row>
    <row r="572" spans="1:18" x14ac:dyDescent="0.25">
      <c r="B572" s="81"/>
      <c r="C572" s="81"/>
      <c r="D572" s="82"/>
      <c r="E572" s="82"/>
      <c r="F572" s="83"/>
      <c r="G572" s="83"/>
      <c r="H572" s="83"/>
      <c r="I572" s="84"/>
      <c r="J572" s="84"/>
      <c r="K572" s="41"/>
      <c r="L572" s="41"/>
      <c r="M572" s="41"/>
      <c r="N572" s="41"/>
      <c r="O572" s="994"/>
      <c r="P572" s="996"/>
      <c r="Q572" s="41"/>
    </row>
    <row r="573" spans="1:18" x14ac:dyDescent="0.25">
      <c r="B573" s="41"/>
      <c r="C573" s="41"/>
      <c r="D573" s="41"/>
      <c r="E573" s="41"/>
      <c r="F573" s="41"/>
      <c r="G573" s="41"/>
      <c r="H573" s="41"/>
      <c r="I573" s="41"/>
      <c r="J573" s="41"/>
      <c r="K573" s="41"/>
      <c r="L573" s="41"/>
      <c r="M573" s="41"/>
      <c r="N573" s="41"/>
      <c r="O573" s="994"/>
      <c r="P573" s="996"/>
      <c r="Q573" s="41"/>
    </row>
    <row r="574" spans="1:18" x14ac:dyDescent="0.25">
      <c r="B574" s="2" t="s">
        <v>107</v>
      </c>
    </row>
    <row r="575" spans="1:18" x14ac:dyDescent="0.25">
      <c r="B575" s="2" t="s">
        <v>108</v>
      </c>
    </row>
    <row r="576" spans="1:18" x14ac:dyDescent="0.25">
      <c r="B576" s="2" t="s">
        <v>109</v>
      </c>
    </row>
    <row r="578" spans="2:17" ht="15.75" thickBot="1" x14ac:dyDescent="0.3"/>
    <row r="579" spans="2:17" ht="27" thickBot="1" x14ac:dyDescent="0.3">
      <c r="B579" s="1091" t="s">
        <v>110</v>
      </c>
      <c r="C579" s="1092"/>
      <c r="D579" s="1092"/>
      <c r="E579" s="1092"/>
      <c r="F579" s="1092"/>
      <c r="G579" s="1092"/>
      <c r="H579" s="1092"/>
      <c r="I579" s="1092"/>
      <c r="J579" s="1092"/>
      <c r="K579" s="1092"/>
      <c r="L579" s="1092"/>
      <c r="M579" s="1092"/>
      <c r="N579" s="1093"/>
    </row>
    <row r="584" spans="2:17" ht="75" x14ac:dyDescent="0.25">
      <c r="B584" s="78" t="s">
        <v>111</v>
      </c>
      <c r="C584" s="78" t="s">
        <v>112</v>
      </c>
      <c r="D584" s="78" t="s">
        <v>113</v>
      </c>
      <c r="E584" s="78" t="s">
        <v>114</v>
      </c>
      <c r="F584" s="78" t="s">
        <v>115</v>
      </c>
      <c r="G584" s="78" t="s">
        <v>116</v>
      </c>
      <c r="H584" s="78" t="s">
        <v>117</v>
      </c>
      <c r="I584" s="78" t="s">
        <v>118</v>
      </c>
      <c r="J584" s="1084" t="s">
        <v>119</v>
      </c>
      <c r="K584" s="1085"/>
      <c r="L584" s="1086"/>
      <c r="M584" s="78" t="s">
        <v>120</v>
      </c>
      <c r="N584" s="78" t="s">
        <v>121</v>
      </c>
      <c r="O584" s="78" t="s">
        <v>122</v>
      </c>
      <c r="P584" s="1084" t="s">
        <v>97</v>
      </c>
      <c r="Q584" s="1086"/>
    </row>
    <row r="585" spans="2:17" ht="30" x14ac:dyDescent="0.25">
      <c r="B585" s="85" t="s">
        <v>123</v>
      </c>
      <c r="C585" s="2">
        <v>1</v>
      </c>
      <c r="D585" s="85" t="s">
        <v>3487</v>
      </c>
      <c r="E585" s="81">
        <v>1023830679</v>
      </c>
      <c r="F585" s="81" t="s">
        <v>396</v>
      </c>
      <c r="G585" s="85" t="s">
        <v>811</v>
      </c>
      <c r="H585" s="81">
        <v>2010</v>
      </c>
      <c r="I585" s="82"/>
      <c r="J585" s="41" t="s">
        <v>3361</v>
      </c>
      <c r="K585" s="86" t="s">
        <v>1650</v>
      </c>
      <c r="L585" s="84"/>
      <c r="M585" s="41" t="s">
        <v>21</v>
      </c>
      <c r="N585" s="41" t="s">
        <v>21</v>
      </c>
      <c r="O585" s="41" t="s">
        <v>21</v>
      </c>
      <c r="P585" s="993"/>
      <c r="Q585" s="993"/>
    </row>
    <row r="586" spans="2:17" x14ac:dyDescent="0.25">
      <c r="B586" s="85" t="s">
        <v>2499</v>
      </c>
      <c r="C586" s="85">
        <v>1</v>
      </c>
      <c r="D586" s="81" t="s">
        <v>3488</v>
      </c>
      <c r="E586" s="81">
        <v>1082866383</v>
      </c>
      <c r="F586" s="81" t="s">
        <v>140</v>
      </c>
      <c r="G586" s="81" t="s">
        <v>205</v>
      </c>
      <c r="H586" s="81">
        <v>2005</v>
      </c>
      <c r="I586" s="82">
        <v>135594</v>
      </c>
      <c r="J586" s="41" t="s">
        <v>3489</v>
      </c>
      <c r="K586" s="86" t="s">
        <v>571</v>
      </c>
      <c r="L586" s="84"/>
      <c r="M586" s="41" t="s">
        <v>21</v>
      </c>
      <c r="N586" s="41" t="s">
        <v>21</v>
      </c>
      <c r="O586" s="41" t="s">
        <v>21</v>
      </c>
      <c r="P586" s="668"/>
      <c r="Q586" s="668"/>
    </row>
    <row r="587" spans="2:17" x14ac:dyDescent="0.25">
      <c r="B587" s="85"/>
      <c r="C587" s="85"/>
      <c r="D587" s="81"/>
      <c r="E587" s="81"/>
      <c r="F587" s="81"/>
      <c r="G587" s="81"/>
      <c r="H587" s="81"/>
      <c r="I587" s="82"/>
      <c r="J587" s="86"/>
      <c r="K587" s="87"/>
      <c r="L587" s="84"/>
      <c r="M587" s="41"/>
      <c r="N587" s="41"/>
      <c r="O587" s="41"/>
      <c r="P587" s="668"/>
      <c r="Q587" s="668"/>
    </row>
    <row r="588" spans="2:17" x14ac:dyDescent="0.25">
      <c r="B588" s="85"/>
      <c r="C588" s="85"/>
      <c r="D588" s="81"/>
      <c r="E588" s="81"/>
      <c r="F588" s="81"/>
      <c r="G588" s="81"/>
      <c r="H588" s="81"/>
      <c r="I588" s="82"/>
      <c r="J588" s="86"/>
      <c r="K588" s="87"/>
      <c r="L588" s="84"/>
      <c r="M588" s="41"/>
      <c r="N588" s="41"/>
      <c r="O588" s="41"/>
      <c r="P588" s="668"/>
      <c r="Q588" s="668"/>
    </row>
    <row r="589" spans="2:17" x14ac:dyDescent="0.25">
      <c r="B589" s="85"/>
      <c r="C589" s="85"/>
      <c r="D589" s="81"/>
      <c r="E589" s="81"/>
      <c r="F589" s="81"/>
      <c r="G589" s="81"/>
      <c r="H589" s="81"/>
      <c r="I589" s="82"/>
      <c r="J589" s="86"/>
      <c r="K589" s="87"/>
      <c r="L589" s="84"/>
      <c r="M589" s="41"/>
      <c r="N589" s="41"/>
      <c r="O589" s="41"/>
      <c r="P589" s="668"/>
      <c r="Q589" s="668"/>
    </row>
    <row r="590" spans="2:17" x14ac:dyDescent="0.25">
      <c r="B590" s="85"/>
      <c r="C590" s="85"/>
      <c r="D590" s="81"/>
      <c r="E590" s="81"/>
      <c r="F590" s="81"/>
      <c r="G590" s="81"/>
      <c r="H590" s="81"/>
      <c r="I590" s="82"/>
      <c r="J590" s="86"/>
      <c r="K590" s="87"/>
      <c r="L590" s="84"/>
      <c r="M590" s="41"/>
      <c r="N590" s="41"/>
      <c r="O590" s="41"/>
      <c r="P590" s="668"/>
      <c r="Q590" s="668"/>
    </row>
    <row r="591" spans="2:17" x14ac:dyDescent="0.25">
      <c r="B591" s="85"/>
      <c r="C591" s="85"/>
      <c r="D591" s="81"/>
      <c r="E591" s="81"/>
      <c r="F591" s="81"/>
      <c r="G591" s="81"/>
      <c r="H591" s="81"/>
      <c r="I591" s="82"/>
      <c r="J591" s="86"/>
      <c r="K591" s="87"/>
      <c r="L591" s="84"/>
      <c r="M591" s="41"/>
      <c r="N591" s="41"/>
      <c r="O591" s="41"/>
      <c r="P591" s="668"/>
      <c r="Q591" s="668"/>
    </row>
    <row r="592" spans="2:17" x14ac:dyDescent="0.25">
      <c r="B592" s="85"/>
      <c r="C592" s="85"/>
      <c r="D592" s="81"/>
      <c r="E592" s="81"/>
      <c r="F592" s="81"/>
      <c r="G592" s="81"/>
      <c r="H592" s="81"/>
      <c r="I592" s="82"/>
      <c r="J592" s="86"/>
      <c r="K592" s="84"/>
      <c r="L592" s="84"/>
      <c r="M592" s="41"/>
      <c r="N592" s="41"/>
      <c r="O592" s="41"/>
      <c r="P592" s="993"/>
      <c r="Q592" s="993"/>
    </row>
    <row r="594" spans="1:17" ht="15.75" thickBot="1" x14ac:dyDescent="0.3"/>
    <row r="595" spans="1:17" ht="27" thickBot="1" x14ac:dyDescent="0.3">
      <c r="B595" s="1091" t="s">
        <v>145</v>
      </c>
      <c r="C595" s="1092"/>
      <c r="D595" s="1092"/>
      <c r="E595" s="1092"/>
      <c r="F595" s="1092"/>
      <c r="G595" s="1092"/>
      <c r="H595" s="1092"/>
      <c r="I595" s="1092"/>
      <c r="J595" s="1092"/>
      <c r="K595" s="1092"/>
      <c r="L595" s="1092"/>
      <c r="M595" s="1092"/>
      <c r="N595" s="1093"/>
    </row>
    <row r="598" spans="1:17" ht="30" x14ac:dyDescent="0.25">
      <c r="B598" s="79" t="s">
        <v>20</v>
      </c>
      <c r="C598" s="79" t="s">
        <v>146</v>
      </c>
      <c r="D598" s="1084" t="s">
        <v>97</v>
      </c>
      <c r="E598" s="1086"/>
    </row>
    <row r="599" spans="1:17" x14ac:dyDescent="0.25">
      <c r="B599" s="682" t="s">
        <v>147</v>
      </c>
      <c r="C599" s="668" t="s">
        <v>21</v>
      </c>
      <c r="D599" s="993" t="s">
        <v>3490</v>
      </c>
      <c r="E599" s="993"/>
    </row>
    <row r="602" spans="1:17" ht="26.25" x14ac:dyDescent="0.25">
      <c r="B602" s="1072" t="s">
        <v>148</v>
      </c>
      <c r="C602" s="1073"/>
      <c r="D602" s="1073"/>
      <c r="E602" s="1073"/>
      <c r="F602" s="1073"/>
      <c r="G602" s="1073"/>
      <c r="H602" s="1073"/>
      <c r="I602" s="1073"/>
      <c r="J602" s="1073"/>
      <c r="K602" s="1073"/>
      <c r="L602" s="1073"/>
      <c r="M602" s="1073"/>
      <c r="N602" s="1073"/>
      <c r="O602" s="1073"/>
      <c r="P602" s="1073"/>
    </row>
    <row r="604" spans="1:17" ht="15.75" thickBot="1" x14ac:dyDescent="0.3"/>
    <row r="605" spans="1:17" ht="27" thickBot="1" x14ac:dyDescent="0.3">
      <c r="B605" s="1091" t="s">
        <v>149</v>
      </c>
      <c r="C605" s="1092"/>
      <c r="D605" s="1092"/>
      <c r="E605" s="1092"/>
      <c r="F605" s="1092"/>
      <c r="G605" s="1092"/>
      <c r="H605" s="1092"/>
      <c r="I605" s="1092"/>
      <c r="J605" s="1092"/>
      <c r="K605" s="1092"/>
      <c r="L605" s="1092"/>
      <c r="M605" s="1092"/>
      <c r="N605" s="1093"/>
    </row>
    <row r="607" spans="1:17" ht="15.75" thickBot="1" x14ac:dyDescent="0.3">
      <c r="M607" s="45"/>
      <c r="N607" s="45"/>
    </row>
    <row r="608" spans="1:17" ht="60" x14ac:dyDescent="0.25">
      <c r="A608" s="14"/>
      <c r="B608" s="46" t="s">
        <v>36</v>
      </c>
      <c r="C608" s="46" t="s">
        <v>37</v>
      </c>
      <c r="D608" s="46" t="s">
        <v>38</v>
      </c>
      <c r="E608" s="46" t="s">
        <v>39</v>
      </c>
      <c r="F608" s="46" t="s">
        <v>40</v>
      </c>
      <c r="G608" s="46" t="s">
        <v>41</v>
      </c>
      <c r="H608" s="46" t="s">
        <v>42</v>
      </c>
      <c r="I608" s="46" t="s">
        <v>43</v>
      </c>
      <c r="J608" s="46" t="s">
        <v>44</v>
      </c>
      <c r="K608" s="46" t="s">
        <v>45</v>
      </c>
      <c r="L608" s="46" t="s">
        <v>46</v>
      </c>
      <c r="M608" s="47" t="s">
        <v>47</v>
      </c>
      <c r="N608" s="46" t="s">
        <v>48</v>
      </c>
      <c r="O608" s="46" t="s">
        <v>49</v>
      </c>
      <c r="P608" s="48" t="s">
        <v>50</v>
      </c>
      <c r="Q608" s="48" t="s">
        <v>51</v>
      </c>
    </row>
    <row r="609" spans="1:17" ht="30" x14ac:dyDescent="0.25">
      <c r="A609" s="62">
        <v>1</v>
      </c>
      <c r="B609" s="49" t="s">
        <v>3361</v>
      </c>
      <c r="C609" s="50" t="s">
        <v>3361</v>
      </c>
      <c r="D609" s="49" t="s">
        <v>3491</v>
      </c>
      <c r="E609" s="64" t="s">
        <v>3492</v>
      </c>
      <c r="F609" s="52" t="s">
        <v>21</v>
      </c>
      <c r="G609" s="53"/>
      <c r="H609" s="54" t="s">
        <v>3493</v>
      </c>
      <c r="I609" s="55" t="s">
        <v>3494</v>
      </c>
      <c r="J609" s="55" t="s">
        <v>22</v>
      </c>
      <c r="K609" s="51">
        <v>10</v>
      </c>
      <c r="L609" s="55"/>
      <c r="M609" s="56">
        <v>500</v>
      </c>
      <c r="N609" s="56">
        <f>+M609*G609</f>
        <v>0</v>
      </c>
      <c r="O609" s="57">
        <v>1363305784</v>
      </c>
      <c r="P609" s="57">
        <v>1577</v>
      </c>
      <c r="Q609" s="58"/>
    </row>
    <row r="610" spans="1:17" ht="30" x14ac:dyDescent="0.25">
      <c r="A610" s="62">
        <f>+A609+1</f>
        <v>2</v>
      </c>
      <c r="B610" s="49"/>
      <c r="C610" s="50" t="s">
        <v>3361</v>
      </c>
      <c r="D610" s="49" t="s">
        <v>3491</v>
      </c>
      <c r="E610" s="64" t="s">
        <v>3495</v>
      </c>
      <c r="F610" s="52" t="s">
        <v>21</v>
      </c>
      <c r="G610" s="52"/>
      <c r="H610" s="52" t="s">
        <v>3426</v>
      </c>
      <c r="I610" s="55" t="s">
        <v>60</v>
      </c>
      <c r="J610" s="55" t="s">
        <v>22</v>
      </c>
      <c r="K610" s="51">
        <v>8</v>
      </c>
      <c r="L610" s="55"/>
      <c r="M610" s="56">
        <v>150</v>
      </c>
      <c r="N610" s="56"/>
      <c r="O610" s="57">
        <v>326646745</v>
      </c>
      <c r="P610" s="57">
        <v>1450</v>
      </c>
      <c r="Q610" s="58"/>
    </row>
    <row r="611" spans="1:17" x14ac:dyDescent="0.25">
      <c r="A611" s="62">
        <f t="shared" ref="A611:A616" si="15">+A610+1</f>
        <v>3</v>
      </c>
      <c r="B611" s="49"/>
      <c r="C611" s="50" t="s">
        <v>3361</v>
      </c>
      <c r="D611" s="49" t="s">
        <v>2834</v>
      </c>
      <c r="E611" s="64" t="s">
        <v>3496</v>
      </c>
      <c r="F611" s="52" t="s">
        <v>21</v>
      </c>
      <c r="G611" s="52"/>
      <c r="H611" s="52" t="s">
        <v>3497</v>
      </c>
      <c r="I611" s="55" t="s">
        <v>3498</v>
      </c>
      <c r="J611" s="55" t="s">
        <v>22</v>
      </c>
      <c r="K611" s="51">
        <v>3</v>
      </c>
      <c r="L611" s="55"/>
      <c r="M611" s="56">
        <v>344</v>
      </c>
      <c r="N611" s="56"/>
      <c r="O611" s="57">
        <v>101857689</v>
      </c>
      <c r="P611" s="57">
        <v>1453</v>
      </c>
      <c r="Q611" s="58"/>
    </row>
    <row r="612" spans="1:17" x14ac:dyDescent="0.25">
      <c r="A612" s="62">
        <f t="shared" si="15"/>
        <v>4</v>
      </c>
      <c r="B612" s="49"/>
      <c r="C612" s="50"/>
      <c r="D612" s="49"/>
      <c r="E612" s="64"/>
      <c r="F612" s="52"/>
      <c r="G612" s="52"/>
      <c r="H612" s="52"/>
      <c r="I612" s="55"/>
      <c r="J612" s="55"/>
      <c r="K612" s="51"/>
      <c r="L612" s="55"/>
      <c r="M612" s="56"/>
      <c r="N612" s="56"/>
      <c r="O612" s="57"/>
      <c r="P612" s="57"/>
      <c r="Q612" s="58"/>
    </row>
    <row r="613" spans="1:17" x14ac:dyDescent="0.25">
      <c r="A613" s="62">
        <f t="shared" si="15"/>
        <v>5</v>
      </c>
      <c r="B613" s="49"/>
      <c r="C613" s="50"/>
      <c r="D613" s="49"/>
      <c r="E613" s="64"/>
      <c r="F613" s="52"/>
      <c r="G613" s="52"/>
      <c r="H613" s="52"/>
      <c r="I613" s="55"/>
      <c r="J613" s="55"/>
      <c r="K613" s="55"/>
      <c r="L613" s="55"/>
      <c r="M613" s="56"/>
      <c r="N613" s="56"/>
      <c r="O613" s="57"/>
      <c r="P613" s="57"/>
      <c r="Q613" s="58"/>
    </row>
    <row r="614" spans="1:17" x14ac:dyDescent="0.25">
      <c r="A614" s="62">
        <f t="shared" si="15"/>
        <v>6</v>
      </c>
      <c r="B614" s="49"/>
      <c r="C614" s="50"/>
      <c r="D614" s="49"/>
      <c r="E614" s="64"/>
      <c r="F614" s="52"/>
      <c r="G614" s="52"/>
      <c r="H614" s="52"/>
      <c r="I614" s="55"/>
      <c r="J614" s="55"/>
      <c r="K614" s="55"/>
      <c r="L614" s="55"/>
      <c r="M614" s="56"/>
      <c r="N614" s="56"/>
      <c r="O614" s="57"/>
      <c r="P614" s="57"/>
      <c r="Q614" s="58"/>
    </row>
    <row r="615" spans="1:17" x14ac:dyDescent="0.25">
      <c r="A615" s="62">
        <f t="shared" si="15"/>
        <v>7</v>
      </c>
      <c r="B615" s="49"/>
      <c r="C615" s="50"/>
      <c r="D615" s="49"/>
      <c r="E615" s="64"/>
      <c r="F615" s="52"/>
      <c r="G615" s="52"/>
      <c r="H615" s="52"/>
      <c r="I615" s="55"/>
      <c r="J615" s="55"/>
      <c r="K615" s="55"/>
      <c r="L615" s="55"/>
      <c r="M615" s="56"/>
      <c r="N615" s="56"/>
      <c r="O615" s="57"/>
      <c r="P615" s="57"/>
      <c r="Q615" s="58"/>
    </row>
    <row r="616" spans="1:17" x14ac:dyDescent="0.25">
      <c r="A616" s="62">
        <f t="shared" si="15"/>
        <v>8</v>
      </c>
      <c r="B616" s="49"/>
      <c r="C616" s="50"/>
      <c r="D616" s="49"/>
      <c r="E616" s="64"/>
      <c r="F616" s="52"/>
      <c r="G616" s="52"/>
      <c r="H616" s="52"/>
      <c r="I616" s="55"/>
      <c r="J616" s="55"/>
      <c r="K616" s="55"/>
      <c r="L616" s="55"/>
      <c r="M616" s="56"/>
      <c r="N616" s="56"/>
      <c r="O616" s="57"/>
      <c r="P616" s="57"/>
      <c r="Q616" s="58"/>
    </row>
    <row r="617" spans="1:17" x14ac:dyDescent="0.25">
      <c r="A617" s="62"/>
      <c r="B617" s="63" t="s">
        <v>31</v>
      </c>
      <c r="C617" s="50"/>
      <c r="D617" s="49"/>
      <c r="E617" s="64"/>
      <c r="F617" s="52"/>
      <c r="G617" s="52"/>
      <c r="H617" s="52"/>
      <c r="I617" s="55"/>
      <c r="J617" s="55"/>
      <c r="K617" s="67">
        <f t="shared" ref="K617:N617" si="16">SUM(K609:K616)</f>
        <v>21</v>
      </c>
      <c r="L617" s="67">
        <f t="shared" si="16"/>
        <v>0</v>
      </c>
      <c r="M617" s="66">
        <f t="shared" si="16"/>
        <v>994</v>
      </c>
      <c r="N617" s="67">
        <f t="shared" si="16"/>
        <v>0</v>
      </c>
      <c r="O617" s="57"/>
      <c r="P617" s="57"/>
      <c r="Q617" s="68"/>
    </row>
    <row r="618" spans="1:17" x14ac:dyDescent="0.25">
      <c r="B618" s="69"/>
      <c r="C618" s="69"/>
      <c r="D618" s="69"/>
      <c r="E618" s="70"/>
      <c r="F618" s="69"/>
      <c r="G618" s="69"/>
      <c r="H618" s="69"/>
      <c r="I618" s="69"/>
      <c r="J618" s="69"/>
      <c r="K618" s="69"/>
      <c r="L618" s="69"/>
      <c r="M618" s="69"/>
      <c r="N618" s="69"/>
      <c r="O618" s="69"/>
      <c r="P618" s="69"/>
    </row>
    <row r="619" spans="1:17" ht="18.75" x14ac:dyDescent="0.25">
      <c r="B619" s="72" t="s">
        <v>172</v>
      </c>
      <c r="C619" s="89">
        <f>+K617</f>
        <v>21</v>
      </c>
      <c r="H619" s="76"/>
      <c r="I619" s="76"/>
      <c r="J619" s="76"/>
      <c r="K619" s="76"/>
      <c r="L619" s="76"/>
      <c r="M619" s="76"/>
      <c r="N619" s="69"/>
      <c r="O619" s="69"/>
      <c r="P619" s="69"/>
    </row>
    <row r="621" spans="1:17" ht="15.75" thickBot="1" x14ac:dyDescent="0.3"/>
    <row r="622" spans="1:17" ht="30.75" thickBot="1" x14ac:dyDescent="0.3">
      <c r="B622" s="90" t="s">
        <v>173</v>
      </c>
      <c r="C622" s="91" t="s">
        <v>174</v>
      </c>
      <c r="D622" s="90" t="s">
        <v>30</v>
      </c>
      <c r="E622" s="91" t="s">
        <v>175</v>
      </c>
    </row>
    <row r="623" spans="1:17" x14ac:dyDescent="0.25">
      <c r="B623" s="92" t="s">
        <v>176</v>
      </c>
      <c r="C623" s="93">
        <v>20</v>
      </c>
      <c r="D623" s="93"/>
      <c r="E623" s="1094">
        <f>+D623+D624+D625</f>
        <v>40</v>
      </c>
    </row>
    <row r="624" spans="1:17" x14ac:dyDescent="0.25">
      <c r="B624" s="92" t="s">
        <v>177</v>
      </c>
      <c r="C624" s="74">
        <v>30</v>
      </c>
      <c r="D624" s="668">
        <v>0</v>
      </c>
      <c r="E624" s="1095"/>
    </row>
    <row r="625" spans="2:17" ht="15.75" thickBot="1" x14ac:dyDescent="0.3">
      <c r="B625" s="92" t="s">
        <v>178</v>
      </c>
      <c r="C625" s="94">
        <v>40</v>
      </c>
      <c r="D625" s="94">
        <v>40</v>
      </c>
      <c r="E625" s="1096"/>
    </row>
    <row r="627" spans="2:17" ht="15.75" thickBot="1" x14ac:dyDescent="0.3"/>
    <row r="628" spans="2:17" ht="27" thickBot="1" x14ac:dyDescent="0.3">
      <c r="B628" s="1091" t="s">
        <v>179</v>
      </c>
      <c r="C628" s="1092"/>
      <c r="D628" s="1092"/>
      <c r="E628" s="1092"/>
      <c r="F628" s="1092"/>
      <c r="G628" s="1092"/>
      <c r="H628" s="1092"/>
      <c r="I628" s="1092"/>
      <c r="J628" s="1092"/>
      <c r="K628" s="1092"/>
      <c r="L628" s="1092"/>
      <c r="M628" s="1092"/>
      <c r="N628" s="1093"/>
    </row>
    <row r="630" spans="2:17" ht="75" x14ac:dyDescent="0.25">
      <c r="B630" s="78" t="s">
        <v>111</v>
      </c>
      <c r="C630" s="78" t="s">
        <v>112</v>
      </c>
      <c r="D630" s="78" t="s">
        <v>113</v>
      </c>
      <c r="E630" s="78" t="s">
        <v>114</v>
      </c>
      <c r="F630" s="78" t="s">
        <v>115</v>
      </c>
      <c r="G630" s="78" t="s">
        <v>116</v>
      </c>
      <c r="H630" s="78" t="s">
        <v>117</v>
      </c>
      <c r="I630" s="78" t="s">
        <v>118</v>
      </c>
      <c r="J630" s="1084" t="s">
        <v>119</v>
      </c>
      <c r="K630" s="1085"/>
      <c r="L630" s="1086"/>
      <c r="M630" s="78" t="s">
        <v>120</v>
      </c>
      <c r="N630" s="78" t="s">
        <v>121</v>
      </c>
      <c r="O630" s="78" t="s">
        <v>122</v>
      </c>
      <c r="P630" s="1084" t="s">
        <v>97</v>
      </c>
      <c r="Q630" s="1086"/>
    </row>
    <row r="631" spans="2:17" x14ac:dyDescent="0.25">
      <c r="B631" s="85" t="s">
        <v>3375</v>
      </c>
      <c r="C631" s="85">
        <v>1</v>
      </c>
      <c r="D631" s="81" t="s">
        <v>3376</v>
      </c>
      <c r="E631" s="81">
        <v>43580133</v>
      </c>
      <c r="F631" s="81" t="s">
        <v>453</v>
      </c>
      <c r="G631" s="81" t="s">
        <v>3377</v>
      </c>
      <c r="H631" s="81">
        <v>1999</v>
      </c>
      <c r="I631" s="82"/>
      <c r="J631" s="86" t="s">
        <v>1244</v>
      </c>
      <c r="K631" s="87"/>
      <c r="L631" s="84"/>
      <c r="M631" s="41"/>
      <c r="N631" s="41"/>
      <c r="O631" s="41"/>
      <c r="P631" s="994"/>
      <c r="Q631" s="996"/>
    </row>
    <row r="632" spans="2:17" x14ac:dyDescent="0.25">
      <c r="B632" s="85" t="s">
        <v>2195</v>
      </c>
      <c r="C632" s="85">
        <v>1</v>
      </c>
      <c r="D632" s="81" t="s">
        <v>3476</v>
      </c>
      <c r="E632" s="81">
        <v>15457628</v>
      </c>
      <c r="F632" s="81" t="s">
        <v>3477</v>
      </c>
      <c r="G632" s="81" t="s">
        <v>1044</v>
      </c>
      <c r="H632" s="81">
        <v>1999</v>
      </c>
      <c r="I632" s="82"/>
      <c r="J632" s="86" t="s">
        <v>1365</v>
      </c>
      <c r="K632" s="87"/>
      <c r="L632" s="84"/>
      <c r="M632" s="41" t="s">
        <v>21</v>
      </c>
      <c r="N632" s="41" t="s">
        <v>21</v>
      </c>
      <c r="O632" s="41" t="s">
        <v>21</v>
      </c>
      <c r="P632" s="994"/>
      <c r="Q632" s="996"/>
    </row>
    <row r="633" spans="2:17" x14ac:dyDescent="0.25">
      <c r="B633" s="85" t="s">
        <v>1600</v>
      </c>
      <c r="C633" s="85">
        <v>1</v>
      </c>
      <c r="D633" s="81" t="s">
        <v>3478</v>
      </c>
      <c r="E633" s="81">
        <v>42889661</v>
      </c>
      <c r="F633" s="81" t="s">
        <v>3479</v>
      </c>
      <c r="G633" s="81" t="s">
        <v>3480</v>
      </c>
      <c r="H633" s="81">
        <v>2007</v>
      </c>
      <c r="I633" s="82"/>
      <c r="J633" s="86" t="s">
        <v>3481</v>
      </c>
      <c r="K633" s="87"/>
      <c r="L633" s="84"/>
      <c r="M633" s="41" t="s">
        <v>21</v>
      </c>
      <c r="N633" s="41" t="s">
        <v>21</v>
      </c>
      <c r="O633" s="41" t="s">
        <v>21</v>
      </c>
      <c r="P633" s="668"/>
      <c r="Q633" s="668"/>
    </row>
    <row r="634" spans="2:17" x14ac:dyDescent="0.25">
      <c r="B634" s="85"/>
      <c r="C634" s="85"/>
      <c r="D634" s="81"/>
      <c r="E634" s="81"/>
      <c r="F634" s="81"/>
      <c r="G634" s="81"/>
      <c r="H634" s="81"/>
      <c r="I634" s="82"/>
      <c r="J634" s="86"/>
      <c r="K634" s="87"/>
      <c r="L634" s="84"/>
      <c r="M634" s="41"/>
      <c r="N634" s="41"/>
      <c r="O634" s="41"/>
      <c r="P634" s="668"/>
      <c r="Q634" s="668"/>
    </row>
    <row r="635" spans="2:17" x14ac:dyDescent="0.25">
      <c r="B635" s="85"/>
      <c r="C635" s="85"/>
      <c r="D635" s="81"/>
      <c r="E635" s="81"/>
      <c r="F635" s="81"/>
      <c r="G635" s="81"/>
      <c r="H635" s="81"/>
      <c r="I635" s="82"/>
      <c r="J635" s="86"/>
      <c r="K635" s="87"/>
      <c r="L635" s="84"/>
      <c r="M635" s="41"/>
      <c r="N635" s="41"/>
      <c r="O635" s="41"/>
      <c r="P635" s="668"/>
      <c r="Q635" s="668"/>
    </row>
    <row r="636" spans="2:17" x14ac:dyDescent="0.25">
      <c r="B636" s="85"/>
      <c r="C636" s="85"/>
      <c r="D636" s="81"/>
      <c r="E636" s="81"/>
      <c r="F636" s="81"/>
      <c r="G636" s="81"/>
      <c r="H636" s="81"/>
      <c r="I636" s="82"/>
      <c r="J636" s="86"/>
      <c r="K636" s="87"/>
      <c r="L636" s="84"/>
      <c r="M636" s="41"/>
      <c r="N636" s="41"/>
      <c r="O636" s="41"/>
      <c r="P636" s="668"/>
      <c r="Q636" s="668"/>
    </row>
    <row r="637" spans="2:17" x14ac:dyDescent="0.25">
      <c r="B637" s="85"/>
      <c r="C637" s="85"/>
      <c r="D637" s="81"/>
      <c r="E637" s="81"/>
      <c r="F637" s="81"/>
      <c r="G637" s="81"/>
      <c r="H637" s="81"/>
      <c r="I637" s="82"/>
      <c r="J637" s="86"/>
      <c r="K637" s="87"/>
      <c r="L637" s="84"/>
      <c r="M637" s="41"/>
      <c r="N637" s="41"/>
      <c r="O637" s="41"/>
      <c r="P637" s="668"/>
      <c r="Q637" s="668"/>
    </row>
    <row r="638" spans="2:17" x14ac:dyDescent="0.25">
      <c r="B638" s="85"/>
      <c r="C638" s="85"/>
      <c r="D638" s="81"/>
      <c r="E638" s="81"/>
      <c r="F638" s="81"/>
      <c r="G638" s="81"/>
      <c r="H638" s="81"/>
      <c r="I638" s="82"/>
      <c r="J638" s="86"/>
      <c r="K638" s="84"/>
      <c r="L638" s="84"/>
      <c r="M638" s="41"/>
      <c r="N638" s="41"/>
      <c r="O638" s="41"/>
      <c r="P638" s="993"/>
      <c r="Q638" s="993"/>
    </row>
    <row r="641" spans="2:7" ht="15.75" thickBot="1" x14ac:dyDescent="0.3"/>
    <row r="642" spans="2:7" ht="30" x14ac:dyDescent="0.25">
      <c r="B642" s="42" t="s">
        <v>20</v>
      </c>
      <c r="C642" s="42" t="s">
        <v>173</v>
      </c>
      <c r="D642" s="78" t="s">
        <v>174</v>
      </c>
      <c r="E642" s="42" t="s">
        <v>30</v>
      </c>
      <c r="F642" s="91" t="s">
        <v>194</v>
      </c>
      <c r="G642" s="96"/>
    </row>
    <row r="643" spans="2:7" ht="108" x14ac:dyDescent="0.2">
      <c r="B643" s="1097" t="s">
        <v>195</v>
      </c>
      <c r="C643" s="97" t="s">
        <v>196</v>
      </c>
      <c r="D643" s="668">
        <v>25</v>
      </c>
      <c r="E643" s="668">
        <v>25</v>
      </c>
      <c r="F643" s="1098">
        <f>+E643+E644+E645</f>
        <v>60</v>
      </c>
      <c r="G643" s="98"/>
    </row>
    <row r="644" spans="2:7" ht="96" x14ac:dyDescent="0.2">
      <c r="B644" s="1097"/>
      <c r="C644" s="97" t="s">
        <v>197</v>
      </c>
      <c r="D644" s="675">
        <v>25</v>
      </c>
      <c r="E644" s="668">
        <v>25</v>
      </c>
      <c r="F644" s="1099"/>
      <c r="G644" s="98"/>
    </row>
    <row r="645" spans="2:7" ht="60" x14ac:dyDescent="0.2">
      <c r="B645" s="1097"/>
      <c r="C645" s="97" t="s">
        <v>198</v>
      </c>
      <c r="D645" s="668">
        <v>10</v>
      </c>
      <c r="E645" s="668">
        <v>10</v>
      </c>
      <c r="F645" s="1100"/>
      <c r="G645" s="98"/>
    </row>
    <row r="646" spans="2:7" x14ac:dyDescent="0.25">
      <c r="C646"/>
    </row>
    <row r="649" spans="2:7" x14ac:dyDescent="0.25">
      <c r="B649" s="39" t="s">
        <v>199</v>
      </c>
    </row>
    <row r="652" spans="2:7" x14ac:dyDescent="0.25">
      <c r="B652" s="40" t="s">
        <v>20</v>
      </c>
      <c r="C652" s="40" t="s">
        <v>29</v>
      </c>
      <c r="D652" s="42" t="s">
        <v>30</v>
      </c>
      <c r="E652" s="42" t="s">
        <v>31</v>
      </c>
    </row>
    <row r="653" spans="2:7" ht="28.5" x14ac:dyDescent="0.25">
      <c r="B653" s="43" t="s">
        <v>200</v>
      </c>
      <c r="C653" s="44">
        <v>40</v>
      </c>
      <c r="D653" s="668">
        <f>+E623</f>
        <v>40</v>
      </c>
      <c r="E653" s="1081">
        <f>+D653+D654</f>
        <v>100</v>
      </c>
    </row>
    <row r="654" spans="2:7" ht="42.75" x14ac:dyDescent="0.25">
      <c r="B654" s="43" t="s">
        <v>201</v>
      </c>
      <c r="C654" s="44">
        <v>60</v>
      </c>
      <c r="D654" s="668">
        <f>+F643</f>
        <v>60</v>
      </c>
      <c r="E654" s="1082"/>
    </row>
    <row r="656" spans="2:7" x14ac:dyDescent="0.25">
      <c r="B656" s="1" t="s">
        <v>3499</v>
      </c>
    </row>
    <row r="658" spans="2:16" ht="26.25" x14ac:dyDescent="0.25">
      <c r="B658" s="1072" t="s">
        <v>1</v>
      </c>
      <c r="C658" s="1073"/>
      <c r="D658" s="1073"/>
      <c r="E658" s="1073"/>
      <c r="F658" s="1073"/>
      <c r="G658" s="1073"/>
      <c r="H658" s="1073"/>
      <c r="I658" s="1073"/>
      <c r="J658" s="1073"/>
      <c r="K658" s="1073"/>
      <c r="L658" s="1073"/>
      <c r="M658" s="1073"/>
      <c r="N658" s="1073"/>
      <c r="O658" s="1073"/>
      <c r="P658" s="1073"/>
    </row>
    <row r="660" spans="2:16" ht="26.25" x14ac:dyDescent="0.25">
      <c r="B660" s="1072" t="s">
        <v>2</v>
      </c>
      <c r="C660" s="1073"/>
      <c r="D660" s="1073"/>
      <c r="E660" s="1073"/>
      <c r="F660" s="1073"/>
      <c r="G660" s="1073"/>
      <c r="H660" s="1073"/>
      <c r="I660" s="1073"/>
      <c r="J660" s="1073"/>
      <c r="K660" s="1073"/>
      <c r="L660" s="1073"/>
      <c r="M660" s="1073"/>
      <c r="N660" s="1073"/>
      <c r="O660" s="1073"/>
      <c r="P660" s="1073"/>
    </row>
    <row r="661" spans="2:16" ht="15.75" thickBot="1" x14ac:dyDescent="0.3"/>
    <row r="662" spans="2:16" ht="21.75" thickBot="1" x14ac:dyDescent="0.3">
      <c r="B662" s="3" t="s">
        <v>3</v>
      </c>
      <c r="C662" s="1074" t="s">
        <v>3339</v>
      </c>
      <c r="D662" s="1074"/>
      <c r="E662" s="1074"/>
      <c r="F662" s="1074"/>
      <c r="G662" s="1074"/>
      <c r="H662" s="1074"/>
      <c r="I662" s="1074"/>
      <c r="J662" s="1074"/>
      <c r="K662" s="1074"/>
      <c r="L662" s="1074"/>
      <c r="M662" s="1074"/>
      <c r="N662" s="1075"/>
    </row>
    <row r="663" spans="2:16" ht="16.5" thickBot="1" x14ac:dyDescent="0.3">
      <c r="B663" s="4" t="s">
        <v>5</v>
      </c>
      <c r="C663" s="1074"/>
      <c r="D663" s="1074"/>
      <c r="E663" s="1074"/>
      <c r="F663" s="1074"/>
      <c r="G663" s="1074"/>
      <c r="H663" s="1074"/>
      <c r="I663" s="1074"/>
      <c r="J663" s="1074"/>
      <c r="K663" s="1074"/>
      <c r="L663" s="1074"/>
      <c r="M663" s="1074"/>
      <c r="N663" s="1075"/>
    </row>
    <row r="664" spans="2:16" ht="16.5" thickBot="1" x14ac:dyDescent="0.3">
      <c r="B664" s="4" t="s">
        <v>6</v>
      </c>
      <c r="C664" s="1074"/>
      <c r="D664" s="1074"/>
      <c r="E664" s="1074"/>
      <c r="F664" s="1074"/>
      <c r="G664" s="1074"/>
      <c r="H664" s="1074"/>
      <c r="I664" s="1074"/>
      <c r="J664" s="1074"/>
      <c r="K664" s="1074"/>
      <c r="L664" s="1074"/>
      <c r="M664" s="1074"/>
      <c r="N664" s="1075"/>
    </row>
    <row r="665" spans="2:16" ht="16.5" thickBot="1" x14ac:dyDescent="0.3">
      <c r="B665" s="4" t="s">
        <v>7</v>
      </c>
      <c r="C665" s="1074"/>
      <c r="D665" s="1074"/>
      <c r="E665" s="1074"/>
      <c r="F665" s="1074"/>
      <c r="G665" s="1074"/>
      <c r="H665" s="1074"/>
      <c r="I665" s="1074"/>
      <c r="J665" s="1074"/>
      <c r="K665" s="1074"/>
      <c r="L665" s="1074"/>
      <c r="M665" s="1074"/>
      <c r="N665" s="1075"/>
    </row>
    <row r="666" spans="2:16" ht="16.5" thickBot="1" x14ac:dyDescent="0.3">
      <c r="B666" s="4" t="s">
        <v>8</v>
      </c>
      <c r="C666" s="1076">
        <v>15</v>
      </c>
      <c r="D666" s="1076"/>
      <c r="E666" s="1077"/>
      <c r="F666" s="5"/>
      <c r="G666" s="5"/>
      <c r="H666" s="5"/>
      <c r="I666" s="5"/>
      <c r="J666" s="5"/>
      <c r="K666" s="5"/>
      <c r="L666" s="5"/>
      <c r="M666" s="5"/>
      <c r="N666" s="6"/>
    </row>
    <row r="667" spans="2:16" ht="16.5" thickBot="1" x14ac:dyDescent="0.3">
      <c r="B667" s="7" t="s">
        <v>10</v>
      </c>
      <c r="C667" s="8">
        <v>41972</v>
      </c>
      <c r="D667" s="9"/>
      <c r="E667" s="9"/>
      <c r="F667" s="9"/>
      <c r="G667" s="9"/>
      <c r="H667" s="9"/>
      <c r="I667" s="9"/>
      <c r="J667" s="9"/>
      <c r="K667" s="9"/>
      <c r="L667" s="9"/>
      <c r="M667" s="9"/>
      <c r="N667" s="10"/>
    </row>
    <row r="668" spans="2:16" ht="15.75" x14ac:dyDescent="0.25">
      <c r="B668" s="11"/>
      <c r="C668" s="12"/>
      <c r="D668" s="13"/>
      <c r="E668" s="13"/>
      <c r="F668" s="13"/>
      <c r="G668" s="13"/>
      <c r="H668" s="13"/>
      <c r="I668" s="14"/>
      <c r="J668" s="14"/>
      <c r="K668" s="14"/>
      <c r="L668" s="14"/>
      <c r="M668" s="14"/>
      <c r="N668" s="13"/>
    </row>
    <row r="669" spans="2:16" x14ac:dyDescent="0.25">
      <c r="I669" s="14"/>
      <c r="J669" s="14"/>
      <c r="K669" s="14"/>
      <c r="L669" s="14"/>
      <c r="M669" s="14"/>
      <c r="N669" s="15"/>
    </row>
    <row r="670" spans="2:16" x14ac:dyDescent="0.25">
      <c r="B670" s="1078" t="s">
        <v>12</v>
      </c>
      <c r="C670" s="1078"/>
      <c r="D670" s="672" t="s">
        <v>13</v>
      </c>
      <c r="E670" s="672" t="s">
        <v>14</v>
      </c>
      <c r="F670" s="672" t="s">
        <v>15</v>
      </c>
      <c r="G670" s="16"/>
      <c r="I670" s="17"/>
      <c r="J670" s="17"/>
      <c r="K670" s="17"/>
      <c r="L670" s="17"/>
      <c r="M670" s="17"/>
      <c r="N670" s="15"/>
    </row>
    <row r="671" spans="2:16" x14ac:dyDescent="0.25">
      <c r="B671" s="1078"/>
      <c r="C671" s="1078"/>
      <c r="D671" s="672">
        <v>15</v>
      </c>
      <c r="E671" s="18">
        <v>607000160</v>
      </c>
      <c r="F671" s="18">
        <v>208</v>
      </c>
      <c r="G671" s="20"/>
      <c r="I671" s="21"/>
      <c r="J671" s="21"/>
      <c r="K671" s="21"/>
      <c r="L671" s="21"/>
      <c r="M671" s="21"/>
      <c r="N671" s="15"/>
    </row>
    <row r="672" spans="2:16" x14ac:dyDescent="0.25">
      <c r="B672" s="1078"/>
      <c r="C672" s="1078"/>
      <c r="D672" s="672"/>
      <c r="E672" s="18"/>
      <c r="F672" s="18"/>
      <c r="G672" s="20"/>
      <c r="I672" s="21"/>
      <c r="J672" s="21"/>
      <c r="K672" s="21"/>
      <c r="L672" s="21"/>
      <c r="M672" s="21"/>
      <c r="N672" s="15"/>
    </row>
    <row r="673" spans="1:14" x14ac:dyDescent="0.25">
      <c r="B673" s="1078"/>
      <c r="C673" s="1078"/>
      <c r="D673" s="672"/>
      <c r="E673" s="18"/>
      <c r="F673" s="18"/>
      <c r="G673" s="20"/>
      <c r="I673" s="21"/>
      <c r="J673" s="21"/>
      <c r="K673" s="21"/>
      <c r="L673" s="21"/>
      <c r="M673" s="21"/>
      <c r="N673" s="15"/>
    </row>
    <row r="674" spans="1:14" x14ac:dyDescent="0.25">
      <c r="B674" s="1078"/>
      <c r="C674" s="1078"/>
      <c r="D674" s="672"/>
      <c r="E674" s="22"/>
      <c r="F674" s="18"/>
      <c r="G674" s="20"/>
      <c r="H674" s="23"/>
      <c r="I674" s="21"/>
      <c r="J674" s="21"/>
      <c r="K674" s="21"/>
      <c r="L674" s="21"/>
      <c r="M674" s="21"/>
      <c r="N674" s="24"/>
    </row>
    <row r="675" spans="1:14" x14ac:dyDescent="0.25">
      <c r="B675" s="1078"/>
      <c r="C675" s="1078"/>
      <c r="D675" s="672"/>
      <c r="E675" s="22"/>
      <c r="F675" s="18"/>
      <c r="G675" s="20"/>
      <c r="H675" s="23"/>
      <c r="I675" s="25"/>
      <c r="J675" s="25"/>
      <c r="K675" s="25"/>
      <c r="L675" s="25"/>
      <c r="M675" s="25"/>
      <c r="N675" s="24"/>
    </row>
    <row r="676" spans="1:14" x14ac:dyDescent="0.25">
      <c r="B676" s="1078"/>
      <c r="C676" s="1078"/>
      <c r="D676" s="672"/>
      <c r="E676" s="22"/>
      <c r="F676" s="18"/>
      <c r="G676" s="20"/>
      <c r="H676" s="23"/>
      <c r="I676" s="14"/>
      <c r="J676" s="14"/>
      <c r="K676" s="14"/>
      <c r="L676" s="14"/>
      <c r="M676" s="14"/>
      <c r="N676" s="24"/>
    </row>
    <row r="677" spans="1:14" x14ac:dyDescent="0.25">
      <c r="B677" s="1078"/>
      <c r="C677" s="1078"/>
      <c r="D677" s="672"/>
      <c r="E677" s="22"/>
      <c r="F677" s="18"/>
      <c r="G677" s="20"/>
      <c r="H677" s="23"/>
      <c r="I677" s="14"/>
      <c r="J677" s="14"/>
      <c r="K677" s="14"/>
      <c r="L677" s="14"/>
      <c r="M677" s="14"/>
      <c r="N677" s="24"/>
    </row>
    <row r="678" spans="1:14" ht="15.75" thickBot="1" x14ac:dyDescent="0.3">
      <c r="B678" s="1079" t="s">
        <v>16</v>
      </c>
      <c r="C678" s="1080"/>
      <c r="D678" s="672"/>
      <c r="E678" s="26">
        <f>SUM(E671:E677)</f>
        <v>607000160</v>
      </c>
      <c r="F678" s="18">
        <f>SUM(F671:F677)</f>
        <v>208</v>
      </c>
      <c r="G678" s="20"/>
      <c r="H678" s="23"/>
      <c r="I678" s="14"/>
      <c r="J678" s="14"/>
      <c r="K678" s="14"/>
      <c r="L678" s="14"/>
      <c r="M678" s="14"/>
      <c r="N678" s="24"/>
    </row>
    <row r="679" spans="1:14" ht="45.75" thickBot="1" x14ac:dyDescent="0.3">
      <c r="A679" s="27"/>
      <c r="B679" s="28" t="s">
        <v>17</v>
      </c>
      <c r="C679" s="28" t="s">
        <v>18</v>
      </c>
      <c r="E679" s="17"/>
      <c r="F679" s="17"/>
      <c r="G679" s="17"/>
      <c r="H679" s="17"/>
      <c r="I679" s="29"/>
      <c r="J679" s="29"/>
      <c r="K679" s="29"/>
      <c r="L679" s="29"/>
      <c r="M679" s="29"/>
    </row>
    <row r="680" spans="1:14" ht="15.75" thickBot="1" x14ac:dyDescent="0.3">
      <c r="A680" s="30">
        <v>1</v>
      </c>
      <c r="C680" s="31">
        <f>+(F678*80)/100</f>
        <v>166.4</v>
      </c>
      <c r="D680" s="32"/>
      <c r="E680" s="33">
        <f>E678</f>
        <v>607000160</v>
      </c>
      <c r="F680" s="34"/>
      <c r="G680" s="34"/>
      <c r="H680" s="34"/>
      <c r="I680" s="35"/>
      <c r="J680" s="35"/>
      <c r="K680" s="35"/>
      <c r="L680" s="35"/>
      <c r="M680" s="35"/>
    </row>
    <row r="681" spans="1:14" x14ac:dyDescent="0.25">
      <c r="A681" s="36"/>
      <c r="C681" s="37"/>
      <c r="D681" s="21"/>
      <c r="E681" s="38"/>
      <c r="F681" s="34"/>
      <c r="G681" s="34"/>
      <c r="H681" s="34"/>
      <c r="I681" s="35"/>
      <c r="J681" s="35"/>
      <c r="K681" s="35"/>
      <c r="L681" s="35"/>
      <c r="M681" s="35"/>
    </row>
    <row r="682" spans="1:14" x14ac:dyDescent="0.25">
      <c r="A682" s="36"/>
      <c r="C682" s="37"/>
      <c r="D682" s="21"/>
      <c r="E682" s="38"/>
      <c r="F682" s="34"/>
      <c r="G682" s="34"/>
      <c r="H682" s="34"/>
      <c r="I682" s="35"/>
      <c r="J682" s="35"/>
      <c r="K682" s="35"/>
      <c r="L682" s="35"/>
      <c r="M682" s="35"/>
    </row>
    <row r="683" spans="1:14" x14ac:dyDescent="0.25">
      <c r="A683" s="36"/>
      <c r="B683" s="39" t="s">
        <v>19</v>
      </c>
      <c r="C683"/>
      <c r="D683"/>
      <c r="E683"/>
      <c r="F683"/>
      <c r="G683"/>
      <c r="H683"/>
      <c r="I683" s="14"/>
      <c r="J683" s="14"/>
      <c r="K683" s="14"/>
      <c r="L683" s="14"/>
      <c r="M683" s="14"/>
      <c r="N683" s="15"/>
    </row>
    <row r="684" spans="1:14" x14ac:dyDescent="0.25">
      <c r="A684" s="36"/>
      <c r="B684"/>
      <c r="C684"/>
      <c r="D684"/>
      <c r="E684"/>
      <c r="F684"/>
      <c r="G684"/>
      <c r="H684"/>
      <c r="I684" s="14"/>
      <c r="J684" s="14"/>
      <c r="K684" s="14"/>
      <c r="L684" s="14"/>
      <c r="M684" s="14"/>
      <c r="N684" s="15"/>
    </row>
    <row r="685" spans="1:14" x14ac:dyDescent="0.25">
      <c r="A685" s="36"/>
      <c r="B685" s="40" t="s">
        <v>20</v>
      </c>
      <c r="C685" s="40" t="s">
        <v>21</v>
      </c>
      <c r="D685" s="40" t="s">
        <v>22</v>
      </c>
      <c r="E685"/>
      <c r="F685"/>
      <c r="G685"/>
      <c r="H685"/>
      <c r="I685" s="14"/>
      <c r="J685" s="14"/>
      <c r="K685" s="14"/>
      <c r="L685" s="14"/>
      <c r="M685" s="14"/>
      <c r="N685" s="15"/>
    </row>
    <row r="686" spans="1:14" x14ac:dyDescent="0.25">
      <c r="A686" s="36"/>
      <c r="B686" s="41" t="s">
        <v>23</v>
      </c>
      <c r="C686" s="41" t="s">
        <v>24</v>
      </c>
      <c r="D686" s="41"/>
      <c r="E686"/>
      <c r="F686"/>
      <c r="G686"/>
      <c r="H686"/>
      <c r="I686" s="14"/>
      <c r="J686" s="14"/>
      <c r="K686" s="14"/>
      <c r="L686" s="14"/>
      <c r="M686" s="14"/>
      <c r="N686" s="15"/>
    </row>
    <row r="687" spans="1:14" x14ac:dyDescent="0.25">
      <c r="A687" s="36"/>
      <c r="B687" s="41" t="s">
        <v>25</v>
      </c>
      <c r="C687" s="41" t="s">
        <v>24</v>
      </c>
      <c r="D687" s="41"/>
      <c r="E687"/>
      <c r="F687"/>
      <c r="G687"/>
      <c r="H687"/>
      <c r="I687" s="14"/>
      <c r="J687" s="14"/>
      <c r="K687" s="14"/>
      <c r="L687" s="14"/>
      <c r="M687" s="14"/>
      <c r="N687" s="15"/>
    </row>
    <row r="688" spans="1:14" x14ac:dyDescent="0.25">
      <c r="A688" s="36"/>
      <c r="B688" s="41" t="s">
        <v>26</v>
      </c>
      <c r="C688" s="123" t="s">
        <v>24</v>
      </c>
      <c r="D688" s="41"/>
      <c r="E688"/>
      <c r="F688"/>
      <c r="G688"/>
      <c r="H688"/>
      <c r="I688" s="14"/>
      <c r="J688" s="14"/>
      <c r="K688" s="14"/>
      <c r="L688" s="14"/>
      <c r="M688" s="14"/>
      <c r="N688" s="15"/>
    </row>
    <row r="689" spans="1:17" x14ac:dyDescent="0.25">
      <c r="A689" s="36"/>
      <c r="B689" s="41" t="s">
        <v>27</v>
      </c>
      <c r="C689" s="41" t="s">
        <v>24</v>
      </c>
      <c r="D689" s="41"/>
      <c r="E689"/>
      <c r="F689"/>
      <c r="G689"/>
      <c r="H689"/>
      <c r="I689" s="14"/>
      <c r="J689" s="14"/>
      <c r="K689" s="14"/>
      <c r="L689" s="14"/>
      <c r="M689" s="14"/>
      <c r="N689" s="15"/>
    </row>
    <row r="690" spans="1:17" x14ac:dyDescent="0.25">
      <c r="A690" s="36"/>
      <c r="B690"/>
      <c r="C690"/>
      <c r="D690"/>
      <c r="E690"/>
      <c r="F690"/>
      <c r="G690"/>
      <c r="H690"/>
      <c r="I690" s="14"/>
      <c r="J690" s="14"/>
      <c r="K690" s="14"/>
      <c r="L690" s="14"/>
      <c r="M690" s="14"/>
      <c r="N690" s="15"/>
    </row>
    <row r="691" spans="1:17" x14ac:dyDescent="0.25">
      <c r="A691" s="36"/>
      <c r="B691"/>
      <c r="C691"/>
      <c r="D691"/>
      <c r="E691"/>
      <c r="F691"/>
      <c r="G691"/>
      <c r="H691"/>
      <c r="I691" s="14"/>
      <c r="J691" s="14"/>
      <c r="K691" s="14"/>
      <c r="L691" s="14"/>
      <c r="M691" s="14"/>
      <c r="N691" s="15"/>
    </row>
    <row r="692" spans="1:17" x14ac:dyDescent="0.25">
      <c r="A692" s="36"/>
      <c r="B692" s="39" t="s">
        <v>28</v>
      </c>
      <c r="C692"/>
      <c r="D692"/>
      <c r="E692"/>
      <c r="F692"/>
      <c r="G692"/>
      <c r="H692"/>
      <c r="I692" s="14"/>
      <c r="J692" s="14"/>
      <c r="K692" s="14"/>
      <c r="L692" s="14"/>
      <c r="M692" s="14"/>
      <c r="N692" s="15"/>
    </row>
    <row r="693" spans="1:17" x14ac:dyDescent="0.25">
      <c r="A693" s="36"/>
      <c r="B693"/>
      <c r="C693"/>
      <c r="D693"/>
      <c r="E693"/>
      <c r="F693"/>
      <c r="G693"/>
      <c r="H693"/>
      <c r="I693" s="14"/>
      <c r="J693" s="14"/>
      <c r="K693" s="14"/>
      <c r="L693" s="14"/>
      <c r="M693" s="14"/>
      <c r="N693" s="15"/>
    </row>
    <row r="694" spans="1:17" x14ac:dyDescent="0.25">
      <c r="A694" s="36"/>
      <c r="B694"/>
      <c r="C694"/>
      <c r="D694"/>
      <c r="E694"/>
      <c r="F694"/>
      <c r="G694"/>
      <c r="H694"/>
      <c r="I694" s="14"/>
      <c r="J694" s="14"/>
      <c r="K694" s="14"/>
      <c r="L694" s="14"/>
      <c r="M694" s="14"/>
      <c r="N694" s="15"/>
    </row>
    <row r="695" spans="1:17" x14ac:dyDescent="0.25">
      <c r="A695" s="36"/>
      <c r="B695" s="40" t="s">
        <v>20</v>
      </c>
      <c r="C695" s="40" t="s">
        <v>29</v>
      </c>
      <c r="D695" s="42" t="s">
        <v>30</v>
      </c>
      <c r="E695" s="42" t="s">
        <v>31</v>
      </c>
      <c r="F695"/>
      <c r="G695"/>
      <c r="H695"/>
      <c r="I695" s="14"/>
      <c r="J695" s="14"/>
      <c r="K695" s="14"/>
      <c r="L695" s="14"/>
      <c r="M695" s="14"/>
      <c r="N695" s="15"/>
    </row>
    <row r="696" spans="1:17" ht="28.5" x14ac:dyDescent="0.25">
      <c r="A696" s="36"/>
      <c r="B696" s="43" t="s">
        <v>32</v>
      </c>
      <c r="C696" s="44">
        <v>40</v>
      </c>
      <c r="D696" s="668">
        <v>40</v>
      </c>
      <c r="E696" s="1081">
        <f>+D696+D697</f>
        <v>100</v>
      </c>
      <c r="F696"/>
      <c r="G696"/>
      <c r="H696"/>
      <c r="I696" s="14"/>
      <c r="J696" s="14"/>
      <c r="K696" s="14"/>
      <c r="L696" s="14"/>
      <c r="M696" s="14"/>
      <c r="N696" s="15"/>
    </row>
    <row r="697" spans="1:17" ht="42.75" x14ac:dyDescent="0.25">
      <c r="A697" s="36"/>
      <c r="B697" s="43" t="s">
        <v>33</v>
      </c>
      <c r="C697" s="44">
        <v>60</v>
      </c>
      <c r="D697" s="668">
        <v>60</v>
      </c>
      <c r="E697" s="1082"/>
      <c r="F697"/>
      <c r="G697"/>
      <c r="H697"/>
      <c r="I697" s="14"/>
      <c r="J697" s="14"/>
      <c r="K697" s="14"/>
      <c r="L697" s="14"/>
      <c r="M697" s="14"/>
      <c r="N697" s="15"/>
    </row>
    <row r="698" spans="1:17" x14ac:dyDescent="0.25">
      <c r="A698" s="36"/>
      <c r="C698" s="37"/>
      <c r="D698" s="21"/>
      <c r="E698" s="38"/>
      <c r="F698" s="34"/>
      <c r="G698" s="34"/>
      <c r="H698" s="34"/>
      <c r="I698" s="35"/>
      <c r="J698" s="35"/>
      <c r="K698" s="35"/>
      <c r="L698" s="35"/>
      <c r="M698" s="35"/>
    </row>
    <row r="699" spans="1:17" x14ac:dyDescent="0.25">
      <c r="A699" s="36"/>
      <c r="C699" s="37"/>
      <c r="D699" s="21"/>
      <c r="E699" s="38"/>
      <c r="F699" s="34"/>
      <c r="G699" s="34"/>
      <c r="H699" s="34"/>
      <c r="I699" s="35"/>
      <c r="J699" s="35"/>
      <c r="K699" s="35"/>
      <c r="L699" s="35"/>
      <c r="M699" s="35"/>
    </row>
    <row r="700" spans="1:17" x14ac:dyDescent="0.25">
      <c r="A700" s="36"/>
      <c r="C700" s="37"/>
      <c r="D700" s="21"/>
      <c r="E700" s="38"/>
      <c r="F700" s="34"/>
      <c r="G700" s="34"/>
      <c r="H700" s="34"/>
      <c r="I700" s="35"/>
      <c r="J700" s="35"/>
      <c r="K700" s="35"/>
      <c r="L700" s="35"/>
      <c r="M700" s="35"/>
    </row>
    <row r="701" spans="1:17" ht="15.75" thickBot="1" x14ac:dyDescent="0.3">
      <c r="M701" s="1083" t="s">
        <v>34</v>
      </c>
      <c r="N701" s="1083"/>
    </row>
    <row r="702" spans="1:17" x14ac:dyDescent="0.25">
      <c r="B702" s="39" t="s">
        <v>35</v>
      </c>
      <c r="M702" s="45"/>
      <c r="N702" s="45"/>
    </row>
    <row r="703" spans="1:17" ht="15.75" thickBot="1" x14ac:dyDescent="0.3">
      <c r="M703" s="45"/>
      <c r="N703" s="45"/>
    </row>
    <row r="704" spans="1:17" ht="60" x14ac:dyDescent="0.25">
      <c r="A704" s="14"/>
      <c r="B704" s="46" t="s">
        <v>36</v>
      </c>
      <c r="C704" s="46" t="s">
        <v>37</v>
      </c>
      <c r="D704" s="46" t="s">
        <v>38</v>
      </c>
      <c r="E704" s="46" t="s">
        <v>39</v>
      </c>
      <c r="F704" s="46" t="s">
        <v>40</v>
      </c>
      <c r="G704" s="46" t="s">
        <v>41</v>
      </c>
      <c r="H704" s="46" t="s">
        <v>42</v>
      </c>
      <c r="I704" s="46" t="s">
        <v>43</v>
      </c>
      <c r="J704" s="46" t="s">
        <v>44</v>
      </c>
      <c r="K704" s="46" t="s">
        <v>45</v>
      </c>
      <c r="L704" s="46" t="s">
        <v>46</v>
      </c>
      <c r="M704" s="47" t="s">
        <v>47</v>
      </c>
      <c r="N704" s="46" t="s">
        <v>48</v>
      </c>
      <c r="O704" s="46" t="s">
        <v>49</v>
      </c>
      <c r="P704" s="48" t="s">
        <v>50</v>
      </c>
      <c r="Q704" s="48" t="s">
        <v>51</v>
      </c>
    </row>
    <row r="705" spans="1:17" ht="30" x14ac:dyDescent="0.25">
      <c r="A705" s="62">
        <v>1</v>
      </c>
      <c r="B705" s="49" t="s">
        <v>3339</v>
      </c>
      <c r="C705" s="50" t="s">
        <v>3500</v>
      </c>
      <c r="D705" s="49" t="s">
        <v>1539</v>
      </c>
      <c r="E705" s="51">
        <v>4600206892009</v>
      </c>
      <c r="F705" s="52" t="s">
        <v>21</v>
      </c>
      <c r="G705" s="53"/>
      <c r="H705" s="54" t="s">
        <v>3501</v>
      </c>
      <c r="I705" s="55" t="s">
        <v>3502</v>
      </c>
      <c r="J705" s="55" t="s">
        <v>22</v>
      </c>
      <c r="K705" s="51">
        <v>1</v>
      </c>
      <c r="L705" s="101">
        <v>1</v>
      </c>
      <c r="M705" s="56">
        <v>105</v>
      </c>
      <c r="N705" s="56">
        <f>+M705*G705</f>
        <v>0</v>
      </c>
      <c r="O705" s="57">
        <v>26828760</v>
      </c>
      <c r="P705" s="57">
        <v>727</v>
      </c>
      <c r="Q705" s="58"/>
    </row>
    <row r="706" spans="1:17" x14ac:dyDescent="0.25">
      <c r="A706" s="62">
        <f>+A705+1</f>
        <v>2</v>
      </c>
      <c r="B706" s="49" t="s">
        <v>3339</v>
      </c>
      <c r="C706" s="50" t="s">
        <v>3500</v>
      </c>
      <c r="D706" s="49" t="s">
        <v>272</v>
      </c>
      <c r="E706" s="51">
        <v>716</v>
      </c>
      <c r="F706" s="52" t="s">
        <v>21</v>
      </c>
      <c r="G706" s="52"/>
      <c r="H706" s="52" t="s">
        <v>3503</v>
      </c>
      <c r="I706" s="55" t="s">
        <v>754</v>
      </c>
      <c r="J706" s="55" t="s">
        <v>22</v>
      </c>
      <c r="K706" s="51">
        <v>12</v>
      </c>
      <c r="L706" s="55"/>
      <c r="M706" s="56">
        <v>208</v>
      </c>
      <c r="N706" s="56"/>
      <c r="O706" s="57">
        <v>3324918968</v>
      </c>
      <c r="P706" s="57">
        <v>730</v>
      </c>
      <c r="Q706" s="58"/>
    </row>
    <row r="707" spans="1:17" x14ac:dyDescent="0.25">
      <c r="A707" s="62">
        <f t="shared" ref="A707:A712" si="17">+A706+1</f>
        <v>3</v>
      </c>
      <c r="B707" s="49" t="s">
        <v>3339</v>
      </c>
      <c r="C707" s="50" t="s">
        <v>3500</v>
      </c>
      <c r="D707" s="49" t="s">
        <v>544</v>
      </c>
      <c r="E707" s="56" t="s">
        <v>3504</v>
      </c>
      <c r="F707" s="52" t="s">
        <v>21</v>
      </c>
      <c r="G707" s="52"/>
      <c r="H707" s="52" t="s">
        <v>3505</v>
      </c>
      <c r="I707" s="55" t="s">
        <v>3506</v>
      </c>
      <c r="J707" s="55" t="s">
        <v>22</v>
      </c>
      <c r="K707" s="51">
        <v>5</v>
      </c>
      <c r="L707" s="55"/>
      <c r="M707" s="56">
        <v>250</v>
      </c>
      <c r="N707" s="56"/>
      <c r="O707" s="57">
        <v>297022500</v>
      </c>
      <c r="P707" s="57">
        <v>731</v>
      </c>
      <c r="Q707" s="58"/>
    </row>
    <row r="708" spans="1:17" x14ac:dyDescent="0.25">
      <c r="A708" s="62">
        <f t="shared" si="17"/>
        <v>4</v>
      </c>
      <c r="B708" s="49" t="s">
        <v>3339</v>
      </c>
      <c r="C708" s="50" t="s">
        <v>3500</v>
      </c>
      <c r="D708" s="49" t="s">
        <v>272</v>
      </c>
      <c r="E708" s="56" t="s">
        <v>3507</v>
      </c>
      <c r="F708" s="52" t="s">
        <v>21</v>
      </c>
      <c r="G708" s="52"/>
      <c r="H708" s="52" t="s">
        <v>685</v>
      </c>
      <c r="I708" s="55" t="s">
        <v>682</v>
      </c>
      <c r="J708" s="55" t="s">
        <v>22</v>
      </c>
      <c r="K708" s="56">
        <v>6.36</v>
      </c>
      <c r="L708" s="55"/>
      <c r="M708" s="56">
        <v>180</v>
      </c>
      <c r="N708" s="56"/>
      <c r="O708" s="57">
        <v>212147910</v>
      </c>
      <c r="P708" s="57">
        <v>734</v>
      </c>
      <c r="Q708" s="58"/>
    </row>
    <row r="709" spans="1:17" x14ac:dyDescent="0.25">
      <c r="A709" s="62">
        <f t="shared" si="17"/>
        <v>5</v>
      </c>
      <c r="B709" s="49"/>
      <c r="C709" s="50"/>
      <c r="D709" s="49"/>
      <c r="E709" s="56"/>
      <c r="F709" s="52"/>
      <c r="G709" s="52"/>
      <c r="H709" s="52"/>
      <c r="I709" s="55"/>
      <c r="J709" s="55"/>
      <c r="K709" s="51"/>
      <c r="L709" s="55"/>
      <c r="M709" s="56"/>
      <c r="N709" s="56"/>
      <c r="O709" s="57"/>
      <c r="P709" s="57"/>
      <c r="Q709" s="58"/>
    </row>
    <row r="710" spans="1:17" x14ac:dyDescent="0.25">
      <c r="A710" s="62">
        <f t="shared" si="17"/>
        <v>6</v>
      </c>
      <c r="B710" s="49"/>
      <c r="C710" s="50"/>
      <c r="D710" s="49"/>
      <c r="E710" s="56"/>
      <c r="F710" s="52"/>
      <c r="G710" s="52"/>
      <c r="H710" s="52"/>
      <c r="I710" s="55"/>
      <c r="J710" s="55"/>
      <c r="K710" s="51"/>
      <c r="L710" s="55"/>
      <c r="M710" s="56"/>
      <c r="N710" s="56"/>
      <c r="O710" s="57"/>
      <c r="P710" s="57"/>
      <c r="Q710" s="58"/>
    </row>
    <row r="711" spans="1:17" x14ac:dyDescent="0.25">
      <c r="A711" s="62">
        <f t="shared" si="17"/>
        <v>7</v>
      </c>
      <c r="B711" s="49"/>
      <c r="C711" s="50"/>
      <c r="D711" s="49"/>
      <c r="E711" s="56"/>
      <c r="F711" s="52"/>
      <c r="G711" s="52"/>
      <c r="H711" s="52"/>
      <c r="I711" s="55"/>
      <c r="J711" s="55"/>
      <c r="K711" s="51"/>
      <c r="L711" s="55"/>
      <c r="M711" s="56"/>
      <c r="N711" s="56"/>
      <c r="O711" s="57"/>
      <c r="P711" s="57"/>
      <c r="Q711" s="58"/>
    </row>
    <row r="712" spans="1:17" x14ac:dyDescent="0.25">
      <c r="A712" s="62">
        <f t="shared" si="17"/>
        <v>8</v>
      </c>
      <c r="B712" s="49"/>
      <c r="C712" s="50"/>
      <c r="D712" s="49"/>
      <c r="E712" s="56"/>
      <c r="F712" s="52"/>
      <c r="G712" s="52"/>
      <c r="H712" s="52"/>
      <c r="I712" s="55"/>
      <c r="J712" s="55"/>
      <c r="K712" s="51"/>
      <c r="L712" s="55"/>
      <c r="M712" s="56"/>
      <c r="N712" s="56"/>
      <c r="O712" s="57"/>
      <c r="P712" s="57"/>
      <c r="Q712" s="58"/>
    </row>
    <row r="713" spans="1:17" x14ac:dyDescent="0.25">
      <c r="A713" s="62"/>
      <c r="B713" s="63" t="s">
        <v>31</v>
      </c>
      <c r="C713" s="50"/>
      <c r="D713" s="49"/>
      <c r="E713" s="56"/>
      <c r="F713" s="52"/>
      <c r="G713" s="52"/>
      <c r="H713" s="52"/>
      <c r="I713" s="55"/>
      <c r="J713" s="55"/>
      <c r="K713" s="67">
        <f t="shared" ref="K713:N713" si="18">SUM(K705:K712)</f>
        <v>24.36</v>
      </c>
      <c r="L713" s="67">
        <f t="shared" si="18"/>
        <v>1</v>
      </c>
      <c r="M713" s="66">
        <f t="shared" si="18"/>
        <v>743</v>
      </c>
      <c r="N713" s="67">
        <f t="shared" si="18"/>
        <v>0</v>
      </c>
      <c r="O713" s="57"/>
      <c r="P713" s="57"/>
      <c r="Q713" s="68"/>
    </row>
    <row r="714" spans="1:17" x14ac:dyDescent="0.25">
      <c r="A714" s="69"/>
      <c r="B714" s="69"/>
      <c r="C714" s="69"/>
      <c r="D714" s="69"/>
      <c r="E714" s="70"/>
      <c r="F714" s="69"/>
      <c r="G714" s="69"/>
      <c r="H714" s="69"/>
      <c r="I714" s="69"/>
      <c r="J714" s="69"/>
      <c r="K714" s="69"/>
      <c r="L714" s="69"/>
      <c r="M714" s="69"/>
      <c r="N714" s="69"/>
      <c r="O714" s="69"/>
      <c r="P714" s="69"/>
      <c r="Q714" s="69"/>
    </row>
    <row r="715" spans="1:17" x14ac:dyDescent="0.25">
      <c r="A715" s="69"/>
      <c r="B715" s="1069" t="s">
        <v>76</v>
      </c>
      <c r="C715" s="1069" t="s">
        <v>77</v>
      </c>
      <c r="D715" s="1071" t="s">
        <v>78</v>
      </c>
      <c r="E715" s="1071"/>
      <c r="F715" s="69"/>
      <c r="G715" s="69"/>
      <c r="H715" s="69"/>
      <c r="I715" s="69"/>
      <c r="J715" s="69"/>
      <c r="K715" s="69"/>
      <c r="L715" s="69"/>
      <c r="M715" s="69"/>
      <c r="N715" s="69"/>
      <c r="O715" s="69"/>
      <c r="P715" s="69"/>
      <c r="Q715" s="69"/>
    </row>
    <row r="716" spans="1:17" x14ac:dyDescent="0.25">
      <c r="A716" s="69"/>
      <c r="B716" s="1070"/>
      <c r="C716" s="1070"/>
      <c r="D716" s="673" t="s">
        <v>79</v>
      </c>
      <c r="E716" s="71" t="s">
        <v>80</v>
      </c>
      <c r="F716" s="69"/>
      <c r="G716" s="69"/>
      <c r="H716" s="69"/>
      <c r="I716" s="69"/>
      <c r="J716" s="69"/>
      <c r="K716" s="69"/>
      <c r="L716" s="69"/>
      <c r="M716" s="69"/>
      <c r="N716" s="69"/>
      <c r="O716" s="69"/>
      <c r="P716" s="69"/>
      <c r="Q716" s="69"/>
    </row>
    <row r="717" spans="1:17" ht="18.75" x14ac:dyDescent="0.25">
      <c r="A717" s="69"/>
      <c r="B717" s="72" t="s">
        <v>81</v>
      </c>
      <c r="C717" s="73">
        <f>+K713</f>
        <v>24.36</v>
      </c>
      <c r="D717" s="75" t="s">
        <v>24</v>
      </c>
      <c r="E717" s="75"/>
      <c r="F717" s="76"/>
      <c r="G717" s="76"/>
      <c r="H717" s="76"/>
      <c r="I717" s="76"/>
      <c r="J717" s="76"/>
      <c r="K717" s="76"/>
      <c r="L717" s="76"/>
      <c r="M717" s="76"/>
      <c r="N717" s="69"/>
      <c r="O717" s="69"/>
      <c r="P717" s="69"/>
      <c r="Q717" s="69"/>
    </row>
    <row r="718" spans="1:17" x14ac:dyDescent="0.25">
      <c r="A718" s="69"/>
      <c r="B718" s="72" t="s">
        <v>82</v>
      </c>
      <c r="C718" s="73">
        <f>+M713</f>
        <v>743</v>
      </c>
      <c r="D718" s="75" t="s">
        <v>24</v>
      </c>
      <c r="E718" s="75"/>
      <c r="F718" s="69"/>
      <c r="G718" s="69"/>
      <c r="H718" s="69"/>
      <c r="I718" s="69"/>
      <c r="J718" s="69"/>
      <c r="K718" s="69"/>
      <c r="L718" s="69"/>
      <c r="M718" s="69"/>
      <c r="N718" s="69"/>
      <c r="O718" s="69"/>
      <c r="P718" s="69"/>
      <c r="Q718" s="69"/>
    </row>
    <row r="719" spans="1:17" x14ac:dyDescent="0.25">
      <c r="A719" s="69"/>
      <c r="B719" s="77"/>
      <c r="C719" s="1087"/>
      <c r="D719" s="1087"/>
      <c r="E719" s="1087"/>
      <c r="F719" s="1087"/>
      <c r="G719" s="1087"/>
      <c r="H719" s="1087"/>
      <c r="I719" s="1087"/>
      <c r="J719" s="1087"/>
      <c r="K719" s="1087"/>
      <c r="L719" s="1087"/>
      <c r="M719" s="1087"/>
      <c r="N719" s="1087"/>
      <c r="O719" s="69"/>
      <c r="P719" s="69"/>
      <c r="Q719" s="69"/>
    </row>
    <row r="720" spans="1:17" ht="15.75" thickBot="1" x14ac:dyDescent="0.3"/>
    <row r="721" spans="2:17" ht="27" thickBot="1" x14ac:dyDescent="0.3">
      <c r="B721" s="1088" t="s">
        <v>83</v>
      </c>
      <c r="C721" s="1088"/>
      <c r="D721" s="1088"/>
      <c r="E721" s="1088"/>
      <c r="F721" s="1088"/>
      <c r="G721" s="1088"/>
      <c r="H721" s="1088"/>
      <c r="I721" s="1088"/>
      <c r="J721" s="1088"/>
      <c r="K721" s="1088"/>
      <c r="L721" s="1088"/>
      <c r="M721" s="1088"/>
      <c r="N721" s="1088"/>
    </row>
    <row r="724" spans="2:17" ht="105" x14ac:dyDescent="0.25">
      <c r="B724" s="78" t="s">
        <v>84</v>
      </c>
      <c r="C724" s="79" t="s">
        <v>85</v>
      </c>
      <c r="D724" s="79" t="s">
        <v>86</v>
      </c>
      <c r="E724" s="79" t="s">
        <v>87</v>
      </c>
      <c r="F724" s="79" t="s">
        <v>88</v>
      </c>
      <c r="G724" s="79" t="s">
        <v>89</v>
      </c>
      <c r="H724" s="79" t="s">
        <v>90</v>
      </c>
      <c r="I724" s="79" t="s">
        <v>91</v>
      </c>
      <c r="J724" s="79" t="s">
        <v>92</v>
      </c>
      <c r="K724" s="79" t="s">
        <v>93</v>
      </c>
      <c r="L724" s="79" t="s">
        <v>94</v>
      </c>
      <c r="M724" s="80" t="s">
        <v>95</v>
      </c>
      <c r="N724" s="80" t="s">
        <v>96</v>
      </c>
      <c r="O724" s="1084" t="s">
        <v>97</v>
      </c>
      <c r="P724" s="1086"/>
      <c r="Q724" s="79" t="s">
        <v>98</v>
      </c>
    </row>
    <row r="725" spans="2:17" ht="72.75" customHeight="1" x14ac:dyDescent="0.25">
      <c r="B725" s="81" t="s">
        <v>242</v>
      </c>
      <c r="C725" s="81" t="s">
        <v>524</v>
      </c>
      <c r="D725" s="82" t="s">
        <v>3508</v>
      </c>
      <c r="E725" s="82">
        <v>208</v>
      </c>
      <c r="F725" s="83"/>
      <c r="G725" s="449" t="s">
        <v>21</v>
      </c>
      <c r="H725" s="449" t="s">
        <v>54</v>
      </c>
      <c r="I725" s="153" t="s">
        <v>54</v>
      </c>
      <c r="J725" s="153" t="s">
        <v>21</v>
      </c>
      <c r="K725" s="153" t="s">
        <v>21</v>
      </c>
      <c r="L725" s="153" t="s">
        <v>21</v>
      </c>
      <c r="M725" s="153" t="s">
        <v>21</v>
      </c>
      <c r="N725" s="153" t="s">
        <v>21</v>
      </c>
      <c r="O725" s="1231" t="s">
        <v>2138</v>
      </c>
      <c r="P725" s="1232"/>
      <c r="Q725" s="255" t="s">
        <v>21</v>
      </c>
    </row>
    <row r="726" spans="2:17" x14ac:dyDescent="0.25">
      <c r="B726" s="81"/>
      <c r="C726" s="81"/>
      <c r="D726" s="82"/>
      <c r="E726" s="82"/>
      <c r="F726" s="83"/>
      <c r="G726" s="83"/>
      <c r="H726" s="83"/>
      <c r="I726" s="84"/>
      <c r="J726" s="84"/>
      <c r="K726" s="41"/>
      <c r="L726" s="41"/>
      <c r="M726" s="41"/>
      <c r="N726" s="41"/>
      <c r="O726" s="994"/>
      <c r="P726" s="996"/>
      <c r="Q726" s="41"/>
    </row>
    <row r="727" spans="2:17" x14ac:dyDescent="0.25">
      <c r="B727" s="81"/>
      <c r="C727" s="81"/>
      <c r="D727" s="82"/>
      <c r="E727" s="82"/>
      <c r="F727" s="83"/>
      <c r="G727" s="83"/>
      <c r="H727" s="83"/>
      <c r="I727" s="84"/>
      <c r="J727" s="84"/>
      <c r="K727" s="41"/>
      <c r="L727" s="41"/>
      <c r="M727" s="41"/>
      <c r="N727" s="41"/>
      <c r="O727" s="994"/>
      <c r="P727" s="996"/>
      <c r="Q727" s="41"/>
    </row>
    <row r="728" spans="2:17" x14ac:dyDescent="0.25">
      <c r="B728" s="81"/>
      <c r="C728" s="81"/>
      <c r="D728" s="82"/>
      <c r="E728" s="82"/>
      <c r="F728" s="83"/>
      <c r="G728" s="83"/>
      <c r="H728" s="83"/>
      <c r="I728" s="84"/>
      <c r="J728" s="84"/>
      <c r="K728" s="41"/>
      <c r="L728" s="41"/>
      <c r="M728" s="41"/>
      <c r="N728" s="41"/>
      <c r="O728" s="994"/>
      <c r="P728" s="996"/>
      <c r="Q728" s="41"/>
    </row>
    <row r="729" spans="2:17" x14ac:dyDescent="0.25">
      <c r="B729" s="81"/>
      <c r="C729" s="81"/>
      <c r="D729" s="82"/>
      <c r="E729" s="82"/>
      <c r="F729" s="83"/>
      <c r="G729" s="83"/>
      <c r="H729" s="83"/>
      <c r="I729" s="84"/>
      <c r="J729" s="84"/>
      <c r="K729" s="41"/>
      <c r="L729" s="41"/>
      <c r="M729" s="41"/>
      <c r="N729" s="41"/>
      <c r="O729" s="994"/>
      <c r="P729" s="996"/>
      <c r="Q729" s="41"/>
    </row>
    <row r="730" spans="2:17" x14ac:dyDescent="0.25">
      <c r="B730" s="81"/>
      <c r="C730" s="81"/>
      <c r="D730" s="82"/>
      <c r="E730" s="82"/>
      <c r="F730" s="83"/>
      <c r="G730" s="83"/>
      <c r="H730" s="83"/>
      <c r="I730" s="84"/>
      <c r="J730" s="84"/>
      <c r="K730" s="41"/>
      <c r="L730" s="41"/>
      <c r="M730" s="41"/>
      <c r="N730" s="41"/>
      <c r="O730" s="994"/>
      <c r="P730" s="996"/>
      <c r="Q730" s="41"/>
    </row>
    <row r="731" spans="2:17" x14ac:dyDescent="0.25">
      <c r="B731" s="41"/>
      <c r="C731" s="41"/>
      <c r="D731" s="41"/>
      <c r="E731" s="41"/>
      <c r="F731" s="41"/>
      <c r="G731" s="41"/>
      <c r="H731" s="41"/>
      <c r="I731" s="41"/>
      <c r="J731" s="41"/>
      <c r="K731" s="41"/>
      <c r="L731" s="41"/>
      <c r="M731" s="41"/>
      <c r="N731" s="41"/>
      <c r="O731" s="994"/>
      <c r="P731" s="996"/>
      <c r="Q731" s="41"/>
    </row>
    <row r="732" spans="2:17" x14ac:dyDescent="0.25">
      <c r="B732" s="2" t="s">
        <v>107</v>
      </c>
    </row>
    <row r="733" spans="2:17" x14ac:dyDescent="0.25">
      <c r="B733" s="2" t="s">
        <v>108</v>
      </c>
    </row>
    <row r="734" spans="2:17" x14ac:dyDescent="0.25">
      <c r="B734" s="2" t="s">
        <v>109</v>
      </c>
    </row>
    <row r="736" spans="2:17" ht="15.75" thickBot="1" x14ac:dyDescent="0.3"/>
    <row r="737" spans="2:17" ht="27" thickBot="1" x14ac:dyDescent="0.3">
      <c r="B737" s="1091" t="s">
        <v>110</v>
      </c>
      <c r="C737" s="1092"/>
      <c r="D737" s="1092"/>
      <c r="E737" s="1092"/>
      <c r="F737" s="1092"/>
      <c r="G737" s="1092"/>
      <c r="H737" s="1092"/>
      <c r="I737" s="1092"/>
      <c r="J737" s="1092"/>
      <c r="K737" s="1092"/>
      <c r="L737" s="1092"/>
      <c r="M737" s="1092"/>
      <c r="N737" s="1093"/>
    </row>
    <row r="742" spans="2:17" ht="75" x14ac:dyDescent="0.25">
      <c r="B742" s="78" t="s">
        <v>111</v>
      </c>
      <c r="C742" s="78" t="s">
        <v>112</v>
      </c>
      <c r="D742" s="78" t="s">
        <v>113</v>
      </c>
      <c r="E742" s="78" t="s">
        <v>114</v>
      </c>
      <c r="F742" s="78" t="s">
        <v>115</v>
      </c>
      <c r="G742" s="78" t="s">
        <v>116</v>
      </c>
      <c r="H742" s="78" t="s">
        <v>117</v>
      </c>
      <c r="I742" s="78" t="s">
        <v>118</v>
      </c>
      <c r="J742" s="1084" t="s">
        <v>119</v>
      </c>
      <c r="K742" s="1085"/>
      <c r="L742" s="1086"/>
      <c r="M742" s="78" t="s">
        <v>120</v>
      </c>
      <c r="N742" s="78" t="s">
        <v>121</v>
      </c>
      <c r="O742" s="78" t="s">
        <v>122</v>
      </c>
      <c r="P742" s="1084" t="s">
        <v>97</v>
      </c>
      <c r="Q742" s="1086"/>
    </row>
    <row r="743" spans="2:17" x14ac:dyDescent="0.25">
      <c r="B743" s="85" t="s">
        <v>123</v>
      </c>
      <c r="D743" s="85" t="s">
        <v>1797</v>
      </c>
      <c r="E743" s="81">
        <v>1128264093</v>
      </c>
      <c r="F743" s="81" t="s">
        <v>131</v>
      </c>
      <c r="G743" s="81" t="s">
        <v>126</v>
      </c>
      <c r="H743" s="81">
        <v>2011</v>
      </c>
      <c r="I743" s="82"/>
      <c r="J743" s="86" t="s">
        <v>646</v>
      </c>
      <c r="K743" s="87"/>
      <c r="L743" s="84"/>
      <c r="M743" s="41" t="s">
        <v>21</v>
      </c>
      <c r="N743" s="41" t="s">
        <v>21</v>
      </c>
      <c r="O743" s="41" t="s">
        <v>21</v>
      </c>
      <c r="P743" s="993"/>
      <c r="Q743" s="993"/>
    </row>
    <row r="744" spans="2:17" x14ac:dyDescent="0.25">
      <c r="B744" s="85" t="s">
        <v>2499</v>
      </c>
      <c r="C744" s="85"/>
      <c r="D744" s="81" t="s">
        <v>3509</v>
      </c>
      <c r="E744" s="81">
        <v>1035389637</v>
      </c>
      <c r="F744" s="81" t="s">
        <v>140</v>
      </c>
      <c r="G744" s="81" t="s">
        <v>126</v>
      </c>
      <c r="H744" s="81">
        <v>2014</v>
      </c>
      <c r="I744" s="82"/>
      <c r="J744" s="86" t="s">
        <v>317</v>
      </c>
      <c r="K744" s="87"/>
      <c r="L744" s="84"/>
      <c r="M744" s="41" t="s">
        <v>21</v>
      </c>
      <c r="N744" s="41" t="s">
        <v>21</v>
      </c>
      <c r="O744" s="41" t="s">
        <v>21</v>
      </c>
      <c r="P744" s="668" t="s">
        <v>2138</v>
      </c>
      <c r="Q744" s="668"/>
    </row>
    <row r="745" spans="2:17" x14ac:dyDescent="0.25">
      <c r="B745" s="85"/>
      <c r="C745" s="85"/>
      <c r="D745" s="81"/>
      <c r="E745" s="81"/>
      <c r="F745" s="81"/>
      <c r="G745" s="81"/>
      <c r="H745" s="81"/>
      <c r="I745" s="82"/>
      <c r="J745" s="86"/>
      <c r="K745" s="87"/>
      <c r="L745" s="84"/>
      <c r="M745" s="41"/>
      <c r="N745" s="41"/>
      <c r="O745" s="41"/>
      <c r="P745" s="668"/>
      <c r="Q745" s="668"/>
    </row>
    <row r="746" spans="2:17" x14ac:dyDescent="0.25">
      <c r="B746" s="85"/>
      <c r="C746" s="85"/>
      <c r="D746" s="81"/>
      <c r="E746" s="81"/>
      <c r="F746" s="81"/>
      <c r="G746" s="81"/>
      <c r="H746" s="81"/>
      <c r="I746" s="82"/>
      <c r="J746" s="86"/>
      <c r="K746" s="87"/>
      <c r="L746" s="84"/>
      <c r="M746" s="41"/>
      <c r="N746" s="41"/>
      <c r="O746" s="41"/>
      <c r="P746" s="668"/>
      <c r="Q746" s="668"/>
    </row>
    <row r="747" spans="2:17" x14ac:dyDescent="0.25">
      <c r="B747" s="85"/>
      <c r="C747" s="85"/>
      <c r="D747" s="81"/>
      <c r="E747" s="81"/>
      <c r="F747" s="81"/>
      <c r="G747" s="81"/>
      <c r="H747" s="81"/>
      <c r="I747" s="82"/>
      <c r="J747" s="86"/>
      <c r="K747" s="87"/>
      <c r="L747" s="84"/>
      <c r="M747" s="41"/>
      <c r="N747" s="41"/>
      <c r="O747" s="41"/>
      <c r="P747" s="668"/>
      <c r="Q747" s="668"/>
    </row>
    <row r="748" spans="2:17" x14ac:dyDescent="0.25">
      <c r="B748" s="85"/>
      <c r="C748" s="85"/>
      <c r="D748" s="81"/>
      <c r="E748" s="81"/>
      <c r="F748" s="81"/>
      <c r="G748" s="81"/>
      <c r="H748" s="81"/>
      <c r="I748" s="82"/>
      <c r="J748" s="86"/>
      <c r="K748" s="87"/>
      <c r="L748" s="84"/>
      <c r="M748" s="41"/>
      <c r="N748" s="41"/>
      <c r="O748" s="41"/>
      <c r="P748" s="668"/>
      <c r="Q748" s="668"/>
    </row>
    <row r="749" spans="2:17" x14ac:dyDescent="0.25">
      <c r="B749" s="85"/>
      <c r="C749" s="85"/>
      <c r="D749" s="81"/>
      <c r="E749" s="81"/>
      <c r="F749" s="81"/>
      <c r="G749" s="81"/>
      <c r="H749" s="81"/>
      <c r="I749" s="82"/>
      <c r="J749" s="86"/>
      <c r="K749" s="87"/>
      <c r="L749" s="84"/>
      <c r="M749" s="41"/>
      <c r="N749" s="41"/>
      <c r="O749" s="41"/>
      <c r="P749" s="668"/>
      <c r="Q749" s="668"/>
    </row>
    <row r="750" spans="2:17" x14ac:dyDescent="0.25">
      <c r="B750" s="85"/>
      <c r="C750" s="85"/>
      <c r="D750" s="81"/>
      <c r="E750" s="81"/>
      <c r="F750" s="81"/>
      <c r="G750" s="81"/>
      <c r="H750" s="81"/>
      <c r="I750" s="82"/>
      <c r="J750" s="86"/>
      <c r="K750" s="84"/>
      <c r="L750" s="84"/>
      <c r="M750" s="41"/>
      <c r="N750" s="41"/>
      <c r="O750" s="41"/>
      <c r="P750" s="993"/>
      <c r="Q750" s="993"/>
    </row>
    <row r="752" spans="2:17" ht="15.75" thickBot="1" x14ac:dyDescent="0.3"/>
    <row r="753" spans="1:17" ht="27" thickBot="1" x14ac:dyDescent="0.3">
      <c r="B753" s="1091" t="s">
        <v>145</v>
      </c>
      <c r="C753" s="1092"/>
      <c r="D753" s="1092"/>
      <c r="E753" s="1092"/>
      <c r="F753" s="1092"/>
      <c r="G753" s="1092"/>
      <c r="H753" s="1092"/>
      <c r="I753" s="1092"/>
      <c r="J753" s="1092"/>
      <c r="K753" s="1092"/>
      <c r="L753" s="1092"/>
      <c r="M753" s="1092"/>
      <c r="N753" s="1093"/>
    </row>
    <row r="756" spans="1:17" ht="30" x14ac:dyDescent="0.25">
      <c r="B756" s="79" t="s">
        <v>20</v>
      </c>
      <c r="C756" s="79" t="s">
        <v>146</v>
      </c>
      <c r="D756" s="1084" t="s">
        <v>97</v>
      </c>
      <c r="E756" s="1086"/>
    </row>
    <row r="757" spans="1:17" x14ac:dyDescent="0.25">
      <c r="B757" s="682" t="s">
        <v>147</v>
      </c>
      <c r="C757" s="41" t="s">
        <v>21</v>
      </c>
      <c r="D757" s="993" t="s">
        <v>2138</v>
      </c>
      <c r="E757" s="993"/>
    </row>
    <row r="760" spans="1:17" ht="26.25" x14ac:dyDescent="0.25">
      <c r="B760" s="1072" t="s">
        <v>148</v>
      </c>
      <c r="C760" s="1073"/>
      <c r="D760" s="1073"/>
      <c r="E760" s="1073"/>
      <c r="F760" s="1073"/>
      <c r="G760" s="1073"/>
      <c r="H760" s="1073"/>
      <c r="I760" s="1073"/>
      <c r="J760" s="1073"/>
      <c r="K760" s="1073"/>
      <c r="L760" s="1073"/>
      <c r="M760" s="1073"/>
      <c r="N760" s="1073"/>
      <c r="O760" s="1073"/>
      <c r="P760" s="1073"/>
    </row>
    <row r="762" spans="1:17" ht="15.75" thickBot="1" x14ac:dyDescent="0.3"/>
    <row r="763" spans="1:17" ht="27" thickBot="1" x14ac:dyDescent="0.3">
      <c r="B763" s="1091" t="s">
        <v>149</v>
      </c>
      <c r="C763" s="1092"/>
      <c r="D763" s="1092"/>
      <c r="E763" s="1092"/>
      <c r="F763" s="1092"/>
      <c r="G763" s="1092"/>
      <c r="H763" s="1092"/>
      <c r="I763" s="1092"/>
      <c r="J763" s="1092"/>
      <c r="K763" s="1092"/>
      <c r="L763" s="1092"/>
      <c r="M763" s="1092"/>
      <c r="N763" s="1093"/>
    </row>
    <row r="765" spans="1:17" ht="15.75" thickBot="1" x14ac:dyDescent="0.3">
      <c r="M765" s="45"/>
      <c r="N765" s="45"/>
    </row>
    <row r="766" spans="1:17" ht="60" x14ac:dyDescent="0.25">
      <c r="A766" s="14"/>
      <c r="B766" s="46" t="s">
        <v>36</v>
      </c>
      <c r="C766" s="46" t="s">
        <v>37</v>
      </c>
      <c r="D766" s="46" t="s">
        <v>38</v>
      </c>
      <c r="E766" s="46" t="s">
        <v>39</v>
      </c>
      <c r="F766" s="46" t="s">
        <v>40</v>
      </c>
      <c r="G766" s="46" t="s">
        <v>41</v>
      </c>
      <c r="H766" s="46" t="s">
        <v>42</v>
      </c>
      <c r="I766" s="46" t="s">
        <v>43</v>
      </c>
      <c r="J766" s="46" t="s">
        <v>44</v>
      </c>
      <c r="K766" s="46" t="s">
        <v>45</v>
      </c>
      <c r="L766" s="46" t="s">
        <v>46</v>
      </c>
      <c r="M766" s="47" t="s">
        <v>47</v>
      </c>
      <c r="N766" s="46" t="s">
        <v>48</v>
      </c>
      <c r="O766" s="46" t="s">
        <v>49</v>
      </c>
      <c r="P766" s="48" t="s">
        <v>50</v>
      </c>
      <c r="Q766" s="48" t="s">
        <v>51</v>
      </c>
    </row>
    <row r="767" spans="1:17" ht="30" x14ac:dyDescent="0.25">
      <c r="A767" s="62">
        <v>1</v>
      </c>
      <c r="B767" s="49" t="s">
        <v>3510</v>
      </c>
      <c r="C767" s="50" t="s">
        <v>3361</v>
      </c>
      <c r="D767" s="49" t="s">
        <v>1539</v>
      </c>
      <c r="E767" s="64" t="s">
        <v>3511</v>
      </c>
      <c r="F767" s="52" t="s">
        <v>21</v>
      </c>
      <c r="G767" s="53"/>
      <c r="H767" s="54" t="s">
        <v>3493</v>
      </c>
      <c r="I767" s="55" t="s">
        <v>3494</v>
      </c>
      <c r="J767" s="55" t="s">
        <v>22</v>
      </c>
      <c r="K767" s="56">
        <v>10.68</v>
      </c>
      <c r="L767" s="55"/>
      <c r="M767" s="56">
        <v>150</v>
      </c>
      <c r="N767" s="56">
        <f>+M767*G767</f>
        <v>0</v>
      </c>
      <c r="O767" s="57">
        <v>415396211</v>
      </c>
      <c r="P767" s="57">
        <v>1474</v>
      </c>
      <c r="Q767" s="58"/>
    </row>
    <row r="768" spans="1:17" ht="30" x14ac:dyDescent="0.25">
      <c r="A768" s="62">
        <f>+A767+1</f>
        <v>2</v>
      </c>
      <c r="B768" s="49" t="s">
        <v>3510</v>
      </c>
      <c r="C768" s="50" t="s">
        <v>3361</v>
      </c>
      <c r="D768" s="49" t="s">
        <v>1539</v>
      </c>
      <c r="E768" s="64" t="s">
        <v>3512</v>
      </c>
      <c r="F768" s="52" t="s">
        <v>21</v>
      </c>
      <c r="G768" s="52"/>
      <c r="H768" s="52" t="s">
        <v>3426</v>
      </c>
      <c r="I768" s="55" t="s">
        <v>60</v>
      </c>
      <c r="J768" s="55" t="s">
        <v>22</v>
      </c>
      <c r="K768" s="56">
        <v>8.0399999999999991</v>
      </c>
      <c r="L768" s="55"/>
      <c r="M768" s="56">
        <v>500</v>
      </c>
      <c r="N768" s="56"/>
      <c r="O768" s="57">
        <v>1120890781</v>
      </c>
      <c r="P768" s="57">
        <v>1475</v>
      </c>
      <c r="Q768" s="58"/>
    </row>
    <row r="769" spans="1:17" x14ac:dyDescent="0.25">
      <c r="A769" s="62">
        <f t="shared" ref="A769:A774" si="19">+A768+1</f>
        <v>3</v>
      </c>
      <c r="B769" s="49" t="s">
        <v>3510</v>
      </c>
      <c r="C769" s="50" t="s">
        <v>3361</v>
      </c>
      <c r="D769" s="49" t="s">
        <v>2834</v>
      </c>
      <c r="E769" s="64" t="s">
        <v>3513</v>
      </c>
      <c r="F769" s="52" t="s">
        <v>21</v>
      </c>
      <c r="G769" s="52"/>
      <c r="H769" s="52" t="s">
        <v>3497</v>
      </c>
      <c r="I769" s="55" t="s">
        <v>1160</v>
      </c>
      <c r="J769" s="55" t="s">
        <v>22</v>
      </c>
      <c r="K769" s="51">
        <v>3</v>
      </c>
      <c r="L769" s="55"/>
      <c r="M769" s="56">
        <v>199</v>
      </c>
      <c r="N769" s="56"/>
      <c r="O769" s="57">
        <v>50455275</v>
      </c>
      <c r="P769" s="57">
        <v>1491</v>
      </c>
      <c r="Q769" s="58"/>
    </row>
    <row r="770" spans="1:17" x14ac:dyDescent="0.25">
      <c r="A770" s="62">
        <f t="shared" si="19"/>
        <v>4</v>
      </c>
      <c r="B770" s="49"/>
      <c r="C770" s="50"/>
      <c r="D770" s="49"/>
      <c r="E770" s="64"/>
      <c r="F770" s="52"/>
      <c r="G770" s="52"/>
      <c r="H770" s="52"/>
      <c r="I770" s="55"/>
      <c r="J770" s="55"/>
      <c r="K770" s="51"/>
      <c r="L770" s="55"/>
      <c r="M770" s="56"/>
      <c r="N770" s="56"/>
      <c r="O770" s="57"/>
      <c r="P770" s="57"/>
      <c r="Q770" s="58"/>
    </row>
    <row r="771" spans="1:17" x14ac:dyDescent="0.25">
      <c r="A771" s="62">
        <f t="shared" si="19"/>
        <v>5</v>
      </c>
      <c r="B771" s="49"/>
      <c r="C771" s="50"/>
      <c r="D771" s="49"/>
      <c r="E771" s="64"/>
      <c r="F771" s="52"/>
      <c r="G771" s="52"/>
      <c r="H771" s="52"/>
      <c r="I771" s="55"/>
      <c r="J771" s="55"/>
      <c r="K771" s="51"/>
      <c r="L771" s="55"/>
      <c r="M771" s="56"/>
      <c r="N771" s="56"/>
      <c r="O771" s="57"/>
      <c r="P771" s="57"/>
      <c r="Q771" s="58"/>
    </row>
    <row r="772" spans="1:17" x14ac:dyDescent="0.25">
      <c r="A772" s="62">
        <f t="shared" si="19"/>
        <v>6</v>
      </c>
      <c r="B772" s="49"/>
      <c r="C772" s="50"/>
      <c r="D772" s="49"/>
      <c r="E772" s="64"/>
      <c r="F772" s="52"/>
      <c r="G772" s="52"/>
      <c r="H772" s="52"/>
      <c r="I772" s="55"/>
      <c r="J772" s="55"/>
      <c r="K772" s="51"/>
      <c r="L772" s="55"/>
      <c r="M772" s="56"/>
      <c r="N772" s="56"/>
      <c r="O772" s="57"/>
      <c r="P772" s="57"/>
      <c r="Q772" s="58"/>
    </row>
    <row r="773" spans="1:17" x14ac:dyDescent="0.25">
      <c r="A773" s="62">
        <f t="shared" si="19"/>
        <v>7</v>
      </c>
      <c r="B773" s="49"/>
      <c r="C773" s="50"/>
      <c r="D773" s="49"/>
      <c r="E773" s="64"/>
      <c r="F773" s="52"/>
      <c r="G773" s="52"/>
      <c r="H773" s="52"/>
      <c r="I773" s="55"/>
      <c r="J773" s="55"/>
      <c r="K773" s="51"/>
      <c r="L773" s="55"/>
      <c r="M773" s="56"/>
      <c r="N773" s="56"/>
      <c r="O773" s="57"/>
      <c r="P773" s="57"/>
      <c r="Q773" s="58"/>
    </row>
    <row r="774" spans="1:17" x14ac:dyDescent="0.25">
      <c r="A774" s="62">
        <f t="shared" si="19"/>
        <v>8</v>
      </c>
      <c r="B774" s="49"/>
      <c r="C774" s="50"/>
      <c r="D774" s="49"/>
      <c r="E774" s="64"/>
      <c r="F774" s="52"/>
      <c r="G774" s="52"/>
      <c r="H774" s="52"/>
      <c r="I774" s="55"/>
      <c r="J774" s="55"/>
      <c r="K774" s="55"/>
      <c r="L774" s="55"/>
      <c r="M774" s="56"/>
      <c r="N774" s="56"/>
      <c r="O774" s="57"/>
      <c r="P774" s="57"/>
      <c r="Q774" s="58"/>
    </row>
    <row r="775" spans="1:17" x14ac:dyDescent="0.25">
      <c r="A775" s="62"/>
      <c r="B775" s="63" t="s">
        <v>31</v>
      </c>
      <c r="C775" s="50"/>
      <c r="D775" s="49"/>
      <c r="E775" s="64"/>
      <c r="F775" s="52"/>
      <c r="G775" s="52"/>
      <c r="H775" s="52"/>
      <c r="I775" s="55"/>
      <c r="J775" s="55"/>
      <c r="K775" s="67">
        <f t="shared" ref="K775:N775" si="20">SUM(K767:K774)</f>
        <v>21.72</v>
      </c>
      <c r="L775" s="67">
        <f t="shared" si="20"/>
        <v>0</v>
      </c>
      <c r="M775" s="66">
        <f t="shared" si="20"/>
        <v>849</v>
      </c>
      <c r="N775" s="67">
        <f t="shared" si="20"/>
        <v>0</v>
      </c>
      <c r="O775" s="57"/>
      <c r="P775" s="57"/>
      <c r="Q775" s="68"/>
    </row>
    <row r="776" spans="1:17" x14ac:dyDescent="0.25">
      <c r="B776" s="69"/>
      <c r="C776" s="69"/>
      <c r="D776" s="69"/>
      <c r="E776" s="70"/>
      <c r="F776" s="69"/>
      <c r="G776" s="69"/>
      <c r="H776" s="69"/>
      <c r="I776" s="69"/>
      <c r="J776" s="69"/>
      <c r="K776" s="69"/>
      <c r="L776" s="69"/>
      <c r="M776" s="69"/>
      <c r="N776" s="69"/>
      <c r="O776" s="69"/>
      <c r="P776" s="69"/>
    </row>
    <row r="777" spans="1:17" ht="18.75" x14ac:dyDescent="0.25">
      <c r="B777" s="72" t="s">
        <v>172</v>
      </c>
      <c r="C777" s="89">
        <f>+K775</f>
        <v>21.72</v>
      </c>
      <c r="H777" s="76"/>
      <c r="I777" s="76"/>
      <c r="J777" s="76"/>
      <c r="K777" s="76"/>
      <c r="L777" s="76"/>
      <c r="M777" s="76"/>
      <c r="N777" s="69"/>
      <c r="O777" s="69"/>
      <c r="P777" s="69"/>
    </row>
    <row r="779" spans="1:17" ht="15.75" thickBot="1" x14ac:dyDescent="0.3"/>
    <row r="780" spans="1:17" ht="30.75" thickBot="1" x14ac:dyDescent="0.3">
      <c r="B780" s="90" t="s">
        <v>173</v>
      </c>
      <c r="C780" s="91" t="s">
        <v>174</v>
      </c>
      <c r="D780" s="90" t="s">
        <v>30</v>
      </c>
      <c r="E780" s="91" t="s">
        <v>175</v>
      </c>
    </row>
    <row r="781" spans="1:17" x14ac:dyDescent="0.25">
      <c r="B781" s="92" t="s">
        <v>176</v>
      </c>
      <c r="C781" s="93">
        <v>20</v>
      </c>
      <c r="D781" s="93"/>
      <c r="E781" s="1094">
        <f>+D781+D782+D783</f>
        <v>40</v>
      </c>
    </row>
    <row r="782" spans="1:17" x14ac:dyDescent="0.25">
      <c r="B782" s="92" t="s">
        <v>177</v>
      </c>
      <c r="C782" s="74">
        <v>30</v>
      </c>
      <c r="D782" s="668">
        <v>0</v>
      </c>
      <c r="E782" s="1095"/>
    </row>
    <row r="783" spans="1:17" ht="15.75" thickBot="1" x14ac:dyDescent="0.3">
      <c r="B783" s="92" t="s">
        <v>178</v>
      </c>
      <c r="C783" s="94">
        <v>40</v>
      </c>
      <c r="D783" s="94">
        <v>40</v>
      </c>
      <c r="E783" s="1096"/>
    </row>
    <row r="785" spans="2:17" ht="15.75" thickBot="1" x14ac:dyDescent="0.3"/>
    <row r="786" spans="2:17" ht="27" thickBot="1" x14ac:dyDescent="0.3">
      <c r="B786" s="1091" t="s">
        <v>179</v>
      </c>
      <c r="C786" s="1092"/>
      <c r="D786" s="1092"/>
      <c r="E786" s="1092"/>
      <c r="F786" s="1092"/>
      <c r="G786" s="1092"/>
      <c r="H786" s="1092"/>
      <c r="I786" s="1092"/>
      <c r="J786" s="1092"/>
      <c r="K786" s="1092"/>
      <c r="L786" s="1092"/>
      <c r="M786" s="1092"/>
      <c r="N786" s="1093"/>
    </row>
    <row r="788" spans="2:17" ht="75" x14ac:dyDescent="0.25">
      <c r="B788" s="78" t="s">
        <v>111</v>
      </c>
      <c r="C788" s="78" t="s">
        <v>112</v>
      </c>
      <c r="D788" s="78" t="s">
        <v>113</v>
      </c>
      <c r="E788" s="78" t="s">
        <v>114</v>
      </c>
      <c r="F788" s="78" t="s">
        <v>115</v>
      </c>
      <c r="G788" s="78" t="s">
        <v>116</v>
      </c>
      <c r="H788" s="78" t="s">
        <v>117</v>
      </c>
      <c r="I788" s="78" t="s">
        <v>118</v>
      </c>
      <c r="J788" s="1084" t="s">
        <v>119</v>
      </c>
      <c r="K788" s="1085"/>
      <c r="L788" s="1086"/>
      <c r="M788" s="78" t="s">
        <v>120</v>
      </c>
      <c r="N788" s="78" t="s">
        <v>121</v>
      </c>
      <c r="O788" s="78" t="s">
        <v>122</v>
      </c>
      <c r="P788" s="1084" t="s">
        <v>97</v>
      </c>
      <c r="Q788" s="1086"/>
    </row>
    <row r="789" spans="2:17" x14ac:dyDescent="0.25">
      <c r="B789" s="85" t="s">
        <v>3375</v>
      </c>
      <c r="C789" s="85"/>
      <c r="D789" s="81" t="s">
        <v>3376</v>
      </c>
      <c r="E789" s="81">
        <v>43580133</v>
      </c>
      <c r="F789" s="81" t="s">
        <v>453</v>
      </c>
      <c r="G789" s="81" t="s">
        <v>3377</v>
      </c>
      <c r="H789" s="81">
        <v>1999</v>
      </c>
      <c r="I789" s="82"/>
      <c r="J789" s="86" t="s">
        <v>1244</v>
      </c>
      <c r="K789" s="87"/>
      <c r="L789" s="84"/>
      <c r="M789" s="41" t="s">
        <v>21</v>
      </c>
      <c r="N789" s="41" t="s">
        <v>21</v>
      </c>
      <c r="O789" s="41" t="s">
        <v>21</v>
      </c>
      <c r="P789" s="993"/>
      <c r="Q789" s="993"/>
    </row>
    <row r="790" spans="2:17" x14ac:dyDescent="0.25">
      <c r="B790" s="85" t="s">
        <v>1600</v>
      </c>
      <c r="C790" s="85"/>
      <c r="D790" s="81" t="s">
        <v>3478</v>
      </c>
      <c r="E790" s="81">
        <v>42889661</v>
      </c>
      <c r="F790" s="81" t="s">
        <v>3479</v>
      </c>
      <c r="G790" s="81" t="s">
        <v>3480</v>
      </c>
      <c r="H790" s="81">
        <v>2007</v>
      </c>
      <c r="I790" s="82"/>
      <c r="J790" s="86" t="s">
        <v>3481</v>
      </c>
      <c r="K790" s="87"/>
      <c r="L790" s="84"/>
      <c r="M790" s="41" t="s">
        <v>21</v>
      </c>
      <c r="N790" s="41" t="s">
        <v>21</v>
      </c>
      <c r="O790" s="41" t="s">
        <v>21</v>
      </c>
      <c r="P790" s="668"/>
      <c r="Q790" s="668"/>
    </row>
    <row r="791" spans="2:17" x14ac:dyDescent="0.25">
      <c r="B791" s="85" t="s">
        <v>2195</v>
      </c>
      <c r="C791" s="85"/>
      <c r="D791" s="81" t="s">
        <v>3476</v>
      </c>
      <c r="E791" s="81">
        <v>15457628</v>
      </c>
      <c r="F791" s="81" t="s">
        <v>3477</v>
      </c>
      <c r="G791" s="81" t="s">
        <v>1044</v>
      </c>
      <c r="H791" s="81">
        <v>1999</v>
      </c>
      <c r="I791" s="82"/>
      <c r="J791" s="86" t="s">
        <v>1365</v>
      </c>
      <c r="K791" s="87"/>
      <c r="L791" s="84"/>
      <c r="M791" s="41" t="s">
        <v>21</v>
      </c>
      <c r="N791" s="41" t="s">
        <v>21</v>
      </c>
      <c r="O791" s="41" t="s">
        <v>21</v>
      </c>
      <c r="P791" s="993"/>
      <c r="Q791" s="993"/>
    </row>
    <row r="792" spans="2:17" x14ac:dyDescent="0.25">
      <c r="B792" s="85"/>
      <c r="C792" s="85"/>
      <c r="D792" s="81"/>
      <c r="E792" s="81"/>
      <c r="F792" s="81"/>
      <c r="G792" s="81"/>
      <c r="H792" s="81"/>
      <c r="I792" s="82"/>
      <c r="J792" s="86"/>
      <c r="K792" s="87"/>
      <c r="L792" s="84"/>
      <c r="M792" s="41"/>
      <c r="N792" s="41"/>
      <c r="O792" s="41"/>
      <c r="P792" s="668"/>
      <c r="Q792" s="668"/>
    </row>
    <row r="793" spans="2:17" x14ac:dyDescent="0.25">
      <c r="B793" s="85"/>
      <c r="C793" s="85"/>
      <c r="D793" s="81"/>
      <c r="E793" s="81"/>
      <c r="F793" s="81"/>
      <c r="G793" s="81"/>
      <c r="H793" s="81"/>
      <c r="I793" s="82"/>
      <c r="J793" s="86"/>
      <c r="K793" s="87"/>
      <c r="L793" s="84"/>
      <c r="M793" s="41"/>
      <c r="N793" s="41"/>
      <c r="O793" s="41"/>
      <c r="P793" s="668"/>
      <c r="Q793" s="668"/>
    </row>
    <row r="794" spans="2:17" x14ac:dyDescent="0.25">
      <c r="B794" s="85"/>
      <c r="C794" s="85"/>
      <c r="D794" s="81"/>
      <c r="E794" s="81"/>
      <c r="F794" s="81"/>
      <c r="G794" s="81"/>
      <c r="H794" s="81"/>
      <c r="I794" s="82"/>
      <c r="J794" s="86"/>
      <c r="K794" s="87"/>
      <c r="L794" s="84"/>
      <c r="M794" s="41"/>
      <c r="N794" s="41"/>
      <c r="O794" s="41"/>
      <c r="P794" s="668"/>
      <c r="Q794" s="668"/>
    </row>
    <row r="795" spans="2:17" x14ac:dyDescent="0.25">
      <c r="B795" s="85"/>
      <c r="C795" s="85"/>
      <c r="D795" s="81"/>
      <c r="E795" s="81"/>
      <c r="F795" s="81"/>
      <c r="G795" s="81"/>
      <c r="H795" s="81"/>
      <c r="I795" s="82"/>
      <c r="J795" s="86"/>
      <c r="K795" s="87"/>
      <c r="L795" s="84"/>
      <c r="M795" s="41"/>
      <c r="N795" s="41"/>
      <c r="O795" s="41"/>
      <c r="P795" s="668"/>
      <c r="Q795" s="668"/>
    </row>
    <row r="796" spans="2:17" x14ac:dyDescent="0.25">
      <c r="B796" s="85"/>
      <c r="C796" s="85"/>
      <c r="D796" s="81"/>
      <c r="E796" s="81"/>
      <c r="F796" s="81"/>
      <c r="G796" s="81"/>
      <c r="H796" s="81"/>
      <c r="I796" s="82"/>
      <c r="J796" s="86"/>
      <c r="K796" s="84"/>
      <c r="L796" s="84"/>
      <c r="M796" s="41"/>
      <c r="N796" s="41"/>
      <c r="O796" s="41"/>
      <c r="P796" s="993"/>
      <c r="Q796" s="993"/>
    </row>
    <row r="799" spans="2:17" ht="15.75" thickBot="1" x14ac:dyDescent="0.3"/>
    <row r="800" spans="2:17" ht="30" x14ac:dyDescent="0.25">
      <c r="B800" s="42" t="s">
        <v>20</v>
      </c>
      <c r="C800" s="42" t="s">
        <v>173</v>
      </c>
      <c r="D800" s="78" t="s">
        <v>174</v>
      </c>
      <c r="E800" s="42" t="s">
        <v>30</v>
      </c>
      <c r="F800" s="91" t="s">
        <v>194</v>
      </c>
      <c r="G800" s="96"/>
    </row>
    <row r="801" spans="2:16" ht="108" x14ac:dyDescent="0.2">
      <c r="B801" s="1097" t="s">
        <v>195</v>
      </c>
      <c r="C801" s="97" t="s">
        <v>196</v>
      </c>
      <c r="D801" s="668">
        <v>25</v>
      </c>
      <c r="E801" s="668">
        <v>25</v>
      </c>
      <c r="F801" s="1098">
        <f>+E801+E802+E803</f>
        <v>60</v>
      </c>
      <c r="G801" s="98"/>
    </row>
    <row r="802" spans="2:16" ht="96" x14ac:dyDescent="0.2">
      <c r="B802" s="1097"/>
      <c r="C802" s="97" t="s">
        <v>197</v>
      </c>
      <c r="D802" s="675">
        <v>25</v>
      </c>
      <c r="E802" s="668">
        <v>25</v>
      </c>
      <c r="F802" s="1099"/>
      <c r="G802" s="98"/>
    </row>
    <row r="803" spans="2:16" ht="60" x14ac:dyDescent="0.2">
      <c r="B803" s="1097"/>
      <c r="C803" s="97" t="s">
        <v>198</v>
      </c>
      <c r="D803" s="668">
        <v>10</v>
      </c>
      <c r="E803" s="668">
        <v>10</v>
      </c>
      <c r="F803" s="1100"/>
      <c r="G803" s="98"/>
    </row>
    <row r="804" spans="2:16" x14ac:dyDescent="0.25">
      <c r="C804"/>
    </row>
    <row r="807" spans="2:16" x14ac:dyDescent="0.25">
      <c r="B807" s="39" t="s">
        <v>199</v>
      </c>
    </row>
    <row r="810" spans="2:16" x14ac:dyDescent="0.25">
      <c r="B810" s="40" t="s">
        <v>20</v>
      </c>
      <c r="C810" s="40" t="s">
        <v>29</v>
      </c>
      <c r="D810" s="42" t="s">
        <v>30</v>
      </c>
      <c r="E810" s="42" t="s">
        <v>31</v>
      </c>
    </row>
    <row r="811" spans="2:16" ht="28.5" x14ac:dyDescent="0.25">
      <c r="B811" s="43" t="s">
        <v>200</v>
      </c>
      <c r="C811" s="44">
        <v>40</v>
      </c>
      <c r="D811" s="668">
        <f>+E781</f>
        <v>40</v>
      </c>
      <c r="E811" s="1081">
        <f>+D811+D812</f>
        <v>100</v>
      </c>
    </row>
    <row r="812" spans="2:16" ht="42.75" x14ac:dyDescent="0.25">
      <c r="B812" s="43" t="s">
        <v>201</v>
      </c>
      <c r="C812" s="44">
        <v>60</v>
      </c>
      <c r="D812" s="668">
        <f>+F801</f>
        <v>60</v>
      </c>
      <c r="E812" s="1082"/>
    </row>
    <row r="814" spans="2:16" x14ac:dyDescent="0.25">
      <c r="B814" s="1" t="s">
        <v>3514</v>
      </c>
    </row>
    <row r="816" spans="2:16" ht="26.25" x14ac:dyDescent="0.25">
      <c r="B816" s="1072" t="s">
        <v>1</v>
      </c>
      <c r="C816" s="1073"/>
      <c r="D816" s="1073"/>
      <c r="E816" s="1073"/>
      <c r="F816" s="1073"/>
      <c r="G816" s="1073"/>
      <c r="H816" s="1073"/>
      <c r="I816" s="1073"/>
      <c r="J816" s="1073"/>
      <c r="K816" s="1073"/>
      <c r="L816" s="1073"/>
      <c r="M816" s="1073"/>
      <c r="N816" s="1073"/>
      <c r="O816" s="1073"/>
      <c r="P816" s="1073"/>
    </row>
    <row r="818" spans="2:16" ht="26.25" x14ac:dyDescent="0.25">
      <c r="B818" s="1072" t="s">
        <v>2</v>
      </c>
      <c r="C818" s="1073"/>
      <c r="D818" s="1073"/>
      <c r="E818" s="1073"/>
      <c r="F818" s="1073"/>
      <c r="G818" s="1073"/>
      <c r="H818" s="1073"/>
      <c r="I818" s="1073"/>
      <c r="J818" s="1073"/>
      <c r="K818" s="1073"/>
      <c r="L818" s="1073"/>
      <c r="M818" s="1073"/>
      <c r="N818" s="1073"/>
      <c r="O818" s="1073"/>
      <c r="P818" s="1073"/>
    </row>
    <row r="819" spans="2:16" ht="15.75" thickBot="1" x14ac:dyDescent="0.3"/>
    <row r="820" spans="2:16" ht="21.75" thickBot="1" x14ac:dyDescent="0.3">
      <c r="B820" s="3" t="s">
        <v>3</v>
      </c>
      <c r="C820" s="1074" t="s">
        <v>3339</v>
      </c>
      <c r="D820" s="1074"/>
      <c r="E820" s="1074"/>
      <c r="F820" s="1074"/>
      <c r="G820" s="1074"/>
      <c r="H820" s="1074"/>
      <c r="I820" s="1074"/>
      <c r="J820" s="1074"/>
      <c r="K820" s="1074"/>
      <c r="L820" s="1074"/>
      <c r="M820" s="1074"/>
      <c r="N820" s="1075"/>
    </row>
    <row r="821" spans="2:16" ht="16.5" thickBot="1" x14ac:dyDescent="0.3">
      <c r="B821" s="4" t="s">
        <v>5</v>
      </c>
      <c r="C821" s="1074"/>
      <c r="D821" s="1074"/>
      <c r="E821" s="1074"/>
      <c r="F821" s="1074"/>
      <c r="G821" s="1074"/>
      <c r="H821" s="1074"/>
      <c r="I821" s="1074"/>
      <c r="J821" s="1074"/>
      <c r="K821" s="1074"/>
      <c r="L821" s="1074"/>
      <c r="M821" s="1074"/>
      <c r="N821" s="1075"/>
    </row>
    <row r="822" spans="2:16" ht="16.5" thickBot="1" x14ac:dyDescent="0.3">
      <c r="B822" s="4" t="s">
        <v>6</v>
      </c>
      <c r="C822" s="1074"/>
      <c r="D822" s="1074"/>
      <c r="E822" s="1074"/>
      <c r="F822" s="1074"/>
      <c r="G822" s="1074"/>
      <c r="H822" s="1074"/>
      <c r="I822" s="1074"/>
      <c r="J822" s="1074"/>
      <c r="K822" s="1074"/>
      <c r="L822" s="1074"/>
      <c r="M822" s="1074"/>
      <c r="N822" s="1075"/>
    </row>
    <row r="823" spans="2:16" ht="16.5" thickBot="1" x14ac:dyDescent="0.3">
      <c r="B823" s="4" t="s">
        <v>7</v>
      </c>
      <c r="C823" s="1074"/>
      <c r="D823" s="1074"/>
      <c r="E823" s="1074"/>
      <c r="F823" s="1074"/>
      <c r="G823" s="1074"/>
      <c r="H823" s="1074"/>
      <c r="I823" s="1074"/>
      <c r="J823" s="1074"/>
      <c r="K823" s="1074"/>
      <c r="L823" s="1074"/>
      <c r="M823" s="1074"/>
      <c r="N823" s="1075"/>
    </row>
    <row r="824" spans="2:16" ht="16.5" thickBot="1" x14ac:dyDescent="0.3">
      <c r="B824" s="4" t="s">
        <v>8</v>
      </c>
      <c r="C824" s="1076">
        <v>16</v>
      </c>
      <c r="D824" s="1076"/>
      <c r="E824" s="1077"/>
      <c r="F824" s="5"/>
      <c r="G824" s="5"/>
      <c r="H824" s="5"/>
      <c r="I824" s="5"/>
      <c r="J824" s="5"/>
      <c r="K824" s="5"/>
      <c r="L824" s="5"/>
      <c r="M824" s="5"/>
      <c r="N824" s="6"/>
    </row>
    <row r="825" spans="2:16" ht="16.5" thickBot="1" x14ac:dyDescent="0.3">
      <c r="B825" s="7" t="s">
        <v>10</v>
      </c>
      <c r="C825" s="8">
        <v>41972</v>
      </c>
      <c r="D825" s="9"/>
      <c r="E825" s="9"/>
      <c r="F825" s="9"/>
      <c r="G825" s="9"/>
      <c r="H825" s="9"/>
      <c r="I825" s="9"/>
      <c r="J825" s="9"/>
      <c r="K825" s="9"/>
      <c r="L825" s="9"/>
      <c r="M825" s="9"/>
      <c r="N825" s="10"/>
    </row>
    <row r="826" spans="2:16" ht="15.75" x14ac:dyDescent="0.25">
      <c r="B826" s="11"/>
      <c r="C826" s="12"/>
      <c r="D826" s="13"/>
      <c r="E826" s="13"/>
      <c r="F826" s="13"/>
      <c r="G826" s="13"/>
      <c r="H826" s="13"/>
      <c r="I826" s="14"/>
      <c r="J826" s="14"/>
      <c r="K826" s="14"/>
      <c r="L826" s="14"/>
      <c r="M826" s="14"/>
      <c r="N826" s="13"/>
    </row>
    <row r="827" spans="2:16" x14ac:dyDescent="0.25">
      <c r="I827" s="14"/>
      <c r="J827" s="14"/>
      <c r="K827" s="14"/>
      <c r="L827" s="14"/>
      <c r="M827" s="14"/>
      <c r="N827" s="15"/>
    </row>
    <row r="828" spans="2:16" x14ac:dyDescent="0.25">
      <c r="B828" s="1078" t="s">
        <v>12</v>
      </c>
      <c r="C828" s="1078"/>
      <c r="D828" s="672" t="s">
        <v>13</v>
      </c>
      <c r="E828" s="672" t="s">
        <v>14</v>
      </c>
      <c r="F828" s="672" t="s">
        <v>15</v>
      </c>
      <c r="G828" s="16"/>
      <c r="I828" s="17"/>
      <c r="J828" s="17"/>
      <c r="K828" s="17"/>
      <c r="L828" s="17"/>
      <c r="M828" s="17"/>
      <c r="N828" s="15"/>
    </row>
    <row r="829" spans="2:16" x14ac:dyDescent="0.25">
      <c r="B829" s="1078"/>
      <c r="C829" s="1078"/>
      <c r="D829" s="672">
        <v>16</v>
      </c>
      <c r="E829" s="18">
        <v>636652692</v>
      </c>
      <c r="F829" s="202">
        <v>234</v>
      </c>
      <c r="G829" s="20"/>
      <c r="I829" s="21"/>
      <c r="J829" s="21"/>
      <c r="K829" s="21"/>
      <c r="L829" s="21"/>
      <c r="M829" s="21"/>
      <c r="N829" s="15"/>
    </row>
    <row r="830" spans="2:16" x14ac:dyDescent="0.25">
      <c r="B830" s="1078"/>
      <c r="C830" s="1078"/>
      <c r="D830" s="672"/>
      <c r="E830" s="18"/>
      <c r="F830" s="18"/>
      <c r="G830" s="20"/>
      <c r="I830" s="21"/>
      <c r="J830" s="21"/>
      <c r="K830" s="21"/>
      <c r="L830" s="21"/>
      <c r="M830" s="21"/>
      <c r="N830" s="15"/>
    </row>
    <row r="831" spans="2:16" x14ac:dyDescent="0.25">
      <c r="B831" s="1078"/>
      <c r="C831" s="1078"/>
      <c r="D831" s="672"/>
      <c r="E831" s="18"/>
      <c r="F831" s="18"/>
      <c r="G831" s="20"/>
      <c r="I831" s="21"/>
      <c r="J831" s="21"/>
      <c r="K831" s="21"/>
      <c r="L831" s="21"/>
      <c r="M831" s="21"/>
      <c r="N831" s="15"/>
    </row>
    <row r="832" spans="2:16" x14ac:dyDescent="0.25">
      <c r="B832" s="1078"/>
      <c r="C832" s="1078"/>
      <c r="D832" s="672"/>
      <c r="E832" s="22"/>
      <c r="F832" s="18"/>
      <c r="G832" s="20"/>
      <c r="H832" s="23"/>
      <c r="I832" s="21"/>
      <c r="J832" s="21"/>
      <c r="K832" s="21"/>
      <c r="L832" s="21"/>
      <c r="M832" s="21"/>
      <c r="N832" s="24"/>
    </row>
    <row r="833" spans="1:14" x14ac:dyDescent="0.25">
      <c r="B833" s="1078"/>
      <c r="C833" s="1078"/>
      <c r="D833" s="672"/>
      <c r="E833" s="22"/>
      <c r="F833" s="18"/>
      <c r="G833" s="20"/>
      <c r="H833" s="23"/>
      <c r="I833" s="25"/>
      <c r="J833" s="25"/>
      <c r="K833" s="25"/>
      <c r="L833" s="25"/>
      <c r="M833" s="25"/>
      <c r="N833" s="24"/>
    </row>
    <row r="834" spans="1:14" x14ac:dyDescent="0.25">
      <c r="B834" s="1078"/>
      <c r="C834" s="1078"/>
      <c r="D834" s="672"/>
      <c r="E834" s="22"/>
      <c r="F834" s="18"/>
      <c r="G834" s="20"/>
      <c r="H834" s="23"/>
      <c r="I834" s="14"/>
      <c r="J834" s="14"/>
      <c r="K834" s="14"/>
      <c r="L834" s="14"/>
      <c r="M834" s="14"/>
      <c r="N834" s="24"/>
    </row>
    <row r="835" spans="1:14" x14ac:dyDescent="0.25">
      <c r="B835" s="1078"/>
      <c r="C835" s="1078"/>
      <c r="D835" s="672"/>
      <c r="E835" s="22"/>
      <c r="F835" s="18"/>
      <c r="G835" s="20"/>
      <c r="H835" s="23"/>
      <c r="I835" s="14"/>
      <c r="J835" s="14"/>
      <c r="K835" s="14"/>
      <c r="L835" s="14"/>
      <c r="M835" s="14"/>
      <c r="N835" s="24"/>
    </row>
    <row r="836" spans="1:14" ht="15.75" thickBot="1" x14ac:dyDescent="0.3">
      <c r="B836" s="1079" t="s">
        <v>16</v>
      </c>
      <c r="C836" s="1080"/>
      <c r="D836" s="672"/>
      <c r="E836" s="26">
        <f>SUM(E829:E835)</f>
        <v>636652692</v>
      </c>
      <c r="F836" s="202">
        <f>SUM(F829:F835)</f>
        <v>234</v>
      </c>
      <c r="G836" s="20"/>
      <c r="H836" s="23"/>
      <c r="I836" s="14"/>
      <c r="J836" s="14"/>
      <c r="K836" s="14"/>
      <c r="L836" s="14"/>
      <c r="M836" s="14"/>
      <c r="N836" s="24"/>
    </row>
    <row r="837" spans="1:14" ht="45.75" thickBot="1" x14ac:dyDescent="0.3">
      <c r="A837" s="27"/>
      <c r="B837" s="28" t="s">
        <v>17</v>
      </c>
      <c r="C837" s="28" t="s">
        <v>18</v>
      </c>
      <c r="E837" s="17"/>
      <c r="F837" s="17"/>
      <c r="G837" s="17"/>
      <c r="H837" s="17"/>
      <c r="I837" s="29"/>
      <c r="J837" s="29"/>
      <c r="K837" s="29"/>
      <c r="L837" s="29"/>
      <c r="M837" s="29"/>
    </row>
    <row r="838" spans="1:14" ht="15.75" thickBot="1" x14ac:dyDescent="0.3">
      <c r="A838" s="30">
        <v>1</v>
      </c>
      <c r="C838" s="31">
        <f>+(F836*80)/100</f>
        <v>187.2</v>
      </c>
      <c r="D838" s="32"/>
      <c r="E838" s="33">
        <f>E836</f>
        <v>636652692</v>
      </c>
      <c r="F838" s="34"/>
      <c r="G838" s="34"/>
      <c r="H838" s="34"/>
      <c r="I838" s="35"/>
      <c r="J838" s="35"/>
      <c r="K838" s="35"/>
      <c r="L838" s="35"/>
      <c r="M838" s="35"/>
    </row>
    <row r="839" spans="1:14" x14ac:dyDescent="0.25">
      <c r="A839" s="36"/>
      <c r="C839" s="37"/>
      <c r="D839" s="21"/>
      <c r="E839" s="38"/>
      <c r="F839" s="34"/>
      <c r="G839" s="34"/>
      <c r="H839" s="34"/>
      <c r="I839" s="35"/>
      <c r="J839" s="35"/>
      <c r="K839" s="35"/>
      <c r="L839" s="35"/>
      <c r="M839" s="35"/>
    </row>
    <row r="840" spans="1:14" x14ac:dyDescent="0.25">
      <c r="A840" s="36"/>
      <c r="C840" s="37"/>
      <c r="D840" s="21"/>
      <c r="E840" s="38"/>
      <c r="F840" s="34"/>
      <c r="G840" s="34"/>
      <c r="H840" s="34"/>
      <c r="I840" s="35"/>
      <c r="J840" s="35"/>
      <c r="K840" s="35"/>
      <c r="L840" s="35"/>
      <c r="M840" s="35"/>
    </row>
    <row r="841" spans="1:14" x14ac:dyDescent="0.25">
      <c r="A841" s="36"/>
      <c r="B841" s="39" t="s">
        <v>19</v>
      </c>
      <c r="C841"/>
      <c r="D841"/>
      <c r="E841"/>
      <c r="F841"/>
      <c r="G841"/>
      <c r="H841"/>
      <c r="I841" s="14"/>
      <c r="J841" s="14"/>
      <c r="K841" s="14"/>
      <c r="L841" s="14"/>
      <c r="M841" s="14"/>
      <c r="N841" s="15"/>
    </row>
    <row r="842" spans="1:14" x14ac:dyDescent="0.25">
      <c r="A842" s="36"/>
      <c r="B842"/>
      <c r="C842"/>
      <c r="D842"/>
      <c r="E842"/>
      <c r="F842"/>
      <c r="G842"/>
      <c r="H842"/>
      <c r="I842" s="14"/>
      <c r="J842" s="14"/>
      <c r="K842" s="14"/>
      <c r="L842" s="14"/>
      <c r="M842" s="14"/>
      <c r="N842" s="15"/>
    </row>
    <row r="843" spans="1:14" x14ac:dyDescent="0.25">
      <c r="A843" s="36"/>
      <c r="B843" s="40" t="s">
        <v>20</v>
      </c>
      <c r="C843" s="40" t="s">
        <v>21</v>
      </c>
      <c r="D843" s="40" t="s">
        <v>22</v>
      </c>
      <c r="E843"/>
      <c r="F843"/>
      <c r="G843"/>
      <c r="H843"/>
      <c r="I843" s="14"/>
      <c r="J843" s="14"/>
      <c r="K843" s="14"/>
      <c r="L843" s="14"/>
      <c r="M843" s="14"/>
      <c r="N843" s="15"/>
    </row>
    <row r="844" spans="1:14" x14ac:dyDescent="0.25">
      <c r="A844" s="36"/>
      <c r="B844" s="41" t="s">
        <v>23</v>
      </c>
      <c r="C844" s="41"/>
      <c r="D844" s="41" t="s">
        <v>24</v>
      </c>
      <c r="E844"/>
      <c r="F844"/>
      <c r="G844"/>
      <c r="H844"/>
      <c r="I844" s="14"/>
      <c r="J844" s="14"/>
      <c r="K844" s="14"/>
      <c r="L844" s="14"/>
      <c r="M844" s="14"/>
      <c r="N844" s="15"/>
    </row>
    <row r="845" spans="1:14" x14ac:dyDescent="0.25">
      <c r="A845" s="36"/>
      <c r="B845" s="41" t="s">
        <v>25</v>
      </c>
      <c r="C845" s="41" t="s">
        <v>24</v>
      </c>
      <c r="D845" s="41"/>
      <c r="E845"/>
      <c r="F845"/>
      <c r="G845"/>
      <c r="H845"/>
      <c r="I845" s="14"/>
      <c r="J845" s="14"/>
      <c r="K845" s="14"/>
      <c r="L845" s="14"/>
      <c r="M845" s="14"/>
      <c r="N845" s="15"/>
    </row>
    <row r="846" spans="1:14" x14ac:dyDescent="0.25">
      <c r="A846" s="36"/>
      <c r="B846" s="41" t="s">
        <v>26</v>
      </c>
      <c r="C846" s="41" t="s">
        <v>24</v>
      </c>
      <c r="D846" s="41"/>
      <c r="E846"/>
      <c r="F846"/>
      <c r="G846"/>
      <c r="H846"/>
      <c r="I846" s="14"/>
      <c r="J846" s="14"/>
      <c r="K846" s="14"/>
      <c r="L846" s="14"/>
      <c r="M846" s="14"/>
      <c r="N846" s="15"/>
    </row>
    <row r="847" spans="1:14" x14ac:dyDescent="0.25">
      <c r="A847" s="36"/>
      <c r="B847" s="41" t="s">
        <v>27</v>
      </c>
      <c r="C847" s="255" t="s">
        <v>24</v>
      </c>
      <c r="D847" s="41"/>
      <c r="E847"/>
      <c r="F847"/>
      <c r="G847"/>
      <c r="H847"/>
      <c r="I847" s="14"/>
      <c r="J847" s="14"/>
      <c r="K847" s="14"/>
      <c r="L847" s="14"/>
      <c r="M847" s="14"/>
      <c r="N847" s="15"/>
    </row>
    <row r="848" spans="1:14" x14ac:dyDescent="0.25">
      <c r="A848" s="36"/>
      <c r="B848"/>
      <c r="C848"/>
      <c r="D848"/>
      <c r="E848"/>
      <c r="F848"/>
      <c r="G848"/>
      <c r="H848"/>
      <c r="I848" s="14"/>
      <c r="J848" s="14"/>
      <c r="K848" s="14"/>
      <c r="L848" s="14"/>
      <c r="M848" s="14"/>
      <c r="N848" s="15"/>
    </row>
    <row r="849" spans="1:17" x14ac:dyDescent="0.25">
      <c r="A849" s="36"/>
      <c r="B849"/>
      <c r="C849"/>
      <c r="D849"/>
      <c r="E849"/>
      <c r="F849"/>
      <c r="G849"/>
      <c r="H849"/>
      <c r="I849" s="14"/>
      <c r="J849" s="14"/>
      <c r="K849" s="14"/>
      <c r="L849" s="14"/>
      <c r="M849" s="14"/>
      <c r="N849" s="15"/>
    </row>
    <row r="850" spans="1:17" x14ac:dyDescent="0.25">
      <c r="A850" s="36"/>
      <c r="B850" s="39" t="s">
        <v>28</v>
      </c>
      <c r="C850"/>
      <c r="D850"/>
      <c r="E850"/>
      <c r="F850"/>
      <c r="G850"/>
      <c r="H850"/>
      <c r="I850" s="14"/>
      <c r="J850" s="14"/>
      <c r="K850" s="14"/>
      <c r="L850" s="14"/>
      <c r="M850" s="14"/>
      <c r="N850" s="15"/>
    </row>
    <row r="851" spans="1:17" x14ac:dyDescent="0.25">
      <c r="A851" s="36"/>
      <c r="B851"/>
      <c r="C851"/>
      <c r="D851"/>
      <c r="E851"/>
      <c r="F851"/>
      <c r="G851"/>
      <c r="H851"/>
      <c r="I851" s="14"/>
      <c r="J851" s="14"/>
      <c r="K851" s="14"/>
      <c r="L851" s="14"/>
      <c r="M851" s="14"/>
      <c r="N851" s="15"/>
    </row>
    <row r="852" spans="1:17" x14ac:dyDescent="0.25">
      <c r="A852" s="36"/>
      <c r="B852"/>
      <c r="C852"/>
      <c r="D852"/>
      <c r="E852"/>
      <c r="F852"/>
      <c r="G852"/>
      <c r="H852"/>
      <c r="I852" s="14"/>
      <c r="J852" s="14"/>
      <c r="K852" s="14"/>
      <c r="L852" s="14"/>
      <c r="M852" s="14"/>
      <c r="N852" s="15"/>
    </row>
    <row r="853" spans="1:17" x14ac:dyDescent="0.25">
      <c r="A853" s="36"/>
      <c r="B853" s="40" t="s">
        <v>20</v>
      </c>
      <c r="C853" s="40" t="s">
        <v>29</v>
      </c>
      <c r="D853" s="42" t="s">
        <v>30</v>
      </c>
      <c r="E853" s="42" t="s">
        <v>31</v>
      </c>
      <c r="F853"/>
      <c r="G853"/>
      <c r="H853"/>
      <c r="I853" s="14"/>
      <c r="J853" s="14"/>
      <c r="K853" s="14"/>
      <c r="L853" s="14"/>
      <c r="M853" s="14"/>
      <c r="N853" s="15"/>
    </row>
    <row r="854" spans="1:17" ht="28.5" x14ac:dyDescent="0.25">
      <c r="A854" s="36"/>
      <c r="B854" s="43" t="s">
        <v>32</v>
      </c>
      <c r="C854" s="44">
        <v>40</v>
      </c>
      <c r="D854" s="668">
        <v>40</v>
      </c>
      <c r="E854" s="1081">
        <f>+D854+D855</f>
        <v>100</v>
      </c>
      <c r="F854"/>
      <c r="G854"/>
      <c r="H854"/>
      <c r="I854" s="14"/>
      <c r="J854" s="14"/>
      <c r="K854" s="14"/>
      <c r="L854" s="14"/>
      <c r="M854" s="14"/>
      <c r="N854" s="15"/>
    </row>
    <row r="855" spans="1:17" ht="42.75" x14ac:dyDescent="0.25">
      <c r="A855" s="36"/>
      <c r="B855" s="43" t="s">
        <v>33</v>
      </c>
      <c r="C855" s="44">
        <v>60</v>
      </c>
      <c r="D855" s="668">
        <v>60</v>
      </c>
      <c r="E855" s="1082"/>
      <c r="F855"/>
      <c r="G855"/>
      <c r="H855"/>
      <c r="I855" s="14"/>
      <c r="J855" s="14"/>
      <c r="K855" s="14"/>
      <c r="L855" s="14"/>
      <c r="M855" s="14"/>
      <c r="N855" s="15"/>
    </row>
    <row r="856" spans="1:17" x14ac:dyDescent="0.25">
      <c r="A856" s="36"/>
      <c r="C856" s="37"/>
      <c r="D856" s="21"/>
      <c r="E856" s="38"/>
      <c r="F856" s="34"/>
      <c r="G856" s="34"/>
      <c r="H856" s="34"/>
      <c r="I856" s="35"/>
      <c r="J856" s="35"/>
      <c r="K856" s="35"/>
      <c r="L856" s="35"/>
      <c r="M856" s="35"/>
    </row>
    <row r="857" spans="1:17" x14ac:dyDescent="0.25">
      <c r="A857" s="36"/>
      <c r="C857" s="37"/>
      <c r="D857" s="21"/>
      <c r="E857" s="38"/>
      <c r="F857" s="34"/>
      <c r="G857" s="34"/>
      <c r="H857" s="34"/>
      <c r="I857" s="35"/>
      <c r="J857" s="35"/>
      <c r="K857" s="35"/>
      <c r="L857" s="35"/>
      <c r="M857" s="35"/>
    </row>
    <row r="858" spans="1:17" x14ac:dyDescent="0.25">
      <c r="A858" s="36"/>
      <c r="C858" s="37"/>
      <c r="D858" s="21"/>
      <c r="E858" s="38"/>
      <c r="F858" s="34"/>
      <c r="G858" s="34"/>
      <c r="H858" s="34"/>
      <c r="I858" s="35"/>
      <c r="J858" s="35"/>
      <c r="K858" s="35"/>
      <c r="L858" s="35"/>
      <c r="M858" s="35"/>
    </row>
    <row r="859" spans="1:17" ht="15.75" thickBot="1" x14ac:dyDescent="0.3">
      <c r="M859" s="1083" t="s">
        <v>34</v>
      </c>
      <c r="N859" s="1083"/>
    </row>
    <row r="860" spans="1:17" x14ac:dyDescent="0.25">
      <c r="B860" s="39" t="s">
        <v>35</v>
      </c>
      <c r="M860" s="45"/>
      <c r="N860" s="45"/>
    </row>
    <row r="861" spans="1:17" ht="15.75" thickBot="1" x14ac:dyDescent="0.3">
      <c r="M861" s="45"/>
      <c r="N861" s="45"/>
    </row>
    <row r="862" spans="1:17" ht="60" x14ac:dyDescent="0.25">
      <c r="A862" s="14"/>
      <c r="B862" s="46" t="s">
        <v>36</v>
      </c>
      <c r="C862" s="46" t="s">
        <v>37</v>
      </c>
      <c r="D862" s="46" t="s">
        <v>38</v>
      </c>
      <c r="E862" s="46" t="s">
        <v>39</v>
      </c>
      <c r="F862" s="46" t="s">
        <v>40</v>
      </c>
      <c r="G862" s="46" t="s">
        <v>41</v>
      </c>
      <c r="H862" s="46" t="s">
        <v>42</v>
      </c>
      <c r="I862" s="46" t="s">
        <v>43</v>
      </c>
      <c r="J862" s="46" t="s">
        <v>44</v>
      </c>
      <c r="K862" s="46" t="s">
        <v>45</v>
      </c>
      <c r="L862" s="46" t="s">
        <v>46</v>
      </c>
      <c r="M862" s="47" t="s">
        <v>47</v>
      </c>
      <c r="N862" s="46" t="s">
        <v>48</v>
      </c>
      <c r="O862" s="46" t="s">
        <v>49</v>
      </c>
      <c r="P862" s="48" t="s">
        <v>50</v>
      </c>
      <c r="Q862" s="48" t="s">
        <v>51</v>
      </c>
    </row>
    <row r="863" spans="1:17" x14ac:dyDescent="0.25">
      <c r="A863" s="62" t="e">
        <f>+#REF!+1</f>
        <v>#REF!</v>
      </c>
      <c r="B863" s="49" t="s">
        <v>3339</v>
      </c>
      <c r="C863" s="50" t="s">
        <v>3339</v>
      </c>
      <c r="D863" s="49" t="s">
        <v>272</v>
      </c>
      <c r="E863" s="64" t="s">
        <v>3515</v>
      </c>
      <c r="F863" s="52" t="s">
        <v>21</v>
      </c>
      <c r="G863" s="52"/>
      <c r="H863" s="52" t="s">
        <v>1160</v>
      </c>
      <c r="I863" s="55" t="s">
        <v>506</v>
      </c>
      <c r="J863" s="55" t="s">
        <v>22</v>
      </c>
      <c r="K863" s="56">
        <v>22.64</v>
      </c>
      <c r="L863" s="55"/>
      <c r="M863" s="56">
        <v>234</v>
      </c>
      <c r="N863" s="56"/>
      <c r="O863" s="57">
        <v>845622498</v>
      </c>
      <c r="P863" s="57" t="s">
        <v>3516</v>
      </c>
      <c r="Q863" s="58"/>
    </row>
    <row r="864" spans="1:17" x14ac:dyDescent="0.25">
      <c r="A864" s="62" t="e">
        <f t="shared" ref="A864:A869" si="21">+A863+1</f>
        <v>#REF!</v>
      </c>
      <c r="B864" s="49"/>
      <c r="C864" s="50"/>
      <c r="D864" s="49"/>
      <c r="E864" s="64"/>
      <c r="F864" s="52"/>
      <c r="G864" s="52"/>
      <c r="H864" s="52"/>
      <c r="I864" s="55"/>
      <c r="J864" s="55"/>
      <c r="K864" s="51"/>
      <c r="L864" s="55"/>
      <c r="M864" s="56"/>
      <c r="N864" s="56"/>
      <c r="O864" s="57"/>
      <c r="P864" s="57"/>
      <c r="Q864" s="58"/>
    </row>
    <row r="865" spans="1:17" ht="30" x14ac:dyDescent="0.25">
      <c r="A865" s="62" t="e">
        <f t="shared" si="21"/>
        <v>#REF!</v>
      </c>
      <c r="B865" s="49" t="s">
        <v>3339</v>
      </c>
      <c r="C865" s="50" t="s">
        <v>3339</v>
      </c>
      <c r="D865" s="49" t="s">
        <v>3491</v>
      </c>
      <c r="E865" s="64" t="s">
        <v>3517</v>
      </c>
      <c r="F865" s="52" t="s">
        <v>21</v>
      </c>
      <c r="G865" s="52"/>
      <c r="H865" s="52" t="s">
        <v>3518</v>
      </c>
      <c r="I865" s="55" t="s">
        <v>509</v>
      </c>
      <c r="J865" s="55" t="s">
        <v>22</v>
      </c>
      <c r="K865" s="56">
        <v>0.92</v>
      </c>
      <c r="L865" s="88">
        <v>2.8</v>
      </c>
      <c r="M865" s="56">
        <v>350</v>
      </c>
      <c r="N865" s="56"/>
      <c r="O865" s="57">
        <v>261621150</v>
      </c>
      <c r="P865" s="57" t="s">
        <v>3519</v>
      </c>
      <c r="Q865" s="58" t="s">
        <v>3520</v>
      </c>
    </row>
    <row r="866" spans="1:17" ht="120" x14ac:dyDescent="0.25">
      <c r="A866" s="62" t="e">
        <f t="shared" si="21"/>
        <v>#REF!</v>
      </c>
      <c r="B866" s="49" t="s">
        <v>3510</v>
      </c>
      <c r="C866" s="50" t="s">
        <v>3361</v>
      </c>
      <c r="D866" s="49" t="s">
        <v>2834</v>
      </c>
      <c r="E866" s="64" t="s">
        <v>3513</v>
      </c>
      <c r="F866" s="52" t="s">
        <v>21</v>
      </c>
      <c r="G866" s="52"/>
      <c r="H866" s="52" t="s">
        <v>3497</v>
      </c>
      <c r="I866" s="55" t="s">
        <v>1160</v>
      </c>
      <c r="J866" s="55" t="s">
        <v>22</v>
      </c>
      <c r="K866" s="51">
        <v>0</v>
      </c>
      <c r="L866" s="55"/>
      <c r="M866" s="56">
        <v>199</v>
      </c>
      <c r="N866" s="56"/>
      <c r="O866" s="57">
        <v>50455275</v>
      </c>
      <c r="P866" s="57">
        <v>1491</v>
      </c>
      <c r="Q866" s="58" t="s">
        <v>3521</v>
      </c>
    </row>
    <row r="867" spans="1:17" x14ac:dyDescent="0.25">
      <c r="A867" s="62" t="e">
        <f t="shared" si="21"/>
        <v>#REF!</v>
      </c>
      <c r="B867" s="49"/>
      <c r="C867" s="50"/>
      <c r="D867" s="49"/>
      <c r="E867" s="64"/>
      <c r="F867" s="52"/>
      <c r="G867" s="52"/>
      <c r="H867" s="52"/>
      <c r="I867" s="55"/>
      <c r="J867" s="55"/>
      <c r="K867" s="55"/>
      <c r="L867" s="55"/>
      <c r="M867" s="56"/>
      <c r="N867" s="56"/>
      <c r="O867" s="57"/>
      <c r="P867" s="57"/>
      <c r="Q867" s="58"/>
    </row>
    <row r="868" spans="1:17" x14ac:dyDescent="0.25">
      <c r="A868" s="62" t="e">
        <f t="shared" si="21"/>
        <v>#REF!</v>
      </c>
      <c r="B868" s="49"/>
      <c r="C868" s="50"/>
      <c r="D868" s="49"/>
      <c r="E868" s="64"/>
      <c r="F868" s="52"/>
      <c r="G868" s="52"/>
      <c r="H868" s="52"/>
      <c r="I868" s="55"/>
      <c r="J868" s="55"/>
      <c r="K868" s="55"/>
      <c r="L868" s="55"/>
      <c r="M868" s="56"/>
      <c r="N868" s="56"/>
      <c r="O868" s="57"/>
      <c r="P868" s="57"/>
      <c r="Q868" s="58"/>
    </row>
    <row r="869" spans="1:17" x14ac:dyDescent="0.25">
      <c r="A869" s="62" t="e">
        <f t="shared" si="21"/>
        <v>#REF!</v>
      </c>
      <c r="B869" s="49"/>
      <c r="C869" s="50"/>
      <c r="D869" s="49"/>
      <c r="E869" s="64"/>
      <c r="F869" s="52"/>
      <c r="G869" s="52"/>
      <c r="H869" s="52"/>
      <c r="I869" s="55"/>
      <c r="J869" s="55"/>
      <c r="K869" s="55"/>
      <c r="L869" s="55"/>
      <c r="M869" s="56"/>
      <c r="N869" s="56"/>
      <c r="O869" s="57"/>
      <c r="P869" s="57"/>
      <c r="Q869" s="58"/>
    </row>
    <row r="870" spans="1:17" x14ac:dyDescent="0.25">
      <c r="A870" s="62"/>
      <c r="B870" s="63" t="s">
        <v>31</v>
      </c>
      <c r="C870" s="50"/>
      <c r="D870" s="49"/>
      <c r="E870" s="64"/>
      <c r="F870" s="52"/>
      <c r="G870" s="52"/>
      <c r="H870" s="52"/>
      <c r="I870" s="55"/>
      <c r="J870" s="55"/>
      <c r="K870" s="67">
        <f>SUM(K863:K869)</f>
        <v>23.560000000000002</v>
      </c>
      <c r="L870" s="67">
        <f>SUM(L863:L869)</f>
        <v>2.8</v>
      </c>
      <c r="M870" s="66">
        <f>SUM(M863:M869)</f>
        <v>783</v>
      </c>
      <c r="N870" s="67">
        <f>SUM(N863:N869)</f>
        <v>0</v>
      </c>
      <c r="O870" s="57"/>
      <c r="P870" s="57"/>
      <c r="Q870" s="68"/>
    </row>
    <row r="871" spans="1:17" x14ac:dyDescent="0.25">
      <c r="A871" s="69"/>
      <c r="B871" s="69"/>
      <c r="C871" s="69"/>
      <c r="D871" s="69"/>
      <c r="E871" s="70"/>
      <c r="F871" s="69"/>
      <c r="G871" s="69"/>
      <c r="H871" s="69"/>
      <c r="I871" s="69"/>
      <c r="J871" s="69"/>
      <c r="K871" s="69"/>
      <c r="L871" s="69"/>
      <c r="M871" s="69"/>
      <c r="N871" s="69"/>
      <c r="O871" s="69"/>
      <c r="P871" s="69"/>
      <c r="Q871" s="69"/>
    </row>
    <row r="872" spans="1:17" x14ac:dyDescent="0.25">
      <c r="A872" s="69"/>
      <c r="B872" s="1069" t="s">
        <v>76</v>
      </c>
      <c r="C872" s="1069" t="s">
        <v>77</v>
      </c>
      <c r="D872" s="1071" t="s">
        <v>78</v>
      </c>
      <c r="E872" s="1071"/>
      <c r="F872" s="69"/>
      <c r="G872" s="69"/>
      <c r="H872" s="69"/>
      <c r="I872" s="69"/>
      <c r="J872" s="69"/>
      <c r="K872" s="69"/>
      <c r="L872" s="69"/>
      <c r="M872" s="69"/>
      <c r="N872" s="69"/>
      <c r="O872" s="69"/>
      <c r="P872" s="69"/>
      <c r="Q872" s="69"/>
    </row>
    <row r="873" spans="1:17" x14ac:dyDescent="0.25">
      <c r="A873" s="69"/>
      <c r="B873" s="1070"/>
      <c r="C873" s="1070"/>
      <c r="D873" s="673" t="s">
        <v>79</v>
      </c>
      <c r="E873" s="71" t="s">
        <v>80</v>
      </c>
      <c r="F873" s="69"/>
      <c r="G873" s="69"/>
      <c r="H873" s="69"/>
      <c r="I873" s="69"/>
      <c r="J873" s="69"/>
      <c r="K873" s="69"/>
      <c r="L873" s="69"/>
      <c r="M873" s="69"/>
      <c r="N873" s="69"/>
      <c r="O873" s="69"/>
      <c r="P873" s="69"/>
      <c r="Q873" s="69"/>
    </row>
    <row r="874" spans="1:17" ht="18.75" x14ac:dyDescent="0.25">
      <c r="A874" s="69"/>
      <c r="B874" s="72" t="s">
        <v>81</v>
      </c>
      <c r="C874" s="73">
        <f>+K870</f>
        <v>23.560000000000002</v>
      </c>
      <c r="D874" s="75"/>
      <c r="E874" s="75" t="s">
        <v>24</v>
      </c>
      <c r="F874" s="76"/>
      <c r="G874" s="76"/>
      <c r="H874" s="76"/>
      <c r="I874" s="76"/>
      <c r="J874" s="76"/>
      <c r="K874" s="76"/>
      <c r="L874" s="76"/>
      <c r="M874" s="76"/>
      <c r="N874" s="69"/>
      <c r="O874" s="69"/>
      <c r="P874" s="69"/>
      <c r="Q874" s="69"/>
    </row>
    <row r="875" spans="1:17" x14ac:dyDescent="0.25">
      <c r="A875" s="69"/>
      <c r="B875" s="72" t="s">
        <v>82</v>
      </c>
      <c r="C875" s="73">
        <f>+M870</f>
        <v>783</v>
      </c>
      <c r="D875" s="75" t="s">
        <v>24</v>
      </c>
      <c r="E875" s="75"/>
      <c r="F875" s="69"/>
      <c r="G875" s="69"/>
      <c r="H875" s="69"/>
      <c r="I875" s="69"/>
      <c r="J875" s="69"/>
      <c r="K875" s="69"/>
      <c r="L875" s="69"/>
      <c r="M875" s="69"/>
      <c r="N875" s="69"/>
      <c r="O875" s="69"/>
      <c r="P875" s="69"/>
      <c r="Q875" s="69"/>
    </row>
    <row r="876" spans="1:17" x14ac:dyDescent="0.25">
      <c r="A876" s="69"/>
      <c r="B876" s="77"/>
      <c r="C876" s="1087"/>
      <c r="D876" s="1087"/>
      <c r="E876" s="1087"/>
      <c r="F876" s="1087"/>
      <c r="G876" s="1087"/>
      <c r="H876" s="1087"/>
      <c r="I876" s="1087"/>
      <c r="J876" s="1087"/>
      <c r="K876" s="1087"/>
      <c r="L876" s="1087"/>
      <c r="M876" s="1087"/>
      <c r="N876" s="1087"/>
      <c r="O876" s="69"/>
      <c r="P876" s="69"/>
      <c r="Q876" s="69"/>
    </row>
    <row r="877" spans="1:17" ht="15.75" thickBot="1" x14ac:dyDescent="0.3"/>
    <row r="878" spans="1:17" ht="27" thickBot="1" x14ac:dyDescent="0.3">
      <c r="B878" s="1088" t="s">
        <v>83</v>
      </c>
      <c r="C878" s="1088"/>
      <c r="D878" s="1088"/>
      <c r="E878" s="1088"/>
      <c r="F878" s="1088"/>
      <c r="G878" s="1088"/>
      <c r="H878" s="1088"/>
      <c r="I878" s="1088"/>
      <c r="J878" s="1088"/>
      <c r="K878" s="1088"/>
      <c r="L878" s="1088"/>
      <c r="M878" s="1088"/>
      <c r="N878" s="1088"/>
    </row>
    <row r="881" spans="2:18" ht="105" x14ac:dyDescent="0.25">
      <c r="B881" s="78" t="s">
        <v>84</v>
      </c>
      <c r="C881" s="79" t="s">
        <v>85</v>
      </c>
      <c r="D881" s="79" t="s">
        <v>86</v>
      </c>
      <c r="E881" s="79" t="s">
        <v>87</v>
      </c>
      <c r="F881" s="79" t="s">
        <v>88</v>
      </c>
      <c r="G881" s="79" t="s">
        <v>89</v>
      </c>
      <c r="H881" s="79" t="s">
        <v>90</v>
      </c>
      <c r="I881" s="79" t="s">
        <v>91</v>
      </c>
      <c r="J881" s="79" t="s">
        <v>92</v>
      </c>
      <c r="K881" s="79" t="s">
        <v>93</v>
      </c>
      <c r="L881" s="79" t="s">
        <v>94</v>
      </c>
      <c r="M881" s="80" t="s">
        <v>95</v>
      </c>
      <c r="N881" s="80" t="s">
        <v>96</v>
      </c>
      <c r="O881" s="1084" t="s">
        <v>97</v>
      </c>
      <c r="P881" s="1086"/>
      <c r="Q881" s="79" t="s">
        <v>98</v>
      </c>
    </row>
    <row r="882" spans="2:18" x14ac:dyDescent="0.25">
      <c r="B882" s="81" t="s">
        <v>99</v>
      </c>
      <c r="C882" s="81" t="s">
        <v>1065</v>
      </c>
      <c r="D882" s="446" t="s">
        <v>3522</v>
      </c>
      <c r="E882" s="82">
        <v>39</v>
      </c>
      <c r="F882" s="83"/>
      <c r="G882" s="255"/>
      <c r="H882" s="449" t="s">
        <v>21</v>
      </c>
      <c r="I882" s="84"/>
      <c r="J882" s="84" t="s">
        <v>21</v>
      </c>
      <c r="K882" s="84" t="s">
        <v>21</v>
      </c>
      <c r="L882" s="84" t="s">
        <v>21</v>
      </c>
      <c r="M882" s="84" t="s">
        <v>21</v>
      </c>
      <c r="N882" s="84" t="s">
        <v>21</v>
      </c>
      <c r="O882" s="994"/>
      <c r="P882" s="996"/>
      <c r="Q882" s="41" t="s">
        <v>21</v>
      </c>
    </row>
    <row r="883" spans="2:18" x14ac:dyDescent="0.25">
      <c r="B883" s="81" t="s">
        <v>99</v>
      </c>
      <c r="C883" s="81" t="s">
        <v>1065</v>
      </c>
      <c r="D883" s="446" t="s">
        <v>3523</v>
      </c>
      <c r="E883" s="82">
        <v>52</v>
      </c>
      <c r="F883" s="83"/>
      <c r="G883" s="255"/>
      <c r="H883" s="449" t="s">
        <v>21</v>
      </c>
      <c r="I883" s="84"/>
      <c r="J883" s="84" t="s">
        <v>21</v>
      </c>
      <c r="K883" s="84" t="s">
        <v>21</v>
      </c>
      <c r="L883" s="84" t="s">
        <v>21</v>
      </c>
      <c r="M883" s="84" t="s">
        <v>21</v>
      </c>
      <c r="N883" s="84" t="s">
        <v>21</v>
      </c>
      <c r="O883" s="994"/>
      <c r="P883" s="996"/>
      <c r="Q883" s="41" t="s">
        <v>21</v>
      </c>
    </row>
    <row r="884" spans="2:18" ht="105" x14ac:dyDescent="0.25">
      <c r="B884" s="81" t="s">
        <v>99</v>
      </c>
      <c r="C884" s="81" t="s">
        <v>1065</v>
      </c>
      <c r="D884" s="446" t="s">
        <v>3524</v>
      </c>
      <c r="E884" s="82">
        <v>52</v>
      </c>
      <c r="F884" s="83"/>
      <c r="G884" s="255"/>
      <c r="H884" s="449" t="s">
        <v>21</v>
      </c>
      <c r="I884" s="84"/>
      <c r="J884" s="84" t="s">
        <v>21</v>
      </c>
      <c r="K884" s="84" t="s">
        <v>21</v>
      </c>
      <c r="L884" s="84" t="s">
        <v>21</v>
      </c>
      <c r="M884" s="84" t="s">
        <v>21</v>
      </c>
      <c r="N884" s="84" t="s">
        <v>21</v>
      </c>
      <c r="O884" s="994"/>
      <c r="P884" s="996"/>
      <c r="Q884" s="41" t="s">
        <v>21</v>
      </c>
      <c r="R884" s="427" t="s">
        <v>3525</v>
      </c>
    </row>
    <row r="885" spans="2:18" x14ac:dyDescent="0.25">
      <c r="B885" s="81" t="s">
        <v>99</v>
      </c>
      <c r="C885" s="81" t="s">
        <v>1065</v>
      </c>
      <c r="D885" s="446" t="s">
        <v>443</v>
      </c>
      <c r="E885" s="82">
        <v>52</v>
      </c>
      <c r="F885" s="83"/>
      <c r="G885" s="255"/>
      <c r="H885" s="449" t="s">
        <v>21</v>
      </c>
      <c r="I885" s="84"/>
      <c r="J885" s="84" t="s">
        <v>21</v>
      </c>
      <c r="K885" s="84" t="s">
        <v>21</v>
      </c>
      <c r="L885" s="84" t="s">
        <v>21</v>
      </c>
      <c r="M885" s="84" t="s">
        <v>21</v>
      </c>
      <c r="N885" s="84" t="s">
        <v>21</v>
      </c>
      <c r="O885" s="994"/>
      <c r="P885" s="996"/>
      <c r="Q885" s="41" t="s">
        <v>21</v>
      </c>
    </row>
    <row r="886" spans="2:18" x14ac:dyDescent="0.25">
      <c r="B886" s="81" t="s">
        <v>99</v>
      </c>
      <c r="C886" s="81" t="s">
        <v>1065</v>
      </c>
      <c r="D886" s="446" t="s">
        <v>3526</v>
      </c>
      <c r="E886" s="82">
        <v>39</v>
      </c>
      <c r="F886" s="83"/>
      <c r="G886" s="255"/>
      <c r="H886" s="449" t="s">
        <v>21</v>
      </c>
      <c r="I886" s="84"/>
      <c r="J886" s="84" t="s">
        <v>21</v>
      </c>
      <c r="K886" s="84" t="s">
        <v>21</v>
      </c>
      <c r="L886" s="84" t="s">
        <v>21</v>
      </c>
      <c r="M886" s="84" t="s">
        <v>21</v>
      </c>
      <c r="N886" s="84" t="s">
        <v>21</v>
      </c>
      <c r="O886" s="994"/>
      <c r="P886" s="996"/>
      <c r="Q886" s="41" t="s">
        <v>21</v>
      </c>
    </row>
    <row r="887" spans="2:18" x14ac:dyDescent="0.25">
      <c r="B887" s="81"/>
      <c r="C887" s="81"/>
      <c r="D887" s="82"/>
      <c r="E887" s="82"/>
      <c r="F887" s="83"/>
      <c r="G887" s="83"/>
      <c r="H887" s="83"/>
      <c r="I887" s="84"/>
      <c r="J887" s="84"/>
      <c r="K887" s="41"/>
      <c r="L887" s="41"/>
      <c r="M887" s="41"/>
      <c r="N887" s="41"/>
      <c r="O887" s="994"/>
      <c r="P887" s="996"/>
      <c r="Q887" s="41"/>
    </row>
    <row r="888" spans="2:18" x14ac:dyDescent="0.25">
      <c r="B888" s="41"/>
      <c r="C888" s="41"/>
      <c r="D888" s="41"/>
      <c r="E888" s="41"/>
      <c r="F888" s="41"/>
      <c r="G888" s="41"/>
      <c r="H888" s="41"/>
      <c r="I888" s="41"/>
      <c r="J888" s="41"/>
      <c r="K888" s="41"/>
      <c r="L888" s="41"/>
      <c r="M888" s="41"/>
      <c r="N888" s="41"/>
      <c r="O888" s="994"/>
      <c r="P888" s="996"/>
      <c r="Q888" s="41"/>
    </row>
    <row r="889" spans="2:18" x14ac:dyDescent="0.25">
      <c r="B889" s="2" t="s">
        <v>107</v>
      </c>
    </row>
    <row r="890" spans="2:18" x14ac:dyDescent="0.25">
      <c r="B890" s="2" t="s">
        <v>108</v>
      </c>
    </row>
    <row r="891" spans="2:18" x14ac:dyDescent="0.25">
      <c r="B891" s="2" t="s">
        <v>109</v>
      </c>
    </row>
    <row r="893" spans="2:18" ht="15.75" thickBot="1" x14ac:dyDescent="0.3"/>
    <row r="894" spans="2:18" ht="27" thickBot="1" x14ac:dyDescent="0.3">
      <c r="B894" s="1091" t="s">
        <v>110</v>
      </c>
      <c r="C894" s="1092"/>
      <c r="D894" s="1092"/>
      <c r="E894" s="1092"/>
      <c r="F894" s="1092"/>
      <c r="G894" s="1092"/>
      <c r="H894" s="1092"/>
      <c r="I894" s="1092"/>
      <c r="J894" s="1092"/>
      <c r="K894" s="1092"/>
      <c r="L894" s="1092"/>
      <c r="M894" s="1092"/>
      <c r="N894" s="1093"/>
    </row>
    <row r="899" spans="2:17" ht="75" x14ac:dyDescent="0.25">
      <c r="B899" s="78" t="s">
        <v>111</v>
      </c>
      <c r="C899" s="78" t="s">
        <v>112</v>
      </c>
      <c r="D899" s="78" t="s">
        <v>113</v>
      </c>
      <c r="E899" s="78" t="s">
        <v>114</v>
      </c>
      <c r="F899" s="78" t="s">
        <v>115</v>
      </c>
      <c r="G899" s="78" t="s">
        <v>116</v>
      </c>
      <c r="H899" s="78" t="s">
        <v>117</v>
      </c>
      <c r="I899" s="78" t="s">
        <v>118</v>
      </c>
      <c r="J899" s="1084" t="s">
        <v>119</v>
      </c>
      <c r="K899" s="1085"/>
      <c r="L899" s="1086"/>
      <c r="M899" s="78" t="s">
        <v>120</v>
      </c>
      <c r="N899" s="78" t="s">
        <v>121</v>
      </c>
      <c r="O899" s="78" t="s">
        <v>122</v>
      </c>
      <c r="P899" s="1084" t="s">
        <v>97</v>
      </c>
      <c r="Q899" s="1086"/>
    </row>
    <row r="900" spans="2:17" x14ac:dyDescent="0.25">
      <c r="B900" s="85" t="s">
        <v>123</v>
      </c>
      <c r="D900" s="2" t="s">
        <v>3527</v>
      </c>
      <c r="E900" s="81">
        <v>32104052</v>
      </c>
      <c r="F900" s="81" t="s">
        <v>3528</v>
      </c>
      <c r="G900" s="81" t="s">
        <v>3529</v>
      </c>
      <c r="H900" s="81">
        <v>2013</v>
      </c>
      <c r="I900" s="82"/>
      <c r="J900" s="86" t="s">
        <v>2645</v>
      </c>
      <c r="K900" s="87"/>
      <c r="L900" s="84"/>
      <c r="M900" s="41" t="s">
        <v>21</v>
      </c>
      <c r="N900" s="41" t="s">
        <v>21</v>
      </c>
      <c r="O900" s="41" t="s">
        <v>21</v>
      </c>
      <c r="P900" s="993"/>
      <c r="Q900" s="993"/>
    </row>
    <row r="901" spans="2:17" x14ac:dyDescent="0.25">
      <c r="B901" s="85" t="s">
        <v>123</v>
      </c>
      <c r="C901" s="85"/>
      <c r="D901" s="81" t="s">
        <v>3530</v>
      </c>
      <c r="E901" s="81">
        <v>21970142</v>
      </c>
      <c r="F901" s="81" t="s">
        <v>3531</v>
      </c>
      <c r="G901" s="81" t="s">
        <v>3532</v>
      </c>
      <c r="H901" s="81">
        <v>2013</v>
      </c>
      <c r="I901" s="82"/>
      <c r="J901" s="86" t="s">
        <v>1043</v>
      </c>
      <c r="K901" s="87"/>
      <c r="L901" s="84"/>
      <c r="M901" s="41" t="s">
        <v>21</v>
      </c>
      <c r="N901" s="41" t="s">
        <v>21</v>
      </c>
      <c r="O901" s="41" t="s">
        <v>21</v>
      </c>
      <c r="P901" s="668"/>
      <c r="Q901" s="668"/>
    </row>
    <row r="902" spans="2:17" x14ac:dyDescent="0.25">
      <c r="B902" s="85" t="s">
        <v>123</v>
      </c>
      <c r="C902" s="85"/>
      <c r="D902" s="81" t="s">
        <v>3533</v>
      </c>
      <c r="E902" s="81">
        <v>45504387</v>
      </c>
      <c r="F902" s="81" t="s">
        <v>273</v>
      </c>
      <c r="G902" s="81" t="s">
        <v>961</v>
      </c>
      <c r="H902" s="81">
        <v>2005</v>
      </c>
      <c r="I902" s="82"/>
      <c r="J902" s="86" t="s">
        <v>714</v>
      </c>
      <c r="K902" s="87"/>
      <c r="L902" s="84"/>
      <c r="M902" s="41" t="s">
        <v>21</v>
      </c>
      <c r="N902" s="41" t="s">
        <v>21</v>
      </c>
      <c r="O902" s="41" t="s">
        <v>21</v>
      </c>
      <c r="P902" s="675"/>
      <c r="Q902" s="668"/>
    </row>
    <row r="903" spans="2:17" x14ac:dyDescent="0.25">
      <c r="B903" s="85" t="s">
        <v>2499</v>
      </c>
      <c r="C903" s="85"/>
      <c r="D903" s="153" t="s">
        <v>3534</v>
      </c>
      <c r="E903" s="153">
        <v>1035303711</v>
      </c>
      <c r="F903" s="153" t="s">
        <v>273</v>
      </c>
      <c r="G903" s="153" t="s">
        <v>367</v>
      </c>
      <c r="H903" s="153">
        <v>2012</v>
      </c>
      <c r="I903" s="82"/>
      <c r="J903" s="86" t="s">
        <v>981</v>
      </c>
      <c r="K903" s="87"/>
      <c r="L903" s="84"/>
      <c r="M903" s="41" t="s">
        <v>21</v>
      </c>
      <c r="N903" s="41" t="s">
        <v>21</v>
      </c>
      <c r="O903" s="41" t="s">
        <v>21</v>
      </c>
      <c r="Q903" s="668"/>
    </row>
    <row r="904" spans="2:17" x14ac:dyDescent="0.25">
      <c r="B904" s="85"/>
      <c r="C904" s="85"/>
      <c r="D904" s="153"/>
      <c r="E904" s="153"/>
      <c r="F904" s="153"/>
      <c r="G904" s="153"/>
      <c r="H904" s="153"/>
      <c r="I904" s="82"/>
      <c r="J904" s="86"/>
      <c r="K904" s="87"/>
      <c r="L904" s="84"/>
      <c r="M904" s="41"/>
      <c r="N904" s="41"/>
      <c r="O904" s="41"/>
      <c r="P904" s="668"/>
      <c r="Q904" s="668"/>
    </row>
    <row r="905" spans="2:17" x14ac:dyDescent="0.25">
      <c r="B905" s="85"/>
      <c r="C905" s="85"/>
      <c r="D905" s="153"/>
      <c r="E905" s="153"/>
      <c r="F905" s="153"/>
      <c r="G905" s="153"/>
      <c r="H905" s="153"/>
      <c r="I905" s="82"/>
      <c r="J905" s="86"/>
      <c r="K905" s="87"/>
      <c r="L905" s="84"/>
      <c r="M905" s="41"/>
      <c r="N905" s="41"/>
      <c r="O905" s="41"/>
      <c r="P905" s="668"/>
      <c r="Q905" s="668"/>
    </row>
    <row r="906" spans="2:17" x14ac:dyDescent="0.25">
      <c r="B906" s="85"/>
      <c r="C906" s="85"/>
      <c r="D906" s="153"/>
      <c r="E906" s="153"/>
      <c r="F906" s="153"/>
      <c r="G906" s="153"/>
      <c r="H906" s="153"/>
      <c r="I906" s="82"/>
      <c r="J906" s="86"/>
      <c r="K906" s="87"/>
      <c r="L906" s="84"/>
      <c r="M906" s="41"/>
      <c r="N906" s="41"/>
      <c r="O906" s="41"/>
      <c r="P906" s="668"/>
      <c r="Q906" s="668"/>
    </row>
    <row r="907" spans="2:17" x14ac:dyDescent="0.25">
      <c r="B907" s="85"/>
      <c r="C907" s="85"/>
      <c r="D907" s="81"/>
      <c r="E907" s="81"/>
      <c r="F907" s="81"/>
      <c r="G907" s="81"/>
      <c r="H907" s="81"/>
      <c r="I907" s="82"/>
      <c r="J907" s="86"/>
      <c r="K907" s="84"/>
      <c r="L907" s="84"/>
      <c r="M907" s="41"/>
      <c r="N907" s="41"/>
      <c r="O907" s="41"/>
      <c r="P907" s="993"/>
      <c r="Q907" s="993"/>
    </row>
    <row r="909" spans="2:17" ht="15.75" thickBot="1" x14ac:dyDescent="0.3"/>
    <row r="910" spans="2:17" ht="27" thickBot="1" x14ac:dyDescent="0.3">
      <c r="B910" s="1091" t="s">
        <v>145</v>
      </c>
      <c r="C910" s="1092"/>
      <c r="D910" s="1092"/>
      <c r="E910" s="1092"/>
      <c r="F910" s="1092"/>
      <c r="G910" s="1092"/>
      <c r="H910" s="1092"/>
      <c r="I910" s="1092"/>
      <c r="J910" s="1092"/>
      <c r="K910" s="1092"/>
      <c r="L910" s="1092"/>
      <c r="M910" s="1092"/>
      <c r="N910" s="1093"/>
    </row>
    <row r="913" spans="1:17" ht="30" x14ac:dyDescent="0.25">
      <c r="B913" s="79" t="s">
        <v>20</v>
      </c>
      <c r="C913" s="79" t="s">
        <v>146</v>
      </c>
      <c r="D913" s="1084" t="s">
        <v>97</v>
      </c>
      <c r="E913" s="1086"/>
    </row>
    <row r="914" spans="1:17" x14ac:dyDescent="0.25">
      <c r="B914" s="682" t="s">
        <v>147</v>
      </c>
      <c r="C914" s="41" t="s">
        <v>21</v>
      </c>
      <c r="D914" s="993" t="s">
        <v>3535</v>
      </c>
      <c r="E914" s="993"/>
    </row>
    <row r="917" spans="1:17" ht="26.25" x14ac:dyDescent="0.25">
      <c r="B917" s="1072" t="s">
        <v>148</v>
      </c>
      <c r="C917" s="1073"/>
      <c r="D917" s="1073"/>
      <c r="E917" s="1073"/>
      <c r="F917" s="1073"/>
      <c r="G917" s="1073"/>
      <c r="H917" s="1073"/>
      <c r="I917" s="1073"/>
      <c r="J917" s="1073"/>
      <c r="K917" s="1073"/>
      <c r="L917" s="1073"/>
      <c r="M917" s="1073"/>
      <c r="N917" s="1073"/>
      <c r="O917" s="1073"/>
      <c r="P917" s="1073"/>
    </row>
    <row r="919" spans="1:17" ht="15.75" thickBot="1" x14ac:dyDescent="0.3"/>
    <row r="920" spans="1:17" ht="27" thickBot="1" x14ac:dyDescent="0.3">
      <c r="B920" s="1091" t="s">
        <v>149</v>
      </c>
      <c r="C920" s="1092"/>
      <c r="D920" s="1092"/>
      <c r="E920" s="1092"/>
      <c r="F920" s="1092"/>
      <c r="G920" s="1092"/>
      <c r="H920" s="1092"/>
      <c r="I920" s="1092"/>
      <c r="J920" s="1092"/>
      <c r="K920" s="1092"/>
      <c r="L920" s="1092"/>
      <c r="M920" s="1092"/>
      <c r="N920" s="1093"/>
    </row>
    <row r="922" spans="1:17" ht="15.75" thickBot="1" x14ac:dyDescent="0.3">
      <c r="M922" s="45"/>
      <c r="N922" s="45"/>
    </row>
    <row r="923" spans="1:17" ht="60" x14ac:dyDescent="0.25">
      <c r="A923" s="14"/>
      <c r="B923" s="46" t="s">
        <v>36</v>
      </c>
      <c r="C923" s="46" t="s">
        <v>37</v>
      </c>
      <c r="D923" s="46" t="s">
        <v>38</v>
      </c>
      <c r="E923" s="46" t="s">
        <v>39</v>
      </c>
      <c r="F923" s="46" t="s">
        <v>40</v>
      </c>
      <c r="G923" s="46" t="s">
        <v>41</v>
      </c>
      <c r="H923" s="46" t="s">
        <v>42</v>
      </c>
      <c r="I923" s="46" t="s">
        <v>43</v>
      </c>
      <c r="J923" s="46" t="s">
        <v>44</v>
      </c>
      <c r="K923" s="46" t="s">
        <v>45</v>
      </c>
      <c r="L923" s="46" t="s">
        <v>46</v>
      </c>
      <c r="M923" s="47" t="s">
        <v>47</v>
      </c>
      <c r="N923" s="46" t="s">
        <v>48</v>
      </c>
      <c r="O923" s="46" t="s">
        <v>49</v>
      </c>
      <c r="P923" s="48" t="s">
        <v>50</v>
      </c>
      <c r="Q923" s="48" t="s">
        <v>51</v>
      </c>
    </row>
    <row r="924" spans="1:17" ht="30" x14ac:dyDescent="0.25">
      <c r="A924" s="62">
        <v>1</v>
      </c>
      <c r="B924" s="49" t="s">
        <v>3361</v>
      </c>
      <c r="C924" s="50" t="s">
        <v>3361</v>
      </c>
      <c r="D924" s="49" t="s">
        <v>1539</v>
      </c>
      <c r="E924" s="64" t="s">
        <v>3536</v>
      </c>
      <c r="F924" s="52" t="s">
        <v>21</v>
      </c>
      <c r="G924" s="53"/>
      <c r="H924" s="54" t="s">
        <v>1038</v>
      </c>
      <c r="I924" s="55" t="s">
        <v>2113</v>
      </c>
      <c r="J924" s="55" t="s">
        <v>22</v>
      </c>
      <c r="K924" s="56">
        <v>10.28</v>
      </c>
      <c r="L924" s="55"/>
      <c r="M924" s="56">
        <v>208</v>
      </c>
      <c r="N924" s="56">
        <f>+M924*G924</f>
        <v>0</v>
      </c>
      <c r="O924" s="57">
        <v>261392092</v>
      </c>
      <c r="P924" s="57"/>
      <c r="Q924" s="58"/>
    </row>
    <row r="925" spans="1:17" x14ac:dyDescent="0.25">
      <c r="A925" s="62">
        <f>+A924+1</f>
        <v>2</v>
      </c>
      <c r="B925" s="49" t="s">
        <v>3361</v>
      </c>
      <c r="C925" s="50" t="s">
        <v>3361</v>
      </c>
      <c r="D925" s="49" t="s">
        <v>2834</v>
      </c>
      <c r="E925" s="51">
        <v>212260300000000</v>
      </c>
      <c r="F925" s="52" t="s">
        <v>21</v>
      </c>
      <c r="G925" s="52"/>
      <c r="H925" s="52" t="s">
        <v>3497</v>
      </c>
      <c r="I925" s="55" t="s">
        <v>1160</v>
      </c>
      <c r="J925" s="55" t="s">
        <v>22</v>
      </c>
      <c r="K925" s="51">
        <v>3</v>
      </c>
      <c r="L925" s="55"/>
      <c r="M925" s="56">
        <v>229</v>
      </c>
      <c r="N925" s="56"/>
      <c r="O925" s="57">
        <v>57569927</v>
      </c>
      <c r="P925" s="57">
        <v>1502</v>
      </c>
      <c r="Q925" s="58"/>
    </row>
    <row r="926" spans="1:17" ht="30" x14ac:dyDescent="0.25">
      <c r="A926" s="62">
        <f t="shared" ref="A926:A931" si="22">+A925+1</f>
        <v>3</v>
      </c>
      <c r="B926" s="49" t="s">
        <v>3361</v>
      </c>
      <c r="C926" s="50" t="s">
        <v>3361</v>
      </c>
      <c r="D926" s="49" t="s">
        <v>1539</v>
      </c>
      <c r="E926" s="64" t="s">
        <v>3537</v>
      </c>
      <c r="F926" s="52" t="s">
        <v>21</v>
      </c>
      <c r="G926" s="52"/>
      <c r="H926" s="52" t="s">
        <v>1031</v>
      </c>
      <c r="I926" s="55" t="s">
        <v>682</v>
      </c>
      <c r="J926" s="55" t="s">
        <v>22</v>
      </c>
      <c r="K926" s="51">
        <v>6</v>
      </c>
      <c r="L926" s="55"/>
      <c r="M926" s="56">
        <v>352</v>
      </c>
      <c r="N926" s="56"/>
      <c r="O926" s="57">
        <v>661822924</v>
      </c>
      <c r="P926" s="57">
        <v>1499</v>
      </c>
      <c r="Q926" s="58"/>
    </row>
    <row r="927" spans="1:17" x14ac:dyDescent="0.25">
      <c r="A927" s="62">
        <f t="shared" si="22"/>
        <v>4</v>
      </c>
      <c r="B927" s="49" t="s">
        <v>3361</v>
      </c>
      <c r="C927" s="50" t="s">
        <v>3361</v>
      </c>
      <c r="D927" s="49" t="s">
        <v>3367</v>
      </c>
      <c r="E927" s="64" t="s">
        <v>3538</v>
      </c>
      <c r="F927" s="52" t="s">
        <v>21</v>
      </c>
      <c r="G927" s="52"/>
      <c r="H927" s="52" t="s">
        <v>3539</v>
      </c>
      <c r="I927" s="55" t="s">
        <v>3369</v>
      </c>
      <c r="J927" s="55" t="s">
        <v>22</v>
      </c>
      <c r="K927" s="51">
        <v>4</v>
      </c>
      <c r="L927" s="55"/>
      <c r="M927" s="56">
        <v>45</v>
      </c>
      <c r="N927" s="56"/>
      <c r="O927" s="57">
        <v>21564289</v>
      </c>
      <c r="P927" s="57">
        <v>1520</v>
      </c>
      <c r="Q927" s="58"/>
    </row>
    <row r="928" spans="1:17" x14ac:dyDescent="0.25">
      <c r="A928" s="62">
        <f t="shared" si="22"/>
        <v>5</v>
      </c>
      <c r="B928" s="49"/>
      <c r="C928" s="50"/>
      <c r="D928" s="49"/>
      <c r="E928" s="64"/>
      <c r="F928" s="52"/>
      <c r="G928" s="52"/>
      <c r="H928" s="52"/>
      <c r="I928" s="55"/>
      <c r="J928" s="55"/>
      <c r="K928" s="51"/>
      <c r="L928" s="55"/>
      <c r="M928" s="56"/>
      <c r="N928" s="56"/>
      <c r="O928" s="57"/>
      <c r="P928" s="57"/>
      <c r="Q928" s="58"/>
    </row>
    <row r="929" spans="1:17" x14ac:dyDescent="0.25">
      <c r="A929" s="62">
        <f t="shared" si="22"/>
        <v>6</v>
      </c>
      <c r="B929" s="49"/>
      <c r="C929" s="50"/>
      <c r="D929" s="49"/>
      <c r="E929" s="64"/>
      <c r="F929" s="52"/>
      <c r="G929" s="52"/>
      <c r="H929" s="52"/>
      <c r="I929" s="55"/>
      <c r="J929" s="55"/>
      <c r="K929" s="55"/>
      <c r="L929" s="55"/>
      <c r="M929" s="56"/>
      <c r="N929" s="56"/>
      <c r="O929" s="57"/>
      <c r="P929" s="57"/>
      <c r="Q929" s="58"/>
    </row>
    <row r="930" spans="1:17" x14ac:dyDescent="0.25">
      <c r="A930" s="62">
        <f t="shared" si="22"/>
        <v>7</v>
      </c>
      <c r="B930" s="49"/>
      <c r="C930" s="50"/>
      <c r="D930" s="49"/>
      <c r="E930" s="64"/>
      <c r="F930" s="52"/>
      <c r="G930" s="52"/>
      <c r="H930" s="52"/>
      <c r="I930" s="55"/>
      <c r="J930" s="55"/>
      <c r="K930" s="55"/>
      <c r="L930" s="55"/>
      <c r="M930" s="56"/>
      <c r="N930" s="56"/>
      <c r="O930" s="57"/>
      <c r="P930" s="57"/>
      <c r="Q930" s="58"/>
    </row>
    <row r="931" spans="1:17" x14ac:dyDescent="0.25">
      <c r="A931" s="62">
        <f t="shared" si="22"/>
        <v>8</v>
      </c>
      <c r="B931" s="49"/>
      <c r="C931" s="50"/>
      <c r="D931" s="49"/>
      <c r="E931" s="64"/>
      <c r="F931" s="52"/>
      <c r="G931" s="52"/>
      <c r="H931" s="52"/>
      <c r="I931" s="55"/>
      <c r="J931" s="55"/>
      <c r="K931" s="55"/>
      <c r="L931" s="55"/>
      <c r="M931" s="56"/>
      <c r="N931" s="56"/>
      <c r="O931" s="57"/>
      <c r="P931" s="57"/>
      <c r="Q931" s="58"/>
    </row>
    <row r="932" spans="1:17" x14ac:dyDescent="0.25">
      <c r="A932" s="62"/>
      <c r="B932" s="63" t="s">
        <v>31</v>
      </c>
      <c r="C932" s="50"/>
      <c r="D932" s="49"/>
      <c r="E932" s="64"/>
      <c r="F932" s="52"/>
      <c r="G932" s="52"/>
      <c r="H932" s="52"/>
      <c r="I932" s="55"/>
      <c r="J932" s="55"/>
      <c r="K932" s="67">
        <f t="shared" ref="K932:N932" si="23">SUM(K924:K931)</f>
        <v>23.28</v>
      </c>
      <c r="L932" s="67">
        <f t="shared" si="23"/>
        <v>0</v>
      </c>
      <c r="M932" s="66">
        <f t="shared" si="23"/>
        <v>834</v>
      </c>
      <c r="N932" s="67">
        <f t="shared" si="23"/>
        <v>0</v>
      </c>
      <c r="O932" s="57"/>
      <c r="P932" s="57"/>
      <c r="Q932" s="68"/>
    </row>
    <row r="933" spans="1:17" x14ac:dyDescent="0.25">
      <c r="B933" s="69"/>
      <c r="C933" s="69"/>
      <c r="D933" s="69"/>
      <c r="E933" s="70"/>
      <c r="F933" s="69"/>
      <c r="G933" s="69"/>
      <c r="H933" s="69"/>
      <c r="I933" s="69"/>
      <c r="J933" s="69"/>
      <c r="K933" s="69"/>
      <c r="L933" s="69"/>
      <c r="M933" s="69"/>
      <c r="N933" s="69"/>
      <c r="O933" s="69"/>
      <c r="P933" s="69"/>
    </row>
    <row r="934" spans="1:17" ht="18.75" x14ac:dyDescent="0.25">
      <c r="B934" s="72" t="s">
        <v>172</v>
      </c>
      <c r="C934" s="89">
        <f>+K932</f>
        <v>23.28</v>
      </c>
      <c r="H934" s="76"/>
      <c r="I934" s="76"/>
      <c r="J934" s="76"/>
      <c r="K934" s="76"/>
      <c r="L934" s="76"/>
      <c r="M934" s="76"/>
      <c r="N934" s="69"/>
      <c r="O934" s="69"/>
      <c r="P934" s="69"/>
    </row>
    <row r="936" spans="1:17" ht="15.75" thickBot="1" x14ac:dyDescent="0.3"/>
    <row r="937" spans="1:17" ht="30.75" thickBot="1" x14ac:dyDescent="0.3">
      <c r="B937" s="90" t="s">
        <v>173</v>
      </c>
      <c r="C937" s="91" t="s">
        <v>174</v>
      </c>
      <c r="D937" s="90" t="s">
        <v>30</v>
      </c>
      <c r="E937" s="91" t="s">
        <v>175</v>
      </c>
    </row>
    <row r="938" spans="1:17" x14ac:dyDescent="0.25">
      <c r="B938" s="92" t="s">
        <v>176</v>
      </c>
      <c r="C938" s="93">
        <v>20</v>
      </c>
      <c r="D938" s="93"/>
      <c r="E938" s="1094">
        <f>+D938+D939+D940</f>
        <v>40</v>
      </c>
    </row>
    <row r="939" spans="1:17" x14ac:dyDescent="0.25">
      <c r="B939" s="92" t="s">
        <v>177</v>
      </c>
      <c r="C939" s="74">
        <v>30</v>
      </c>
      <c r="D939" s="668">
        <v>0</v>
      </c>
      <c r="E939" s="1095"/>
    </row>
    <row r="940" spans="1:17" ht="15.75" thickBot="1" x14ac:dyDescent="0.3">
      <c r="B940" s="92" t="s">
        <v>178</v>
      </c>
      <c r="C940" s="94">
        <v>40</v>
      </c>
      <c r="D940" s="94">
        <v>40</v>
      </c>
      <c r="E940" s="1096"/>
    </row>
    <row r="942" spans="1:17" ht="15.75" thickBot="1" x14ac:dyDescent="0.3"/>
    <row r="943" spans="1:17" ht="27" thickBot="1" x14ac:dyDescent="0.3">
      <c r="B943" s="1091" t="s">
        <v>179</v>
      </c>
      <c r="C943" s="1092"/>
      <c r="D943" s="1092"/>
      <c r="E943" s="1092"/>
      <c r="F943" s="1092"/>
      <c r="G943" s="1092"/>
      <c r="H943" s="1092"/>
      <c r="I943" s="1092"/>
      <c r="J943" s="1092"/>
      <c r="K943" s="1092"/>
      <c r="L943" s="1092"/>
      <c r="M943" s="1092"/>
      <c r="N943" s="1093"/>
    </row>
    <row r="945" spans="2:17" ht="75" x14ac:dyDescent="0.25">
      <c r="B945" s="78" t="s">
        <v>111</v>
      </c>
      <c r="C945" s="78" t="s">
        <v>112</v>
      </c>
      <c r="D945" s="78" t="s">
        <v>113</v>
      </c>
      <c r="E945" s="78" t="s">
        <v>114</v>
      </c>
      <c r="F945" s="78" t="s">
        <v>115</v>
      </c>
      <c r="G945" s="78" t="s">
        <v>116</v>
      </c>
      <c r="H945" s="78" t="s">
        <v>117</v>
      </c>
      <c r="I945" s="78" t="s">
        <v>118</v>
      </c>
      <c r="J945" s="1084" t="s">
        <v>119</v>
      </c>
      <c r="K945" s="1085"/>
      <c r="L945" s="1086"/>
      <c r="M945" s="78" t="s">
        <v>120</v>
      </c>
      <c r="N945" s="78" t="s">
        <v>121</v>
      </c>
      <c r="O945" s="78" t="s">
        <v>122</v>
      </c>
      <c r="P945" s="1084" t="s">
        <v>97</v>
      </c>
      <c r="Q945" s="1086"/>
    </row>
    <row r="946" spans="2:17" x14ac:dyDescent="0.25">
      <c r="B946" s="85" t="s">
        <v>3375</v>
      </c>
      <c r="C946" s="85">
        <v>1</v>
      </c>
      <c r="D946" s="81" t="s">
        <v>3376</v>
      </c>
      <c r="E946" s="81">
        <v>43580133</v>
      </c>
      <c r="F946" s="81" t="s">
        <v>453</v>
      </c>
      <c r="G946" s="81" t="s">
        <v>3377</v>
      </c>
      <c r="H946" s="81">
        <v>1999</v>
      </c>
      <c r="I946" s="82"/>
      <c r="J946" s="86" t="s">
        <v>1244</v>
      </c>
      <c r="K946" s="87"/>
      <c r="L946" s="84"/>
      <c r="M946" s="41" t="s">
        <v>21</v>
      </c>
      <c r="N946" s="41" t="s">
        <v>21</v>
      </c>
      <c r="O946" s="41"/>
      <c r="P946" s="993"/>
      <c r="Q946" s="993"/>
    </row>
    <row r="947" spans="2:17" x14ac:dyDescent="0.25">
      <c r="B947" s="85" t="s">
        <v>1600</v>
      </c>
      <c r="C947" s="85">
        <v>1</v>
      </c>
      <c r="D947" s="81" t="s">
        <v>3478</v>
      </c>
      <c r="E947" s="81">
        <v>42889661</v>
      </c>
      <c r="F947" s="81" t="s">
        <v>3479</v>
      </c>
      <c r="G947" s="81" t="s">
        <v>3480</v>
      </c>
      <c r="H947" s="81">
        <v>2007</v>
      </c>
      <c r="I947" s="82"/>
      <c r="J947" s="86" t="s">
        <v>3481</v>
      </c>
      <c r="K947" s="87"/>
      <c r="L947" s="84"/>
      <c r="M947" s="41" t="s">
        <v>21</v>
      </c>
      <c r="N947" s="41" t="s">
        <v>21</v>
      </c>
      <c r="O947" s="41" t="s">
        <v>21</v>
      </c>
      <c r="P947" s="668"/>
      <c r="Q947" s="668"/>
    </row>
    <row r="948" spans="2:17" x14ac:dyDescent="0.25">
      <c r="B948" s="85" t="s">
        <v>2195</v>
      </c>
      <c r="C948" s="85">
        <v>1</v>
      </c>
      <c r="D948" s="81" t="s">
        <v>3476</v>
      </c>
      <c r="E948" s="81">
        <v>15457628</v>
      </c>
      <c r="F948" s="81" t="s">
        <v>3477</v>
      </c>
      <c r="G948" s="81" t="s">
        <v>1044</v>
      </c>
      <c r="H948" s="81">
        <v>1999</v>
      </c>
      <c r="I948" s="82"/>
      <c r="J948" s="86" t="s">
        <v>1365</v>
      </c>
      <c r="K948" s="87"/>
      <c r="L948" s="84"/>
      <c r="M948" s="41" t="s">
        <v>21</v>
      </c>
      <c r="N948" s="41" t="s">
        <v>21</v>
      </c>
      <c r="O948" s="41" t="s">
        <v>21</v>
      </c>
      <c r="P948" s="993"/>
      <c r="Q948" s="993"/>
    </row>
    <row r="949" spans="2:17" x14ac:dyDescent="0.25">
      <c r="B949" s="85"/>
      <c r="C949" s="85"/>
      <c r="D949" s="81"/>
      <c r="E949" s="81"/>
      <c r="F949" s="81"/>
      <c r="G949" s="81"/>
      <c r="H949" s="81"/>
      <c r="I949" s="82"/>
      <c r="J949" s="86"/>
      <c r="K949" s="87"/>
      <c r="L949" s="84"/>
      <c r="M949" s="41"/>
      <c r="N949" s="41"/>
      <c r="O949" s="41"/>
      <c r="P949" s="668"/>
      <c r="Q949" s="668"/>
    </row>
    <row r="950" spans="2:17" x14ac:dyDescent="0.25">
      <c r="B950" s="85"/>
      <c r="C950" s="85"/>
      <c r="D950" s="81"/>
      <c r="E950" s="81"/>
      <c r="F950" s="81"/>
      <c r="G950" s="81"/>
      <c r="H950" s="81"/>
      <c r="I950" s="82"/>
      <c r="J950" s="86"/>
      <c r="K950" s="87"/>
      <c r="L950" s="84"/>
      <c r="M950" s="41"/>
      <c r="N950" s="41"/>
      <c r="O950" s="41"/>
      <c r="P950" s="668"/>
      <c r="Q950" s="668"/>
    </row>
    <row r="951" spans="2:17" x14ac:dyDescent="0.25">
      <c r="B951" s="85"/>
      <c r="C951" s="85"/>
      <c r="D951" s="81"/>
      <c r="E951" s="81"/>
      <c r="F951" s="81"/>
      <c r="G951" s="81"/>
      <c r="H951" s="81"/>
      <c r="I951" s="82"/>
      <c r="J951" s="86"/>
      <c r="K951" s="87"/>
      <c r="L951" s="84"/>
      <c r="M951" s="41"/>
      <c r="N951" s="41"/>
      <c r="O951" s="41"/>
      <c r="P951" s="668"/>
      <c r="Q951" s="668"/>
    </row>
    <row r="952" spans="2:17" x14ac:dyDescent="0.25">
      <c r="B952" s="85"/>
      <c r="C952" s="85"/>
      <c r="D952" s="81"/>
      <c r="E952" s="81"/>
      <c r="F952" s="81"/>
      <c r="G952" s="81"/>
      <c r="H952" s="81"/>
      <c r="I952" s="82"/>
      <c r="J952" s="86"/>
      <c r="K952" s="87"/>
      <c r="L952" s="84"/>
      <c r="M952" s="41"/>
      <c r="N952" s="41"/>
      <c r="O952" s="41"/>
      <c r="P952" s="668"/>
      <c r="Q952" s="668"/>
    </row>
    <row r="953" spans="2:17" x14ac:dyDescent="0.25">
      <c r="B953" s="85"/>
      <c r="C953" s="85"/>
      <c r="D953" s="81"/>
      <c r="E953" s="81"/>
      <c r="F953" s="81"/>
      <c r="G953" s="81"/>
      <c r="H953" s="81"/>
      <c r="I953" s="82"/>
      <c r="J953" s="86"/>
      <c r="K953" s="84"/>
      <c r="L953" s="84"/>
      <c r="M953" s="41"/>
      <c r="N953" s="41"/>
      <c r="O953" s="41"/>
      <c r="P953" s="993"/>
      <c r="Q953" s="993"/>
    </row>
    <row r="956" spans="2:17" ht="15.75" thickBot="1" x14ac:dyDescent="0.3"/>
    <row r="957" spans="2:17" ht="30" x14ac:dyDescent="0.25">
      <c r="B957" s="42" t="s">
        <v>20</v>
      </c>
      <c r="C957" s="42" t="s">
        <v>173</v>
      </c>
      <c r="D957" s="78" t="s">
        <v>174</v>
      </c>
      <c r="E957" s="42" t="s">
        <v>30</v>
      </c>
      <c r="F957" s="91" t="s">
        <v>194</v>
      </c>
      <c r="G957" s="96"/>
    </row>
    <row r="958" spans="2:17" ht="108" x14ac:dyDescent="0.2">
      <c r="B958" s="1097" t="s">
        <v>195</v>
      </c>
      <c r="C958" s="97" t="s">
        <v>196</v>
      </c>
      <c r="D958" s="668">
        <v>25</v>
      </c>
      <c r="E958" s="668">
        <v>25</v>
      </c>
      <c r="F958" s="1098">
        <f>+E958+E959+E960</f>
        <v>60</v>
      </c>
      <c r="G958" s="98"/>
    </row>
    <row r="959" spans="2:17" ht="96" x14ac:dyDescent="0.2">
      <c r="B959" s="1097"/>
      <c r="C959" s="97" t="s">
        <v>197</v>
      </c>
      <c r="D959" s="675">
        <v>25</v>
      </c>
      <c r="E959" s="668">
        <v>25</v>
      </c>
      <c r="F959" s="1099"/>
      <c r="G959" s="98"/>
    </row>
    <row r="960" spans="2:17" ht="60" x14ac:dyDescent="0.2">
      <c r="B960" s="1097"/>
      <c r="C960" s="97" t="s">
        <v>198</v>
      </c>
      <c r="D960" s="668">
        <v>10</v>
      </c>
      <c r="E960" s="668">
        <v>10</v>
      </c>
      <c r="F960" s="1100"/>
      <c r="G960" s="98"/>
    </row>
    <row r="961" spans="2:16" x14ac:dyDescent="0.25">
      <c r="C961"/>
    </row>
    <row r="964" spans="2:16" x14ac:dyDescent="0.25">
      <c r="B964" s="39" t="s">
        <v>199</v>
      </c>
    </row>
    <row r="967" spans="2:16" x14ac:dyDescent="0.25">
      <c r="B967" s="40" t="s">
        <v>20</v>
      </c>
      <c r="C967" s="40" t="s">
        <v>29</v>
      </c>
      <c r="D967" s="42" t="s">
        <v>30</v>
      </c>
      <c r="E967" s="42" t="s">
        <v>31</v>
      </c>
    </row>
    <row r="968" spans="2:16" ht="28.5" x14ac:dyDescent="0.25">
      <c r="B968" s="43" t="s">
        <v>200</v>
      </c>
      <c r="C968" s="44">
        <v>40</v>
      </c>
      <c r="D968" s="668">
        <v>40</v>
      </c>
      <c r="E968" s="1081">
        <f>+D968+D969</f>
        <v>100</v>
      </c>
    </row>
    <row r="969" spans="2:16" ht="42.75" x14ac:dyDescent="0.25">
      <c r="B969" s="43" t="s">
        <v>201</v>
      </c>
      <c r="C969" s="44">
        <v>60</v>
      </c>
      <c r="D969" s="668">
        <f>+F958</f>
        <v>60</v>
      </c>
      <c r="E969" s="1082"/>
    </row>
    <row r="971" spans="2:16" x14ac:dyDescent="0.25">
      <c r="B971" s="1" t="s">
        <v>3540</v>
      </c>
    </row>
    <row r="973" spans="2:16" ht="26.25" x14ac:dyDescent="0.25">
      <c r="B973" s="1072" t="s">
        <v>1</v>
      </c>
      <c r="C973" s="1073"/>
      <c r="D973" s="1073"/>
      <c r="E973" s="1073"/>
      <c r="F973" s="1073"/>
      <c r="G973" s="1073"/>
      <c r="H973" s="1073"/>
      <c r="I973" s="1073"/>
      <c r="J973" s="1073"/>
      <c r="K973" s="1073"/>
      <c r="L973" s="1073"/>
      <c r="M973" s="1073"/>
      <c r="N973" s="1073"/>
      <c r="O973" s="1073"/>
      <c r="P973" s="1073"/>
    </row>
    <row r="975" spans="2:16" ht="26.25" x14ac:dyDescent="0.25">
      <c r="B975" s="1072" t="s">
        <v>2</v>
      </c>
      <c r="C975" s="1073"/>
      <c r="D975" s="1073"/>
      <c r="E975" s="1073"/>
      <c r="F975" s="1073"/>
      <c r="G975" s="1073"/>
      <c r="H975" s="1073"/>
      <c r="I975" s="1073"/>
      <c r="J975" s="1073"/>
      <c r="K975" s="1073"/>
      <c r="L975" s="1073"/>
      <c r="M975" s="1073"/>
      <c r="N975" s="1073"/>
      <c r="O975" s="1073"/>
      <c r="P975" s="1073"/>
    </row>
    <row r="976" spans="2:16" ht="15.75" thickBot="1" x14ac:dyDescent="0.3"/>
    <row r="977" spans="2:14" ht="21.75" thickBot="1" x14ac:dyDescent="0.3">
      <c r="B977" s="3" t="s">
        <v>3</v>
      </c>
      <c r="C977" s="1074" t="s">
        <v>3339</v>
      </c>
      <c r="D977" s="1074"/>
      <c r="E977" s="1074"/>
      <c r="F977" s="1074"/>
      <c r="G977" s="1074"/>
      <c r="H977" s="1074"/>
      <c r="I977" s="1074"/>
      <c r="J977" s="1074"/>
      <c r="K977" s="1074"/>
      <c r="L977" s="1074"/>
      <c r="M977" s="1074"/>
      <c r="N977" s="1075"/>
    </row>
    <row r="978" spans="2:14" ht="16.5" thickBot="1" x14ac:dyDescent="0.3">
      <c r="B978" s="4" t="s">
        <v>5</v>
      </c>
      <c r="C978" s="1074"/>
      <c r="D978" s="1074"/>
      <c r="E978" s="1074"/>
      <c r="F978" s="1074"/>
      <c r="G978" s="1074"/>
      <c r="H978" s="1074"/>
      <c r="I978" s="1074"/>
      <c r="J978" s="1074"/>
      <c r="K978" s="1074"/>
      <c r="L978" s="1074"/>
      <c r="M978" s="1074"/>
      <c r="N978" s="1075"/>
    </row>
    <row r="979" spans="2:14" ht="16.5" thickBot="1" x14ac:dyDescent="0.3">
      <c r="B979" s="4" t="s">
        <v>6</v>
      </c>
      <c r="C979" s="1074"/>
      <c r="D979" s="1074"/>
      <c r="E979" s="1074"/>
      <c r="F979" s="1074"/>
      <c r="G979" s="1074"/>
      <c r="H979" s="1074"/>
      <c r="I979" s="1074"/>
      <c r="J979" s="1074"/>
      <c r="K979" s="1074"/>
      <c r="L979" s="1074"/>
      <c r="M979" s="1074"/>
      <c r="N979" s="1075"/>
    </row>
    <row r="980" spans="2:14" ht="16.5" thickBot="1" x14ac:dyDescent="0.3">
      <c r="B980" s="4" t="s">
        <v>7</v>
      </c>
      <c r="C980" s="1074"/>
      <c r="D980" s="1074"/>
      <c r="E980" s="1074"/>
      <c r="F980" s="1074"/>
      <c r="G980" s="1074"/>
      <c r="H980" s="1074"/>
      <c r="I980" s="1074"/>
      <c r="J980" s="1074"/>
      <c r="K980" s="1074"/>
      <c r="L980" s="1074"/>
      <c r="M980" s="1074"/>
      <c r="N980" s="1075"/>
    </row>
    <row r="981" spans="2:14" ht="16.5" thickBot="1" x14ac:dyDescent="0.3">
      <c r="B981" s="4" t="s">
        <v>8</v>
      </c>
      <c r="C981" s="1244">
        <v>18</v>
      </c>
      <c r="D981" s="1244"/>
      <c r="E981" s="1245"/>
      <c r="F981" s="5"/>
      <c r="G981" s="5"/>
      <c r="H981" s="5"/>
      <c r="I981" s="5"/>
      <c r="J981" s="5"/>
      <c r="K981" s="5"/>
      <c r="L981" s="5"/>
      <c r="M981" s="5"/>
      <c r="N981" s="6"/>
    </row>
    <row r="982" spans="2:14" ht="16.5" thickBot="1" x14ac:dyDescent="0.3">
      <c r="B982" s="7" t="s">
        <v>10</v>
      </c>
      <c r="C982" s="8">
        <v>41972</v>
      </c>
      <c r="D982" s="9"/>
      <c r="E982" s="9"/>
      <c r="F982" s="9"/>
      <c r="G982" s="9"/>
      <c r="H982" s="9"/>
      <c r="I982" s="9"/>
      <c r="J982" s="9"/>
      <c r="K982" s="9"/>
      <c r="L982" s="9"/>
      <c r="M982" s="9"/>
      <c r="N982" s="10"/>
    </row>
    <row r="983" spans="2:14" ht="15.75" x14ac:dyDescent="0.25">
      <c r="B983" s="11"/>
      <c r="C983" s="12"/>
      <c r="D983" s="13"/>
      <c r="E983" s="13"/>
      <c r="F983" s="13"/>
      <c r="G983" s="13"/>
      <c r="H983" s="13"/>
      <c r="I983" s="14"/>
      <c r="J983" s="14"/>
      <c r="K983" s="14"/>
      <c r="L983" s="14"/>
      <c r="M983" s="14"/>
      <c r="N983" s="13"/>
    </row>
    <row r="984" spans="2:14" x14ac:dyDescent="0.25">
      <c r="I984" s="14"/>
      <c r="J984" s="14"/>
      <c r="K984" s="14"/>
      <c r="L984" s="14"/>
      <c r="M984" s="14"/>
      <c r="N984" s="15"/>
    </row>
    <row r="985" spans="2:14" x14ac:dyDescent="0.25">
      <c r="B985" s="1078" t="s">
        <v>12</v>
      </c>
      <c r="C985" s="1078"/>
      <c r="D985" s="672" t="s">
        <v>13</v>
      </c>
      <c r="E985" s="672" t="s">
        <v>14</v>
      </c>
      <c r="F985" s="672" t="s">
        <v>15</v>
      </c>
      <c r="G985" s="16"/>
      <c r="I985" s="17"/>
      <c r="J985" s="17"/>
      <c r="K985" s="17"/>
      <c r="L985" s="17"/>
      <c r="M985" s="17"/>
      <c r="N985" s="15"/>
    </row>
    <row r="986" spans="2:14" x14ac:dyDescent="0.25">
      <c r="B986" s="1078"/>
      <c r="C986" s="1078"/>
      <c r="D986" s="672">
        <v>18</v>
      </c>
      <c r="E986" s="18">
        <v>1191683244</v>
      </c>
      <c r="F986" s="202">
        <v>438</v>
      </c>
      <c r="G986" s="20"/>
      <c r="I986" s="21"/>
      <c r="J986" s="21"/>
      <c r="K986" s="21"/>
      <c r="L986" s="21"/>
      <c r="M986" s="21"/>
      <c r="N986" s="15"/>
    </row>
    <row r="987" spans="2:14" x14ac:dyDescent="0.25">
      <c r="B987" s="1078"/>
      <c r="C987" s="1078"/>
      <c r="D987" s="672"/>
      <c r="E987" s="18"/>
      <c r="F987" s="18"/>
      <c r="G987" s="20"/>
      <c r="I987" s="21"/>
      <c r="J987" s="21"/>
      <c r="K987" s="21"/>
      <c r="L987" s="21"/>
      <c r="M987" s="21"/>
      <c r="N987" s="15"/>
    </row>
    <row r="988" spans="2:14" x14ac:dyDescent="0.25">
      <c r="B988" s="1078"/>
      <c r="C988" s="1078"/>
      <c r="D988" s="672"/>
      <c r="E988" s="18"/>
      <c r="F988" s="18"/>
      <c r="G988" s="20"/>
      <c r="I988" s="21"/>
      <c r="J988" s="21"/>
      <c r="K988" s="21"/>
      <c r="L988" s="21"/>
      <c r="M988" s="21"/>
      <c r="N988" s="15"/>
    </row>
    <row r="989" spans="2:14" x14ac:dyDescent="0.25">
      <c r="B989" s="1078"/>
      <c r="C989" s="1078"/>
      <c r="D989" s="672"/>
      <c r="E989" s="22"/>
      <c r="F989" s="18"/>
      <c r="G989" s="20"/>
      <c r="H989" s="23"/>
      <c r="I989" s="21"/>
      <c r="J989" s="21"/>
      <c r="K989" s="21"/>
      <c r="L989" s="21"/>
      <c r="M989" s="21"/>
      <c r="N989" s="24"/>
    </row>
    <row r="990" spans="2:14" x14ac:dyDescent="0.25">
      <c r="B990" s="1078"/>
      <c r="C990" s="1078"/>
      <c r="D990" s="672"/>
      <c r="E990" s="22"/>
      <c r="F990" s="18"/>
      <c r="G990" s="20"/>
      <c r="H990" s="23"/>
      <c r="I990" s="21"/>
      <c r="J990" s="21"/>
      <c r="K990" s="21"/>
      <c r="L990" s="21"/>
      <c r="M990" s="21"/>
      <c r="N990" s="24"/>
    </row>
    <row r="991" spans="2:14" x14ac:dyDescent="0.25">
      <c r="B991" s="1078"/>
      <c r="C991" s="1078"/>
      <c r="D991" s="672"/>
      <c r="E991" s="22"/>
      <c r="F991" s="18"/>
      <c r="G991" s="20"/>
      <c r="H991" s="23"/>
      <c r="I991" s="21"/>
      <c r="J991" s="21"/>
      <c r="K991" s="21"/>
      <c r="L991" s="21"/>
      <c r="M991" s="21"/>
      <c r="N991" s="24"/>
    </row>
    <row r="992" spans="2:14" x14ac:dyDescent="0.25">
      <c r="B992" s="1078"/>
      <c r="C992" s="1078"/>
      <c r="D992" s="672"/>
      <c r="E992" s="22"/>
      <c r="F992" s="18"/>
      <c r="G992" s="20"/>
      <c r="H992" s="23"/>
      <c r="I992" s="25"/>
      <c r="J992" s="25"/>
      <c r="K992" s="25"/>
      <c r="L992" s="25"/>
      <c r="M992" s="25"/>
      <c r="N992" s="24"/>
    </row>
    <row r="993" spans="1:14" x14ac:dyDescent="0.25">
      <c r="B993" s="1078"/>
      <c r="C993" s="1078"/>
      <c r="D993" s="672"/>
      <c r="E993" s="22"/>
      <c r="F993" s="18"/>
      <c r="G993" s="20"/>
      <c r="H993" s="23"/>
      <c r="I993" s="14"/>
      <c r="J993" s="14"/>
      <c r="K993" s="14"/>
      <c r="L993" s="14"/>
      <c r="M993" s="14"/>
      <c r="N993" s="24"/>
    </row>
    <row r="994" spans="1:14" x14ac:dyDescent="0.25">
      <c r="B994" s="1078"/>
      <c r="C994" s="1078"/>
      <c r="D994" s="672"/>
      <c r="E994" s="22"/>
      <c r="F994" s="18"/>
      <c r="G994" s="20"/>
      <c r="H994" s="23"/>
      <c r="I994" s="14"/>
      <c r="J994" s="14"/>
      <c r="K994" s="14"/>
      <c r="L994" s="14"/>
      <c r="M994" s="14"/>
      <c r="N994" s="24"/>
    </row>
    <row r="995" spans="1:14" x14ac:dyDescent="0.25">
      <c r="B995" s="1078"/>
      <c r="C995" s="1078"/>
      <c r="D995" s="672"/>
      <c r="E995" s="22"/>
      <c r="F995" s="18"/>
      <c r="G995" s="20"/>
      <c r="H995" s="23"/>
      <c r="I995" s="14"/>
      <c r="J995" s="14"/>
      <c r="K995" s="14"/>
      <c r="L995" s="14"/>
      <c r="M995" s="14"/>
      <c r="N995" s="24"/>
    </row>
    <row r="996" spans="1:14" ht="15.75" thickBot="1" x14ac:dyDescent="0.3">
      <c r="B996" s="1079" t="s">
        <v>16</v>
      </c>
      <c r="C996" s="1080"/>
      <c r="D996" s="672"/>
      <c r="E996" s="26">
        <f>SUM(E986:E995)</f>
        <v>1191683244</v>
      </c>
      <c r="F996" s="202">
        <f>SUM(F986:F995)</f>
        <v>438</v>
      </c>
      <c r="G996" s="20"/>
      <c r="H996" s="23"/>
      <c r="I996" s="14"/>
      <c r="J996" s="14"/>
      <c r="K996" s="14"/>
      <c r="L996" s="14"/>
      <c r="M996" s="14"/>
      <c r="N996" s="24"/>
    </row>
    <row r="997" spans="1:14" ht="45.75" thickBot="1" x14ac:dyDescent="0.3">
      <c r="A997" s="27"/>
      <c r="B997" s="28" t="s">
        <v>17</v>
      </c>
      <c r="C997" s="28" t="s">
        <v>18</v>
      </c>
      <c r="E997" s="17"/>
      <c r="F997" s="17"/>
      <c r="G997" s="17"/>
      <c r="H997" s="17"/>
      <c r="I997" s="29"/>
      <c r="J997" s="29"/>
      <c r="K997" s="29"/>
      <c r="L997" s="29"/>
      <c r="M997" s="29"/>
    </row>
    <row r="998" spans="1:14" ht="15.75" thickBot="1" x14ac:dyDescent="0.3">
      <c r="A998" s="30">
        <v>1</v>
      </c>
      <c r="C998" s="31">
        <f>+(F996*80)/100</f>
        <v>350.4</v>
      </c>
      <c r="D998" s="32"/>
      <c r="E998" s="33">
        <f>E996</f>
        <v>1191683244</v>
      </c>
      <c r="F998" s="34"/>
      <c r="G998" s="34"/>
      <c r="H998" s="34"/>
      <c r="I998" s="35"/>
      <c r="J998" s="35"/>
      <c r="K998" s="35"/>
      <c r="L998" s="35"/>
      <c r="M998" s="35"/>
    </row>
    <row r="999" spans="1:14" x14ac:dyDescent="0.25">
      <c r="A999" s="36"/>
      <c r="C999" s="37"/>
      <c r="D999" s="21"/>
      <c r="E999" s="38"/>
      <c r="F999" s="34"/>
      <c r="G999" s="34"/>
      <c r="H999" s="34"/>
      <c r="I999" s="35"/>
      <c r="J999" s="35"/>
      <c r="K999" s="35"/>
      <c r="L999" s="35"/>
      <c r="M999" s="35"/>
    </row>
    <row r="1000" spans="1:14" x14ac:dyDescent="0.25">
      <c r="A1000" s="36"/>
      <c r="C1000" s="37"/>
      <c r="D1000" s="21"/>
      <c r="E1000" s="38"/>
      <c r="F1000" s="34"/>
      <c r="G1000" s="34"/>
      <c r="H1000" s="34"/>
      <c r="I1000" s="35"/>
      <c r="J1000" s="35"/>
      <c r="K1000" s="35"/>
      <c r="L1000" s="35"/>
      <c r="M1000" s="35"/>
    </row>
    <row r="1001" spans="1:14" x14ac:dyDescent="0.25">
      <c r="A1001" s="36"/>
      <c r="B1001" s="39" t="s">
        <v>19</v>
      </c>
      <c r="C1001"/>
      <c r="D1001"/>
      <c r="E1001"/>
      <c r="F1001"/>
      <c r="G1001"/>
      <c r="H1001"/>
      <c r="I1001" s="14"/>
      <c r="J1001" s="14"/>
      <c r="K1001" s="14"/>
      <c r="L1001" s="14"/>
      <c r="M1001" s="14"/>
      <c r="N1001" s="15"/>
    </row>
    <row r="1002" spans="1:14" x14ac:dyDescent="0.25">
      <c r="A1002" s="36"/>
      <c r="B1002"/>
      <c r="C1002"/>
      <c r="D1002"/>
      <c r="E1002"/>
      <c r="F1002"/>
      <c r="G1002"/>
      <c r="H1002"/>
      <c r="I1002" s="14"/>
      <c r="J1002" s="14"/>
      <c r="K1002" s="14"/>
      <c r="L1002" s="14"/>
      <c r="M1002" s="14"/>
      <c r="N1002" s="15"/>
    </row>
    <row r="1003" spans="1:14" x14ac:dyDescent="0.25">
      <c r="A1003" s="36"/>
      <c r="B1003" s="40" t="s">
        <v>20</v>
      </c>
      <c r="C1003" s="40" t="s">
        <v>21</v>
      </c>
      <c r="D1003" s="40" t="s">
        <v>22</v>
      </c>
      <c r="E1003"/>
      <c r="F1003"/>
      <c r="G1003"/>
      <c r="H1003"/>
      <c r="I1003" s="14"/>
      <c r="J1003" s="14"/>
      <c r="K1003" s="14"/>
      <c r="L1003" s="14"/>
      <c r="M1003" s="14"/>
      <c r="N1003" s="15"/>
    </row>
    <row r="1004" spans="1:14" x14ac:dyDescent="0.25">
      <c r="A1004" s="36"/>
      <c r="B1004" s="41" t="s">
        <v>23</v>
      </c>
      <c r="C1004" s="41"/>
      <c r="D1004" s="41" t="s">
        <v>24</v>
      </c>
      <c r="E1004"/>
      <c r="F1004"/>
      <c r="G1004"/>
      <c r="H1004"/>
      <c r="I1004" s="14"/>
      <c r="J1004" s="14"/>
      <c r="K1004" s="14"/>
      <c r="L1004" s="14"/>
      <c r="M1004" s="14"/>
      <c r="N1004" s="15"/>
    </row>
    <row r="1005" spans="1:14" x14ac:dyDescent="0.25">
      <c r="A1005" s="36"/>
      <c r="B1005" s="41" t="s">
        <v>25</v>
      </c>
      <c r="C1005" s="41" t="s">
        <v>24</v>
      </c>
      <c r="D1005" s="41"/>
      <c r="E1005"/>
      <c r="F1005"/>
      <c r="G1005"/>
      <c r="H1005"/>
      <c r="I1005" s="14"/>
      <c r="J1005" s="14"/>
      <c r="K1005" s="14"/>
      <c r="L1005" s="14"/>
      <c r="M1005" s="14"/>
      <c r="N1005" s="15"/>
    </row>
    <row r="1006" spans="1:14" x14ac:dyDescent="0.25">
      <c r="A1006" s="36"/>
      <c r="B1006" s="41" t="s">
        <v>26</v>
      </c>
      <c r="C1006" s="41" t="s">
        <v>24</v>
      </c>
      <c r="D1006" s="41"/>
      <c r="E1006"/>
      <c r="F1006"/>
      <c r="G1006"/>
      <c r="H1006"/>
      <c r="I1006" s="14"/>
      <c r="J1006" s="14"/>
      <c r="K1006" s="14"/>
      <c r="L1006" s="14"/>
      <c r="M1006" s="14"/>
      <c r="N1006" s="15"/>
    </row>
    <row r="1007" spans="1:14" x14ac:dyDescent="0.25">
      <c r="A1007" s="36"/>
      <c r="B1007" s="41" t="s">
        <v>27</v>
      </c>
      <c r="C1007" s="41" t="s">
        <v>24</v>
      </c>
      <c r="D1007" s="41"/>
      <c r="E1007"/>
      <c r="F1007"/>
      <c r="G1007"/>
      <c r="H1007"/>
      <c r="I1007" s="14"/>
      <c r="J1007" s="14"/>
      <c r="K1007" s="14"/>
      <c r="L1007" s="14"/>
      <c r="M1007" s="14"/>
      <c r="N1007" s="15"/>
    </row>
    <row r="1008" spans="1:14" x14ac:dyDescent="0.25">
      <c r="A1008" s="36"/>
      <c r="B1008"/>
      <c r="C1008"/>
      <c r="D1008"/>
      <c r="E1008"/>
      <c r="F1008"/>
      <c r="G1008"/>
      <c r="H1008"/>
      <c r="I1008" s="14"/>
      <c r="J1008" s="14"/>
      <c r="K1008" s="14"/>
      <c r="L1008" s="14"/>
      <c r="M1008" s="14"/>
      <c r="N1008" s="15"/>
    </row>
    <row r="1009" spans="1:17" x14ac:dyDescent="0.25">
      <c r="A1009" s="36"/>
      <c r="B1009"/>
      <c r="C1009"/>
      <c r="D1009"/>
      <c r="E1009"/>
      <c r="F1009"/>
      <c r="G1009"/>
      <c r="H1009"/>
      <c r="I1009" s="14"/>
      <c r="J1009" s="14"/>
      <c r="K1009" s="14"/>
      <c r="L1009" s="14"/>
      <c r="M1009" s="14"/>
      <c r="N1009" s="15"/>
    </row>
    <row r="1010" spans="1:17" x14ac:dyDescent="0.25">
      <c r="A1010" s="36"/>
      <c r="B1010" s="39" t="s">
        <v>28</v>
      </c>
      <c r="C1010"/>
      <c r="D1010"/>
      <c r="E1010"/>
      <c r="F1010"/>
      <c r="G1010"/>
      <c r="H1010"/>
      <c r="I1010" s="14"/>
      <c r="J1010" s="14"/>
      <c r="K1010" s="14"/>
      <c r="L1010" s="14"/>
      <c r="M1010" s="14"/>
      <c r="N1010" s="15"/>
    </row>
    <row r="1011" spans="1:17" x14ac:dyDescent="0.25">
      <c r="A1011" s="36"/>
      <c r="B1011"/>
      <c r="C1011"/>
      <c r="D1011"/>
      <c r="E1011"/>
      <c r="F1011"/>
      <c r="G1011"/>
      <c r="H1011"/>
      <c r="I1011" s="14"/>
      <c r="J1011" s="14"/>
      <c r="K1011" s="14"/>
      <c r="L1011" s="14"/>
      <c r="M1011" s="14"/>
      <c r="N1011" s="15"/>
    </row>
    <row r="1012" spans="1:17" x14ac:dyDescent="0.25">
      <c r="A1012" s="36"/>
      <c r="B1012"/>
      <c r="C1012"/>
      <c r="D1012"/>
      <c r="E1012"/>
      <c r="F1012"/>
      <c r="G1012"/>
      <c r="H1012"/>
      <c r="I1012" s="14"/>
      <c r="J1012" s="14"/>
      <c r="K1012" s="14"/>
      <c r="L1012" s="14"/>
      <c r="M1012" s="14"/>
      <c r="N1012" s="15"/>
    </row>
    <row r="1013" spans="1:17" x14ac:dyDescent="0.25">
      <c r="A1013" s="36"/>
      <c r="B1013" s="40" t="s">
        <v>20</v>
      </c>
      <c r="C1013" s="40" t="s">
        <v>29</v>
      </c>
      <c r="D1013" s="42" t="s">
        <v>30</v>
      </c>
      <c r="E1013" s="42" t="s">
        <v>31</v>
      </c>
      <c r="F1013"/>
      <c r="G1013"/>
      <c r="H1013"/>
      <c r="I1013" s="14"/>
      <c r="J1013" s="14"/>
      <c r="K1013" s="14"/>
      <c r="L1013" s="14"/>
      <c r="M1013" s="14"/>
      <c r="N1013" s="15"/>
    </row>
    <row r="1014" spans="1:17" ht="28.5" x14ac:dyDescent="0.25">
      <c r="A1014" s="36"/>
      <c r="B1014" s="43" t="s">
        <v>32</v>
      </c>
      <c r="C1014" s="44">
        <v>40</v>
      </c>
      <c r="D1014" s="668">
        <v>40</v>
      </c>
      <c r="E1014" s="1081">
        <f>+D1014+D1015</f>
        <v>75</v>
      </c>
      <c r="F1014"/>
      <c r="G1014"/>
      <c r="H1014"/>
      <c r="I1014" s="14"/>
      <c r="J1014" s="14"/>
      <c r="K1014" s="14"/>
      <c r="L1014" s="14"/>
      <c r="M1014" s="14"/>
      <c r="N1014" s="15"/>
    </row>
    <row r="1015" spans="1:17" ht="42.75" x14ac:dyDescent="0.25">
      <c r="A1015" s="36"/>
      <c r="B1015" s="43" t="s">
        <v>33</v>
      </c>
      <c r="C1015" s="44">
        <v>60</v>
      </c>
      <c r="D1015" s="668">
        <v>35</v>
      </c>
      <c r="E1015" s="1082"/>
      <c r="F1015"/>
      <c r="G1015"/>
      <c r="H1015"/>
      <c r="I1015" s="14"/>
      <c r="J1015" s="14"/>
      <c r="K1015" s="14"/>
      <c r="L1015" s="14"/>
      <c r="M1015" s="14"/>
      <c r="N1015" s="15"/>
    </row>
    <row r="1016" spans="1:17" x14ac:dyDescent="0.25">
      <c r="A1016" s="36"/>
      <c r="C1016" s="37"/>
      <c r="D1016" s="21"/>
      <c r="E1016" s="38"/>
      <c r="F1016" s="34"/>
      <c r="G1016" s="34"/>
      <c r="H1016" s="34"/>
      <c r="I1016" s="35"/>
      <c r="J1016" s="35"/>
      <c r="K1016" s="35"/>
      <c r="L1016" s="35"/>
      <c r="M1016" s="35"/>
    </row>
    <row r="1017" spans="1:17" x14ac:dyDescent="0.25">
      <c r="A1017" s="36"/>
      <c r="C1017" s="37"/>
      <c r="D1017" s="21"/>
      <c r="E1017" s="38"/>
      <c r="F1017" s="34"/>
      <c r="G1017" s="34"/>
      <c r="H1017" s="34"/>
      <c r="I1017" s="35"/>
      <c r="J1017" s="35"/>
      <c r="K1017" s="35"/>
      <c r="L1017" s="35"/>
      <c r="M1017" s="35"/>
    </row>
    <row r="1018" spans="1:17" x14ac:dyDescent="0.25">
      <c r="A1018" s="36"/>
      <c r="C1018" s="37"/>
      <c r="D1018" s="21"/>
      <c r="E1018" s="38"/>
      <c r="F1018" s="34"/>
      <c r="G1018" s="34"/>
      <c r="H1018" s="34"/>
      <c r="I1018" s="35"/>
      <c r="J1018" s="35"/>
      <c r="K1018" s="35"/>
      <c r="L1018" s="35"/>
      <c r="M1018" s="35"/>
    </row>
    <row r="1019" spans="1:17" ht="15.75" thickBot="1" x14ac:dyDescent="0.3">
      <c r="M1019" s="1083" t="s">
        <v>34</v>
      </c>
      <c r="N1019" s="1083"/>
    </row>
    <row r="1020" spans="1:17" x14ac:dyDescent="0.25">
      <c r="B1020" s="39" t="s">
        <v>35</v>
      </c>
      <c r="M1020" s="45"/>
      <c r="N1020" s="45"/>
    </row>
    <row r="1021" spans="1:17" ht="15.75" thickBot="1" x14ac:dyDescent="0.3">
      <c r="M1021" s="45"/>
      <c r="N1021" s="45"/>
    </row>
    <row r="1022" spans="1:17" ht="60" x14ac:dyDescent="0.25">
      <c r="A1022" s="14"/>
      <c r="B1022" s="46" t="s">
        <v>36</v>
      </c>
      <c r="C1022" s="46" t="s">
        <v>37</v>
      </c>
      <c r="D1022" s="46" t="s">
        <v>38</v>
      </c>
      <c r="E1022" s="46" t="s">
        <v>39</v>
      </c>
      <c r="F1022" s="46" t="s">
        <v>40</v>
      </c>
      <c r="G1022" s="46" t="s">
        <v>41</v>
      </c>
      <c r="H1022" s="46" t="s">
        <v>42</v>
      </c>
      <c r="I1022" s="46" t="s">
        <v>43</v>
      </c>
      <c r="J1022" s="46" t="s">
        <v>44</v>
      </c>
      <c r="K1022" s="46" t="s">
        <v>45</v>
      </c>
      <c r="L1022" s="46" t="s">
        <v>46</v>
      </c>
      <c r="M1022" s="47" t="s">
        <v>47</v>
      </c>
      <c r="N1022" s="46" t="s">
        <v>48</v>
      </c>
      <c r="O1022" s="46" t="s">
        <v>49</v>
      </c>
      <c r="P1022" s="48" t="s">
        <v>50</v>
      </c>
      <c r="Q1022" s="48" t="s">
        <v>51</v>
      </c>
    </row>
    <row r="1023" spans="1:17" ht="75" x14ac:dyDescent="0.25">
      <c r="A1023" s="62">
        <v>1</v>
      </c>
      <c r="B1023" s="49" t="s">
        <v>3339</v>
      </c>
      <c r="C1023" s="50" t="s">
        <v>3339</v>
      </c>
      <c r="D1023" s="49" t="s">
        <v>3541</v>
      </c>
      <c r="E1023" s="167" t="s">
        <v>3542</v>
      </c>
      <c r="F1023" s="52" t="s">
        <v>21</v>
      </c>
      <c r="G1023" s="53"/>
      <c r="H1023" s="54" t="s">
        <v>3543</v>
      </c>
      <c r="I1023" s="55" t="s">
        <v>3544</v>
      </c>
      <c r="J1023" s="55" t="s">
        <v>22</v>
      </c>
      <c r="K1023" s="51">
        <v>0</v>
      </c>
      <c r="L1023" s="101">
        <v>6</v>
      </c>
      <c r="M1023" s="56">
        <v>0</v>
      </c>
      <c r="N1023" s="56">
        <f>+M1023*G1023</f>
        <v>0</v>
      </c>
      <c r="O1023" s="57">
        <v>461511950</v>
      </c>
      <c r="P1023" s="57">
        <v>908</v>
      </c>
      <c r="Q1023" s="58" t="s">
        <v>3545</v>
      </c>
    </row>
    <row r="1024" spans="1:17" x14ac:dyDescent="0.25">
      <c r="A1024" s="62">
        <f>+A1023+1</f>
        <v>2</v>
      </c>
      <c r="B1024" s="49" t="s">
        <v>3339</v>
      </c>
      <c r="C1024" s="50" t="s">
        <v>3339</v>
      </c>
      <c r="D1024" s="49" t="s">
        <v>272</v>
      </c>
      <c r="E1024" s="64" t="s">
        <v>3546</v>
      </c>
      <c r="F1024" s="52" t="s">
        <v>21</v>
      </c>
      <c r="G1024" s="52"/>
      <c r="H1024" s="52" t="s">
        <v>2800</v>
      </c>
      <c r="I1024" s="55" t="s">
        <v>682</v>
      </c>
      <c r="J1024" s="55" t="s">
        <v>22</v>
      </c>
      <c r="K1024" s="56">
        <v>19.36</v>
      </c>
      <c r="L1024" s="55"/>
      <c r="M1024" s="56">
        <v>438</v>
      </c>
      <c r="N1024" s="56"/>
      <c r="O1024" s="57">
        <v>3711890201</v>
      </c>
      <c r="P1024" s="57" t="s">
        <v>3547</v>
      </c>
      <c r="Q1024" s="58"/>
    </row>
    <row r="1025" spans="1:17" x14ac:dyDescent="0.25">
      <c r="A1025" s="62">
        <f t="shared" ref="A1025:A1030" si="24">+A1024+1</f>
        <v>3</v>
      </c>
      <c r="E1025" s="64"/>
      <c r="F1025" s="52"/>
      <c r="G1025" s="52"/>
      <c r="H1025" s="52"/>
      <c r="I1025" s="55"/>
      <c r="J1025" s="55"/>
      <c r="K1025" s="51"/>
      <c r="L1025" s="55"/>
      <c r="M1025" s="56"/>
      <c r="N1025" s="56"/>
      <c r="O1025" s="57"/>
      <c r="P1025" s="57"/>
      <c r="Q1025" s="58"/>
    </row>
    <row r="1026" spans="1:17" ht="105" x14ac:dyDescent="0.25">
      <c r="A1026" s="62">
        <f t="shared" si="24"/>
        <v>4</v>
      </c>
      <c r="B1026" s="49" t="s">
        <v>3339</v>
      </c>
      <c r="C1026" s="50" t="s">
        <v>3339</v>
      </c>
      <c r="D1026" s="49" t="s">
        <v>2834</v>
      </c>
      <c r="E1026" s="51">
        <v>2121074</v>
      </c>
      <c r="F1026" s="52" t="s">
        <v>21</v>
      </c>
      <c r="G1026" s="52"/>
      <c r="H1026" s="52" t="s">
        <v>3548</v>
      </c>
      <c r="I1026" s="55" t="s">
        <v>3549</v>
      </c>
      <c r="J1026" s="55" t="s">
        <v>22</v>
      </c>
      <c r="K1026" s="56"/>
      <c r="L1026" s="101">
        <v>5.28</v>
      </c>
      <c r="M1026" s="56"/>
      <c r="N1026" s="56"/>
      <c r="O1026" s="57">
        <v>14533158</v>
      </c>
      <c r="P1026" s="57"/>
      <c r="Q1026" s="58" t="s">
        <v>3550</v>
      </c>
    </row>
    <row r="1027" spans="1:17" x14ac:dyDescent="0.25">
      <c r="A1027" s="62">
        <f t="shared" si="24"/>
        <v>5</v>
      </c>
      <c r="B1027" s="49" t="s">
        <v>3339</v>
      </c>
      <c r="C1027" s="50" t="s">
        <v>3339</v>
      </c>
      <c r="D1027" s="49" t="s">
        <v>272</v>
      </c>
      <c r="E1027" s="64" t="s">
        <v>3366</v>
      </c>
      <c r="F1027" s="52" t="s">
        <v>21</v>
      </c>
      <c r="G1027" s="52"/>
      <c r="H1027" s="52" t="s">
        <v>682</v>
      </c>
      <c r="I1027" s="55" t="s">
        <v>506</v>
      </c>
      <c r="J1027" s="55" t="s">
        <v>22</v>
      </c>
      <c r="K1027" s="51">
        <v>3</v>
      </c>
      <c r="L1027" s="55"/>
      <c r="M1027" s="56"/>
      <c r="N1027" s="56"/>
      <c r="O1027" s="57"/>
      <c r="P1027" s="57"/>
      <c r="Q1027" s="58"/>
    </row>
    <row r="1028" spans="1:17" x14ac:dyDescent="0.25">
      <c r="A1028" s="62">
        <f t="shared" si="24"/>
        <v>6</v>
      </c>
      <c r="B1028" s="49"/>
      <c r="C1028" s="50"/>
      <c r="D1028" s="49"/>
      <c r="E1028" s="64"/>
      <c r="F1028" s="52"/>
      <c r="G1028" s="52"/>
      <c r="H1028" s="52"/>
      <c r="I1028" s="55"/>
      <c r="J1028" s="55"/>
      <c r="K1028" s="51"/>
      <c r="L1028" s="55"/>
      <c r="M1028" s="56"/>
      <c r="N1028" s="56"/>
      <c r="O1028" s="57"/>
      <c r="P1028" s="57"/>
      <c r="Q1028" s="58"/>
    </row>
    <row r="1029" spans="1:17" x14ac:dyDescent="0.25">
      <c r="A1029" s="62">
        <f t="shared" si="24"/>
        <v>7</v>
      </c>
      <c r="B1029" s="49"/>
      <c r="C1029" s="50"/>
      <c r="D1029" s="49"/>
      <c r="E1029" s="64"/>
      <c r="F1029" s="52"/>
      <c r="G1029" s="52"/>
      <c r="H1029" s="52"/>
      <c r="I1029" s="55"/>
      <c r="J1029" s="55"/>
      <c r="K1029" s="51"/>
      <c r="L1029" s="55"/>
      <c r="M1029" s="56"/>
      <c r="N1029" s="56"/>
      <c r="O1029" s="57"/>
      <c r="P1029" s="57"/>
      <c r="Q1029" s="58"/>
    </row>
    <row r="1030" spans="1:17" x14ac:dyDescent="0.25">
      <c r="A1030" s="62">
        <f t="shared" si="24"/>
        <v>8</v>
      </c>
      <c r="B1030" s="49"/>
      <c r="C1030" s="50"/>
      <c r="D1030" s="49"/>
      <c r="E1030" s="64"/>
      <c r="F1030" s="52"/>
      <c r="G1030" s="52"/>
      <c r="H1030" s="52"/>
      <c r="I1030" s="55"/>
      <c r="J1030" s="55"/>
      <c r="K1030" s="51"/>
      <c r="L1030" s="55"/>
      <c r="M1030" s="56"/>
      <c r="N1030" s="56"/>
      <c r="O1030" s="57"/>
      <c r="P1030" s="57"/>
      <c r="Q1030" s="58"/>
    </row>
    <row r="1031" spans="1:17" x14ac:dyDescent="0.25">
      <c r="A1031" s="62"/>
      <c r="B1031" s="751" t="s">
        <v>31</v>
      </c>
      <c r="C1031" s="50"/>
      <c r="D1031" s="49"/>
      <c r="E1031" s="64"/>
      <c r="F1031" s="52"/>
      <c r="G1031" s="52"/>
      <c r="H1031" s="52"/>
      <c r="I1031" s="55"/>
      <c r="J1031" s="55"/>
      <c r="K1031" s="67">
        <f t="shared" ref="K1031" si="25">SUM(K1023:K1030)</f>
        <v>22.36</v>
      </c>
      <c r="L1031" s="67">
        <f t="shared" ref="L1031:N1031" si="26">SUM(L1023:L1030)</f>
        <v>11.280000000000001</v>
      </c>
      <c r="M1031" s="66">
        <f t="shared" si="26"/>
        <v>438</v>
      </c>
      <c r="N1031" s="67">
        <f t="shared" si="26"/>
        <v>0</v>
      </c>
      <c r="O1031" s="57"/>
      <c r="P1031" s="57"/>
      <c r="Q1031" s="68"/>
    </row>
    <row r="1032" spans="1:17" x14ac:dyDescent="0.25">
      <c r="A1032" s="69"/>
      <c r="B1032" s="69"/>
      <c r="C1032" s="69"/>
      <c r="D1032" s="69"/>
      <c r="E1032" s="70"/>
      <c r="F1032" s="69"/>
      <c r="G1032" s="69"/>
      <c r="H1032" s="69"/>
      <c r="I1032" s="69"/>
      <c r="J1032" s="69"/>
      <c r="K1032" s="69"/>
      <c r="L1032" s="69"/>
      <c r="M1032" s="69"/>
      <c r="N1032" s="69"/>
      <c r="O1032" s="69"/>
      <c r="P1032" s="69"/>
      <c r="Q1032" s="69"/>
    </row>
    <row r="1033" spans="1:17" x14ac:dyDescent="0.25">
      <c r="A1033" s="69"/>
      <c r="B1033" s="1069" t="s">
        <v>76</v>
      </c>
      <c r="C1033" s="1069" t="s">
        <v>77</v>
      </c>
      <c r="D1033" s="1071" t="s">
        <v>78</v>
      </c>
      <c r="E1033" s="1071"/>
      <c r="F1033" s="69"/>
      <c r="G1033" s="69"/>
      <c r="H1033" s="69"/>
      <c r="I1033" s="69"/>
      <c r="J1033" s="69"/>
      <c r="K1033" s="69"/>
      <c r="L1033" s="69"/>
      <c r="M1033" s="69"/>
      <c r="N1033" s="69"/>
      <c r="O1033" s="69"/>
      <c r="P1033" s="69"/>
      <c r="Q1033" s="69"/>
    </row>
    <row r="1034" spans="1:17" x14ac:dyDescent="0.25">
      <c r="A1034" s="69"/>
      <c r="B1034" s="1070"/>
      <c r="C1034" s="1070"/>
      <c r="D1034" s="673" t="s">
        <v>79</v>
      </c>
      <c r="E1034" s="71" t="s">
        <v>80</v>
      </c>
      <c r="F1034" s="69"/>
      <c r="G1034" s="69"/>
      <c r="H1034" s="69"/>
      <c r="I1034" s="69"/>
      <c r="J1034" s="69"/>
      <c r="K1034" s="69"/>
      <c r="L1034" s="69"/>
      <c r="M1034" s="69"/>
      <c r="N1034" s="69"/>
      <c r="O1034" s="69"/>
      <c r="P1034" s="69"/>
      <c r="Q1034" s="69"/>
    </row>
    <row r="1035" spans="1:17" ht="18.75" x14ac:dyDescent="0.25">
      <c r="A1035" s="69"/>
      <c r="B1035" s="72" t="s">
        <v>81</v>
      </c>
      <c r="C1035" s="73">
        <f>+K1031</f>
        <v>22.36</v>
      </c>
      <c r="D1035" s="75" t="s">
        <v>24</v>
      </c>
      <c r="E1035" s="75"/>
      <c r="F1035" s="76"/>
      <c r="G1035" s="76"/>
      <c r="H1035" s="76"/>
      <c r="I1035" s="76"/>
      <c r="J1035" s="76"/>
      <c r="K1035" s="76"/>
      <c r="L1035" s="76"/>
      <c r="M1035" s="76"/>
      <c r="N1035" s="69"/>
      <c r="O1035" s="69"/>
      <c r="P1035" s="69"/>
      <c r="Q1035" s="69"/>
    </row>
    <row r="1036" spans="1:17" x14ac:dyDescent="0.25">
      <c r="A1036" s="69"/>
      <c r="B1036" s="72" t="s">
        <v>82</v>
      </c>
      <c r="C1036" s="73">
        <f>+M1031</f>
        <v>438</v>
      </c>
      <c r="D1036" s="75" t="s">
        <v>24</v>
      </c>
      <c r="E1036" s="75"/>
      <c r="F1036" s="69"/>
      <c r="G1036" s="69"/>
      <c r="H1036" s="69"/>
      <c r="I1036" s="69"/>
      <c r="J1036" s="69"/>
      <c r="K1036" s="69"/>
      <c r="L1036" s="69"/>
      <c r="M1036" s="69"/>
      <c r="N1036" s="69"/>
      <c r="O1036" s="69"/>
      <c r="P1036" s="69"/>
      <c r="Q1036" s="69"/>
    </row>
    <row r="1037" spans="1:17" x14ac:dyDescent="0.25">
      <c r="A1037" s="69"/>
      <c r="B1037" s="77"/>
      <c r="C1037" s="1087"/>
      <c r="D1037" s="1087"/>
      <c r="E1037" s="1087"/>
      <c r="F1037" s="1087"/>
      <c r="G1037" s="1087"/>
      <c r="H1037" s="1087"/>
      <c r="I1037" s="1087"/>
      <c r="J1037" s="1087"/>
      <c r="K1037" s="1087"/>
      <c r="L1037" s="1087"/>
      <c r="M1037" s="1087"/>
      <c r="N1037" s="1087"/>
      <c r="O1037" s="69"/>
      <c r="P1037" s="69"/>
      <c r="Q1037" s="69"/>
    </row>
    <row r="1038" spans="1:17" ht="15.75" thickBot="1" x14ac:dyDescent="0.3"/>
    <row r="1039" spans="1:17" ht="27" thickBot="1" x14ac:dyDescent="0.3">
      <c r="B1039" s="1088" t="s">
        <v>83</v>
      </c>
      <c r="C1039" s="1088"/>
      <c r="D1039" s="1088"/>
      <c r="E1039" s="1088"/>
      <c r="F1039" s="1088"/>
      <c r="G1039" s="1088"/>
      <c r="H1039" s="1088"/>
      <c r="I1039" s="1088"/>
      <c r="J1039" s="1088"/>
      <c r="K1039" s="1088"/>
      <c r="L1039" s="1088"/>
      <c r="M1039" s="1088"/>
      <c r="N1039" s="1088"/>
    </row>
    <row r="1042" spans="2:18" ht="105" x14ac:dyDescent="0.25">
      <c r="B1042" s="78" t="s">
        <v>84</v>
      </c>
      <c r="C1042" s="79" t="s">
        <v>85</v>
      </c>
      <c r="D1042" s="79" t="s">
        <v>86</v>
      </c>
      <c r="E1042" s="79" t="s">
        <v>87</v>
      </c>
      <c r="F1042" s="79" t="s">
        <v>88</v>
      </c>
      <c r="G1042" s="79" t="s">
        <v>89</v>
      </c>
      <c r="H1042" s="79" t="s">
        <v>90</v>
      </c>
      <c r="I1042" s="79" t="s">
        <v>91</v>
      </c>
      <c r="J1042" s="79" t="s">
        <v>92</v>
      </c>
      <c r="K1042" s="79" t="s">
        <v>93</v>
      </c>
      <c r="L1042" s="79" t="s">
        <v>94</v>
      </c>
      <c r="M1042" s="80" t="s">
        <v>95</v>
      </c>
      <c r="N1042" s="80" t="s">
        <v>96</v>
      </c>
      <c r="O1042" s="1084" t="s">
        <v>97</v>
      </c>
      <c r="P1042" s="1086"/>
      <c r="Q1042" s="79" t="s">
        <v>98</v>
      </c>
    </row>
    <row r="1043" spans="2:18" x14ac:dyDescent="0.25">
      <c r="B1043" s="81" t="s">
        <v>3551</v>
      </c>
      <c r="C1043" s="81" t="s">
        <v>1065</v>
      </c>
      <c r="D1043" s="82" t="s">
        <v>390</v>
      </c>
      <c r="E1043" s="82">
        <v>55</v>
      </c>
      <c r="F1043" s="83"/>
      <c r="G1043" s="83"/>
      <c r="H1043" s="83" t="s">
        <v>21</v>
      </c>
      <c r="I1043" s="84"/>
      <c r="J1043" s="84" t="s">
        <v>21</v>
      </c>
      <c r="K1043" s="84" t="s">
        <v>21</v>
      </c>
      <c r="L1043" s="84" t="s">
        <v>21</v>
      </c>
      <c r="M1043" s="84" t="s">
        <v>21</v>
      </c>
      <c r="N1043" s="84" t="s">
        <v>21</v>
      </c>
      <c r="O1043" s="994"/>
      <c r="P1043" s="996"/>
      <c r="Q1043" s="41" t="s">
        <v>21</v>
      </c>
    </row>
    <row r="1044" spans="2:18" x14ac:dyDescent="0.25">
      <c r="B1044" s="81" t="s">
        <v>3551</v>
      </c>
      <c r="C1044" s="81" t="s">
        <v>1065</v>
      </c>
      <c r="D1044" s="82" t="s">
        <v>390</v>
      </c>
      <c r="E1044" s="82">
        <v>65</v>
      </c>
      <c r="F1044" s="83"/>
      <c r="G1044" s="83"/>
      <c r="H1044" s="83" t="s">
        <v>21</v>
      </c>
      <c r="I1044" s="84"/>
      <c r="J1044" s="84" t="s">
        <v>21</v>
      </c>
      <c r="K1044" s="84" t="s">
        <v>21</v>
      </c>
      <c r="L1044" s="84" t="s">
        <v>21</v>
      </c>
      <c r="M1044" s="84" t="s">
        <v>21</v>
      </c>
      <c r="N1044" s="84" t="s">
        <v>21</v>
      </c>
      <c r="O1044" s="994"/>
      <c r="P1044" s="996"/>
      <c r="Q1044" s="41" t="s">
        <v>21</v>
      </c>
    </row>
    <row r="1045" spans="2:18" x14ac:dyDescent="0.25">
      <c r="B1045" s="81" t="s">
        <v>3551</v>
      </c>
      <c r="C1045" s="81" t="s">
        <v>1065</v>
      </c>
      <c r="D1045" s="82" t="s">
        <v>389</v>
      </c>
      <c r="E1045" s="82">
        <v>78</v>
      </c>
      <c r="F1045" s="83"/>
      <c r="G1045" s="83"/>
      <c r="H1045" s="83" t="s">
        <v>21</v>
      </c>
      <c r="I1045" s="84"/>
      <c r="J1045" s="84" t="s">
        <v>21</v>
      </c>
      <c r="K1045" s="84" t="s">
        <v>21</v>
      </c>
      <c r="L1045" s="84" t="s">
        <v>21</v>
      </c>
      <c r="M1045" s="84" t="s">
        <v>21</v>
      </c>
      <c r="N1045" s="84" t="s">
        <v>21</v>
      </c>
      <c r="O1045" s="994"/>
      <c r="P1045" s="996"/>
      <c r="Q1045" s="41" t="s">
        <v>21</v>
      </c>
    </row>
    <row r="1046" spans="2:18" x14ac:dyDescent="0.25">
      <c r="B1046" s="81" t="s">
        <v>3551</v>
      </c>
      <c r="C1046" s="81" t="s">
        <v>1065</v>
      </c>
      <c r="D1046" s="82" t="s">
        <v>389</v>
      </c>
      <c r="E1046" s="82">
        <v>78</v>
      </c>
      <c r="F1046" s="83"/>
      <c r="G1046" s="83"/>
      <c r="H1046" s="83" t="s">
        <v>21</v>
      </c>
      <c r="I1046" s="84"/>
      <c r="J1046" s="84" t="s">
        <v>21</v>
      </c>
      <c r="K1046" s="84" t="s">
        <v>21</v>
      </c>
      <c r="L1046" s="84" t="s">
        <v>21</v>
      </c>
      <c r="M1046" s="84" t="s">
        <v>21</v>
      </c>
      <c r="N1046" s="84" t="s">
        <v>21</v>
      </c>
      <c r="O1046" s="994"/>
      <c r="P1046" s="996"/>
      <c r="Q1046" s="41" t="s">
        <v>21</v>
      </c>
    </row>
    <row r="1047" spans="2:18" x14ac:dyDescent="0.25">
      <c r="B1047" s="81" t="s">
        <v>3551</v>
      </c>
      <c r="C1047" s="81" t="s">
        <v>1065</v>
      </c>
      <c r="D1047" s="82" t="s">
        <v>388</v>
      </c>
      <c r="E1047" s="82">
        <v>70</v>
      </c>
      <c r="F1047" s="83"/>
      <c r="G1047" s="83"/>
      <c r="H1047" s="83" t="s">
        <v>21</v>
      </c>
      <c r="I1047" s="84"/>
      <c r="J1047" s="84" t="s">
        <v>21</v>
      </c>
      <c r="K1047" s="84" t="s">
        <v>21</v>
      </c>
      <c r="L1047" s="84" t="s">
        <v>21</v>
      </c>
      <c r="M1047" s="84" t="s">
        <v>21</v>
      </c>
      <c r="N1047" s="84" t="s">
        <v>21</v>
      </c>
      <c r="O1047" s="994"/>
      <c r="P1047" s="996"/>
      <c r="Q1047" s="41" t="s">
        <v>21</v>
      </c>
    </row>
    <row r="1048" spans="2:18" x14ac:dyDescent="0.25">
      <c r="B1048" s="81" t="s">
        <v>3551</v>
      </c>
      <c r="C1048" s="81" t="s">
        <v>1065</v>
      </c>
      <c r="D1048" s="82" t="s">
        <v>388</v>
      </c>
      <c r="E1048" s="82">
        <v>40</v>
      </c>
      <c r="F1048" s="83"/>
      <c r="G1048" s="83"/>
      <c r="H1048" s="83" t="s">
        <v>21</v>
      </c>
      <c r="I1048" s="84"/>
      <c r="J1048" s="84" t="s">
        <v>21</v>
      </c>
      <c r="K1048" s="84" t="s">
        <v>21</v>
      </c>
      <c r="L1048" s="84" t="s">
        <v>21</v>
      </c>
      <c r="M1048" s="84" t="s">
        <v>21</v>
      </c>
      <c r="N1048" s="84" t="s">
        <v>21</v>
      </c>
      <c r="O1048" s="994"/>
      <c r="P1048" s="996"/>
      <c r="Q1048" s="41" t="s">
        <v>21</v>
      </c>
    </row>
    <row r="1049" spans="2:18" ht="45" x14ac:dyDescent="0.25">
      <c r="B1049" s="81" t="s">
        <v>3551</v>
      </c>
      <c r="C1049" s="81" t="s">
        <v>1065</v>
      </c>
      <c r="D1049" s="41" t="s">
        <v>387</v>
      </c>
      <c r="E1049" s="41">
        <v>52</v>
      </c>
      <c r="F1049" s="41"/>
      <c r="G1049" s="41"/>
      <c r="H1049" s="83" t="s">
        <v>21</v>
      </c>
      <c r="I1049" s="41"/>
      <c r="J1049" s="84" t="s">
        <v>21</v>
      </c>
      <c r="K1049" s="84" t="s">
        <v>21</v>
      </c>
      <c r="L1049" s="84" t="s">
        <v>21</v>
      </c>
      <c r="M1049" s="84" t="s">
        <v>21</v>
      </c>
      <c r="N1049" s="84" t="s">
        <v>21</v>
      </c>
      <c r="O1049" s="994"/>
      <c r="P1049" s="996"/>
      <c r="Q1049" s="41" t="s">
        <v>21</v>
      </c>
      <c r="R1049" s="427" t="s">
        <v>3552</v>
      </c>
    </row>
    <row r="1050" spans="2:18" x14ac:dyDescent="0.25">
      <c r="B1050" s="2" t="s">
        <v>107</v>
      </c>
    </row>
    <row r="1051" spans="2:18" x14ac:dyDescent="0.25">
      <c r="B1051" s="2" t="s">
        <v>108</v>
      </c>
    </row>
    <row r="1052" spans="2:18" x14ac:dyDescent="0.25">
      <c r="B1052" s="2" t="s">
        <v>109</v>
      </c>
    </row>
    <row r="1054" spans="2:18" ht="15.75" thickBot="1" x14ac:dyDescent="0.3"/>
    <row r="1055" spans="2:18" ht="27" thickBot="1" x14ac:dyDescent="0.3">
      <c r="B1055" s="1091" t="s">
        <v>110</v>
      </c>
      <c r="C1055" s="1092"/>
      <c r="D1055" s="1092"/>
      <c r="E1055" s="1092"/>
      <c r="F1055" s="1092"/>
      <c r="G1055" s="1092"/>
      <c r="H1055" s="1092"/>
      <c r="I1055" s="1092"/>
      <c r="J1055" s="1092"/>
      <c r="K1055" s="1092"/>
      <c r="L1055" s="1092"/>
      <c r="M1055" s="1092"/>
      <c r="N1055" s="1093"/>
    </row>
    <row r="1060" spans="2:17" ht="75" x14ac:dyDescent="0.25">
      <c r="B1060" s="78" t="s">
        <v>111</v>
      </c>
      <c r="C1060" s="78" t="s">
        <v>112</v>
      </c>
      <c r="D1060" s="78" t="s">
        <v>113</v>
      </c>
      <c r="E1060" s="78" t="s">
        <v>114</v>
      </c>
      <c r="F1060" s="78" t="s">
        <v>115</v>
      </c>
      <c r="G1060" s="78" t="s">
        <v>116</v>
      </c>
      <c r="H1060" s="78" t="s">
        <v>117</v>
      </c>
      <c r="I1060" s="78" t="s">
        <v>118</v>
      </c>
      <c r="J1060" s="1084" t="s">
        <v>119</v>
      </c>
      <c r="K1060" s="1085"/>
      <c r="L1060" s="1086"/>
      <c r="M1060" s="78" t="s">
        <v>120</v>
      </c>
      <c r="N1060" s="78" t="s">
        <v>121</v>
      </c>
      <c r="O1060" s="78" t="s">
        <v>122</v>
      </c>
      <c r="P1060" s="1084" t="s">
        <v>97</v>
      </c>
      <c r="Q1060" s="1086"/>
    </row>
    <row r="1061" spans="2:17" x14ac:dyDescent="0.25">
      <c r="B1061" s="85" t="s">
        <v>123</v>
      </c>
      <c r="C1061" s="85">
        <v>1</v>
      </c>
      <c r="D1061" s="81" t="s">
        <v>3553</v>
      </c>
      <c r="E1061" s="81">
        <v>21611456</v>
      </c>
      <c r="F1061" s="81" t="s">
        <v>1098</v>
      </c>
      <c r="G1061" s="81" t="s">
        <v>1099</v>
      </c>
      <c r="H1061" s="81">
        <v>2012</v>
      </c>
      <c r="I1061" s="82"/>
      <c r="J1061" s="86" t="s">
        <v>956</v>
      </c>
      <c r="K1061" s="87"/>
      <c r="L1061" s="84"/>
      <c r="M1061" s="41" t="s">
        <v>21</v>
      </c>
      <c r="N1061" s="41" t="s">
        <v>21</v>
      </c>
      <c r="O1061" s="41" t="s">
        <v>21</v>
      </c>
      <c r="P1061" s="993"/>
      <c r="Q1061" s="993"/>
    </row>
    <row r="1062" spans="2:17" x14ac:dyDescent="0.25">
      <c r="B1062" s="85" t="s">
        <v>123</v>
      </c>
      <c r="C1062" s="85">
        <v>1</v>
      </c>
      <c r="D1062" s="81" t="s">
        <v>3554</v>
      </c>
      <c r="E1062" s="81">
        <v>43415879</v>
      </c>
      <c r="F1062" s="81" t="s">
        <v>3555</v>
      </c>
      <c r="G1062" s="81" t="s">
        <v>3556</v>
      </c>
      <c r="H1062" s="81" t="s">
        <v>3557</v>
      </c>
      <c r="I1062" s="82"/>
      <c r="J1062" s="86" t="s">
        <v>1149</v>
      </c>
      <c r="K1062" s="87"/>
      <c r="L1062" s="84"/>
      <c r="M1062" s="41" t="s">
        <v>21</v>
      </c>
      <c r="N1062" s="41" t="s">
        <v>21</v>
      </c>
      <c r="O1062" s="41" t="s">
        <v>21</v>
      </c>
      <c r="P1062" s="668"/>
      <c r="Q1062" s="668"/>
    </row>
    <row r="1063" spans="2:17" x14ac:dyDescent="0.25">
      <c r="B1063" s="85" t="s">
        <v>123</v>
      </c>
      <c r="C1063" s="85">
        <v>1</v>
      </c>
      <c r="D1063" s="81" t="s">
        <v>3558</v>
      </c>
      <c r="E1063" s="81">
        <v>21911969</v>
      </c>
      <c r="F1063" s="81" t="s">
        <v>1098</v>
      </c>
      <c r="G1063" s="81" t="s">
        <v>2335</v>
      </c>
      <c r="H1063" s="81">
        <v>2005</v>
      </c>
      <c r="I1063" s="82"/>
      <c r="J1063" s="86" t="s">
        <v>3455</v>
      </c>
      <c r="K1063" s="87"/>
      <c r="L1063" s="84"/>
      <c r="M1063" s="41" t="s">
        <v>21</v>
      </c>
      <c r="N1063" s="41" t="s">
        <v>21</v>
      </c>
      <c r="O1063" s="41" t="s">
        <v>21</v>
      </c>
      <c r="P1063" s="668"/>
      <c r="Q1063" s="668"/>
    </row>
    <row r="1064" spans="2:17" x14ac:dyDescent="0.25">
      <c r="B1064" s="85" t="s">
        <v>123</v>
      </c>
      <c r="C1064" s="85">
        <v>1</v>
      </c>
      <c r="D1064" s="81" t="s">
        <v>3559</v>
      </c>
      <c r="E1064" s="81">
        <v>63473442</v>
      </c>
      <c r="F1064" s="81" t="s">
        <v>282</v>
      </c>
      <c r="G1064" s="81" t="s">
        <v>3560</v>
      </c>
      <c r="H1064" s="81">
        <v>2001</v>
      </c>
      <c r="I1064" s="82"/>
      <c r="J1064" s="86" t="s">
        <v>3561</v>
      </c>
      <c r="K1064" s="87"/>
      <c r="L1064" s="84"/>
      <c r="M1064" s="41" t="s">
        <v>21</v>
      </c>
      <c r="N1064" s="41" t="s">
        <v>21</v>
      </c>
      <c r="O1064" s="41" t="s">
        <v>21</v>
      </c>
      <c r="P1064" s="668"/>
      <c r="Q1064" s="668"/>
    </row>
    <row r="1065" spans="2:17" x14ac:dyDescent="0.25">
      <c r="B1065" s="85" t="s">
        <v>229</v>
      </c>
      <c r="C1065" s="85">
        <v>1</v>
      </c>
      <c r="D1065" s="81" t="s">
        <v>3562</v>
      </c>
      <c r="E1065" s="81">
        <v>32104570</v>
      </c>
      <c r="F1065" s="81" t="s">
        <v>273</v>
      </c>
      <c r="G1065" s="81" t="s">
        <v>1044</v>
      </c>
      <c r="H1065" s="81">
        <v>2013</v>
      </c>
      <c r="I1065" s="82"/>
      <c r="J1065" s="86" t="s">
        <v>1285</v>
      </c>
      <c r="K1065" s="87"/>
      <c r="L1065" s="84"/>
      <c r="M1065" s="41" t="s">
        <v>21</v>
      </c>
      <c r="N1065" s="41" t="s">
        <v>21</v>
      </c>
      <c r="O1065" s="41" t="s">
        <v>21</v>
      </c>
      <c r="P1065" s="675"/>
      <c r="Q1065" s="668"/>
    </row>
    <row r="1066" spans="2:17" ht="30" x14ac:dyDescent="0.25">
      <c r="B1066" s="85" t="s">
        <v>229</v>
      </c>
      <c r="C1066" s="85">
        <v>1</v>
      </c>
      <c r="D1066" s="81" t="s">
        <v>3563</v>
      </c>
      <c r="E1066" s="81">
        <v>1020396404</v>
      </c>
      <c r="F1066" s="81" t="s">
        <v>273</v>
      </c>
      <c r="G1066" s="81" t="s">
        <v>896</v>
      </c>
      <c r="H1066" s="81">
        <v>2014</v>
      </c>
      <c r="I1066" s="82"/>
      <c r="J1066" s="86" t="s">
        <v>1149</v>
      </c>
      <c r="K1066" s="87"/>
      <c r="L1066" s="84"/>
      <c r="M1066" s="41" t="s">
        <v>21</v>
      </c>
      <c r="N1066" s="41" t="s">
        <v>21</v>
      </c>
      <c r="O1066" s="41" t="s">
        <v>21</v>
      </c>
      <c r="P1066" s="675" t="s">
        <v>2138</v>
      </c>
      <c r="Q1066" s="668"/>
    </row>
    <row r="1068" spans="2:17" ht="15.75" thickBot="1" x14ac:dyDescent="0.3"/>
    <row r="1069" spans="2:17" ht="27" thickBot="1" x14ac:dyDescent="0.3">
      <c r="B1069" s="1091" t="s">
        <v>145</v>
      </c>
      <c r="C1069" s="1092"/>
      <c r="D1069" s="1092"/>
      <c r="E1069" s="1092"/>
      <c r="F1069" s="1092"/>
      <c r="G1069" s="1092"/>
      <c r="H1069" s="1092"/>
      <c r="I1069" s="1092"/>
      <c r="J1069" s="1092"/>
      <c r="K1069" s="1092"/>
      <c r="L1069" s="1092"/>
      <c r="M1069" s="1092"/>
      <c r="N1069" s="1093"/>
    </row>
    <row r="1072" spans="2:17" ht="30" x14ac:dyDescent="0.25">
      <c r="B1072" s="79" t="s">
        <v>20</v>
      </c>
      <c r="C1072" s="79" t="s">
        <v>146</v>
      </c>
      <c r="D1072" s="1084" t="s">
        <v>97</v>
      </c>
      <c r="E1072" s="1086"/>
    </row>
    <row r="1073" spans="1:17" x14ac:dyDescent="0.25">
      <c r="B1073" s="682" t="s">
        <v>147</v>
      </c>
      <c r="C1073" s="41" t="s">
        <v>21</v>
      </c>
      <c r="D1073" s="993" t="s">
        <v>3535</v>
      </c>
      <c r="E1073" s="993"/>
    </row>
    <row r="1076" spans="1:17" ht="26.25" x14ac:dyDescent="0.25">
      <c r="B1076" s="1072" t="s">
        <v>148</v>
      </c>
      <c r="C1076" s="1073"/>
      <c r="D1076" s="1073"/>
      <c r="E1076" s="1073"/>
      <c r="F1076" s="1073"/>
      <c r="G1076" s="1073"/>
      <c r="H1076" s="1073"/>
      <c r="I1076" s="1073"/>
      <c r="J1076" s="1073"/>
      <c r="K1076" s="1073"/>
      <c r="L1076" s="1073"/>
      <c r="M1076" s="1073"/>
      <c r="N1076" s="1073"/>
      <c r="O1076" s="1073"/>
      <c r="P1076" s="1073"/>
    </row>
    <row r="1078" spans="1:17" ht="15.75" thickBot="1" x14ac:dyDescent="0.3"/>
    <row r="1079" spans="1:17" ht="27" thickBot="1" x14ac:dyDescent="0.3">
      <c r="B1079" s="1091" t="s">
        <v>149</v>
      </c>
      <c r="C1079" s="1092"/>
      <c r="D1079" s="1092"/>
      <c r="E1079" s="1092"/>
      <c r="F1079" s="1092"/>
      <c r="G1079" s="1092"/>
      <c r="H1079" s="1092"/>
      <c r="I1079" s="1092"/>
      <c r="J1079" s="1092"/>
      <c r="K1079" s="1092"/>
      <c r="L1079" s="1092"/>
      <c r="M1079" s="1092"/>
      <c r="N1079" s="1093"/>
    </row>
    <row r="1081" spans="1:17" ht="15.75" thickBot="1" x14ac:dyDescent="0.3">
      <c r="M1081" s="45"/>
      <c r="N1081" s="45"/>
    </row>
    <row r="1082" spans="1:17" ht="60" x14ac:dyDescent="0.25">
      <c r="A1082" s="14"/>
      <c r="B1082" s="46" t="s">
        <v>36</v>
      </c>
      <c r="C1082" s="46" t="s">
        <v>37</v>
      </c>
      <c r="D1082" s="46" t="s">
        <v>38</v>
      </c>
      <c r="E1082" s="46" t="s">
        <v>39</v>
      </c>
      <c r="F1082" s="46" t="s">
        <v>40</v>
      </c>
      <c r="G1082" s="46" t="s">
        <v>41</v>
      </c>
      <c r="H1082" s="46" t="s">
        <v>42</v>
      </c>
      <c r="I1082" s="46" t="s">
        <v>43</v>
      </c>
      <c r="J1082" s="46" t="s">
        <v>44</v>
      </c>
      <c r="K1082" s="46" t="s">
        <v>45</v>
      </c>
      <c r="L1082" s="46" t="s">
        <v>46</v>
      </c>
      <c r="M1082" s="47" t="s">
        <v>47</v>
      </c>
      <c r="N1082" s="46" t="s">
        <v>48</v>
      </c>
      <c r="O1082" s="46" t="s">
        <v>49</v>
      </c>
      <c r="P1082" s="48" t="s">
        <v>50</v>
      </c>
      <c r="Q1082" s="48" t="s">
        <v>51</v>
      </c>
    </row>
    <row r="1083" spans="1:17" ht="30" x14ac:dyDescent="0.25">
      <c r="A1083" s="62">
        <v>1</v>
      </c>
      <c r="B1083" s="49" t="s">
        <v>3361</v>
      </c>
      <c r="C1083" s="50" t="s">
        <v>3361</v>
      </c>
      <c r="D1083" s="49" t="s">
        <v>3564</v>
      </c>
      <c r="E1083" s="64" t="s">
        <v>3565</v>
      </c>
      <c r="F1083" s="52" t="s">
        <v>21</v>
      </c>
      <c r="G1083" s="53"/>
      <c r="H1083" s="54" t="s">
        <v>3341</v>
      </c>
      <c r="I1083" s="55" t="s">
        <v>2113</v>
      </c>
      <c r="J1083" s="55" t="s">
        <v>22</v>
      </c>
      <c r="K1083" s="51">
        <v>3</v>
      </c>
      <c r="L1083" s="55"/>
      <c r="M1083" s="56">
        <v>150</v>
      </c>
      <c r="N1083" s="56">
        <f>+M1083*G1083</f>
        <v>0</v>
      </c>
      <c r="O1083" s="57">
        <v>112897125</v>
      </c>
      <c r="P1083" s="57">
        <v>1526</v>
      </c>
      <c r="Q1083" s="58"/>
    </row>
    <row r="1084" spans="1:17" ht="30" x14ac:dyDescent="0.25">
      <c r="A1084" s="62">
        <f>+A1083+1</f>
        <v>2</v>
      </c>
      <c r="B1084" s="49" t="s">
        <v>3361</v>
      </c>
      <c r="C1084" s="50" t="s">
        <v>3361</v>
      </c>
      <c r="D1084" s="49" t="s">
        <v>3564</v>
      </c>
      <c r="E1084" s="64" t="s">
        <v>3566</v>
      </c>
      <c r="F1084" s="52" t="s">
        <v>21</v>
      </c>
      <c r="G1084" s="52"/>
      <c r="H1084" s="52" t="s">
        <v>2718</v>
      </c>
      <c r="I1084" s="55" t="s">
        <v>3567</v>
      </c>
      <c r="J1084" s="55" t="s">
        <v>22</v>
      </c>
      <c r="K1084" s="51">
        <v>18</v>
      </c>
      <c r="L1084" s="55"/>
      <c r="M1084" s="56">
        <v>352</v>
      </c>
      <c r="N1084" s="56"/>
      <c r="O1084" s="57">
        <v>1251996510</v>
      </c>
      <c r="P1084" s="57">
        <v>1527</v>
      </c>
      <c r="Q1084" s="58"/>
    </row>
    <row r="1085" spans="1:17" x14ac:dyDescent="0.25">
      <c r="A1085" s="62">
        <f t="shared" ref="A1085:A1090" si="27">+A1084+1</f>
        <v>3</v>
      </c>
      <c r="B1085" s="49"/>
      <c r="C1085" s="50"/>
      <c r="D1085" s="49"/>
      <c r="E1085" s="64"/>
      <c r="F1085" s="52"/>
      <c r="G1085" s="52"/>
      <c r="H1085" s="52"/>
      <c r="I1085" s="55"/>
      <c r="J1085" s="55"/>
      <c r="K1085" s="51"/>
      <c r="L1085" s="55"/>
      <c r="M1085" s="56"/>
      <c r="N1085" s="56"/>
      <c r="O1085" s="57"/>
      <c r="P1085" s="57"/>
      <c r="Q1085" s="58"/>
    </row>
    <row r="1086" spans="1:17" x14ac:dyDescent="0.25">
      <c r="A1086" s="62">
        <f t="shared" si="27"/>
        <v>4</v>
      </c>
      <c r="B1086" s="49"/>
      <c r="C1086" s="50"/>
      <c r="D1086" s="49"/>
      <c r="E1086" s="64"/>
      <c r="F1086" s="52"/>
      <c r="G1086" s="52"/>
      <c r="H1086" s="52"/>
      <c r="I1086" s="55"/>
      <c r="J1086" s="55"/>
      <c r="K1086" s="55"/>
      <c r="L1086" s="55"/>
      <c r="M1086" s="56"/>
      <c r="N1086" s="56"/>
      <c r="O1086" s="57"/>
      <c r="P1086" s="57"/>
      <c r="Q1086" s="58"/>
    </row>
    <row r="1087" spans="1:17" x14ac:dyDescent="0.25">
      <c r="A1087" s="62">
        <f t="shared" si="27"/>
        <v>5</v>
      </c>
      <c r="B1087" s="49"/>
      <c r="C1087" s="50"/>
      <c r="D1087" s="49"/>
      <c r="E1087" s="64"/>
      <c r="F1087" s="52"/>
      <c r="G1087" s="52"/>
      <c r="H1087" s="52"/>
      <c r="I1087" s="55"/>
      <c r="J1087" s="55"/>
      <c r="K1087" s="55"/>
      <c r="L1087" s="55"/>
      <c r="M1087" s="56"/>
      <c r="N1087" s="56"/>
      <c r="O1087" s="57"/>
      <c r="P1087" s="57"/>
      <c r="Q1087" s="58"/>
    </row>
    <row r="1088" spans="1:17" x14ac:dyDescent="0.25">
      <c r="A1088" s="62">
        <f t="shared" si="27"/>
        <v>6</v>
      </c>
      <c r="B1088" s="49"/>
      <c r="C1088" s="50"/>
      <c r="D1088" s="49"/>
      <c r="E1088" s="64"/>
      <c r="F1088" s="52"/>
      <c r="G1088" s="52"/>
      <c r="H1088" s="52"/>
      <c r="I1088" s="55"/>
      <c r="J1088" s="55"/>
      <c r="K1088" s="55"/>
      <c r="L1088" s="55"/>
      <c r="M1088" s="56"/>
      <c r="N1088" s="56"/>
      <c r="O1088" s="57"/>
      <c r="P1088" s="57"/>
      <c r="Q1088" s="58"/>
    </row>
    <row r="1089" spans="1:17" x14ac:dyDescent="0.25">
      <c r="A1089" s="62">
        <f t="shared" si="27"/>
        <v>7</v>
      </c>
      <c r="B1089" s="49"/>
      <c r="C1089" s="50"/>
      <c r="D1089" s="49"/>
      <c r="E1089" s="64"/>
      <c r="F1089" s="52"/>
      <c r="G1089" s="52"/>
      <c r="H1089" s="52"/>
      <c r="I1089" s="55"/>
      <c r="J1089" s="55"/>
      <c r="K1089" s="55"/>
      <c r="L1089" s="55"/>
      <c r="M1089" s="56"/>
      <c r="N1089" s="56"/>
      <c r="O1089" s="57"/>
      <c r="P1089" s="57"/>
      <c r="Q1089" s="58"/>
    </row>
    <row r="1090" spans="1:17" x14ac:dyDescent="0.25">
      <c r="A1090" s="62">
        <f t="shared" si="27"/>
        <v>8</v>
      </c>
      <c r="B1090" s="49"/>
      <c r="C1090" s="50"/>
      <c r="D1090" s="49"/>
      <c r="E1090" s="64"/>
      <c r="F1090" s="52"/>
      <c r="G1090" s="52"/>
      <c r="H1090" s="52"/>
      <c r="I1090" s="55"/>
      <c r="J1090" s="55"/>
      <c r="K1090" s="55"/>
      <c r="L1090" s="55"/>
      <c r="M1090" s="56"/>
      <c r="N1090" s="56"/>
      <c r="O1090" s="57"/>
      <c r="P1090" s="57"/>
      <c r="Q1090" s="58"/>
    </row>
    <row r="1091" spans="1:17" x14ac:dyDescent="0.25">
      <c r="A1091" s="62"/>
      <c r="B1091" s="63" t="s">
        <v>31</v>
      </c>
      <c r="C1091" s="50"/>
      <c r="D1091" s="49"/>
      <c r="E1091" s="64"/>
      <c r="F1091" s="52"/>
      <c r="G1091" s="52"/>
      <c r="H1091" s="52"/>
      <c r="I1091" s="55"/>
      <c r="J1091" s="55"/>
      <c r="K1091" s="67">
        <f t="shared" ref="K1091:N1091" si="28">SUM(K1083:K1090)</f>
        <v>21</v>
      </c>
      <c r="L1091" s="67">
        <f t="shared" si="28"/>
        <v>0</v>
      </c>
      <c r="M1091" s="66">
        <f t="shared" si="28"/>
        <v>502</v>
      </c>
      <c r="N1091" s="67">
        <f t="shared" si="28"/>
        <v>0</v>
      </c>
      <c r="O1091" s="57"/>
      <c r="P1091" s="57"/>
      <c r="Q1091" s="68"/>
    </row>
    <row r="1092" spans="1:17" x14ac:dyDescent="0.25">
      <c r="B1092" s="69"/>
      <c r="C1092" s="69"/>
      <c r="D1092" s="69"/>
      <c r="E1092" s="70"/>
      <c r="F1092" s="69"/>
      <c r="G1092" s="69"/>
      <c r="H1092" s="69"/>
      <c r="I1092" s="69"/>
      <c r="J1092" s="69"/>
      <c r="K1092" s="69"/>
      <c r="L1092" s="69"/>
      <c r="M1092" s="69"/>
      <c r="N1092" s="69"/>
      <c r="O1092" s="69"/>
      <c r="P1092" s="69"/>
    </row>
    <row r="1093" spans="1:17" ht="18.75" x14ac:dyDescent="0.25">
      <c r="B1093" s="72" t="s">
        <v>172</v>
      </c>
      <c r="C1093" s="89">
        <f>+K1091</f>
        <v>21</v>
      </c>
      <c r="H1093" s="76"/>
      <c r="I1093" s="76"/>
      <c r="J1093" s="76"/>
      <c r="K1093" s="76"/>
      <c r="L1093" s="76"/>
      <c r="M1093" s="76"/>
      <c r="N1093" s="69"/>
      <c r="O1093" s="69"/>
      <c r="P1093" s="69"/>
    </row>
    <row r="1095" spans="1:17" ht="15.75" thickBot="1" x14ac:dyDescent="0.3"/>
    <row r="1096" spans="1:17" ht="30.75" thickBot="1" x14ac:dyDescent="0.3">
      <c r="B1096" s="90" t="s">
        <v>173</v>
      </c>
      <c r="C1096" s="91" t="s">
        <v>174</v>
      </c>
      <c r="D1096" s="90" t="s">
        <v>30</v>
      </c>
      <c r="E1096" s="91" t="s">
        <v>175</v>
      </c>
    </row>
    <row r="1097" spans="1:17" x14ac:dyDescent="0.25">
      <c r="B1097" s="92" t="s">
        <v>176</v>
      </c>
      <c r="C1097" s="93">
        <v>20</v>
      </c>
      <c r="D1097" s="93"/>
      <c r="E1097" s="1094">
        <f>+D1097+D1098+D1099</f>
        <v>40</v>
      </c>
    </row>
    <row r="1098" spans="1:17" x14ac:dyDescent="0.25">
      <c r="B1098" s="92" t="s">
        <v>177</v>
      </c>
      <c r="C1098" s="74">
        <v>30</v>
      </c>
      <c r="D1098" s="668">
        <v>0</v>
      </c>
      <c r="E1098" s="1095"/>
    </row>
    <row r="1099" spans="1:17" ht="15.75" thickBot="1" x14ac:dyDescent="0.3">
      <c r="B1099" s="92" t="s">
        <v>178</v>
      </c>
      <c r="C1099" s="94">
        <v>40</v>
      </c>
      <c r="D1099" s="94">
        <v>40</v>
      </c>
      <c r="E1099" s="1096"/>
    </row>
    <row r="1101" spans="1:17" ht="15.75" thickBot="1" x14ac:dyDescent="0.3"/>
    <row r="1102" spans="1:17" ht="27" thickBot="1" x14ac:dyDescent="0.3">
      <c r="B1102" s="1091" t="s">
        <v>179</v>
      </c>
      <c r="C1102" s="1092"/>
      <c r="D1102" s="1092"/>
      <c r="E1102" s="1092"/>
      <c r="F1102" s="1092"/>
      <c r="G1102" s="1092"/>
      <c r="H1102" s="1092"/>
      <c r="I1102" s="1092"/>
      <c r="J1102" s="1092"/>
      <c r="K1102" s="1092"/>
      <c r="L1102" s="1092"/>
      <c r="M1102" s="1092"/>
      <c r="N1102" s="1093"/>
    </row>
    <row r="1104" spans="1:17" ht="75" x14ac:dyDescent="0.25">
      <c r="B1104" s="78" t="s">
        <v>111</v>
      </c>
      <c r="C1104" s="78" t="s">
        <v>112</v>
      </c>
      <c r="D1104" s="78" t="s">
        <v>113</v>
      </c>
      <c r="E1104" s="78" t="s">
        <v>114</v>
      </c>
      <c r="F1104" s="78" t="s">
        <v>115</v>
      </c>
      <c r="G1104" s="78" t="s">
        <v>116</v>
      </c>
      <c r="H1104" s="78" t="s">
        <v>117</v>
      </c>
      <c r="I1104" s="78" t="s">
        <v>118</v>
      </c>
      <c r="J1104" s="1084" t="s">
        <v>119</v>
      </c>
      <c r="K1104" s="1085"/>
      <c r="L1104" s="1086"/>
      <c r="M1104" s="78" t="s">
        <v>120</v>
      </c>
      <c r="N1104" s="78" t="s">
        <v>121</v>
      </c>
      <c r="O1104" s="78" t="s">
        <v>122</v>
      </c>
      <c r="P1104" s="1084" t="s">
        <v>97</v>
      </c>
      <c r="Q1104" s="1086"/>
    </row>
    <row r="1105" spans="2:17" x14ac:dyDescent="0.25">
      <c r="B1105" s="85" t="s">
        <v>1605</v>
      </c>
      <c r="C1105" s="85">
        <v>1</v>
      </c>
      <c r="D1105" s="81" t="s">
        <v>3568</v>
      </c>
      <c r="E1105" s="81">
        <v>43580133</v>
      </c>
      <c r="F1105" s="81" t="s">
        <v>206</v>
      </c>
      <c r="G1105" s="81" t="s">
        <v>3569</v>
      </c>
      <c r="H1105" s="81">
        <v>1999</v>
      </c>
      <c r="I1105" s="82"/>
      <c r="J1105" s="86" t="s">
        <v>1244</v>
      </c>
      <c r="K1105" s="87"/>
      <c r="L1105" s="84"/>
      <c r="M1105" s="41" t="s">
        <v>21</v>
      </c>
      <c r="N1105" s="41" t="s">
        <v>21</v>
      </c>
      <c r="O1105" s="41" t="s">
        <v>21</v>
      </c>
      <c r="P1105" s="668"/>
      <c r="Q1105" s="668"/>
    </row>
    <row r="1106" spans="2:17" x14ac:dyDescent="0.25">
      <c r="B1106" s="85" t="s">
        <v>3427</v>
      </c>
      <c r="C1106" s="85">
        <v>1</v>
      </c>
      <c r="D1106" s="81" t="s">
        <v>3570</v>
      </c>
      <c r="E1106" s="81">
        <v>15457628</v>
      </c>
      <c r="F1106" s="81" t="s">
        <v>401</v>
      </c>
      <c r="G1106" s="81" t="s">
        <v>1044</v>
      </c>
      <c r="H1106" s="81">
        <v>1996</v>
      </c>
      <c r="I1106" s="82"/>
      <c r="J1106" s="86" t="s">
        <v>3571</v>
      </c>
      <c r="K1106" s="87"/>
      <c r="L1106" s="84"/>
      <c r="M1106" s="41" t="s">
        <v>21</v>
      </c>
      <c r="N1106" s="41" t="s">
        <v>22</v>
      </c>
      <c r="O1106" s="41" t="s">
        <v>21</v>
      </c>
      <c r="P1106" s="668" t="s">
        <v>3572</v>
      </c>
      <c r="Q1106" s="668"/>
    </row>
    <row r="1107" spans="2:17" x14ac:dyDescent="0.25">
      <c r="B1107" s="85" t="s">
        <v>229</v>
      </c>
      <c r="C1107" s="85">
        <v>1</v>
      </c>
      <c r="D1107" s="81" t="s">
        <v>3573</v>
      </c>
      <c r="E1107" s="81">
        <v>42889661</v>
      </c>
      <c r="F1107" s="81" t="s">
        <v>3574</v>
      </c>
      <c r="G1107" s="81" t="s">
        <v>3575</v>
      </c>
      <c r="H1107" s="81">
        <v>2001</v>
      </c>
      <c r="I1107" s="82"/>
      <c r="J1107" s="86" t="s">
        <v>3481</v>
      </c>
      <c r="K1107" s="87"/>
      <c r="L1107" s="84"/>
      <c r="M1107" s="41" t="s">
        <v>21</v>
      </c>
      <c r="N1107" s="41" t="s">
        <v>21</v>
      </c>
      <c r="O1107" s="41" t="s">
        <v>21</v>
      </c>
      <c r="P1107" s="668"/>
      <c r="Q1107" s="668"/>
    </row>
    <row r="1108" spans="2:17" x14ac:dyDescent="0.25">
      <c r="B1108" s="85"/>
      <c r="C1108" s="85"/>
      <c r="D1108" s="81"/>
      <c r="E1108" s="81"/>
      <c r="F1108" s="81"/>
      <c r="G1108" s="81"/>
      <c r="H1108" s="81"/>
      <c r="I1108" s="82"/>
      <c r="J1108" s="86"/>
      <c r="K1108" s="87"/>
      <c r="L1108" s="84"/>
      <c r="M1108" s="41"/>
      <c r="N1108" s="41"/>
      <c r="O1108" s="41"/>
      <c r="P1108" s="668"/>
      <c r="Q1108" s="668"/>
    </row>
    <row r="1109" spans="2:17" x14ac:dyDescent="0.25">
      <c r="B1109" s="85"/>
      <c r="C1109" s="85"/>
      <c r="D1109" s="81"/>
      <c r="E1109" s="81"/>
      <c r="F1109" s="81"/>
      <c r="G1109" s="81"/>
      <c r="H1109" s="81"/>
      <c r="I1109" s="82"/>
      <c r="J1109" s="86"/>
      <c r="K1109" s="87"/>
      <c r="L1109" s="84"/>
      <c r="M1109" s="41"/>
      <c r="N1109" s="41"/>
      <c r="O1109" s="41"/>
      <c r="P1109" s="668"/>
      <c r="Q1109" s="668"/>
    </row>
    <row r="1110" spans="2:17" x14ac:dyDescent="0.25">
      <c r="B1110" s="85"/>
      <c r="C1110" s="85"/>
      <c r="D1110" s="81"/>
      <c r="E1110" s="81"/>
      <c r="F1110" s="81"/>
      <c r="G1110" s="81"/>
      <c r="H1110" s="81"/>
      <c r="I1110" s="82"/>
      <c r="J1110" s="86"/>
      <c r="K1110" s="87"/>
      <c r="L1110" s="84"/>
      <c r="M1110" s="41"/>
      <c r="N1110" s="41"/>
      <c r="O1110" s="41"/>
      <c r="P1110" s="668"/>
      <c r="Q1110" s="668"/>
    </row>
    <row r="1111" spans="2:17" x14ac:dyDescent="0.25">
      <c r="B1111" s="85"/>
      <c r="C1111" s="85"/>
      <c r="D1111" s="81"/>
      <c r="E1111" s="81"/>
      <c r="F1111" s="81"/>
      <c r="G1111" s="81"/>
      <c r="H1111" s="81"/>
      <c r="I1111" s="82"/>
      <c r="J1111" s="86"/>
      <c r="K1111" s="87"/>
      <c r="L1111" s="84"/>
      <c r="M1111" s="41"/>
      <c r="N1111" s="41"/>
      <c r="O1111" s="41"/>
      <c r="P1111" s="668"/>
      <c r="Q1111" s="668"/>
    </row>
    <row r="1112" spans="2:17" x14ac:dyDescent="0.25">
      <c r="B1112" s="85"/>
      <c r="C1112" s="85"/>
      <c r="D1112" s="81"/>
      <c r="E1112" s="81"/>
      <c r="F1112" s="81"/>
      <c r="G1112" s="81"/>
      <c r="H1112" s="81"/>
      <c r="I1112" s="82"/>
      <c r="J1112" s="86"/>
      <c r="K1112" s="84"/>
      <c r="L1112" s="84"/>
      <c r="M1112" s="41"/>
      <c r="N1112" s="41"/>
      <c r="O1112" s="41"/>
      <c r="P1112" s="993"/>
      <c r="Q1112" s="993"/>
    </row>
    <row r="1115" spans="2:17" ht="15.75" thickBot="1" x14ac:dyDescent="0.3"/>
    <row r="1116" spans="2:17" ht="30" x14ac:dyDescent="0.25">
      <c r="B1116" s="42" t="s">
        <v>20</v>
      </c>
      <c r="C1116" s="42" t="s">
        <v>173</v>
      </c>
      <c r="D1116" s="78" t="s">
        <v>174</v>
      </c>
      <c r="E1116" s="42" t="s">
        <v>30</v>
      </c>
      <c r="F1116" s="91" t="s">
        <v>194</v>
      </c>
      <c r="G1116" s="96"/>
    </row>
    <row r="1117" spans="2:17" ht="108" x14ac:dyDescent="0.2">
      <c r="B1117" s="1097" t="s">
        <v>195</v>
      </c>
      <c r="C1117" s="97" t="s">
        <v>196</v>
      </c>
      <c r="D1117" s="668">
        <v>25</v>
      </c>
      <c r="E1117" s="668">
        <v>0</v>
      </c>
      <c r="F1117" s="1098">
        <f>+E1117+E1118+E1119</f>
        <v>35</v>
      </c>
      <c r="G1117" s="98"/>
    </row>
    <row r="1118" spans="2:17" ht="96" x14ac:dyDescent="0.2">
      <c r="B1118" s="1097"/>
      <c r="C1118" s="97" t="s">
        <v>197</v>
      </c>
      <c r="D1118" s="675">
        <v>25</v>
      </c>
      <c r="E1118" s="668">
        <v>25</v>
      </c>
      <c r="F1118" s="1099"/>
      <c r="G1118" s="98"/>
    </row>
    <row r="1119" spans="2:17" ht="60" x14ac:dyDescent="0.2">
      <c r="B1119" s="1097"/>
      <c r="C1119" s="97" t="s">
        <v>198</v>
      </c>
      <c r="D1119" s="668">
        <v>10</v>
      </c>
      <c r="E1119" s="668">
        <v>10</v>
      </c>
      <c r="F1119" s="1100"/>
      <c r="G1119" s="98"/>
    </row>
    <row r="1120" spans="2:17" x14ac:dyDescent="0.25">
      <c r="C1120"/>
    </row>
    <row r="1123" spans="2:16" x14ac:dyDescent="0.25">
      <c r="B1123" s="39" t="s">
        <v>199</v>
      </c>
    </row>
    <row r="1126" spans="2:16" x14ac:dyDescent="0.25">
      <c r="B1126" s="40" t="s">
        <v>20</v>
      </c>
      <c r="C1126" s="40" t="s">
        <v>29</v>
      </c>
      <c r="D1126" s="42" t="s">
        <v>30</v>
      </c>
      <c r="E1126" s="42" t="s">
        <v>31</v>
      </c>
    </row>
    <row r="1127" spans="2:16" ht="28.5" x14ac:dyDescent="0.25">
      <c r="B1127" s="43" t="s">
        <v>200</v>
      </c>
      <c r="C1127" s="44">
        <v>40</v>
      </c>
      <c r="D1127" s="668">
        <v>40</v>
      </c>
      <c r="E1127" s="1081">
        <f>+D1127+D1128</f>
        <v>75</v>
      </c>
    </row>
    <row r="1128" spans="2:16" ht="42.75" x14ac:dyDescent="0.25">
      <c r="B1128" s="43" t="s">
        <v>201</v>
      </c>
      <c r="C1128" s="44">
        <v>60</v>
      </c>
      <c r="D1128" s="668">
        <f>+F1117</f>
        <v>35</v>
      </c>
      <c r="E1128" s="1082"/>
    </row>
    <row r="1130" spans="2:16" x14ac:dyDescent="0.25">
      <c r="B1130" s="1" t="s">
        <v>3576</v>
      </c>
    </row>
    <row r="1132" spans="2:16" ht="26.25" x14ac:dyDescent="0.25">
      <c r="B1132" s="1072" t="s">
        <v>1</v>
      </c>
      <c r="C1132" s="1073"/>
      <c r="D1132" s="1073"/>
      <c r="E1132" s="1073"/>
      <c r="F1132" s="1073"/>
      <c r="G1132" s="1073"/>
      <c r="H1132" s="1073"/>
      <c r="I1132" s="1073"/>
      <c r="J1132" s="1073"/>
      <c r="K1132" s="1073"/>
      <c r="L1132" s="1073"/>
      <c r="M1132" s="1073"/>
      <c r="N1132" s="1073"/>
      <c r="O1132" s="1073"/>
      <c r="P1132" s="1073"/>
    </row>
    <row r="1134" spans="2:16" ht="26.25" x14ac:dyDescent="0.25">
      <c r="B1134" s="1072" t="s">
        <v>2</v>
      </c>
      <c r="C1134" s="1073"/>
      <c r="D1134" s="1073"/>
      <c r="E1134" s="1073"/>
      <c r="F1134" s="1073"/>
      <c r="G1134" s="1073"/>
      <c r="H1134" s="1073"/>
      <c r="I1134" s="1073"/>
      <c r="J1134" s="1073"/>
      <c r="K1134" s="1073"/>
      <c r="L1134" s="1073"/>
      <c r="M1134" s="1073"/>
      <c r="N1134" s="1073"/>
      <c r="O1134" s="1073"/>
      <c r="P1134" s="1073"/>
    </row>
    <row r="1135" spans="2:16" ht="15.75" thickBot="1" x14ac:dyDescent="0.3"/>
    <row r="1136" spans="2:16" ht="21.75" thickBot="1" x14ac:dyDescent="0.3">
      <c r="B1136" s="3" t="s">
        <v>3</v>
      </c>
      <c r="C1136" s="1074" t="s">
        <v>3339</v>
      </c>
      <c r="D1136" s="1074"/>
      <c r="E1136" s="1074"/>
      <c r="F1136" s="1074"/>
      <c r="G1136" s="1074"/>
      <c r="H1136" s="1074"/>
      <c r="I1136" s="1074"/>
      <c r="J1136" s="1074"/>
      <c r="K1136" s="1074"/>
      <c r="L1136" s="1074"/>
      <c r="M1136" s="1074"/>
      <c r="N1136" s="1075"/>
    </row>
    <row r="1137" spans="2:14" ht="16.5" thickBot="1" x14ac:dyDescent="0.3">
      <c r="B1137" s="4" t="s">
        <v>5</v>
      </c>
      <c r="C1137" s="1074"/>
      <c r="D1137" s="1074"/>
      <c r="E1137" s="1074"/>
      <c r="F1137" s="1074"/>
      <c r="G1137" s="1074"/>
      <c r="H1137" s="1074"/>
      <c r="I1137" s="1074"/>
      <c r="J1137" s="1074"/>
      <c r="K1137" s="1074"/>
      <c r="L1137" s="1074"/>
      <c r="M1137" s="1074"/>
      <c r="N1137" s="1075"/>
    </row>
    <row r="1138" spans="2:14" ht="16.5" thickBot="1" x14ac:dyDescent="0.3">
      <c r="B1138" s="4" t="s">
        <v>6</v>
      </c>
      <c r="C1138" s="1074"/>
      <c r="D1138" s="1074"/>
      <c r="E1138" s="1074"/>
      <c r="F1138" s="1074"/>
      <c r="G1138" s="1074"/>
      <c r="H1138" s="1074"/>
      <c r="I1138" s="1074"/>
      <c r="J1138" s="1074"/>
      <c r="K1138" s="1074"/>
      <c r="L1138" s="1074"/>
      <c r="M1138" s="1074"/>
      <c r="N1138" s="1075"/>
    </row>
    <row r="1139" spans="2:14" ht="16.5" thickBot="1" x14ac:dyDescent="0.3">
      <c r="B1139" s="4" t="s">
        <v>7</v>
      </c>
      <c r="C1139" s="1074"/>
      <c r="D1139" s="1074"/>
      <c r="E1139" s="1074"/>
      <c r="F1139" s="1074"/>
      <c r="G1139" s="1074"/>
      <c r="H1139" s="1074"/>
      <c r="I1139" s="1074"/>
      <c r="J1139" s="1074"/>
      <c r="K1139" s="1074"/>
      <c r="L1139" s="1074"/>
      <c r="M1139" s="1074"/>
      <c r="N1139" s="1075"/>
    </row>
    <row r="1140" spans="2:14" ht="16.5" thickBot="1" x14ac:dyDescent="0.3">
      <c r="B1140" s="4" t="s">
        <v>8</v>
      </c>
      <c r="C1140" s="1076">
        <v>19</v>
      </c>
      <c r="D1140" s="1076"/>
      <c r="E1140" s="1077"/>
      <c r="F1140" s="5"/>
      <c r="G1140" s="5"/>
      <c r="H1140" s="5"/>
      <c r="I1140" s="5"/>
      <c r="J1140" s="5"/>
      <c r="K1140" s="5"/>
      <c r="L1140" s="5"/>
      <c r="M1140" s="5"/>
      <c r="N1140" s="6"/>
    </row>
    <row r="1141" spans="2:14" ht="16.5" thickBot="1" x14ac:dyDescent="0.3">
      <c r="B1141" s="7" t="s">
        <v>10</v>
      </c>
      <c r="C1141" s="8">
        <v>41972</v>
      </c>
      <c r="D1141" s="9"/>
      <c r="E1141" s="9"/>
      <c r="F1141" s="9"/>
      <c r="G1141" s="9"/>
      <c r="H1141" s="9"/>
      <c r="I1141" s="9"/>
      <c r="J1141" s="9"/>
      <c r="K1141" s="9"/>
      <c r="L1141" s="9"/>
      <c r="M1141" s="9"/>
      <c r="N1141" s="10"/>
    </row>
    <row r="1142" spans="2:14" ht="15.75" x14ac:dyDescent="0.25">
      <c r="B1142" s="11"/>
      <c r="C1142" s="12"/>
      <c r="D1142" s="13"/>
      <c r="E1142" s="13"/>
      <c r="F1142" s="13"/>
      <c r="G1142" s="13"/>
      <c r="H1142" s="13"/>
      <c r="I1142" s="14"/>
      <c r="J1142" s="14"/>
      <c r="K1142" s="14"/>
      <c r="L1142" s="14"/>
      <c r="M1142" s="14"/>
      <c r="N1142" s="13"/>
    </row>
    <row r="1143" spans="2:14" x14ac:dyDescent="0.25">
      <c r="I1143" s="14"/>
      <c r="J1143" s="14"/>
      <c r="K1143" s="14"/>
      <c r="L1143" s="14"/>
      <c r="M1143" s="14"/>
      <c r="N1143" s="15"/>
    </row>
    <row r="1144" spans="2:14" x14ac:dyDescent="0.25">
      <c r="B1144" s="1078" t="s">
        <v>12</v>
      </c>
      <c r="C1144" s="1078"/>
      <c r="D1144" s="672" t="s">
        <v>13</v>
      </c>
      <c r="E1144" s="672" t="s">
        <v>14</v>
      </c>
      <c r="F1144" s="672" t="s">
        <v>15</v>
      </c>
      <c r="G1144" s="16"/>
      <c r="I1144" s="17"/>
      <c r="J1144" s="17"/>
      <c r="K1144" s="17"/>
      <c r="L1144" s="17"/>
      <c r="M1144" s="17"/>
      <c r="N1144" s="15"/>
    </row>
    <row r="1145" spans="2:14" x14ac:dyDescent="0.25">
      <c r="B1145" s="1078"/>
      <c r="C1145" s="1078"/>
      <c r="D1145" s="672">
        <v>19</v>
      </c>
      <c r="E1145" s="18">
        <v>481514550</v>
      </c>
      <c r="F1145" s="18">
        <v>165</v>
      </c>
      <c r="G1145" s="20"/>
      <c r="I1145" s="21"/>
      <c r="J1145" s="21"/>
      <c r="K1145" s="21"/>
      <c r="L1145" s="21"/>
      <c r="M1145" s="21"/>
      <c r="N1145" s="15"/>
    </row>
    <row r="1146" spans="2:14" x14ac:dyDescent="0.25">
      <c r="B1146" s="1078"/>
      <c r="C1146" s="1078"/>
      <c r="D1146" s="672"/>
      <c r="E1146" s="18"/>
      <c r="F1146" s="18"/>
      <c r="G1146" s="20"/>
      <c r="I1146" s="21"/>
      <c r="J1146" s="21"/>
      <c r="K1146" s="21"/>
      <c r="L1146" s="21"/>
      <c r="M1146" s="21"/>
      <c r="N1146" s="15"/>
    </row>
    <row r="1147" spans="2:14" x14ac:dyDescent="0.25">
      <c r="B1147" s="1078"/>
      <c r="C1147" s="1078"/>
      <c r="D1147" s="672"/>
      <c r="E1147" s="18"/>
      <c r="F1147" s="18"/>
      <c r="G1147" s="20"/>
      <c r="I1147" s="21"/>
      <c r="J1147" s="21"/>
      <c r="K1147" s="21"/>
      <c r="L1147" s="21"/>
      <c r="M1147" s="21"/>
      <c r="N1147" s="15"/>
    </row>
    <row r="1148" spans="2:14" x14ac:dyDescent="0.25">
      <c r="B1148" s="1078"/>
      <c r="C1148" s="1078"/>
      <c r="D1148" s="672"/>
      <c r="E1148" s="22"/>
      <c r="F1148" s="18"/>
      <c r="G1148" s="20"/>
      <c r="H1148" s="23"/>
      <c r="I1148" s="21"/>
      <c r="J1148" s="21"/>
      <c r="K1148" s="21"/>
      <c r="L1148" s="21"/>
      <c r="M1148" s="21"/>
      <c r="N1148" s="24"/>
    </row>
    <row r="1149" spans="2:14" x14ac:dyDescent="0.25">
      <c r="B1149" s="1078"/>
      <c r="C1149" s="1078"/>
      <c r="D1149" s="672"/>
      <c r="E1149" s="22"/>
      <c r="F1149" s="18"/>
      <c r="G1149" s="20"/>
      <c r="H1149" s="23"/>
      <c r="I1149" s="25"/>
      <c r="J1149" s="25"/>
      <c r="K1149" s="25"/>
      <c r="L1149" s="25"/>
      <c r="M1149" s="25"/>
      <c r="N1149" s="24"/>
    </row>
    <row r="1150" spans="2:14" x14ac:dyDescent="0.25">
      <c r="B1150" s="1078"/>
      <c r="C1150" s="1078"/>
      <c r="D1150" s="672"/>
      <c r="E1150" s="22"/>
      <c r="F1150" s="18"/>
      <c r="G1150" s="20"/>
      <c r="H1150" s="23"/>
      <c r="I1150" s="14"/>
      <c r="J1150" s="14"/>
      <c r="K1150" s="14"/>
      <c r="L1150" s="14"/>
      <c r="M1150" s="14"/>
      <c r="N1150" s="24"/>
    </row>
    <row r="1151" spans="2:14" x14ac:dyDescent="0.25">
      <c r="B1151" s="1078"/>
      <c r="C1151" s="1078"/>
      <c r="D1151" s="672"/>
      <c r="E1151" s="22"/>
      <c r="F1151" s="18"/>
      <c r="G1151" s="20"/>
      <c r="H1151" s="23"/>
      <c r="I1151" s="14"/>
      <c r="J1151" s="14"/>
      <c r="K1151" s="14"/>
      <c r="L1151" s="14"/>
      <c r="M1151" s="14"/>
      <c r="N1151" s="24"/>
    </row>
    <row r="1152" spans="2:14" ht="15.75" thickBot="1" x14ac:dyDescent="0.3">
      <c r="B1152" s="1079" t="s">
        <v>16</v>
      </c>
      <c r="C1152" s="1080"/>
      <c r="D1152" s="672"/>
      <c r="E1152" s="26">
        <f>SUM(E1145:E1151)</f>
        <v>481514550</v>
      </c>
      <c r="F1152" s="18">
        <f>SUM(F1145:F1151)</f>
        <v>165</v>
      </c>
      <c r="G1152" s="20"/>
      <c r="H1152" s="23"/>
      <c r="I1152" s="14"/>
      <c r="J1152" s="14"/>
      <c r="K1152" s="14"/>
      <c r="L1152" s="14"/>
      <c r="M1152" s="14"/>
      <c r="N1152" s="24"/>
    </row>
    <row r="1153" spans="1:14" ht="45.75" thickBot="1" x14ac:dyDescent="0.3">
      <c r="A1153" s="27"/>
      <c r="B1153" s="28" t="s">
        <v>17</v>
      </c>
      <c r="C1153" s="28" t="s">
        <v>18</v>
      </c>
      <c r="E1153" s="17"/>
      <c r="F1153" s="17"/>
      <c r="G1153" s="17"/>
      <c r="H1153" s="17"/>
      <c r="I1153" s="29"/>
      <c r="J1153" s="29"/>
      <c r="K1153" s="29"/>
      <c r="L1153" s="29"/>
      <c r="M1153" s="29"/>
    </row>
    <row r="1154" spans="1:14" ht="15.75" thickBot="1" x14ac:dyDescent="0.3">
      <c r="A1154" s="30">
        <v>1</v>
      </c>
      <c r="C1154" s="31">
        <f>+(F1152*80)/100</f>
        <v>132</v>
      </c>
      <c r="D1154" s="32"/>
      <c r="E1154" s="33">
        <f>E1152</f>
        <v>481514550</v>
      </c>
      <c r="F1154" s="34"/>
      <c r="G1154" s="34"/>
      <c r="H1154" s="34"/>
      <c r="I1154" s="35"/>
      <c r="J1154" s="35"/>
      <c r="K1154" s="35"/>
      <c r="L1154" s="35"/>
      <c r="M1154" s="35"/>
    </row>
    <row r="1155" spans="1:14" x14ac:dyDescent="0.25">
      <c r="A1155" s="36"/>
      <c r="C1155" s="37"/>
      <c r="D1155" s="21"/>
      <c r="E1155" s="38"/>
      <c r="F1155" s="34"/>
      <c r="G1155" s="34"/>
      <c r="H1155" s="34"/>
      <c r="I1155" s="35"/>
      <c r="J1155" s="35"/>
      <c r="K1155" s="35"/>
      <c r="L1155" s="35"/>
      <c r="M1155" s="35"/>
    </row>
    <row r="1156" spans="1:14" x14ac:dyDescent="0.25">
      <c r="A1156" s="36"/>
      <c r="C1156" s="37"/>
      <c r="D1156" s="21"/>
      <c r="E1156" s="38"/>
      <c r="F1156" s="34"/>
      <c r="G1156" s="34"/>
      <c r="H1156" s="34"/>
      <c r="I1156" s="35"/>
      <c r="J1156" s="35"/>
      <c r="K1156" s="35"/>
      <c r="L1156" s="35"/>
      <c r="M1156" s="35"/>
    </row>
    <row r="1157" spans="1:14" x14ac:dyDescent="0.25">
      <c r="A1157" s="36"/>
      <c r="B1157" s="39" t="s">
        <v>19</v>
      </c>
      <c r="C1157"/>
      <c r="D1157"/>
      <c r="E1157"/>
      <c r="F1157"/>
      <c r="G1157"/>
      <c r="H1157"/>
      <c r="I1157" s="14"/>
      <c r="J1157" s="14"/>
      <c r="K1157" s="14"/>
      <c r="L1157" s="14"/>
      <c r="M1157" s="14"/>
      <c r="N1157" s="15"/>
    </row>
    <row r="1158" spans="1:14" x14ac:dyDescent="0.25">
      <c r="A1158" s="36"/>
      <c r="B1158"/>
      <c r="C1158"/>
      <c r="D1158"/>
      <c r="E1158"/>
      <c r="F1158"/>
      <c r="G1158"/>
      <c r="H1158"/>
      <c r="I1158" s="14"/>
      <c r="J1158" s="14"/>
      <c r="K1158" s="14"/>
      <c r="L1158" s="14"/>
      <c r="M1158" s="14"/>
      <c r="N1158" s="15"/>
    </row>
    <row r="1159" spans="1:14" x14ac:dyDescent="0.25">
      <c r="A1159" s="36"/>
      <c r="B1159" s="40" t="s">
        <v>20</v>
      </c>
      <c r="C1159" s="40" t="s">
        <v>21</v>
      </c>
      <c r="D1159" s="40" t="s">
        <v>22</v>
      </c>
      <c r="E1159"/>
      <c r="F1159"/>
      <c r="G1159"/>
      <c r="H1159"/>
      <c r="I1159" s="14"/>
      <c r="J1159" s="14"/>
      <c r="K1159" s="14"/>
      <c r="L1159" s="14"/>
      <c r="M1159" s="14"/>
      <c r="N1159" s="15"/>
    </row>
    <row r="1160" spans="1:14" x14ac:dyDescent="0.25">
      <c r="A1160" s="36"/>
      <c r="B1160" s="41" t="s">
        <v>23</v>
      </c>
      <c r="C1160" s="41" t="s">
        <v>24</v>
      </c>
      <c r="D1160" s="41"/>
      <c r="E1160"/>
      <c r="F1160"/>
      <c r="G1160"/>
      <c r="H1160"/>
      <c r="I1160" s="14"/>
      <c r="J1160" s="14"/>
      <c r="K1160" s="14"/>
      <c r="L1160" s="14"/>
      <c r="M1160" s="14"/>
      <c r="N1160" s="15"/>
    </row>
    <row r="1161" spans="1:14" x14ac:dyDescent="0.25">
      <c r="A1161" s="36"/>
      <c r="B1161" s="41" t="s">
        <v>25</v>
      </c>
      <c r="C1161" s="41" t="s">
        <v>24</v>
      </c>
      <c r="D1161" s="41"/>
      <c r="E1161"/>
      <c r="F1161"/>
      <c r="G1161"/>
      <c r="H1161"/>
      <c r="I1161" s="14"/>
      <c r="J1161" s="14"/>
      <c r="K1161" s="14"/>
      <c r="L1161" s="14"/>
      <c r="M1161" s="14"/>
      <c r="N1161" s="15"/>
    </row>
    <row r="1162" spans="1:14" x14ac:dyDescent="0.25">
      <c r="A1162" s="36"/>
      <c r="B1162" s="41" t="s">
        <v>26</v>
      </c>
      <c r="C1162" s="41" t="s">
        <v>24</v>
      </c>
      <c r="D1162" s="41"/>
      <c r="E1162"/>
      <c r="F1162"/>
      <c r="G1162"/>
      <c r="H1162"/>
      <c r="I1162" s="14"/>
      <c r="J1162" s="14"/>
      <c r="K1162" s="14"/>
      <c r="L1162" s="14"/>
      <c r="M1162" s="14"/>
      <c r="N1162" s="15"/>
    </row>
    <row r="1163" spans="1:14" x14ac:dyDescent="0.25">
      <c r="A1163" s="36"/>
      <c r="B1163" s="41" t="s">
        <v>27</v>
      </c>
      <c r="C1163" s="255" t="s">
        <v>24</v>
      </c>
      <c r="D1163" s="41"/>
      <c r="E1163"/>
      <c r="F1163"/>
      <c r="G1163"/>
      <c r="H1163"/>
      <c r="I1163" s="14"/>
      <c r="J1163" s="14"/>
      <c r="K1163" s="14"/>
      <c r="L1163" s="14"/>
      <c r="M1163" s="14"/>
      <c r="N1163" s="15"/>
    </row>
    <row r="1164" spans="1:14" x14ac:dyDescent="0.25">
      <c r="A1164" s="36"/>
      <c r="B1164"/>
      <c r="C1164"/>
      <c r="D1164"/>
      <c r="E1164"/>
      <c r="F1164"/>
      <c r="G1164"/>
      <c r="H1164"/>
      <c r="I1164" s="14"/>
      <c r="J1164" s="14"/>
      <c r="K1164" s="14"/>
      <c r="L1164" s="14"/>
      <c r="M1164" s="14"/>
      <c r="N1164" s="15"/>
    </row>
    <row r="1165" spans="1:14" x14ac:dyDescent="0.25">
      <c r="A1165" s="36"/>
      <c r="B1165"/>
      <c r="C1165"/>
      <c r="D1165"/>
      <c r="E1165"/>
      <c r="F1165"/>
      <c r="G1165"/>
      <c r="H1165"/>
      <c r="I1165" s="14"/>
      <c r="J1165" s="14"/>
      <c r="K1165" s="14"/>
      <c r="L1165" s="14"/>
      <c r="M1165" s="14"/>
      <c r="N1165" s="15"/>
    </row>
    <row r="1166" spans="1:14" x14ac:dyDescent="0.25">
      <c r="A1166" s="36"/>
      <c r="B1166" s="39" t="s">
        <v>28</v>
      </c>
      <c r="C1166"/>
      <c r="D1166"/>
      <c r="E1166"/>
      <c r="F1166"/>
      <c r="G1166"/>
      <c r="H1166"/>
      <c r="I1166" s="14"/>
      <c r="J1166" s="14"/>
      <c r="K1166" s="14"/>
      <c r="L1166" s="14"/>
      <c r="M1166" s="14"/>
      <c r="N1166" s="15"/>
    </row>
    <row r="1167" spans="1:14" x14ac:dyDescent="0.25">
      <c r="A1167" s="36"/>
      <c r="B1167"/>
      <c r="C1167"/>
      <c r="D1167"/>
      <c r="E1167"/>
      <c r="F1167"/>
      <c r="G1167"/>
      <c r="H1167"/>
      <c r="I1167" s="14"/>
      <c r="J1167" s="14"/>
      <c r="K1167" s="14"/>
      <c r="L1167" s="14"/>
      <c r="M1167" s="14"/>
      <c r="N1167" s="15"/>
    </row>
    <row r="1168" spans="1:14" x14ac:dyDescent="0.25">
      <c r="A1168" s="36"/>
      <c r="B1168"/>
      <c r="C1168"/>
      <c r="D1168"/>
      <c r="E1168"/>
      <c r="F1168"/>
      <c r="G1168"/>
      <c r="H1168"/>
      <c r="I1168" s="14"/>
      <c r="J1168" s="14"/>
      <c r="K1168" s="14"/>
      <c r="L1168" s="14"/>
      <c r="M1168" s="14"/>
      <c r="N1168" s="15"/>
    </row>
    <row r="1169" spans="1:17" x14ac:dyDescent="0.25">
      <c r="A1169" s="36"/>
      <c r="B1169" s="40" t="s">
        <v>20</v>
      </c>
      <c r="C1169" s="40" t="s">
        <v>29</v>
      </c>
      <c r="D1169" s="42" t="s">
        <v>30</v>
      </c>
      <c r="E1169" s="42" t="s">
        <v>31</v>
      </c>
      <c r="F1169"/>
      <c r="G1169"/>
      <c r="H1169"/>
      <c r="I1169" s="14"/>
      <c r="J1169" s="14"/>
      <c r="K1169" s="14"/>
      <c r="L1169" s="14"/>
      <c r="M1169" s="14"/>
      <c r="N1169" s="15"/>
    </row>
    <row r="1170" spans="1:17" ht="28.5" x14ac:dyDescent="0.25">
      <c r="A1170" s="36"/>
      <c r="B1170" s="43" t="s">
        <v>32</v>
      </c>
      <c r="C1170" s="44">
        <v>40</v>
      </c>
      <c r="D1170" s="668">
        <v>40</v>
      </c>
      <c r="E1170" s="1081">
        <f>+D1170+D1171</f>
        <v>75</v>
      </c>
      <c r="F1170"/>
      <c r="G1170"/>
      <c r="H1170"/>
      <c r="I1170" s="14"/>
      <c r="J1170" s="14"/>
      <c r="K1170" s="14"/>
      <c r="L1170" s="14"/>
      <c r="M1170" s="14"/>
      <c r="N1170" s="15"/>
    </row>
    <row r="1171" spans="1:17" ht="42.75" x14ac:dyDescent="0.25">
      <c r="A1171" s="36"/>
      <c r="B1171" s="43" t="s">
        <v>33</v>
      </c>
      <c r="C1171" s="44">
        <v>60</v>
      </c>
      <c r="D1171" s="668">
        <v>35</v>
      </c>
      <c r="E1171" s="1082"/>
      <c r="F1171"/>
      <c r="G1171"/>
      <c r="H1171"/>
      <c r="I1171" s="14"/>
      <c r="J1171" s="14"/>
      <c r="K1171" s="14"/>
      <c r="L1171" s="14"/>
      <c r="M1171" s="14"/>
      <c r="N1171" s="15"/>
    </row>
    <row r="1172" spans="1:17" x14ac:dyDescent="0.25">
      <c r="A1172" s="36"/>
      <c r="C1172" s="37"/>
      <c r="D1172" s="21"/>
      <c r="E1172" s="38"/>
      <c r="F1172" s="34"/>
      <c r="G1172" s="34"/>
      <c r="H1172" s="34"/>
      <c r="I1172" s="35"/>
      <c r="J1172" s="35"/>
      <c r="K1172" s="35"/>
      <c r="L1172" s="35"/>
      <c r="M1172" s="35"/>
    </row>
    <row r="1173" spans="1:17" x14ac:dyDescent="0.25">
      <c r="A1173" s="36"/>
      <c r="C1173" s="37"/>
      <c r="D1173" s="21"/>
      <c r="E1173" s="38"/>
      <c r="F1173" s="34"/>
      <c r="G1173" s="34"/>
      <c r="H1173" s="34"/>
      <c r="I1173" s="35"/>
      <c r="J1173" s="35"/>
      <c r="K1173" s="35"/>
      <c r="L1173" s="35"/>
      <c r="M1173" s="35"/>
    </row>
    <row r="1174" spans="1:17" x14ac:dyDescent="0.25">
      <c r="A1174" s="36"/>
      <c r="C1174" s="37"/>
      <c r="D1174" s="21"/>
      <c r="E1174" s="38"/>
      <c r="F1174" s="34"/>
      <c r="G1174" s="34"/>
      <c r="H1174" s="34"/>
      <c r="I1174" s="35"/>
      <c r="J1174" s="35"/>
      <c r="K1174" s="35"/>
      <c r="L1174" s="35"/>
      <c r="M1174" s="35"/>
    </row>
    <row r="1175" spans="1:17" ht="15.75" thickBot="1" x14ac:dyDescent="0.3">
      <c r="M1175" s="1083" t="s">
        <v>34</v>
      </c>
      <c r="N1175" s="1083"/>
    </row>
    <row r="1176" spans="1:17" x14ac:dyDescent="0.25">
      <c r="B1176" s="39" t="s">
        <v>35</v>
      </c>
      <c r="M1176" s="45"/>
      <c r="N1176" s="45"/>
    </row>
    <row r="1177" spans="1:17" ht="15.75" thickBot="1" x14ac:dyDescent="0.3">
      <c r="M1177" s="45"/>
      <c r="N1177" s="45"/>
    </row>
    <row r="1178" spans="1:17" ht="60" x14ac:dyDescent="0.25">
      <c r="A1178" s="14"/>
      <c r="B1178" s="46" t="s">
        <v>36</v>
      </c>
      <c r="C1178" s="46" t="s">
        <v>37</v>
      </c>
      <c r="D1178" s="46" t="s">
        <v>38</v>
      </c>
      <c r="E1178" s="46" t="s">
        <v>39</v>
      </c>
      <c r="F1178" s="46" t="s">
        <v>40</v>
      </c>
      <c r="G1178" s="46" t="s">
        <v>41</v>
      </c>
      <c r="H1178" s="46" t="s">
        <v>42</v>
      </c>
      <c r="I1178" s="46" t="s">
        <v>43</v>
      </c>
      <c r="J1178" s="46" t="s">
        <v>44</v>
      </c>
      <c r="K1178" s="46" t="s">
        <v>45</v>
      </c>
      <c r="L1178" s="46" t="s">
        <v>46</v>
      </c>
      <c r="M1178" s="47" t="s">
        <v>47</v>
      </c>
      <c r="N1178" s="46" t="s">
        <v>48</v>
      </c>
      <c r="O1178" s="46" t="s">
        <v>49</v>
      </c>
      <c r="P1178" s="48" t="s">
        <v>50</v>
      </c>
      <c r="Q1178" s="48" t="s">
        <v>51</v>
      </c>
    </row>
    <row r="1179" spans="1:17" ht="75" x14ac:dyDescent="0.25">
      <c r="A1179" s="62">
        <v>1</v>
      </c>
      <c r="B1179" s="49" t="s">
        <v>3510</v>
      </c>
      <c r="C1179" s="50" t="s">
        <v>3361</v>
      </c>
      <c r="D1179" s="49" t="s">
        <v>3577</v>
      </c>
      <c r="E1179" s="64" t="s">
        <v>3578</v>
      </c>
      <c r="F1179" s="52" t="s">
        <v>21</v>
      </c>
      <c r="G1179" s="53"/>
      <c r="H1179" s="54" t="s">
        <v>3579</v>
      </c>
      <c r="I1179" s="55" t="s">
        <v>1014</v>
      </c>
      <c r="J1179" s="55"/>
      <c r="K1179" s="55"/>
      <c r="L1179" s="56">
        <v>1.64</v>
      </c>
      <c r="M1179" s="56">
        <v>0</v>
      </c>
      <c r="N1179" s="56">
        <f>+M1179*G1179</f>
        <v>0</v>
      </c>
      <c r="O1179" s="57">
        <v>55565900</v>
      </c>
      <c r="P1179" s="57">
        <v>961</v>
      </c>
      <c r="Q1179" s="58" t="s">
        <v>3580</v>
      </c>
    </row>
    <row r="1180" spans="1:17" ht="135" x14ac:dyDescent="0.25">
      <c r="A1180" s="62">
        <f>+A1179+1</f>
        <v>2</v>
      </c>
      <c r="B1180" s="49"/>
      <c r="C1180" s="50"/>
      <c r="D1180" s="49" t="s">
        <v>272</v>
      </c>
      <c r="E1180" s="64" t="s">
        <v>3581</v>
      </c>
      <c r="F1180" s="52" t="s">
        <v>21</v>
      </c>
      <c r="G1180" s="52"/>
      <c r="H1180" s="52" t="s">
        <v>505</v>
      </c>
      <c r="I1180" s="55" t="s">
        <v>925</v>
      </c>
      <c r="J1180" s="55"/>
      <c r="K1180" s="230">
        <v>21.4</v>
      </c>
      <c r="L1180" s="55"/>
      <c r="M1180" s="56">
        <v>165</v>
      </c>
      <c r="N1180" s="56"/>
      <c r="O1180" s="57">
        <v>1373007200</v>
      </c>
      <c r="P1180" s="57">
        <v>963</v>
      </c>
      <c r="Q1180" s="58" t="s">
        <v>3582</v>
      </c>
    </row>
    <row r="1181" spans="1:17" x14ac:dyDescent="0.25">
      <c r="A1181" s="62">
        <f t="shared" ref="A1181:A1186" si="29">+A1180+1</f>
        <v>3</v>
      </c>
      <c r="B1181" s="49"/>
      <c r="C1181" s="50"/>
      <c r="D1181" s="49"/>
      <c r="E1181" s="64"/>
      <c r="F1181" s="52"/>
      <c r="G1181" s="52"/>
      <c r="H1181" s="52"/>
      <c r="I1181" s="55"/>
      <c r="J1181" s="55"/>
      <c r="K1181" s="55"/>
      <c r="L1181" s="55"/>
      <c r="M1181" s="56"/>
      <c r="N1181" s="56"/>
      <c r="O1181" s="57"/>
      <c r="P1181" s="57"/>
      <c r="Q1181" s="58"/>
    </row>
    <row r="1182" spans="1:17" x14ac:dyDescent="0.25">
      <c r="A1182" s="62">
        <f t="shared" si="29"/>
        <v>4</v>
      </c>
      <c r="B1182" s="49" t="s">
        <v>3510</v>
      </c>
      <c r="C1182" s="50" t="s">
        <v>3361</v>
      </c>
      <c r="D1182" s="49" t="s">
        <v>3583</v>
      </c>
      <c r="E1182" s="101">
        <v>2122603</v>
      </c>
      <c r="F1182" s="52" t="s">
        <v>21</v>
      </c>
      <c r="G1182" s="52"/>
      <c r="H1182" s="52" t="s">
        <v>3437</v>
      </c>
      <c r="I1182" s="55" t="s">
        <v>1160</v>
      </c>
      <c r="J1182" s="55"/>
      <c r="K1182" s="56">
        <v>3.32</v>
      </c>
      <c r="L1182" s="55"/>
      <c r="M1182" s="56"/>
      <c r="N1182" s="56"/>
      <c r="O1182" s="57"/>
      <c r="P1182" s="57"/>
      <c r="Q1182" s="58"/>
    </row>
    <row r="1183" spans="1:17" x14ac:dyDescent="0.25">
      <c r="A1183" s="62">
        <f t="shared" si="29"/>
        <v>5</v>
      </c>
      <c r="B1183" s="49"/>
      <c r="C1183" s="50"/>
      <c r="D1183" s="49"/>
      <c r="E1183" s="64"/>
      <c r="F1183" s="52"/>
      <c r="G1183" s="52"/>
      <c r="H1183" s="52"/>
      <c r="I1183" s="55"/>
      <c r="J1183" s="55"/>
      <c r="K1183" s="55"/>
      <c r="L1183" s="55"/>
      <c r="M1183" s="56"/>
      <c r="N1183" s="56"/>
      <c r="O1183" s="57"/>
      <c r="P1183" s="57"/>
      <c r="Q1183" s="58"/>
    </row>
    <row r="1184" spans="1:17" x14ac:dyDescent="0.25">
      <c r="A1184" s="62">
        <f t="shared" si="29"/>
        <v>6</v>
      </c>
      <c r="B1184" s="49"/>
      <c r="C1184" s="50"/>
      <c r="D1184" s="49"/>
      <c r="E1184" s="64"/>
      <c r="F1184" s="52"/>
      <c r="G1184" s="52"/>
      <c r="H1184" s="52"/>
      <c r="I1184" s="55"/>
      <c r="J1184" s="55"/>
      <c r="K1184" s="55"/>
      <c r="L1184" s="55"/>
      <c r="M1184" s="56"/>
      <c r="N1184" s="56"/>
      <c r="O1184" s="57"/>
      <c r="P1184" s="57"/>
      <c r="Q1184" s="58"/>
    </row>
    <row r="1185" spans="1:18" x14ac:dyDescent="0.25">
      <c r="A1185" s="62">
        <f t="shared" si="29"/>
        <v>7</v>
      </c>
      <c r="B1185" s="49"/>
      <c r="C1185" s="50"/>
      <c r="D1185" s="49"/>
      <c r="E1185" s="64"/>
      <c r="F1185" s="52"/>
      <c r="G1185" s="52"/>
      <c r="H1185" s="52"/>
      <c r="I1185" s="55"/>
      <c r="J1185" s="55"/>
      <c r="K1185" s="55"/>
      <c r="L1185" s="55"/>
      <c r="M1185" s="56"/>
      <c r="N1185" s="56"/>
      <c r="O1185" s="57"/>
      <c r="P1185" s="57"/>
      <c r="Q1185" s="58"/>
    </row>
    <row r="1186" spans="1:18" x14ac:dyDescent="0.25">
      <c r="A1186" s="62">
        <f t="shared" si="29"/>
        <v>8</v>
      </c>
      <c r="B1186" s="49"/>
      <c r="C1186" s="50"/>
      <c r="D1186" s="49"/>
      <c r="E1186" s="64"/>
      <c r="F1186" s="52"/>
      <c r="G1186" s="52"/>
      <c r="H1186" s="52"/>
      <c r="I1186" s="55"/>
      <c r="J1186" s="55"/>
      <c r="K1186" s="55"/>
      <c r="L1186" s="55"/>
      <c r="M1186" s="56"/>
      <c r="N1186" s="56"/>
      <c r="O1186" s="57"/>
      <c r="P1186" s="57"/>
      <c r="Q1186" s="58"/>
    </row>
    <row r="1187" spans="1:18" x14ac:dyDescent="0.25">
      <c r="A1187" s="62"/>
      <c r="B1187" s="63" t="s">
        <v>31</v>
      </c>
      <c r="C1187" s="50"/>
      <c r="D1187" s="49"/>
      <c r="E1187" s="64"/>
      <c r="F1187" s="52"/>
      <c r="G1187" s="52"/>
      <c r="H1187" s="52"/>
      <c r="I1187" s="55"/>
      <c r="J1187" s="55"/>
      <c r="K1187" s="67">
        <f t="shared" ref="K1187:N1187" si="30">SUM(K1179:K1186)</f>
        <v>24.72</v>
      </c>
      <c r="L1187" s="67">
        <f t="shared" si="30"/>
        <v>1.64</v>
      </c>
      <c r="M1187" s="66">
        <f t="shared" si="30"/>
        <v>165</v>
      </c>
      <c r="N1187" s="67">
        <f t="shared" si="30"/>
        <v>0</v>
      </c>
      <c r="O1187" s="57"/>
      <c r="P1187" s="57"/>
      <c r="Q1187" s="68"/>
    </row>
    <row r="1188" spans="1:18" x14ac:dyDescent="0.25">
      <c r="A1188" s="69"/>
      <c r="B1188" s="69"/>
      <c r="C1188" s="69"/>
      <c r="D1188" s="69"/>
      <c r="E1188" s="70"/>
      <c r="F1188" s="69"/>
      <c r="G1188" s="69"/>
      <c r="H1188" s="69"/>
      <c r="I1188" s="69"/>
      <c r="J1188" s="69"/>
      <c r="K1188" s="69"/>
      <c r="L1188" s="69"/>
      <c r="M1188" s="69"/>
      <c r="N1188" s="69"/>
      <c r="O1188" s="69"/>
      <c r="P1188" s="69"/>
      <c r="Q1188" s="69"/>
    </row>
    <row r="1189" spans="1:18" x14ac:dyDescent="0.25">
      <c r="A1189" s="69"/>
      <c r="B1189" s="1069" t="s">
        <v>76</v>
      </c>
      <c r="C1189" s="1069" t="s">
        <v>77</v>
      </c>
      <c r="D1189" s="1071" t="s">
        <v>78</v>
      </c>
      <c r="E1189" s="1071"/>
      <c r="F1189" s="69"/>
      <c r="G1189" s="69"/>
      <c r="H1189" s="69"/>
      <c r="I1189" s="69"/>
      <c r="J1189" s="69"/>
      <c r="K1189" s="69"/>
      <c r="L1189" s="69"/>
      <c r="M1189" s="69"/>
      <c r="N1189" s="69"/>
      <c r="O1189" s="69"/>
      <c r="P1189" s="69"/>
      <c r="Q1189" s="69"/>
    </row>
    <row r="1190" spans="1:18" x14ac:dyDescent="0.25">
      <c r="A1190" s="69"/>
      <c r="B1190" s="1070"/>
      <c r="C1190" s="1070"/>
      <c r="D1190" s="673" t="s">
        <v>79</v>
      </c>
      <c r="E1190" s="71" t="s">
        <v>80</v>
      </c>
      <c r="F1190" s="69"/>
      <c r="G1190" s="69"/>
      <c r="H1190" s="69"/>
      <c r="I1190" s="69"/>
      <c r="J1190" s="69"/>
      <c r="K1190" s="69"/>
      <c r="L1190" s="69"/>
      <c r="M1190" s="69"/>
      <c r="N1190" s="69"/>
      <c r="O1190" s="69"/>
      <c r="P1190" s="69"/>
      <c r="Q1190" s="69"/>
    </row>
    <row r="1191" spans="1:18" ht="18.75" x14ac:dyDescent="0.25">
      <c r="A1191" s="69"/>
      <c r="B1191" s="72" t="s">
        <v>81</v>
      </c>
      <c r="C1191" s="73">
        <f>+K1187</f>
        <v>24.72</v>
      </c>
      <c r="D1191" s="75" t="s">
        <v>24</v>
      </c>
      <c r="E1191" s="75"/>
      <c r="F1191" s="76"/>
      <c r="G1191" s="76"/>
      <c r="H1191" s="76"/>
      <c r="I1191" s="76"/>
      <c r="J1191" s="76"/>
      <c r="K1191" s="76"/>
      <c r="L1191" s="76"/>
      <c r="M1191" s="76"/>
      <c r="N1191" s="69"/>
      <c r="O1191" s="69"/>
      <c r="P1191" s="69"/>
      <c r="Q1191" s="69"/>
    </row>
    <row r="1192" spans="1:18" x14ac:dyDescent="0.25">
      <c r="A1192" s="69"/>
      <c r="B1192" s="72" t="s">
        <v>82</v>
      </c>
      <c r="C1192" s="73">
        <f>+M1187</f>
        <v>165</v>
      </c>
      <c r="D1192" s="75" t="s">
        <v>24</v>
      </c>
      <c r="E1192" s="75"/>
      <c r="F1192" s="69"/>
      <c r="G1192" s="69"/>
      <c r="H1192" s="69"/>
      <c r="I1192" s="69"/>
      <c r="J1192" s="69"/>
      <c r="K1192" s="69"/>
      <c r="L1192" s="69"/>
      <c r="M1192" s="69"/>
      <c r="N1192" s="69"/>
      <c r="O1192" s="69"/>
      <c r="P1192" s="69"/>
      <c r="Q1192" s="69"/>
    </row>
    <row r="1193" spans="1:18" x14ac:dyDescent="0.25">
      <c r="A1193" s="69"/>
      <c r="B1193" s="77"/>
      <c r="C1193" s="1087"/>
      <c r="D1193" s="1087"/>
      <c r="E1193" s="1087"/>
      <c r="F1193" s="1087"/>
      <c r="G1193" s="1087"/>
      <c r="H1193" s="1087"/>
      <c r="I1193" s="1087"/>
      <c r="J1193" s="1087"/>
      <c r="K1193" s="1087"/>
      <c r="L1193" s="1087"/>
      <c r="M1193" s="1087"/>
      <c r="N1193" s="1087"/>
      <c r="O1193" s="69"/>
      <c r="P1193" s="69"/>
      <c r="Q1193" s="69"/>
    </row>
    <row r="1194" spans="1:18" ht="15.75" thickBot="1" x14ac:dyDescent="0.3"/>
    <row r="1195" spans="1:18" ht="27" thickBot="1" x14ac:dyDescent="0.3">
      <c r="B1195" s="1088" t="s">
        <v>83</v>
      </c>
      <c r="C1195" s="1088"/>
      <c r="D1195" s="1088"/>
      <c r="E1195" s="1088"/>
      <c r="F1195" s="1088"/>
      <c r="G1195" s="1088"/>
      <c r="H1195" s="1088"/>
      <c r="I1195" s="1088"/>
      <c r="J1195" s="1088"/>
      <c r="K1195" s="1088"/>
      <c r="L1195" s="1088"/>
      <c r="M1195" s="1088"/>
      <c r="N1195" s="1088"/>
    </row>
    <row r="1198" spans="1:18" ht="105" x14ac:dyDescent="0.25">
      <c r="B1198" s="78" t="s">
        <v>84</v>
      </c>
      <c r="C1198" s="79" t="s">
        <v>85</v>
      </c>
      <c r="D1198" s="79" t="s">
        <v>86</v>
      </c>
      <c r="E1198" s="79" t="s">
        <v>87</v>
      </c>
      <c r="F1198" s="79" t="s">
        <v>88</v>
      </c>
      <c r="G1198" s="79" t="s">
        <v>89</v>
      </c>
      <c r="H1198" s="79" t="s">
        <v>90</v>
      </c>
      <c r="I1198" s="79" t="s">
        <v>91</v>
      </c>
      <c r="J1198" s="79" t="s">
        <v>92</v>
      </c>
      <c r="K1198" s="79" t="s">
        <v>93</v>
      </c>
      <c r="L1198" s="79" t="s">
        <v>94</v>
      </c>
      <c r="M1198" s="80" t="s">
        <v>95</v>
      </c>
      <c r="N1198" s="80" t="s">
        <v>96</v>
      </c>
      <c r="O1198" s="1084" t="s">
        <v>97</v>
      </c>
      <c r="P1198" s="1086"/>
      <c r="Q1198" s="79" t="s">
        <v>98</v>
      </c>
    </row>
    <row r="1199" spans="1:18" ht="75" x14ac:dyDescent="0.25">
      <c r="B1199" s="81" t="s">
        <v>242</v>
      </c>
      <c r="C1199" s="81" t="s">
        <v>524</v>
      </c>
      <c r="D1199" s="104" t="s">
        <v>3584</v>
      </c>
      <c r="E1199" s="311">
        <v>100</v>
      </c>
      <c r="F1199" s="83"/>
      <c r="G1199" s="83" t="s">
        <v>21</v>
      </c>
      <c r="H1199" s="83"/>
      <c r="I1199" s="84"/>
      <c r="J1199" s="84" t="s">
        <v>21</v>
      </c>
      <c r="K1199" s="84" t="s">
        <v>21</v>
      </c>
      <c r="L1199" s="84" t="s">
        <v>21</v>
      </c>
      <c r="M1199" s="84" t="s">
        <v>21</v>
      </c>
      <c r="N1199" s="84" t="s">
        <v>21</v>
      </c>
      <c r="O1199" s="1089" t="s">
        <v>2138</v>
      </c>
      <c r="P1199" s="1090"/>
      <c r="Q1199" s="41" t="s">
        <v>21</v>
      </c>
      <c r="R1199" s="427" t="s">
        <v>3585</v>
      </c>
    </row>
    <row r="1200" spans="1:18" x14ac:dyDescent="0.25">
      <c r="B1200" s="81"/>
      <c r="C1200" s="81" t="s">
        <v>524</v>
      </c>
      <c r="D1200" s="104" t="s">
        <v>3586</v>
      </c>
      <c r="E1200" s="311">
        <v>65</v>
      </c>
      <c r="F1200" s="83"/>
      <c r="G1200" s="83" t="s">
        <v>21</v>
      </c>
      <c r="H1200" s="83"/>
      <c r="I1200" s="84"/>
      <c r="J1200" s="84" t="s">
        <v>21</v>
      </c>
      <c r="K1200" s="84" t="s">
        <v>21</v>
      </c>
      <c r="L1200" s="84" t="s">
        <v>21</v>
      </c>
      <c r="M1200" s="84" t="s">
        <v>21</v>
      </c>
      <c r="N1200" s="84" t="s">
        <v>21</v>
      </c>
      <c r="O1200" s="994"/>
      <c r="P1200" s="996"/>
      <c r="Q1200" s="41" t="s">
        <v>21</v>
      </c>
    </row>
    <row r="1201" spans="2:17" x14ac:dyDescent="0.25">
      <c r="B1201" s="81"/>
      <c r="C1201" s="81"/>
      <c r="D1201" s="82"/>
      <c r="E1201" s="82"/>
      <c r="F1201" s="83"/>
      <c r="G1201" s="83"/>
      <c r="H1201" s="83"/>
      <c r="I1201" s="84"/>
      <c r="J1201" s="84"/>
      <c r="K1201" s="41"/>
      <c r="L1201" s="41"/>
      <c r="M1201" s="41"/>
      <c r="N1201" s="41"/>
      <c r="O1201" s="994"/>
      <c r="P1201" s="996"/>
      <c r="Q1201" s="41"/>
    </row>
    <row r="1202" spans="2:17" x14ac:dyDescent="0.25">
      <c r="B1202" s="81"/>
      <c r="C1202" s="81"/>
      <c r="D1202" s="82"/>
      <c r="E1202" s="82"/>
      <c r="F1202" s="83"/>
      <c r="G1202" s="83"/>
      <c r="H1202" s="83"/>
      <c r="I1202" s="84"/>
      <c r="J1202" s="84"/>
      <c r="K1202" s="41"/>
      <c r="L1202" s="41"/>
      <c r="M1202" s="41"/>
      <c r="N1202" s="41"/>
      <c r="O1202" s="994"/>
      <c r="P1202" s="996"/>
      <c r="Q1202" s="41"/>
    </row>
    <row r="1203" spans="2:17" x14ac:dyDescent="0.25">
      <c r="B1203" s="81"/>
      <c r="C1203" s="81"/>
      <c r="D1203" s="82"/>
      <c r="E1203" s="82"/>
      <c r="F1203" s="83"/>
      <c r="G1203" s="83"/>
      <c r="H1203" s="83"/>
      <c r="I1203" s="84"/>
      <c r="J1203" s="84"/>
      <c r="K1203" s="41"/>
      <c r="L1203" s="41"/>
      <c r="M1203" s="41"/>
      <c r="N1203" s="41"/>
      <c r="O1203" s="994"/>
      <c r="P1203" s="996"/>
      <c r="Q1203" s="41"/>
    </row>
    <row r="1204" spans="2:17" x14ac:dyDescent="0.25">
      <c r="B1204" s="81"/>
      <c r="C1204" s="81"/>
      <c r="D1204" s="82"/>
      <c r="E1204" s="82"/>
      <c r="F1204" s="83"/>
      <c r="G1204" s="83"/>
      <c r="H1204" s="83"/>
      <c r="I1204" s="84"/>
      <c r="J1204" s="84"/>
      <c r="K1204" s="41"/>
      <c r="L1204" s="41"/>
      <c r="M1204" s="41"/>
      <c r="N1204" s="41"/>
      <c r="O1204" s="994"/>
      <c r="P1204" s="996"/>
      <c r="Q1204" s="41"/>
    </row>
    <row r="1205" spans="2:17" x14ac:dyDescent="0.25">
      <c r="B1205" s="41"/>
      <c r="C1205" s="41"/>
      <c r="D1205" s="41"/>
      <c r="E1205" s="41"/>
      <c r="F1205" s="41"/>
      <c r="G1205" s="41"/>
      <c r="H1205" s="41"/>
      <c r="I1205" s="41"/>
      <c r="J1205" s="41"/>
      <c r="K1205" s="41"/>
      <c r="L1205" s="41"/>
      <c r="M1205" s="41"/>
      <c r="N1205" s="41"/>
      <c r="O1205" s="994"/>
      <c r="P1205" s="996"/>
      <c r="Q1205" s="41"/>
    </row>
    <row r="1206" spans="2:17" x14ac:dyDescent="0.25">
      <c r="B1206" s="2" t="s">
        <v>107</v>
      </c>
    </row>
    <row r="1207" spans="2:17" x14ac:dyDescent="0.25">
      <c r="B1207" s="2" t="s">
        <v>108</v>
      </c>
    </row>
    <row r="1208" spans="2:17" x14ac:dyDescent="0.25">
      <c r="B1208" s="2" t="s">
        <v>109</v>
      </c>
    </row>
    <row r="1210" spans="2:17" ht="15.75" thickBot="1" x14ac:dyDescent="0.3"/>
    <row r="1211" spans="2:17" ht="27" thickBot="1" x14ac:dyDescent="0.3">
      <c r="B1211" s="1091" t="s">
        <v>110</v>
      </c>
      <c r="C1211" s="1092"/>
      <c r="D1211" s="1092"/>
      <c r="E1211" s="1092"/>
      <c r="F1211" s="1092"/>
      <c r="G1211" s="1092"/>
      <c r="H1211" s="1092"/>
      <c r="I1211" s="1092"/>
      <c r="J1211" s="1092"/>
      <c r="K1211" s="1092"/>
      <c r="L1211" s="1092"/>
      <c r="M1211" s="1092"/>
      <c r="N1211" s="1093"/>
    </row>
    <row r="1216" spans="2:17" ht="75" x14ac:dyDescent="0.25">
      <c r="B1216" s="78" t="s">
        <v>111</v>
      </c>
      <c r="C1216" s="78" t="s">
        <v>112</v>
      </c>
      <c r="D1216" s="78" t="s">
        <v>113</v>
      </c>
      <c r="E1216" s="78" t="s">
        <v>114</v>
      </c>
      <c r="F1216" s="78" t="s">
        <v>115</v>
      </c>
      <c r="G1216" s="78" t="s">
        <v>116</v>
      </c>
      <c r="H1216" s="78" t="s">
        <v>117</v>
      </c>
      <c r="I1216" s="78" t="s">
        <v>118</v>
      </c>
      <c r="J1216" s="1084" t="s">
        <v>119</v>
      </c>
      <c r="K1216" s="1085"/>
      <c r="L1216" s="1086"/>
      <c r="M1216" s="78" t="s">
        <v>120</v>
      </c>
      <c r="N1216" s="78" t="s">
        <v>121</v>
      </c>
      <c r="O1216" s="78" t="s">
        <v>122</v>
      </c>
      <c r="P1216" s="1084" t="s">
        <v>97</v>
      </c>
      <c r="Q1216" s="1086"/>
    </row>
    <row r="1217" spans="2:17" x14ac:dyDescent="0.25">
      <c r="B1217" s="85" t="s">
        <v>123</v>
      </c>
      <c r="D1217" s="2" t="s">
        <v>3587</v>
      </c>
      <c r="E1217" s="81">
        <v>1038333482</v>
      </c>
      <c r="F1217" s="81" t="s">
        <v>3588</v>
      </c>
      <c r="G1217" s="81" t="s">
        <v>3529</v>
      </c>
      <c r="H1217" s="81">
        <v>2012</v>
      </c>
      <c r="I1217" s="82"/>
      <c r="J1217" s="86" t="s">
        <v>1149</v>
      </c>
      <c r="K1217" s="87"/>
      <c r="L1217" s="84"/>
      <c r="M1217" s="41" t="s">
        <v>21</v>
      </c>
      <c r="N1217" s="41" t="s">
        <v>21</v>
      </c>
      <c r="O1217" s="41" t="s">
        <v>21</v>
      </c>
      <c r="P1217" s="993"/>
      <c r="Q1217" s="993"/>
    </row>
    <row r="1218" spans="2:17" x14ac:dyDescent="0.25">
      <c r="B1218" s="85" t="s">
        <v>2499</v>
      </c>
      <c r="C1218" s="85"/>
      <c r="D1218" s="81" t="s">
        <v>3589</v>
      </c>
      <c r="E1218" s="81">
        <v>1037570426</v>
      </c>
      <c r="F1218" s="81" t="s">
        <v>273</v>
      </c>
      <c r="G1218" s="81" t="s">
        <v>699</v>
      </c>
      <c r="H1218" s="81">
        <v>2008</v>
      </c>
      <c r="I1218" s="82"/>
      <c r="J1218" s="86" t="s">
        <v>618</v>
      </c>
      <c r="K1218" s="87"/>
      <c r="L1218" s="84"/>
      <c r="M1218" s="41" t="s">
        <v>21</v>
      </c>
      <c r="N1218" s="41" t="s">
        <v>21</v>
      </c>
      <c r="O1218" s="41" t="s">
        <v>21</v>
      </c>
      <c r="P1218" s="668" t="s">
        <v>2138</v>
      </c>
      <c r="Q1218" s="668"/>
    </row>
    <row r="1219" spans="2:17" x14ac:dyDescent="0.25">
      <c r="B1219" s="85"/>
      <c r="C1219" s="85"/>
      <c r="D1219" s="81"/>
      <c r="E1219" s="81"/>
      <c r="F1219" s="81"/>
      <c r="G1219" s="81"/>
      <c r="H1219" s="81"/>
      <c r="I1219" s="82"/>
      <c r="J1219" s="86"/>
      <c r="K1219" s="87"/>
      <c r="L1219" s="84"/>
      <c r="M1219" s="41"/>
      <c r="N1219" s="41"/>
      <c r="O1219" s="41"/>
      <c r="P1219" s="668"/>
      <c r="Q1219" s="668"/>
    </row>
    <row r="1220" spans="2:17" x14ac:dyDescent="0.25">
      <c r="C1220" s="85"/>
      <c r="D1220" s="81"/>
      <c r="E1220" s="81"/>
      <c r="F1220" s="81"/>
      <c r="G1220" s="81"/>
      <c r="H1220" s="81"/>
      <c r="I1220" s="82"/>
      <c r="J1220" s="86"/>
      <c r="K1220" s="87"/>
      <c r="L1220" s="84"/>
      <c r="M1220" s="41"/>
      <c r="N1220" s="41"/>
      <c r="O1220" s="41"/>
      <c r="P1220" s="668"/>
      <c r="Q1220" s="668"/>
    </row>
    <row r="1221" spans="2:17" x14ac:dyDescent="0.25">
      <c r="B1221" s="85"/>
      <c r="C1221" s="85"/>
      <c r="D1221" s="81"/>
      <c r="E1221" s="81"/>
      <c r="F1221" s="81"/>
      <c r="G1221" s="81"/>
      <c r="H1221" s="81"/>
      <c r="I1221" s="82"/>
      <c r="J1221" s="86"/>
      <c r="K1221" s="87"/>
      <c r="L1221" s="84"/>
      <c r="M1221" s="41"/>
      <c r="N1221" s="41"/>
      <c r="O1221" s="41"/>
      <c r="P1221" s="668"/>
      <c r="Q1221" s="668"/>
    </row>
    <row r="1222" spans="2:17" x14ac:dyDescent="0.25">
      <c r="B1222" s="85"/>
      <c r="C1222" s="85"/>
      <c r="D1222" s="81"/>
      <c r="E1222" s="81"/>
      <c r="F1222" s="81"/>
      <c r="G1222" s="81"/>
      <c r="H1222" s="81"/>
      <c r="I1222" s="82"/>
      <c r="J1222" s="86"/>
      <c r="K1222" s="87"/>
      <c r="L1222" s="84"/>
      <c r="M1222" s="41"/>
      <c r="N1222" s="41"/>
      <c r="O1222" s="41"/>
      <c r="P1222" s="668"/>
      <c r="Q1222" s="668"/>
    </row>
    <row r="1223" spans="2:17" x14ac:dyDescent="0.25">
      <c r="B1223" s="85"/>
      <c r="C1223" s="85"/>
      <c r="D1223" s="81"/>
      <c r="E1223" s="81"/>
      <c r="F1223" s="81"/>
      <c r="G1223" s="81"/>
      <c r="H1223" s="81"/>
      <c r="I1223" s="82"/>
      <c r="J1223" s="86"/>
      <c r="K1223" s="87"/>
      <c r="L1223" s="84"/>
      <c r="M1223" s="41"/>
      <c r="N1223" s="41"/>
      <c r="O1223" s="41"/>
      <c r="P1223" s="668"/>
      <c r="Q1223" s="668"/>
    </row>
    <row r="1224" spans="2:17" x14ac:dyDescent="0.25">
      <c r="B1224" s="85"/>
      <c r="C1224" s="85"/>
      <c r="D1224" s="81"/>
      <c r="E1224" s="81"/>
      <c r="F1224" s="81"/>
      <c r="G1224" s="81"/>
      <c r="H1224" s="81"/>
      <c r="I1224" s="82"/>
      <c r="J1224" s="86"/>
      <c r="K1224" s="84"/>
      <c r="L1224" s="84"/>
      <c r="M1224" s="41"/>
      <c r="N1224" s="41"/>
      <c r="O1224" s="41"/>
      <c r="P1224" s="993"/>
      <c r="Q1224" s="993"/>
    </row>
    <row r="1226" spans="2:17" ht="15.75" thickBot="1" x14ac:dyDescent="0.3"/>
    <row r="1227" spans="2:17" ht="27" thickBot="1" x14ac:dyDescent="0.3">
      <c r="B1227" s="1091" t="s">
        <v>145</v>
      </c>
      <c r="C1227" s="1092"/>
      <c r="D1227" s="1092"/>
      <c r="E1227" s="1092"/>
      <c r="F1227" s="1092"/>
      <c r="G1227" s="1092"/>
      <c r="H1227" s="1092"/>
      <c r="I1227" s="1092"/>
      <c r="J1227" s="1092"/>
      <c r="K1227" s="1092"/>
      <c r="L1227" s="1092"/>
      <c r="M1227" s="1092"/>
      <c r="N1227" s="1093"/>
    </row>
    <row r="1230" spans="2:17" ht="30" x14ac:dyDescent="0.25">
      <c r="B1230" s="79" t="s">
        <v>20</v>
      </c>
      <c r="C1230" s="79" t="s">
        <v>146</v>
      </c>
      <c r="D1230" s="1084" t="s">
        <v>97</v>
      </c>
      <c r="E1230" s="1086"/>
    </row>
    <row r="1231" spans="2:17" x14ac:dyDescent="0.25">
      <c r="B1231" s="682" t="s">
        <v>147</v>
      </c>
      <c r="C1231" s="41" t="s">
        <v>21</v>
      </c>
      <c r="D1231" s="993" t="s">
        <v>645</v>
      </c>
      <c r="E1231" s="993"/>
    </row>
    <row r="1234" spans="1:17" ht="26.25" x14ac:dyDescent="0.25">
      <c r="B1234" s="1072" t="s">
        <v>148</v>
      </c>
      <c r="C1234" s="1073"/>
      <c r="D1234" s="1073"/>
      <c r="E1234" s="1073"/>
      <c r="F1234" s="1073"/>
      <c r="G1234" s="1073"/>
      <c r="H1234" s="1073"/>
      <c r="I1234" s="1073"/>
      <c r="J1234" s="1073"/>
      <c r="K1234" s="1073"/>
      <c r="L1234" s="1073"/>
      <c r="M1234" s="1073"/>
      <c r="N1234" s="1073"/>
      <c r="O1234" s="1073"/>
      <c r="P1234" s="1073"/>
    </row>
    <row r="1236" spans="1:17" ht="15.75" thickBot="1" x14ac:dyDescent="0.3"/>
    <row r="1237" spans="1:17" ht="27" thickBot="1" x14ac:dyDescent="0.3">
      <c r="B1237" s="1091" t="s">
        <v>149</v>
      </c>
      <c r="C1237" s="1092"/>
      <c r="D1237" s="1092"/>
      <c r="E1237" s="1092"/>
      <c r="F1237" s="1092"/>
      <c r="G1237" s="1092"/>
      <c r="H1237" s="1092"/>
      <c r="I1237" s="1092"/>
      <c r="J1237" s="1092"/>
      <c r="K1237" s="1092"/>
      <c r="L1237" s="1092"/>
      <c r="M1237" s="1092"/>
      <c r="N1237" s="1093"/>
    </row>
    <row r="1239" spans="1:17" ht="15.75" thickBot="1" x14ac:dyDescent="0.3">
      <c r="M1239" s="45"/>
      <c r="N1239" s="45"/>
    </row>
    <row r="1240" spans="1:17" ht="60" x14ac:dyDescent="0.25">
      <c r="A1240" s="14"/>
      <c r="B1240" s="46" t="s">
        <v>36</v>
      </c>
      <c r="C1240" s="46" t="s">
        <v>37</v>
      </c>
      <c r="D1240" s="46" t="s">
        <v>38</v>
      </c>
      <c r="E1240" s="46" t="s">
        <v>39</v>
      </c>
      <c r="F1240" s="46" t="s">
        <v>40</v>
      </c>
      <c r="G1240" s="46" t="s">
        <v>41</v>
      </c>
      <c r="H1240" s="46" t="s">
        <v>42</v>
      </c>
      <c r="I1240" s="46" t="s">
        <v>43</v>
      </c>
      <c r="J1240" s="46" t="s">
        <v>44</v>
      </c>
      <c r="K1240" s="46" t="s">
        <v>45</v>
      </c>
      <c r="L1240" s="46" t="s">
        <v>46</v>
      </c>
      <c r="M1240" s="47" t="s">
        <v>47</v>
      </c>
      <c r="N1240" s="46" t="s">
        <v>48</v>
      </c>
      <c r="O1240" s="46" t="s">
        <v>49</v>
      </c>
      <c r="P1240" s="48" t="s">
        <v>50</v>
      </c>
      <c r="Q1240" s="48" t="s">
        <v>51</v>
      </c>
    </row>
    <row r="1241" spans="1:17" ht="30" x14ac:dyDescent="0.25">
      <c r="A1241" s="62">
        <v>1</v>
      </c>
      <c r="B1241" s="49" t="s">
        <v>3339</v>
      </c>
      <c r="C1241" s="50" t="s">
        <v>3339</v>
      </c>
      <c r="D1241" s="49" t="s">
        <v>1539</v>
      </c>
      <c r="E1241" s="64" t="s">
        <v>3590</v>
      </c>
      <c r="F1241" s="52" t="s">
        <v>21</v>
      </c>
      <c r="G1241" s="53"/>
      <c r="H1241" s="54" t="s">
        <v>152</v>
      </c>
      <c r="I1241" s="55" t="s">
        <v>2113</v>
      </c>
      <c r="J1241" s="55" t="s">
        <v>22</v>
      </c>
      <c r="K1241" s="51">
        <v>10</v>
      </c>
      <c r="L1241" s="55"/>
      <c r="M1241" s="56">
        <v>500</v>
      </c>
      <c r="N1241" s="56">
        <f>+M1241*G1241</f>
        <v>0</v>
      </c>
      <c r="O1241" s="57">
        <v>1183979750</v>
      </c>
      <c r="P1241" s="57">
        <v>1533</v>
      </c>
      <c r="Q1241" s="58"/>
    </row>
    <row r="1242" spans="1:17" ht="30" x14ac:dyDescent="0.25">
      <c r="A1242" s="62">
        <f>+A1241+1</f>
        <v>2</v>
      </c>
      <c r="B1242" s="49" t="s">
        <v>3339</v>
      </c>
      <c r="C1242" s="50" t="s">
        <v>3339</v>
      </c>
      <c r="D1242" s="49" t="s">
        <v>1539</v>
      </c>
      <c r="E1242" s="64" t="s">
        <v>3591</v>
      </c>
      <c r="F1242" s="52" t="s">
        <v>21</v>
      </c>
      <c r="G1242" s="52"/>
      <c r="H1242" s="52" t="s">
        <v>3592</v>
      </c>
      <c r="I1242" s="55" t="s">
        <v>251</v>
      </c>
      <c r="J1242" s="55" t="s">
        <v>22</v>
      </c>
      <c r="K1242" s="51">
        <v>5</v>
      </c>
      <c r="L1242" s="55"/>
      <c r="M1242" s="56">
        <v>352</v>
      </c>
      <c r="N1242" s="56"/>
      <c r="O1242" s="57">
        <v>766029167</v>
      </c>
      <c r="P1242" s="57">
        <v>1534</v>
      </c>
      <c r="Q1242" s="58"/>
    </row>
    <row r="1243" spans="1:17" x14ac:dyDescent="0.25">
      <c r="A1243" s="62">
        <f t="shared" ref="A1243:A1248" si="31">+A1242+1</f>
        <v>3</v>
      </c>
      <c r="B1243" s="49" t="s">
        <v>3339</v>
      </c>
      <c r="C1243" s="50" t="s">
        <v>3339</v>
      </c>
      <c r="D1243" s="49" t="s">
        <v>272</v>
      </c>
      <c r="E1243" s="64" t="s">
        <v>3593</v>
      </c>
      <c r="F1243" s="52" t="s">
        <v>21</v>
      </c>
      <c r="G1243" s="52"/>
      <c r="H1243" s="52" t="s">
        <v>682</v>
      </c>
      <c r="I1243" s="55" t="s">
        <v>506</v>
      </c>
      <c r="J1243" s="55" t="s">
        <v>22</v>
      </c>
      <c r="K1243" s="51">
        <v>3</v>
      </c>
      <c r="L1243" s="55"/>
      <c r="M1243" s="56">
        <v>866</v>
      </c>
      <c r="N1243" s="56"/>
      <c r="O1243" s="57">
        <v>543835554</v>
      </c>
      <c r="P1243" s="57" t="s">
        <v>3594</v>
      </c>
      <c r="Q1243" s="58"/>
    </row>
    <row r="1244" spans="1:17" x14ac:dyDescent="0.25">
      <c r="A1244" s="62">
        <f t="shared" si="31"/>
        <v>4</v>
      </c>
      <c r="B1244" s="49" t="s">
        <v>3339</v>
      </c>
      <c r="C1244" s="50" t="s">
        <v>3339</v>
      </c>
      <c r="D1244" s="49" t="s">
        <v>3367</v>
      </c>
      <c r="E1244" s="64" t="s">
        <v>3595</v>
      </c>
      <c r="F1244" s="52" t="s">
        <v>21</v>
      </c>
      <c r="G1244" s="52"/>
      <c r="H1244" s="52" t="s">
        <v>3368</v>
      </c>
      <c r="I1244" s="55" t="s">
        <v>3369</v>
      </c>
      <c r="J1244" s="55" t="s">
        <v>22</v>
      </c>
      <c r="K1244" s="51">
        <v>3</v>
      </c>
      <c r="L1244" s="55"/>
      <c r="M1244" s="56">
        <v>45</v>
      </c>
      <c r="N1244" s="56"/>
      <c r="O1244" s="57">
        <v>54626162</v>
      </c>
      <c r="P1244" s="57" t="s">
        <v>3596</v>
      </c>
      <c r="Q1244" s="58"/>
    </row>
    <row r="1245" spans="1:17" x14ac:dyDescent="0.25">
      <c r="A1245" s="62">
        <f t="shared" si="31"/>
        <v>5</v>
      </c>
      <c r="B1245" s="49"/>
      <c r="C1245" s="50"/>
      <c r="D1245" s="49"/>
      <c r="E1245" s="64"/>
      <c r="F1245" s="52"/>
      <c r="G1245" s="52"/>
      <c r="H1245" s="52"/>
      <c r="I1245" s="55"/>
      <c r="J1245" s="55"/>
      <c r="K1245" s="55"/>
      <c r="L1245" s="55"/>
      <c r="M1245" s="56"/>
      <c r="N1245" s="56"/>
      <c r="O1245" s="57"/>
      <c r="P1245" s="57"/>
      <c r="Q1245" s="58"/>
    </row>
    <row r="1246" spans="1:17" x14ac:dyDescent="0.25">
      <c r="A1246" s="62">
        <f t="shared" si="31"/>
        <v>6</v>
      </c>
      <c r="B1246" s="49"/>
      <c r="C1246" s="50"/>
      <c r="D1246" s="49"/>
      <c r="E1246" s="64"/>
      <c r="F1246" s="52"/>
      <c r="G1246" s="52"/>
      <c r="H1246" s="52"/>
      <c r="I1246" s="55"/>
      <c r="J1246" s="55"/>
      <c r="K1246" s="55"/>
      <c r="L1246" s="55"/>
      <c r="M1246" s="56"/>
      <c r="N1246" s="56"/>
      <c r="O1246" s="57"/>
      <c r="P1246" s="57"/>
      <c r="Q1246" s="58"/>
    </row>
    <row r="1247" spans="1:17" x14ac:dyDescent="0.25">
      <c r="A1247" s="62">
        <f t="shared" si="31"/>
        <v>7</v>
      </c>
      <c r="B1247" s="49"/>
      <c r="C1247" s="50"/>
      <c r="D1247" s="49"/>
      <c r="E1247" s="64"/>
      <c r="F1247" s="52"/>
      <c r="G1247" s="52"/>
      <c r="H1247" s="52"/>
      <c r="I1247" s="55"/>
      <c r="J1247" s="55"/>
      <c r="K1247" s="55"/>
      <c r="L1247" s="55"/>
      <c r="M1247" s="56"/>
      <c r="N1247" s="56"/>
      <c r="O1247" s="57"/>
      <c r="P1247" s="57"/>
      <c r="Q1247" s="58"/>
    </row>
    <row r="1248" spans="1:17" x14ac:dyDescent="0.25">
      <c r="A1248" s="62">
        <f t="shared" si="31"/>
        <v>8</v>
      </c>
      <c r="B1248" s="49"/>
      <c r="C1248" s="50"/>
      <c r="D1248" s="49"/>
      <c r="E1248" s="64"/>
      <c r="F1248" s="52"/>
      <c r="G1248" s="52"/>
      <c r="H1248" s="52"/>
      <c r="I1248" s="55"/>
      <c r="J1248" s="55"/>
      <c r="K1248" s="55"/>
      <c r="L1248" s="55"/>
      <c r="M1248" s="56"/>
      <c r="N1248" s="56"/>
      <c r="O1248" s="57"/>
      <c r="P1248" s="57"/>
      <c r="Q1248" s="58"/>
    </row>
    <row r="1249" spans="1:17" x14ac:dyDescent="0.25">
      <c r="A1249" s="62"/>
      <c r="B1249" s="63" t="s">
        <v>31</v>
      </c>
      <c r="C1249" s="50"/>
      <c r="D1249" s="49"/>
      <c r="E1249" s="64"/>
      <c r="F1249" s="52"/>
      <c r="G1249" s="52"/>
      <c r="H1249" s="52"/>
      <c r="I1249" s="55"/>
      <c r="J1249" s="55"/>
      <c r="K1249" s="67">
        <f t="shared" ref="K1249:N1249" si="32">SUM(K1241:K1248)</f>
        <v>21</v>
      </c>
      <c r="L1249" s="67">
        <f t="shared" si="32"/>
        <v>0</v>
      </c>
      <c r="M1249" s="66">
        <f t="shared" si="32"/>
        <v>1763</v>
      </c>
      <c r="N1249" s="67">
        <f t="shared" si="32"/>
        <v>0</v>
      </c>
      <c r="O1249" s="57"/>
      <c r="P1249" s="57"/>
      <c r="Q1249" s="68"/>
    </row>
    <row r="1250" spans="1:17" x14ac:dyDescent="0.25">
      <c r="B1250" s="69"/>
      <c r="C1250" s="69"/>
      <c r="D1250" s="69"/>
      <c r="E1250" s="70"/>
      <c r="F1250" s="69"/>
      <c r="G1250" s="69"/>
      <c r="H1250" s="69"/>
      <c r="I1250" s="69"/>
      <c r="J1250" s="69"/>
      <c r="K1250" s="69"/>
      <c r="L1250" s="69"/>
      <c r="M1250" s="69"/>
      <c r="N1250" s="69"/>
      <c r="O1250" s="69"/>
      <c r="P1250" s="69"/>
    </row>
    <row r="1251" spans="1:17" ht="18.75" x14ac:dyDescent="0.25">
      <c r="B1251" s="72" t="s">
        <v>172</v>
      </c>
      <c r="C1251" s="89">
        <f>+K1249</f>
        <v>21</v>
      </c>
      <c r="H1251" s="76"/>
      <c r="I1251" s="76"/>
      <c r="J1251" s="76"/>
      <c r="K1251" s="76"/>
      <c r="L1251" s="76"/>
      <c r="M1251" s="76"/>
      <c r="N1251" s="69"/>
      <c r="O1251" s="69"/>
      <c r="P1251" s="69"/>
    </row>
    <row r="1253" spans="1:17" ht="15.75" thickBot="1" x14ac:dyDescent="0.3"/>
    <row r="1254" spans="1:17" ht="30.75" thickBot="1" x14ac:dyDescent="0.3">
      <c r="B1254" s="90" t="s">
        <v>173</v>
      </c>
      <c r="C1254" s="91" t="s">
        <v>174</v>
      </c>
      <c r="D1254" s="90" t="s">
        <v>30</v>
      </c>
      <c r="E1254" s="91" t="s">
        <v>175</v>
      </c>
    </row>
    <row r="1255" spans="1:17" x14ac:dyDescent="0.25">
      <c r="B1255" s="92" t="s">
        <v>176</v>
      </c>
      <c r="C1255" s="93">
        <v>20</v>
      </c>
      <c r="D1255" s="93"/>
      <c r="E1255" s="1094">
        <f>+D1255+D1256+D1257</f>
        <v>40</v>
      </c>
    </row>
    <row r="1256" spans="1:17" x14ac:dyDescent="0.25">
      <c r="B1256" s="92" t="s">
        <v>177</v>
      </c>
      <c r="C1256" s="74">
        <v>30</v>
      </c>
      <c r="D1256" s="668">
        <v>0</v>
      </c>
      <c r="E1256" s="1095"/>
    </row>
    <row r="1257" spans="1:17" ht="15.75" thickBot="1" x14ac:dyDescent="0.3">
      <c r="B1257" s="92" t="s">
        <v>178</v>
      </c>
      <c r="C1257" s="94">
        <v>40</v>
      </c>
      <c r="D1257" s="94">
        <v>40</v>
      </c>
      <c r="E1257" s="1096"/>
    </row>
    <row r="1259" spans="1:17" ht="15.75" thickBot="1" x14ac:dyDescent="0.3"/>
    <row r="1260" spans="1:17" ht="27" thickBot="1" x14ac:dyDescent="0.3">
      <c r="B1260" s="1091" t="s">
        <v>179</v>
      </c>
      <c r="C1260" s="1092"/>
      <c r="D1260" s="1092"/>
      <c r="E1260" s="1092"/>
      <c r="F1260" s="1092"/>
      <c r="G1260" s="1092"/>
      <c r="H1260" s="1092"/>
      <c r="I1260" s="1092"/>
      <c r="J1260" s="1092"/>
      <c r="K1260" s="1092"/>
      <c r="L1260" s="1092"/>
      <c r="M1260" s="1092"/>
      <c r="N1260" s="1093"/>
    </row>
    <row r="1262" spans="1:17" ht="75" x14ac:dyDescent="0.25">
      <c r="B1262" s="78" t="s">
        <v>111</v>
      </c>
      <c r="C1262" s="78" t="s">
        <v>112</v>
      </c>
      <c r="D1262" s="78" t="s">
        <v>113</v>
      </c>
      <c r="E1262" s="78" t="s">
        <v>114</v>
      </c>
      <c r="F1262" s="78" t="s">
        <v>115</v>
      </c>
      <c r="G1262" s="78" t="s">
        <v>116</v>
      </c>
      <c r="H1262" s="78" t="s">
        <v>117</v>
      </c>
      <c r="I1262" s="78" t="s">
        <v>118</v>
      </c>
      <c r="J1262" s="1084" t="s">
        <v>119</v>
      </c>
      <c r="K1262" s="1085"/>
      <c r="L1262" s="1086"/>
      <c r="M1262" s="78" t="s">
        <v>120</v>
      </c>
      <c r="N1262" s="78" t="s">
        <v>121</v>
      </c>
      <c r="O1262" s="78" t="s">
        <v>122</v>
      </c>
      <c r="P1262" s="1084" t="s">
        <v>97</v>
      </c>
      <c r="Q1262" s="1086"/>
    </row>
    <row r="1263" spans="1:17" x14ac:dyDescent="0.25">
      <c r="B1263" s="85" t="s">
        <v>3375</v>
      </c>
      <c r="C1263" s="85">
        <v>1</v>
      </c>
      <c r="D1263" s="81" t="s">
        <v>3376</v>
      </c>
      <c r="E1263" s="81">
        <v>43580133</v>
      </c>
      <c r="F1263" s="81" t="s">
        <v>453</v>
      </c>
      <c r="G1263" s="81" t="s">
        <v>3377</v>
      </c>
      <c r="H1263" s="81">
        <v>1999</v>
      </c>
      <c r="I1263" s="82"/>
      <c r="J1263" s="86" t="s">
        <v>1244</v>
      </c>
      <c r="K1263" s="87"/>
      <c r="L1263" s="84"/>
      <c r="M1263" s="41"/>
      <c r="N1263" s="41"/>
      <c r="O1263" s="41"/>
      <c r="P1263" s="993"/>
      <c r="Q1263" s="993"/>
    </row>
    <row r="1264" spans="1:17" ht="30" customHeight="1" x14ac:dyDescent="0.25">
      <c r="B1264" s="85" t="s">
        <v>2195</v>
      </c>
      <c r="C1264" s="85">
        <v>1</v>
      </c>
      <c r="D1264" s="81" t="s">
        <v>3597</v>
      </c>
      <c r="E1264" s="81">
        <v>71615598</v>
      </c>
      <c r="F1264" s="81" t="s">
        <v>401</v>
      </c>
      <c r="G1264" s="81" t="s">
        <v>738</v>
      </c>
      <c r="H1264" s="81">
        <v>1986</v>
      </c>
      <c r="I1264" s="82"/>
      <c r="J1264" s="86" t="s">
        <v>1111</v>
      </c>
      <c r="K1264" s="87"/>
      <c r="L1264" s="84"/>
      <c r="M1264" s="41" t="s">
        <v>21</v>
      </c>
      <c r="N1264" s="41" t="s">
        <v>21</v>
      </c>
      <c r="O1264" s="41" t="s">
        <v>21</v>
      </c>
      <c r="P1264" s="1089" t="s">
        <v>3598</v>
      </c>
      <c r="Q1264" s="1090"/>
    </row>
    <row r="1265" spans="2:17" x14ac:dyDescent="0.25">
      <c r="B1265" s="85" t="s">
        <v>3599</v>
      </c>
      <c r="C1265" s="85">
        <v>1</v>
      </c>
      <c r="D1265" s="81" t="s">
        <v>3600</v>
      </c>
      <c r="E1265" s="81">
        <v>43577893</v>
      </c>
      <c r="F1265" s="81" t="s">
        <v>282</v>
      </c>
      <c r="G1265" s="81" t="s">
        <v>183</v>
      </c>
      <c r="H1265" s="81" t="s">
        <v>983</v>
      </c>
      <c r="I1265" s="82"/>
      <c r="J1265" s="86" t="s">
        <v>3601</v>
      </c>
      <c r="K1265" s="87"/>
      <c r="L1265" s="84"/>
      <c r="M1265" s="41" t="s">
        <v>21</v>
      </c>
      <c r="N1265" s="41" t="s">
        <v>21</v>
      </c>
      <c r="O1265" s="41" t="s">
        <v>21</v>
      </c>
      <c r="P1265" s="668"/>
      <c r="Q1265" s="668"/>
    </row>
    <row r="1266" spans="2:17" x14ac:dyDescent="0.25">
      <c r="B1266" s="85"/>
      <c r="C1266" s="85"/>
      <c r="D1266" s="81"/>
      <c r="E1266" s="81"/>
      <c r="F1266" s="81"/>
      <c r="G1266" s="81"/>
      <c r="H1266" s="81"/>
      <c r="I1266" s="82"/>
      <c r="J1266" s="86"/>
      <c r="K1266" s="87"/>
      <c r="L1266" s="84"/>
      <c r="M1266" s="41"/>
      <c r="N1266" s="41"/>
      <c r="O1266" s="41"/>
      <c r="P1266" s="668"/>
      <c r="Q1266" s="668"/>
    </row>
    <row r="1267" spans="2:17" x14ac:dyDescent="0.25">
      <c r="B1267" s="85"/>
      <c r="C1267" s="85"/>
      <c r="D1267" s="81"/>
      <c r="E1267" s="81"/>
      <c r="F1267" s="81"/>
      <c r="G1267" s="81"/>
      <c r="H1267" s="81"/>
      <c r="I1267" s="82"/>
      <c r="J1267" s="86"/>
      <c r="K1267" s="87"/>
      <c r="L1267" s="84"/>
      <c r="M1267" s="41"/>
      <c r="N1267" s="41"/>
      <c r="O1267" s="41"/>
      <c r="P1267" s="668"/>
      <c r="Q1267" s="668"/>
    </row>
    <row r="1268" spans="2:17" x14ac:dyDescent="0.25">
      <c r="B1268" s="85"/>
      <c r="C1268" s="85"/>
      <c r="D1268" s="81"/>
      <c r="E1268" s="81"/>
      <c r="F1268" s="81"/>
      <c r="G1268" s="81"/>
      <c r="H1268" s="81"/>
      <c r="I1268" s="82"/>
      <c r="J1268" s="86"/>
      <c r="K1268" s="87"/>
      <c r="L1268" s="84"/>
      <c r="M1268" s="41"/>
      <c r="N1268" s="41"/>
      <c r="O1268" s="41"/>
      <c r="P1268" s="668"/>
      <c r="Q1268" s="668"/>
    </row>
    <row r="1269" spans="2:17" x14ac:dyDescent="0.25">
      <c r="B1269" s="85"/>
      <c r="C1269" s="85"/>
      <c r="D1269" s="81"/>
      <c r="E1269" s="81"/>
      <c r="F1269" s="81"/>
      <c r="G1269" s="81"/>
      <c r="H1269" s="81"/>
      <c r="I1269" s="82"/>
      <c r="J1269" s="86"/>
      <c r="K1269" s="87"/>
      <c r="L1269" s="84"/>
      <c r="M1269" s="41"/>
      <c r="N1269" s="41"/>
      <c r="O1269" s="41"/>
      <c r="P1269" s="668"/>
      <c r="Q1269" s="668"/>
    </row>
    <row r="1270" spans="2:17" x14ac:dyDescent="0.25">
      <c r="B1270" s="85"/>
      <c r="C1270" s="85"/>
      <c r="D1270" s="81"/>
      <c r="E1270" s="81"/>
      <c r="F1270" s="81"/>
      <c r="G1270" s="81"/>
      <c r="H1270" s="81"/>
      <c r="I1270" s="82"/>
      <c r="J1270" s="86"/>
      <c r="K1270" s="84"/>
      <c r="L1270" s="84"/>
      <c r="M1270" s="41"/>
      <c r="N1270" s="41"/>
      <c r="O1270" s="41"/>
      <c r="P1270" s="993"/>
      <c r="Q1270" s="993"/>
    </row>
    <row r="1273" spans="2:17" ht="15.75" thickBot="1" x14ac:dyDescent="0.3"/>
    <row r="1274" spans="2:17" ht="30" x14ac:dyDescent="0.25">
      <c r="B1274" s="42" t="s">
        <v>20</v>
      </c>
      <c r="C1274" s="42" t="s">
        <v>173</v>
      </c>
      <c r="D1274" s="78" t="s">
        <v>174</v>
      </c>
      <c r="E1274" s="42" t="s">
        <v>30</v>
      </c>
      <c r="F1274" s="91" t="s">
        <v>194</v>
      </c>
      <c r="G1274" s="96"/>
    </row>
    <row r="1275" spans="2:17" ht="108" x14ac:dyDescent="0.2">
      <c r="B1275" s="1097" t="s">
        <v>195</v>
      </c>
      <c r="C1275" s="97" t="s">
        <v>196</v>
      </c>
      <c r="D1275" s="668">
        <v>25</v>
      </c>
      <c r="E1275" s="668">
        <v>0</v>
      </c>
      <c r="F1275" s="1098">
        <f>+E1275+E1276+E1277</f>
        <v>35</v>
      </c>
      <c r="G1275" s="98"/>
    </row>
    <row r="1276" spans="2:17" ht="96" x14ac:dyDescent="0.2">
      <c r="B1276" s="1097"/>
      <c r="C1276" s="97" t="s">
        <v>197</v>
      </c>
      <c r="D1276" s="675">
        <v>25</v>
      </c>
      <c r="E1276" s="668">
        <v>25</v>
      </c>
      <c r="F1276" s="1099"/>
      <c r="G1276" s="98"/>
    </row>
    <row r="1277" spans="2:17" ht="60" x14ac:dyDescent="0.2">
      <c r="B1277" s="1097"/>
      <c r="C1277" s="97" t="s">
        <v>198</v>
      </c>
      <c r="D1277" s="668">
        <v>10</v>
      </c>
      <c r="E1277" s="668">
        <v>10</v>
      </c>
      <c r="F1277" s="1100"/>
      <c r="G1277" s="98"/>
    </row>
    <row r="1278" spans="2:17" x14ac:dyDescent="0.25">
      <c r="C1278"/>
    </row>
    <row r="1281" spans="2:16" x14ac:dyDescent="0.25">
      <c r="B1281" s="39" t="s">
        <v>199</v>
      </c>
    </row>
    <row r="1284" spans="2:16" x14ac:dyDescent="0.25">
      <c r="B1284" s="40" t="s">
        <v>20</v>
      </c>
      <c r="C1284" s="40" t="s">
        <v>29</v>
      </c>
      <c r="D1284" s="42" t="s">
        <v>30</v>
      </c>
      <c r="E1284" s="42" t="s">
        <v>31</v>
      </c>
    </row>
    <row r="1285" spans="2:16" ht="28.5" x14ac:dyDescent="0.25">
      <c r="B1285" s="43" t="s">
        <v>200</v>
      </c>
      <c r="C1285" s="44">
        <v>40</v>
      </c>
      <c r="D1285" s="668">
        <v>40</v>
      </c>
      <c r="E1285" s="1081">
        <f>+D1285+D1286</f>
        <v>75</v>
      </c>
    </row>
    <row r="1286" spans="2:16" ht="42.75" x14ac:dyDescent="0.25">
      <c r="B1286" s="43" t="s">
        <v>201</v>
      </c>
      <c r="C1286" s="44">
        <v>60</v>
      </c>
      <c r="D1286" s="668">
        <f>+F1275</f>
        <v>35</v>
      </c>
      <c r="E1286" s="1082"/>
    </row>
    <row r="1288" spans="2:16" x14ac:dyDescent="0.25">
      <c r="B1288" s="1" t="s">
        <v>3602</v>
      </c>
    </row>
    <row r="1290" spans="2:16" ht="26.25" x14ac:dyDescent="0.25">
      <c r="B1290" s="1072" t="s">
        <v>1</v>
      </c>
      <c r="C1290" s="1073"/>
      <c r="D1290" s="1073"/>
      <c r="E1290" s="1073"/>
      <c r="F1290" s="1073"/>
      <c r="G1290" s="1073"/>
      <c r="H1290" s="1073"/>
      <c r="I1290" s="1073"/>
      <c r="J1290" s="1073"/>
      <c r="K1290" s="1073"/>
      <c r="L1290" s="1073"/>
      <c r="M1290" s="1073"/>
      <c r="N1290" s="1073"/>
      <c r="O1290" s="1073"/>
      <c r="P1290" s="1073"/>
    </row>
    <row r="1292" spans="2:16" ht="26.25" x14ac:dyDescent="0.25">
      <c r="B1292" s="1072" t="s">
        <v>2</v>
      </c>
      <c r="C1292" s="1073"/>
      <c r="D1292" s="1073"/>
      <c r="E1292" s="1073"/>
      <c r="F1292" s="1073"/>
      <c r="G1292" s="1073"/>
      <c r="H1292" s="1073"/>
      <c r="I1292" s="1073"/>
      <c r="J1292" s="1073"/>
      <c r="K1292" s="1073"/>
      <c r="L1292" s="1073"/>
      <c r="M1292" s="1073"/>
      <c r="N1292" s="1073"/>
      <c r="O1292" s="1073"/>
      <c r="P1292" s="1073"/>
    </row>
    <row r="1293" spans="2:16" ht="15.75" thickBot="1" x14ac:dyDescent="0.3"/>
    <row r="1294" spans="2:16" ht="21.75" thickBot="1" x14ac:dyDescent="0.3">
      <c r="B1294" s="3" t="s">
        <v>3</v>
      </c>
      <c r="C1294" s="1074" t="s">
        <v>3339</v>
      </c>
      <c r="D1294" s="1074"/>
      <c r="E1294" s="1074"/>
      <c r="F1294" s="1074"/>
      <c r="G1294" s="1074"/>
      <c r="H1294" s="1074"/>
      <c r="I1294" s="1074"/>
      <c r="J1294" s="1074"/>
      <c r="K1294" s="1074"/>
      <c r="L1294" s="1074"/>
      <c r="M1294" s="1074"/>
      <c r="N1294" s="1075"/>
    </row>
    <row r="1295" spans="2:16" ht="16.5" thickBot="1" x14ac:dyDescent="0.3">
      <c r="B1295" s="4" t="s">
        <v>5</v>
      </c>
      <c r="C1295" s="1074"/>
      <c r="D1295" s="1074"/>
      <c r="E1295" s="1074"/>
      <c r="F1295" s="1074"/>
      <c r="G1295" s="1074"/>
      <c r="H1295" s="1074"/>
      <c r="I1295" s="1074"/>
      <c r="J1295" s="1074"/>
      <c r="K1295" s="1074"/>
      <c r="L1295" s="1074"/>
      <c r="M1295" s="1074"/>
      <c r="N1295" s="1075"/>
    </row>
    <row r="1296" spans="2:16" ht="16.5" thickBot="1" x14ac:dyDescent="0.3">
      <c r="B1296" s="4" t="s">
        <v>6</v>
      </c>
      <c r="C1296" s="1074"/>
      <c r="D1296" s="1074"/>
      <c r="E1296" s="1074"/>
      <c r="F1296" s="1074"/>
      <c r="G1296" s="1074"/>
      <c r="H1296" s="1074"/>
      <c r="I1296" s="1074"/>
      <c r="J1296" s="1074"/>
      <c r="K1296" s="1074"/>
      <c r="L1296" s="1074"/>
      <c r="M1296" s="1074"/>
      <c r="N1296" s="1075"/>
    </row>
    <row r="1297" spans="1:14" ht="16.5" thickBot="1" x14ac:dyDescent="0.3">
      <c r="B1297" s="4" t="s">
        <v>7</v>
      </c>
      <c r="C1297" s="1074"/>
      <c r="D1297" s="1074"/>
      <c r="E1297" s="1074"/>
      <c r="F1297" s="1074"/>
      <c r="G1297" s="1074"/>
      <c r="H1297" s="1074"/>
      <c r="I1297" s="1074"/>
      <c r="J1297" s="1074"/>
      <c r="K1297" s="1074"/>
      <c r="L1297" s="1074"/>
      <c r="M1297" s="1074"/>
      <c r="N1297" s="1075"/>
    </row>
    <row r="1298" spans="1:14" ht="16.5" thickBot="1" x14ac:dyDescent="0.3">
      <c r="B1298" s="4" t="s">
        <v>8</v>
      </c>
      <c r="C1298" s="1076">
        <v>23</v>
      </c>
      <c r="D1298" s="1076"/>
      <c r="E1298" s="1077"/>
      <c r="F1298" s="5"/>
      <c r="G1298" s="5"/>
      <c r="H1298" s="5"/>
      <c r="I1298" s="5"/>
      <c r="J1298" s="5"/>
      <c r="K1298" s="5"/>
      <c r="L1298" s="5"/>
      <c r="M1298" s="5"/>
      <c r="N1298" s="6"/>
    </row>
    <row r="1299" spans="1:14" ht="16.5" thickBot="1" x14ac:dyDescent="0.3">
      <c r="B1299" s="7" t="s">
        <v>10</v>
      </c>
      <c r="C1299" s="8">
        <v>41972</v>
      </c>
      <c r="D1299" s="9"/>
      <c r="E1299" s="9"/>
      <c r="F1299" s="9"/>
      <c r="G1299" s="9"/>
      <c r="H1299" s="9"/>
      <c r="I1299" s="9"/>
      <c r="J1299" s="9"/>
      <c r="K1299" s="9"/>
      <c r="L1299" s="9"/>
      <c r="M1299" s="9"/>
      <c r="N1299" s="10"/>
    </row>
    <row r="1300" spans="1:14" ht="15.75" x14ac:dyDescent="0.25">
      <c r="B1300" s="11"/>
      <c r="C1300" s="12"/>
      <c r="D1300" s="13"/>
      <c r="E1300" s="13"/>
      <c r="F1300" s="13"/>
      <c r="G1300" s="13"/>
      <c r="H1300" s="13"/>
      <c r="I1300" s="14"/>
      <c r="J1300" s="14"/>
      <c r="K1300" s="14"/>
      <c r="L1300" s="14"/>
      <c r="M1300" s="14"/>
      <c r="N1300" s="13"/>
    </row>
    <row r="1301" spans="1:14" x14ac:dyDescent="0.25">
      <c r="I1301" s="14"/>
      <c r="J1301" s="14"/>
      <c r="K1301" s="14"/>
      <c r="L1301" s="14"/>
      <c r="M1301" s="14"/>
      <c r="N1301" s="15"/>
    </row>
    <row r="1302" spans="1:14" x14ac:dyDescent="0.25">
      <c r="B1302" s="1078" t="s">
        <v>12</v>
      </c>
      <c r="C1302" s="1078"/>
      <c r="D1302" s="672" t="s">
        <v>13</v>
      </c>
      <c r="E1302" s="672" t="s">
        <v>14</v>
      </c>
      <c r="F1302" s="672" t="s">
        <v>15</v>
      </c>
      <c r="G1302" s="16"/>
      <c r="I1302" s="17"/>
      <c r="J1302" s="17"/>
      <c r="K1302" s="17"/>
      <c r="L1302" s="17"/>
      <c r="M1302" s="17"/>
      <c r="N1302" s="15"/>
    </row>
    <row r="1303" spans="1:14" x14ac:dyDescent="0.25">
      <c r="B1303" s="1078"/>
      <c r="C1303" s="1078"/>
      <c r="D1303" s="672">
        <v>23</v>
      </c>
      <c r="E1303" s="18">
        <v>1330731120</v>
      </c>
      <c r="F1303" s="18">
        <v>456</v>
      </c>
      <c r="G1303" s="20"/>
      <c r="I1303" s="21"/>
      <c r="J1303" s="21"/>
      <c r="K1303" s="21"/>
      <c r="L1303" s="21"/>
      <c r="M1303" s="21"/>
      <c r="N1303" s="15"/>
    </row>
    <row r="1304" spans="1:14" x14ac:dyDescent="0.25">
      <c r="B1304" s="1078"/>
      <c r="C1304" s="1078"/>
      <c r="D1304" s="672"/>
      <c r="E1304" s="18"/>
      <c r="F1304" s="18"/>
      <c r="G1304" s="20"/>
      <c r="I1304" s="21"/>
      <c r="J1304" s="21"/>
      <c r="K1304" s="21"/>
      <c r="L1304" s="21"/>
      <c r="M1304" s="21"/>
      <c r="N1304" s="15"/>
    </row>
    <row r="1305" spans="1:14" x14ac:dyDescent="0.25">
      <c r="B1305" s="1078"/>
      <c r="C1305" s="1078"/>
      <c r="D1305" s="672"/>
      <c r="E1305" s="18"/>
      <c r="F1305" s="18"/>
      <c r="G1305" s="20"/>
      <c r="I1305" s="21"/>
      <c r="J1305" s="21"/>
      <c r="K1305" s="21"/>
      <c r="L1305" s="21"/>
      <c r="M1305" s="21"/>
      <c r="N1305" s="15"/>
    </row>
    <row r="1306" spans="1:14" x14ac:dyDescent="0.25">
      <c r="B1306" s="1078"/>
      <c r="C1306" s="1078"/>
      <c r="D1306" s="672"/>
      <c r="E1306" s="22"/>
      <c r="F1306" s="18"/>
      <c r="G1306" s="20"/>
      <c r="H1306" s="23"/>
      <c r="I1306" s="21"/>
      <c r="J1306" s="21"/>
      <c r="K1306" s="21"/>
      <c r="L1306" s="21"/>
      <c r="M1306" s="21"/>
      <c r="N1306" s="24"/>
    </row>
    <row r="1307" spans="1:14" x14ac:dyDescent="0.25">
      <c r="B1307" s="1078"/>
      <c r="C1307" s="1078"/>
      <c r="D1307" s="672"/>
      <c r="E1307" s="22"/>
      <c r="F1307" s="18"/>
      <c r="G1307" s="20"/>
      <c r="H1307" s="23"/>
      <c r="I1307" s="25"/>
      <c r="J1307" s="25"/>
      <c r="K1307" s="25"/>
      <c r="L1307" s="25"/>
      <c r="M1307" s="25"/>
      <c r="N1307" s="24"/>
    </row>
    <row r="1308" spans="1:14" x14ac:dyDescent="0.25">
      <c r="B1308" s="1078"/>
      <c r="C1308" s="1078"/>
      <c r="D1308" s="672"/>
      <c r="E1308" s="22"/>
      <c r="F1308" s="18"/>
      <c r="G1308" s="20"/>
      <c r="H1308" s="23"/>
      <c r="I1308" s="14"/>
      <c r="J1308" s="14"/>
      <c r="K1308" s="14"/>
      <c r="L1308" s="14"/>
      <c r="M1308" s="14"/>
      <c r="N1308" s="24"/>
    </row>
    <row r="1309" spans="1:14" x14ac:dyDescent="0.25">
      <c r="B1309" s="1078"/>
      <c r="C1309" s="1078"/>
      <c r="D1309" s="672"/>
      <c r="E1309" s="22"/>
      <c r="F1309" s="18"/>
      <c r="G1309" s="20"/>
      <c r="H1309" s="23"/>
      <c r="I1309" s="14"/>
      <c r="J1309" s="14"/>
      <c r="K1309" s="14"/>
      <c r="L1309" s="14"/>
      <c r="M1309" s="14"/>
      <c r="N1309" s="24"/>
    </row>
    <row r="1310" spans="1:14" ht="15.75" thickBot="1" x14ac:dyDescent="0.3">
      <c r="B1310" s="1079" t="s">
        <v>16</v>
      </c>
      <c r="C1310" s="1080"/>
      <c r="D1310" s="672"/>
      <c r="E1310" s="26">
        <f>SUM(E1303:E1309)</f>
        <v>1330731120</v>
      </c>
      <c r="F1310" s="18">
        <f>SUM(F1303:F1309)</f>
        <v>456</v>
      </c>
      <c r="G1310" s="20"/>
      <c r="H1310" s="23"/>
      <c r="I1310" s="14"/>
      <c r="J1310" s="14"/>
      <c r="K1310" s="14"/>
      <c r="L1310" s="14"/>
      <c r="M1310" s="14"/>
      <c r="N1310" s="24"/>
    </row>
    <row r="1311" spans="1:14" ht="45.75" thickBot="1" x14ac:dyDescent="0.3">
      <c r="A1311" s="27"/>
      <c r="B1311" s="28" t="s">
        <v>17</v>
      </c>
      <c r="C1311" s="28" t="s">
        <v>18</v>
      </c>
      <c r="E1311" s="17"/>
      <c r="F1311" s="17"/>
      <c r="G1311" s="17"/>
      <c r="H1311" s="17"/>
      <c r="I1311" s="29"/>
      <c r="J1311" s="29"/>
      <c r="K1311" s="29"/>
      <c r="L1311" s="29"/>
      <c r="M1311" s="29"/>
    </row>
    <row r="1312" spans="1:14" ht="15.75" thickBot="1" x14ac:dyDescent="0.3">
      <c r="A1312" s="30">
        <v>1</v>
      </c>
      <c r="C1312" s="31">
        <f>+(F1310*80)/100</f>
        <v>364.8</v>
      </c>
      <c r="D1312" s="32"/>
      <c r="E1312" s="33">
        <f>E1310</f>
        <v>1330731120</v>
      </c>
      <c r="F1312" s="34"/>
      <c r="G1312" s="34"/>
      <c r="H1312" s="34"/>
      <c r="I1312" s="35"/>
      <c r="J1312" s="35"/>
      <c r="K1312" s="35"/>
      <c r="L1312" s="35"/>
      <c r="M1312" s="35"/>
    </row>
    <row r="1313" spans="1:14" x14ac:dyDescent="0.25">
      <c r="A1313" s="36"/>
      <c r="C1313" s="37"/>
      <c r="D1313" s="21"/>
      <c r="E1313" s="38"/>
      <c r="F1313" s="34"/>
      <c r="G1313" s="34"/>
      <c r="H1313" s="34"/>
      <c r="I1313" s="35"/>
      <c r="J1313" s="35"/>
      <c r="K1313" s="35"/>
      <c r="L1313" s="35"/>
      <c r="M1313" s="35"/>
    </row>
    <row r="1314" spans="1:14" x14ac:dyDescent="0.25">
      <c r="A1314" s="36"/>
      <c r="C1314" s="37"/>
      <c r="D1314" s="21"/>
      <c r="E1314" s="38"/>
      <c r="F1314" s="34"/>
      <c r="G1314" s="34"/>
      <c r="H1314" s="34"/>
      <c r="I1314" s="35"/>
      <c r="J1314" s="35"/>
      <c r="K1314" s="35"/>
      <c r="L1314" s="35"/>
      <c r="M1314" s="35"/>
    </row>
    <row r="1315" spans="1:14" x14ac:dyDescent="0.25">
      <c r="A1315" s="36"/>
      <c r="B1315" s="39" t="s">
        <v>19</v>
      </c>
      <c r="C1315"/>
      <c r="D1315"/>
      <c r="E1315"/>
      <c r="F1315"/>
      <c r="G1315"/>
      <c r="H1315"/>
      <c r="I1315" s="14"/>
      <c r="J1315" s="14"/>
      <c r="K1315" s="14"/>
      <c r="L1315" s="14"/>
      <c r="M1315" s="14"/>
      <c r="N1315" s="15"/>
    </row>
    <row r="1316" spans="1:14" x14ac:dyDescent="0.25">
      <c r="A1316" s="36"/>
      <c r="B1316"/>
      <c r="C1316"/>
      <c r="D1316"/>
      <c r="E1316"/>
      <c r="F1316"/>
      <c r="G1316"/>
      <c r="H1316"/>
      <c r="I1316" s="14"/>
      <c r="J1316" s="14"/>
      <c r="K1316" s="14"/>
      <c r="L1316" s="14"/>
      <c r="M1316" s="14"/>
      <c r="N1316" s="15"/>
    </row>
    <row r="1317" spans="1:14" x14ac:dyDescent="0.25">
      <c r="A1317" s="36"/>
      <c r="B1317" s="40" t="s">
        <v>20</v>
      </c>
      <c r="C1317" s="40" t="s">
        <v>21</v>
      </c>
      <c r="D1317" s="40" t="s">
        <v>22</v>
      </c>
      <c r="E1317"/>
      <c r="F1317"/>
      <c r="G1317"/>
      <c r="H1317"/>
      <c r="I1317" s="14"/>
      <c r="J1317" s="14"/>
      <c r="K1317" s="14"/>
      <c r="L1317" s="14"/>
      <c r="M1317" s="14"/>
      <c r="N1317" s="15"/>
    </row>
    <row r="1318" spans="1:14" x14ac:dyDescent="0.25">
      <c r="A1318" s="36"/>
      <c r="B1318" s="41" t="s">
        <v>23</v>
      </c>
      <c r="C1318" s="41" t="s">
        <v>24</v>
      </c>
      <c r="D1318" s="41"/>
      <c r="E1318"/>
      <c r="F1318"/>
      <c r="G1318"/>
      <c r="H1318"/>
      <c r="I1318" s="14"/>
      <c r="J1318" s="14"/>
      <c r="K1318" s="14"/>
      <c r="L1318" s="14"/>
      <c r="M1318" s="14"/>
      <c r="N1318" s="15"/>
    </row>
    <row r="1319" spans="1:14" x14ac:dyDescent="0.25">
      <c r="A1319" s="36"/>
      <c r="B1319" s="41" t="s">
        <v>25</v>
      </c>
      <c r="C1319" s="41" t="s">
        <v>24</v>
      </c>
      <c r="D1319" s="41"/>
      <c r="E1319"/>
      <c r="F1319"/>
      <c r="G1319"/>
      <c r="H1319"/>
      <c r="I1319" s="14"/>
      <c r="J1319" s="14"/>
      <c r="K1319" s="14"/>
      <c r="L1319" s="14"/>
      <c r="M1319" s="14"/>
      <c r="N1319" s="15"/>
    </row>
    <row r="1320" spans="1:14" x14ac:dyDescent="0.25">
      <c r="A1320" s="36"/>
      <c r="B1320" s="41" t="s">
        <v>26</v>
      </c>
      <c r="C1320" s="41" t="s">
        <v>24</v>
      </c>
      <c r="D1320" s="41"/>
      <c r="E1320"/>
      <c r="F1320"/>
      <c r="G1320"/>
      <c r="H1320"/>
      <c r="I1320" s="14"/>
      <c r="J1320" s="14"/>
      <c r="K1320" s="14"/>
      <c r="L1320" s="14"/>
      <c r="M1320" s="14"/>
      <c r="N1320" s="15"/>
    </row>
    <row r="1321" spans="1:14" x14ac:dyDescent="0.25">
      <c r="A1321" s="36"/>
      <c r="B1321" s="41" t="s">
        <v>27</v>
      </c>
      <c r="C1321" s="123" t="s">
        <v>24</v>
      </c>
      <c r="D1321" s="682"/>
      <c r="E1321"/>
      <c r="F1321"/>
      <c r="G1321"/>
      <c r="H1321"/>
      <c r="I1321" s="14"/>
      <c r="J1321" s="14"/>
      <c r="K1321" s="14"/>
      <c r="L1321" s="14"/>
      <c r="M1321" s="14"/>
      <c r="N1321" s="15"/>
    </row>
    <row r="1322" spans="1:14" x14ac:dyDescent="0.25">
      <c r="A1322" s="36"/>
      <c r="B1322"/>
      <c r="C1322"/>
      <c r="D1322"/>
      <c r="E1322"/>
      <c r="F1322"/>
      <c r="G1322"/>
      <c r="H1322"/>
      <c r="I1322" s="14"/>
      <c r="J1322" s="14"/>
      <c r="K1322" s="14"/>
      <c r="L1322" s="14"/>
      <c r="M1322" s="14"/>
      <c r="N1322" s="15"/>
    </row>
    <row r="1323" spans="1:14" x14ac:dyDescent="0.25">
      <c r="A1323" s="36"/>
      <c r="B1323"/>
      <c r="C1323"/>
      <c r="D1323"/>
      <c r="E1323"/>
      <c r="F1323"/>
      <c r="G1323"/>
      <c r="H1323"/>
      <c r="I1323" s="14"/>
      <c r="J1323" s="14"/>
      <c r="K1323" s="14"/>
      <c r="L1323" s="14"/>
      <c r="M1323" s="14"/>
      <c r="N1323" s="15"/>
    </row>
    <row r="1324" spans="1:14" x14ac:dyDescent="0.25">
      <c r="A1324" s="36"/>
      <c r="B1324" s="39" t="s">
        <v>28</v>
      </c>
      <c r="C1324"/>
      <c r="D1324"/>
      <c r="E1324"/>
      <c r="F1324"/>
      <c r="G1324"/>
      <c r="H1324"/>
      <c r="I1324" s="14"/>
      <c r="J1324" s="14"/>
      <c r="K1324" s="14"/>
      <c r="L1324" s="14"/>
      <c r="M1324" s="14"/>
      <c r="N1324" s="15"/>
    </row>
    <row r="1325" spans="1:14" x14ac:dyDescent="0.25">
      <c r="A1325" s="36"/>
      <c r="B1325"/>
      <c r="C1325"/>
      <c r="D1325"/>
      <c r="E1325"/>
      <c r="F1325"/>
      <c r="G1325"/>
      <c r="H1325"/>
      <c r="I1325" s="14"/>
      <c r="J1325" s="14"/>
      <c r="K1325" s="14"/>
      <c r="L1325" s="14"/>
      <c r="M1325" s="14"/>
      <c r="N1325" s="15"/>
    </row>
    <row r="1326" spans="1:14" x14ac:dyDescent="0.25">
      <c r="A1326" s="36"/>
      <c r="B1326"/>
      <c r="C1326"/>
      <c r="D1326"/>
      <c r="E1326"/>
      <c r="F1326"/>
      <c r="G1326"/>
      <c r="H1326"/>
      <c r="I1326" s="14"/>
      <c r="J1326" s="14"/>
      <c r="K1326" s="14"/>
      <c r="L1326" s="14"/>
      <c r="M1326" s="14"/>
      <c r="N1326" s="15"/>
    </row>
    <row r="1327" spans="1:14" x14ac:dyDescent="0.25">
      <c r="A1327" s="36"/>
      <c r="B1327" s="40" t="s">
        <v>20</v>
      </c>
      <c r="C1327" s="40" t="s">
        <v>29</v>
      </c>
      <c r="D1327" s="42" t="s">
        <v>30</v>
      </c>
      <c r="E1327" s="42" t="s">
        <v>31</v>
      </c>
      <c r="F1327"/>
      <c r="G1327"/>
      <c r="H1327"/>
      <c r="I1327" s="14"/>
      <c r="J1327" s="14"/>
      <c r="K1327" s="14"/>
      <c r="L1327" s="14"/>
      <c r="M1327" s="14"/>
      <c r="N1327" s="15"/>
    </row>
    <row r="1328" spans="1:14" ht="28.5" x14ac:dyDescent="0.25">
      <c r="A1328" s="36"/>
      <c r="B1328" s="43" t="s">
        <v>32</v>
      </c>
      <c r="C1328" s="44">
        <v>40</v>
      </c>
      <c r="D1328" s="668">
        <v>30</v>
      </c>
      <c r="E1328" s="1081">
        <f>+D1328+D1329</f>
        <v>65</v>
      </c>
      <c r="F1328"/>
      <c r="G1328"/>
      <c r="H1328"/>
      <c r="I1328" s="14"/>
      <c r="J1328" s="14"/>
      <c r="K1328" s="14"/>
      <c r="L1328" s="14"/>
      <c r="M1328" s="14"/>
      <c r="N1328" s="15"/>
    </row>
    <row r="1329" spans="1:17" ht="42.75" x14ac:dyDescent="0.25">
      <c r="A1329" s="36"/>
      <c r="B1329" s="43" t="s">
        <v>33</v>
      </c>
      <c r="C1329" s="44">
        <v>60</v>
      </c>
      <c r="D1329" s="668">
        <v>35</v>
      </c>
      <c r="E1329" s="1082"/>
      <c r="F1329"/>
      <c r="G1329"/>
      <c r="H1329"/>
      <c r="I1329" s="14"/>
      <c r="J1329" s="14"/>
      <c r="K1329" s="14"/>
      <c r="L1329" s="14"/>
      <c r="M1329" s="14"/>
      <c r="N1329" s="15"/>
    </row>
    <row r="1330" spans="1:17" x14ac:dyDescent="0.25">
      <c r="A1330" s="36"/>
      <c r="C1330" s="37"/>
      <c r="D1330" s="21"/>
      <c r="E1330" s="38"/>
      <c r="F1330" s="34"/>
      <c r="G1330" s="34"/>
      <c r="H1330" s="34"/>
      <c r="I1330" s="35"/>
      <c r="J1330" s="35"/>
      <c r="K1330" s="35"/>
      <c r="L1330" s="35"/>
      <c r="M1330" s="35"/>
    </row>
    <row r="1331" spans="1:17" x14ac:dyDescent="0.25">
      <c r="A1331" s="36"/>
      <c r="C1331" s="37"/>
      <c r="D1331" s="21"/>
      <c r="E1331" s="38"/>
      <c r="F1331" s="34"/>
      <c r="G1331" s="34"/>
      <c r="H1331" s="34"/>
      <c r="I1331" s="35"/>
      <c r="J1331" s="35"/>
      <c r="K1331" s="35"/>
      <c r="L1331" s="35"/>
      <c r="M1331" s="35"/>
    </row>
    <row r="1332" spans="1:17" x14ac:dyDescent="0.25">
      <c r="A1332" s="36"/>
      <c r="C1332" s="37"/>
      <c r="D1332" s="21"/>
      <c r="E1332" s="38"/>
      <c r="F1332" s="34"/>
      <c r="G1332" s="34"/>
      <c r="H1332" s="34"/>
      <c r="I1332" s="35"/>
      <c r="J1332" s="35"/>
      <c r="K1332" s="35"/>
      <c r="L1332" s="35"/>
      <c r="M1332" s="35"/>
    </row>
    <row r="1333" spans="1:17" ht="15.75" thickBot="1" x14ac:dyDescent="0.3">
      <c r="M1333" s="1083" t="s">
        <v>34</v>
      </c>
      <c r="N1333" s="1083"/>
    </row>
    <row r="1334" spans="1:17" x14ac:dyDescent="0.25">
      <c r="B1334" s="39" t="s">
        <v>35</v>
      </c>
      <c r="M1334" s="45"/>
      <c r="N1334" s="45"/>
    </row>
    <row r="1335" spans="1:17" ht="15.75" thickBot="1" x14ac:dyDescent="0.3">
      <c r="M1335" s="45"/>
      <c r="N1335" s="45"/>
    </row>
    <row r="1336" spans="1:17" ht="60" x14ac:dyDescent="0.25">
      <c r="A1336" s="14"/>
      <c r="B1336" s="46" t="s">
        <v>36</v>
      </c>
      <c r="C1336" s="46" t="s">
        <v>37</v>
      </c>
      <c r="D1336" s="46" t="s">
        <v>38</v>
      </c>
      <c r="E1336" s="46" t="s">
        <v>39</v>
      </c>
      <c r="F1336" s="46" t="s">
        <v>40</v>
      </c>
      <c r="G1336" s="46" t="s">
        <v>41</v>
      </c>
      <c r="H1336" s="46" t="s">
        <v>42</v>
      </c>
      <c r="I1336" s="46" t="s">
        <v>43</v>
      </c>
      <c r="J1336" s="46" t="s">
        <v>44</v>
      </c>
      <c r="K1336" s="46" t="s">
        <v>45</v>
      </c>
      <c r="L1336" s="46" t="s">
        <v>46</v>
      </c>
      <c r="M1336" s="47" t="s">
        <v>47</v>
      </c>
      <c r="N1336" s="46" t="s">
        <v>48</v>
      </c>
      <c r="O1336" s="46" t="s">
        <v>49</v>
      </c>
      <c r="P1336" s="48" t="s">
        <v>50</v>
      </c>
      <c r="Q1336" s="48" t="s">
        <v>51</v>
      </c>
    </row>
    <row r="1337" spans="1:17" ht="30" x14ac:dyDescent="0.25">
      <c r="A1337" s="62">
        <v>1</v>
      </c>
      <c r="B1337" s="49" t="s">
        <v>3339</v>
      </c>
      <c r="C1337" s="49" t="s">
        <v>3339</v>
      </c>
      <c r="D1337" s="49" t="s">
        <v>3491</v>
      </c>
      <c r="E1337" s="64" t="s">
        <v>3603</v>
      </c>
      <c r="F1337" s="52" t="s">
        <v>21</v>
      </c>
      <c r="G1337" s="53"/>
      <c r="H1337" s="54" t="s">
        <v>3604</v>
      </c>
      <c r="I1337" s="55" t="s">
        <v>3605</v>
      </c>
      <c r="J1337" s="55"/>
      <c r="K1337" s="56">
        <v>0.52</v>
      </c>
      <c r="L1337" s="101">
        <v>0.48</v>
      </c>
      <c r="M1337" s="56">
        <v>150</v>
      </c>
      <c r="N1337" s="56">
        <f>+M1337*G1337</f>
        <v>0</v>
      </c>
      <c r="O1337" s="57">
        <v>32035200</v>
      </c>
      <c r="P1337" s="57">
        <v>1016</v>
      </c>
      <c r="Q1337" s="58"/>
    </row>
    <row r="1338" spans="1:17" x14ac:dyDescent="0.25">
      <c r="A1338" s="62">
        <f>+A1337+1</f>
        <v>2</v>
      </c>
      <c r="B1338" s="49" t="s">
        <v>3339</v>
      </c>
      <c r="C1338" s="49" t="s">
        <v>3339</v>
      </c>
      <c r="D1338" s="49" t="s">
        <v>272</v>
      </c>
      <c r="E1338" s="64" t="s">
        <v>3606</v>
      </c>
      <c r="F1338" s="52" t="s">
        <v>21</v>
      </c>
      <c r="G1338" s="52"/>
      <c r="H1338" s="52" t="s">
        <v>505</v>
      </c>
      <c r="I1338" s="55" t="s">
        <v>925</v>
      </c>
      <c r="J1338" s="55"/>
      <c r="K1338" s="56">
        <v>21.4</v>
      </c>
      <c r="L1338" s="55"/>
      <c r="M1338" s="56">
        <v>656</v>
      </c>
      <c r="N1338" s="56"/>
      <c r="O1338" s="57">
        <v>2875299274</v>
      </c>
      <c r="P1338" s="57">
        <v>1018</v>
      </c>
      <c r="Q1338" s="58"/>
    </row>
    <row r="1339" spans="1:17" x14ac:dyDescent="0.25">
      <c r="A1339" s="62">
        <f t="shared" ref="A1339:A1344" si="33">+A1338+1</f>
        <v>3</v>
      </c>
      <c r="B1339" s="49"/>
      <c r="C1339" s="50"/>
      <c r="D1339" s="49"/>
      <c r="E1339" s="64"/>
      <c r="F1339" s="52"/>
      <c r="G1339" s="52"/>
      <c r="H1339" s="52"/>
      <c r="I1339" s="55"/>
      <c r="J1339" s="55"/>
      <c r="K1339" s="55"/>
      <c r="L1339" s="55"/>
      <c r="M1339" s="56"/>
      <c r="N1339" s="56"/>
      <c r="O1339" s="57"/>
      <c r="P1339" s="57"/>
      <c r="Q1339" s="58"/>
    </row>
    <row r="1340" spans="1:17" x14ac:dyDescent="0.25">
      <c r="A1340" s="62"/>
      <c r="B1340" s="49" t="s">
        <v>3339</v>
      </c>
      <c r="C1340" s="50" t="s">
        <v>3339</v>
      </c>
      <c r="D1340" s="49" t="s">
        <v>272</v>
      </c>
      <c r="E1340" s="101" t="s">
        <v>3607</v>
      </c>
      <c r="F1340" s="52" t="s">
        <v>21</v>
      </c>
      <c r="G1340" s="52"/>
      <c r="H1340" s="52" t="s">
        <v>691</v>
      </c>
      <c r="I1340" s="55" t="s">
        <v>754</v>
      </c>
      <c r="J1340" s="55"/>
      <c r="K1340" s="56">
        <v>5.68</v>
      </c>
      <c r="L1340" s="55"/>
      <c r="M1340" s="56">
        <v>70</v>
      </c>
      <c r="N1340" s="56"/>
      <c r="O1340" s="57">
        <v>94348800</v>
      </c>
      <c r="P1340" s="57"/>
      <c r="Q1340" s="58"/>
    </row>
    <row r="1341" spans="1:17" x14ac:dyDescent="0.25">
      <c r="A1341" s="62">
        <f t="shared" si="33"/>
        <v>1</v>
      </c>
      <c r="B1341" s="49"/>
      <c r="C1341" s="50"/>
      <c r="D1341" s="49"/>
      <c r="E1341" s="64"/>
      <c r="F1341" s="52"/>
      <c r="G1341" s="52"/>
      <c r="H1341" s="52"/>
      <c r="I1341" s="55"/>
      <c r="J1341" s="55"/>
      <c r="K1341" s="55"/>
      <c r="L1341" s="55"/>
      <c r="M1341" s="56"/>
      <c r="N1341" s="56"/>
      <c r="O1341" s="57"/>
      <c r="P1341" s="57"/>
      <c r="Q1341" s="58"/>
    </row>
    <row r="1342" spans="1:17" x14ac:dyDescent="0.25">
      <c r="A1342" s="62">
        <f t="shared" si="33"/>
        <v>2</v>
      </c>
      <c r="B1342" s="49"/>
      <c r="C1342" s="50"/>
      <c r="D1342" s="49"/>
      <c r="E1342" s="64"/>
      <c r="F1342" s="52"/>
      <c r="G1342" s="52"/>
      <c r="H1342" s="52"/>
      <c r="I1342" s="55"/>
      <c r="J1342" s="55"/>
      <c r="K1342" s="55"/>
      <c r="L1342" s="55"/>
      <c r="M1342" s="56"/>
      <c r="N1342" s="56"/>
      <c r="O1342" s="57"/>
      <c r="P1342" s="57"/>
      <c r="Q1342" s="58"/>
    </row>
    <row r="1343" spans="1:17" x14ac:dyDescent="0.25">
      <c r="A1343" s="62">
        <f t="shared" si="33"/>
        <v>3</v>
      </c>
      <c r="B1343" s="49"/>
      <c r="C1343" s="50"/>
      <c r="D1343" s="49"/>
      <c r="E1343" s="64"/>
      <c r="F1343" s="52"/>
      <c r="G1343" s="52"/>
      <c r="H1343" s="52"/>
      <c r="I1343" s="55"/>
      <c r="J1343" s="55"/>
      <c r="K1343" s="55"/>
      <c r="L1343" s="55"/>
      <c r="M1343" s="56"/>
      <c r="N1343" s="56"/>
      <c r="O1343" s="57"/>
      <c r="P1343" s="57"/>
      <c r="Q1343" s="58"/>
    </row>
    <row r="1344" spans="1:17" x14ac:dyDescent="0.25">
      <c r="A1344" s="62">
        <f t="shared" si="33"/>
        <v>4</v>
      </c>
      <c r="B1344" s="49"/>
      <c r="C1344" s="50"/>
      <c r="D1344" s="49"/>
      <c r="E1344" s="64"/>
      <c r="F1344" s="52"/>
      <c r="G1344" s="52"/>
      <c r="H1344" s="52"/>
      <c r="I1344" s="55"/>
      <c r="J1344" s="55"/>
      <c r="K1344" s="55"/>
      <c r="L1344" s="55"/>
      <c r="M1344" s="56"/>
      <c r="N1344" s="56"/>
      <c r="O1344" s="57"/>
      <c r="P1344" s="57"/>
      <c r="Q1344" s="58"/>
    </row>
    <row r="1345" spans="1:17" x14ac:dyDescent="0.25">
      <c r="A1345" s="62"/>
      <c r="B1345" s="63" t="s">
        <v>31</v>
      </c>
      <c r="C1345" s="50"/>
      <c r="D1345" s="49"/>
      <c r="E1345" s="64"/>
      <c r="F1345" s="52"/>
      <c r="G1345" s="52"/>
      <c r="H1345" s="52"/>
      <c r="I1345" s="55"/>
      <c r="J1345" s="55"/>
      <c r="K1345" s="67">
        <f t="shared" ref="K1345:N1345" si="34">SUM(K1337:K1344)</f>
        <v>27.599999999999998</v>
      </c>
      <c r="L1345" s="67">
        <f t="shared" si="34"/>
        <v>0.48</v>
      </c>
      <c r="M1345" s="66">
        <f t="shared" si="34"/>
        <v>876</v>
      </c>
      <c r="N1345" s="67">
        <f t="shared" si="34"/>
        <v>0</v>
      </c>
      <c r="O1345" s="57"/>
      <c r="P1345" s="57"/>
      <c r="Q1345" s="68"/>
    </row>
    <row r="1346" spans="1:17" x14ac:dyDescent="0.25">
      <c r="A1346" s="69"/>
      <c r="B1346" s="69"/>
      <c r="C1346" s="69"/>
      <c r="D1346" s="69"/>
      <c r="E1346" s="70"/>
      <c r="F1346" s="69"/>
      <c r="G1346" s="69"/>
      <c r="H1346" s="69"/>
      <c r="I1346" s="69"/>
      <c r="J1346" s="69"/>
      <c r="K1346" s="69"/>
      <c r="L1346" s="69"/>
      <c r="M1346" s="69"/>
      <c r="N1346" s="69"/>
      <c r="O1346" s="69"/>
      <c r="P1346" s="69"/>
      <c r="Q1346" s="69"/>
    </row>
    <row r="1347" spans="1:17" x14ac:dyDescent="0.25">
      <c r="A1347" s="69"/>
      <c r="B1347" s="1069" t="s">
        <v>76</v>
      </c>
      <c r="C1347" s="1069" t="s">
        <v>77</v>
      </c>
      <c r="D1347" s="1071" t="s">
        <v>78</v>
      </c>
      <c r="E1347" s="1071"/>
      <c r="F1347" s="69"/>
      <c r="G1347" s="69"/>
      <c r="H1347" s="69"/>
      <c r="I1347" s="69"/>
      <c r="J1347" s="69"/>
      <c r="K1347" s="69"/>
      <c r="L1347" s="69"/>
      <c r="M1347" s="69"/>
      <c r="N1347" s="69"/>
      <c r="O1347" s="69"/>
      <c r="P1347" s="69"/>
      <c r="Q1347" s="69"/>
    </row>
    <row r="1348" spans="1:17" x14ac:dyDescent="0.25">
      <c r="A1348" s="69"/>
      <c r="B1348" s="1070"/>
      <c r="C1348" s="1070"/>
      <c r="D1348" s="673" t="s">
        <v>79</v>
      </c>
      <c r="E1348" s="71" t="s">
        <v>80</v>
      </c>
      <c r="F1348" s="69"/>
      <c r="G1348" s="69"/>
      <c r="H1348" s="69"/>
      <c r="I1348" s="69"/>
      <c r="J1348" s="69"/>
      <c r="K1348" s="69"/>
      <c r="L1348" s="69"/>
      <c r="M1348" s="69"/>
      <c r="N1348" s="69"/>
      <c r="O1348" s="69"/>
      <c r="P1348" s="69"/>
      <c r="Q1348" s="69"/>
    </row>
    <row r="1349" spans="1:17" ht="18.75" x14ac:dyDescent="0.25">
      <c r="A1349" s="69"/>
      <c r="B1349" s="72" t="s">
        <v>81</v>
      </c>
      <c r="C1349" s="73">
        <f>+K1345</f>
        <v>27.599999999999998</v>
      </c>
      <c r="D1349" s="75" t="s">
        <v>24</v>
      </c>
      <c r="E1349" s="75"/>
      <c r="F1349" s="76"/>
      <c r="G1349" s="76"/>
      <c r="H1349" s="76"/>
      <c r="I1349" s="76"/>
      <c r="J1349" s="76"/>
      <c r="K1349" s="76"/>
      <c r="L1349" s="76"/>
      <c r="M1349" s="76"/>
      <c r="N1349" s="69"/>
      <c r="O1349" s="69"/>
      <c r="P1349" s="69"/>
      <c r="Q1349" s="69"/>
    </row>
    <row r="1350" spans="1:17" x14ac:dyDescent="0.25">
      <c r="A1350" s="69"/>
      <c r="B1350" s="72" t="s">
        <v>82</v>
      </c>
      <c r="C1350" s="73">
        <f>+M1345</f>
        <v>876</v>
      </c>
      <c r="D1350" s="75" t="s">
        <v>24</v>
      </c>
      <c r="E1350" s="75"/>
      <c r="F1350" s="69"/>
      <c r="G1350" s="69"/>
      <c r="H1350" s="69"/>
      <c r="I1350" s="69"/>
      <c r="J1350" s="69"/>
      <c r="K1350" s="69"/>
      <c r="L1350" s="69"/>
      <c r="M1350" s="69"/>
      <c r="N1350" s="69"/>
      <c r="O1350" s="69"/>
      <c r="P1350" s="69"/>
      <c r="Q1350" s="69"/>
    </row>
    <row r="1351" spans="1:17" x14ac:dyDescent="0.25">
      <c r="A1351" s="69"/>
      <c r="B1351" s="77"/>
      <c r="C1351" s="1087"/>
      <c r="D1351" s="1087"/>
      <c r="E1351" s="1087"/>
      <c r="F1351" s="1087"/>
      <c r="G1351" s="1087"/>
      <c r="H1351" s="1087"/>
      <c r="I1351" s="1087"/>
      <c r="J1351" s="1087"/>
      <c r="K1351" s="1087"/>
      <c r="L1351" s="1087"/>
      <c r="M1351" s="1087"/>
      <c r="N1351" s="1087"/>
      <c r="O1351" s="69"/>
      <c r="P1351" s="69"/>
      <c r="Q1351" s="69"/>
    </row>
    <row r="1352" spans="1:17" ht="15.75" thickBot="1" x14ac:dyDescent="0.3"/>
    <row r="1353" spans="1:17" ht="27" thickBot="1" x14ac:dyDescent="0.3">
      <c r="B1353" s="1088" t="s">
        <v>83</v>
      </c>
      <c r="C1353" s="1088"/>
      <c r="D1353" s="1088"/>
      <c r="E1353" s="1088"/>
      <c r="F1353" s="1088"/>
      <c r="G1353" s="1088"/>
      <c r="H1353" s="1088"/>
      <c r="I1353" s="1088"/>
      <c r="J1353" s="1088"/>
      <c r="K1353" s="1088"/>
      <c r="L1353" s="1088"/>
      <c r="M1353" s="1088"/>
      <c r="N1353" s="1088"/>
    </row>
    <row r="1356" spans="1:17" ht="105" x14ac:dyDescent="0.25">
      <c r="B1356" s="78" t="s">
        <v>84</v>
      </c>
      <c r="C1356" s="79" t="s">
        <v>85</v>
      </c>
      <c r="D1356" s="79" t="s">
        <v>86</v>
      </c>
      <c r="E1356" s="79" t="s">
        <v>87</v>
      </c>
      <c r="F1356" s="79" t="s">
        <v>88</v>
      </c>
      <c r="G1356" s="79" t="s">
        <v>89</v>
      </c>
      <c r="H1356" s="79" t="s">
        <v>90</v>
      </c>
      <c r="I1356" s="79" t="s">
        <v>91</v>
      </c>
      <c r="J1356" s="79" t="s">
        <v>92</v>
      </c>
      <c r="K1356" s="79" t="s">
        <v>93</v>
      </c>
      <c r="L1356" s="79" t="s">
        <v>94</v>
      </c>
      <c r="M1356" s="80" t="s">
        <v>95</v>
      </c>
      <c r="N1356" s="80" t="s">
        <v>96</v>
      </c>
      <c r="O1356" s="1084" t="s">
        <v>97</v>
      </c>
      <c r="P1356" s="1086"/>
      <c r="Q1356" s="79" t="s">
        <v>98</v>
      </c>
    </row>
    <row r="1357" spans="1:17" x14ac:dyDescent="0.25">
      <c r="B1357" s="81" t="s">
        <v>242</v>
      </c>
      <c r="C1357" s="81" t="s">
        <v>1065</v>
      </c>
      <c r="D1357" s="104" t="s">
        <v>3608</v>
      </c>
      <c r="E1357" s="82">
        <v>180</v>
      </c>
      <c r="F1357" s="83" t="s">
        <v>3609</v>
      </c>
      <c r="G1357" s="83" t="s">
        <v>21</v>
      </c>
      <c r="H1357" s="83"/>
      <c r="I1357" s="84"/>
      <c r="J1357" s="84" t="s">
        <v>21</v>
      </c>
      <c r="K1357" s="84" t="s">
        <v>21</v>
      </c>
      <c r="L1357" s="84" t="s">
        <v>21</v>
      </c>
      <c r="M1357" s="84" t="s">
        <v>21</v>
      </c>
      <c r="N1357" s="84" t="s">
        <v>21</v>
      </c>
      <c r="O1357" s="994"/>
      <c r="P1357" s="996"/>
      <c r="Q1357" s="41" t="s">
        <v>21</v>
      </c>
    </row>
    <row r="1358" spans="1:17" x14ac:dyDescent="0.25">
      <c r="B1358" s="81" t="s">
        <v>242</v>
      </c>
      <c r="C1358" s="81" t="s">
        <v>1065</v>
      </c>
      <c r="D1358" s="752" t="s">
        <v>3610</v>
      </c>
      <c r="E1358" s="82">
        <v>161</v>
      </c>
      <c r="F1358" s="83" t="s">
        <v>356</v>
      </c>
      <c r="G1358" s="83" t="s">
        <v>21</v>
      </c>
      <c r="H1358" s="83"/>
      <c r="I1358" s="84"/>
      <c r="J1358" s="84" t="s">
        <v>21</v>
      </c>
      <c r="K1358" s="84" t="s">
        <v>21</v>
      </c>
      <c r="L1358" s="84" t="s">
        <v>21</v>
      </c>
      <c r="M1358" s="84" t="s">
        <v>21</v>
      </c>
      <c r="N1358" s="84" t="s">
        <v>21</v>
      </c>
      <c r="O1358" s="994"/>
      <c r="P1358" s="996"/>
      <c r="Q1358" s="41" t="s">
        <v>21</v>
      </c>
    </row>
    <row r="1359" spans="1:17" x14ac:dyDescent="0.25">
      <c r="B1359" s="81" t="s">
        <v>242</v>
      </c>
      <c r="C1359" s="81" t="s">
        <v>1065</v>
      </c>
      <c r="D1359" s="104" t="s">
        <v>3611</v>
      </c>
      <c r="E1359" s="82">
        <v>55</v>
      </c>
      <c r="F1359" s="83" t="s">
        <v>352</v>
      </c>
      <c r="G1359" s="83" t="s">
        <v>21</v>
      </c>
      <c r="H1359" s="83"/>
      <c r="I1359" s="84"/>
      <c r="J1359" s="84" t="s">
        <v>21</v>
      </c>
      <c r="K1359" s="84" t="s">
        <v>21</v>
      </c>
      <c r="L1359" s="84" t="s">
        <v>21</v>
      </c>
      <c r="M1359" s="84" t="s">
        <v>21</v>
      </c>
      <c r="N1359" s="84" t="s">
        <v>21</v>
      </c>
      <c r="O1359" s="994"/>
      <c r="P1359" s="996"/>
      <c r="Q1359" s="41" t="s">
        <v>21</v>
      </c>
    </row>
    <row r="1360" spans="1:17" x14ac:dyDescent="0.25">
      <c r="B1360" s="81" t="s">
        <v>242</v>
      </c>
      <c r="C1360" s="81" t="s">
        <v>1065</v>
      </c>
      <c r="D1360" s="104" t="s">
        <v>3612</v>
      </c>
      <c r="E1360" s="82">
        <v>60</v>
      </c>
      <c r="F1360" s="83" t="s">
        <v>352</v>
      </c>
      <c r="G1360" s="83" t="s">
        <v>21</v>
      </c>
      <c r="H1360" s="83"/>
      <c r="I1360" s="84"/>
      <c r="J1360" s="84" t="s">
        <v>21</v>
      </c>
      <c r="K1360" s="84" t="s">
        <v>21</v>
      </c>
      <c r="L1360" s="84" t="s">
        <v>21</v>
      </c>
      <c r="M1360" s="84" t="s">
        <v>21</v>
      </c>
      <c r="N1360" s="84" t="s">
        <v>21</v>
      </c>
      <c r="O1360" s="994"/>
      <c r="P1360" s="996"/>
      <c r="Q1360" s="41" t="s">
        <v>21</v>
      </c>
    </row>
    <row r="1361" spans="2:17" x14ac:dyDescent="0.25">
      <c r="B1361" s="81"/>
      <c r="C1361" s="81"/>
      <c r="D1361" s="82"/>
      <c r="E1361" s="82"/>
      <c r="F1361" s="83"/>
      <c r="G1361" s="83"/>
      <c r="H1361" s="83"/>
      <c r="I1361" s="84"/>
      <c r="J1361" s="84"/>
      <c r="K1361" s="84"/>
      <c r="L1361" s="84"/>
      <c r="M1361" s="84"/>
      <c r="N1361" s="84"/>
      <c r="O1361" s="994"/>
      <c r="P1361" s="996"/>
      <c r="Q1361" s="41"/>
    </row>
    <row r="1362" spans="2:17" x14ac:dyDescent="0.25">
      <c r="B1362" s="81"/>
      <c r="C1362" s="81"/>
      <c r="D1362" s="82"/>
      <c r="E1362" s="82"/>
      <c r="F1362" s="83"/>
      <c r="G1362" s="83"/>
      <c r="H1362" s="83"/>
      <c r="I1362" s="84"/>
      <c r="J1362" s="84"/>
      <c r="K1362" s="41"/>
      <c r="L1362" s="41"/>
      <c r="M1362" s="41"/>
      <c r="N1362" s="41"/>
      <c r="O1362" s="994"/>
      <c r="P1362" s="996"/>
      <c r="Q1362" s="41"/>
    </row>
    <row r="1363" spans="2:17" x14ac:dyDescent="0.25">
      <c r="B1363" s="41"/>
      <c r="C1363" s="41"/>
      <c r="D1363" s="41"/>
      <c r="E1363" s="41"/>
      <c r="F1363" s="41"/>
      <c r="G1363" s="41"/>
      <c r="H1363" s="41"/>
      <c r="I1363" s="41"/>
      <c r="J1363" s="41"/>
      <c r="K1363" s="41"/>
      <c r="L1363" s="41"/>
      <c r="M1363" s="41"/>
      <c r="N1363" s="41"/>
      <c r="O1363" s="994"/>
      <c r="P1363" s="996"/>
      <c r="Q1363" s="41"/>
    </row>
    <row r="1364" spans="2:17" x14ac:dyDescent="0.25">
      <c r="B1364" s="2" t="s">
        <v>107</v>
      </c>
    </row>
    <row r="1365" spans="2:17" x14ac:dyDescent="0.25">
      <c r="B1365" s="2" t="s">
        <v>108</v>
      </c>
    </row>
    <row r="1366" spans="2:17" x14ac:dyDescent="0.25">
      <c r="B1366" s="2" t="s">
        <v>109</v>
      </c>
    </row>
    <row r="1368" spans="2:17" ht="15.75" thickBot="1" x14ac:dyDescent="0.3"/>
    <row r="1369" spans="2:17" ht="27" thickBot="1" x14ac:dyDescent="0.3">
      <c r="B1369" s="1091" t="s">
        <v>110</v>
      </c>
      <c r="C1369" s="1092"/>
      <c r="D1369" s="1092"/>
      <c r="E1369" s="1092"/>
      <c r="F1369" s="1092"/>
      <c r="G1369" s="1092"/>
      <c r="H1369" s="1092"/>
      <c r="I1369" s="1092"/>
      <c r="J1369" s="1092"/>
      <c r="K1369" s="1092"/>
      <c r="L1369" s="1092"/>
      <c r="M1369" s="1092"/>
      <c r="N1369" s="1093"/>
    </row>
    <row r="1374" spans="2:17" ht="75" x14ac:dyDescent="0.25">
      <c r="B1374" s="78" t="s">
        <v>111</v>
      </c>
      <c r="C1374" s="78" t="s">
        <v>112</v>
      </c>
      <c r="D1374" s="78" t="s">
        <v>113</v>
      </c>
      <c r="E1374" s="78" t="s">
        <v>114</v>
      </c>
      <c r="F1374" s="78" t="s">
        <v>115</v>
      </c>
      <c r="G1374" s="78" t="s">
        <v>116</v>
      </c>
      <c r="H1374" s="78" t="s">
        <v>117</v>
      </c>
      <c r="I1374" s="78" t="s">
        <v>118</v>
      </c>
      <c r="J1374" s="1084" t="s">
        <v>119</v>
      </c>
      <c r="K1374" s="1085"/>
      <c r="L1374" s="1086"/>
      <c r="M1374" s="78" t="s">
        <v>120</v>
      </c>
      <c r="N1374" s="78" t="s">
        <v>121</v>
      </c>
      <c r="O1374" s="78" t="s">
        <v>122</v>
      </c>
      <c r="P1374" s="1084" t="s">
        <v>97</v>
      </c>
      <c r="Q1374" s="1086"/>
    </row>
    <row r="1375" spans="2:17" x14ac:dyDescent="0.25">
      <c r="B1375" s="85" t="s">
        <v>123</v>
      </c>
      <c r="D1375" s="2" t="s">
        <v>3613</v>
      </c>
      <c r="E1375" s="81">
        <v>43716773</v>
      </c>
      <c r="F1375" s="81" t="s">
        <v>3614</v>
      </c>
      <c r="G1375" s="81" t="s">
        <v>183</v>
      </c>
      <c r="H1375" s="81">
        <v>2013</v>
      </c>
      <c r="I1375" s="82"/>
      <c r="J1375" s="86" t="s">
        <v>1682</v>
      </c>
      <c r="K1375" s="87"/>
      <c r="L1375" s="84"/>
      <c r="M1375" s="41" t="s">
        <v>21</v>
      </c>
      <c r="N1375" s="41" t="s">
        <v>21</v>
      </c>
      <c r="O1375" s="41" t="s">
        <v>21</v>
      </c>
      <c r="P1375" s="993"/>
      <c r="Q1375" s="993"/>
    </row>
    <row r="1376" spans="2:17" x14ac:dyDescent="0.25">
      <c r="B1376" s="85" t="s">
        <v>123</v>
      </c>
      <c r="C1376" s="85"/>
      <c r="D1376" s="81" t="s">
        <v>3615</v>
      </c>
      <c r="E1376" s="81">
        <v>1035302562</v>
      </c>
      <c r="F1376" s="81" t="s">
        <v>3616</v>
      </c>
      <c r="G1376" s="81" t="s">
        <v>1099</v>
      </c>
      <c r="H1376" s="81">
        <v>2013</v>
      </c>
      <c r="I1376" s="82"/>
      <c r="J1376" s="86" t="s">
        <v>142</v>
      </c>
      <c r="K1376" s="87"/>
      <c r="L1376" s="84"/>
      <c r="M1376" s="41" t="s">
        <v>21</v>
      </c>
      <c r="N1376" s="41" t="s">
        <v>21</v>
      </c>
      <c r="O1376" s="41" t="s">
        <v>21</v>
      </c>
      <c r="P1376" s="668"/>
      <c r="Q1376" s="668"/>
    </row>
    <row r="1377" spans="2:17" x14ac:dyDescent="0.25">
      <c r="B1377" s="85" t="s">
        <v>123</v>
      </c>
      <c r="C1377" s="85"/>
      <c r="D1377" s="81" t="s">
        <v>3617</v>
      </c>
      <c r="E1377" s="81">
        <v>71750399</v>
      </c>
      <c r="F1377" s="81" t="s">
        <v>3618</v>
      </c>
      <c r="G1377" s="81" t="s">
        <v>126</v>
      </c>
      <c r="H1377" s="81">
        <v>2002</v>
      </c>
      <c r="I1377" s="82"/>
      <c r="J1377" s="86" t="s">
        <v>1682</v>
      </c>
      <c r="K1377" s="87"/>
      <c r="L1377" s="84"/>
      <c r="M1377" s="41" t="s">
        <v>21</v>
      </c>
      <c r="N1377" s="41" t="s">
        <v>21</v>
      </c>
      <c r="O1377" s="41" t="s">
        <v>21</v>
      </c>
      <c r="P1377" s="668"/>
      <c r="Q1377" s="668"/>
    </row>
    <row r="1378" spans="2:17" x14ac:dyDescent="0.25">
      <c r="B1378" s="85" t="s">
        <v>2499</v>
      </c>
      <c r="C1378" s="85"/>
      <c r="D1378" s="81" t="s">
        <v>3619</v>
      </c>
      <c r="E1378" s="81">
        <v>1038541472</v>
      </c>
      <c r="F1378" s="81" t="s">
        <v>299</v>
      </c>
      <c r="G1378" s="81" t="s">
        <v>126</v>
      </c>
      <c r="H1378" s="81">
        <v>2012</v>
      </c>
      <c r="I1378" s="82"/>
      <c r="J1378" s="86" t="s">
        <v>618</v>
      </c>
      <c r="K1378" s="87"/>
      <c r="L1378" s="84"/>
      <c r="M1378" s="41" t="s">
        <v>21</v>
      </c>
      <c r="N1378" s="41" t="s">
        <v>21</v>
      </c>
      <c r="O1378" s="41" t="s">
        <v>21</v>
      </c>
      <c r="P1378" s="1089" t="s">
        <v>2138</v>
      </c>
      <c r="Q1378" s="1090"/>
    </row>
    <row r="1379" spans="2:17" x14ac:dyDescent="0.25">
      <c r="B1379" s="85" t="s">
        <v>2499</v>
      </c>
      <c r="C1379" s="85"/>
      <c r="D1379" s="81" t="s">
        <v>3620</v>
      </c>
      <c r="E1379" s="81">
        <v>39326873</v>
      </c>
      <c r="F1379" s="81" t="s">
        <v>299</v>
      </c>
      <c r="G1379" s="81" t="s">
        <v>126</v>
      </c>
      <c r="H1379" s="81">
        <v>2012</v>
      </c>
      <c r="I1379" s="82"/>
      <c r="J1379" s="86" t="s">
        <v>3621</v>
      </c>
      <c r="K1379" s="87"/>
      <c r="L1379" s="84"/>
      <c r="M1379" s="41" t="s">
        <v>21</v>
      </c>
      <c r="N1379" s="41" t="s">
        <v>21</v>
      </c>
      <c r="O1379" s="41" t="s">
        <v>21</v>
      </c>
      <c r="P1379" s="1089" t="s">
        <v>2138</v>
      </c>
      <c r="Q1379" s="1090"/>
    </row>
    <row r="1380" spans="2:17" x14ac:dyDescent="0.25">
      <c r="B1380" s="85" t="s">
        <v>2499</v>
      </c>
      <c r="C1380" s="85"/>
      <c r="D1380" s="81" t="s">
        <v>3622</v>
      </c>
      <c r="E1380" s="81">
        <v>1113648737</v>
      </c>
      <c r="F1380" s="81" t="s">
        <v>3623</v>
      </c>
      <c r="G1380" s="81" t="s">
        <v>3624</v>
      </c>
      <c r="H1380" s="81">
        <v>2013</v>
      </c>
      <c r="I1380" s="82"/>
      <c r="J1380" s="86" t="s">
        <v>321</v>
      </c>
      <c r="K1380" s="87"/>
      <c r="L1380" s="84"/>
      <c r="M1380" s="41" t="s">
        <v>21</v>
      </c>
      <c r="N1380" s="41" t="s">
        <v>21</v>
      </c>
      <c r="O1380" s="41" t="s">
        <v>21</v>
      </c>
      <c r="P1380" s="1089" t="s">
        <v>2138</v>
      </c>
      <c r="Q1380" s="1090"/>
    </row>
    <row r="1381" spans="2:17" x14ac:dyDescent="0.25">
      <c r="B1381" s="85"/>
      <c r="C1381" s="85"/>
      <c r="D1381" s="81"/>
      <c r="E1381" s="81"/>
      <c r="F1381" s="81"/>
      <c r="G1381" s="81"/>
      <c r="H1381" s="81"/>
      <c r="I1381" s="82"/>
      <c r="J1381" s="86"/>
      <c r="K1381" s="87"/>
      <c r="L1381" s="84"/>
      <c r="M1381" s="41"/>
      <c r="N1381" s="41"/>
      <c r="O1381" s="41"/>
      <c r="P1381" s="668"/>
      <c r="Q1381" s="668"/>
    </row>
    <row r="1382" spans="2:17" x14ac:dyDescent="0.25">
      <c r="B1382" s="85"/>
      <c r="C1382" s="85"/>
      <c r="D1382" s="81"/>
      <c r="E1382" s="81"/>
      <c r="F1382" s="81"/>
      <c r="G1382" s="81"/>
      <c r="H1382" s="81"/>
      <c r="I1382" s="82"/>
      <c r="J1382" s="86"/>
      <c r="K1382" s="84"/>
      <c r="L1382" s="84"/>
      <c r="M1382" s="41"/>
      <c r="N1382" s="41"/>
      <c r="O1382" s="41"/>
      <c r="P1382" s="993"/>
      <c r="Q1382" s="993"/>
    </row>
    <row r="1384" spans="2:17" ht="15.75" thickBot="1" x14ac:dyDescent="0.3"/>
    <row r="1385" spans="2:17" ht="27" thickBot="1" x14ac:dyDescent="0.3">
      <c r="B1385" s="1091" t="s">
        <v>145</v>
      </c>
      <c r="C1385" s="1092"/>
      <c r="D1385" s="1092"/>
      <c r="E1385" s="1092"/>
      <c r="F1385" s="1092"/>
      <c r="G1385" s="1092"/>
      <c r="H1385" s="1092"/>
      <c r="I1385" s="1092"/>
      <c r="J1385" s="1092"/>
      <c r="K1385" s="1092"/>
      <c r="L1385" s="1092"/>
      <c r="M1385" s="1092"/>
      <c r="N1385" s="1093"/>
    </row>
    <row r="1388" spans="2:17" ht="30" x14ac:dyDescent="0.25">
      <c r="B1388" s="79" t="s">
        <v>20</v>
      </c>
      <c r="C1388" s="79" t="s">
        <v>146</v>
      </c>
      <c r="D1388" s="1084" t="s">
        <v>97</v>
      </c>
      <c r="E1388" s="1086"/>
    </row>
    <row r="1389" spans="2:17" x14ac:dyDescent="0.25">
      <c r="B1389" s="682" t="s">
        <v>147</v>
      </c>
      <c r="C1389" s="41" t="s">
        <v>21</v>
      </c>
      <c r="D1389" s="993" t="s">
        <v>3535</v>
      </c>
      <c r="E1389" s="993"/>
    </row>
    <row r="1392" spans="2:17" ht="26.25" x14ac:dyDescent="0.25">
      <c r="B1392" s="1072" t="s">
        <v>148</v>
      </c>
      <c r="C1392" s="1073"/>
      <c r="D1392" s="1073"/>
      <c r="E1392" s="1073"/>
      <c r="F1392" s="1073"/>
      <c r="G1392" s="1073"/>
      <c r="H1392" s="1073"/>
      <c r="I1392" s="1073"/>
      <c r="J1392" s="1073"/>
      <c r="K1392" s="1073"/>
      <c r="L1392" s="1073"/>
      <c r="M1392" s="1073"/>
      <c r="N1392" s="1073"/>
      <c r="O1392" s="1073"/>
      <c r="P1392" s="1073"/>
    </row>
    <row r="1394" spans="1:17" ht="15.75" thickBot="1" x14ac:dyDescent="0.3"/>
    <row r="1395" spans="1:17" ht="27" thickBot="1" x14ac:dyDescent="0.3">
      <c r="B1395" s="1091" t="s">
        <v>149</v>
      </c>
      <c r="C1395" s="1092"/>
      <c r="D1395" s="1092"/>
      <c r="E1395" s="1092"/>
      <c r="F1395" s="1092"/>
      <c r="G1395" s="1092"/>
      <c r="H1395" s="1092"/>
      <c r="I1395" s="1092"/>
      <c r="J1395" s="1092"/>
      <c r="K1395" s="1092"/>
      <c r="L1395" s="1092"/>
      <c r="M1395" s="1092"/>
      <c r="N1395" s="1093"/>
    </row>
    <row r="1397" spans="1:17" ht="15.75" thickBot="1" x14ac:dyDescent="0.3">
      <c r="M1397" s="45"/>
      <c r="N1397" s="45"/>
    </row>
    <row r="1398" spans="1:17" ht="60" x14ac:dyDescent="0.25">
      <c r="A1398" s="14"/>
      <c r="B1398" s="46" t="s">
        <v>36</v>
      </c>
      <c r="C1398" s="46" t="s">
        <v>37</v>
      </c>
      <c r="D1398" s="46" t="s">
        <v>38</v>
      </c>
      <c r="E1398" s="46" t="s">
        <v>39</v>
      </c>
      <c r="F1398" s="46" t="s">
        <v>40</v>
      </c>
      <c r="G1398" s="46" t="s">
        <v>41</v>
      </c>
      <c r="H1398" s="46" t="s">
        <v>42</v>
      </c>
      <c r="I1398" s="46" t="s">
        <v>43</v>
      </c>
      <c r="J1398" s="46" t="s">
        <v>44</v>
      </c>
      <c r="K1398" s="46" t="s">
        <v>45</v>
      </c>
      <c r="L1398" s="46" t="s">
        <v>46</v>
      </c>
      <c r="M1398" s="47" t="s">
        <v>47</v>
      </c>
      <c r="N1398" s="46" t="s">
        <v>48</v>
      </c>
      <c r="O1398" s="46" t="s">
        <v>49</v>
      </c>
      <c r="P1398" s="48" t="s">
        <v>50</v>
      </c>
      <c r="Q1398" s="48" t="s">
        <v>51</v>
      </c>
    </row>
    <row r="1399" spans="1:17" ht="30" x14ac:dyDescent="0.25">
      <c r="A1399" s="62">
        <v>1</v>
      </c>
      <c r="B1399" s="49" t="s">
        <v>3339</v>
      </c>
      <c r="C1399" s="50" t="s">
        <v>3339</v>
      </c>
      <c r="D1399" s="49" t="s">
        <v>272</v>
      </c>
      <c r="E1399" s="64" t="s">
        <v>3625</v>
      </c>
      <c r="F1399" s="52" t="s">
        <v>21</v>
      </c>
      <c r="G1399" s="53"/>
      <c r="H1399" s="54" t="s">
        <v>3626</v>
      </c>
      <c r="I1399" s="55" t="s">
        <v>2492</v>
      </c>
      <c r="J1399" s="55" t="s">
        <v>22</v>
      </c>
      <c r="K1399" s="51">
        <v>0</v>
      </c>
      <c r="L1399" s="51">
        <v>4</v>
      </c>
      <c r="M1399" s="56">
        <v>0</v>
      </c>
      <c r="N1399" s="56">
        <f>+M1399*G1399</f>
        <v>0</v>
      </c>
      <c r="O1399" s="57"/>
      <c r="P1399" s="57"/>
      <c r="Q1399" s="58" t="s">
        <v>3627</v>
      </c>
    </row>
    <row r="1400" spans="1:17" x14ac:dyDescent="0.25">
      <c r="A1400" s="62">
        <f>+A1399+1</f>
        <v>2</v>
      </c>
      <c r="B1400" s="49" t="s">
        <v>3339</v>
      </c>
      <c r="C1400" s="50" t="s">
        <v>3339</v>
      </c>
      <c r="D1400" s="49" t="s">
        <v>2834</v>
      </c>
      <c r="E1400" s="64" t="s">
        <v>3628</v>
      </c>
      <c r="F1400" s="52" t="s">
        <v>21</v>
      </c>
      <c r="G1400" s="52"/>
      <c r="H1400" s="52" t="s">
        <v>3629</v>
      </c>
      <c r="I1400" s="55" t="s">
        <v>3549</v>
      </c>
      <c r="J1400" s="55" t="s">
        <v>22</v>
      </c>
      <c r="K1400" s="51">
        <v>3</v>
      </c>
      <c r="L1400" s="51"/>
      <c r="M1400" s="56">
        <v>312</v>
      </c>
      <c r="N1400" s="56"/>
      <c r="O1400" s="57">
        <v>133582519</v>
      </c>
      <c r="P1400" s="57" t="s">
        <v>3630</v>
      </c>
      <c r="Q1400" s="58"/>
    </row>
    <row r="1401" spans="1:17" x14ac:dyDescent="0.25">
      <c r="A1401" s="62">
        <f t="shared" ref="A1401:A1406" si="35">+A1400+1</f>
        <v>3</v>
      </c>
      <c r="B1401" s="49" t="s">
        <v>3339</v>
      </c>
      <c r="C1401" s="50" t="s">
        <v>3339</v>
      </c>
      <c r="D1401" s="49" t="s">
        <v>2834</v>
      </c>
      <c r="E1401" s="64">
        <v>20123625</v>
      </c>
      <c r="F1401" s="52" t="s">
        <v>21</v>
      </c>
      <c r="G1401" s="52"/>
      <c r="H1401" s="52" t="s">
        <v>3631</v>
      </c>
      <c r="I1401" s="55" t="s">
        <v>1160</v>
      </c>
      <c r="J1401" s="55" t="s">
        <v>22</v>
      </c>
      <c r="K1401" s="56">
        <v>1.4</v>
      </c>
      <c r="L1401" s="51"/>
      <c r="M1401" s="56">
        <v>312</v>
      </c>
      <c r="N1401" s="56"/>
      <c r="O1401" s="57">
        <v>64768423</v>
      </c>
      <c r="P1401" s="57" t="s">
        <v>3632</v>
      </c>
      <c r="Q1401" s="58"/>
    </row>
    <row r="1402" spans="1:17" x14ac:dyDescent="0.25">
      <c r="A1402" s="62">
        <f t="shared" si="35"/>
        <v>4</v>
      </c>
      <c r="B1402" s="49" t="s">
        <v>3339</v>
      </c>
      <c r="C1402" s="50" t="s">
        <v>3339</v>
      </c>
      <c r="D1402" s="49" t="s">
        <v>544</v>
      </c>
      <c r="E1402" s="64" t="s">
        <v>3633</v>
      </c>
      <c r="F1402" s="52" t="s">
        <v>21</v>
      </c>
      <c r="G1402" s="52"/>
      <c r="H1402" s="52" t="s">
        <v>3634</v>
      </c>
      <c r="I1402" s="55" t="s">
        <v>3635</v>
      </c>
      <c r="J1402" s="55" t="s">
        <v>22</v>
      </c>
      <c r="K1402" s="56">
        <v>0.92</v>
      </c>
      <c r="L1402" s="51"/>
      <c r="M1402" s="56">
        <v>0</v>
      </c>
      <c r="N1402" s="56"/>
      <c r="O1402" s="57">
        <v>1078621571</v>
      </c>
      <c r="P1402" s="57">
        <v>1581</v>
      </c>
      <c r="Q1402" s="58"/>
    </row>
    <row r="1403" spans="1:17" x14ac:dyDescent="0.25">
      <c r="A1403" s="62">
        <f t="shared" si="35"/>
        <v>5</v>
      </c>
      <c r="B1403" s="49" t="s">
        <v>3339</v>
      </c>
      <c r="C1403" s="50" t="s">
        <v>3339</v>
      </c>
      <c r="D1403" s="49" t="s">
        <v>272</v>
      </c>
      <c r="E1403" s="64" t="s">
        <v>3636</v>
      </c>
      <c r="F1403" s="52" t="s">
        <v>21</v>
      </c>
      <c r="G1403" s="52"/>
      <c r="H1403" s="52" t="s">
        <v>685</v>
      </c>
      <c r="I1403" s="55" t="s">
        <v>682</v>
      </c>
      <c r="J1403" s="55" t="s">
        <v>22</v>
      </c>
      <c r="K1403" s="51">
        <v>6</v>
      </c>
      <c r="L1403" s="51"/>
      <c r="M1403" s="56">
        <v>531</v>
      </c>
      <c r="N1403" s="56"/>
      <c r="O1403" s="57"/>
      <c r="P1403" s="57"/>
      <c r="Q1403" s="58"/>
    </row>
    <row r="1404" spans="1:17" x14ac:dyDescent="0.25">
      <c r="A1404" s="62">
        <f t="shared" si="35"/>
        <v>6</v>
      </c>
      <c r="B1404" s="49" t="s">
        <v>3339</v>
      </c>
      <c r="C1404" s="50" t="s">
        <v>3339</v>
      </c>
      <c r="D1404" s="49" t="s">
        <v>272</v>
      </c>
      <c r="E1404" s="64" t="s">
        <v>3637</v>
      </c>
      <c r="F1404" s="52" t="s">
        <v>21</v>
      </c>
      <c r="G1404" s="52"/>
      <c r="H1404" s="52" t="s">
        <v>3638</v>
      </c>
      <c r="I1404" s="55" t="s">
        <v>3639</v>
      </c>
      <c r="J1404" s="55" t="s">
        <v>22</v>
      </c>
      <c r="K1404" s="51"/>
      <c r="L1404" s="51">
        <v>5</v>
      </c>
      <c r="M1404" s="56">
        <v>0</v>
      </c>
      <c r="N1404" s="56"/>
      <c r="O1404" s="57"/>
      <c r="P1404" s="57"/>
      <c r="Q1404" s="58"/>
    </row>
    <row r="1405" spans="1:17" x14ac:dyDescent="0.25">
      <c r="A1405" s="62">
        <f t="shared" si="35"/>
        <v>7</v>
      </c>
      <c r="B1405" s="49" t="s">
        <v>3339</v>
      </c>
      <c r="C1405" s="50" t="s">
        <v>3339</v>
      </c>
      <c r="D1405" s="49" t="s">
        <v>3367</v>
      </c>
      <c r="E1405" s="64" t="s">
        <v>3640</v>
      </c>
      <c r="F1405" s="52" t="s">
        <v>21</v>
      </c>
      <c r="G1405" s="52"/>
      <c r="H1405" s="52" t="s">
        <v>3641</v>
      </c>
      <c r="I1405" s="55" t="s">
        <v>3475</v>
      </c>
      <c r="J1405" s="55" t="s">
        <v>22</v>
      </c>
      <c r="K1405" s="51">
        <v>4</v>
      </c>
      <c r="L1405" s="51"/>
      <c r="M1405" s="56">
        <v>180</v>
      </c>
      <c r="N1405" s="56"/>
      <c r="O1405" s="57">
        <v>91659017</v>
      </c>
      <c r="P1405" s="57">
        <v>1584</v>
      </c>
      <c r="Q1405" s="58"/>
    </row>
    <row r="1406" spans="1:17" x14ac:dyDescent="0.25">
      <c r="A1406" s="62">
        <f t="shared" si="35"/>
        <v>8</v>
      </c>
      <c r="B1406" s="49"/>
      <c r="C1406" s="50"/>
      <c r="D1406" s="49"/>
      <c r="E1406" s="64"/>
      <c r="F1406" s="52"/>
      <c r="G1406" s="52"/>
      <c r="H1406" s="52"/>
      <c r="I1406" s="55"/>
      <c r="J1406" s="55"/>
      <c r="K1406" s="51"/>
      <c r="L1406" s="51"/>
      <c r="M1406" s="56"/>
      <c r="N1406" s="56"/>
      <c r="O1406" s="57"/>
      <c r="P1406" s="57"/>
      <c r="Q1406" s="58"/>
    </row>
    <row r="1407" spans="1:17" x14ac:dyDescent="0.25">
      <c r="A1407" s="62"/>
      <c r="B1407" s="63" t="s">
        <v>31</v>
      </c>
      <c r="C1407" s="50"/>
      <c r="D1407" s="49"/>
      <c r="E1407" s="64"/>
      <c r="F1407" s="52"/>
      <c r="G1407" s="52"/>
      <c r="H1407" s="52"/>
      <c r="I1407" s="55"/>
      <c r="J1407" s="55"/>
      <c r="K1407" s="65">
        <f t="shared" ref="K1407:N1407" si="36">SUM(K1399:K1406)</f>
        <v>15.32</v>
      </c>
      <c r="L1407" s="67">
        <f t="shared" si="36"/>
        <v>9</v>
      </c>
      <c r="M1407" s="66">
        <f t="shared" si="36"/>
        <v>1335</v>
      </c>
      <c r="N1407" s="67">
        <f t="shared" si="36"/>
        <v>0</v>
      </c>
      <c r="O1407" s="57"/>
      <c r="P1407" s="57"/>
      <c r="Q1407" s="68"/>
    </row>
    <row r="1408" spans="1:17" x14ac:dyDescent="0.25">
      <c r="B1408" s="69"/>
      <c r="C1408" s="69"/>
      <c r="D1408" s="69"/>
      <c r="E1408" s="70"/>
      <c r="F1408" s="69"/>
      <c r="G1408" s="69"/>
      <c r="H1408" s="69"/>
      <c r="I1408" s="69"/>
      <c r="J1408" s="69"/>
      <c r="K1408" s="69"/>
      <c r="L1408" s="69"/>
      <c r="M1408" s="69"/>
      <c r="N1408" s="69"/>
      <c r="O1408" s="69"/>
      <c r="P1408" s="69"/>
    </row>
    <row r="1409" spans="2:17" ht="18.75" x14ac:dyDescent="0.25">
      <c r="B1409" s="72" t="s">
        <v>172</v>
      </c>
      <c r="C1409" s="89">
        <f>+K1407</f>
        <v>15.32</v>
      </c>
      <c r="H1409" s="76"/>
      <c r="I1409" s="76"/>
      <c r="J1409" s="76"/>
      <c r="K1409" s="76"/>
      <c r="L1409" s="76"/>
      <c r="M1409" s="76"/>
      <c r="N1409" s="69"/>
      <c r="O1409" s="69"/>
      <c r="P1409" s="69"/>
    </row>
    <row r="1411" spans="2:17" ht="15.75" thickBot="1" x14ac:dyDescent="0.3"/>
    <row r="1412" spans="2:17" ht="30.75" thickBot="1" x14ac:dyDescent="0.3">
      <c r="B1412" s="90" t="s">
        <v>173</v>
      </c>
      <c r="C1412" s="91" t="s">
        <v>174</v>
      </c>
      <c r="D1412" s="90" t="s">
        <v>30</v>
      </c>
      <c r="E1412" s="91" t="s">
        <v>175</v>
      </c>
    </row>
    <row r="1413" spans="2:17" x14ac:dyDescent="0.25">
      <c r="B1413" s="92" t="s">
        <v>176</v>
      </c>
      <c r="C1413" s="93">
        <v>20</v>
      </c>
      <c r="D1413" s="93"/>
      <c r="E1413" s="1094">
        <f>+D1413+D1414+D1415</f>
        <v>30</v>
      </c>
    </row>
    <row r="1414" spans="2:17" x14ac:dyDescent="0.25">
      <c r="B1414" s="92" t="s">
        <v>177</v>
      </c>
      <c r="C1414" s="74">
        <v>30</v>
      </c>
      <c r="D1414" s="668">
        <v>30</v>
      </c>
      <c r="E1414" s="1095"/>
    </row>
    <row r="1415" spans="2:17" ht="15.75" thickBot="1" x14ac:dyDescent="0.3">
      <c r="B1415" s="92" t="s">
        <v>178</v>
      </c>
      <c r="C1415" s="94">
        <v>40</v>
      </c>
      <c r="D1415" s="94">
        <v>0</v>
      </c>
      <c r="E1415" s="1096"/>
    </row>
    <row r="1417" spans="2:17" ht="15.75" thickBot="1" x14ac:dyDescent="0.3"/>
    <row r="1418" spans="2:17" ht="27" thickBot="1" x14ac:dyDescent="0.3">
      <c r="B1418" s="1091" t="s">
        <v>179</v>
      </c>
      <c r="C1418" s="1092"/>
      <c r="D1418" s="1092"/>
      <c r="E1418" s="1092"/>
      <c r="F1418" s="1092"/>
      <c r="G1418" s="1092"/>
      <c r="H1418" s="1092"/>
      <c r="I1418" s="1092"/>
      <c r="J1418" s="1092"/>
      <c r="K1418" s="1092"/>
      <c r="L1418" s="1092"/>
      <c r="M1418" s="1092"/>
      <c r="N1418" s="1093"/>
    </row>
    <row r="1420" spans="2:17" ht="75" x14ac:dyDescent="0.25">
      <c r="B1420" s="78" t="s">
        <v>111</v>
      </c>
      <c r="C1420" s="78" t="s">
        <v>112</v>
      </c>
      <c r="D1420" s="78" t="s">
        <v>113</v>
      </c>
      <c r="E1420" s="78" t="s">
        <v>114</v>
      </c>
      <c r="F1420" s="78" t="s">
        <v>115</v>
      </c>
      <c r="G1420" s="78" t="s">
        <v>116</v>
      </c>
      <c r="H1420" s="78" t="s">
        <v>117</v>
      </c>
      <c r="I1420" s="78" t="s">
        <v>118</v>
      </c>
      <c r="J1420" s="1084" t="s">
        <v>119</v>
      </c>
      <c r="K1420" s="1085"/>
      <c r="L1420" s="1086"/>
      <c r="M1420" s="78" t="s">
        <v>120</v>
      </c>
      <c r="N1420" s="78" t="s">
        <v>121</v>
      </c>
      <c r="O1420" s="78" t="s">
        <v>122</v>
      </c>
      <c r="P1420" s="1084" t="s">
        <v>97</v>
      </c>
      <c r="Q1420" s="1086"/>
    </row>
    <row r="1421" spans="2:17" x14ac:dyDescent="0.25">
      <c r="B1421" s="85" t="s">
        <v>3375</v>
      </c>
      <c r="C1421" s="85">
        <v>1</v>
      </c>
      <c r="D1421" s="81" t="s">
        <v>3376</v>
      </c>
      <c r="E1421" s="81">
        <v>43580133</v>
      </c>
      <c r="F1421" s="81" t="s">
        <v>453</v>
      </c>
      <c r="G1421" s="81" t="s">
        <v>3377</v>
      </c>
      <c r="H1421" s="81">
        <v>1999</v>
      </c>
      <c r="I1421" s="82"/>
      <c r="J1421" s="86"/>
      <c r="K1421" s="87"/>
      <c r="L1421" s="84"/>
      <c r="M1421" s="41" t="s">
        <v>21</v>
      </c>
      <c r="N1421" s="41" t="s">
        <v>21</v>
      </c>
      <c r="O1421" s="41" t="s">
        <v>21</v>
      </c>
      <c r="P1421" s="993"/>
      <c r="Q1421" s="993"/>
    </row>
    <row r="1422" spans="2:17" x14ac:dyDescent="0.25">
      <c r="B1422" s="85" t="s">
        <v>2195</v>
      </c>
      <c r="C1422" s="85">
        <v>1</v>
      </c>
      <c r="D1422" s="81" t="s">
        <v>3597</v>
      </c>
      <c r="E1422" s="81">
        <v>71615598</v>
      </c>
      <c r="F1422" s="81" t="s">
        <v>401</v>
      </c>
      <c r="G1422" s="81" t="s">
        <v>3642</v>
      </c>
      <c r="H1422" s="81">
        <v>1986</v>
      </c>
      <c r="I1422" s="82"/>
      <c r="J1422" s="86"/>
      <c r="K1422" s="87"/>
      <c r="L1422" s="84"/>
      <c r="M1422" s="41" t="s">
        <v>21</v>
      </c>
      <c r="N1422" s="41" t="s">
        <v>22</v>
      </c>
      <c r="O1422" s="41" t="s">
        <v>21</v>
      </c>
      <c r="P1422" s="994" t="s">
        <v>3598</v>
      </c>
      <c r="Q1422" s="996"/>
    </row>
    <row r="1423" spans="2:17" x14ac:dyDescent="0.25">
      <c r="B1423" s="85" t="s">
        <v>1600</v>
      </c>
      <c r="C1423" s="85">
        <v>1</v>
      </c>
      <c r="D1423" s="81" t="s">
        <v>3600</v>
      </c>
      <c r="E1423" s="81">
        <v>43577893</v>
      </c>
      <c r="F1423" s="81" t="s">
        <v>3479</v>
      </c>
      <c r="G1423" s="81" t="s">
        <v>126</v>
      </c>
      <c r="H1423" s="81">
        <v>2004</v>
      </c>
      <c r="I1423" s="82"/>
      <c r="J1423" s="86" t="s">
        <v>3601</v>
      </c>
      <c r="K1423" s="87"/>
      <c r="L1423" s="84"/>
      <c r="M1423" s="41" t="s">
        <v>21</v>
      </c>
      <c r="N1423" s="41" t="s">
        <v>21</v>
      </c>
      <c r="O1423" s="41" t="s">
        <v>21</v>
      </c>
      <c r="P1423" s="668"/>
      <c r="Q1423" s="668"/>
    </row>
    <row r="1424" spans="2:17" x14ac:dyDescent="0.25">
      <c r="B1424" s="85"/>
      <c r="C1424" s="85"/>
      <c r="D1424" s="81"/>
      <c r="E1424" s="81"/>
      <c r="F1424" s="81"/>
      <c r="G1424" s="81"/>
      <c r="H1424" s="81"/>
      <c r="I1424" s="82"/>
      <c r="J1424" s="86"/>
      <c r="K1424" s="87"/>
      <c r="L1424" s="84"/>
      <c r="M1424" s="41"/>
      <c r="N1424" s="41"/>
      <c r="O1424" s="41"/>
      <c r="P1424" s="668"/>
      <c r="Q1424" s="668"/>
    </row>
    <row r="1425" spans="2:17" x14ac:dyDescent="0.25">
      <c r="B1425" s="85"/>
      <c r="C1425" s="85"/>
      <c r="D1425" s="81"/>
      <c r="E1425" s="81"/>
      <c r="F1425" s="81"/>
      <c r="G1425" s="81"/>
      <c r="H1425" s="81"/>
      <c r="I1425" s="82"/>
      <c r="J1425" s="86"/>
      <c r="K1425" s="87"/>
      <c r="L1425" s="84"/>
      <c r="M1425" s="41"/>
      <c r="N1425" s="41"/>
      <c r="O1425" s="41"/>
      <c r="P1425" s="668"/>
      <c r="Q1425" s="668"/>
    </row>
    <row r="1426" spans="2:17" x14ac:dyDescent="0.25">
      <c r="B1426" s="85"/>
      <c r="C1426" s="85"/>
      <c r="D1426" s="81"/>
      <c r="E1426" s="81"/>
      <c r="F1426" s="81"/>
      <c r="G1426" s="81"/>
      <c r="H1426" s="81"/>
      <c r="I1426" s="82"/>
      <c r="J1426" s="86"/>
      <c r="K1426" s="87"/>
      <c r="L1426" s="84"/>
      <c r="M1426" s="41"/>
      <c r="N1426" s="41"/>
      <c r="O1426" s="41"/>
      <c r="P1426" s="668"/>
      <c r="Q1426" s="668"/>
    </row>
    <row r="1427" spans="2:17" x14ac:dyDescent="0.25">
      <c r="B1427" s="85"/>
      <c r="C1427" s="85"/>
      <c r="D1427" s="81"/>
      <c r="E1427" s="81"/>
      <c r="F1427" s="81"/>
      <c r="G1427" s="81"/>
      <c r="H1427" s="81"/>
      <c r="I1427" s="82"/>
      <c r="J1427" s="86"/>
      <c r="K1427" s="87"/>
      <c r="L1427" s="84"/>
      <c r="M1427" s="41"/>
      <c r="N1427" s="41"/>
      <c r="O1427" s="41"/>
      <c r="P1427" s="668"/>
      <c r="Q1427" s="668"/>
    </row>
    <row r="1428" spans="2:17" x14ac:dyDescent="0.25">
      <c r="B1428" s="85"/>
      <c r="C1428" s="85"/>
      <c r="D1428" s="81"/>
      <c r="E1428" s="81"/>
      <c r="F1428" s="81"/>
      <c r="G1428" s="81"/>
      <c r="H1428" s="81"/>
      <c r="I1428" s="82"/>
      <c r="J1428" s="86"/>
      <c r="K1428" s="84"/>
      <c r="L1428" s="84"/>
      <c r="M1428" s="41"/>
      <c r="N1428" s="41"/>
      <c r="O1428" s="41"/>
      <c r="P1428" s="993"/>
      <c r="Q1428" s="993"/>
    </row>
    <row r="1431" spans="2:17" ht="15.75" thickBot="1" x14ac:dyDescent="0.3"/>
    <row r="1432" spans="2:17" ht="30" x14ac:dyDescent="0.25">
      <c r="B1432" s="42" t="s">
        <v>20</v>
      </c>
      <c r="C1432" s="42" t="s">
        <v>173</v>
      </c>
      <c r="D1432" s="78" t="s">
        <v>174</v>
      </c>
      <c r="E1432" s="42" t="s">
        <v>30</v>
      </c>
      <c r="F1432" s="91" t="s">
        <v>194</v>
      </c>
      <c r="G1432" s="96"/>
    </row>
    <row r="1433" spans="2:17" ht="108" x14ac:dyDescent="0.2">
      <c r="B1433" s="1097" t="s">
        <v>195</v>
      </c>
      <c r="C1433" s="97" t="s">
        <v>196</v>
      </c>
      <c r="D1433" s="668">
        <v>25</v>
      </c>
      <c r="E1433" s="668">
        <v>0</v>
      </c>
      <c r="F1433" s="1098">
        <f>+E1433+E1434+E1435</f>
        <v>35</v>
      </c>
      <c r="G1433" s="98"/>
    </row>
    <row r="1434" spans="2:17" ht="96" x14ac:dyDescent="0.2">
      <c r="B1434" s="1097"/>
      <c r="C1434" s="97" t="s">
        <v>197</v>
      </c>
      <c r="D1434" s="675">
        <v>25</v>
      </c>
      <c r="E1434" s="668">
        <v>25</v>
      </c>
      <c r="F1434" s="1099"/>
      <c r="G1434" s="98"/>
    </row>
    <row r="1435" spans="2:17" ht="60" x14ac:dyDescent="0.2">
      <c r="B1435" s="1097"/>
      <c r="C1435" s="97" t="s">
        <v>198</v>
      </c>
      <c r="D1435" s="668">
        <v>10</v>
      </c>
      <c r="E1435" s="668">
        <v>10</v>
      </c>
      <c r="F1435" s="1100"/>
      <c r="G1435" s="98"/>
    </row>
    <row r="1436" spans="2:17" x14ac:dyDescent="0.25">
      <c r="C1436"/>
    </row>
    <row r="1439" spans="2:17" x14ac:dyDescent="0.25">
      <c r="B1439" s="39" t="s">
        <v>199</v>
      </c>
    </row>
    <row r="1442" spans="2:16" x14ac:dyDescent="0.25">
      <c r="B1442" s="40" t="s">
        <v>20</v>
      </c>
      <c r="C1442" s="40" t="s">
        <v>29</v>
      </c>
      <c r="D1442" s="42" t="s">
        <v>30</v>
      </c>
      <c r="E1442" s="42" t="s">
        <v>31</v>
      </c>
    </row>
    <row r="1443" spans="2:16" ht="28.5" x14ac:dyDescent="0.25">
      <c r="B1443" s="43" t="s">
        <v>200</v>
      </c>
      <c r="C1443" s="44">
        <v>40</v>
      </c>
      <c r="D1443" s="668">
        <f>+E1413</f>
        <v>30</v>
      </c>
      <c r="E1443" s="1081">
        <f>+D1443+D1444</f>
        <v>65</v>
      </c>
    </row>
    <row r="1444" spans="2:16" ht="42.75" x14ac:dyDescent="0.25">
      <c r="B1444" s="43" t="s">
        <v>201</v>
      </c>
      <c r="C1444" s="44">
        <v>60</v>
      </c>
      <c r="D1444" s="668">
        <f>+F1433</f>
        <v>35</v>
      </c>
      <c r="E1444" s="1082"/>
    </row>
    <row r="1446" spans="2:16" x14ac:dyDescent="0.25">
      <c r="B1446" s="1" t="s">
        <v>3643</v>
      </c>
    </row>
    <row r="1448" spans="2:16" ht="26.25" x14ac:dyDescent="0.25">
      <c r="B1448" s="1072" t="s">
        <v>1</v>
      </c>
      <c r="C1448" s="1073"/>
      <c r="D1448" s="1073"/>
      <c r="E1448" s="1073"/>
      <c r="F1448" s="1073"/>
      <c r="G1448" s="1073"/>
      <c r="H1448" s="1073"/>
      <c r="I1448" s="1073"/>
      <c r="J1448" s="1073"/>
      <c r="K1448" s="1073"/>
      <c r="L1448" s="1073"/>
      <c r="M1448" s="1073"/>
      <c r="N1448" s="1073"/>
      <c r="O1448" s="1073"/>
      <c r="P1448" s="1073"/>
    </row>
    <row r="1450" spans="2:16" ht="26.25" x14ac:dyDescent="0.25">
      <c r="B1450" s="1072" t="s">
        <v>2</v>
      </c>
      <c r="C1450" s="1073"/>
      <c r="D1450" s="1073"/>
      <c r="E1450" s="1073"/>
      <c r="F1450" s="1073"/>
      <c r="G1450" s="1073"/>
      <c r="H1450" s="1073"/>
      <c r="I1450" s="1073"/>
      <c r="J1450" s="1073"/>
      <c r="K1450" s="1073"/>
      <c r="L1450" s="1073"/>
      <c r="M1450" s="1073"/>
      <c r="N1450" s="1073"/>
      <c r="O1450" s="1073"/>
      <c r="P1450" s="1073"/>
    </row>
    <row r="1451" spans="2:16" ht="15.75" thickBot="1" x14ac:dyDescent="0.3"/>
    <row r="1452" spans="2:16" ht="21.75" thickBot="1" x14ac:dyDescent="0.3">
      <c r="B1452" s="3" t="s">
        <v>3</v>
      </c>
      <c r="C1452" s="1074" t="s">
        <v>3339</v>
      </c>
      <c r="D1452" s="1074"/>
      <c r="E1452" s="1074"/>
      <c r="F1452" s="1074"/>
      <c r="G1452" s="1074"/>
      <c r="H1452" s="1074"/>
      <c r="I1452" s="1074"/>
      <c r="J1452" s="1074"/>
      <c r="K1452" s="1074"/>
      <c r="L1452" s="1074"/>
      <c r="M1452" s="1074"/>
      <c r="N1452" s="1075"/>
    </row>
    <row r="1453" spans="2:16" ht="16.5" thickBot="1" x14ac:dyDescent="0.3">
      <c r="B1453" s="4" t="s">
        <v>5</v>
      </c>
      <c r="C1453" s="1074"/>
      <c r="D1453" s="1074"/>
      <c r="E1453" s="1074"/>
      <c r="F1453" s="1074"/>
      <c r="G1453" s="1074"/>
      <c r="H1453" s="1074"/>
      <c r="I1453" s="1074"/>
      <c r="J1453" s="1074"/>
      <c r="K1453" s="1074"/>
      <c r="L1453" s="1074"/>
      <c r="M1453" s="1074"/>
      <c r="N1453" s="1075"/>
    </row>
    <row r="1454" spans="2:16" ht="16.5" thickBot="1" x14ac:dyDescent="0.3">
      <c r="B1454" s="4" t="s">
        <v>6</v>
      </c>
      <c r="C1454" s="1074"/>
      <c r="D1454" s="1074"/>
      <c r="E1454" s="1074"/>
      <c r="F1454" s="1074"/>
      <c r="G1454" s="1074"/>
      <c r="H1454" s="1074"/>
      <c r="I1454" s="1074"/>
      <c r="J1454" s="1074"/>
      <c r="K1454" s="1074"/>
      <c r="L1454" s="1074"/>
      <c r="M1454" s="1074"/>
      <c r="N1454" s="1075"/>
    </row>
    <row r="1455" spans="2:16" ht="16.5" thickBot="1" x14ac:dyDescent="0.3">
      <c r="B1455" s="4" t="s">
        <v>7</v>
      </c>
      <c r="C1455" s="1074"/>
      <c r="D1455" s="1074"/>
      <c r="E1455" s="1074"/>
      <c r="F1455" s="1074"/>
      <c r="G1455" s="1074"/>
      <c r="H1455" s="1074"/>
      <c r="I1455" s="1074"/>
      <c r="J1455" s="1074"/>
      <c r="K1455" s="1074"/>
      <c r="L1455" s="1074"/>
      <c r="M1455" s="1074"/>
      <c r="N1455" s="1075"/>
    </row>
    <row r="1456" spans="2:16" ht="16.5" thickBot="1" x14ac:dyDescent="0.3">
      <c r="B1456" s="4" t="s">
        <v>8</v>
      </c>
      <c r="C1456" s="1244">
        <v>27</v>
      </c>
      <c r="D1456" s="1244"/>
      <c r="E1456" s="1245"/>
      <c r="F1456" s="5"/>
      <c r="G1456" s="5"/>
      <c r="H1456" s="5"/>
      <c r="I1456" s="5"/>
      <c r="J1456" s="5"/>
      <c r="K1456" s="5"/>
      <c r="L1456" s="5"/>
      <c r="M1456" s="5"/>
      <c r="N1456" s="6"/>
    </row>
    <row r="1457" spans="1:14" ht="16.5" thickBot="1" x14ac:dyDescent="0.3">
      <c r="B1457" s="7" t="s">
        <v>10</v>
      </c>
      <c r="C1457" s="8">
        <v>41972</v>
      </c>
      <c r="D1457" s="9"/>
      <c r="E1457" s="9"/>
      <c r="F1457" s="9"/>
      <c r="G1457" s="9"/>
      <c r="H1457" s="9"/>
      <c r="I1457" s="9"/>
      <c r="J1457" s="9"/>
      <c r="K1457" s="9"/>
      <c r="L1457" s="9"/>
      <c r="M1457" s="9"/>
      <c r="N1457" s="10"/>
    </row>
    <row r="1458" spans="1:14" ht="15.75" x14ac:dyDescent="0.25">
      <c r="B1458" s="11"/>
      <c r="C1458" s="12"/>
      <c r="D1458" s="13"/>
      <c r="E1458" s="13"/>
      <c r="F1458" s="13"/>
      <c r="G1458" s="13"/>
      <c r="H1458" s="13"/>
      <c r="I1458" s="14"/>
      <c r="J1458" s="14"/>
      <c r="K1458" s="14"/>
      <c r="L1458" s="14"/>
      <c r="M1458" s="14"/>
      <c r="N1458" s="13"/>
    </row>
    <row r="1459" spans="1:14" x14ac:dyDescent="0.25">
      <c r="I1459" s="14"/>
      <c r="J1459" s="14"/>
      <c r="K1459" s="14"/>
      <c r="L1459" s="14"/>
      <c r="M1459" s="14"/>
      <c r="N1459" s="15"/>
    </row>
    <row r="1460" spans="1:14" x14ac:dyDescent="0.25">
      <c r="B1460" s="1078" t="s">
        <v>12</v>
      </c>
      <c r="C1460" s="1078"/>
      <c r="D1460" s="672" t="s">
        <v>13</v>
      </c>
      <c r="E1460" s="672" t="s">
        <v>14</v>
      </c>
      <c r="F1460" s="672" t="s">
        <v>15</v>
      </c>
      <c r="G1460" s="16"/>
      <c r="I1460" s="17"/>
      <c r="J1460" s="17"/>
      <c r="K1460" s="17"/>
      <c r="L1460" s="17"/>
      <c r="M1460" s="17"/>
      <c r="N1460" s="15"/>
    </row>
    <row r="1461" spans="1:14" x14ac:dyDescent="0.25">
      <c r="B1461" s="1078"/>
      <c r="C1461" s="1078"/>
      <c r="D1461" s="672">
        <v>27</v>
      </c>
      <c r="E1461" s="18">
        <v>1170226270</v>
      </c>
      <c r="F1461" s="202">
        <v>401</v>
      </c>
      <c r="G1461" s="20"/>
      <c r="I1461" s="21"/>
      <c r="J1461" s="21"/>
      <c r="K1461" s="21"/>
      <c r="L1461" s="21"/>
      <c r="M1461" s="21"/>
      <c r="N1461" s="15"/>
    </row>
    <row r="1462" spans="1:14" x14ac:dyDescent="0.25">
      <c r="B1462" s="1078"/>
      <c r="C1462" s="1078"/>
      <c r="D1462" s="672"/>
      <c r="E1462" s="18"/>
      <c r="F1462" s="18"/>
      <c r="G1462" s="20"/>
      <c r="I1462" s="21"/>
      <c r="J1462" s="21"/>
      <c r="K1462" s="21"/>
      <c r="L1462" s="21"/>
      <c r="M1462" s="21"/>
      <c r="N1462" s="15"/>
    </row>
    <row r="1463" spans="1:14" x14ac:dyDescent="0.25">
      <c r="B1463" s="1078"/>
      <c r="C1463" s="1078"/>
      <c r="D1463" s="672"/>
      <c r="E1463" s="18"/>
      <c r="F1463" s="18"/>
      <c r="G1463" s="20"/>
      <c r="I1463" s="21"/>
      <c r="J1463" s="21"/>
      <c r="K1463" s="21"/>
      <c r="L1463" s="21"/>
      <c r="M1463" s="21"/>
      <c r="N1463" s="15"/>
    </row>
    <row r="1464" spans="1:14" x14ac:dyDescent="0.25">
      <c r="B1464" s="1078"/>
      <c r="C1464" s="1078"/>
      <c r="D1464" s="672"/>
      <c r="E1464" s="22"/>
      <c r="F1464" s="18"/>
      <c r="G1464" s="20"/>
      <c r="H1464" s="23"/>
      <c r="I1464" s="21"/>
      <c r="J1464" s="21"/>
      <c r="K1464" s="21"/>
      <c r="L1464" s="21"/>
      <c r="M1464" s="21"/>
      <c r="N1464" s="24"/>
    </row>
    <row r="1465" spans="1:14" x14ac:dyDescent="0.25">
      <c r="B1465" s="1078"/>
      <c r="C1465" s="1078"/>
      <c r="D1465" s="672"/>
      <c r="E1465" s="22"/>
      <c r="F1465" s="18"/>
      <c r="G1465" s="20"/>
      <c r="H1465" s="23"/>
      <c r="I1465" s="21"/>
      <c r="J1465" s="21"/>
      <c r="K1465" s="21"/>
      <c r="L1465" s="21"/>
      <c r="M1465" s="21"/>
      <c r="N1465" s="24"/>
    </row>
    <row r="1466" spans="1:14" x14ac:dyDescent="0.25">
      <c r="B1466" s="1078"/>
      <c r="C1466" s="1078"/>
      <c r="D1466" s="672"/>
      <c r="E1466" s="22"/>
      <c r="F1466" s="18"/>
      <c r="G1466" s="20"/>
      <c r="H1466" s="23"/>
      <c r="I1466" s="21"/>
      <c r="J1466" s="21"/>
      <c r="K1466" s="21"/>
      <c r="L1466" s="21"/>
      <c r="M1466" s="21"/>
      <c r="N1466" s="24"/>
    </row>
    <row r="1467" spans="1:14" x14ac:dyDescent="0.25">
      <c r="B1467" s="1078"/>
      <c r="C1467" s="1078"/>
      <c r="D1467" s="672"/>
      <c r="E1467" s="22"/>
      <c r="F1467" s="18"/>
      <c r="G1467" s="20"/>
      <c r="H1467" s="23"/>
      <c r="I1467" s="25"/>
      <c r="J1467" s="25"/>
      <c r="K1467" s="25"/>
      <c r="L1467" s="25"/>
      <c r="M1467" s="25"/>
      <c r="N1467" s="24"/>
    </row>
    <row r="1468" spans="1:14" x14ac:dyDescent="0.25">
      <c r="B1468" s="1078"/>
      <c r="C1468" s="1078"/>
      <c r="D1468" s="672"/>
      <c r="E1468" s="22"/>
      <c r="F1468" s="18"/>
      <c r="G1468" s="20"/>
      <c r="H1468" s="23"/>
      <c r="I1468" s="14"/>
      <c r="J1468" s="14"/>
      <c r="K1468" s="14"/>
      <c r="L1468" s="14"/>
      <c r="M1468" s="14"/>
      <c r="N1468" s="24"/>
    </row>
    <row r="1469" spans="1:14" x14ac:dyDescent="0.25">
      <c r="B1469" s="1078"/>
      <c r="C1469" s="1078"/>
      <c r="D1469" s="672"/>
      <c r="E1469" s="22"/>
      <c r="F1469" s="18"/>
      <c r="G1469" s="20"/>
      <c r="H1469" s="23"/>
      <c r="I1469" s="14"/>
      <c r="J1469" s="14"/>
      <c r="K1469" s="14"/>
      <c r="L1469" s="14"/>
      <c r="M1469" s="14"/>
      <c r="N1469" s="24"/>
    </row>
    <row r="1470" spans="1:14" x14ac:dyDescent="0.25">
      <c r="B1470" s="1078"/>
      <c r="C1470" s="1078"/>
      <c r="D1470" s="672"/>
      <c r="E1470" s="22"/>
      <c r="F1470" s="18"/>
      <c r="G1470" s="20"/>
      <c r="H1470" s="23"/>
      <c r="I1470" s="14"/>
      <c r="J1470" s="14"/>
      <c r="K1470" s="14"/>
      <c r="L1470" s="14"/>
      <c r="M1470" s="14"/>
      <c r="N1470" s="24"/>
    </row>
    <row r="1471" spans="1:14" ht="15.75" thickBot="1" x14ac:dyDescent="0.3">
      <c r="B1471" s="1079" t="s">
        <v>16</v>
      </c>
      <c r="C1471" s="1080"/>
      <c r="D1471" s="672"/>
      <c r="E1471" s="26">
        <f>SUM(E1461:E1470)</f>
        <v>1170226270</v>
      </c>
      <c r="F1471" s="202">
        <f>SUM(F1461:F1470)</f>
        <v>401</v>
      </c>
      <c r="G1471" s="20"/>
      <c r="H1471" s="23"/>
      <c r="I1471" s="14"/>
      <c r="J1471" s="14"/>
      <c r="K1471" s="14"/>
      <c r="L1471" s="14"/>
      <c r="M1471" s="14"/>
      <c r="N1471" s="24"/>
    </row>
    <row r="1472" spans="1:14" ht="45.75" thickBot="1" x14ac:dyDescent="0.3">
      <c r="A1472" s="27"/>
      <c r="B1472" s="28" t="s">
        <v>17</v>
      </c>
      <c r="C1472" s="28" t="s">
        <v>18</v>
      </c>
      <c r="E1472" s="17"/>
      <c r="F1472" s="17"/>
      <c r="G1472" s="17"/>
      <c r="H1472" s="17"/>
      <c r="I1472" s="29"/>
      <c r="J1472" s="29"/>
      <c r="K1472" s="29"/>
      <c r="L1472" s="29"/>
      <c r="M1472" s="29"/>
    </row>
    <row r="1473" spans="1:14" ht="15.75" thickBot="1" x14ac:dyDescent="0.3">
      <c r="A1473" s="30">
        <v>1</v>
      </c>
      <c r="C1473" s="31">
        <f>+(F1471*80)/100</f>
        <v>320.8</v>
      </c>
      <c r="D1473" s="32"/>
      <c r="E1473" s="33">
        <f>E1471</f>
        <v>1170226270</v>
      </c>
      <c r="F1473" s="34"/>
      <c r="G1473" s="34"/>
      <c r="H1473" s="34"/>
      <c r="I1473" s="35"/>
      <c r="J1473" s="35"/>
      <c r="K1473" s="35"/>
      <c r="L1473" s="35"/>
      <c r="M1473" s="35"/>
    </row>
    <row r="1474" spans="1:14" x14ac:dyDescent="0.25">
      <c r="A1474" s="36"/>
      <c r="C1474" s="37"/>
      <c r="D1474" s="21"/>
      <c r="E1474" s="38"/>
      <c r="F1474" s="34"/>
      <c r="G1474" s="34"/>
      <c r="H1474" s="34"/>
      <c r="I1474" s="35"/>
      <c r="J1474" s="35"/>
      <c r="K1474" s="35"/>
      <c r="L1474" s="35"/>
      <c r="M1474" s="35"/>
    </row>
    <row r="1475" spans="1:14" x14ac:dyDescent="0.25">
      <c r="A1475" s="36"/>
      <c r="C1475" s="37"/>
      <c r="D1475" s="21"/>
      <c r="E1475" s="38"/>
      <c r="F1475" s="34"/>
      <c r="G1475" s="34"/>
      <c r="H1475" s="34"/>
      <c r="I1475" s="35"/>
      <c r="J1475" s="35"/>
      <c r="K1475" s="35"/>
      <c r="L1475" s="35"/>
      <c r="M1475" s="35"/>
    </row>
    <row r="1476" spans="1:14" x14ac:dyDescent="0.25">
      <c r="A1476" s="36"/>
      <c r="B1476" s="39" t="s">
        <v>19</v>
      </c>
      <c r="C1476"/>
      <c r="D1476"/>
      <c r="E1476"/>
      <c r="F1476"/>
      <c r="G1476"/>
      <c r="H1476"/>
      <c r="I1476" s="14"/>
      <c r="J1476" s="14"/>
      <c r="K1476" s="14"/>
      <c r="L1476" s="14"/>
      <c r="M1476" s="14"/>
      <c r="N1476" s="15"/>
    </row>
    <row r="1477" spans="1:14" x14ac:dyDescent="0.25">
      <c r="A1477" s="36"/>
      <c r="B1477"/>
      <c r="C1477"/>
      <c r="D1477"/>
      <c r="E1477"/>
      <c r="F1477"/>
      <c r="G1477"/>
      <c r="H1477"/>
      <c r="I1477" s="14"/>
      <c r="J1477" s="14"/>
      <c r="K1477" s="14"/>
      <c r="L1477" s="14"/>
      <c r="M1477" s="14"/>
      <c r="N1477" s="15"/>
    </row>
    <row r="1478" spans="1:14" x14ac:dyDescent="0.25">
      <c r="A1478" s="36"/>
      <c r="B1478" s="40" t="s">
        <v>20</v>
      </c>
      <c r="C1478" s="40" t="s">
        <v>21</v>
      </c>
      <c r="D1478" s="40" t="s">
        <v>22</v>
      </c>
      <c r="E1478"/>
      <c r="F1478"/>
      <c r="G1478"/>
      <c r="H1478"/>
      <c r="I1478" s="14"/>
      <c r="J1478" s="14"/>
      <c r="K1478" s="14"/>
      <c r="L1478" s="14"/>
      <c r="M1478" s="14"/>
      <c r="N1478" s="15"/>
    </row>
    <row r="1479" spans="1:14" x14ac:dyDescent="0.25">
      <c r="A1479" s="36"/>
      <c r="B1479" s="41" t="s">
        <v>23</v>
      </c>
      <c r="C1479" s="41"/>
      <c r="D1479" s="41" t="s">
        <v>3644</v>
      </c>
      <c r="E1479"/>
      <c r="F1479"/>
      <c r="G1479"/>
      <c r="H1479"/>
      <c r="I1479" s="14"/>
      <c r="J1479" s="14"/>
      <c r="K1479" s="14"/>
      <c r="L1479" s="14"/>
      <c r="M1479" s="14"/>
      <c r="N1479" s="15"/>
    </row>
    <row r="1480" spans="1:14" x14ac:dyDescent="0.25">
      <c r="A1480" s="36"/>
      <c r="B1480" s="41" t="s">
        <v>25</v>
      </c>
      <c r="C1480" s="41" t="s">
        <v>24</v>
      </c>
      <c r="D1480" s="41"/>
      <c r="E1480"/>
      <c r="F1480"/>
      <c r="G1480"/>
      <c r="H1480"/>
      <c r="I1480" s="14"/>
      <c r="J1480" s="14"/>
      <c r="K1480" s="14"/>
      <c r="L1480" s="14"/>
      <c r="M1480" s="14"/>
      <c r="N1480" s="15"/>
    </row>
    <row r="1481" spans="1:14" x14ac:dyDescent="0.25">
      <c r="A1481" s="36"/>
      <c r="B1481" s="41" t="s">
        <v>26</v>
      </c>
      <c r="C1481" s="41" t="s">
        <v>24</v>
      </c>
      <c r="D1481" s="41"/>
      <c r="E1481"/>
      <c r="F1481"/>
      <c r="G1481"/>
      <c r="H1481"/>
      <c r="I1481" s="14"/>
      <c r="J1481" s="14"/>
      <c r="K1481" s="14"/>
      <c r="L1481" s="14"/>
      <c r="M1481" s="14"/>
      <c r="N1481" s="15"/>
    </row>
    <row r="1482" spans="1:14" x14ac:dyDescent="0.25">
      <c r="A1482" s="36"/>
      <c r="B1482" s="41" t="s">
        <v>27</v>
      </c>
      <c r="C1482" s="123" t="s">
        <v>24</v>
      </c>
      <c r="D1482" s="682"/>
      <c r="E1482"/>
      <c r="F1482"/>
      <c r="G1482"/>
      <c r="H1482"/>
      <c r="I1482" s="14"/>
      <c r="J1482" s="14"/>
      <c r="K1482" s="14"/>
      <c r="L1482" s="14"/>
      <c r="M1482" s="14"/>
      <c r="N1482" s="15"/>
    </row>
    <row r="1483" spans="1:14" x14ac:dyDescent="0.25">
      <c r="A1483" s="36"/>
      <c r="B1483"/>
      <c r="C1483"/>
      <c r="D1483"/>
      <c r="E1483"/>
      <c r="F1483"/>
      <c r="G1483"/>
      <c r="H1483"/>
      <c r="I1483" s="14"/>
      <c r="J1483" s="14"/>
      <c r="K1483" s="14"/>
      <c r="L1483" s="14"/>
      <c r="M1483" s="14"/>
      <c r="N1483" s="15"/>
    </row>
    <row r="1484" spans="1:14" x14ac:dyDescent="0.25">
      <c r="A1484" s="36"/>
      <c r="B1484"/>
      <c r="C1484"/>
      <c r="D1484"/>
      <c r="E1484"/>
      <c r="F1484"/>
      <c r="G1484"/>
      <c r="H1484"/>
      <c r="I1484" s="14"/>
      <c r="J1484" s="14"/>
      <c r="K1484" s="14"/>
      <c r="L1484" s="14"/>
      <c r="M1484" s="14"/>
      <c r="N1484" s="15"/>
    </row>
    <row r="1485" spans="1:14" x14ac:dyDescent="0.25">
      <c r="A1485" s="36"/>
      <c r="B1485" s="39" t="s">
        <v>28</v>
      </c>
      <c r="C1485"/>
      <c r="D1485"/>
      <c r="E1485"/>
      <c r="F1485"/>
      <c r="G1485"/>
      <c r="H1485"/>
      <c r="I1485" s="14"/>
      <c r="J1485" s="14"/>
      <c r="K1485" s="14"/>
      <c r="L1485" s="14"/>
      <c r="M1485" s="14"/>
      <c r="N1485" s="15"/>
    </row>
    <row r="1486" spans="1:14" x14ac:dyDescent="0.25">
      <c r="A1486" s="36"/>
      <c r="B1486"/>
      <c r="C1486"/>
      <c r="D1486"/>
      <c r="E1486"/>
      <c r="F1486"/>
      <c r="G1486"/>
      <c r="H1486"/>
      <c r="I1486" s="14"/>
      <c r="J1486" s="14"/>
      <c r="K1486" s="14"/>
      <c r="L1486" s="14"/>
      <c r="M1486" s="14"/>
      <c r="N1486" s="15"/>
    </row>
    <row r="1487" spans="1:14" x14ac:dyDescent="0.25">
      <c r="A1487" s="36"/>
      <c r="B1487"/>
      <c r="C1487"/>
      <c r="D1487"/>
      <c r="E1487"/>
      <c r="F1487"/>
      <c r="G1487"/>
      <c r="H1487"/>
      <c r="I1487" s="14"/>
      <c r="J1487" s="14"/>
      <c r="K1487" s="14"/>
      <c r="L1487" s="14"/>
      <c r="M1487" s="14"/>
      <c r="N1487" s="15"/>
    </row>
    <row r="1488" spans="1:14" x14ac:dyDescent="0.25">
      <c r="A1488" s="36"/>
      <c r="B1488" s="40" t="s">
        <v>20</v>
      </c>
      <c r="C1488" s="40" t="s">
        <v>29</v>
      </c>
      <c r="D1488" s="42" t="s">
        <v>30</v>
      </c>
      <c r="E1488" s="42" t="s">
        <v>31</v>
      </c>
      <c r="F1488"/>
      <c r="G1488"/>
      <c r="H1488"/>
      <c r="I1488" s="14"/>
      <c r="J1488" s="14"/>
      <c r="K1488" s="14"/>
      <c r="L1488" s="14"/>
      <c r="M1488" s="14"/>
      <c r="N1488" s="15"/>
    </row>
    <row r="1489" spans="1:17" ht="28.5" x14ac:dyDescent="0.25">
      <c r="A1489" s="36"/>
      <c r="B1489" s="43" t="s">
        <v>32</v>
      </c>
      <c r="C1489" s="44">
        <v>40</v>
      </c>
      <c r="D1489" s="668">
        <v>40</v>
      </c>
      <c r="E1489" s="1081">
        <f>+D1489+D1490</f>
        <v>50</v>
      </c>
      <c r="F1489"/>
      <c r="G1489"/>
      <c r="H1489"/>
      <c r="I1489" s="14"/>
      <c r="J1489" s="14"/>
      <c r="K1489" s="14"/>
      <c r="L1489" s="14"/>
      <c r="M1489" s="14"/>
      <c r="N1489" s="15"/>
    </row>
    <row r="1490" spans="1:17" ht="42.75" x14ac:dyDescent="0.25">
      <c r="A1490" s="36"/>
      <c r="B1490" s="43" t="s">
        <v>33</v>
      </c>
      <c r="C1490" s="44">
        <v>60</v>
      </c>
      <c r="D1490" s="668">
        <v>10</v>
      </c>
      <c r="E1490" s="1082"/>
      <c r="F1490"/>
      <c r="G1490"/>
      <c r="H1490"/>
      <c r="I1490" s="14"/>
      <c r="J1490" s="14"/>
      <c r="K1490" s="14"/>
      <c r="L1490" s="14"/>
      <c r="M1490" s="14"/>
      <c r="N1490" s="15"/>
    </row>
    <row r="1491" spans="1:17" x14ac:dyDescent="0.25">
      <c r="A1491" s="36"/>
      <c r="C1491" s="37"/>
      <c r="D1491" s="21"/>
      <c r="E1491" s="38"/>
      <c r="F1491" s="34"/>
      <c r="G1491" s="34"/>
      <c r="H1491" s="34"/>
      <c r="I1491" s="35"/>
      <c r="J1491" s="35"/>
      <c r="K1491" s="35"/>
      <c r="L1491" s="35"/>
      <c r="M1491" s="35"/>
    </row>
    <row r="1492" spans="1:17" x14ac:dyDescent="0.25">
      <c r="A1492" s="36"/>
      <c r="C1492" s="37"/>
      <c r="D1492" s="21"/>
      <c r="E1492" s="38"/>
      <c r="F1492" s="34"/>
      <c r="G1492" s="34"/>
      <c r="H1492" s="34"/>
      <c r="I1492" s="35"/>
      <c r="J1492" s="35"/>
      <c r="K1492" s="35"/>
      <c r="L1492" s="35"/>
      <c r="M1492" s="35"/>
    </row>
    <row r="1493" spans="1:17" x14ac:dyDescent="0.25">
      <c r="A1493" s="36"/>
      <c r="C1493" s="37"/>
      <c r="D1493" s="21"/>
      <c r="E1493" s="38"/>
      <c r="F1493" s="34"/>
      <c r="G1493" s="34"/>
      <c r="H1493" s="34"/>
      <c r="I1493" s="35"/>
      <c r="J1493" s="35"/>
      <c r="K1493" s="35"/>
      <c r="L1493" s="35"/>
      <c r="M1493" s="35"/>
    </row>
    <row r="1494" spans="1:17" ht="15.75" thickBot="1" x14ac:dyDescent="0.3">
      <c r="M1494" s="1083" t="s">
        <v>34</v>
      </c>
      <c r="N1494" s="1083"/>
    </row>
    <row r="1495" spans="1:17" x14ac:dyDescent="0.25">
      <c r="B1495" s="39" t="s">
        <v>35</v>
      </c>
      <c r="M1495" s="45"/>
      <c r="N1495" s="45"/>
    </row>
    <row r="1496" spans="1:17" ht="15.75" thickBot="1" x14ac:dyDescent="0.3">
      <c r="M1496" s="45"/>
      <c r="N1496" s="45"/>
    </row>
    <row r="1497" spans="1:17" ht="60" x14ac:dyDescent="0.25">
      <c r="A1497" s="14"/>
      <c r="B1497" s="46" t="s">
        <v>36</v>
      </c>
      <c r="C1497" s="46" t="s">
        <v>37</v>
      </c>
      <c r="D1497" s="46" t="s">
        <v>38</v>
      </c>
      <c r="E1497" s="46" t="s">
        <v>39</v>
      </c>
      <c r="F1497" s="46" t="s">
        <v>40</v>
      </c>
      <c r="G1497" s="46" t="s">
        <v>41</v>
      </c>
      <c r="H1497" s="46" t="s">
        <v>42</v>
      </c>
      <c r="I1497" s="46" t="s">
        <v>43</v>
      </c>
      <c r="J1497" s="46" t="s">
        <v>44</v>
      </c>
      <c r="K1497" s="46" t="s">
        <v>45</v>
      </c>
      <c r="L1497" s="46" t="s">
        <v>46</v>
      </c>
      <c r="M1497" s="47" t="s">
        <v>47</v>
      </c>
      <c r="N1497" s="46" t="s">
        <v>48</v>
      </c>
      <c r="O1497" s="46" t="s">
        <v>49</v>
      </c>
      <c r="P1497" s="48" t="s">
        <v>50</v>
      </c>
      <c r="Q1497" s="48" t="s">
        <v>51</v>
      </c>
    </row>
    <row r="1498" spans="1:17" ht="180" x14ac:dyDescent="0.25">
      <c r="A1498" s="62">
        <v>1</v>
      </c>
      <c r="B1498" s="49" t="s">
        <v>3361</v>
      </c>
      <c r="C1498" s="50" t="s">
        <v>3361</v>
      </c>
      <c r="D1498" s="49" t="s">
        <v>1539</v>
      </c>
      <c r="E1498" s="51" t="s">
        <v>3517</v>
      </c>
      <c r="F1498" s="52" t="s">
        <v>21</v>
      </c>
      <c r="G1498" s="53"/>
      <c r="H1498" s="53" t="s">
        <v>3645</v>
      </c>
      <c r="I1498" s="55" t="s">
        <v>509</v>
      </c>
      <c r="J1498" s="55"/>
      <c r="K1498" s="56">
        <v>1.04</v>
      </c>
      <c r="L1498" s="56">
        <v>2.96</v>
      </c>
      <c r="M1498" s="56">
        <v>350</v>
      </c>
      <c r="N1498" s="56">
        <f>+M1498*G1498</f>
        <v>0</v>
      </c>
      <c r="O1498" s="57">
        <v>261621150</v>
      </c>
      <c r="P1498" s="57">
        <v>1156</v>
      </c>
      <c r="Q1498" s="58" t="s">
        <v>3646</v>
      </c>
    </row>
    <row r="1499" spans="1:17" x14ac:dyDescent="0.25">
      <c r="A1499" s="62">
        <f>+A1498+1</f>
        <v>2</v>
      </c>
      <c r="B1499" s="49"/>
      <c r="C1499" s="50"/>
      <c r="D1499" s="49" t="s">
        <v>272</v>
      </c>
      <c r="E1499" s="64" t="s">
        <v>3647</v>
      </c>
      <c r="F1499" s="52" t="s">
        <v>21</v>
      </c>
      <c r="G1499" s="52"/>
      <c r="H1499" s="52" t="s">
        <v>2800</v>
      </c>
      <c r="I1499" s="55" t="s">
        <v>506</v>
      </c>
      <c r="J1499" s="55"/>
      <c r="K1499" s="56">
        <v>21.36</v>
      </c>
      <c r="L1499" s="55"/>
      <c r="M1499" s="56">
        <v>401</v>
      </c>
      <c r="N1499" s="56"/>
      <c r="O1499" s="57">
        <v>2012149686</v>
      </c>
      <c r="P1499" s="57">
        <v>1154</v>
      </c>
      <c r="Q1499" s="58"/>
    </row>
    <row r="1500" spans="1:17" x14ac:dyDescent="0.25">
      <c r="A1500" s="62">
        <f t="shared" ref="A1500:A1505" si="37">+A1499+1</f>
        <v>3</v>
      </c>
      <c r="B1500" s="49"/>
      <c r="C1500" s="50"/>
      <c r="D1500" s="49"/>
      <c r="E1500" s="64"/>
      <c r="F1500" s="52"/>
      <c r="G1500" s="52"/>
      <c r="H1500" s="52"/>
      <c r="I1500" s="55"/>
      <c r="J1500" s="55"/>
      <c r="K1500" s="51"/>
      <c r="L1500" s="55"/>
      <c r="M1500" s="56"/>
      <c r="N1500" s="56"/>
      <c r="O1500" s="57"/>
      <c r="P1500" s="57"/>
      <c r="Q1500" s="58"/>
    </row>
    <row r="1501" spans="1:17" ht="120" x14ac:dyDescent="0.25">
      <c r="A1501" s="62">
        <f t="shared" si="37"/>
        <v>4</v>
      </c>
      <c r="B1501" s="49" t="s">
        <v>3361</v>
      </c>
      <c r="C1501" s="50" t="s">
        <v>3361</v>
      </c>
      <c r="D1501" s="49" t="s">
        <v>1539</v>
      </c>
      <c r="E1501" s="64" t="s">
        <v>3648</v>
      </c>
      <c r="F1501" s="52" t="s">
        <v>21</v>
      </c>
      <c r="G1501" s="52"/>
      <c r="H1501" s="52" t="s">
        <v>3044</v>
      </c>
      <c r="I1501" s="55" t="s">
        <v>73</v>
      </c>
      <c r="J1501" s="55"/>
      <c r="K1501" s="51"/>
      <c r="L1501" s="101">
        <v>10</v>
      </c>
      <c r="M1501" s="56">
        <v>208</v>
      </c>
      <c r="N1501" s="56"/>
      <c r="O1501" s="57">
        <v>246343302</v>
      </c>
      <c r="P1501" s="57">
        <v>447</v>
      </c>
      <c r="Q1501" s="58" t="s">
        <v>3649</v>
      </c>
    </row>
    <row r="1502" spans="1:17" x14ac:dyDescent="0.25">
      <c r="A1502" s="62">
        <f t="shared" si="37"/>
        <v>5</v>
      </c>
      <c r="B1502" s="49"/>
      <c r="C1502" s="50"/>
      <c r="D1502" s="49"/>
      <c r="E1502" s="64"/>
      <c r="F1502" s="52"/>
      <c r="G1502" s="52"/>
      <c r="H1502" s="52"/>
      <c r="I1502" s="55"/>
      <c r="J1502" s="55"/>
      <c r="K1502" s="51"/>
      <c r="L1502" s="55"/>
      <c r="M1502" s="56"/>
      <c r="N1502" s="56"/>
      <c r="O1502" s="57"/>
      <c r="P1502" s="57"/>
      <c r="Q1502" s="58"/>
    </row>
    <row r="1503" spans="1:17" x14ac:dyDescent="0.25">
      <c r="A1503" s="62">
        <f t="shared" si="37"/>
        <v>6</v>
      </c>
      <c r="B1503" s="49"/>
      <c r="C1503" s="50"/>
      <c r="D1503" s="49"/>
      <c r="E1503" s="64"/>
      <c r="F1503" s="52"/>
      <c r="G1503" s="52"/>
      <c r="H1503" s="52"/>
      <c r="I1503" s="55"/>
      <c r="J1503" s="55"/>
      <c r="K1503" s="51"/>
      <c r="L1503" s="55"/>
      <c r="M1503" s="56"/>
      <c r="N1503" s="56"/>
      <c r="O1503" s="57"/>
      <c r="P1503" s="57"/>
      <c r="Q1503" s="58"/>
    </row>
    <row r="1504" spans="1:17" x14ac:dyDescent="0.25">
      <c r="A1504" s="62">
        <f t="shared" si="37"/>
        <v>7</v>
      </c>
      <c r="B1504" s="49"/>
      <c r="C1504" s="50"/>
      <c r="D1504" s="49"/>
      <c r="E1504" s="64"/>
      <c r="F1504" s="52"/>
      <c r="G1504" s="52"/>
      <c r="H1504" s="52"/>
      <c r="I1504" s="55"/>
      <c r="J1504" s="55"/>
      <c r="K1504" s="51"/>
      <c r="L1504" s="55"/>
      <c r="M1504" s="56"/>
      <c r="N1504" s="56"/>
      <c r="O1504" s="57"/>
      <c r="P1504" s="57"/>
      <c r="Q1504" s="58"/>
    </row>
    <row r="1505" spans="1:17" x14ac:dyDescent="0.25">
      <c r="A1505" s="62">
        <f t="shared" si="37"/>
        <v>8</v>
      </c>
      <c r="B1505" s="49"/>
      <c r="C1505" s="50"/>
      <c r="D1505" s="49"/>
      <c r="E1505" s="64"/>
      <c r="F1505" s="52"/>
      <c r="G1505" s="52"/>
      <c r="H1505" s="52"/>
      <c r="I1505" s="55"/>
      <c r="J1505" s="55"/>
      <c r="K1505" s="51"/>
      <c r="L1505" s="55"/>
      <c r="M1505" s="56"/>
      <c r="N1505" s="56"/>
      <c r="O1505" s="57"/>
      <c r="P1505" s="57"/>
      <c r="Q1505" s="58"/>
    </row>
    <row r="1506" spans="1:17" x14ac:dyDescent="0.25">
      <c r="A1506" s="62"/>
      <c r="B1506" s="63" t="s">
        <v>31</v>
      </c>
      <c r="C1506" s="50"/>
      <c r="D1506" s="49"/>
      <c r="E1506" s="64"/>
      <c r="F1506" s="52"/>
      <c r="G1506" s="52"/>
      <c r="H1506" s="52"/>
      <c r="I1506" s="55"/>
      <c r="J1506" s="55"/>
      <c r="K1506" s="67">
        <f t="shared" ref="K1506" si="38">SUM(K1498:K1505)</f>
        <v>22.4</v>
      </c>
      <c r="L1506" s="67">
        <f t="shared" ref="L1506:N1506" si="39">SUM(L1498:L1505)</f>
        <v>12.96</v>
      </c>
      <c r="M1506" s="66">
        <f t="shared" si="39"/>
        <v>959</v>
      </c>
      <c r="N1506" s="67">
        <f t="shared" si="39"/>
        <v>0</v>
      </c>
      <c r="O1506" s="57"/>
      <c r="P1506" s="57"/>
      <c r="Q1506" s="68"/>
    </row>
    <row r="1507" spans="1:17" x14ac:dyDescent="0.25">
      <c r="A1507" s="69"/>
      <c r="B1507" s="69"/>
      <c r="C1507" s="69"/>
      <c r="D1507" s="69"/>
      <c r="E1507" s="70"/>
      <c r="F1507" s="69"/>
      <c r="G1507" s="69"/>
      <c r="H1507" s="69"/>
      <c r="I1507" s="69"/>
      <c r="J1507" s="69"/>
      <c r="K1507" s="69"/>
      <c r="L1507" s="69"/>
      <c r="M1507" s="69"/>
      <c r="N1507" s="69"/>
      <c r="O1507" s="69"/>
      <c r="P1507" s="69"/>
      <c r="Q1507" s="69"/>
    </row>
    <row r="1508" spans="1:17" x14ac:dyDescent="0.25">
      <c r="A1508" s="69"/>
      <c r="B1508" s="1069" t="s">
        <v>76</v>
      </c>
      <c r="C1508" s="1069" t="s">
        <v>77</v>
      </c>
      <c r="D1508" s="1071" t="s">
        <v>78</v>
      </c>
      <c r="E1508" s="1071"/>
      <c r="F1508" s="69"/>
      <c r="G1508" s="69"/>
      <c r="H1508" s="69"/>
      <c r="I1508" s="69"/>
      <c r="J1508" s="69"/>
      <c r="K1508" s="69"/>
      <c r="L1508" s="69"/>
      <c r="M1508" s="69"/>
      <c r="N1508" s="69"/>
      <c r="O1508" s="69"/>
      <c r="P1508" s="69"/>
      <c r="Q1508" s="69"/>
    </row>
    <row r="1509" spans="1:17" x14ac:dyDescent="0.25">
      <c r="A1509" s="69"/>
      <c r="B1509" s="1070"/>
      <c r="C1509" s="1070"/>
      <c r="D1509" s="673" t="s">
        <v>79</v>
      </c>
      <c r="E1509" s="71" t="s">
        <v>80</v>
      </c>
      <c r="F1509" s="69"/>
      <c r="G1509" s="69"/>
      <c r="H1509" s="69"/>
      <c r="I1509" s="69"/>
      <c r="J1509" s="69"/>
      <c r="K1509" s="69"/>
      <c r="L1509" s="69"/>
      <c r="M1509" s="69"/>
      <c r="N1509" s="69"/>
      <c r="O1509" s="69"/>
      <c r="P1509" s="69"/>
      <c r="Q1509" s="69"/>
    </row>
    <row r="1510" spans="1:17" ht="18.75" x14ac:dyDescent="0.25">
      <c r="A1510" s="69"/>
      <c r="B1510" s="72" t="s">
        <v>81</v>
      </c>
      <c r="C1510" s="73">
        <f>+K1506</f>
        <v>22.4</v>
      </c>
      <c r="D1510" s="75"/>
      <c r="E1510" s="75" t="s">
        <v>24</v>
      </c>
      <c r="F1510" s="76"/>
      <c r="G1510" s="76"/>
      <c r="H1510" s="76"/>
      <c r="I1510" s="76"/>
      <c r="J1510" s="76"/>
      <c r="K1510" s="76"/>
      <c r="L1510" s="76"/>
      <c r="M1510" s="76"/>
      <c r="N1510" s="69"/>
      <c r="O1510" s="69"/>
      <c r="P1510" s="69"/>
      <c r="Q1510" s="69"/>
    </row>
    <row r="1511" spans="1:17" x14ac:dyDescent="0.25">
      <c r="A1511" s="69"/>
      <c r="B1511" s="72" t="s">
        <v>82</v>
      </c>
      <c r="C1511" s="73">
        <f>+M1506</f>
        <v>959</v>
      </c>
      <c r="D1511" s="75" t="s">
        <v>24</v>
      </c>
      <c r="E1511" s="75"/>
      <c r="F1511" s="69"/>
      <c r="G1511" s="69"/>
      <c r="H1511" s="69"/>
      <c r="I1511" s="69"/>
      <c r="J1511" s="69"/>
      <c r="K1511" s="69"/>
      <c r="L1511" s="69"/>
      <c r="M1511" s="69"/>
      <c r="N1511" s="69"/>
      <c r="O1511" s="69"/>
      <c r="P1511" s="69"/>
      <c r="Q1511" s="69"/>
    </row>
    <row r="1512" spans="1:17" x14ac:dyDescent="0.25">
      <c r="A1512" s="69"/>
      <c r="B1512" s="77"/>
      <c r="C1512" s="1087"/>
      <c r="D1512" s="1087"/>
      <c r="E1512" s="1087"/>
      <c r="F1512" s="1087"/>
      <c r="G1512" s="1087"/>
      <c r="H1512" s="1087"/>
      <c r="I1512" s="1087"/>
      <c r="J1512" s="1087"/>
      <c r="K1512" s="1087"/>
      <c r="L1512" s="1087"/>
      <c r="M1512" s="1087"/>
      <c r="N1512" s="1087"/>
      <c r="O1512" s="69"/>
      <c r="P1512" s="69"/>
      <c r="Q1512" s="69"/>
    </row>
    <row r="1513" spans="1:17" ht="15.75" thickBot="1" x14ac:dyDescent="0.3"/>
    <row r="1514" spans="1:17" ht="27" thickBot="1" x14ac:dyDescent="0.3">
      <c r="B1514" s="1088" t="s">
        <v>83</v>
      </c>
      <c r="C1514" s="1088"/>
      <c r="D1514" s="1088"/>
      <c r="E1514" s="1088"/>
      <c r="F1514" s="1088"/>
      <c r="G1514" s="1088"/>
      <c r="H1514" s="1088"/>
      <c r="I1514" s="1088"/>
      <c r="J1514" s="1088"/>
      <c r="K1514" s="1088"/>
      <c r="L1514" s="1088"/>
      <c r="M1514" s="1088"/>
      <c r="N1514" s="1088"/>
    </row>
    <row r="1517" spans="1:17" ht="105" x14ac:dyDescent="0.25">
      <c r="B1517" s="78" t="s">
        <v>84</v>
      </c>
      <c r="C1517" s="79" t="s">
        <v>85</v>
      </c>
      <c r="D1517" s="79" t="s">
        <v>86</v>
      </c>
      <c r="E1517" s="79" t="s">
        <v>87</v>
      </c>
      <c r="F1517" s="79" t="s">
        <v>88</v>
      </c>
      <c r="G1517" s="79" t="s">
        <v>89</v>
      </c>
      <c r="H1517" s="79" t="s">
        <v>90</v>
      </c>
      <c r="I1517" s="79" t="s">
        <v>91</v>
      </c>
      <c r="J1517" s="79" t="s">
        <v>92</v>
      </c>
      <c r="K1517" s="79" t="s">
        <v>93</v>
      </c>
      <c r="L1517" s="79" t="s">
        <v>94</v>
      </c>
      <c r="M1517" s="80" t="s">
        <v>95</v>
      </c>
      <c r="N1517" s="80" t="s">
        <v>96</v>
      </c>
      <c r="O1517" s="1084" t="s">
        <v>97</v>
      </c>
      <c r="P1517" s="1086"/>
      <c r="Q1517" s="79" t="s">
        <v>98</v>
      </c>
    </row>
    <row r="1518" spans="1:17" x14ac:dyDescent="0.25">
      <c r="B1518" s="81" t="s">
        <v>242</v>
      </c>
      <c r="C1518" s="81" t="s">
        <v>524</v>
      </c>
      <c r="D1518" s="82" t="s">
        <v>3650</v>
      </c>
      <c r="E1518" s="311">
        <v>126</v>
      </c>
      <c r="F1518" s="83"/>
      <c r="G1518" s="83" t="s">
        <v>21</v>
      </c>
      <c r="H1518" s="83"/>
      <c r="I1518" s="84"/>
      <c r="J1518" s="84" t="s">
        <v>21</v>
      </c>
      <c r="K1518" s="84" t="s">
        <v>21</v>
      </c>
      <c r="L1518" s="84" t="s">
        <v>21</v>
      </c>
      <c r="M1518" s="84" t="s">
        <v>21</v>
      </c>
      <c r="N1518" s="84" t="s">
        <v>21</v>
      </c>
      <c r="O1518" s="994"/>
      <c r="P1518" s="996"/>
      <c r="Q1518" s="41" t="s">
        <v>21</v>
      </c>
    </row>
    <row r="1519" spans="1:17" x14ac:dyDescent="0.25">
      <c r="B1519" s="81" t="s">
        <v>242</v>
      </c>
      <c r="C1519" s="81" t="s">
        <v>524</v>
      </c>
      <c r="D1519" s="82" t="s">
        <v>3651</v>
      </c>
      <c r="E1519" s="311">
        <v>122</v>
      </c>
      <c r="F1519" s="83"/>
      <c r="G1519" s="83" t="s">
        <v>21</v>
      </c>
      <c r="H1519" s="83"/>
      <c r="I1519" s="84"/>
      <c r="J1519" s="84" t="s">
        <v>21</v>
      </c>
      <c r="K1519" s="84" t="s">
        <v>21</v>
      </c>
      <c r="L1519" s="84" t="s">
        <v>21</v>
      </c>
      <c r="M1519" s="84" t="s">
        <v>21</v>
      </c>
      <c r="N1519" s="84" t="s">
        <v>21</v>
      </c>
      <c r="O1519" s="994"/>
      <c r="P1519" s="996"/>
      <c r="Q1519" s="41" t="s">
        <v>21</v>
      </c>
    </row>
    <row r="1520" spans="1:17" x14ac:dyDescent="0.25">
      <c r="B1520" s="81" t="s">
        <v>242</v>
      </c>
      <c r="C1520" s="81" t="s">
        <v>524</v>
      </c>
      <c r="D1520" s="82" t="s">
        <v>3652</v>
      </c>
      <c r="E1520" s="311">
        <v>76</v>
      </c>
      <c r="F1520" s="83"/>
      <c r="G1520" s="83" t="s">
        <v>21</v>
      </c>
      <c r="H1520" s="83"/>
      <c r="I1520" s="84"/>
      <c r="J1520" s="84" t="s">
        <v>21</v>
      </c>
      <c r="K1520" s="84" t="s">
        <v>21</v>
      </c>
      <c r="L1520" s="84" t="s">
        <v>21</v>
      </c>
      <c r="M1520" s="84" t="s">
        <v>21</v>
      </c>
      <c r="N1520" s="84" t="s">
        <v>21</v>
      </c>
      <c r="O1520" s="1103" t="s">
        <v>3653</v>
      </c>
      <c r="P1520" s="1104"/>
      <c r="Q1520" s="41" t="s">
        <v>21</v>
      </c>
    </row>
    <row r="1521" spans="2:17" x14ac:dyDescent="0.25">
      <c r="B1521" s="81" t="s">
        <v>242</v>
      </c>
      <c r="C1521" s="81" t="s">
        <v>524</v>
      </c>
      <c r="D1521" s="82" t="s">
        <v>3654</v>
      </c>
      <c r="E1521" s="311">
        <v>77</v>
      </c>
      <c r="F1521" s="83"/>
      <c r="G1521" s="83" t="s">
        <v>21</v>
      </c>
      <c r="H1521" s="83"/>
      <c r="I1521" s="84"/>
      <c r="J1521" s="84" t="s">
        <v>21</v>
      </c>
      <c r="K1521" s="84" t="s">
        <v>21</v>
      </c>
      <c r="L1521" s="84" t="s">
        <v>21</v>
      </c>
      <c r="M1521" s="84" t="s">
        <v>21</v>
      </c>
      <c r="N1521" s="84" t="s">
        <v>21</v>
      </c>
      <c r="O1521" s="994"/>
      <c r="P1521" s="996"/>
      <c r="Q1521" s="41" t="s">
        <v>21</v>
      </c>
    </row>
    <row r="1522" spans="2:17" x14ac:dyDescent="0.25">
      <c r="B1522" s="81"/>
      <c r="C1522" s="81"/>
      <c r="D1522" s="82"/>
      <c r="E1522" s="82"/>
      <c r="F1522" s="83"/>
      <c r="G1522" s="83"/>
      <c r="H1522" s="83"/>
      <c r="I1522" s="84"/>
      <c r="J1522" s="84" t="s">
        <v>21</v>
      </c>
      <c r="K1522" s="84" t="s">
        <v>21</v>
      </c>
      <c r="L1522" s="84" t="s">
        <v>21</v>
      </c>
      <c r="M1522" s="84" t="s">
        <v>21</v>
      </c>
      <c r="N1522" s="84" t="s">
        <v>21</v>
      </c>
      <c r="O1522" s="994"/>
      <c r="P1522" s="996"/>
      <c r="Q1522" s="41" t="s">
        <v>21</v>
      </c>
    </row>
    <row r="1523" spans="2:17" x14ac:dyDescent="0.25">
      <c r="B1523" s="81"/>
      <c r="C1523" s="81"/>
      <c r="D1523" s="82"/>
      <c r="E1523" s="82"/>
      <c r="F1523" s="83"/>
      <c r="G1523" s="83"/>
      <c r="H1523" s="83"/>
      <c r="I1523" s="84"/>
      <c r="J1523" s="84"/>
      <c r="K1523" s="41"/>
      <c r="L1523" s="41"/>
      <c r="M1523" s="41"/>
      <c r="N1523" s="41"/>
      <c r="O1523" s="994"/>
      <c r="P1523" s="996"/>
      <c r="Q1523" s="41"/>
    </row>
    <row r="1524" spans="2:17" x14ac:dyDescent="0.25">
      <c r="B1524" s="41"/>
      <c r="C1524" s="41"/>
      <c r="D1524" s="41"/>
      <c r="E1524" s="41"/>
      <c r="F1524" s="41"/>
      <c r="G1524" s="41"/>
      <c r="H1524" s="41"/>
      <c r="I1524" s="41"/>
      <c r="J1524" s="41"/>
      <c r="K1524" s="41"/>
      <c r="L1524" s="41"/>
      <c r="M1524" s="41"/>
      <c r="N1524" s="41"/>
      <c r="O1524" s="994"/>
      <c r="P1524" s="996"/>
      <c r="Q1524" s="41"/>
    </row>
    <row r="1525" spans="2:17" x14ac:dyDescent="0.25">
      <c r="B1525" s="2" t="s">
        <v>107</v>
      </c>
    </row>
    <row r="1526" spans="2:17" x14ac:dyDescent="0.25">
      <c r="B1526" s="2" t="s">
        <v>108</v>
      </c>
    </row>
    <row r="1527" spans="2:17" x14ac:dyDescent="0.25">
      <c r="B1527" s="2" t="s">
        <v>109</v>
      </c>
    </row>
    <row r="1529" spans="2:17" ht="15.75" thickBot="1" x14ac:dyDescent="0.3"/>
    <row r="1530" spans="2:17" ht="27" thickBot="1" x14ac:dyDescent="0.3">
      <c r="B1530" s="1091" t="s">
        <v>110</v>
      </c>
      <c r="C1530" s="1092"/>
      <c r="D1530" s="1092"/>
      <c r="E1530" s="1092"/>
      <c r="F1530" s="1092"/>
      <c r="G1530" s="1092"/>
      <c r="H1530" s="1092"/>
      <c r="I1530" s="1092"/>
      <c r="J1530" s="1092"/>
      <c r="K1530" s="1092"/>
      <c r="L1530" s="1092"/>
      <c r="M1530" s="1092"/>
      <c r="N1530" s="1093"/>
    </row>
    <row r="1535" spans="2:17" ht="75" x14ac:dyDescent="0.25">
      <c r="B1535" s="78" t="s">
        <v>111</v>
      </c>
      <c r="C1535" s="78" t="s">
        <v>112</v>
      </c>
      <c r="D1535" s="78" t="s">
        <v>113</v>
      </c>
      <c r="E1535" s="78" t="s">
        <v>114</v>
      </c>
      <c r="F1535" s="78" t="s">
        <v>115</v>
      </c>
      <c r="G1535" s="78" t="s">
        <v>116</v>
      </c>
      <c r="H1535" s="78" t="s">
        <v>117</v>
      </c>
      <c r="I1535" s="78" t="s">
        <v>118</v>
      </c>
      <c r="J1535" s="1084" t="s">
        <v>119</v>
      </c>
      <c r="K1535" s="1085"/>
      <c r="L1535" s="1086"/>
      <c r="M1535" s="78" t="s">
        <v>120</v>
      </c>
      <c r="N1535" s="78" t="s">
        <v>121</v>
      </c>
      <c r="O1535" s="78" t="s">
        <v>122</v>
      </c>
      <c r="P1535" s="1084" t="s">
        <v>97</v>
      </c>
      <c r="Q1535" s="1086"/>
    </row>
    <row r="1536" spans="2:17" x14ac:dyDescent="0.25">
      <c r="B1536" s="85" t="s">
        <v>123</v>
      </c>
      <c r="C1536" s="85"/>
      <c r="D1536" s="81" t="s">
        <v>3655</v>
      </c>
      <c r="E1536" s="81">
        <v>43871489</v>
      </c>
      <c r="F1536" s="81" t="s">
        <v>396</v>
      </c>
      <c r="G1536" s="81" t="s">
        <v>183</v>
      </c>
      <c r="H1536" s="81">
        <v>2004</v>
      </c>
      <c r="I1536" s="82"/>
      <c r="J1536" s="86" t="s">
        <v>321</v>
      </c>
      <c r="K1536" s="87"/>
      <c r="L1536" s="84"/>
      <c r="M1536" s="41" t="s">
        <v>21</v>
      </c>
      <c r="N1536" s="41" t="s">
        <v>21</v>
      </c>
      <c r="O1536" s="41" t="s">
        <v>21</v>
      </c>
      <c r="P1536" s="993"/>
      <c r="Q1536" s="993"/>
    </row>
    <row r="1537" spans="2:17" x14ac:dyDescent="0.25">
      <c r="B1537" s="85" t="s">
        <v>123</v>
      </c>
      <c r="C1537" s="85"/>
      <c r="D1537" s="81" t="s">
        <v>3656</v>
      </c>
      <c r="E1537" s="81">
        <v>21759473</v>
      </c>
      <c r="F1537" s="81" t="s">
        <v>3657</v>
      </c>
      <c r="G1537" s="81" t="s">
        <v>1044</v>
      </c>
      <c r="H1537" s="81">
        <v>2009</v>
      </c>
      <c r="I1537" s="82"/>
      <c r="J1537" s="86" t="s">
        <v>571</v>
      </c>
      <c r="K1537" s="87"/>
      <c r="L1537" s="84"/>
      <c r="M1537" s="41" t="s">
        <v>21</v>
      </c>
      <c r="N1537" s="41" t="s">
        <v>21</v>
      </c>
      <c r="O1537" s="41" t="s">
        <v>21</v>
      </c>
      <c r="P1537" s="668"/>
      <c r="Q1537" s="668"/>
    </row>
    <row r="1538" spans="2:17" x14ac:dyDescent="0.25">
      <c r="B1538" s="85" t="s">
        <v>229</v>
      </c>
      <c r="C1538" s="85"/>
      <c r="D1538" s="81" t="s">
        <v>3658</v>
      </c>
      <c r="E1538" s="81">
        <v>71494616</v>
      </c>
      <c r="F1538" s="81" t="s">
        <v>368</v>
      </c>
      <c r="G1538" s="81" t="s">
        <v>367</v>
      </c>
      <c r="H1538" s="81">
        <v>2008</v>
      </c>
      <c r="I1538" s="82"/>
      <c r="J1538" s="86" t="s">
        <v>2645</v>
      </c>
      <c r="K1538" s="87"/>
      <c r="L1538" s="84"/>
      <c r="M1538" s="41" t="s">
        <v>21</v>
      </c>
      <c r="N1538" s="41" t="s">
        <v>21</v>
      </c>
      <c r="O1538" s="41" t="s">
        <v>21</v>
      </c>
      <c r="P1538" s="668"/>
      <c r="Q1538" s="668"/>
    </row>
    <row r="1539" spans="2:17" x14ac:dyDescent="0.25">
      <c r="B1539" s="85" t="s">
        <v>229</v>
      </c>
      <c r="C1539" s="85"/>
      <c r="D1539" s="81" t="s">
        <v>3659</v>
      </c>
      <c r="E1539" s="81">
        <v>21595991</v>
      </c>
      <c r="F1539" s="81" t="s">
        <v>273</v>
      </c>
      <c r="G1539" s="81" t="s">
        <v>699</v>
      </c>
      <c r="H1539" s="81">
        <v>2011</v>
      </c>
      <c r="I1539" s="82"/>
      <c r="J1539" s="86" t="s">
        <v>1629</v>
      </c>
      <c r="K1539" s="87"/>
      <c r="L1539" s="84"/>
      <c r="M1539" s="41" t="s">
        <v>21</v>
      </c>
      <c r="N1539" s="41" t="s">
        <v>21</v>
      </c>
      <c r="O1539" s="41" t="s">
        <v>21</v>
      </c>
      <c r="P1539" s="1089" t="s">
        <v>3660</v>
      </c>
      <c r="Q1539" s="1090"/>
    </row>
    <row r="1541" spans="2:17" ht="15.75" thickBot="1" x14ac:dyDescent="0.3"/>
    <row r="1542" spans="2:17" ht="27" thickBot="1" x14ac:dyDescent="0.3">
      <c r="B1542" s="1091" t="s">
        <v>145</v>
      </c>
      <c r="C1542" s="1092"/>
      <c r="D1542" s="1092"/>
      <c r="E1542" s="1092"/>
      <c r="F1542" s="1092"/>
      <c r="G1542" s="1092"/>
      <c r="H1542" s="1092"/>
      <c r="I1542" s="1092"/>
      <c r="J1542" s="1092"/>
      <c r="K1542" s="1092"/>
      <c r="L1542" s="1092"/>
      <c r="M1542" s="1092"/>
      <c r="N1542" s="1093"/>
    </row>
    <row r="1545" spans="2:17" ht="30" x14ac:dyDescent="0.25">
      <c r="B1545" s="79" t="s">
        <v>20</v>
      </c>
      <c r="C1545" s="79" t="s">
        <v>146</v>
      </c>
      <c r="D1545" s="1084" t="s">
        <v>97</v>
      </c>
      <c r="E1545" s="1086"/>
    </row>
    <row r="1546" spans="2:17" x14ac:dyDescent="0.25">
      <c r="B1546" s="682" t="s">
        <v>147</v>
      </c>
      <c r="C1546" s="41" t="s">
        <v>22</v>
      </c>
      <c r="D1546" s="993" t="s">
        <v>3661</v>
      </c>
      <c r="E1546" s="993"/>
    </row>
    <row r="1549" spans="2:17" ht="26.25" x14ac:dyDescent="0.25">
      <c r="B1549" s="1072" t="s">
        <v>148</v>
      </c>
      <c r="C1549" s="1073"/>
      <c r="D1549" s="1073"/>
      <c r="E1549" s="1073"/>
      <c r="F1549" s="1073"/>
      <c r="G1549" s="1073"/>
      <c r="H1549" s="1073"/>
      <c r="I1549" s="1073"/>
      <c r="J1549" s="1073"/>
      <c r="K1549" s="1073"/>
      <c r="L1549" s="1073"/>
      <c r="M1549" s="1073"/>
      <c r="N1549" s="1073"/>
      <c r="O1549" s="1073"/>
      <c r="P1549" s="1073"/>
    </row>
    <row r="1551" spans="2:17" ht="15.75" thickBot="1" x14ac:dyDescent="0.3"/>
    <row r="1552" spans="2:17" ht="27" thickBot="1" x14ac:dyDescent="0.3">
      <c r="B1552" s="1091" t="s">
        <v>149</v>
      </c>
      <c r="C1552" s="1092"/>
      <c r="D1552" s="1092"/>
      <c r="E1552" s="1092"/>
      <c r="F1552" s="1092"/>
      <c r="G1552" s="1092"/>
      <c r="H1552" s="1092"/>
      <c r="I1552" s="1092"/>
      <c r="J1552" s="1092"/>
      <c r="K1552" s="1092"/>
      <c r="L1552" s="1092"/>
      <c r="M1552" s="1092"/>
      <c r="N1552" s="1093"/>
    </row>
    <row r="1554" spans="1:17" ht="15.75" thickBot="1" x14ac:dyDescent="0.3">
      <c r="M1554" s="45"/>
      <c r="N1554" s="45"/>
    </row>
    <row r="1555" spans="1:17" ht="60" x14ac:dyDescent="0.25">
      <c r="A1555" s="14"/>
      <c r="B1555" s="46" t="s">
        <v>36</v>
      </c>
      <c r="C1555" s="46" t="s">
        <v>37</v>
      </c>
      <c r="D1555" s="46" t="s">
        <v>38</v>
      </c>
      <c r="E1555" s="46" t="s">
        <v>39</v>
      </c>
      <c r="F1555" s="46" t="s">
        <v>40</v>
      </c>
      <c r="G1555" s="46" t="s">
        <v>41</v>
      </c>
      <c r="H1555" s="46" t="s">
        <v>42</v>
      </c>
      <c r="I1555" s="46" t="s">
        <v>43</v>
      </c>
      <c r="J1555" s="46" t="s">
        <v>44</v>
      </c>
      <c r="K1555" s="46" t="s">
        <v>45</v>
      </c>
      <c r="L1555" s="46" t="s">
        <v>46</v>
      </c>
      <c r="M1555" s="47" t="s">
        <v>47</v>
      </c>
      <c r="N1555" s="46" t="s">
        <v>48</v>
      </c>
      <c r="O1555" s="46" t="s">
        <v>49</v>
      </c>
      <c r="P1555" s="48" t="s">
        <v>50</v>
      </c>
      <c r="Q1555" s="48" t="s">
        <v>51</v>
      </c>
    </row>
    <row r="1556" spans="1:17" ht="30" x14ac:dyDescent="0.25">
      <c r="A1556" s="62">
        <v>1</v>
      </c>
      <c r="B1556" s="49" t="s">
        <v>3361</v>
      </c>
      <c r="C1556" s="50" t="s">
        <v>3361</v>
      </c>
      <c r="D1556" s="49" t="s">
        <v>1539</v>
      </c>
      <c r="E1556" s="64" t="s">
        <v>3662</v>
      </c>
      <c r="F1556" s="52" t="s">
        <v>21</v>
      </c>
      <c r="G1556" s="53"/>
      <c r="H1556" s="54" t="s">
        <v>3663</v>
      </c>
      <c r="I1556" s="55" t="s">
        <v>73</v>
      </c>
      <c r="J1556" s="55" t="s">
        <v>22</v>
      </c>
      <c r="K1556" s="56">
        <v>9.84</v>
      </c>
      <c r="L1556" s="55"/>
      <c r="M1556" s="56"/>
      <c r="N1556" s="56">
        <v>208</v>
      </c>
      <c r="O1556" s="57">
        <v>246343302</v>
      </c>
      <c r="P1556" s="57">
        <v>1589</v>
      </c>
      <c r="Q1556" s="58"/>
    </row>
    <row r="1557" spans="1:17" ht="30" x14ac:dyDescent="0.25">
      <c r="A1557" s="62">
        <f>+A1556+1</f>
        <v>2</v>
      </c>
      <c r="B1557" s="49" t="s">
        <v>3361</v>
      </c>
      <c r="C1557" s="50" t="s">
        <v>3361</v>
      </c>
      <c r="D1557" s="49" t="s">
        <v>1539</v>
      </c>
      <c r="E1557" s="64" t="s">
        <v>3664</v>
      </c>
      <c r="F1557" s="52"/>
      <c r="G1557" s="52"/>
      <c r="H1557" s="52" t="s">
        <v>3665</v>
      </c>
      <c r="I1557" s="55" t="s">
        <v>3494</v>
      </c>
      <c r="J1557" s="55" t="s">
        <v>22</v>
      </c>
      <c r="K1557" s="56">
        <v>10.08</v>
      </c>
      <c r="L1557" s="55"/>
      <c r="M1557" s="56"/>
      <c r="N1557" s="56">
        <v>208</v>
      </c>
      <c r="O1557" s="57">
        <v>250809475</v>
      </c>
      <c r="P1557" s="57">
        <v>1589</v>
      </c>
      <c r="Q1557" s="58"/>
    </row>
    <row r="1558" spans="1:17" x14ac:dyDescent="0.25">
      <c r="A1558" s="62">
        <f t="shared" ref="A1558:A1563" si="40">+A1557+1</f>
        <v>3</v>
      </c>
      <c r="B1558" s="49"/>
      <c r="C1558" s="50"/>
      <c r="D1558" s="49"/>
      <c r="E1558" s="64"/>
      <c r="F1558" s="52"/>
      <c r="G1558" s="52"/>
      <c r="H1558" s="52"/>
      <c r="I1558" s="55"/>
      <c r="J1558" s="55"/>
      <c r="K1558" s="55"/>
      <c r="L1558" s="55"/>
      <c r="M1558" s="56"/>
      <c r="N1558" s="56"/>
      <c r="O1558" s="57"/>
      <c r="P1558" s="57"/>
      <c r="Q1558" s="58"/>
    </row>
    <row r="1559" spans="1:17" x14ac:dyDescent="0.25">
      <c r="A1559" s="62">
        <f t="shared" si="40"/>
        <v>4</v>
      </c>
      <c r="B1559" s="49"/>
      <c r="C1559" s="50"/>
      <c r="D1559" s="49"/>
      <c r="E1559" s="64"/>
      <c r="F1559" s="52"/>
      <c r="G1559" s="52"/>
      <c r="H1559" s="52"/>
      <c r="I1559" s="55"/>
      <c r="J1559" s="55"/>
      <c r="K1559" s="55"/>
      <c r="L1559" s="55"/>
      <c r="M1559" s="56"/>
      <c r="N1559" s="56"/>
      <c r="O1559" s="57"/>
      <c r="P1559" s="57"/>
      <c r="Q1559" s="58"/>
    </row>
    <row r="1560" spans="1:17" x14ac:dyDescent="0.25">
      <c r="A1560" s="62">
        <f t="shared" si="40"/>
        <v>5</v>
      </c>
      <c r="B1560" s="49"/>
      <c r="C1560" s="50"/>
      <c r="D1560" s="49"/>
      <c r="E1560" s="64"/>
      <c r="F1560" s="52"/>
      <c r="G1560" s="52"/>
      <c r="H1560" s="52"/>
      <c r="I1560" s="55"/>
      <c r="J1560" s="55"/>
      <c r="K1560" s="55"/>
      <c r="L1560" s="55"/>
      <c r="M1560" s="56"/>
      <c r="N1560" s="56"/>
      <c r="O1560" s="57"/>
      <c r="P1560" s="57"/>
      <c r="Q1560" s="58"/>
    </row>
    <row r="1561" spans="1:17" x14ac:dyDescent="0.25">
      <c r="A1561" s="62">
        <f t="shared" si="40"/>
        <v>6</v>
      </c>
      <c r="B1561" s="49"/>
      <c r="C1561" s="50"/>
      <c r="D1561" s="49"/>
      <c r="E1561" s="64"/>
      <c r="F1561" s="52"/>
      <c r="G1561" s="52"/>
      <c r="H1561" s="52"/>
      <c r="I1561" s="55"/>
      <c r="J1561" s="55"/>
      <c r="K1561" s="55"/>
      <c r="L1561" s="55"/>
      <c r="M1561" s="56"/>
      <c r="N1561" s="56"/>
      <c r="O1561" s="57"/>
      <c r="P1561" s="57"/>
      <c r="Q1561" s="58"/>
    </row>
    <row r="1562" spans="1:17" x14ac:dyDescent="0.25">
      <c r="A1562" s="62">
        <f t="shared" si="40"/>
        <v>7</v>
      </c>
      <c r="B1562" s="49"/>
      <c r="C1562" s="50"/>
      <c r="D1562" s="49"/>
      <c r="E1562" s="64"/>
      <c r="F1562" s="52"/>
      <c r="G1562" s="52"/>
      <c r="H1562" s="52"/>
      <c r="I1562" s="55"/>
      <c r="J1562" s="55"/>
      <c r="K1562" s="55"/>
      <c r="L1562" s="55"/>
      <c r="M1562" s="56"/>
      <c r="N1562" s="56"/>
      <c r="O1562" s="57"/>
      <c r="P1562" s="57"/>
      <c r="Q1562" s="58"/>
    </row>
    <row r="1563" spans="1:17" x14ac:dyDescent="0.25">
      <c r="A1563" s="62">
        <f t="shared" si="40"/>
        <v>8</v>
      </c>
      <c r="B1563" s="49"/>
      <c r="C1563" s="50"/>
      <c r="D1563" s="49"/>
      <c r="E1563" s="64"/>
      <c r="F1563" s="52"/>
      <c r="G1563" s="52"/>
      <c r="H1563" s="52"/>
      <c r="I1563" s="55"/>
      <c r="J1563" s="55"/>
      <c r="K1563" s="55"/>
      <c r="L1563" s="55"/>
      <c r="M1563" s="56"/>
      <c r="N1563" s="56"/>
      <c r="O1563" s="57"/>
      <c r="P1563" s="57"/>
      <c r="Q1563" s="58"/>
    </row>
    <row r="1564" spans="1:17" x14ac:dyDescent="0.25">
      <c r="A1564" s="62"/>
      <c r="B1564" s="63" t="s">
        <v>31</v>
      </c>
      <c r="C1564" s="50"/>
      <c r="D1564" s="49"/>
      <c r="E1564" s="64"/>
      <c r="F1564" s="52"/>
      <c r="G1564" s="52"/>
      <c r="H1564" s="52"/>
      <c r="I1564" s="55"/>
      <c r="J1564" s="55"/>
      <c r="K1564" s="67">
        <f t="shared" ref="K1564:N1564" si="41">SUM(K1556:K1563)</f>
        <v>19.920000000000002</v>
      </c>
      <c r="L1564" s="67">
        <f t="shared" si="41"/>
        <v>0</v>
      </c>
      <c r="M1564" s="66">
        <f t="shared" si="41"/>
        <v>0</v>
      </c>
      <c r="N1564" s="67">
        <f t="shared" si="41"/>
        <v>416</v>
      </c>
      <c r="O1564" s="57"/>
      <c r="P1564" s="57"/>
      <c r="Q1564" s="68"/>
    </row>
    <row r="1565" spans="1:17" x14ac:dyDescent="0.25">
      <c r="B1565" s="69"/>
      <c r="C1565" s="69"/>
      <c r="D1565" s="69"/>
      <c r="E1565" s="70"/>
      <c r="F1565" s="69"/>
      <c r="G1565" s="69"/>
      <c r="H1565" s="69"/>
      <c r="I1565" s="69"/>
      <c r="J1565" s="69"/>
      <c r="K1565" s="69"/>
      <c r="L1565" s="69"/>
      <c r="M1565" s="69"/>
      <c r="N1565" s="69"/>
      <c r="O1565" s="69"/>
      <c r="P1565" s="69"/>
    </row>
    <row r="1566" spans="1:17" ht="18.75" x14ac:dyDescent="0.25">
      <c r="B1566" s="72" t="s">
        <v>172</v>
      </c>
      <c r="C1566" s="89">
        <f>+K1564</f>
        <v>19.920000000000002</v>
      </c>
      <c r="H1566" s="76"/>
      <c r="I1566" s="76"/>
      <c r="J1566" s="76"/>
      <c r="K1566" s="76"/>
      <c r="L1566" s="76"/>
      <c r="M1566" s="76"/>
      <c r="N1566" s="69"/>
      <c r="O1566" s="69"/>
      <c r="P1566" s="69"/>
    </row>
    <row r="1568" spans="1:17" ht="15.75" thickBot="1" x14ac:dyDescent="0.3"/>
    <row r="1569" spans="2:17" ht="30.75" thickBot="1" x14ac:dyDescent="0.3">
      <c r="B1569" s="90" t="s">
        <v>173</v>
      </c>
      <c r="C1569" s="91" t="s">
        <v>174</v>
      </c>
      <c r="D1569" s="90" t="s">
        <v>30</v>
      </c>
      <c r="E1569" s="91" t="s">
        <v>175</v>
      </c>
    </row>
    <row r="1570" spans="2:17" x14ac:dyDescent="0.25">
      <c r="B1570" s="92" t="s">
        <v>176</v>
      </c>
      <c r="C1570" s="93">
        <v>20</v>
      </c>
      <c r="D1570" s="93"/>
      <c r="E1570" s="1094">
        <f>+D1570+D1571+D1572</f>
        <v>40</v>
      </c>
    </row>
    <row r="1571" spans="2:17" x14ac:dyDescent="0.25">
      <c r="B1571" s="92" t="s">
        <v>177</v>
      </c>
      <c r="C1571" s="74">
        <v>30</v>
      </c>
      <c r="D1571" s="668">
        <v>0</v>
      </c>
      <c r="E1571" s="1095"/>
    </row>
    <row r="1572" spans="2:17" ht="15.75" thickBot="1" x14ac:dyDescent="0.3">
      <c r="B1572" s="92" t="s">
        <v>178</v>
      </c>
      <c r="C1572" s="94">
        <v>40</v>
      </c>
      <c r="D1572" s="94">
        <v>40</v>
      </c>
      <c r="E1572" s="1096"/>
    </row>
    <row r="1574" spans="2:17" ht="15.75" thickBot="1" x14ac:dyDescent="0.3"/>
    <row r="1575" spans="2:17" ht="27" thickBot="1" x14ac:dyDescent="0.3">
      <c r="B1575" s="1091" t="s">
        <v>179</v>
      </c>
      <c r="C1575" s="1092"/>
      <c r="D1575" s="1092"/>
      <c r="E1575" s="1092"/>
      <c r="F1575" s="1092"/>
      <c r="G1575" s="1092"/>
      <c r="H1575" s="1092"/>
      <c r="I1575" s="1092"/>
      <c r="J1575" s="1092"/>
      <c r="K1575" s="1092"/>
      <c r="L1575" s="1092"/>
      <c r="M1575" s="1092"/>
      <c r="N1575" s="1093"/>
    </row>
    <row r="1577" spans="2:17" ht="75" x14ac:dyDescent="0.25">
      <c r="B1577" s="78" t="s">
        <v>111</v>
      </c>
      <c r="C1577" s="78" t="s">
        <v>112</v>
      </c>
      <c r="D1577" s="78" t="s">
        <v>113</v>
      </c>
      <c r="E1577" s="78" t="s">
        <v>114</v>
      </c>
      <c r="F1577" s="78" t="s">
        <v>115</v>
      </c>
      <c r="G1577" s="78" t="s">
        <v>116</v>
      </c>
      <c r="H1577" s="78" t="s">
        <v>117</v>
      </c>
      <c r="I1577" s="78" t="s">
        <v>118</v>
      </c>
      <c r="J1577" s="1084" t="s">
        <v>119</v>
      </c>
      <c r="K1577" s="1085"/>
      <c r="L1577" s="1086"/>
      <c r="M1577" s="78" t="s">
        <v>120</v>
      </c>
      <c r="N1577" s="78" t="s">
        <v>121</v>
      </c>
      <c r="O1577" s="78" t="s">
        <v>122</v>
      </c>
      <c r="P1577" s="1084" t="s">
        <v>97</v>
      </c>
      <c r="Q1577" s="1086"/>
    </row>
    <row r="1578" spans="2:17" x14ac:dyDescent="0.25">
      <c r="B1578" s="85" t="s">
        <v>1605</v>
      </c>
      <c r="C1578" s="85"/>
      <c r="D1578" s="81" t="s">
        <v>3568</v>
      </c>
      <c r="E1578" s="81">
        <v>43580133</v>
      </c>
      <c r="F1578" s="81" t="s">
        <v>206</v>
      </c>
      <c r="G1578" s="81" t="s">
        <v>3569</v>
      </c>
      <c r="H1578" s="81">
        <v>1999</v>
      </c>
      <c r="I1578" s="82"/>
      <c r="J1578" s="86"/>
      <c r="K1578" s="87"/>
      <c r="L1578" s="84"/>
      <c r="M1578" s="41" t="s">
        <v>21</v>
      </c>
      <c r="N1578" s="41" t="s">
        <v>21</v>
      </c>
      <c r="O1578" s="41" t="s">
        <v>21</v>
      </c>
      <c r="P1578" s="1089"/>
      <c r="Q1578" s="1090"/>
    </row>
    <row r="1579" spans="2:17" x14ac:dyDescent="0.25">
      <c r="B1579" s="85" t="s">
        <v>3427</v>
      </c>
      <c r="C1579" s="85"/>
      <c r="D1579" s="81" t="s">
        <v>3597</v>
      </c>
      <c r="E1579" s="81">
        <v>71615598</v>
      </c>
      <c r="F1579" s="81" t="s">
        <v>401</v>
      </c>
      <c r="G1579" s="81" t="s">
        <v>738</v>
      </c>
      <c r="H1579" s="81">
        <v>1986</v>
      </c>
      <c r="I1579" s="82"/>
      <c r="J1579" s="86"/>
      <c r="K1579" s="87"/>
      <c r="L1579" s="84"/>
      <c r="M1579" s="41" t="s">
        <v>21</v>
      </c>
      <c r="N1579" s="41" t="s">
        <v>22</v>
      </c>
      <c r="O1579" s="41" t="s">
        <v>22</v>
      </c>
      <c r="P1579" s="1089" t="s">
        <v>3666</v>
      </c>
      <c r="Q1579" s="1090"/>
    </row>
    <row r="1580" spans="2:17" x14ac:dyDescent="0.25">
      <c r="B1580" s="85" t="s">
        <v>3599</v>
      </c>
      <c r="C1580" s="85"/>
      <c r="D1580" s="81" t="s">
        <v>3600</v>
      </c>
      <c r="E1580" s="81">
        <v>43577893</v>
      </c>
      <c r="F1580" s="81" t="s">
        <v>282</v>
      </c>
      <c r="G1580" s="81" t="s">
        <v>183</v>
      </c>
      <c r="H1580" s="81" t="s">
        <v>983</v>
      </c>
      <c r="I1580" s="82"/>
      <c r="J1580" s="86" t="s">
        <v>3601</v>
      </c>
      <c r="K1580" s="87"/>
      <c r="L1580" s="84"/>
      <c r="M1580" s="41" t="s">
        <v>21</v>
      </c>
      <c r="N1580" s="41" t="s">
        <v>21</v>
      </c>
      <c r="O1580" s="41" t="s">
        <v>22</v>
      </c>
      <c r="P1580" s="668" t="s">
        <v>3667</v>
      </c>
      <c r="Q1580" s="668"/>
    </row>
    <row r="1581" spans="2:17" x14ac:dyDescent="0.25">
      <c r="B1581" s="85"/>
      <c r="C1581" s="85"/>
      <c r="D1581" s="81"/>
      <c r="E1581" s="81"/>
      <c r="F1581" s="81"/>
      <c r="G1581" s="81"/>
      <c r="H1581" s="81"/>
      <c r="I1581" s="82"/>
      <c r="J1581" s="86"/>
      <c r="K1581" s="87"/>
      <c r="L1581" s="84"/>
      <c r="M1581" s="41"/>
      <c r="N1581" s="41"/>
      <c r="O1581" s="41"/>
      <c r="P1581" s="668"/>
      <c r="Q1581" s="668"/>
    </row>
    <row r="1582" spans="2:17" x14ac:dyDescent="0.25">
      <c r="B1582" s="85"/>
      <c r="C1582" s="85"/>
      <c r="D1582" s="81"/>
      <c r="E1582" s="81"/>
      <c r="F1582" s="81"/>
      <c r="G1582" s="81"/>
      <c r="H1582" s="81"/>
      <c r="I1582" s="82"/>
      <c r="J1582" s="86"/>
      <c r="K1582" s="87"/>
      <c r="L1582" s="84"/>
      <c r="M1582" s="41"/>
      <c r="N1582" s="41"/>
      <c r="O1582" s="41"/>
      <c r="P1582" s="668"/>
      <c r="Q1582" s="668"/>
    </row>
    <row r="1583" spans="2:17" x14ac:dyDescent="0.25">
      <c r="B1583" s="85"/>
      <c r="C1583" s="85"/>
      <c r="D1583" s="81"/>
      <c r="E1583" s="81"/>
      <c r="F1583" s="81"/>
      <c r="G1583" s="81"/>
      <c r="H1583" s="81"/>
      <c r="I1583" s="82"/>
      <c r="J1583" s="86"/>
      <c r="K1583" s="87"/>
      <c r="L1583" s="84"/>
      <c r="M1583" s="41"/>
      <c r="N1583" s="41"/>
      <c r="O1583" s="41"/>
      <c r="P1583" s="668"/>
      <c r="Q1583" s="668"/>
    </row>
    <row r="1584" spans="2:17" x14ac:dyDescent="0.25">
      <c r="B1584" s="85"/>
      <c r="C1584" s="85"/>
      <c r="D1584" s="81"/>
      <c r="E1584" s="81"/>
      <c r="F1584" s="81"/>
      <c r="G1584" s="81"/>
      <c r="H1584" s="81"/>
      <c r="I1584" s="82"/>
      <c r="J1584" s="86"/>
      <c r="K1584" s="87"/>
      <c r="L1584" s="84"/>
      <c r="M1584" s="41"/>
      <c r="N1584" s="41"/>
      <c r="O1584" s="41"/>
      <c r="P1584" s="668"/>
      <c r="Q1584" s="668"/>
    </row>
    <row r="1585" spans="2:17" x14ac:dyDescent="0.25">
      <c r="B1585" s="85"/>
      <c r="C1585" s="85"/>
      <c r="D1585" s="81"/>
      <c r="E1585" s="81"/>
      <c r="F1585" s="81"/>
      <c r="G1585" s="81"/>
      <c r="H1585" s="81"/>
      <c r="I1585" s="82"/>
      <c r="J1585" s="86"/>
      <c r="K1585" s="84"/>
      <c r="L1585" s="84"/>
      <c r="M1585" s="41"/>
      <c r="N1585" s="41"/>
      <c r="O1585" s="41"/>
      <c r="P1585" s="993"/>
      <c r="Q1585" s="993"/>
    </row>
    <row r="1588" spans="2:17" ht="15.75" thickBot="1" x14ac:dyDescent="0.3"/>
    <row r="1589" spans="2:17" ht="30" x14ac:dyDescent="0.25">
      <c r="B1589" s="42" t="s">
        <v>20</v>
      </c>
      <c r="C1589" s="42" t="s">
        <v>173</v>
      </c>
      <c r="D1589" s="78" t="s">
        <v>174</v>
      </c>
      <c r="E1589" s="42" t="s">
        <v>30</v>
      </c>
      <c r="F1589" s="91" t="s">
        <v>194</v>
      </c>
      <c r="G1589" s="96"/>
    </row>
    <row r="1590" spans="2:17" ht="108" x14ac:dyDescent="0.2">
      <c r="B1590" s="1097" t="s">
        <v>195</v>
      </c>
      <c r="C1590" s="97" t="s">
        <v>196</v>
      </c>
      <c r="D1590" s="668">
        <v>25</v>
      </c>
      <c r="E1590" s="668">
        <v>0</v>
      </c>
      <c r="F1590" s="1098">
        <f>+E1590+E1591+E1592</f>
        <v>10</v>
      </c>
      <c r="G1590" s="98"/>
    </row>
    <row r="1591" spans="2:17" ht="96" x14ac:dyDescent="0.2">
      <c r="B1591" s="1097"/>
      <c r="C1591" s="97" t="s">
        <v>197</v>
      </c>
      <c r="D1591" s="675">
        <v>25</v>
      </c>
      <c r="E1591" s="668">
        <v>0</v>
      </c>
      <c r="F1591" s="1099"/>
      <c r="G1591" s="98"/>
    </row>
    <row r="1592" spans="2:17" ht="60" x14ac:dyDescent="0.2">
      <c r="B1592" s="1097"/>
      <c r="C1592" s="97" t="s">
        <v>198</v>
      </c>
      <c r="D1592" s="668">
        <v>10</v>
      </c>
      <c r="E1592" s="668">
        <v>10</v>
      </c>
      <c r="F1592" s="1100"/>
      <c r="G1592" s="98"/>
    </row>
    <row r="1593" spans="2:17" x14ac:dyDescent="0.25">
      <c r="C1593"/>
    </row>
    <row r="1596" spans="2:17" x14ac:dyDescent="0.25">
      <c r="B1596" s="39" t="s">
        <v>199</v>
      </c>
    </row>
    <row r="1599" spans="2:17" x14ac:dyDescent="0.25">
      <c r="B1599" s="40" t="s">
        <v>20</v>
      </c>
      <c r="C1599" s="40" t="s">
        <v>29</v>
      </c>
      <c r="D1599" s="42" t="s">
        <v>30</v>
      </c>
      <c r="E1599" s="42" t="s">
        <v>31</v>
      </c>
    </row>
    <row r="1600" spans="2:17" ht="28.5" x14ac:dyDescent="0.25">
      <c r="B1600" s="43" t="s">
        <v>200</v>
      </c>
      <c r="C1600" s="44">
        <v>40</v>
      </c>
      <c r="D1600" s="668">
        <f>+E1570</f>
        <v>40</v>
      </c>
      <c r="E1600" s="1081">
        <f>+D1600+D1601</f>
        <v>50</v>
      </c>
    </row>
    <row r="1601" spans="2:5" ht="42.75" x14ac:dyDescent="0.25">
      <c r="B1601" s="43" t="s">
        <v>201</v>
      </c>
      <c r="C1601" s="44">
        <v>60</v>
      </c>
      <c r="D1601" s="668">
        <f>+F1590</f>
        <v>10</v>
      </c>
      <c r="E1601" s="1082"/>
    </row>
  </sheetData>
  <mergeCells count="456">
    <mergeCell ref="B1590:B1592"/>
    <mergeCell ref="F1590:F1592"/>
    <mergeCell ref="E1600:E1601"/>
    <mergeCell ref="B1575:N1575"/>
    <mergeCell ref="J1577:L1577"/>
    <mergeCell ref="P1577:Q1577"/>
    <mergeCell ref="P1578:Q1578"/>
    <mergeCell ref="P1579:Q1579"/>
    <mergeCell ref="P1585:Q1585"/>
    <mergeCell ref="B1542:N1542"/>
    <mergeCell ref="D1545:E1545"/>
    <mergeCell ref="D1546:E1546"/>
    <mergeCell ref="B1549:P1549"/>
    <mergeCell ref="B1552:N1552"/>
    <mergeCell ref="E1570:E1572"/>
    <mergeCell ref="O1524:P1524"/>
    <mergeCell ref="B1530:N1530"/>
    <mergeCell ref="J1535:L1535"/>
    <mergeCell ref="P1535:Q1535"/>
    <mergeCell ref="P1536:Q1536"/>
    <mergeCell ref="P1539:Q1539"/>
    <mergeCell ref="O1518:P1518"/>
    <mergeCell ref="O1519:P1519"/>
    <mergeCell ref="O1520:P1520"/>
    <mergeCell ref="O1521:P1521"/>
    <mergeCell ref="O1522:P1522"/>
    <mergeCell ref="O1523:P1523"/>
    <mergeCell ref="B1508:B1509"/>
    <mergeCell ref="C1508:C1509"/>
    <mergeCell ref="D1508:E1508"/>
    <mergeCell ref="C1512:N1512"/>
    <mergeCell ref="B1514:N1514"/>
    <mergeCell ref="O1517:P1517"/>
    <mergeCell ref="C1455:N1455"/>
    <mergeCell ref="C1456:E1456"/>
    <mergeCell ref="B1460:C1470"/>
    <mergeCell ref="B1471:C1471"/>
    <mergeCell ref="E1489:E1490"/>
    <mergeCell ref="M1494:N1494"/>
    <mergeCell ref="E1443:E1444"/>
    <mergeCell ref="B1448:P1448"/>
    <mergeCell ref="B1450:P1450"/>
    <mergeCell ref="C1452:N1452"/>
    <mergeCell ref="C1453:N1453"/>
    <mergeCell ref="C1454:N1454"/>
    <mergeCell ref="J1420:L1420"/>
    <mergeCell ref="P1420:Q1420"/>
    <mergeCell ref="P1421:Q1421"/>
    <mergeCell ref="P1422:Q1422"/>
    <mergeCell ref="P1428:Q1428"/>
    <mergeCell ref="B1433:B1435"/>
    <mergeCell ref="F1433:F1435"/>
    <mergeCell ref="D1388:E1388"/>
    <mergeCell ref="D1389:E1389"/>
    <mergeCell ref="B1392:P1392"/>
    <mergeCell ref="B1395:N1395"/>
    <mergeCell ref="E1413:E1415"/>
    <mergeCell ref="B1418:N1418"/>
    <mergeCell ref="P1375:Q1375"/>
    <mergeCell ref="P1378:Q1378"/>
    <mergeCell ref="P1379:Q1379"/>
    <mergeCell ref="P1380:Q1380"/>
    <mergeCell ref="P1382:Q1382"/>
    <mergeCell ref="B1385:N1385"/>
    <mergeCell ref="O1361:P1361"/>
    <mergeCell ref="O1362:P1362"/>
    <mergeCell ref="O1363:P1363"/>
    <mergeCell ref="B1369:N1369"/>
    <mergeCell ref="J1374:L1374"/>
    <mergeCell ref="P1374:Q1374"/>
    <mergeCell ref="B1353:N1353"/>
    <mergeCell ref="O1356:P1356"/>
    <mergeCell ref="O1357:P1357"/>
    <mergeCell ref="O1358:P1358"/>
    <mergeCell ref="O1359:P1359"/>
    <mergeCell ref="O1360:P1360"/>
    <mergeCell ref="E1328:E1329"/>
    <mergeCell ref="M1333:N1333"/>
    <mergeCell ref="B1347:B1348"/>
    <mergeCell ref="C1347:C1348"/>
    <mergeCell ref="D1347:E1347"/>
    <mergeCell ref="C1351:N1351"/>
    <mergeCell ref="C1295:N1295"/>
    <mergeCell ref="C1296:N1296"/>
    <mergeCell ref="C1297:N1297"/>
    <mergeCell ref="C1298:E1298"/>
    <mergeCell ref="B1302:C1309"/>
    <mergeCell ref="B1310:C1310"/>
    <mergeCell ref="B1275:B1277"/>
    <mergeCell ref="F1275:F1277"/>
    <mergeCell ref="E1285:E1286"/>
    <mergeCell ref="B1290:P1290"/>
    <mergeCell ref="B1292:P1292"/>
    <mergeCell ref="C1294:N1294"/>
    <mergeCell ref="B1260:N1260"/>
    <mergeCell ref="J1262:L1262"/>
    <mergeCell ref="P1262:Q1262"/>
    <mergeCell ref="P1263:Q1263"/>
    <mergeCell ref="P1264:Q1264"/>
    <mergeCell ref="P1270:Q1270"/>
    <mergeCell ref="B1227:N1227"/>
    <mergeCell ref="D1230:E1230"/>
    <mergeCell ref="D1231:E1231"/>
    <mergeCell ref="B1234:P1234"/>
    <mergeCell ref="B1237:N1237"/>
    <mergeCell ref="E1255:E1257"/>
    <mergeCell ref="O1205:P1205"/>
    <mergeCell ref="B1211:N1211"/>
    <mergeCell ref="J1216:L1216"/>
    <mergeCell ref="P1216:Q1216"/>
    <mergeCell ref="P1217:Q1217"/>
    <mergeCell ref="P1224:Q1224"/>
    <mergeCell ref="O1199:P1199"/>
    <mergeCell ref="O1200:P1200"/>
    <mergeCell ref="O1201:P1201"/>
    <mergeCell ref="O1202:P1202"/>
    <mergeCell ref="O1203:P1203"/>
    <mergeCell ref="O1204:P1204"/>
    <mergeCell ref="B1189:B1190"/>
    <mergeCell ref="C1189:C1190"/>
    <mergeCell ref="D1189:E1189"/>
    <mergeCell ref="C1193:N1193"/>
    <mergeCell ref="B1195:N1195"/>
    <mergeCell ref="O1198:P1198"/>
    <mergeCell ref="C1139:N1139"/>
    <mergeCell ref="C1140:E1140"/>
    <mergeCell ref="B1144:C1151"/>
    <mergeCell ref="B1152:C1152"/>
    <mergeCell ref="E1170:E1171"/>
    <mergeCell ref="M1175:N1175"/>
    <mergeCell ref="E1127:E1128"/>
    <mergeCell ref="B1132:P1132"/>
    <mergeCell ref="B1134:P1134"/>
    <mergeCell ref="C1136:N1136"/>
    <mergeCell ref="C1137:N1137"/>
    <mergeCell ref="C1138:N1138"/>
    <mergeCell ref="E1097:E1099"/>
    <mergeCell ref="B1102:N1102"/>
    <mergeCell ref="J1104:L1104"/>
    <mergeCell ref="P1104:Q1104"/>
    <mergeCell ref="P1112:Q1112"/>
    <mergeCell ref="B1117:B1119"/>
    <mergeCell ref="F1117:F1119"/>
    <mergeCell ref="P1061:Q1061"/>
    <mergeCell ref="B1069:N1069"/>
    <mergeCell ref="D1072:E1072"/>
    <mergeCell ref="D1073:E1073"/>
    <mergeCell ref="B1076:P1076"/>
    <mergeCell ref="B1079:N1079"/>
    <mergeCell ref="O1046:P1046"/>
    <mergeCell ref="O1047:P1047"/>
    <mergeCell ref="O1048:P1048"/>
    <mergeCell ref="O1049:P1049"/>
    <mergeCell ref="B1055:N1055"/>
    <mergeCell ref="J1060:L1060"/>
    <mergeCell ref="P1060:Q1060"/>
    <mergeCell ref="C1037:N1037"/>
    <mergeCell ref="B1039:N1039"/>
    <mergeCell ref="O1042:P1042"/>
    <mergeCell ref="O1043:P1043"/>
    <mergeCell ref="O1044:P1044"/>
    <mergeCell ref="O1045:P1045"/>
    <mergeCell ref="B985:C995"/>
    <mergeCell ref="B996:C996"/>
    <mergeCell ref="E1014:E1015"/>
    <mergeCell ref="M1019:N1019"/>
    <mergeCell ref="B1033:B1034"/>
    <mergeCell ref="C1033:C1034"/>
    <mergeCell ref="D1033:E1033"/>
    <mergeCell ref="B975:P975"/>
    <mergeCell ref="C977:N977"/>
    <mergeCell ref="C978:N978"/>
    <mergeCell ref="C979:N979"/>
    <mergeCell ref="C980:N980"/>
    <mergeCell ref="C981:E981"/>
    <mergeCell ref="P948:Q948"/>
    <mergeCell ref="P953:Q953"/>
    <mergeCell ref="B958:B960"/>
    <mergeCell ref="F958:F960"/>
    <mergeCell ref="E968:E969"/>
    <mergeCell ref="B973:P973"/>
    <mergeCell ref="B920:N920"/>
    <mergeCell ref="E938:E940"/>
    <mergeCell ref="B943:N943"/>
    <mergeCell ref="J945:L945"/>
    <mergeCell ref="P945:Q945"/>
    <mergeCell ref="P946:Q946"/>
    <mergeCell ref="P900:Q900"/>
    <mergeCell ref="P907:Q907"/>
    <mergeCell ref="B910:N910"/>
    <mergeCell ref="D913:E913"/>
    <mergeCell ref="D914:E914"/>
    <mergeCell ref="B917:P917"/>
    <mergeCell ref="O885:P885"/>
    <mergeCell ref="O886:P886"/>
    <mergeCell ref="O887:P887"/>
    <mergeCell ref="O888:P888"/>
    <mergeCell ref="B894:N894"/>
    <mergeCell ref="J899:L899"/>
    <mergeCell ref="P899:Q899"/>
    <mergeCell ref="C876:N876"/>
    <mergeCell ref="B878:N878"/>
    <mergeCell ref="O881:P881"/>
    <mergeCell ref="O882:P882"/>
    <mergeCell ref="O883:P883"/>
    <mergeCell ref="O884:P884"/>
    <mergeCell ref="B828:C835"/>
    <mergeCell ref="B836:C836"/>
    <mergeCell ref="E854:E855"/>
    <mergeCell ref="M859:N859"/>
    <mergeCell ref="B872:B873"/>
    <mergeCell ref="C872:C873"/>
    <mergeCell ref="D872:E872"/>
    <mergeCell ref="B818:P818"/>
    <mergeCell ref="C820:N820"/>
    <mergeCell ref="C821:N821"/>
    <mergeCell ref="C822:N822"/>
    <mergeCell ref="C823:N823"/>
    <mergeCell ref="C824:E824"/>
    <mergeCell ref="P791:Q791"/>
    <mergeCell ref="P796:Q796"/>
    <mergeCell ref="B801:B803"/>
    <mergeCell ref="F801:F803"/>
    <mergeCell ref="E811:E812"/>
    <mergeCell ref="B816:P816"/>
    <mergeCell ref="B763:N763"/>
    <mergeCell ref="E781:E783"/>
    <mergeCell ref="B786:N786"/>
    <mergeCell ref="J788:L788"/>
    <mergeCell ref="P788:Q788"/>
    <mergeCell ref="P789:Q789"/>
    <mergeCell ref="P743:Q743"/>
    <mergeCell ref="P750:Q750"/>
    <mergeCell ref="B753:N753"/>
    <mergeCell ref="D756:E756"/>
    <mergeCell ref="D757:E757"/>
    <mergeCell ref="B760:P760"/>
    <mergeCell ref="O728:P728"/>
    <mergeCell ref="O729:P729"/>
    <mergeCell ref="O730:P730"/>
    <mergeCell ref="O731:P731"/>
    <mergeCell ref="B737:N737"/>
    <mergeCell ref="J742:L742"/>
    <mergeCell ref="P742:Q742"/>
    <mergeCell ref="C719:N719"/>
    <mergeCell ref="B721:N721"/>
    <mergeCell ref="O724:P724"/>
    <mergeCell ref="O725:P725"/>
    <mergeCell ref="O726:P726"/>
    <mergeCell ref="O727:P727"/>
    <mergeCell ref="B670:C677"/>
    <mergeCell ref="B678:C678"/>
    <mergeCell ref="E696:E697"/>
    <mergeCell ref="M701:N701"/>
    <mergeCell ref="B715:B716"/>
    <mergeCell ref="C715:C716"/>
    <mergeCell ref="D715:E715"/>
    <mergeCell ref="B660:P660"/>
    <mergeCell ref="C662:N662"/>
    <mergeCell ref="C663:N663"/>
    <mergeCell ref="C664:N664"/>
    <mergeCell ref="C665:N665"/>
    <mergeCell ref="C666:E666"/>
    <mergeCell ref="P632:Q632"/>
    <mergeCell ref="P638:Q638"/>
    <mergeCell ref="B643:B645"/>
    <mergeCell ref="F643:F645"/>
    <mergeCell ref="E653:E654"/>
    <mergeCell ref="B658:P658"/>
    <mergeCell ref="B605:N605"/>
    <mergeCell ref="E623:E625"/>
    <mergeCell ref="B628:N628"/>
    <mergeCell ref="J630:L630"/>
    <mergeCell ref="P630:Q630"/>
    <mergeCell ref="P631:Q631"/>
    <mergeCell ref="P585:Q585"/>
    <mergeCell ref="P592:Q592"/>
    <mergeCell ref="B595:N595"/>
    <mergeCell ref="D598:E598"/>
    <mergeCell ref="D599:E599"/>
    <mergeCell ref="B602:P602"/>
    <mergeCell ref="O570:P570"/>
    <mergeCell ref="O571:P571"/>
    <mergeCell ref="O572:P572"/>
    <mergeCell ref="O573:P573"/>
    <mergeCell ref="B579:N579"/>
    <mergeCell ref="J584:L584"/>
    <mergeCell ref="P584:Q584"/>
    <mergeCell ref="C561:N561"/>
    <mergeCell ref="B563:N563"/>
    <mergeCell ref="O566:P566"/>
    <mergeCell ref="O567:P567"/>
    <mergeCell ref="O568:P568"/>
    <mergeCell ref="O569:P569"/>
    <mergeCell ref="B512:C519"/>
    <mergeCell ref="B520:C520"/>
    <mergeCell ref="E538:E539"/>
    <mergeCell ref="M543:N543"/>
    <mergeCell ref="B557:B558"/>
    <mergeCell ref="C557:C558"/>
    <mergeCell ref="D557:E557"/>
    <mergeCell ref="B502:P502"/>
    <mergeCell ref="C504:N504"/>
    <mergeCell ref="C505:N505"/>
    <mergeCell ref="C506:N506"/>
    <mergeCell ref="C507:N507"/>
    <mergeCell ref="C508:E508"/>
    <mergeCell ref="P474:Q474"/>
    <mergeCell ref="P480:Q480"/>
    <mergeCell ref="B485:B487"/>
    <mergeCell ref="F485:F487"/>
    <mergeCell ref="E495:E496"/>
    <mergeCell ref="B500:P500"/>
    <mergeCell ref="B447:N447"/>
    <mergeCell ref="E465:E467"/>
    <mergeCell ref="B470:N470"/>
    <mergeCell ref="J472:L472"/>
    <mergeCell ref="P472:Q472"/>
    <mergeCell ref="P473:Q473"/>
    <mergeCell ref="P433:Q433"/>
    <mergeCell ref="P434:Q434"/>
    <mergeCell ref="B437:N437"/>
    <mergeCell ref="D440:E440"/>
    <mergeCell ref="D441:E441"/>
    <mergeCell ref="B444:P444"/>
    <mergeCell ref="O413:P413"/>
    <mergeCell ref="B420:N420"/>
    <mergeCell ref="J425:L425"/>
    <mergeCell ref="P425:Q425"/>
    <mergeCell ref="P426:Q426"/>
    <mergeCell ref="P431:Q431"/>
    <mergeCell ref="O407:P407"/>
    <mergeCell ref="O408:P408"/>
    <mergeCell ref="O409:P409"/>
    <mergeCell ref="O410:P410"/>
    <mergeCell ref="O411:P411"/>
    <mergeCell ref="O412:P412"/>
    <mergeCell ref="C398:N398"/>
    <mergeCell ref="B400:N400"/>
    <mergeCell ref="O403:P403"/>
    <mergeCell ref="O404:P404"/>
    <mergeCell ref="O405:P405"/>
    <mergeCell ref="O406:P406"/>
    <mergeCell ref="B349:C356"/>
    <mergeCell ref="B357:C357"/>
    <mergeCell ref="E375:E376"/>
    <mergeCell ref="M380:N380"/>
    <mergeCell ref="B394:B395"/>
    <mergeCell ref="C394:C395"/>
    <mergeCell ref="D394:E394"/>
    <mergeCell ref="B339:P339"/>
    <mergeCell ref="C341:N341"/>
    <mergeCell ref="C342:N342"/>
    <mergeCell ref="C343:N343"/>
    <mergeCell ref="C344:N344"/>
    <mergeCell ref="C345:E345"/>
    <mergeCell ref="P313:Q313"/>
    <mergeCell ref="P317:Q317"/>
    <mergeCell ref="B322:B324"/>
    <mergeCell ref="F322:F324"/>
    <mergeCell ref="E332:E333"/>
    <mergeCell ref="B337:P337"/>
    <mergeCell ref="E302:E304"/>
    <mergeCell ref="B307:N307"/>
    <mergeCell ref="J309:L309"/>
    <mergeCell ref="P309:Q309"/>
    <mergeCell ref="P310:Q310"/>
    <mergeCell ref="P312:Q312"/>
    <mergeCell ref="P268:Q268"/>
    <mergeCell ref="B274:N274"/>
    <mergeCell ref="D277:E277"/>
    <mergeCell ref="D278:E278"/>
    <mergeCell ref="B281:P281"/>
    <mergeCell ref="B284:N284"/>
    <mergeCell ref="J258:L258"/>
    <mergeCell ref="P258:Q258"/>
    <mergeCell ref="P259:Q259"/>
    <mergeCell ref="P264:Q264"/>
    <mergeCell ref="P266:Q266"/>
    <mergeCell ref="P267:Q267"/>
    <mergeCell ref="O243:P243"/>
    <mergeCell ref="O244:P244"/>
    <mergeCell ref="O245:P245"/>
    <mergeCell ref="O246:P246"/>
    <mergeCell ref="O247:P247"/>
    <mergeCell ref="B253:N253"/>
    <mergeCell ref="O237:P237"/>
    <mergeCell ref="O238:P238"/>
    <mergeCell ref="O239:P239"/>
    <mergeCell ref="O240:P240"/>
    <mergeCell ref="O241:P241"/>
    <mergeCell ref="O242:P242"/>
    <mergeCell ref="C228:N228"/>
    <mergeCell ref="B230:N230"/>
    <mergeCell ref="O233:P233"/>
    <mergeCell ref="O234:P234"/>
    <mergeCell ref="O235:P235"/>
    <mergeCell ref="O236:P236"/>
    <mergeCell ref="B176:C186"/>
    <mergeCell ref="B187:C187"/>
    <mergeCell ref="E205:E206"/>
    <mergeCell ref="M210:N210"/>
    <mergeCell ref="B224:B225"/>
    <mergeCell ref="C224:C225"/>
    <mergeCell ref="D224:E224"/>
    <mergeCell ref="B166:P166"/>
    <mergeCell ref="C168:N168"/>
    <mergeCell ref="C169:N169"/>
    <mergeCell ref="C170:N170"/>
    <mergeCell ref="C171:N171"/>
    <mergeCell ref="C172:E172"/>
    <mergeCell ref="P139:Q139"/>
    <mergeCell ref="P144:Q144"/>
    <mergeCell ref="B149:B151"/>
    <mergeCell ref="F149:F151"/>
    <mergeCell ref="E159:E160"/>
    <mergeCell ref="B164:P164"/>
    <mergeCell ref="B111:N111"/>
    <mergeCell ref="E129:E131"/>
    <mergeCell ref="B134:N134"/>
    <mergeCell ref="J136:L136"/>
    <mergeCell ref="P136:Q136"/>
    <mergeCell ref="P137:Q137"/>
    <mergeCell ref="P90:Q90"/>
    <mergeCell ref="P98:Q98"/>
    <mergeCell ref="B101:N101"/>
    <mergeCell ref="D104:E104"/>
    <mergeCell ref="D105:E105"/>
    <mergeCell ref="B108:P108"/>
    <mergeCell ref="O72:P72"/>
    <mergeCell ref="O73:P73"/>
    <mergeCell ref="O74:P74"/>
    <mergeCell ref="O78:P78"/>
    <mergeCell ref="B84:N84"/>
    <mergeCell ref="J89:L89"/>
    <mergeCell ref="P89:Q89"/>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list" allowBlank="1" showInputMessage="1" showErrorMessage="1" sqref="WVE983078 A65574 IS65574 SO65574 ACK65574 AMG65574 AWC65574 BFY65574 BPU65574 BZQ65574 CJM65574 CTI65574 DDE65574 DNA65574 DWW65574 EGS65574 EQO65574 FAK65574 FKG65574 FUC65574 GDY65574 GNU65574 GXQ65574 HHM65574 HRI65574 IBE65574 ILA65574 IUW65574 JES65574 JOO65574 JYK65574 KIG65574 KSC65574 LBY65574 LLU65574 LVQ65574 MFM65574 MPI65574 MZE65574 NJA65574 NSW65574 OCS65574 OMO65574 OWK65574 PGG65574 PQC65574 PZY65574 QJU65574 QTQ65574 RDM65574 RNI65574 RXE65574 SHA65574 SQW65574 TAS65574 TKO65574 TUK65574 UEG65574 UOC65574 UXY65574 VHU65574 VRQ65574 WBM65574 WLI65574 WVE65574 A131110 IS131110 SO131110 ACK131110 AMG131110 AWC131110 BFY131110 BPU131110 BZQ131110 CJM131110 CTI131110 DDE131110 DNA131110 DWW131110 EGS131110 EQO131110 FAK131110 FKG131110 FUC131110 GDY131110 GNU131110 GXQ131110 HHM131110 HRI131110 IBE131110 ILA131110 IUW131110 JES131110 JOO131110 JYK131110 KIG131110 KSC131110 LBY131110 LLU131110 LVQ131110 MFM131110 MPI131110 MZE131110 NJA131110 NSW131110 OCS131110 OMO131110 OWK131110 PGG131110 PQC131110 PZY131110 QJU131110 QTQ131110 RDM131110 RNI131110 RXE131110 SHA131110 SQW131110 TAS131110 TKO131110 TUK131110 UEG131110 UOC131110 UXY131110 VHU131110 VRQ131110 WBM131110 WLI131110 WVE131110 A196646 IS196646 SO196646 ACK196646 AMG196646 AWC196646 BFY196646 BPU196646 BZQ196646 CJM196646 CTI196646 DDE196646 DNA196646 DWW196646 EGS196646 EQO196646 FAK196646 FKG196646 FUC196646 GDY196646 GNU196646 GXQ196646 HHM196646 HRI196646 IBE196646 ILA196646 IUW196646 JES196646 JOO196646 JYK196646 KIG196646 KSC196646 LBY196646 LLU196646 LVQ196646 MFM196646 MPI196646 MZE196646 NJA196646 NSW196646 OCS196646 OMO196646 OWK196646 PGG196646 PQC196646 PZY196646 QJU196646 QTQ196646 RDM196646 RNI196646 RXE196646 SHA196646 SQW196646 TAS196646 TKO196646 TUK196646 UEG196646 UOC196646 UXY196646 VHU196646 VRQ196646 WBM196646 WLI196646 WVE196646 A262182 IS262182 SO262182 ACK262182 AMG262182 AWC262182 BFY262182 BPU262182 BZQ262182 CJM262182 CTI262182 DDE262182 DNA262182 DWW262182 EGS262182 EQO262182 FAK262182 FKG262182 FUC262182 GDY262182 GNU262182 GXQ262182 HHM262182 HRI262182 IBE262182 ILA262182 IUW262182 JES262182 JOO262182 JYK262182 KIG262182 KSC262182 LBY262182 LLU262182 LVQ262182 MFM262182 MPI262182 MZE262182 NJA262182 NSW262182 OCS262182 OMO262182 OWK262182 PGG262182 PQC262182 PZY262182 QJU262182 QTQ262182 RDM262182 RNI262182 RXE262182 SHA262182 SQW262182 TAS262182 TKO262182 TUK262182 UEG262182 UOC262182 UXY262182 VHU262182 VRQ262182 WBM262182 WLI262182 WVE262182 A327718 IS327718 SO327718 ACK327718 AMG327718 AWC327718 BFY327718 BPU327718 BZQ327718 CJM327718 CTI327718 DDE327718 DNA327718 DWW327718 EGS327718 EQO327718 FAK327718 FKG327718 FUC327718 GDY327718 GNU327718 GXQ327718 HHM327718 HRI327718 IBE327718 ILA327718 IUW327718 JES327718 JOO327718 JYK327718 KIG327718 KSC327718 LBY327718 LLU327718 LVQ327718 MFM327718 MPI327718 MZE327718 NJA327718 NSW327718 OCS327718 OMO327718 OWK327718 PGG327718 PQC327718 PZY327718 QJU327718 QTQ327718 RDM327718 RNI327718 RXE327718 SHA327718 SQW327718 TAS327718 TKO327718 TUK327718 UEG327718 UOC327718 UXY327718 VHU327718 VRQ327718 WBM327718 WLI327718 WVE327718 A393254 IS393254 SO393254 ACK393254 AMG393254 AWC393254 BFY393254 BPU393254 BZQ393254 CJM393254 CTI393254 DDE393254 DNA393254 DWW393254 EGS393254 EQO393254 FAK393254 FKG393254 FUC393254 GDY393254 GNU393254 GXQ393254 HHM393254 HRI393254 IBE393254 ILA393254 IUW393254 JES393254 JOO393254 JYK393254 KIG393254 KSC393254 LBY393254 LLU393254 LVQ393254 MFM393254 MPI393254 MZE393254 NJA393254 NSW393254 OCS393254 OMO393254 OWK393254 PGG393254 PQC393254 PZY393254 QJU393254 QTQ393254 RDM393254 RNI393254 RXE393254 SHA393254 SQW393254 TAS393254 TKO393254 TUK393254 UEG393254 UOC393254 UXY393254 VHU393254 VRQ393254 WBM393254 WLI393254 WVE393254 A458790 IS458790 SO458790 ACK458790 AMG458790 AWC458790 BFY458790 BPU458790 BZQ458790 CJM458790 CTI458790 DDE458790 DNA458790 DWW458790 EGS458790 EQO458790 FAK458790 FKG458790 FUC458790 GDY458790 GNU458790 GXQ458790 HHM458790 HRI458790 IBE458790 ILA458790 IUW458790 JES458790 JOO458790 JYK458790 KIG458790 KSC458790 LBY458790 LLU458790 LVQ458790 MFM458790 MPI458790 MZE458790 NJA458790 NSW458790 OCS458790 OMO458790 OWK458790 PGG458790 PQC458790 PZY458790 QJU458790 QTQ458790 RDM458790 RNI458790 RXE458790 SHA458790 SQW458790 TAS458790 TKO458790 TUK458790 UEG458790 UOC458790 UXY458790 VHU458790 VRQ458790 WBM458790 WLI458790 WVE458790 A524326 IS524326 SO524326 ACK524326 AMG524326 AWC524326 BFY524326 BPU524326 BZQ524326 CJM524326 CTI524326 DDE524326 DNA524326 DWW524326 EGS524326 EQO524326 FAK524326 FKG524326 FUC524326 GDY524326 GNU524326 GXQ524326 HHM524326 HRI524326 IBE524326 ILA524326 IUW524326 JES524326 JOO524326 JYK524326 KIG524326 KSC524326 LBY524326 LLU524326 LVQ524326 MFM524326 MPI524326 MZE524326 NJA524326 NSW524326 OCS524326 OMO524326 OWK524326 PGG524326 PQC524326 PZY524326 QJU524326 QTQ524326 RDM524326 RNI524326 RXE524326 SHA524326 SQW524326 TAS524326 TKO524326 TUK524326 UEG524326 UOC524326 UXY524326 VHU524326 VRQ524326 WBM524326 WLI524326 WVE524326 A589862 IS589862 SO589862 ACK589862 AMG589862 AWC589862 BFY589862 BPU589862 BZQ589862 CJM589862 CTI589862 DDE589862 DNA589862 DWW589862 EGS589862 EQO589862 FAK589862 FKG589862 FUC589862 GDY589862 GNU589862 GXQ589862 HHM589862 HRI589862 IBE589862 ILA589862 IUW589862 JES589862 JOO589862 JYK589862 KIG589862 KSC589862 LBY589862 LLU589862 LVQ589862 MFM589862 MPI589862 MZE589862 NJA589862 NSW589862 OCS589862 OMO589862 OWK589862 PGG589862 PQC589862 PZY589862 QJU589862 QTQ589862 RDM589862 RNI589862 RXE589862 SHA589862 SQW589862 TAS589862 TKO589862 TUK589862 UEG589862 UOC589862 UXY589862 VHU589862 VRQ589862 WBM589862 WLI589862 WVE589862 A655398 IS655398 SO655398 ACK655398 AMG655398 AWC655398 BFY655398 BPU655398 BZQ655398 CJM655398 CTI655398 DDE655398 DNA655398 DWW655398 EGS655398 EQO655398 FAK655398 FKG655398 FUC655398 GDY655398 GNU655398 GXQ655398 HHM655398 HRI655398 IBE655398 ILA655398 IUW655398 JES655398 JOO655398 JYK655398 KIG655398 KSC655398 LBY655398 LLU655398 LVQ655398 MFM655398 MPI655398 MZE655398 NJA655398 NSW655398 OCS655398 OMO655398 OWK655398 PGG655398 PQC655398 PZY655398 QJU655398 QTQ655398 RDM655398 RNI655398 RXE655398 SHA655398 SQW655398 TAS655398 TKO655398 TUK655398 UEG655398 UOC655398 UXY655398 VHU655398 VRQ655398 WBM655398 WLI655398 WVE655398 A720934 IS720934 SO720934 ACK720934 AMG720934 AWC720934 BFY720934 BPU720934 BZQ720934 CJM720934 CTI720934 DDE720934 DNA720934 DWW720934 EGS720934 EQO720934 FAK720934 FKG720934 FUC720934 GDY720934 GNU720934 GXQ720934 HHM720934 HRI720934 IBE720934 ILA720934 IUW720934 JES720934 JOO720934 JYK720934 KIG720934 KSC720934 LBY720934 LLU720934 LVQ720934 MFM720934 MPI720934 MZE720934 NJA720934 NSW720934 OCS720934 OMO720934 OWK720934 PGG720934 PQC720934 PZY720934 QJU720934 QTQ720934 RDM720934 RNI720934 RXE720934 SHA720934 SQW720934 TAS720934 TKO720934 TUK720934 UEG720934 UOC720934 UXY720934 VHU720934 VRQ720934 WBM720934 WLI720934 WVE720934 A786470 IS786470 SO786470 ACK786470 AMG786470 AWC786470 BFY786470 BPU786470 BZQ786470 CJM786470 CTI786470 DDE786470 DNA786470 DWW786470 EGS786470 EQO786470 FAK786470 FKG786470 FUC786470 GDY786470 GNU786470 GXQ786470 HHM786470 HRI786470 IBE786470 ILA786470 IUW786470 JES786470 JOO786470 JYK786470 KIG786470 KSC786470 LBY786470 LLU786470 LVQ786470 MFM786470 MPI786470 MZE786470 NJA786470 NSW786470 OCS786470 OMO786470 OWK786470 PGG786470 PQC786470 PZY786470 QJU786470 QTQ786470 RDM786470 RNI786470 RXE786470 SHA786470 SQW786470 TAS786470 TKO786470 TUK786470 UEG786470 UOC786470 UXY786470 VHU786470 VRQ786470 WBM786470 WLI786470 WVE786470 A852006 IS852006 SO852006 ACK852006 AMG852006 AWC852006 BFY852006 BPU852006 BZQ852006 CJM852006 CTI852006 DDE852006 DNA852006 DWW852006 EGS852006 EQO852006 FAK852006 FKG852006 FUC852006 GDY852006 GNU852006 GXQ852006 HHM852006 HRI852006 IBE852006 ILA852006 IUW852006 JES852006 JOO852006 JYK852006 KIG852006 KSC852006 LBY852006 LLU852006 LVQ852006 MFM852006 MPI852006 MZE852006 NJA852006 NSW852006 OCS852006 OMO852006 OWK852006 PGG852006 PQC852006 PZY852006 QJU852006 QTQ852006 RDM852006 RNI852006 RXE852006 SHA852006 SQW852006 TAS852006 TKO852006 TUK852006 UEG852006 UOC852006 UXY852006 VHU852006 VRQ852006 WBM852006 WLI852006 WVE852006 A917542 IS917542 SO917542 ACK917542 AMG917542 AWC917542 BFY917542 BPU917542 BZQ917542 CJM917542 CTI917542 DDE917542 DNA917542 DWW917542 EGS917542 EQO917542 FAK917542 FKG917542 FUC917542 GDY917542 GNU917542 GXQ917542 HHM917542 HRI917542 IBE917542 ILA917542 IUW917542 JES917542 JOO917542 JYK917542 KIG917542 KSC917542 LBY917542 LLU917542 LVQ917542 MFM917542 MPI917542 MZE917542 NJA917542 NSW917542 OCS917542 OMO917542 OWK917542 PGG917542 PQC917542 PZY917542 QJU917542 QTQ917542 RDM917542 RNI917542 RXE917542 SHA917542 SQW917542 TAS917542 TKO917542 TUK917542 UEG917542 UOC917542 UXY917542 VHU917542 VRQ917542 WBM917542 WLI917542 WVE917542 A983078 IS983078 SO983078 ACK983078 AMG983078 AWC983078 BFY983078 BPU983078 BZQ983078 CJM983078 CTI983078 DDE983078 DNA983078 DWW983078 EGS983078 EQO983078 FAK983078 FKG983078 FUC983078 GDY983078 GNU983078 GXQ983078 HHM983078 HRI983078 IBE983078 ILA983078 IUW983078 JES983078 JOO983078 JYK983078 KIG983078 KSC983078 LBY983078 LLU983078 LVQ983078 MFM983078 MPI983078 MZE983078 NJA983078 NSW983078 OCS983078 OMO983078 OWK983078 PGG983078 PQC983078 PZY983078 QJU983078 QTQ983078 RDM983078 RNI983078 RXE983078 SHA983078 SQW983078 TAS983078 TKO983078 TUK983078 UEG983078 UOC983078 UXY983078 VHU983078 VRQ983078 WBM983078 WLI98307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89:A209 A359:A379 A522:A542 A680:A700 A838:A858 A998:A1018 A1154:A1174 A1312:A1332 A1473:A1493">
      <formula1>"1,2,3,4,5"</formula1>
    </dataValidation>
    <dataValidation type="decimal" allowBlank="1" showInputMessage="1" showErrorMessage="1" sqref="WVH983078 WLL983078 C65574 IV65574 SR65574 ACN65574 AMJ65574 AWF65574 BGB65574 BPX65574 BZT65574 CJP65574 CTL65574 DDH65574 DND65574 DWZ65574 EGV65574 EQR65574 FAN65574 FKJ65574 FUF65574 GEB65574 GNX65574 GXT65574 HHP65574 HRL65574 IBH65574 ILD65574 IUZ65574 JEV65574 JOR65574 JYN65574 KIJ65574 KSF65574 LCB65574 LLX65574 LVT65574 MFP65574 MPL65574 MZH65574 NJD65574 NSZ65574 OCV65574 OMR65574 OWN65574 PGJ65574 PQF65574 QAB65574 QJX65574 QTT65574 RDP65574 RNL65574 RXH65574 SHD65574 SQZ65574 TAV65574 TKR65574 TUN65574 UEJ65574 UOF65574 UYB65574 VHX65574 VRT65574 WBP65574 WLL65574 WVH65574 C131110 IV131110 SR131110 ACN131110 AMJ131110 AWF131110 BGB131110 BPX131110 BZT131110 CJP131110 CTL131110 DDH131110 DND131110 DWZ131110 EGV131110 EQR131110 FAN131110 FKJ131110 FUF131110 GEB131110 GNX131110 GXT131110 HHP131110 HRL131110 IBH131110 ILD131110 IUZ131110 JEV131110 JOR131110 JYN131110 KIJ131110 KSF131110 LCB131110 LLX131110 LVT131110 MFP131110 MPL131110 MZH131110 NJD131110 NSZ131110 OCV131110 OMR131110 OWN131110 PGJ131110 PQF131110 QAB131110 QJX131110 QTT131110 RDP131110 RNL131110 RXH131110 SHD131110 SQZ131110 TAV131110 TKR131110 TUN131110 UEJ131110 UOF131110 UYB131110 VHX131110 VRT131110 WBP131110 WLL131110 WVH131110 C196646 IV196646 SR196646 ACN196646 AMJ196646 AWF196646 BGB196646 BPX196646 BZT196646 CJP196646 CTL196646 DDH196646 DND196646 DWZ196646 EGV196646 EQR196646 FAN196646 FKJ196646 FUF196646 GEB196646 GNX196646 GXT196646 HHP196646 HRL196646 IBH196646 ILD196646 IUZ196646 JEV196646 JOR196646 JYN196646 KIJ196646 KSF196646 LCB196646 LLX196646 LVT196646 MFP196646 MPL196646 MZH196646 NJD196646 NSZ196646 OCV196646 OMR196646 OWN196646 PGJ196646 PQF196646 QAB196646 QJX196646 QTT196646 RDP196646 RNL196646 RXH196646 SHD196646 SQZ196646 TAV196646 TKR196646 TUN196646 UEJ196646 UOF196646 UYB196646 VHX196646 VRT196646 WBP196646 WLL196646 WVH196646 C262182 IV262182 SR262182 ACN262182 AMJ262182 AWF262182 BGB262182 BPX262182 BZT262182 CJP262182 CTL262182 DDH262182 DND262182 DWZ262182 EGV262182 EQR262182 FAN262182 FKJ262182 FUF262182 GEB262182 GNX262182 GXT262182 HHP262182 HRL262182 IBH262182 ILD262182 IUZ262182 JEV262182 JOR262182 JYN262182 KIJ262182 KSF262182 LCB262182 LLX262182 LVT262182 MFP262182 MPL262182 MZH262182 NJD262182 NSZ262182 OCV262182 OMR262182 OWN262182 PGJ262182 PQF262182 QAB262182 QJX262182 QTT262182 RDP262182 RNL262182 RXH262182 SHD262182 SQZ262182 TAV262182 TKR262182 TUN262182 UEJ262182 UOF262182 UYB262182 VHX262182 VRT262182 WBP262182 WLL262182 WVH262182 C327718 IV327718 SR327718 ACN327718 AMJ327718 AWF327718 BGB327718 BPX327718 BZT327718 CJP327718 CTL327718 DDH327718 DND327718 DWZ327718 EGV327718 EQR327718 FAN327718 FKJ327718 FUF327718 GEB327718 GNX327718 GXT327718 HHP327718 HRL327718 IBH327718 ILD327718 IUZ327718 JEV327718 JOR327718 JYN327718 KIJ327718 KSF327718 LCB327718 LLX327718 LVT327718 MFP327718 MPL327718 MZH327718 NJD327718 NSZ327718 OCV327718 OMR327718 OWN327718 PGJ327718 PQF327718 QAB327718 QJX327718 QTT327718 RDP327718 RNL327718 RXH327718 SHD327718 SQZ327718 TAV327718 TKR327718 TUN327718 UEJ327718 UOF327718 UYB327718 VHX327718 VRT327718 WBP327718 WLL327718 WVH327718 C393254 IV393254 SR393254 ACN393254 AMJ393254 AWF393254 BGB393254 BPX393254 BZT393254 CJP393254 CTL393254 DDH393254 DND393254 DWZ393254 EGV393254 EQR393254 FAN393254 FKJ393254 FUF393254 GEB393254 GNX393254 GXT393254 HHP393254 HRL393254 IBH393254 ILD393254 IUZ393254 JEV393254 JOR393254 JYN393254 KIJ393254 KSF393254 LCB393254 LLX393254 LVT393254 MFP393254 MPL393254 MZH393254 NJD393254 NSZ393254 OCV393254 OMR393254 OWN393254 PGJ393254 PQF393254 QAB393254 QJX393254 QTT393254 RDP393254 RNL393254 RXH393254 SHD393254 SQZ393254 TAV393254 TKR393254 TUN393254 UEJ393254 UOF393254 UYB393254 VHX393254 VRT393254 WBP393254 WLL393254 WVH393254 C458790 IV458790 SR458790 ACN458790 AMJ458790 AWF458790 BGB458790 BPX458790 BZT458790 CJP458790 CTL458790 DDH458790 DND458790 DWZ458790 EGV458790 EQR458790 FAN458790 FKJ458790 FUF458790 GEB458790 GNX458790 GXT458790 HHP458790 HRL458790 IBH458790 ILD458790 IUZ458790 JEV458790 JOR458790 JYN458790 KIJ458790 KSF458790 LCB458790 LLX458790 LVT458790 MFP458790 MPL458790 MZH458790 NJD458790 NSZ458790 OCV458790 OMR458790 OWN458790 PGJ458790 PQF458790 QAB458790 QJX458790 QTT458790 RDP458790 RNL458790 RXH458790 SHD458790 SQZ458790 TAV458790 TKR458790 TUN458790 UEJ458790 UOF458790 UYB458790 VHX458790 VRT458790 WBP458790 WLL458790 WVH458790 C524326 IV524326 SR524326 ACN524326 AMJ524326 AWF524326 BGB524326 BPX524326 BZT524326 CJP524326 CTL524326 DDH524326 DND524326 DWZ524326 EGV524326 EQR524326 FAN524326 FKJ524326 FUF524326 GEB524326 GNX524326 GXT524326 HHP524326 HRL524326 IBH524326 ILD524326 IUZ524326 JEV524326 JOR524326 JYN524326 KIJ524326 KSF524326 LCB524326 LLX524326 LVT524326 MFP524326 MPL524326 MZH524326 NJD524326 NSZ524326 OCV524326 OMR524326 OWN524326 PGJ524326 PQF524326 QAB524326 QJX524326 QTT524326 RDP524326 RNL524326 RXH524326 SHD524326 SQZ524326 TAV524326 TKR524326 TUN524326 UEJ524326 UOF524326 UYB524326 VHX524326 VRT524326 WBP524326 WLL524326 WVH524326 C589862 IV589862 SR589862 ACN589862 AMJ589862 AWF589862 BGB589862 BPX589862 BZT589862 CJP589862 CTL589862 DDH589862 DND589862 DWZ589862 EGV589862 EQR589862 FAN589862 FKJ589862 FUF589862 GEB589862 GNX589862 GXT589862 HHP589862 HRL589862 IBH589862 ILD589862 IUZ589862 JEV589862 JOR589862 JYN589862 KIJ589862 KSF589862 LCB589862 LLX589862 LVT589862 MFP589862 MPL589862 MZH589862 NJD589862 NSZ589862 OCV589862 OMR589862 OWN589862 PGJ589862 PQF589862 QAB589862 QJX589862 QTT589862 RDP589862 RNL589862 RXH589862 SHD589862 SQZ589862 TAV589862 TKR589862 TUN589862 UEJ589862 UOF589862 UYB589862 VHX589862 VRT589862 WBP589862 WLL589862 WVH589862 C655398 IV655398 SR655398 ACN655398 AMJ655398 AWF655398 BGB655398 BPX655398 BZT655398 CJP655398 CTL655398 DDH655398 DND655398 DWZ655398 EGV655398 EQR655398 FAN655398 FKJ655398 FUF655398 GEB655398 GNX655398 GXT655398 HHP655398 HRL655398 IBH655398 ILD655398 IUZ655398 JEV655398 JOR655398 JYN655398 KIJ655398 KSF655398 LCB655398 LLX655398 LVT655398 MFP655398 MPL655398 MZH655398 NJD655398 NSZ655398 OCV655398 OMR655398 OWN655398 PGJ655398 PQF655398 QAB655398 QJX655398 QTT655398 RDP655398 RNL655398 RXH655398 SHD655398 SQZ655398 TAV655398 TKR655398 TUN655398 UEJ655398 UOF655398 UYB655398 VHX655398 VRT655398 WBP655398 WLL655398 WVH655398 C720934 IV720934 SR720934 ACN720934 AMJ720934 AWF720934 BGB720934 BPX720934 BZT720934 CJP720934 CTL720934 DDH720934 DND720934 DWZ720934 EGV720934 EQR720934 FAN720934 FKJ720934 FUF720934 GEB720934 GNX720934 GXT720934 HHP720934 HRL720934 IBH720934 ILD720934 IUZ720934 JEV720934 JOR720934 JYN720934 KIJ720934 KSF720934 LCB720934 LLX720934 LVT720934 MFP720934 MPL720934 MZH720934 NJD720934 NSZ720934 OCV720934 OMR720934 OWN720934 PGJ720934 PQF720934 QAB720934 QJX720934 QTT720934 RDP720934 RNL720934 RXH720934 SHD720934 SQZ720934 TAV720934 TKR720934 TUN720934 UEJ720934 UOF720934 UYB720934 VHX720934 VRT720934 WBP720934 WLL720934 WVH720934 C786470 IV786470 SR786470 ACN786470 AMJ786470 AWF786470 BGB786470 BPX786470 BZT786470 CJP786470 CTL786470 DDH786470 DND786470 DWZ786470 EGV786470 EQR786470 FAN786470 FKJ786470 FUF786470 GEB786470 GNX786470 GXT786470 HHP786470 HRL786470 IBH786470 ILD786470 IUZ786470 JEV786470 JOR786470 JYN786470 KIJ786470 KSF786470 LCB786470 LLX786470 LVT786470 MFP786470 MPL786470 MZH786470 NJD786470 NSZ786470 OCV786470 OMR786470 OWN786470 PGJ786470 PQF786470 QAB786470 QJX786470 QTT786470 RDP786470 RNL786470 RXH786470 SHD786470 SQZ786470 TAV786470 TKR786470 TUN786470 UEJ786470 UOF786470 UYB786470 VHX786470 VRT786470 WBP786470 WLL786470 WVH786470 C852006 IV852006 SR852006 ACN852006 AMJ852006 AWF852006 BGB852006 BPX852006 BZT852006 CJP852006 CTL852006 DDH852006 DND852006 DWZ852006 EGV852006 EQR852006 FAN852006 FKJ852006 FUF852006 GEB852006 GNX852006 GXT852006 HHP852006 HRL852006 IBH852006 ILD852006 IUZ852006 JEV852006 JOR852006 JYN852006 KIJ852006 KSF852006 LCB852006 LLX852006 LVT852006 MFP852006 MPL852006 MZH852006 NJD852006 NSZ852006 OCV852006 OMR852006 OWN852006 PGJ852006 PQF852006 QAB852006 QJX852006 QTT852006 RDP852006 RNL852006 RXH852006 SHD852006 SQZ852006 TAV852006 TKR852006 TUN852006 UEJ852006 UOF852006 UYB852006 VHX852006 VRT852006 WBP852006 WLL852006 WVH852006 C917542 IV917542 SR917542 ACN917542 AMJ917542 AWF917542 BGB917542 BPX917542 BZT917542 CJP917542 CTL917542 DDH917542 DND917542 DWZ917542 EGV917542 EQR917542 FAN917542 FKJ917542 FUF917542 GEB917542 GNX917542 GXT917542 HHP917542 HRL917542 IBH917542 ILD917542 IUZ917542 JEV917542 JOR917542 JYN917542 KIJ917542 KSF917542 LCB917542 LLX917542 LVT917542 MFP917542 MPL917542 MZH917542 NJD917542 NSZ917542 OCV917542 OMR917542 OWN917542 PGJ917542 PQF917542 QAB917542 QJX917542 QTT917542 RDP917542 RNL917542 RXH917542 SHD917542 SQZ917542 TAV917542 TKR917542 TUN917542 UEJ917542 UOF917542 UYB917542 VHX917542 VRT917542 WBP917542 WLL917542 WVH917542 C983078 IV983078 SR983078 ACN983078 AMJ983078 AWF983078 BGB983078 BPX983078 BZT983078 CJP983078 CTL983078 DDH983078 DND983078 DWZ983078 EGV983078 EQR983078 FAN983078 FKJ983078 FUF983078 GEB983078 GNX983078 GXT983078 HHP983078 HRL983078 IBH983078 ILD983078 IUZ983078 JEV983078 JOR983078 JYN983078 KIJ983078 KSF983078 LCB983078 LLX983078 LVT983078 MFP983078 MPL983078 MZH983078 NJD983078 NSZ983078 OCV983078 OMR983078 OWN983078 PGJ983078 PQF983078 QAB983078 QJX983078 QTT983078 RDP983078 RNL983078 RXH983078 SHD983078 SQZ983078 TAV983078 TKR983078 TUN983078 UEJ983078 UOF983078 UYB983078 VHX983078 VRT983078 WBP98307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3"/>
  <sheetViews>
    <sheetView topLeftCell="A16" zoomScale="86" zoomScaleNormal="86" workbookViewId="0">
      <selection activeCell="D31" sqref="D31"/>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7" x14ac:dyDescent="0.25">
      <c r="B1" s="1" t="s">
        <v>1986</v>
      </c>
      <c r="C1" s="337"/>
      <c r="D1" s="337"/>
      <c r="E1" s="337"/>
      <c r="F1" s="337"/>
      <c r="G1" s="337"/>
      <c r="H1" s="337"/>
      <c r="I1" s="337"/>
      <c r="J1" s="337"/>
      <c r="K1" s="337"/>
      <c r="L1" s="337"/>
      <c r="M1" s="337"/>
      <c r="N1" s="337"/>
      <c r="O1" s="337"/>
      <c r="P1" s="337"/>
      <c r="Q1" s="337"/>
    </row>
    <row r="2" spans="2:17" ht="15.75" x14ac:dyDescent="0.25">
      <c r="B2" s="1189" t="s">
        <v>1</v>
      </c>
      <c r="C2" s="1190"/>
      <c r="D2" s="1190"/>
      <c r="E2" s="1190"/>
      <c r="F2" s="1190"/>
      <c r="G2" s="1190"/>
      <c r="H2" s="1190"/>
      <c r="I2" s="1190"/>
      <c r="J2" s="1190"/>
      <c r="K2" s="1190"/>
      <c r="L2" s="1190"/>
      <c r="M2" s="1190"/>
      <c r="N2" s="1190"/>
      <c r="O2" s="1190"/>
      <c r="P2" s="1190"/>
      <c r="Q2" s="337"/>
    </row>
    <row r="3" spans="2:17" x14ac:dyDescent="0.25">
      <c r="B3" s="337"/>
      <c r="C3" s="337"/>
      <c r="D3" s="337"/>
      <c r="E3" s="337"/>
      <c r="F3" s="337"/>
      <c r="G3" s="337"/>
      <c r="H3" s="337"/>
      <c r="I3" s="337"/>
      <c r="J3" s="337"/>
      <c r="K3" s="337"/>
      <c r="L3" s="337"/>
      <c r="M3" s="337"/>
      <c r="N3" s="337"/>
      <c r="O3" s="337"/>
      <c r="P3" s="337"/>
      <c r="Q3" s="337"/>
    </row>
    <row r="4" spans="2:17" ht="15.75" x14ac:dyDescent="0.25">
      <c r="B4" s="1189" t="s">
        <v>2</v>
      </c>
      <c r="C4" s="1190"/>
      <c r="D4" s="1190"/>
      <c r="E4" s="1190"/>
      <c r="F4" s="1190"/>
      <c r="G4" s="1190"/>
      <c r="H4" s="1190"/>
      <c r="I4" s="1190"/>
      <c r="J4" s="1190"/>
      <c r="K4" s="1190"/>
      <c r="L4" s="1190"/>
      <c r="M4" s="1190"/>
      <c r="N4" s="1190"/>
      <c r="O4" s="1190"/>
      <c r="P4" s="1190"/>
      <c r="Q4" s="337"/>
    </row>
    <row r="5" spans="2:17" ht="15.75" thickBot="1" x14ac:dyDescent="0.3">
      <c r="B5" s="337"/>
      <c r="C5" s="337"/>
      <c r="D5" s="337"/>
      <c r="E5" s="337"/>
      <c r="F5" s="337"/>
      <c r="G5" s="337"/>
      <c r="H5" s="337"/>
      <c r="I5" s="337"/>
      <c r="J5" s="337"/>
      <c r="K5" s="337"/>
      <c r="L5" s="337"/>
      <c r="M5" s="337"/>
      <c r="N5" s="337"/>
      <c r="O5" s="337"/>
      <c r="P5" s="337"/>
      <c r="Q5" s="337"/>
    </row>
    <row r="6" spans="2:17" ht="16.5" thickBot="1" x14ac:dyDescent="0.3">
      <c r="B6" s="338" t="s">
        <v>3</v>
      </c>
      <c r="C6" s="1187" t="s">
        <v>1987</v>
      </c>
      <c r="D6" s="1187"/>
      <c r="E6" s="1187"/>
      <c r="F6" s="1187"/>
      <c r="G6" s="1187"/>
      <c r="H6" s="1187"/>
      <c r="I6" s="1187"/>
      <c r="J6" s="1187"/>
      <c r="K6" s="1187"/>
      <c r="L6" s="1187"/>
      <c r="M6" s="1187"/>
      <c r="N6" s="1188"/>
      <c r="O6" s="337"/>
      <c r="P6" s="337"/>
      <c r="Q6" s="337"/>
    </row>
    <row r="7" spans="2:17" ht="16.5" thickBot="1" x14ac:dyDescent="0.3">
      <c r="B7" s="338" t="s">
        <v>5</v>
      </c>
      <c r="C7" s="1187"/>
      <c r="D7" s="1187"/>
      <c r="E7" s="1187"/>
      <c r="F7" s="1187"/>
      <c r="G7" s="1187"/>
      <c r="H7" s="1187"/>
      <c r="I7" s="1187"/>
      <c r="J7" s="1187"/>
      <c r="K7" s="1187"/>
      <c r="L7" s="1187"/>
      <c r="M7" s="1187"/>
      <c r="N7" s="1188"/>
      <c r="O7" s="337"/>
      <c r="P7" s="337"/>
      <c r="Q7" s="337"/>
    </row>
    <row r="8" spans="2:17" ht="16.5" thickBot="1" x14ac:dyDescent="0.3">
      <c r="B8" s="338" t="s">
        <v>6</v>
      </c>
      <c r="C8" s="1187"/>
      <c r="D8" s="1187"/>
      <c r="E8" s="1187"/>
      <c r="F8" s="1187"/>
      <c r="G8" s="1187"/>
      <c r="H8" s="1187"/>
      <c r="I8" s="1187"/>
      <c r="J8" s="1187"/>
      <c r="K8" s="1187"/>
      <c r="L8" s="1187"/>
      <c r="M8" s="1187"/>
      <c r="N8" s="1188"/>
      <c r="O8" s="337"/>
      <c r="P8" s="337"/>
      <c r="Q8" s="337"/>
    </row>
    <row r="9" spans="2:17" ht="16.5" thickBot="1" x14ac:dyDescent="0.3">
      <c r="B9" s="338" t="s">
        <v>7</v>
      </c>
      <c r="C9" s="1187"/>
      <c r="D9" s="1187"/>
      <c r="E9" s="1187"/>
      <c r="F9" s="1187"/>
      <c r="G9" s="1187"/>
      <c r="H9" s="1187"/>
      <c r="I9" s="1187"/>
      <c r="J9" s="1187"/>
      <c r="K9" s="1187"/>
      <c r="L9" s="1187"/>
      <c r="M9" s="1187"/>
      <c r="N9" s="1188"/>
      <c r="O9" s="337"/>
      <c r="P9" s="337"/>
      <c r="Q9" s="337"/>
    </row>
    <row r="10" spans="2:17" ht="16.5" thickBot="1" x14ac:dyDescent="0.3">
      <c r="B10" s="338" t="s">
        <v>8</v>
      </c>
      <c r="C10" s="1193">
        <v>24</v>
      </c>
      <c r="D10" s="1193"/>
      <c r="E10" s="1194"/>
      <c r="F10" s="339"/>
      <c r="G10" s="339"/>
      <c r="H10" s="339"/>
      <c r="I10" s="339"/>
      <c r="J10" s="339"/>
      <c r="K10" s="339"/>
      <c r="L10" s="339"/>
      <c r="M10" s="339"/>
      <c r="N10" s="340"/>
      <c r="O10" s="337"/>
      <c r="P10" s="337"/>
      <c r="Q10" s="337"/>
    </row>
    <row r="11" spans="2:17" ht="16.5" thickBot="1" x14ac:dyDescent="0.3">
      <c r="B11" s="341" t="s">
        <v>10</v>
      </c>
      <c r="C11" s="342">
        <v>41972</v>
      </c>
      <c r="D11" s="343"/>
      <c r="E11" s="343"/>
      <c r="F11" s="343"/>
      <c r="G11" s="343"/>
      <c r="H11" s="343"/>
      <c r="I11" s="343"/>
      <c r="J11" s="343"/>
      <c r="K11" s="343"/>
      <c r="L11" s="343"/>
      <c r="M11" s="343"/>
      <c r="N11" s="344"/>
      <c r="O11" s="337"/>
      <c r="P11" s="337"/>
      <c r="Q11" s="337"/>
    </row>
    <row r="12" spans="2:17" ht="15.75" x14ac:dyDescent="0.25">
      <c r="B12" s="345"/>
      <c r="C12" s="346"/>
      <c r="D12" s="347"/>
      <c r="E12" s="347"/>
      <c r="F12" s="347"/>
      <c r="G12" s="347"/>
      <c r="H12" s="347"/>
      <c r="I12" s="348"/>
      <c r="J12" s="348"/>
      <c r="K12" s="348"/>
      <c r="L12" s="348"/>
      <c r="M12" s="348"/>
      <c r="N12" s="347"/>
      <c r="O12" s="337"/>
      <c r="P12" s="337"/>
      <c r="Q12" s="337"/>
    </row>
    <row r="13" spans="2:17" ht="15.75" x14ac:dyDescent="0.25">
      <c r="B13" s="337"/>
      <c r="C13" s="337"/>
      <c r="D13" s="337"/>
      <c r="E13" s="337"/>
      <c r="F13" s="337"/>
      <c r="G13" s="337"/>
      <c r="H13" s="337"/>
      <c r="I13" s="348"/>
      <c r="J13" s="348"/>
      <c r="K13" s="348"/>
      <c r="L13" s="348"/>
      <c r="M13" s="348"/>
      <c r="N13" s="349"/>
      <c r="O13" s="337"/>
      <c r="P13" s="337"/>
      <c r="Q13" s="337"/>
    </row>
    <row r="14" spans="2:17" ht="45.75" customHeight="1" x14ac:dyDescent="0.25">
      <c r="B14" s="1195" t="s">
        <v>12</v>
      </c>
      <c r="C14" s="1195"/>
      <c r="D14" s="700" t="s">
        <v>13</v>
      </c>
      <c r="E14" s="700" t="s">
        <v>14</v>
      </c>
      <c r="F14" s="700" t="s">
        <v>15</v>
      </c>
      <c r="G14" s="350"/>
      <c r="H14" s="337"/>
      <c r="I14" s="351"/>
      <c r="J14" s="351"/>
      <c r="K14" s="351"/>
      <c r="L14" s="351"/>
      <c r="M14" s="351"/>
      <c r="N14" s="349"/>
      <c r="O14" s="337"/>
      <c r="P14" s="337"/>
      <c r="Q14" s="337"/>
    </row>
    <row r="15" spans="2:17" ht="15.75" x14ac:dyDescent="0.25">
      <c r="B15" s="1195"/>
      <c r="C15" s="1195"/>
      <c r="D15" s="700">
        <v>24</v>
      </c>
      <c r="E15" s="352">
        <v>1518171804</v>
      </c>
      <c r="F15" s="467">
        <v>558</v>
      </c>
      <c r="G15" s="354"/>
      <c r="H15" s="337"/>
      <c r="I15" s="355"/>
      <c r="J15" s="355"/>
      <c r="K15" s="355"/>
      <c r="L15" s="355"/>
      <c r="M15" s="355"/>
      <c r="N15" s="349"/>
      <c r="O15" s="337"/>
      <c r="P15" s="337"/>
      <c r="Q15" s="337"/>
    </row>
    <row r="16" spans="2:17" ht="15.75" x14ac:dyDescent="0.25">
      <c r="B16" s="1195"/>
      <c r="C16" s="1195"/>
      <c r="D16" s="700"/>
      <c r="E16" s="352"/>
      <c r="F16" s="467"/>
      <c r="G16" s="354"/>
      <c r="H16" s="337"/>
      <c r="I16" s="355"/>
      <c r="J16" s="355"/>
      <c r="K16" s="355"/>
      <c r="L16" s="355"/>
      <c r="M16" s="355"/>
      <c r="N16" s="349"/>
      <c r="O16" s="337"/>
      <c r="P16" s="337"/>
      <c r="Q16" s="337"/>
    </row>
    <row r="17" spans="1:17" ht="15.75" x14ac:dyDescent="0.25">
      <c r="B17" s="1195"/>
      <c r="C17" s="1195"/>
      <c r="D17" s="700"/>
      <c r="E17" s="352"/>
      <c r="F17" s="467"/>
      <c r="G17" s="354"/>
      <c r="H17" s="337"/>
      <c r="I17" s="355"/>
      <c r="J17" s="355"/>
      <c r="K17" s="355"/>
      <c r="L17" s="355"/>
      <c r="M17" s="355"/>
      <c r="N17" s="349"/>
      <c r="O17" s="337"/>
      <c r="P17" s="337"/>
      <c r="Q17" s="337"/>
    </row>
    <row r="18" spans="1:17" ht="15.75" x14ac:dyDescent="0.25">
      <c r="B18" s="1195"/>
      <c r="C18" s="1195"/>
      <c r="D18" s="700"/>
      <c r="E18" s="356"/>
      <c r="F18" s="467"/>
      <c r="G18" s="354"/>
      <c r="H18" s="357"/>
      <c r="I18" s="355"/>
      <c r="J18" s="355"/>
      <c r="K18" s="355"/>
      <c r="L18" s="355"/>
      <c r="M18" s="355"/>
      <c r="N18" s="358"/>
      <c r="O18" s="337"/>
      <c r="P18" s="337"/>
      <c r="Q18" s="337"/>
    </row>
    <row r="19" spans="1:17" ht="15.75" x14ac:dyDescent="0.25">
      <c r="B19" s="1195"/>
      <c r="C19" s="1195"/>
      <c r="D19" s="700"/>
      <c r="E19" s="356"/>
      <c r="F19" s="467"/>
      <c r="G19" s="354"/>
      <c r="H19" s="357"/>
      <c r="I19" s="359"/>
      <c r="J19" s="359"/>
      <c r="K19" s="359"/>
      <c r="L19" s="359"/>
      <c r="M19" s="359"/>
      <c r="N19" s="358"/>
      <c r="O19" s="337"/>
      <c r="P19" s="337"/>
      <c r="Q19" s="337"/>
    </row>
    <row r="20" spans="1:17" ht="15.75" x14ac:dyDescent="0.25">
      <c r="B20" s="1195"/>
      <c r="C20" s="1195"/>
      <c r="D20" s="700"/>
      <c r="E20" s="356"/>
      <c r="F20" s="467"/>
      <c r="G20" s="354"/>
      <c r="H20" s="357"/>
      <c r="I20" s="348"/>
      <c r="J20" s="348"/>
      <c r="K20" s="348"/>
      <c r="L20" s="348"/>
      <c r="M20" s="348"/>
      <c r="N20" s="358"/>
      <c r="O20" s="337"/>
      <c r="P20" s="337"/>
      <c r="Q20" s="337"/>
    </row>
    <row r="21" spans="1:17" ht="15.75" x14ac:dyDescent="0.25">
      <c r="B21" s="1195"/>
      <c r="C21" s="1195"/>
      <c r="D21" s="700"/>
      <c r="E21" s="356"/>
      <c r="F21" s="467"/>
      <c r="G21" s="354"/>
      <c r="H21" s="357"/>
      <c r="I21" s="348"/>
      <c r="J21" s="348"/>
      <c r="K21" s="348"/>
      <c r="L21" s="348"/>
      <c r="M21" s="348"/>
      <c r="N21" s="358"/>
      <c r="O21" s="337"/>
      <c r="P21" s="337"/>
      <c r="Q21" s="337"/>
    </row>
    <row r="22" spans="1:17" ht="16.5" thickBot="1" x14ac:dyDescent="0.3">
      <c r="B22" s="1196" t="s">
        <v>16</v>
      </c>
      <c r="C22" s="1197"/>
      <c r="D22" s="700"/>
      <c r="E22" s="360">
        <f>SUM(E15:E21)</f>
        <v>1518171804</v>
      </c>
      <c r="F22" s="467">
        <f>SUM(F15:F21)</f>
        <v>558</v>
      </c>
      <c r="G22" s="354"/>
      <c r="H22" s="357"/>
      <c r="I22" s="348"/>
      <c r="J22" s="348"/>
      <c r="K22" s="348"/>
      <c r="L22" s="348"/>
      <c r="M22" s="348"/>
      <c r="N22" s="358"/>
      <c r="O22" s="337"/>
      <c r="P22" s="337"/>
      <c r="Q22" s="337"/>
    </row>
    <row r="23" spans="1:17" ht="45.75" thickBot="1" x14ac:dyDescent="0.3">
      <c r="A23" s="27"/>
      <c r="B23" s="362" t="s">
        <v>17</v>
      </c>
      <c r="C23" s="362" t="s">
        <v>18</v>
      </c>
      <c r="D23" s="337"/>
      <c r="E23" s="351"/>
      <c r="F23" s="351"/>
      <c r="G23" s="351"/>
      <c r="H23" s="351"/>
      <c r="I23" s="363"/>
      <c r="J23" s="363"/>
      <c r="K23" s="363"/>
      <c r="L23" s="363"/>
      <c r="M23" s="363"/>
      <c r="N23" s="337"/>
      <c r="O23" s="337"/>
      <c r="P23" s="337"/>
      <c r="Q23" s="337"/>
    </row>
    <row r="24" spans="1:17" ht="16.5" thickBot="1" x14ac:dyDescent="0.3">
      <c r="A24" s="30">
        <v>1</v>
      </c>
      <c r="B24" s="337"/>
      <c r="C24" s="365">
        <f>+(F22*80)/100</f>
        <v>446.4</v>
      </c>
      <c r="D24" s="366"/>
      <c r="E24" s="367">
        <f>E22</f>
        <v>1518171804</v>
      </c>
      <c r="F24" s="368"/>
      <c r="G24" s="368"/>
      <c r="H24" s="368"/>
      <c r="I24" s="369"/>
      <c r="J24" s="369"/>
      <c r="K24" s="369"/>
      <c r="L24" s="369"/>
      <c r="M24" s="369"/>
      <c r="N24" s="337"/>
      <c r="O24" s="337"/>
      <c r="P24" s="337"/>
      <c r="Q24" s="337"/>
    </row>
    <row r="25" spans="1:17" ht="15.75" x14ac:dyDescent="0.25">
      <c r="A25" s="36"/>
      <c r="B25" s="337"/>
      <c r="C25" s="371"/>
      <c r="D25" s="355"/>
      <c r="E25" s="372"/>
      <c r="F25" s="368"/>
      <c r="G25" s="368"/>
      <c r="H25" s="368"/>
      <c r="I25" s="369"/>
      <c r="J25" s="369"/>
      <c r="K25" s="369"/>
      <c r="L25" s="369"/>
      <c r="M25" s="369"/>
      <c r="N25" s="337"/>
      <c r="O25" s="337"/>
      <c r="P25" s="337"/>
      <c r="Q25" s="337"/>
    </row>
    <row r="26" spans="1:17" ht="15.75" x14ac:dyDescent="0.25">
      <c r="A26" s="36"/>
      <c r="B26" s="337"/>
      <c r="C26" s="371"/>
      <c r="D26" s="355"/>
      <c r="E26" s="372"/>
      <c r="F26" s="368"/>
      <c r="G26" s="368"/>
      <c r="H26" s="368"/>
      <c r="I26" s="369"/>
      <c r="J26" s="369"/>
      <c r="K26" s="369"/>
      <c r="L26" s="369"/>
      <c r="M26" s="369"/>
      <c r="N26" s="337"/>
      <c r="O26" s="337"/>
      <c r="P26" s="337"/>
      <c r="Q26" s="337"/>
    </row>
    <row r="27" spans="1:17" ht="15.75" x14ac:dyDescent="0.2">
      <c r="A27" s="36"/>
      <c r="B27" s="373" t="s">
        <v>19</v>
      </c>
      <c r="C27" s="374"/>
      <c r="D27" s="374"/>
      <c r="E27" s="374"/>
      <c r="F27" s="374"/>
      <c r="G27" s="374"/>
      <c r="H27" s="374"/>
      <c r="I27" s="348"/>
      <c r="J27" s="348"/>
      <c r="K27" s="348"/>
      <c r="L27" s="348"/>
      <c r="M27" s="348"/>
      <c r="N27" s="349"/>
      <c r="O27" s="337"/>
      <c r="P27" s="337"/>
      <c r="Q27" s="337"/>
    </row>
    <row r="28" spans="1:17" ht="15.75" x14ac:dyDescent="0.2">
      <c r="A28" s="36"/>
      <c r="B28" s="374"/>
      <c r="C28" s="374"/>
      <c r="D28" s="374"/>
      <c r="E28" s="374"/>
      <c r="F28" s="374"/>
      <c r="G28" s="374"/>
      <c r="H28" s="374"/>
      <c r="I28" s="348"/>
      <c r="J28" s="348"/>
      <c r="K28" s="348"/>
      <c r="L28" s="348"/>
      <c r="M28" s="348"/>
      <c r="N28" s="349"/>
      <c r="O28" s="337"/>
      <c r="P28" s="337"/>
      <c r="Q28" s="337"/>
    </row>
    <row r="29" spans="1:17" ht="15.75" x14ac:dyDescent="0.2">
      <c r="A29" s="36"/>
      <c r="B29" s="375" t="s">
        <v>20</v>
      </c>
      <c r="C29" s="375" t="s">
        <v>21</v>
      </c>
      <c r="D29" s="375" t="s">
        <v>22</v>
      </c>
      <c r="E29" s="374"/>
      <c r="F29" s="374"/>
      <c r="G29" s="374"/>
      <c r="H29" s="374"/>
      <c r="I29" s="348"/>
      <c r="J29" s="348"/>
      <c r="K29" s="348"/>
      <c r="L29" s="348"/>
      <c r="M29" s="348"/>
      <c r="N29" s="349"/>
      <c r="O29" s="337"/>
      <c r="P29" s="337"/>
      <c r="Q29" s="337"/>
    </row>
    <row r="30" spans="1:17" ht="15.75" x14ac:dyDescent="0.2">
      <c r="A30" s="36"/>
      <c r="B30" s="112" t="s">
        <v>23</v>
      </c>
      <c r="C30" s="112"/>
      <c r="D30" s="117" t="s">
        <v>1988</v>
      </c>
      <c r="F30" s="374"/>
      <c r="G30" s="374"/>
      <c r="H30" s="374"/>
      <c r="I30" s="348"/>
      <c r="J30" s="348"/>
      <c r="K30" s="348"/>
      <c r="L30" s="348"/>
      <c r="M30" s="348"/>
      <c r="N30" s="349"/>
      <c r="O30" s="337"/>
      <c r="P30" s="337"/>
      <c r="Q30" s="337"/>
    </row>
    <row r="31" spans="1:17" ht="15.75" x14ac:dyDescent="0.2">
      <c r="A31" s="36"/>
      <c r="B31" s="112" t="s">
        <v>25</v>
      </c>
      <c r="C31" s="112"/>
      <c r="D31" s="451" t="s">
        <v>24</v>
      </c>
      <c r="F31" s="374"/>
      <c r="G31" s="374"/>
      <c r="H31" s="374"/>
      <c r="I31" s="348"/>
      <c r="J31" s="348"/>
      <c r="K31" s="348"/>
      <c r="L31" s="348"/>
      <c r="M31" s="348"/>
      <c r="N31" s="349"/>
      <c r="O31" s="337"/>
      <c r="P31" s="337"/>
      <c r="Q31" s="337"/>
    </row>
    <row r="32" spans="1:17" ht="15.75" x14ac:dyDescent="0.2">
      <c r="A32" s="36"/>
      <c r="B32" s="112" t="s">
        <v>26</v>
      </c>
      <c r="C32" s="112" t="s">
        <v>24</v>
      </c>
      <c r="D32" s="117"/>
      <c r="F32" s="374"/>
      <c r="G32" s="374"/>
      <c r="H32" s="374"/>
      <c r="I32" s="348"/>
      <c r="J32" s="348"/>
      <c r="K32" s="348"/>
      <c r="L32" s="348"/>
      <c r="M32" s="348"/>
      <c r="N32" s="349"/>
      <c r="O32" s="337"/>
      <c r="P32" s="337"/>
      <c r="Q32" s="337"/>
    </row>
    <row r="33" spans="1:17" ht="15.75" x14ac:dyDescent="0.2">
      <c r="A33" s="36"/>
      <c r="B33" s="112" t="s">
        <v>27</v>
      </c>
      <c r="C33" s="112"/>
      <c r="D33" s="117" t="s">
        <v>1988</v>
      </c>
      <c r="F33" s="374"/>
      <c r="G33" s="374"/>
      <c r="H33" s="374"/>
      <c r="I33" s="348"/>
      <c r="J33" s="348"/>
      <c r="K33" s="348"/>
      <c r="L33" s="348"/>
      <c r="M33" s="348"/>
      <c r="N33" s="349"/>
      <c r="O33" s="337"/>
      <c r="P33" s="337"/>
      <c r="Q33" s="337"/>
    </row>
    <row r="34" spans="1:17" ht="15.75" x14ac:dyDescent="0.2">
      <c r="A34" s="36"/>
      <c r="B34" s="374"/>
      <c r="C34" s="374"/>
      <c r="D34" s="374"/>
      <c r="E34" s="374"/>
      <c r="F34" s="374"/>
      <c r="G34" s="374"/>
      <c r="H34" s="374"/>
      <c r="I34" s="348"/>
      <c r="J34" s="348"/>
      <c r="K34" s="348"/>
      <c r="L34" s="348"/>
      <c r="M34" s="348"/>
      <c r="N34" s="349"/>
      <c r="O34" s="337"/>
      <c r="P34" s="337"/>
      <c r="Q34" s="337"/>
    </row>
    <row r="35" spans="1:17" ht="15.75" x14ac:dyDescent="0.2">
      <c r="A35" s="36"/>
      <c r="B35" s="374"/>
      <c r="C35" s="374"/>
      <c r="D35" s="374"/>
      <c r="E35" s="374"/>
      <c r="F35" s="374"/>
      <c r="G35" s="374"/>
      <c r="H35" s="374"/>
      <c r="I35" s="348"/>
      <c r="J35" s="348"/>
      <c r="K35" s="348"/>
      <c r="L35" s="348"/>
      <c r="M35" s="348"/>
      <c r="N35" s="349"/>
      <c r="O35" s="337"/>
      <c r="P35" s="337"/>
      <c r="Q35" s="337"/>
    </row>
    <row r="36" spans="1:17" ht="15.75" x14ac:dyDescent="0.2">
      <c r="A36" s="36"/>
      <c r="B36" s="373" t="s">
        <v>28</v>
      </c>
      <c r="C36" s="374"/>
      <c r="D36" s="374"/>
      <c r="E36" s="374"/>
      <c r="F36" s="374"/>
      <c r="G36" s="374"/>
      <c r="H36" s="374"/>
      <c r="I36" s="348"/>
      <c r="J36" s="348"/>
      <c r="K36" s="348"/>
      <c r="L36" s="348"/>
      <c r="M36" s="348"/>
      <c r="N36" s="349"/>
      <c r="O36" s="337"/>
      <c r="P36" s="337"/>
      <c r="Q36" s="337"/>
    </row>
    <row r="37" spans="1:17" ht="15.75" x14ac:dyDescent="0.2">
      <c r="A37" s="36"/>
      <c r="B37" s="374"/>
      <c r="C37" s="374"/>
      <c r="D37" s="374"/>
      <c r="E37" s="374"/>
      <c r="F37" s="374"/>
      <c r="G37" s="374"/>
      <c r="H37" s="374"/>
      <c r="I37" s="348"/>
      <c r="J37" s="348"/>
      <c r="K37" s="348"/>
      <c r="L37" s="348"/>
      <c r="M37" s="348"/>
      <c r="N37" s="349"/>
      <c r="O37" s="337"/>
      <c r="P37" s="337"/>
      <c r="Q37" s="337"/>
    </row>
    <row r="38" spans="1:17" ht="15.75" x14ac:dyDescent="0.2">
      <c r="A38" s="36"/>
      <c r="B38" s="374"/>
      <c r="C38" s="374"/>
      <c r="D38" s="374"/>
      <c r="E38" s="374"/>
      <c r="F38" s="374"/>
      <c r="G38" s="374"/>
      <c r="H38" s="374"/>
      <c r="I38" s="348"/>
      <c r="J38" s="348"/>
      <c r="K38" s="348"/>
      <c r="L38" s="348"/>
      <c r="M38" s="348"/>
      <c r="N38" s="349"/>
      <c r="O38" s="337"/>
      <c r="P38" s="337"/>
      <c r="Q38" s="337"/>
    </row>
    <row r="39" spans="1:17" ht="15.75" x14ac:dyDescent="0.2">
      <c r="A39" s="36"/>
      <c r="B39" s="375" t="s">
        <v>20</v>
      </c>
      <c r="C39" s="375" t="s">
        <v>29</v>
      </c>
      <c r="D39" s="377" t="s">
        <v>30</v>
      </c>
      <c r="E39" s="377" t="s">
        <v>31</v>
      </c>
      <c r="F39" s="374"/>
      <c r="G39" s="374"/>
      <c r="H39" s="374"/>
      <c r="I39" s="348"/>
      <c r="J39" s="348"/>
      <c r="K39" s="348"/>
      <c r="L39" s="348"/>
      <c r="M39" s="348"/>
      <c r="N39" s="349"/>
      <c r="O39" s="337"/>
      <c r="P39" s="337"/>
      <c r="Q39" s="337"/>
    </row>
    <row r="40" spans="1:17" ht="30" x14ac:dyDescent="0.2">
      <c r="A40" s="36"/>
      <c r="B40" s="378" t="s">
        <v>32</v>
      </c>
      <c r="C40" s="683">
        <v>40</v>
      </c>
      <c r="D40" s="688">
        <v>0</v>
      </c>
      <c r="E40" s="1198">
        <f>+D40+D41</f>
        <v>25</v>
      </c>
      <c r="F40" s="374"/>
      <c r="G40" s="374"/>
      <c r="H40" s="374"/>
      <c r="I40" s="348"/>
      <c r="J40" s="348"/>
      <c r="K40" s="348"/>
      <c r="L40" s="348"/>
      <c r="M40" s="348"/>
      <c r="N40" s="349"/>
      <c r="O40" s="337"/>
      <c r="P40" s="337"/>
      <c r="Q40" s="337"/>
    </row>
    <row r="41" spans="1:17" ht="45" x14ac:dyDescent="0.2">
      <c r="A41" s="36"/>
      <c r="B41" s="378" t="s">
        <v>33</v>
      </c>
      <c r="C41" s="683">
        <v>60</v>
      </c>
      <c r="D41" s="688">
        <v>25</v>
      </c>
      <c r="E41" s="1199"/>
      <c r="F41" s="374"/>
      <c r="G41" s="374"/>
      <c r="H41" s="374"/>
      <c r="I41" s="348"/>
      <c r="J41" s="348"/>
      <c r="K41" s="348"/>
      <c r="L41" s="348"/>
      <c r="M41" s="348"/>
      <c r="N41" s="349"/>
      <c r="O41" s="337"/>
      <c r="P41" s="337"/>
      <c r="Q41" s="337"/>
    </row>
    <row r="42" spans="1:17" ht="15.75" x14ac:dyDescent="0.25">
      <c r="A42" s="36"/>
      <c r="B42" s="337"/>
      <c r="C42" s="371"/>
      <c r="D42" s="355"/>
      <c r="E42" s="372"/>
      <c r="F42" s="368"/>
      <c r="G42" s="368"/>
      <c r="H42" s="368"/>
      <c r="I42" s="369"/>
      <c r="J42" s="369"/>
      <c r="K42" s="369"/>
      <c r="L42" s="369"/>
      <c r="M42" s="369"/>
      <c r="N42" s="337"/>
      <c r="O42" s="337"/>
      <c r="P42" s="337"/>
      <c r="Q42" s="337"/>
    </row>
    <row r="43" spans="1:17" ht="15.75" x14ac:dyDescent="0.25">
      <c r="A43" s="36"/>
      <c r="B43" s="337"/>
      <c r="C43" s="371"/>
      <c r="D43" s="355"/>
      <c r="E43" s="372"/>
      <c r="F43" s="368"/>
      <c r="G43" s="368"/>
      <c r="H43" s="368"/>
      <c r="I43" s="369"/>
      <c r="J43" s="369"/>
      <c r="K43" s="369"/>
      <c r="L43" s="369"/>
      <c r="M43" s="369"/>
      <c r="N43" s="337"/>
      <c r="O43" s="337"/>
      <c r="P43" s="337"/>
      <c r="Q43" s="337"/>
    </row>
    <row r="44" spans="1:17" ht="15.75" x14ac:dyDescent="0.25">
      <c r="A44" s="36"/>
      <c r="B44" s="337"/>
      <c r="C44" s="371"/>
      <c r="D44" s="355"/>
      <c r="E44" s="372"/>
      <c r="F44" s="368"/>
      <c r="G44" s="368"/>
      <c r="H44" s="368"/>
      <c r="I44" s="369"/>
      <c r="J44" s="369"/>
      <c r="K44" s="369"/>
      <c r="L44" s="369"/>
      <c r="M44" s="369"/>
      <c r="N44" s="337"/>
      <c r="O44" s="337"/>
      <c r="P44" s="337"/>
      <c r="Q44" s="337"/>
    </row>
    <row r="45" spans="1:17" ht="15.75" thickBot="1" x14ac:dyDescent="0.3">
      <c r="B45" s="337"/>
      <c r="C45" s="337"/>
      <c r="D45" s="337"/>
      <c r="E45" s="337"/>
      <c r="F45" s="337"/>
      <c r="G45" s="337"/>
      <c r="H45" s="337"/>
      <c r="I45" s="337"/>
      <c r="J45" s="337"/>
      <c r="K45" s="337"/>
      <c r="L45" s="337"/>
      <c r="M45" s="1200" t="s">
        <v>34</v>
      </c>
      <c r="N45" s="1200"/>
      <c r="O45" s="337"/>
      <c r="P45" s="337"/>
      <c r="Q45" s="337"/>
    </row>
    <row r="46" spans="1:17" ht="15.75" x14ac:dyDescent="0.25">
      <c r="B46" s="373" t="s">
        <v>35</v>
      </c>
      <c r="C46" s="337"/>
      <c r="D46" s="337"/>
      <c r="E46" s="337"/>
      <c r="F46" s="337"/>
      <c r="G46" s="337"/>
      <c r="H46" s="337"/>
      <c r="I46" s="337"/>
      <c r="J46" s="337"/>
      <c r="K46" s="337"/>
      <c r="L46" s="337"/>
      <c r="M46" s="379"/>
      <c r="N46" s="379"/>
      <c r="O46" s="337"/>
      <c r="P46" s="337"/>
      <c r="Q46" s="337"/>
    </row>
    <row r="47" spans="1:17" ht="15.75" thickBot="1" x14ac:dyDescent="0.3">
      <c r="B47" s="337"/>
      <c r="C47" s="337"/>
      <c r="D47" s="337"/>
      <c r="E47" s="337"/>
      <c r="F47" s="337"/>
      <c r="G47" s="337"/>
      <c r="H47" s="337"/>
      <c r="I47" s="337"/>
      <c r="J47" s="337"/>
      <c r="K47" s="337"/>
      <c r="L47" s="337"/>
      <c r="M47" s="379"/>
      <c r="N47" s="379"/>
      <c r="O47" s="337"/>
      <c r="P47" s="337"/>
      <c r="Q47" s="337"/>
    </row>
    <row r="48" spans="1:17" s="14" customFormat="1" ht="109.5" customHeight="1" x14ac:dyDescent="0.25">
      <c r="B48" s="228" t="s">
        <v>36</v>
      </c>
      <c r="C48" s="228" t="s">
        <v>37</v>
      </c>
      <c r="D48" s="228" t="s">
        <v>38</v>
      </c>
      <c r="E48" s="228" t="s">
        <v>39</v>
      </c>
      <c r="F48" s="228" t="s">
        <v>40</v>
      </c>
      <c r="G48" s="228" t="s">
        <v>41</v>
      </c>
      <c r="H48" s="228" t="s">
        <v>42</v>
      </c>
      <c r="I48" s="228" t="s">
        <v>43</v>
      </c>
      <c r="J48" s="228" t="s">
        <v>44</v>
      </c>
      <c r="K48" s="228" t="s">
        <v>45</v>
      </c>
      <c r="L48" s="228" t="s">
        <v>46</v>
      </c>
      <c r="M48" s="229" t="s">
        <v>47</v>
      </c>
      <c r="N48" s="228" t="s">
        <v>48</v>
      </c>
      <c r="O48" s="228" t="s">
        <v>49</v>
      </c>
      <c r="P48" s="227" t="s">
        <v>50</v>
      </c>
      <c r="Q48" s="227" t="s">
        <v>51</v>
      </c>
    </row>
    <row r="49" spans="1:26" s="60" customFormat="1" ht="60" x14ac:dyDescent="0.25">
      <c r="A49" s="62">
        <v>1</v>
      </c>
      <c r="B49" s="206" t="s">
        <v>1987</v>
      </c>
      <c r="C49" s="220" t="s">
        <v>1987</v>
      </c>
      <c r="D49" s="206" t="s">
        <v>1989</v>
      </c>
      <c r="E49" s="223" t="s">
        <v>1990</v>
      </c>
      <c r="F49" s="220" t="s">
        <v>22</v>
      </c>
      <c r="G49" s="226"/>
      <c r="H49" s="225" t="s">
        <v>1991</v>
      </c>
      <c r="I49" s="219" t="s">
        <v>1992</v>
      </c>
      <c r="J49" s="219" t="s">
        <v>22</v>
      </c>
      <c r="K49" s="215">
        <v>9</v>
      </c>
      <c r="L49" s="224"/>
      <c r="M49" s="224">
        <v>586</v>
      </c>
      <c r="N49" s="68"/>
      <c r="O49" s="216">
        <v>329120267</v>
      </c>
      <c r="P49" s="216">
        <v>30</v>
      </c>
      <c r="Q49" s="215"/>
      <c r="R49" s="59"/>
      <c r="S49" s="59"/>
      <c r="T49" s="59"/>
      <c r="U49" s="59"/>
      <c r="V49" s="59"/>
      <c r="W49" s="59"/>
      <c r="X49" s="59"/>
      <c r="Y49" s="59"/>
      <c r="Z49" s="59"/>
    </row>
    <row r="50" spans="1:26" s="60" customFormat="1" ht="135" x14ac:dyDescent="0.25">
      <c r="A50" s="62">
        <f>+A49+1</f>
        <v>2</v>
      </c>
      <c r="B50" s="206"/>
      <c r="C50" s="220"/>
      <c r="D50" s="206" t="s">
        <v>1993</v>
      </c>
      <c r="E50" s="224">
        <v>10320.14</v>
      </c>
      <c r="F50" s="220" t="s">
        <v>22</v>
      </c>
      <c r="G50" s="220"/>
      <c r="H50" s="220" t="s">
        <v>1994</v>
      </c>
      <c r="I50" s="219" t="s">
        <v>1995</v>
      </c>
      <c r="J50" s="219" t="s">
        <v>22</v>
      </c>
      <c r="K50" s="215"/>
      <c r="L50" s="224">
        <v>9</v>
      </c>
      <c r="M50" s="224"/>
      <c r="N50" s="68"/>
      <c r="O50" s="216">
        <v>672000000</v>
      </c>
      <c r="P50" s="216">
        <v>31</v>
      </c>
      <c r="Q50" s="215" t="s">
        <v>1996</v>
      </c>
      <c r="R50" s="59"/>
      <c r="S50" s="59"/>
      <c r="T50" s="59"/>
      <c r="U50" s="59"/>
      <c r="V50" s="59"/>
      <c r="W50" s="59"/>
      <c r="X50" s="59"/>
      <c r="Y50" s="59"/>
      <c r="Z50" s="59"/>
    </row>
    <row r="51" spans="1:26" s="60" customFormat="1" ht="135" x14ac:dyDescent="0.25">
      <c r="A51" s="62">
        <f t="shared" ref="A51:A56" si="0">+A50+1</f>
        <v>3</v>
      </c>
      <c r="B51" s="206"/>
      <c r="C51" s="220"/>
      <c r="D51" s="206" t="s">
        <v>1997</v>
      </c>
      <c r="E51" s="223" t="s">
        <v>1998</v>
      </c>
      <c r="F51" s="220" t="s">
        <v>22</v>
      </c>
      <c r="G51" s="220"/>
      <c r="H51" s="220">
        <v>400402012</v>
      </c>
      <c r="I51" s="219" t="s">
        <v>1999</v>
      </c>
      <c r="J51" s="219" t="s">
        <v>22</v>
      </c>
      <c r="K51" s="215"/>
      <c r="L51" s="224">
        <v>8</v>
      </c>
      <c r="M51" s="223"/>
      <c r="N51" s="68"/>
      <c r="O51" s="216">
        <v>88578645</v>
      </c>
      <c r="P51" s="216">
        <v>32</v>
      </c>
      <c r="Q51" s="215" t="s">
        <v>2000</v>
      </c>
      <c r="R51" s="59"/>
      <c r="S51" s="59"/>
      <c r="T51" s="59"/>
      <c r="U51" s="59"/>
      <c r="V51" s="59"/>
      <c r="W51" s="59"/>
      <c r="X51" s="59"/>
      <c r="Y51" s="59"/>
      <c r="Z51" s="59"/>
    </row>
    <row r="52" spans="1:26" s="60" customFormat="1" x14ac:dyDescent="0.25">
      <c r="A52" s="62">
        <f t="shared" si="0"/>
        <v>4</v>
      </c>
      <c r="B52" s="206"/>
      <c r="C52" s="220"/>
      <c r="D52" s="206"/>
      <c r="E52" s="223"/>
      <c r="F52" s="220"/>
      <c r="G52" s="220"/>
      <c r="H52" s="220"/>
      <c r="I52" s="219"/>
      <c r="J52" s="219"/>
      <c r="K52" s="224"/>
      <c r="L52" s="219"/>
      <c r="M52" s="223"/>
      <c r="N52" s="223"/>
      <c r="O52" s="216"/>
      <c r="P52" s="216"/>
      <c r="Q52" s="215"/>
      <c r="R52" s="59"/>
      <c r="S52" s="59"/>
      <c r="T52" s="59"/>
      <c r="U52" s="59"/>
      <c r="V52" s="59"/>
      <c r="W52" s="59"/>
      <c r="X52" s="59"/>
      <c r="Y52" s="59"/>
      <c r="Z52" s="59"/>
    </row>
    <row r="53" spans="1:26" s="60" customFormat="1" x14ac:dyDescent="0.25">
      <c r="A53" s="62">
        <f t="shared" si="0"/>
        <v>5</v>
      </c>
      <c r="B53" s="206"/>
      <c r="C53" s="220"/>
      <c r="D53" s="206"/>
      <c r="E53" s="223"/>
      <c r="F53" s="220"/>
      <c r="G53" s="220"/>
      <c r="H53" s="220"/>
      <c r="I53" s="219"/>
      <c r="J53" s="219"/>
      <c r="K53" s="224"/>
      <c r="L53" s="219"/>
      <c r="M53" s="223"/>
      <c r="N53" s="223"/>
      <c r="O53" s="216"/>
      <c r="P53" s="216"/>
      <c r="Q53" s="215"/>
      <c r="R53" s="59"/>
      <c r="S53" s="59"/>
      <c r="T53" s="59"/>
      <c r="U53" s="59"/>
      <c r="V53" s="59"/>
      <c r="W53" s="59"/>
      <c r="X53" s="59"/>
      <c r="Y53" s="59"/>
      <c r="Z53" s="59"/>
    </row>
    <row r="54" spans="1:26" s="60" customFormat="1" x14ac:dyDescent="0.25">
      <c r="A54" s="62">
        <f t="shared" si="0"/>
        <v>6</v>
      </c>
      <c r="B54" s="206"/>
      <c r="C54" s="220"/>
      <c r="D54" s="206"/>
      <c r="E54" s="223"/>
      <c r="F54" s="220"/>
      <c r="G54" s="220"/>
      <c r="H54" s="220"/>
      <c r="I54" s="219"/>
      <c r="J54" s="219"/>
      <c r="K54" s="224"/>
      <c r="L54" s="219"/>
      <c r="M54" s="223"/>
      <c r="N54" s="223"/>
      <c r="O54" s="216"/>
      <c r="P54" s="216"/>
      <c r="Q54" s="215"/>
      <c r="R54" s="59"/>
      <c r="S54" s="59"/>
      <c r="T54" s="59"/>
      <c r="U54" s="59"/>
      <c r="V54" s="59"/>
      <c r="W54" s="59"/>
      <c r="X54" s="59"/>
      <c r="Y54" s="59"/>
      <c r="Z54" s="59"/>
    </row>
    <row r="55" spans="1:26" s="60" customFormat="1" x14ac:dyDescent="0.25">
      <c r="A55" s="62">
        <f t="shared" si="0"/>
        <v>7</v>
      </c>
      <c r="B55" s="206"/>
      <c r="C55" s="220"/>
      <c r="D55" s="206"/>
      <c r="E55" s="223"/>
      <c r="F55" s="220"/>
      <c r="G55" s="220"/>
      <c r="H55" s="220"/>
      <c r="I55" s="219"/>
      <c r="J55" s="219"/>
      <c r="K55" s="224"/>
      <c r="L55" s="219"/>
      <c r="M55" s="223"/>
      <c r="N55" s="223"/>
      <c r="O55" s="216"/>
      <c r="P55" s="216"/>
      <c r="Q55" s="215"/>
      <c r="R55" s="59"/>
      <c r="S55" s="59"/>
      <c r="T55" s="59"/>
      <c r="U55" s="59"/>
      <c r="V55" s="59"/>
      <c r="W55" s="59"/>
      <c r="X55" s="59"/>
      <c r="Y55" s="59"/>
      <c r="Z55" s="59"/>
    </row>
    <row r="56" spans="1:26" s="60" customFormat="1" x14ac:dyDescent="0.25">
      <c r="A56" s="62">
        <f t="shared" si="0"/>
        <v>8</v>
      </c>
      <c r="B56" s="206"/>
      <c r="C56" s="220"/>
      <c r="D56" s="206"/>
      <c r="E56" s="223"/>
      <c r="F56" s="220"/>
      <c r="G56" s="220"/>
      <c r="H56" s="220"/>
      <c r="I56" s="219"/>
      <c r="J56" s="219"/>
      <c r="K56" s="224"/>
      <c r="L56" s="219"/>
      <c r="M56" s="223"/>
      <c r="N56" s="223"/>
      <c r="O56" s="216"/>
      <c r="P56" s="216"/>
      <c r="Q56" s="215"/>
      <c r="R56" s="59"/>
      <c r="S56" s="59"/>
      <c r="T56" s="59"/>
      <c r="U56" s="59"/>
      <c r="V56" s="59"/>
      <c r="W56" s="59"/>
      <c r="X56" s="59"/>
      <c r="Y56" s="59"/>
      <c r="Z56" s="59"/>
    </row>
    <row r="57" spans="1:26" s="60" customFormat="1" ht="15.75" x14ac:dyDescent="0.25">
      <c r="A57" s="62"/>
      <c r="B57" s="222" t="s">
        <v>31</v>
      </c>
      <c r="C57" s="220"/>
      <c r="D57" s="206"/>
      <c r="E57" s="223"/>
      <c r="F57" s="220"/>
      <c r="G57" s="220"/>
      <c r="H57" s="220"/>
      <c r="I57" s="219"/>
      <c r="J57" s="219"/>
      <c r="K57" s="217">
        <f t="shared" ref="K57" si="1">SUM(K49:K56)</f>
        <v>9</v>
      </c>
      <c r="L57" s="217">
        <f>SUM(L49:L56)</f>
        <v>17</v>
      </c>
      <c r="M57" s="218">
        <f>SUM(M49:M56)</f>
        <v>586</v>
      </c>
      <c r="N57" s="217">
        <f t="shared" ref="N57" si="2">SUM(N49:N56)</f>
        <v>0</v>
      </c>
      <c r="O57" s="216"/>
      <c r="P57" s="216"/>
      <c r="Q57" s="215"/>
    </row>
    <row r="58" spans="1:26" s="69" customFormat="1" x14ac:dyDescent="0.25">
      <c r="B58" s="209"/>
      <c r="C58" s="209"/>
      <c r="D58" s="209"/>
      <c r="E58" s="214"/>
      <c r="F58" s="209"/>
      <c r="G58" s="209"/>
      <c r="H58" s="209"/>
      <c r="I58" s="209"/>
      <c r="J58" s="209"/>
      <c r="K58" s="209"/>
      <c r="L58" s="209"/>
      <c r="M58" s="209"/>
      <c r="N58" s="209"/>
      <c r="O58" s="209"/>
      <c r="P58" s="209"/>
      <c r="Q58" s="209"/>
    </row>
    <row r="59" spans="1:26" s="69" customFormat="1" ht="15.75" x14ac:dyDescent="0.25">
      <c r="B59" s="1201" t="s">
        <v>76</v>
      </c>
      <c r="C59" s="1201" t="s">
        <v>77</v>
      </c>
      <c r="D59" s="1203" t="s">
        <v>78</v>
      </c>
      <c r="E59" s="1203"/>
      <c r="F59" s="209"/>
      <c r="G59" s="209"/>
      <c r="H59" s="209"/>
      <c r="I59" s="209"/>
      <c r="J59" s="209"/>
      <c r="K59" s="209"/>
      <c r="L59" s="209"/>
      <c r="M59" s="209"/>
      <c r="N59" s="209"/>
      <c r="O59" s="209"/>
      <c r="P59" s="209"/>
      <c r="Q59" s="209"/>
    </row>
    <row r="60" spans="1:26" s="69" customFormat="1" ht="15.75" x14ac:dyDescent="0.25">
      <c r="B60" s="1202"/>
      <c r="C60" s="1202"/>
      <c r="D60" s="698" t="s">
        <v>79</v>
      </c>
      <c r="E60" s="213" t="s">
        <v>80</v>
      </c>
      <c r="F60" s="209"/>
      <c r="G60" s="209"/>
      <c r="H60" s="209"/>
      <c r="I60" s="209"/>
      <c r="J60" s="209"/>
      <c r="K60" s="209"/>
      <c r="L60" s="209"/>
      <c r="M60" s="209"/>
      <c r="N60" s="209"/>
      <c r="O60" s="209"/>
      <c r="P60" s="209"/>
      <c r="Q60" s="209"/>
    </row>
    <row r="61" spans="1:26" s="69" customFormat="1" ht="30.6" customHeight="1" x14ac:dyDescent="0.25">
      <c r="B61" s="211" t="s">
        <v>81</v>
      </c>
      <c r="C61" s="210">
        <f>+K57</f>
        <v>9</v>
      </c>
      <c r="D61" s="182"/>
      <c r="E61" s="182" t="s">
        <v>24</v>
      </c>
      <c r="F61" s="212"/>
      <c r="G61" s="212"/>
      <c r="H61" s="212"/>
      <c r="I61" s="212"/>
      <c r="J61" s="212"/>
      <c r="K61" s="212"/>
      <c r="L61" s="212"/>
      <c r="M61" s="212"/>
      <c r="N61" s="209"/>
      <c r="O61" s="209"/>
      <c r="P61" s="209"/>
      <c r="Q61" s="209"/>
    </row>
    <row r="62" spans="1:26" s="69" customFormat="1" ht="30" customHeight="1" x14ac:dyDescent="0.25">
      <c r="B62" s="211" t="s">
        <v>82</v>
      </c>
      <c r="C62" s="210">
        <f>+M57</f>
        <v>586</v>
      </c>
      <c r="D62" s="182"/>
      <c r="E62" s="182" t="s">
        <v>24</v>
      </c>
      <c r="F62" s="209"/>
      <c r="G62" s="209"/>
      <c r="H62" s="209"/>
      <c r="I62" s="209"/>
      <c r="J62" s="209"/>
      <c r="K62" s="209"/>
      <c r="L62" s="209"/>
      <c r="M62" s="209"/>
      <c r="N62" s="209"/>
      <c r="O62" s="209"/>
      <c r="P62" s="209"/>
      <c r="Q62" s="209"/>
    </row>
    <row r="63" spans="1:26" s="69" customFormat="1" x14ac:dyDescent="0.25">
      <c r="B63" s="386"/>
      <c r="C63" s="1204"/>
      <c r="D63" s="1204"/>
      <c r="E63" s="1204"/>
      <c r="F63" s="1204"/>
      <c r="G63" s="1204"/>
      <c r="H63" s="1204"/>
      <c r="I63" s="1204"/>
      <c r="J63" s="1204"/>
      <c r="K63" s="1204"/>
      <c r="L63" s="1204"/>
      <c r="M63" s="1204"/>
      <c r="N63" s="1204"/>
      <c r="O63" s="209"/>
      <c r="P63" s="209"/>
      <c r="Q63" s="209"/>
    </row>
    <row r="64" spans="1:26" ht="28.15" customHeight="1" thickBot="1" x14ac:dyDescent="0.3">
      <c r="B64" s="337"/>
      <c r="C64" s="337"/>
      <c r="D64" s="337"/>
      <c r="E64" s="337"/>
      <c r="F64" s="337"/>
      <c r="G64" s="337"/>
      <c r="H64" s="337"/>
      <c r="I64" s="337"/>
      <c r="J64" s="337"/>
      <c r="K64" s="337"/>
      <c r="L64" s="337"/>
      <c r="M64" s="337"/>
      <c r="N64" s="337"/>
      <c r="O64" s="337"/>
      <c r="P64" s="337"/>
      <c r="Q64" s="337"/>
    </row>
    <row r="65" spans="2:17" ht="16.5" thickBot="1" x14ac:dyDescent="0.3">
      <c r="B65" s="1205" t="s">
        <v>83</v>
      </c>
      <c r="C65" s="1205"/>
      <c r="D65" s="1205"/>
      <c r="E65" s="1205"/>
      <c r="F65" s="1205"/>
      <c r="G65" s="1205"/>
      <c r="H65" s="1205"/>
      <c r="I65" s="1205"/>
      <c r="J65" s="1205"/>
      <c r="K65" s="1205"/>
      <c r="L65" s="1205"/>
      <c r="M65" s="1205"/>
      <c r="N65" s="1205"/>
      <c r="O65" s="337"/>
      <c r="P65" s="337"/>
      <c r="Q65" s="337"/>
    </row>
    <row r="66" spans="2:17" x14ac:dyDescent="0.25">
      <c r="B66" s="337"/>
      <c r="C66" s="337"/>
      <c r="D66" s="337"/>
      <c r="E66" s="337"/>
      <c r="F66" s="337"/>
      <c r="G66" s="337"/>
      <c r="H66" s="337"/>
      <c r="I66" s="337"/>
      <c r="J66" s="337"/>
      <c r="K66" s="337"/>
      <c r="L66" s="337"/>
      <c r="M66" s="337"/>
      <c r="N66" s="337"/>
      <c r="O66" s="337"/>
      <c r="P66" s="337"/>
      <c r="Q66" s="337"/>
    </row>
    <row r="67" spans="2:17" x14ac:dyDescent="0.25">
      <c r="B67" s="337"/>
      <c r="C67" s="337"/>
      <c r="D67" s="337"/>
      <c r="E67" s="337"/>
      <c r="F67" s="337"/>
      <c r="G67" s="337"/>
      <c r="H67" s="337"/>
      <c r="I67" s="337"/>
      <c r="J67" s="337"/>
      <c r="K67" s="337"/>
      <c r="L67" s="337"/>
      <c r="M67" s="337"/>
      <c r="N67" s="337"/>
      <c r="O67" s="337"/>
      <c r="P67" s="337"/>
      <c r="Q67" s="337"/>
    </row>
    <row r="68" spans="2:17" ht="109.5" customHeight="1" x14ac:dyDescent="0.25">
      <c r="B68" s="375" t="s">
        <v>84</v>
      </c>
      <c r="C68" s="387" t="s">
        <v>85</v>
      </c>
      <c r="D68" s="387" t="s">
        <v>86</v>
      </c>
      <c r="E68" s="387" t="s">
        <v>87</v>
      </c>
      <c r="F68" s="387" t="s">
        <v>88</v>
      </c>
      <c r="G68" s="387" t="s">
        <v>89</v>
      </c>
      <c r="H68" s="387" t="s">
        <v>90</v>
      </c>
      <c r="I68" s="387" t="s">
        <v>91</v>
      </c>
      <c r="J68" s="387" t="s">
        <v>92</v>
      </c>
      <c r="K68" s="387" t="s">
        <v>93</v>
      </c>
      <c r="L68" s="387" t="s">
        <v>94</v>
      </c>
      <c r="M68" s="388" t="s">
        <v>95</v>
      </c>
      <c r="N68" s="388" t="s">
        <v>96</v>
      </c>
      <c r="O68" s="1206" t="s">
        <v>97</v>
      </c>
      <c r="P68" s="1207"/>
      <c r="Q68" s="387" t="s">
        <v>98</v>
      </c>
    </row>
    <row r="69" spans="2:17" x14ac:dyDescent="0.2">
      <c r="B69" s="115" t="s">
        <v>99</v>
      </c>
      <c r="C69" s="115" t="s">
        <v>524</v>
      </c>
      <c r="D69" s="99" t="s">
        <v>2001</v>
      </c>
      <c r="E69" s="99">
        <v>86</v>
      </c>
      <c r="F69" s="391"/>
      <c r="G69" s="391"/>
      <c r="H69" s="391" t="s">
        <v>21</v>
      </c>
      <c r="I69" s="113"/>
      <c r="J69" s="113" t="s">
        <v>21</v>
      </c>
      <c r="K69" s="112" t="s">
        <v>21</v>
      </c>
      <c r="L69" s="112" t="s">
        <v>21</v>
      </c>
      <c r="M69" s="112" t="s">
        <v>21</v>
      </c>
      <c r="N69" s="112" t="s">
        <v>21</v>
      </c>
      <c r="O69" s="1117"/>
      <c r="P69" s="1118"/>
      <c r="Q69" s="112" t="s">
        <v>21</v>
      </c>
    </row>
    <row r="70" spans="2:17" x14ac:dyDescent="0.2">
      <c r="B70" s="115" t="s">
        <v>99</v>
      </c>
      <c r="C70" s="115" t="s">
        <v>524</v>
      </c>
      <c r="D70" s="99" t="s">
        <v>2002</v>
      </c>
      <c r="E70" s="99">
        <v>100</v>
      </c>
      <c r="F70" s="391"/>
      <c r="G70" s="391"/>
      <c r="H70" s="391" t="s">
        <v>21</v>
      </c>
      <c r="I70" s="113"/>
      <c r="J70" s="113" t="s">
        <v>21</v>
      </c>
      <c r="K70" s="112" t="s">
        <v>21</v>
      </c>
      <c r="L70" s="112" t="s">
        <v>21</v>
      </c>
      <c r="M70" s="112" t="s">
        <v>21</v>
      </c>
      <c r="N70" s="112" t="s">
        <v>21</v>
      </c>
      <c r="O70" s="1117"/>
      <c r="P70" s="1118"/>
      <c r="Q70" s="112" t="s">
        <v>21</v>
      </c>
    </row>
    <row r="71" spans="2:17" x14ac:dyDescent="0.2">
      <c r="B71" s="115" t="s">
        <v>99</v>
      </c>
      <c r="C71" s="115" t="s">
        <v>524</v>
      </c>
      <c r="D71" s="99" t="s">
        <v>2003</v>
      </c>
      <c r="E71" s="451">
        <v>145</v>
      </c>
      <c r="F71" s="391"/>
      <c r="G71" s="391"/>
      <c r="H71" s="391" t="s">
        <v>21</v>
      </c>
      <c r="I71" s="113"/>
      <c r="J71" s="113" t="s">
        <v>21</v>
      </c>
      <c r="K71" s="112" t="s">
        <v>21</v>
      </c>
      <c r="L71" s="112" t="s">
        <v>21</v>
      </c>
      <c r="M71" s="112" t="s">
        <v>21</v>
      </c>
      <c r="N71" s="112" t="s">
        <v>21</v>
      </c>
      <c r="O71" s="1117"/>
      <c r="P71" s="1118"/>
      <c r="Q71" s="112" t="s">
        <v>21</v>
      </c>
    </row>
    <row r="72" spans="2:17" x14ac:dyDescent="0.2">
      <c r="B72" s="115" t="s">
        <v>99</v>
      </c>
      <c r="C72" s="115" t="s">
        <v>524</v>
      </c>
      <c r="D72" s="99" t="s">
        <v>2004</v>
      </c>
      <c r="E72" s="99">
        <v>104</v>
      </c>
      <c r="F72" s="391"/>
      <c r="G72" s="391"/>
      <c r="H72" s="391" t="s">
        <v>21</v>
      </c>
      <c r="I72" s="113"/>
      <c r="J72" s="113" t="s">
        <v>21</v>
      </c>
      <c r="K72" s="112" t="s">
        <v>21</v>
      </c>
      <c r="L72" s="112" t="s">
        <v>21</v>
      </c>
      <c r="M72" s="112" t="s">
        <v>21</v>
      </c>
      <c r="N72" s="112" t="s">
        <v>21</v>
      </c>
      <c r="O72" s="1117"/>
      <c r="P72" s="1118"/>
      <c r="Q72" s="112" t="s">
        <v>21</v>
      </c>
    </row>
    <row r="73" spans="2:17" x14ac:dyDescent="0.2">
      <c r="B73" s="454" t="s">
        <v>99</v>
      </c>
      <c r="C73" s="454" t="s">
        <v>524</v>
      </c>
      <c r="D73" s="451" t="s">
        <v>2005</v>
      </c>
      <c r="E73" s="451">
        <v>123</v>
      </c>
      <c r="F73" s="390"/>
      <c r="G73" s="390"/>
      <c r="H73" s="390" t="s">
        <v>21</v>
      </c>
      <c r="I73" s="454"/>
      <c r="J73" s="454" t="s">
        <v>21</v>
      </c>
      <c r="K73" s="376" t="s">
        <v>21</v>
      </c>
      <c r="L73" s="376" t="s">
        <v>21</v>
      </c>
      <c r="M73" s="376" t="s">
        <v>21</v>
      </c>
      <c r="N73" s="376" t="s">
        <v>21</v>
      </c>
      <c r="O73" s="1246"/>
      <c r="P73" s="1247"/>
      <c r="Q73" s="376" t="s">
        <v>21</v>
      </c>
    </row>
    <row r="74" spans="2:17" x14ac:dyDescent="0.2">
      <c r="B74" s="115"/>
      <c r="C74" s="115"/>
      <c r="D74" s="446"/>
      <c r="F74" s="391"/>
      <c r="G74" s="391"/>
      <c r="H74" s="391"/>
      <c r="I74" s="113"/>
      <c r="J74" s="113"/>
      <c r="K74" s="112"/>
      <c r="L74" s="112"/>
      <c r="M74" s="112"/>
      <c r="N74" s="112"/>
      <c r="O74" s="1117"/>
      <c r="P74" s="1118"/>
      <c r="Q74" s="112"/>
    </row>
    <row r="75" spans="2:17" x14ac:dyDescent="0.25">
      <c r="B75" s="112"/>
      <c r="C75" s="112"/>
      <c r="D75" s="112"/>
      <c r="E75" s="112"/>
      <c r="F75" s="112"/>
      <c r="G75" s="112"/>
      <c r="H75" s="112"/>
      <c r="I75" s="112"/>
      <c r="J75" s="112"/>
      <c r="K75" s="112"/>
      <c r="L75" s="112"/>
      <c r="M75" s="112"/>
      <c r="N75" s="112"/>
      <c r="O75" s="1117"/>
      <c r="P75" s="1118"/>
      <c r="Q75" s="112"/>
    </row>
    <row r="76" spans="2:17" x14ac:dyDescent="0.25">
      <c r="B76" s="337" t="s">
        <v>107</v>
      </c>
      <c r="C76" s="337"/>
      <c r="D76" s="337"/>
      <c r="E76" s="337"/>
      <c r="F76" s="337"/>
      <c r="G76" s="337"/>
      <c r="H76" s="337"/>
      <c r="I76" s="337"/>
      <c r="J76" s="337"/>
      <c r="K76" s="337"/>
      <c r="L76" s="337"/>
      <c r="M76" s="337"/>
      <c r="N76" s="337"/>
      <c r="O76" s="337"/>
      <c r="P76" s="337"/>
      <c r="Q76" s="337"/>
    </row>
    <row r="77" spans="2:17" x14ac:dyDescent="0.25">
      <c r="B77" s="337" t="s">
        <v>108</v>
      </c>
      <c r="C77" s="337"/>
      <c r="D77" s="337"/>
      <c r="E77" s="337"/>
      <c r="F77" s="337"/>
      <c r="G77" s="337"/>
      <c r="H77" s="337"/>
      <c r="I77" s="337"/>
      <c r="J77" s="337"/>
      <c r="K77" s="337"/>
      <c r="L77" s="337"/>
      <c r="M77" s="337"/>
      <c r="N77" s="337"/>
      <c r="O77" s="337"/>
      <c r="P77" s="337"/>
      <c r="Q77" s="337"/>
    </row>
    <row r="78" spans="2:17" x14ac:dyDescent="0.25">
      <c r="B78" s="337" t="s">
        <v>109</v>
      </c>
      <c r="C78" s="337"/>
      <c r="D78" s="337"/>
      <c r="E78" s="337"/>
      <c r="F78" s="337"/>
      <c r="G78" s="337"/>
      <c r="H78" s="337"/>
      <c r="I78" s="337"/>
      <c r="J78" s="337"/>
      <c r="K78" s="337"/>
      <c r="L78" s="337"/>
      <c r="M78" s="337"/>
      <c r="N78" s="337"/>
      <c r="O78" s="337"/>
      <c r="P78" s="337"/>
      <c r="Q78" s="337"/>
    </row>
    <row r="79" spans="2:17" x14ac:dyDescent="0.25">
      <c r="B79" s="337"/>
      <c r="C79" s="337"/>
      <c r="D79" s="337"/>
      <c r="E79" s="337"/>
      <c r="F79" s="337"/>
      <c r="G79" s="337"/>
      <c r="H79" s="337"/>
      <c r="I79" s="337"/>
      <c r="J79" s="337"/>
      <c r="K79" s="337"/>
      <c r="L79" s="337"/>
      <c r="M79" s="337"/>
      <c r="N79" s="337"/>
      <c r="O79" s="337"/>
      <c r="P79" s="337"/>
      <c r="Q79" s="337"/>
    </row>
    <row r="80" spans="2:17" ht="15.75" thickBot="1" x14ac:dyDescent="0.3">
      <c r="B80" s="337"/>
      <c r="C80" s="337"/>
      <c r="D80" s="337"/>
      <c r="E80" s="337"/>
      <c r="F80" s="337"/>
      <c r="G80" s="337"/>
      <c r="H80" s="337"/>
      <c r="I80" s="337"/>
      <c r="J80" s="337"/>
      <c r="K80" s="337"/>
      <c r="L80" s="337"/>
      <c r="M80" s="337"/>
      <c r="N80" s="337"/>
      <c r="O80" s="337"/>
      <c r="P80" s="337"/>
      <c r="Q80" s="337"/>
    </row>
    <row r="81" spans="2:17" ht="16.5" thickBot="1" x14ac:dyDescent="0.3">
      <c r="B81" s="1208" t="s">
        <v>110</v>
      </c>
      <c r="C81" s="1209"/>
      <c r="D81" s="1209"/>
      <c r="E81" s="1209"/>
      <c r="F81" s="1209"/>
      <c r="G81" s="1209"/>
      <c r="H81" s="1209"/>
      <c r="I81" s="1209"/>
      <c r="J81" s="1209"/>
      <c r="K81" s="1209"/>
      <c r="L81" s="1209"/>
      <c r="M81" s="1209"/>
      <c r="N81" s="1210"/>
      <c r="O81" s="337"/>
      <c r="P81" s="337"/>
      <c r="Q81" s="337"/>
    </row>
    <row r="82" spans="2:17" x14ac:dyDescent="0.25">
      <c r="B82" s="337"/>
      <c r="C82" s="337"/>
      <c r="D82" s="337"/>
      <c r="E82" s="337"/>
      <c r="F82" s="337"/>
      <c r="G82" s="337"/>
      <c r="H82" s="337"/>
      <c r="I82" s="337"/>
      <c r="J82" s="337"/>
      <c r="K82" s="337"/>
      <c r="L82" s="337"/>
      <c r="M82" s="337"/>
      <c r="N82" s="337"/>
      <c r="O82" s="337"/>
      <c r="P82" s="337"/>
      <c r="Q82" s="337"/>
    </row>
    <row r="83" spans="2:17" x14ac:dyDescent="0.25">
      <c r="B83" s="337"/>
      <c r="C83" s="337"/>
      <c r="D83" s="337"/>
      <c r="E83" s="337"/>
      <c r="F83" s="337"/>
      <c r="G83" s="337"/>
      <c r="H83" s="337"/>
      <c r="I83" s="337"/>
      <c r="J83" s="337"/>
      <c r="K83" s="337"/>
      <c r="L83" s="337"/>
      <c r="M83" s="337"/>
      <c r="N83" s="337"/>
      <c r="O83" s="337"/>
      <c r="P83" s="337"/>
      <c r="Q83" s="337"/>
    </row>
    <row r="84" spans="2:17" x14ac:dyDescent="0.25">
      <c r="B84" s="337"/>
      <c r="C84" s="337"/>
      <c r="D84" s="337"/>
      <c r="E84" s="337"/>
      <c r="F84" s="337"/>
      <c r="G84" s="337"/>
      <c r="H84" s="337"/>
      <c r="I84" s="337"/>
      <c r="J84" s="337"/>
      <c r="K84" s="337"/>
      <c r="L84" s="337"/>
      <c r="M84" s="337"/>
      <c r="N84" s="337"/>
      <c r="O84" s="337"/>
      <c r="P84" s="337"/>
      <c r="Q84" s="337"/>
    </row>
    <row r="85" spans="2:17" x14ac:dyDescent="0.25">
      <c r="B85" s="337"/>
      <c r="C85" s="337"/>
      <c r="D85" s="337"/>
      <c r="E85" s="337"/>
      <c r="F85" s="337"/>
      <c r="G85" s="337"/>
      <c r="H85" s="337"/>
      <c r="I85" s="337"/>
      <c r="J85" s="337"/>
      <c r="K85" s="337"/>
      <c r="L85" s="337"/>
      <c r="M85" s="337"/>
      <c r="N85" s="337"/>
      <c r="O85" s="337"/>
      <c r="P85" s="337"/>
      <c r="Q85" s="337"/>
    </row>
    <row r="86" spans="2:17" ht="76.5" customHeight="1" x14ac:dyDescent="0.25">
      <c r="B86" s="375" t="s">
        <v>111</v>
      </c>
      <c r="C86" s="375" t="s">
        <v>112</v>
      </c>
      <c r="D86" s="375" t="s">
        <v>113</v>
      </c>
      <c r="E86" s="375" t="s">
        <v>114</v>
      </c>
      <c r="F86" s="375" t="s">
        <v>115</v>
      </c>
      <c r="G86" s="375" t="s">
        <v>116</v>
      </c>
      <c r="H86" s="375" t="s">
        <v>117</v>
      </c>
      <c r="I86" s="375" t="s">
        <v>118</v>
      </c>
      <c r="J86" s="1206" t="s">
        <v>119</v>
      </c>
      <c r="K86" s="1211"/>
      <c r="L86" s="1207"/>
      <c r="M86" s="375" t="s">
        <v>120</v>
      </c>
      <c r="N86" s="375" t="s">
        <v>1553</v>
      </c>
      <c r="O86" s="375" t="s">
        <v>1554</v>
      </c>
      <c r="P86" s="1206" t="s">
        <v>97</v>
      </c>
      <c r="Q86" s="1207"/>
    </row>
    <row r="87" spans="2:17" ht="60.75" customHeight="1" x14ac:dyDescent="0.2">
      <c r="B87" s="116" t="s">
        <v>123</v>
      </c>
      <c r="C87" s="116"/>
      <c r="D87" s="115" t="s">
        <v>2006</v>
      </c>
      <c r="E87" s="115">
        <v>1042422331</v>
      </c>
      <c r="F87" s="115" t="s">
        <v>140</v>
      </c>
      <c r="G87" s="115" t="s">
        <v>2007</v>
      </c>
      <c r="H87" s="115">
        <v>2011</v>
      </c>
      <c r="I87" s="99">
        <v>122040</v>
      </c>
      <c r="J87" s="117" t="s">
        <v>2008</v>
      </c>
      <c r="K87" s="114" t="s">
        <v>2009</v>
      </c>
      <c r="L87" s="113" t="s">
        <v>2010</v>
      </c>
      <c r="M87" s="112" t="s">
        <v>21</v>
      </c>
      <c r="N87" s="683" t="s">
        <v>22</v>
      </c>
      <c r="O87" s="688" t="s">
        <v>21</v>
      </c>
      <c r="P87" s="1114" t="s">
        <v>2011</v>
      </c>
      <c r="Q87" s="1114"/>
    </row>
    <row r="88" spans="2:17" ht="60.75" customHeight="1" x14ac:dyDescent="0.2">
      <c r="B88" s="116" t="s">
        <v>123</v>
      </c>
      <c r="C88" s="116"/>
      <c r="D88" s="115" t="s">
        <v>2012</v>
      </c>
      <c r="E88" s="115">
        <v>79402372</v>
      </c>
      <c r="F88" s="115" t="s">
        <v>140</v>
      </c>
      <c r="G88" s="115" t="s">
        <v>2013</v>
      </c>
      <c r="H88" s="115">
        <v>2006</v>
      </c>
      <c r="I88" s="99">
        <v>126149</v>
      </c>
      <c r="J88" s="117" t="s">
        <v>272</v>
      </c>
      <c r="K88" s="114" t="s">
        <v>2014</v>
      </c>
      <c r="L88" s="113" t="s">
        <v>2015</v>
      </c>
      <c r="M88" s="112" t="s">
        <v>21</v>
      </c>
      <c r="N88" s="683" t="s">
        <v>22</v>
      </c>
      <c r="O88" s="688" t="s">
        <v>21</v>
      </c>
      <c r="P88" s="1114" t="s">
        <v>2011</v>
      </c>
      <c r="Q88" s="1114"/>
    </row>
    <row r="89" spans="2:17" ht="60.75" customHeight="1" x14ac:dyDescent="0.2">
      <c r="B89" s="116" t="s">
        <v>123</v>
      </c>
      <c r="C89" s="116"/>
      <c r="D89" s="115" t="s">
        <v>2016</v>
      </c>
      <c r="E89" s="115">
        <v>1039448133</v>
      </c>
      <c r="F89" s="115" t="s">
        <v>140</v>
      </c>
      <c r="G89" s="115" t="s">
        <v>838</v>
      </c>
      <c r="H89" s="115">
        <v>2010</v>
      </c>
      <c r="I89" s="99"/>
      <c r="J89" s="117" t="s">
        <v>1806</v>
      </c>
      <c r="K89" s="114" t="s">
        <v>2017</v>
      </c>
      <c r="L89" s="113"/>
      <c r="M89" s="112" t="s">
        <v>21</v>
      </c>
      <c r="N89" s="683" t="s">
        <v>22</v>
      </c>
      <c r="O89" s="688" t="s">
        <v>21</v>
      </c>
      <c r="P89" s="683" t="s">
        <v>2018</v>
      </c>
      <c r="Q89" s="683"/>
    </row>
    <row r="90" spans="2:17" ht="60.75" customHeight="1" x14ac:dyDescent="0.2">
      <c r="B90" s="116" t="s">
        <v>123</v>
      </c>
      <c r="C90" s="116"/>
      <c r="D90" s="115" t="s">
        <v>2019</v>
      </c>
      <c r="E90" s="115">
        <v>80140819</v>
      </c>
      <c r="F90" s="115" t="s">
        <v>2020</v>
      </c>
      <c r="G90" s="115" t="s">
        <v>2021</v>
      </c>
      <c r="H90" s="115">
        <v>2014</v>
      </c>
      <c r="I90" s="99" t="s">
        <v>2022</v>
      </c>
      <c r="J90" s="117" t="s">
        <v>2023</v>
      </c>
      <c r="K90" s="114" t="s">
        <v>2024</v>
      </c>
      <c r="L90" s="113" t="s">
        <v>2020</v>
      </c>
      <c r="M90" s="112" t="s">
        <v>21</v>
      </c>
      <c r="N90" s="683" t="s">
        <v>22</v>
      </c>
      <c r="O90" s="468" t="s">
        <v>21</v>
      </c>
      <c r="P90" s="683" t="s">
        <v>2025</v>
      </c>
      <c r="Q90" s="683"/>
    </row>
    <row r="91" spans="2:17" ht="60.75" customHeight="1" x14ac:dyDescent="0.2">
      <c r="B91" s="116" t="s">
        <v>123</v>
      </c>
      <c r="C91" s="116"/>
      <c r="D91" s="115" t="s">
        <v>2026</v>
      </c>
      <c r="E91" s="115">
        <v>39215357</v>
      </c>
      <c r="F91" s="115" t="s">
        <v>140</v>
      </c>
      <c r="G91" s="115" t="s">
        <v>367</v>
      </c>
      <c r="H91" s="115">
        <v>2011</v>
      </c>
      <c r="I91" s="99">
        <v>123566</v>
      </c>
      <c r="J91" s="117" t="s">
        <v>2027</v>
      </c>
      <c r="K91" s="114" t="s">
        <v>301</v>
      </c>
      <c r="L91" s="113" t="s">
        <v>273</v>
      </c>
      <c r="M91" s="112" t="s">
        <v>21</v>
      </c>
      <c r="N91" s="468" t="s">
        <v>22</v>
      </c>
      <c r="O91" s="688" t="s">
        <v>21</v>
      </c>
      <c r="P91" s="683" t="s">
        <v>2011</v>
      </c>
      <c r="Q91" s="683"/>
    </row>
    <row r="92" spans="2:17" ht="60.75" customHeight="1" x14ac:dyDescent="0.2">
      <c r="B92" s="116" t="s">
        <v>123</v>
      </c>
      <c r="C92" s="116"/>
      <c r="D92" s="115" t="s">
        <v>2028</v>
      </c>
      <c r="E92" s="115">
        <v>43469484</v>
      </c>
      <c r="F92" s="115" t="s">
        <v>2020</v>
      </c>
      <c r="G92" s="115" t="s">
        <v>126</v>
      </c>
      <c r="H92" s="115">
        <v>1998</v>
      </c>
      <c r="I92" s="99"/>
      <c r="J92" s="117"/>
      <c r="K92" s="114" t="s">
        <v>2029</v>
      </c>
      <c r="L92" s="113"/>
      <c r="M92" s="112" t="s">
        <v>21</v>
      </c>
      <c r="N92" s="112" t="s">
        <v>22</v>
      </c>
      <c r="O92" s="112" t="s">
        <v>21</v>
      </c>
      <c r="P92" s="1114" t="s">
        <v>2011</v>
      </c>
      <c r="Q92" s="1114"/>
    </row>
    <row r="93" spans="2:17" ht="60.75" customHeight="1" x14ac:dyDescent="0.2">
      <c r="B93" s="116"/>
      <c r="C93" s="116"/>
      <c r="D93" s="115"/>
      <c r="E93" s="115"/>
      <c r="F93" s="115"/>
      <c r="G93" s="115"/>
      <c r="H93" s="115"/>
      <c r="I93" s="99"/>
      <c r="J93" s="117"/>
      <c r="K93" s="114"/>
      <c r="L93" s="113"/>
      <c r="M93" s="112"/>
      <c r="N93" s="112"/>
      <c r="O93" s="112"/>
      <c r="P93" s="688"/>
      <c r="Q93" s="688"/>
    </row>
    <row r="94" spans="2:17" ht="33.6" customHeight="1" x14ac:dyDescent="0.2">
      <c r="B94" s="116"/>
      <c r="C94" s="116"/>
      <c r="D94" s="115"/>
      <c r="E94" s="115"/>
      <c r="F94" s="115"/>
      <c r="G94" s="115"/>
      <c r="H94" s="115"/>
      <c r="I94" s="99"/>
      <c r="J94" s="117"/>
      <c r="K94" s="113"/>
      <c r="L94" s="113"/>
      <c r="M94" s="112"/>
      <c r="N94" s="112"/>
      <c r="O94" s="112"/>
      <c r="P94" s="1119"/>
      <c r="Q94" s="1119"/>
    </row>
    <row r="95" spans="2:17" x14ac:dyDescent="0.25">
      <c r="B95" s="337"/>
      <c r="C95" s="337"/>
      <c r="D95" s="337"/>
      <c r="E95" s="337"/>
      <c r="F95" s="337"/>
      <c r="G95" s="337"/>
      <c r="H95" s="337"/>
      <c r="I95" s="337"/>
      <c r="J95" s="337"/>
      <c r="K95" s="337"/>
      <c r="L95" s="337"/>
      <c r="M95" s="337"/>
      <c r="N95" s="337"/>
      <c r="O95" s="337"/>
      <c r="P95" s="337"/>
      <c r="Q95" s="337"/>
    </row>
    <row r="96" spans="2:17" ht="15.75" thickBot="1" x14ac:dyDescent="0.3">
      <c r="B96" s="337"/>
      <c r="C96" s="337"/>
      <c r="D96" s="337"/>
      <c r="E96" s="337"/>
      <c r="F96" s="337"/>
      <c r="G96" s="337"/>
      <c r="H96" s="337"/>
      <c r="I96" s="337"/>
      <c r="J96" s="337"/>
      <c r="K96" s="337"/>
      <c r="L96" s="337"/>
      <c r="M96" s="337"/>
      <c r="N96" s="337"/>
      <c r="O96" s="337"/>
      <c r="P96" s="337"/>
      <c r="Q96" s="337"/>
    </row>
    <row r="97" spans="1:26" ht="16.5" thickBot="1" x14ac:dyDescent="0.3">
      <c r="B97" s="1208" t="s">
        <v>145</v>
      </c>
      <c r="C97" s="1209"/>
      <c r="D97" s="1209"/>
      <c r="E97" s="1209"/>
      <c r="F97" s="1209"/>
      <c r="G97" s="1209"/>
      <c r="H97" s="1209"/>
      <c r="I97" s="1209"/>
      <c r="J97" s="1209"/>
      <c r="K97" s="1209"/>
      <c r="L97" s="1209"/>
      <c r="M97" s="1209"/>
      <c r="N97" s="1210"/>
      <c r="O97" s="337"/>
      <c r="P97" s="337"/>
      <c r="Q97" s="337"/>
    </row>
    <row r="98" spans="1:26" x14ac:dyDescent="0.25">
      <c r="B98" s="337"/>
      <c r="C98" s="337"/>
      <c r="D98" s="337"/>
      <c r="E98" s="337"/>
      <c r="F98" s="337"/>
      <c r="G98" s="337"/>
      <c r="H98" s="337"/>
      <c r="I98" s="337"/>
      <c r="J98" s="337"/>
      <c r="K98" s="337"/>
      <c r="L98" s="337"/>
      <c r="M98" s="337"/>
      <c r="N98" s="337"/>
      <c r="O98" s="337"/>
      <c r="P98" s="337"/>
      <c r="Q98" s="337"/>
    </row>
    <row r="99" spans="1:26" x14ac:dyDescent="0.25">
      <c r="B99" s="337"/>
      <c r="C99" s="337"/>
      <c r="D99" s="337"/>
      <c r="E99" s="337"/>
      <c r="F99" s="337"/>
      <c r="G99" s="337"/>
      <c r="H99" s="337"/>
      <c r="I99" s="337"/>
      <c r="J99" s="337"/>
      <c r="K99" s="337"/>
      <c r="L99" s="337"/>
      <c r="M99" s="337"/>
      <c r="N99" s="337"/>
      <c r="O99" s="337"/>
      <c r="P99" s="337"/>
      <c r="Q99" s="337"/>
    </row>
    <row r="100" spans="1:26" ht="46.15" customHeight="1" x14ac:dyDescent="0.25">
      <c r="B100" s="387" t="s">
        <v>20</v>
      </c>
      <c r="C100" s="387" t="s">
        <v>98</v>
      </c>
      <c r="D100" s="1206" t="s">
        <v>97</v>
      </c>
      <c r="E100" s="1207"/>
      <c r="F100" s="337"/>
      <c r="G100" s="337"/>
      <c r="H100" s="337"/>
      <c r="I100" s="337"/>
      <c r="J100" s="337"/>
      <c r="K100" s="337"/>
      <c r="L100" s="337"/>
      <c r="M100" s="337"/>
      <c r="N100" s="337"/>
      <c r="O100" s="337"/>
      <c r="P100" s="337"/>
      <c r="Q100" s="337"/>
    </row>
    <row r="101" spans="1:26" ht="46.9" customHeight="1" x14ac:dyDescent="0.25">
      <c r="B101" s="180" t="s">
        <v>147</v>
      </c>
      <c r="C101" s="688" t="s">
        <v>21</v>
      </c>
      <c r="D101" s="1119"/>
      <c r="E101" s="1119"/>
      <c r="F101" s="337"/>
      <c r="G101" s="337"/>
      <c r="H101" s="337"/>
      <c r="I101" s="337"/>
      <c r="J101" s="337"/>
      <c r="K101" s="337"/>
      <c r="L101" s="337"/>
      <c r="M101" s="337"/>
      <c r="N101" s="337"/>
      <c r="O101" s="337"/>
      <c r="P101" s="337"/>
      <c r="Q101" s="337"/>
    </row>
    <row r="102" spans="1:26" x14ac:dyDescent="0.25">
      <c r="B102" s="337"/>
      <c r="C102" s="337"/>
      <c r="D102" s="337"/>
      <c r="E102" s="337"/>
      <c r="F102" s="337"/>
      <c r="G102" s="337"/>
      <c r="H102" s="337"/>
      <c r="I102" s="337"/>
      <c r="J102" s="337"/>
      <c r="K102" s="337"/>
      <c r="L102" s="337"/>
      <c r="M102" s="337"/>
      <c r="N102" s="337"/>
      <c r="O102" s="337"/>
      <c r="P102" s="337"/>
      <c r="Q102" s="337"/>
    </row>
    <row r="103" spans="1:26" x14ac:dyDescent="0.25">
      <c r="B103" s="337"/>
      <c r="C103" s="337"/>
      <c r="D103" s="337"/>
      <c r="E103" s="337"/>
      <c r="F103" s="337"/>
      <c r="G103" s="337"/>
      <c r="H103" s="337"/>
      <c r="I103" s="337"/>
      <c r="J103" s="337"/>
      <c r="K103" s="337"/>
      <c r="L103" s="337"/>
      <c r="M103" s="337"/>
      <c r="N103" s="337"/>
      <c r="O103" s="337"/>
      <c r="P103" s="337"/>
      <c r="Q103" s="337"/>
    </row>
    <row r="104" spans="1:26" ht="15.75" x14ac:dyDescent="0.25">
      <c r="B104" s="1189" t="s">
        <v>148</v>
      </c>
      <c r="C104" s="1190"/>
      <c r="D104" s="1190"/>
      <c r="E104" s="1190"/>
      <c r="F104" s="1190"/>
      <c r="G104" s="1190"/>
      <c r="H104" s="1190"/>
      <c r="I104" s="1190"/>
      <c r="J104" s="1190"/>
      <c r="K104" s="1190"/>
      <c r="L104" s="1190"/>
      <c r="M104" s="1190"/>
      <c r="N104" s="1190"/>
      <c r="O104" s="1190"/>
      <c r="P104" s="1190"/>
      <c r="Q104" s="337"/>
    </row>
    <row r="105" spans="1:26" x14ac:dyDescent="0.25">
      <c r="B105" s="337"/>
      <c r="C105" s="337"/>
      <c r="D105" s="337"/>
      <c r="E105" s="337"/>
      <c r="F105" s="337"/>
      <c r="G105" s="337"/>
      <c r="H105" s="337"/>
      <c r="I105" s="337"/>
      <c r="J105" s="337"/>
      <c r="K105" s="337"/>
      <c r="L105" s="337"/>
      <c r="M105" s="337"/>
      <c r="N105" s="337"/>
      <c r="O105" s="337"/>
      <c r="P105" s="337"/>
      <c r="Q105" s="337"/>
    </row>
    <row r="106" spans="1:26" ht="15.75" thickBot="1" x14ac:dyDescent="0.3">
      <c r="B106" s="337"/>
      <c r="C106" s="337"/>
      <c r="D106" s="337"/>
      <c r="E106" s="337"/>
      <c r="F106" s="337"/>
      <c r="G106" s="337"/>
      <c r="H106" s="337"/>
      <c r="I106" s="337"/>
      <c r="J106" s="337"/>
      <c r="K106" s="337"/>
      <c r="L106" s="337"/>
      <c r="M106" s="337"/>
      <c r="N106" s="337"/>
      <c r="O106" s="337"/>
      <c r="P106" s="337"/>
      <c r="Q106" s="337"/>
    </row>
    <row r="107" spans="1:26" ht="16.5" thickBot="1" x14ac:dyDescent="0.3">
      <c r="B107" s="1208" t="s">
        <v>149</v>
      </c>
      <c r="C107" s="1209"/>
      <c r="D107" s="1209"/>
      <c r="E107" s="1209"/>
      <c r="F107" s="1209"/>
      <c r="G107" s="1209"/>
      <c r="H107" s="1209"/>
      <c r="I107" s="1209"/>
      <c r="J107" s="1209"/>
      <c r="K107" s="1209"/>
      <c r="L107" s="1209"/>
      <c r="M107" s="1209"/>
      <c r="N107" s="1210"/>
      <c r="O107" s="337"/>
      <c r="P107" s="337"/>
      <c r="Q107" s="337"/>
    </row>
    <row r="108" spans="1:26" x14ac:dyDescent="0.25">
      <c r="B108" s="337"/>
      <c r="C108" s="337"/>
      <c r="D108" s="337"/>
      <c r="E108" s="337"/>
      <c r="F108" s="337"/>
      <c r="G108" s="337"/>
      <c r="H108" s="337"/>
      <c r="I108" s="337"/>
      <c r="J108" s="337"/>
      <c r="K108" s="337"/>
      <c r="L108" s="337"/>
      <c r="M108" s="337"/>
      <c r="N108" s="337"/>
      <c r="O108" s="337"/>
      <c r="P108" s="337"/>
      <c r="Q108" s="337"/>
    </row>
    <row r="109" spans="1:26" ht="15.75" thickBot="1" x14ac:dyDescent="0.3">
      <c r="B109" s="337"/>
      <c r="C109" s="337"/>
      <c r="D109" s="337"/>
      <c r="E109" s="337"/>
      <c r="F109" s="337"/>
      <c r="G109" s="337"/>
      <c r="H109" s="337"/>
      <c r="I109" s="337"/>
      <c r="J109" s="337"/>
      <c r="K109" s="337"/>
      <c r="L109" s="337"/>
      <c r="M109" s="379"/>
      <c r="N109" s="379"/>
      <c r="O109" s="337"/>
      <c r="P109" s="337"/>
      <c r="Q109" s="337"/>
    </row>
    <row r="110" spans="1:26" s="14" customFormat="1" ht="109.5" customHeight="1" x14ac:dyDescent="0.25">
      <c r="B110" s="206" t="s">
        <v>1987</v>
      </c>
      <c r="C110" s="228" t="s">
        <v>37</v>
      </c>
      <c r="D110" s="228" t="s">
        <v>38</v>
      </c>
      <c r="E110" s="228" t="s">
        <v>39</v>
      </c>
      <c r="F110" s="228" t="s">
        <v>40</v>
      </c>
      <c r="G110" s="228" t="s">
        <v>41</v>
      </c>
      <c r="H110" s="228" t="s">
        <v>42</v>
      </c>
      <c r="I110" s="228" t="s">
        <v>43</v>
      </c>
      <c r="J110" s="228" t="s">
        <v>44</v>
      </c>
      <c r="K110" s="228" t="s">
        <v>45</v>
      </c>
      <c r="L110" s="228" t="s">
        <v>46</v>
      </c>
      <c r="M110" s="229" t="s">
        <v>47</v>
      </c>
      <c r="N110" s="228" t="s">
        <v>48</v>
      </c>
      <c r="O110" s="228" t="s">
        <v>49</v>
      </c>
      <c r="P110" s="227" t="s">
        <v>50</v>
      </c>
      <c r="Q110" s="227" t="s">
        <v>51</v>
      </c>
    </row>
    <row r="111" spans="1:26" s="60" customFormat="1" ht="60" x14ac:dyDescent="0.25">
      <c r="A111" s="62">
        <v>1</v>
      </c>
      <c r="B111" s="206" t="s">
        <v>1987</v>
      </c>
      <c r="C111" s="206" t="s">
        <v>1987</v>
      </c>
      <c r="D111" s="206" t="s">
        <v>2030</v>
      </c>
      <c r="E111" s="221"/>
      <c r="F111" s="220" t="s">
        <v>22</v>
      </c>
      <c r="G111" s="226"/>
      <c r="H111" s="225"/>
      <c r="I111" s="219"/>
      <c r="J111" s="219"/>
      <c r="K111" s="219"/>
      <c r="L111" s="223">
        <v>1990</v>
      </c>
      <c r="M111" s="215"/>
      <c r="N111" s="223">
        <f>+L111*G111</f>
        <v>0</v>
      </c>
      <c r="O111" s="216">
        <v>468140000</v>
      </c>
      <c r="P111" s="216">
        <v>346</v>
      </c>
      <c r="Q111" s="215" t="s">
        <v>2031</v>
      </c>
      <c r="R111" s="59"/>
      <c r="S111" s="59"/>
      <c r="T111" s="59"/>
      <c r="U111" s="59"/>
      <c r="V111" s="59"/>
      <c r="W111" s="59"/>
      <c r="X111" s="59"/>
      <c r="Y111" s="59"/>
      <c r="Z111" s="59"/>
    </row>
    <row r="112" spans="1:26" s="60" customFormat="1" x14ac:dyDescent="0.25">
      <c r="A112" s="62">
        <f>+A111+1</f>
        <v>2</v>
      </c>
      <c r="B112" s="206"/>
      <c r="C112" s="220"/>
      <c r="D112" s="206"/>
      <c r="E112" s="221"/>
      <c r="F112" s="220"/>
      <c r="G112" s="220"/>
      <c r="H112" s="220"/>
      <c r="I112" s="219"/>
      <c r="J112" s="219"/>
      <c r="K112" s="219"/>
      <c r="L112" s="219"/>
      <c r="M112" s="223"/>
      <c r="N112" s="223"/>
      <c r="O112" s="216"/>
      <c r="P112" s="216"/>
      <c r="Q112" s="215"/>
      <c r="R112" s="59"/>
      <c r="S112" s="59"/>
      <c r="T112" s="59"/>
      <c r="U112" s="59"/>
      <c r="V112" s="59"/>
      <c r="W112" s="59"/>
      <c r="X112" s="59"/>
      <c r="Y112" s="59"/>
      <c r="Z112" s="59"/>
    </row>
    <row r="113" spans="1:26" s="60" customFormat="1" x14ac:dyDescent="0.25">
      <c r="A113" s="62">
        <f t="shared" ref="A113:A118" si="3">+A112+1</f>
        <v>3</v>
      </c>
      <c r="B113" s="206"/>
      <c r="C113" s="220"/>
      <c r="D113" s="206"/>
      <c r="E113" s="221"/>
      <c r="F113" s="220"/>
      <c r="G113" s="220"/>
      <c r="H113" s="220"/>
      <c r="I113" s="219"/>
      <c r="J113" s="219"/>
      <c r="K113" s="219"/>
      <c r="L113" s="219"/>
      <c r="M113" s="223"/>
      <c r="N113" s="223"/>
      <c r="O113" s="216"/>
      <c r="P113" s="216"/>
      <c r="Q113" s="215"/>
      <c r="R113" s="59"/>
      <c r="S113" s="59"/>
      <c r="T113" s="59"/>
      <c r="U113" s="59"/>
      <c r="V113" s="59"/>
      <c r="W113" s="59"/>
      <c r="X113" s="59"/>
      <c r="Y113" s="59"/>
      <c r="Z113" s="59"/>
    </row>
    <row r="114" spans="1:26" s="60" customFormat="1" x14ac:dyDescent="0.25">
      <c r="A114" s="62">
        <f t="shared" si="3"/>
        <v>4</v>
      </c>
      <c r="B114" s="206"/>
      <c r="C114" s="220"/>
      <c r="D114" s="206"/>
      <c r="E114" s="221"/>
      <c r="F114" s="220"/>
      <c r="G114" s="220"/>
      <c r="H114" s="220"/>
      <c r="I114" s="219"/>
      <c r="J114" s="219"/>
      <c r="K114" s="219"/>
      <c r="L114" s="219"/>
      <c r="M114" s="223"/>
      <c r="N114" s="223"/>
      <c r="O114" s="216"/>
      <c r="P114" s="216"/>
      <c r="Q114" s="215"/>
      <c r="R114" s="59"/>
      <c r="S114" s="59"/>
      <c r="T114" s="59"/>
      <c r="U114" s="59"/>
      <c r="V114" s="59"/>
      <c r="W114" s="59"/>
      <c r="X114" s="59"/>
      <c r="Y114" s="59"/>
      <c r="Z114" s="59"/>
    </row>
    <row r="115" spans="1:26" s="60" customFormat="1" x14ac:dyDescent="0.25">
      <c r="A115" s="62">
        <f t="shared" si="3"/>
        <v>5</v>
      </c>
      <c r="B115" s="206"/>
      <c r="C115" s="220"/>
      <c r="D115" s="206"/>
      <c r="E115" s="221"/>
      <c r="F115" s="220"/>
      <c r="G115" s="220"/>
      <c r="H115" s="220"/>
      <c r="I115" s="219"/>
      <c r="J115" s="219"/>
      <c r="K115" s="219"/>
      <c r="L115" s="219"/>
      <c r="M115" s="223"/>
      <c r="N115" s="223"/>
      <c r="O115" s="216"/>
      <c r="P115" s="216"/>
      <c r="Q115" s="215"/>
      <c r="R115" s="59"/>
      <c r="S115" s="59"/>
      <c r="T115" s="59"/>
      <c r="U115" s="59"/>
      <c r="V115" s="59"/>
      <c r="W115" s="59"/>
      <c r="X115" s="59"/>
      <c r="Y115" s="59"/>
      <c r="Z115" s="59"/>
    </row>
    <row r="116" spans="1:26" s="60" customFormat="1" x14ac:dyDescent="0.25">
      <c r="A116" s="62">
        <f t="shared" si="3"/>
        <v>6</v>
      </c>
      <c r="B116" s="206"/>
      <c r="C116" s="220"/>
      <c r="D116" s="206"/>
      <c r="E116" s="221"/>
      <c r="F116" s="220"/>
      <c r="G116" s="220"/>
      <c r="H116" s="220"/>
      <c r="I116" s="219"/>
      <c r="J116" s="219"/>
      <c r="K116" s="219"/>
      <c r="L116" s="219"/>
      <c r="M116" s="223"/>
      <c r="N116" s="223"/>
      <c r="O116" s="216"/>
      <c r="P116" s="216"/>
      <c r="Q116" s="215"/>
      <c r="R116" s="59"/>
      <c r="S116" s="59"/>
      <c r="T116" s="59"/>
      <c r="U116" s="59"/>
      <c r="V116" s="59"/>
      <c r="W116" s="59"/>
      <c r="X116" s="59"/>
      <c r="Y116" s="59"/>
      <c r="Z116" s="59"/>
    </row>
    <row r="117" spans="1:26" s="60" customFormat="1" x14ac:dyDescent="0.25">
      <c r="A117" s="62">
        <f t="shared" si="3"/>
        <v>7</v>
      </c>
      <c r="B117" s="206"/>
      <c r="C117" s="220"/>
      <c r="D117" s="206"/>
      <c r="E117" s="221"/>
      <c r="F117" s="220"/>
      <c r="G117" s="220"/>
      <c r="H117" s="220"/>
      <c r="I117" s="219"/>
      <c r="J117" s="219"/>
      <c r="K117" s="219"/>
      <c r="L117" s="219"/>
      <c r="M117" s="223"/>
      <c r="N117" s="223"/>
      <c r="O117" s="216"/>
      <c r="P117" s="216"/>
      <c r="Q117" s="215"/>
      <c r="R117" s="59"/>
      <c r="S117" s="59"/>
      <c r="T117" s="59"/>
      <c r="U117" s="59"/>
      <c r="V117" s="59"/>
      <c r="W117" s="59"/>
      <c r="X117" s="59"/>
      <c r="Y117" s="59"/>
      <c r="Z117" s="59"/>
    </row>
    <row r="118" spans="1:26" s="60" customFormat="1" x14ac:dyDescent="0.25">
      <c r="A118" s="62">
        <f t="shared" si="3"/>
        <v>8</v>
      </c>
      <c r="B118" s="206"/>
      <c r="C118" s="220"/>
      <c r="D118" s="206"/>
      <c r="E118" s="221"/>
      <c r="F118" s="220"/>
      <c r="G118" s="220"/>
      <c r="H118" s="220"/>
      <c r="I118" s="219"/>
      <c r="J118" s="219"/>
      <c r="K118" s="219"/>
      <c r="L118" s="219"/>
      <c r="M118" s="223"/>
      <c r="N118" s="223"/>
      <c r="O118" s="216"/>
      <c r="P118" s="216"/>
      <c r="Q118" s="215"/>
      <c r="R118" s="59"/>
      <c r="S118" s="59"/>
      <c r="T118" s="59"/>
      <c r="U118" s="59"/>
      <c r="V118" s="59"/>
      <c r="W118" s="59"/>
      <c r="X118" s="59"/>
      <c r="Y118" s="59"/>
      <c r="Z118" s="59"/>
    </row>
    <row r="119" spans="1:26" s="60" customFormat="1" ht="15.75" x14ac:dyDescent="0.25">
      <c r="A119" s="62"/>
      <c r="B119" s="222" t="s">
        <v>31</v>
      </c>
      <c r="C119" s="220"/>
      <c r="D119" s="206"/>
      <c r="E119" s="221"/>
      <c r="F119" s="220"/>
      <c r="G119" s="220"/>
      <c r="H119" s="220"/>
      <c r="I119" s="219"/>
      <c r="J119" s="219"/>
      <c r="K119" s="217">
        <f t="shared" ref="K119" si="4">SUM(K111:K118)</f>
        <v>0</v>
      </c>
      <c r="L119" s="217">
        <f>SUM(L111:L118)</f>
        <v>1990</v>
      </c>
      <c r="M119" s="218">
        <f t="shared" ref="M119:N119" si="5">SUM(M111:M118)</f>
        <v>0</v>
      </c>
      <c r="N119" s="217">
        <f t="shared" si="5"/>
        <v>0</v>
      </c>
      <c r="O119" s="216"/>
      <c r="P119" s="216"/>
      <c r="Q119" s="215"/>
    </row>
    <row r="120" spans="1:26" x14ac:dyDescent="0.25">
      <c r="B120" s="209"/>
      <c r="C120" s="209"/>
      <c r="D120" s="209"/>
      <c r="E120" s="214"/>
      <c r="F120" s="209"/>
      <c r="G120" s="209"/>
      <c r="H120" s="209"/>
      <c r="I120" s="209"/>
      <c r="J120" s="209"/>
      <c r="K120" s="209"/>
      <c r="L120" s="209"/>
      <c r="M120" s="209"/>
      <c r="N120" s="209"/>
      <c r="O120" s="209"/>
      <c r="P120" s="209"/>
      <c r="Q120" s="337"/>
    </row>
    <row r="121" spans="1:26" ht="15.75" x14ac:dyDescent="0.25">
      <c r="B121" s="211" t="s">
        <v>172</v>
      </c>
      <c r="C121" s="401">
        <f>+K119</f>
        <v>0</v>
      </c>
      <c r="D121" s="337"/>
      <c r="E121" s="337"/>
      <c r="F121" s="337"/>
      <c r="G121" s="337"/>
      <c r="H121" s="212"/>
      <c r="I121" s="212"/>
      <c r="J121" s="212"/>
      <c r="K121" s="212"/>
      <c r="L121" s="212"/>
      <c r="M121" s="212"/>
      <c r="N121" s="209"/>
      <c r="O121" s="209"/>
      <c r="P121" s="209"/>
      <c r="Q121" s="337"/>
    </row>
    <row r="122" spans="1:26" x14ac:dyDescent="0.25">
      <c r="B122" s="337"/>
      <c r="C122" s="337"/>
      <c r="D122" s="337"/>
      <c r="E122" s="337"/>
      <c r="F122" s="337"/>
      <c r="G122" s="337"/>
      <c r="H122" s="337"/>
      <c r="I122" s="337"/>
      <c r="J122" s="337"/>
      <c r="K122" s="337"/>
      <c r="L122" s="337"/>
      <c r="M122" s="337"/>
      <c r="N122" s="337"/>
      <c r="O122" s="337"/>
      <c r="P122" s="337"/>
      <c r="Q122" s="337"/>
    </row>
    <row r="123" spans="1:26" ht="15.75" thickBot="1" x14ac:dyDescent="0.3">
      <c r="B123" s="337"/>
      <c r="C123" s="337"/>
      <c r="D123" s="337"/>
      <c r="E123" s="337"/>
      <c r="F123" s="337"/>
      <c r="G123" s="337"/>
      <c r="H123" s="337"/>
      <c r="I123" s="337"/>
      <c r="J123" s="337"/>
      <c r="K123" s="337"/>
      <c r="L123" s="337"/>
      <c r="M123" s="337"/>
      <c r="N123" s="337"/>
      <c r="O123" s="337"/>
      <c r="P123" s="337"/>
      <c r="Q123" s="337"/>
    </row>
    <row r="124" spans="1:26" ht="37.15" customHeight="1" thickBot="1" x14ac:dyDescent="0.3">
      <c r="B124" s="402" t="s">
        <v>173</v>
      </c>
      <c r="C124" s="403" t="s">
        <v>174</v>
      </c>
      <c r="D124" s="402" t="s">
        <v>30</v>
      </c>
      <c r="E124" s="403" t="s">
        <v>175</v>
      </c>
      <c r="F124" s="337"/>
      <c r="G124" s="337"/>
      <c r="H124" s="337"/>
      <c r="I124" s="337"/>
      <c r="J124" s="337"/>
      <c r="K124" s="337"/>
      <c r="L124" s="337"/>
      <c r="M124" s="337"/>
      <c r="N124" s="337"/>
      <c r="O124" s="337"/>
      <c r="P124" s="337"/>
      <c r="Q124" s="337"/>
    </row>
    <row r="125" spans="1:26" ht="41.45" customHeight="1" x14ac:dyDescent="0.25">
      <c r="B125" s="404" t="s">
        <v>176</v>
      </c>
      <c r="C125" s="405">
        <v>20</v>
      </c>
      <c r="D125" s="405"/>
      <c r="E125" s="1212">
        <f>+D125+D126+D127</f>
        <v>0</v>
      </c>
      <c r="F125" s="337"/>
      <c r="G125" s="337"/>
      <c r="H125" s="337"/>
      <c r="I125" s="337"/>
      <c r="J125" s="337"/>
      <c r="K125" s="337"/>
      <c r="L125" s="337"/>
      <c r="M125" s="337"/>
      <c r="N125" s="337"/>
      <c r="O125" s="337"/>
      <c r="P125" s="337"/>
      <c r="Q125" s="337"/>
    </row>
    <row r="126" spans="1:26" x14ac:dyDescent="0.25">
      <c r="B126" s="404" t="s">
        <v>177</v>
      </c>
      <c r="C126" s="695">
        <v>30</v>
      </c>
      <c r="D126" s="688">
        <v>0</v>
      </c>
      <c r="E126" s="1213"/>
      <c r="F126" s="337"/>
      <c r="G126" s="337"/>
      <c r="H126" s="337"/>
      <c r="I126" s="337"/>
      <c r="J126" s="337"/>
      <c r="K126" s="337"/>
      <c r="L126" s="337"/>
      <c r="M126" s="337"/>
      <c r="N126" s="337"/>
      <c r="O126" s="337"/>
      <c r="P126" s="337"/>
      <c r="Q126" s="337"/>
    </row>
    <row r="127" spans="1:26" ht="15.75" thickBot="1" x14ac:dyDescent="0.3">
      <c r="B127" s="404" t="s">
        <v>178</v>
      </c>
      <c r="C127" s="406">
        <v>40</v>
      </c>
      <c r="D127" s="406">
        <v>0</v>
      </c>
      <c r="E127" s="1214"/>
      <c r="F127" s="337"/>
      <c r="G127" s="337"/>
      <c r="H127" s="337"/>
      <c r="I127" s="337"/>
      <c r="J127" s="337"/>
      <c r="K127" s="337"/>
      <c r="L127" s="337"/>
      <c r="M127" s="337"/>
      <c r="N127" s="337"/>
      <c r="O127" s="337"/>
      <c r="P127" s="337"/>
      <c r="Q127" s="337"/>
    </row>
    <row r="128" spans="1:26" x14ac:dyDescent="0.25">
      <c r="B128" s="337"/>
      <c r="C128" s="337"/>
      <c r="D128" s="337"/>
      <c r="E128" s="337"/>
      <c r="F128" s="337"/>
      <c r="G128" s="337"/>
      <c r="H128" s="337"/>
      <c r="I128" s="337"/>
      <c r="J128" s="337"/>
      <c r="K128" s="337"/>
      <c r="L128" s="337"/>
      <c r="M128" s="337"/>
      <c r="N128" s="337"/>
      <c r="O128" s="337"/>
      <c r="P128" s="337"/>
      <c r="Q128" s="337"/>
    </row>
    <row r="129" spans="2:17" ht="15.75" thickBot="1" x14ac:dyDescent="0.3">
      <c r="B129" s="337"/>
      <c r="C129" s="337"/>
      <c r="D129" s="337"/>
      <c r="E129" s="337"/>
      <c r="F129" s="337"/>
      <c r="G129" s="337"/>
      <c r="H129" s="337"/>
      <c r="I129" s="337"/>
      <c r="J129" s="337"/>
      <c r="K129" s="337"/>
      <c r="L129" s="337"/>
      <c r="M129" s="337"/>
      <c r="N129" s="337"/>
      <c r="O129" s="337"/>
      <c r="P129" s="337"/>
      <c r="Q129" s="337"/>
    </row>
    <row r="130" spans="2:17" ht="16.5" thickBot="1" x14ac:dyDescent="0.3">
      <c r="B130" s="1208" t="s">
        <v>179</v>
      </c>
      <c r="C130" s="1209"/>
      <c r="D130" s="1209"/>
      <c r="E130" s="1209"/>
      <c r="F130" s="1209"/>
      <c r="G130" s="1209"/>
      <c r="H130" s="1209"/>
      <c r="I130" s="1209"/>
      <c r="J130" s="1209"/>
      <c r="K130" s="1209"/>
      <c r="L130" s="1209"/>
      <c r="M130" s="1209"/>
      <c r="N130" s="1210"/>
      <c r="O130" s="337"/>
      <c r="P130" s="337"/>
      <c r="Q130" s="337"/>
    </row>
    <row r="131" spans="2:17" x14ac:dyDescent="0.25">
      <c r="B131" s="337"/>
      <c r="C131" s="337"/>
      <c r="D131" s="337"/>
      <c r="E131" s="337"/>
      <c r="F131" s="337"/>
      <c r="G131" s="337"/>
      <c r="H131" s="337"/>
      <c r="I131" s="337"/>
      <c r="J131" s="337"/>
      <c r="K131" s="337"/>
      <c r="L131" s="337"/>
      <c r="M131" s="337"/>
      <c r="N131" s="337"/>
      <c r="O131" s="337"/>
      <c r="P131" s="337"/>
      <c r="Q131" s="337"/>
    </row>
    <row r="132" spans="2:17" ht="76.5" customHeight="1" x14ac:dyDescent="0.25">
      <c r="B132" s="375" t="s">
        <v>111</v>
      </c>
      <c r="C132" s="375" t="s">
        <v>112</v>
      </c>
      <c r="D132" s="375" t="s">
        <v>113</v>
      </c>
      <c r="E132" s="375" t="s">
        <v>114</v>
      </c>
      <c r="F132" s="375" t="s">
        <v>115</v>
      </c>
      <c r="G132" s="375" t="s">
        <v>116</v>
      </c>
      <c r="H132" s="375" t="s">
        <v>117</v>
      </c>
      <c r="I132" s="375" t="s">
        <v>118</v>
      </c>
      <c r="J132" s="1206" t="s">
        <v>119</v>
      </c>
      <c r="K132" s="1211"/>
      <c r="L132" s="1207"/>
      <c r="M132" s="375" t="s">
        <v>120</v>
      </c>
      <c r="N132" s="375" t="s">
        <v>1553</v>
      </c>
      <c r="O132" s="375" t="s">
        <v>1554</v>
      </c>
      <c r="P132" s="1206" t="s">
        <v>97</v>
      </c>
      <c r="Q132" s="1207"/>
    </row>
    <row r="133" spans="2:17" ht="60.75" customHeight="1" x14ac:dyDescent="0.2">
      <c r="B133" s="116" t="s">
        <v>180</v>
      </c>
      <c r="C133" s="116">
        <v>1</v>
      </c>
      <c r="D133" s="115" t="s">
        <v>2032</v>
      </c>
      <c r="E133" s="115">
        <v>47773676</v>
      </c>
      <c r="F133" s="115" t="s">
        <v>2033</v>
      </c>
      <c r="G133" s="115" t="s">
        <v>2034</v>
      </c>
      <c r="H133" s="115">
        <v>1991</v>
      </c>
      <c r="I133" s="99"/>
      <c r="J133" s="117"/>
      <c r="K133" s="114" t="s">
        <v>231</v>
      </c>
      <c r="L133" s="113" t="s">
        <v>2035</v>
      </c>
      <c r="M133" s="112" t="s">
        <v>21</v>
      </c>
      <c r="N133" s="112" t="s">
        <v>21</v>
      </c>
      <c r="O133" s="112"/>
      <c r="P133" s="1119"/>
      <c r="Q133" s="1119"/>
    </row>
    <row r="134" spans="2:17" ht="60.75" customHeight="1" x14ac:dyDescent="0.2">
      <c r="B134" s="116" t="s">
        <v>180</v>
      </c>
      <c r="C134" s="116">
        <v>1</v>
      </c>
      <c r="D134" s="115" t="s">
        <v>2036</v>
      </c>
      <c r="E134" s="115">
        <v>1076326464</v>
      </c>
      <c r="F134" s="115" t="s">
        <v>273</v>
      </c>
      <c r="G134" s="115" t="s">
        <v>1044</v>
      </c>
      <c r="H134" s="115">
        <v>2013</v>
      </c>
      <c r="I134" s="99">
        <v>141505</v>
      </c>
      <c r="J134" s="117"/>
      <c r="K134" s="114" t="s">
        <v>646</v>
      </c>
      <c r="L134" s="113" t="s">
        <v>273</v>
      </c>
      <c r="M134" s="112" t="s">
        <v>21</v>
      </c>
      <c r="N134" s="112" t="s">
        <v>22</v>
      </c>
      <c r="O134" s="112"/>
      <c r="P134" s="683" t="s">
        <v>2037</v>
      </c>
      <c r="Q134" s="688"/>
    </row>
    <row r="135" spans="2:17" ht="60.75" customHeight="1" x14ac:dyDescent="0.2">
      <c r="B135" s="116" t="s">
        <v>214</v>
      </c>
      <c r="C135" s="116">
        <v>1</v>
      </c>
      <c r="D135" s="115" t="s">
        <v>2038</v>
      </c>
      <c r="E135" s="115">
        <v>32207502</v>
      </c>
      <c r="F135" s="115" t="s">
        <v>2039</v>
      </c>
      <c r="G135" s="115" t="s">
        <v>2040</v>
      </c>
      <c r="H135" s="115">
        <v>2005</v>
      </c>
      <c r="I135" s="99"/>
      <c r="J135" s="117"/>
      <c r="K135" s="114" t="s">
        <v>210</v>
      </c>
      <c r="L135" s="113" t="s">
        <v>273</v>
      </c>
      <c r="M135" s="112" t="s">
        <v>21</v>
      </c>
      <c r="N135" s="112" t="s">
        <v>22</v>
      </c>
      <c r="O135" s="112"/>
      <c r="P135" s="688" t="s">
        <v>2041</v>
      </c>
      <c r="Q135" s="688"/>
    </row>
    <row r="136" spans="2:17" ht="60.75" customHeight="1" x14ac:dyDescent="0.2">
      <c r="B136" s="116" t="s">
        <v>214</v>
      </c>
      <c r="C136" s="116">
        <v>1</v>
      </c>
      <c r="D136" s="115" t="s">
        <v>842</v>
      </c>
      <c r="E136" s="115">
        <v>43620332</v>
      </c>
      <c r="F136" s="115" t="s">
        <v>134</v>
      </c>
      <c r="G136" s="115" t="s">
        <v>217</v>
      </c>
      <c r="H136" s="115">
        <v>2012</v>
      </c>
      <c r="I136" s="99">
        <v>2122643271</v>
      </c>
      <c r="J136" s="117"/>
      <c r="K136" s="114" t="s">
        <v>2042</v>
      </c>
      <c r="L136" s="113"/>
      <c r="M136" s="112" t="s">
        <v>21</v>
      </c>
      <c r="N136" s="112" t="s">
        <v>22</v>
      </c>
      <c r="O136" s="112"/>
      <c r="P136" s="683" t="s">
        <v>2043</v>
      </c>
      <c r="Q136" s="688"/>
    </row>
    <row r="137" spans="2:17" ht="60.75" customHeight="1" x14ac:dyDescent="0.2">
      <c r="B137" s="116" t="s">
        <v>180</v>
      </c>
      <c r="C137" s="116">
        <v>1</v>
      </c>
      <c r="D137" s="115" t="s">
        <v>2044</v>
      </c>
      <c r="E137" s="115">
        <v>42792887</v>
      </c>
      <c r="F137" s="115" t="s">
        <v>1597</v>
      </c>
      <c r="G137" s="115" t="s">
        <v>1044</v>
      </c>
      <c r="H137" s="115">
        <v>2004</v>
      </c>
      <c r="I137" s="99"/>
      <c r="J137" s="117"/>
      <c r="K137" s="114" t="s">
        <v>2045</v>
      </c>
      <c r="L137" s="113"/>
      <c r="M137" s="112" t="s">
        <v>21</v>
      </c>
      <c r="N137" s="112" t="s">
        <v>22</v>
      </c>
      <c r="O137" s="112"/>
      <c r="P137" s="683"/>
      <c r="Q137" s="688"/>
    </row>
    <row r="138" spans="2:17" ht="60.75" customHeight="1" x14ac:dyDescent="0.2">
      <c r="B138" s="116"/>
      <c r="C138" s="116"/>
      <c r="D138" s="115"/>
      <c r="E138" s="115"/>
      <c r="F138" s="115"/>
      <c r="G138" s="115"/>
      <c r="H138" s="115"/>
      <c r="I138" s="99"/>
      <c r="J138" s="117"/>
      <c r="K138" s="114"/>
      <c r="L138" s="113"/>
      <c r="M138" s="112"/>
      <c r="N138" s="112"/>
      <c r="O138" s="112"/>
      <c r="P138" s="688"/>
      <c r="Q138" s="688"/>
    </row>
    <row r="139" spans="2:17" x14ac:dyDescent="0.25">
      <c r="B139" s="337"/>
      <c r="C139" s="337"/>
      <c r="D139" s="337"/>
      <c r="E139" s="337"/>
      <c r="F139" s="337"/>
      <c r="G139" s="337"/>
      <c r="H139" s="337"/>
      <c r="I139" s="337"/>
      <c r="J139" s="337"/>
      <c r="K139" s="337"/>
      <c r="L139" s="337"/>
      <c r="M139" s="337"/>
      <c r="N139" s="337"/>
      <c r="O139" s="337"/>
      <c r="P139" s="337"/>
      <c r="Q139" s="337"/>
    </row>
    <row r="140" spans="2:17" x14ac:dyDescent="0.25">
      <c r="B140" s="337"/>
      <c r="C140" s="337"/>
      <c r="D140" s="337"/>
      <c r="E140" s="337"/>
      <c r="F140" s="337"/>
      <c r="G140" s="337"/>
      <c r="H140" s="337"/>
      <c r="I140" s="337"/>
      <c r="J140" s="337"/>
      <c r="K140" s="337"/>
      <c r="L140" s="337"/>
      <c r="M140" s="337"/>
      <c r="N140" s="337"/>
      <c r="O140" s="337"/>
      <c r="P140" s="337"/>
      <c r="Q140" s="337"/>
    </row>
    <row r="141" spans="2:17" ht="15.75" thickBot="1" x14ac:dyDescent="0.3">
      <c r="B141" s="337"/>
      <c r="C141" s="337"/>
      <c r="D141" s="337"/>
      <c r="E141" s="337"/>
      <c r="F141" s="337"/>
      <c r="G141" s="337"/>
      <c r="H141" s="337"/>
      <c r="I141" s="337"/>
      <c r="J141" s="337"/>
      <c r="K141" s="337"/>
      <c r="L141" s="337"/>
      <c r="M141" s="337"/>
      <c r="N141" s="337"/>
      <c r="O141" s="337"/>
      <c r="P141" s="337"/>
      <c r="Q141" s="337"/>
    </row>
    <row r="142" spans="2:17" ht="54" customHeight="1" x14ac:dyDescent="0.25">
      <c r="B142" s="377" t="s">
        <v>20</v>
      </c>
      <c r="C142" s="377" t="s">
        <v>173</v>
      </c>
      <c r="D142" s="375" t="s">
        <v>174</v>
      </c>
      <c r="E142" s="377" t="s">
        <v>30</v>
      </c>
      <c r="F142" s="403" t="s">
        <v>194</v>
      </c>
      <c r="G142" s="407"/>
      <c r="H142" s="337"/>
      <c r="I142" s="337"/>
      <c r="J142" s="337"/>
      <c r="K142" s="337"/>
      <c r="L142" s="337"/>
      <c r="M142" s="337"/>
      <c r="N142" s="337"/>
      <c r="O142" s="337"/>
      <c r="P142" s="337"/>
      <c r="Q142" s="337"/>
    </row>
    <row r="143" spans="2:17" ht="120.75" customHeight="1" x14ac:dyDescent="0.2">
      <c r="B143" s="1215" t="s">
        <v>195</v>
      </c>
      <c r="C143" s="408" t="s">
        <v>196</v>
      </c>
      <c r="D143" s="688">
        <v>25</v>
      </c>
      <c r="E143" s="688">
        <v>25</v>
      </c>
      <c r="F143" s="1216">
        <f>+E143+E144+E145</f>
        <v>25</v>
      </c>
      <c r="G143" s="409"/>
      <c r="H143" s="337"/>
      <c r="I143" s="337"/>
      <c r="J143" s="337"/>
      <c r="K143" s="337"/>
      <c r="L143" s="337"/>
      <c r="M143" s="337"/>
      <c r="N143" s="337"/>
      <c r="O143" s="337"/>
      <c r="P143" s="337"/>
      <c r="Q143" s="337"/>
    </row>
    <row r="144" spans="2:17" ht="76.150000000000006" customHeight="1" x14ac:dyDescent="0.2">
      <c r="B144" s="1215"/>
      <c r="C144" s="408" t="s">
        <v>197</v>
      </c>
      <c r="D144" s="683">
        <v>25</v>
      </c>
      <c r="E144" s="688">
        <v>0</v>
      </c>
      <c r="F144" s="1217"/>
      <c r="G144" s="409"/>
      <c r="H144" s="337"/>
      <c r="I144" s="337"/>
      <c r="J144" s="337"/>
      <c r="K144" s="337"/>
      <c r="L144" s="337"/>
      <c r="M144" s="337"/>
      <c r="N144" s="337"/>
      <c r="O144" s="337"/>
      <c r="P144" s="337"/>
      <c r="Q144" s="337"/>
    </row>
    <row r="145" spans="2:17" ht="69" customHeight="1" x14ac:dyDescent="0.2">
      <c r="B145" s="1215"/>
      <c r="C145" s="408" t="s">
        <v>198</v>
      </c>
      <c r="D145" s="688">
        <v>10</v>
      </c>
      <c r="E145" s="688">
        <v>0</v>
      </c>
      <c r="F145" s="1218"/>
      <c r="G145" s="409"/>
      <c r="H145" s="337"/>
      <c r="I145" s="337"/>
      <c r="J145" s="337"/>
      <c r="K145" s="337"/>
      <c r="L145" s="337"/>
      <c r="M145" s="337"/>
      <c r="N145" s="337"/>
      <c r="O145" s="337"/>
      <c r="P145" s="337"/>
      <c r="Q145" s="337"/>
    </row>
    <row r="146" spans="2:17" x14ac:dyDescent="0.2">
      <c r="B146" s="337"/>
      <c r="C146" s="374"/>
      <c r="D146" s="337"/>
      <c r="E146" s="337"/>
      <c r="F146" s="337"/>
      <c r="G146" s="337"/>
      <c r="H146" s="337"/>
      <c r="I146" s="337"/>
      <c r="J146" s="337"/>
      <c r="K146" s="337"/>
      <c r="L146" s="337"/>
      <c r="M146" s="337"/>
      <c r="N146" s="337"/>
      <c r="O146" s="337"/>
      <c r="P146" s="337"/>
      <c r="Q146" s="337"/>
    </row>
    <row r="147" spans="2:17" x14ac:dyDescent="0.25">
      <c r="B147" s="337"/>
      <c r="C147" s="337"/>
      <c r="D147" s="337"/>
      <c r="E147" s="337"/>
      <c r="F147" s="337"/>
      <c r="G147" s="337"/>
      <c r="H147" s="337"/>
      <c r="I147" s="337"/>
      <c r="J147" s="337"/>
      <c r="K147" s="337"/>
      <c r="L147" s="337"/>
      <c r="M147" s="337"/>
      <c r="N147" s="337"/>
      <c r="O147" s="337"/>
      <c r="P147" s="337"/>
      <c r="Q147" s="337"/>
    </row>
    <row r="148" spans="2:17" x14ac:dyDescent="0.25">
      <c r="B148" s="337"/>
      <c r="C148" s="337"/>
      <c r="D148" s="337"/>
      <c r="E148" s="337"/>
      <c r="F148" s="337"/>
      <c r="G148" s="337"/>
      <c r="H148" s="337"/>
      <c r="I148" s="337"/>
      <c r="J148" s="337"/>
      <c r="K148" s="337"/>
      <c r="L148" s="337"/>
      <c r="M148" s="337"/>
      <c r="N148" s="337"/>
      <c r="O148" s="337"/>
      <c r="P148" s="337"/>
      <c r="Q148" s="337"/>
    </row>
    <row r="149" spans="2:17" ht="15.75" x14ac:dyDescent="0.25">
      <c r="B149" s="373" t="s">
        <v>199</v>
      </c>
      <c r="C149" s="337"/>
      <c r="D149" s="337"/>
      <c r="E149" s="337"/>
      <c r="F149" s="337"/>
      <c r="G149" s="337"/>
      <c r="H149" s="337"/>
      <c r="I149" s="337"/>
      <c r="J149" s="337"/>
      <c r="K149" s="337"/>
      <c r="L149" s="337"/>
      <c r="M149" s="337"/>
      <c r="N149" s="337"/>
      <c r="O149" s="337"/>
      <c r="P149" s="337"/>
      <c r="Q149" s="337"/>
    </row>
    <row r="150" spans="2:17" x14ac:dyDescent="0.25">
      <c r="B150" s="337"/>
      <c r="C150" s="337"/>
      <c r="D150" s="337"/>
      <c r="E150" s="337"/>
      <c r="F150" s="337"/>
      <c r="G150" s="337"/>
      <c r="H150" s="337"/>
      <c r="I150" s="337"/>
      <c r="J150" s="337"/>
      <c r="K150" s="337"/>
      <c r="L150" s="337"/>
      <c r="M150" s="337"/>
      <c r="N150" s="337"/>
      <c r="O150" s="337"/>
      <c r="P150" s="337"/>
      <c r="Q150" s="337"/>
    </row>
    <row r="151" spans="2:17" x14ac:dyDescent="0.25">
      <c r="B151" s="337"/>
      <c r="C151" s="337"/>
      <c r="D151" s="337"/>
      <c r="E151" s="337"/>
      <c r="F151" s="337"/>
      <c r="G151" s="337"/>
      <c r="H151" s="337"/>
      <c r="I151" s="337"/>
      <c r="J151" s="337"/>
      <c r="K151" s="337"/>
      <c r="L151" s="337"/>
      <c r="M151" s="337"/>
      <c r="N151" s="337"/>
      <c r="O151" s="337"/>
      <c r="P151" s="337"/>
      <c r="Q151" s="337"/>
    </row>
    <row r="152" spans="2:17" ht="15.75" x14ac:dyDescent="0.25">
      <c r="B152" s="375" t="s">
        <v>20</v>
      </c>
      <c r="C152" s="375" t="s">
        <v>29</v>
      </c>
      <c r="D152" s="377" t="s">
        <v>30</v>
      </c>
      <c r="E152" s="377" t="s">
        <v>31</v>
      </c>
      <c r="F152" s="337"/>
      <c r="G152" s="337"/>
      <c r="H152" s="337"/>
      <c r="I152" s="337"/>
      <c r="J152" s="337"/>
      <c r="K152" s="337"/>
      <c r="L152" s="337"/>
      <c r="M152" s="337"/>
      <c r="N152" s="337"/>
      <c r="O152" s="337"/>
      <c r="P152" s="337"/>
      <c r="Q152" s="337"/>
    </row>
    <row r="153" spans="2:17" ht="30" x14ac:dyDescent="0.25">
      <c r="B153" s="378" t="s">
        <v>32</v>
      </c>
      <c r="C153" s="683">
        <v>40</v>
      </c>
      <c r="D153" s="688">
        <f>+E125</f>
        <v>0</v>
      </c>
      <c r="E153" s="1198">
        <f>+D153+D154</f>
        <v>25</v>
      </c>
      <c r="F153" s="337"/>
      <c r="G153" s="337"/>
      <c r="H153" s="337"/>
      <c r="I153" s="337"/>
      <c r="J153" s="337"/>
      <c r="K153" s="337"/>
      <c r="L153" s="337"/>
      <c r="M153" s="337"/>
      <c r="N153" s="337"/>
      <c r="O153" s="337"/>
      <c r="P153" s="337"/>
      <c r="Q153" s="337"/>
    </row>
    <row r="154" spans="2:17" ht="45" x14ac:dyDescent="0.25">
      <c r="B154" s="378" t="s">
        <v>33</v>
      </c>
      <c r="C154" s="683">
        <v>60</v>
      </c>
      <c r="D154" s="688">
        <f>+F143</f>
        <v>25</v>
      </c>
      <c r="E154" s="1199"/>
      <c r="F154" s="337"/>
      <c r="G154" s="337"/>
      <c r="H154" s="337"/>
      <c r="I154" s="337"/>
      <c r="J154" s="337"/>
      <c r="K154" s="337"/>
      <c r="L154" s="337"/>
      <c r="M154" s="337"/>
      <c r="N154" s="337"/>
      <c r="O154" s="337"/>
      <c r="P154" s="337"/>
      <c r="Q154" s="337"/>
    </row>
    <row r="155" spans="2:17" x14ac:dyDescent="0.25">
      <c r="B155" s="337"/>
      <c r="C155" s="337"/>
      <c r="D155" s="337"/>
      <c r="E155" s="337"/>
      <c r="F155" s="337"/>
      <c r="G155" s="337"/>
      <c r="H155" s="337"/>
      <c r="I155" s="337"/>
      <c r="J155" s="337"/>
      <c r="K155" s="337"/>
      <c r="L155" s="337"/>
      <c r="M155" s="337"/>
      <c r="N155" s="337"/>
      <c r="O155" s="337"/>
      <c r="P155" s="337"/>
      <c r="Q155" s="337"/>
    </row>
    <row r="156" spans="2:17" x14ac:dyDescent="0.25">
      <c r="B156" s="1" t="s">
        <v>2046</v>
      </c>
    </row>
    <row r="157" spans="2:17" x14ac:dyDescent="0.25">
      <c r="B157" s="337"/>
      <c r="C157" s="337"/>
      <c r="D157" s="337"/>
      <c r="E157" s="337"/>
      <c r="F157" s="337"/>
      <c r="G157" s="337"/>
      <c r="H157" s="337"/>
      <c r="I157" s="337"/>
      <c r="J157" s="337"/>
      <c r="K157" s="337"/>
      <c r="L157" s="337"/>
      <c r="M157" s="337"/>
      <c r="N157" s="337"/>
      <c r="O157" s="337"/>
      <c r="P157" s="337"/>
      <c r="Q157" s="337"/>
    </row>
    <row r="158" spans="2:17" ht="15.75" x14ac:dyDescent="0.25">
      <c r="B158" s="1189" t="s">
        <v>1</v>
      </c>
      <c r="C158" s="1190"/>
      <c r="D158" s="1190"/>
      <c r="E158" s="1190"/>
      <c r="F158" s="1190"/>
      <c r="G158" s="1190"/>
      <c r="H158" s="1190"/>
      <c r="I158" s="1190"/>
      <c r="J158" s="1190"/>
      <c r="K158" s="1190"/>
      <c r="L158" s="1190"/>
      <c r="M158" s="1190"/>
      <c r="N158" s="1190"/>
      <c r="O158" s="1190"/>
      <c r="P158" s="1190"/>
      <c r="Q158" s="337"/>
    </row>
    <row r="159" spans="2:17" x14ac:dyDescent="0.25">
      <c r="B159" s="337"/>
      <c r="C159" s="337"/>
      <c r="D159" s="337"/>
      <c r="E159" s="337"/>
      <c r="F159" s="337"/>
      <c r="G159" s="337"/>
      <c r="H159" s="337"/>
      <c r="I159" s="337"/>
      <c r="J159" s="337"/>
      <c r="K159" s="337"/>
      <c r="L159" s="337"/>
      <c r="M159" s="337"/>
      <c r="N159" s="337"/>
      <c r="O159" s="337"/>
      <c r="P159" s="337"/>
      <c r="Q159" s="337"/>
    </row>
    <row r="160" spans="2:17" ht="15.75" x14ac:dyDescent="0.25">
      <c r="B160" s="1189" t="s">
        <v>2</v>
      </c>
      <c r="C160" s="1190"/>
      <c r="D160" s="1190"/>
      <c r="E160" s="1190"/>
      <c r="F160" s="1190"/>
      <c r="G160" s="1190"/>
      <c r="H160" s="1190"/>
      <c r="I160" s="1190"/>
      <c r="J160" s="1190"/>
      <c r="K160" s="1190"/>
      <c r="L160" s="1190"/>
      <c r="M160" s="1190"/>
      <c r="N160" s="1190"/>
      <c r="O160" s="1190"/>
      <c r="P160" s="1190"/>
      <c r="Q160" s="337"/>
    </row>
    <row r="161" spans="2:17" ht="15.75" thickBot="1" x14ac:dyDescent="0.3">
      <c r="B161" s="337"/>
      <c r="C161" s="337"/>
      <c r="D161" s="337"/>
      <c r="E161" s="337"/>
      <c r="F161" s="337"/>
      <c r="G161" s="337"/>
      <c r="H161" s="337"/>
      <c r="I161" s="337"/>
      <c r="J161" s="337"/>
      <c r="K161" s="337"/>
      <c r="L161" s="337"/>
      <c r="M161" s="337"/>
      <c r="N161" s="337"/>
      <c r="O161" s="337"/>
      <c r="P161" s="337"/>
      <c r="Q161" s="337"/>
    </row>
    <row r="162" spans="2:17" ht="16.5" thickBot="1" x14ac:dyDescent="0.3">
      <c r="B162" s="338" t="s">
        <v>3</v>
      </c>
      <c r="C162" s="1187" t="s">
        <v>1987</v>
      </c>
      <c r="D162" s="1187"/>
      <c r="E162" s="1187"/>
      <c r="F162" s="1187"/>
      <c r="G162" s="1187"/>
      <c r="H162" s="1187"/>
      <c r="I162" s="1187"/>
      <c r="J162" s="1187"/>
      <c r="K162" s="1187"/>
      <c r="L162" s="1187"/>
      <c r="M162" s="1187"/>
      <c r="N162" s="1188"/>
      <c r="O162" s="337"/>
      <c r="P162" s="337"/>
      <c r="Q162" s="337"/>
    </row>
    <row r="163" spans="2:17" ht="16.5" thickBot="1" x14ac:dyDescent="0.3">
      <c r="B163" s="338" t="s">
        <v>5</v>
      </c>
      <c r="C163" s="1187"/>
      <c r="D163" s="1187"/>
      <c r="E163" s="1187"/>
      <c r="F163" s="1187"/>
      <c r="G163" s="1187"/>
      <c r="H163" s="1187"/>
      <c r="I163" s="1187"/>
      <c r="J163" s="1187"/>
      <c r="K163" s="1187"/>
      <c r="L163" s="1187"/>
      <c r="M163" s="1187"/>
      <c r="N163" s="1188"/>
      <c r="O163" s="337"/>
      <c r="P163" s="337"/>
      <c r="Q163" s="337"/>
    </row>
    <row r="164" spans="2:17" ht="16.5" thickBot="1" x14ac:dyDescent="0.3">
      <c r="B164" s="338" t="s">
        <v>6</v>
      </c>
      <c r="C164" s="1187"/>
      <c r="D164" s="1187"/>
      <c r="E164" s="1187"/>
      <c r="F164" s="1187"/>
      <c r="G164" s="1187"/>
      <c r="H164" s="1187"/>
      <c r="I164" s="1187"/>
      <c r="J164" s="1187"/>
      <c r="K164" s="1187"/>
      <c r="L164" s="1187"/>
      <c r="M164" s="1187"/>
      <c r="N164" s="1188"/>
      <c r="O164" s="337"/>
      <c r="P164" s="337"/>
      <c r="Q164" s="337"/>
    </row>
    <row r="165" spans="2:17" ht="16.5" thickBot="1" x14ac:dyDescent="0.3">
      <c r="B165" s="338" t="s">
        <v>7</v>
      </c>
      <c r="C165" s="1187"/>
      <c r="D165" s="1187"/>
      <c r="E165" s="1187"/>
      <c r="F165" s="1187"/>
      <c r="G165" s="1187"/>
      <c r="H165" s="1187"/>
      <c r="I165" s="1187"/>
      <c r="J165" s="1187"/>
      <c r="K165" s="1187"/>
      <c r="L165" s="1187"/>
      <c r="M165" s="1187"/>
      <c r="N165" s="1188"/>
      <c r="O165" s="337"/>
      <c r="P165" s="337"/>
      <c r="Q165" s="337"/>
    </row>
    <row r="166" spans="2:17" ht="16.5" thickBot="1" x14ac:dyDescent="0.3">
      <c r="B166" s="338" t="s">
        <v>8</v>
      </c>
      <c r="C166" s="1193">
        <v>25</v>
      </c>
      <c r="D166" s="1193"/>
      <c r="E166" s="1194"/>
      <c r="F166" s="339"/>
      <c r="G166" s="339"/>
      <c r="H166" s="339"/>
      <c r="I166" s="339"/>
      <c r="J166" s="339"/>
      <c r="K166" s="339"/>
      <c r="L166" s="339"/>
      <c r="M166" s="339"/>
      <c r="N166" s="340"/>
      <c r="O166" s="337"/>
      <c r="P166" s="337"/>
      <c r="Q166" s="337"/>
    </row>
    <row r="167" spans="2:17" ht="16.5" thickBot="1" x14ac:dyDescent="0.3">
      <c r="B167" s="341" t="s">
        <v>10</v>
      </c>
      <c r="C167" s="342">
        <v>41972</v>
      </c>
      <c r="D167" s="343"/>
      <c r="E167" s="343"/>
      <c r="F167" s="343"/>
      <c r="G167" s="343"/>
      <c r="H167" s="343"/>
      <c r="I167" s="343"/>
      <c r="J167" s="343"/>
      <c r="K167" s="343"/>
      <c r="L167" s="343"/>
      <c r="M167" s="343"/>
      <c r="N167" s="344"/>
      <c r="O167" s="337"/>
      <c r="P167" s="337"/>
      <c r="Q167" s="337"/>
    </row>
    <row r="168" spans="2:17" ht="15.75" x14ac:dyDescent="0.25">
      <c r="B168" s="345"/>
      <c r="C168" s="346"/>
      <c r="D168" s="347"/>
      <c r="E168" s="347"/>
      <c r="F168" s="347"/>
      <c r="G168" s="347"/>
      <c r="H168" s="347"/>
      <c r="I168" s="348"/>
      <c r="J168" s="348"/>
      <c r="K168" s="348"/>
      <c r="L168" s="348"/>
      <c r="M168" s="348"/>
      <c r="N168" s="347"/>
      <c r="O168" s="337"/>
      <c r="P168" s="337"/>
      <c r="Q168" s="337"/>
    </row>
    <row r="169" spans="2:17" ht="15.75" x14ac:dyDescent="0.25">
      <c r="B169" s="337"/>
      <c r="C169" s="337"/>
      <c r="D169" s="337"/>
      <c r="E169" s="337"/>
      <c r="F169" s="337"/>
      <c r="G169" s="337"/>
      <c r="H169" s="337"/>
      <c r="I169" s="348"/>
      <c r="J169" s="348"/>
      <c r="K169" s="348"/>
      <c r="L169" s="348"/>
      <c r="M169" s="348"/>
      <c r="N169" s="349"/>
      <c r="O169" s="337"/>
      <c r="P169" s="337"/>
      <c r="Q169" s="337"/>
    </row>
    <row r="170" spans="2:17" ht="31.5" x14ac:dyDescent="0.25">
      <c r="B170" s="1195" t="s">
        <v>12</v>
      </c>
      <c r="C170" s="1195"/>
      <c r="D170" s="700" t="s">
        <v>13</v>
      </c>
      <c r="E170" s="700" t="s">
        <v>14</v>
      </c>
      <c r="F170" s="700" t="s">
        <v>15</v>
      </c>
      <c r="G170" s="350"/>
      <c r="H170" s="337"/>
      <c r="I170" s="351"/>
      <c r="J170" s="351"/>
      <c r="K170" s="351"/>
      <c r="L170" s="351"/>
      <c r="M170" s="351"/>
      <c r="N170" s="349"/>
      <c r="O170" s="337"/>
      <c r="P170" s="337"/>
      <c r="Q170" s="337"/>
    </row>
    <row r="171" spans="2:17" ht="15.75" x14ac:dyDescent="0.25">
      <c r="B171" s="1195"/>
      <c r="C171" s="1195"/>
      <c r="D171" s="700">
        <v>25</v>
      </c>
      <c r="E171" s="352">
        <v>3126127962</v>
      </c>
      <c r="F171" s="467">
        <v>1149</v>
      </c>
      <c r="G171" s="354"/>
      <c r="H171" s="337"/>
      <c r="I171" s="355"/>
      <c r="J171" s="355"/>
      <c r="K171" s="355"/>
      <c r="L171" s="355"/>
      <c r="M171" s="355"/>
      <c r="N171" s="349"/>
      <c r="O171" s="337"/>
      <c r="P171" s="337"/>
      <c r="Q171" s="337"/>
    </row>
    <row r="172" spans="2:17" ht="15.75" x14ac:dyDescent="0.25">
      <c r="B172" s="1195"/>
      <c r="C172" s="1195"/>
      <c r="D172" s="700"/>
      <c r="E172" s="352"/>
      <c r="F172" s="467"/>
      <c r="G172" s="354"/>
      <c r="H172" s="337"/>
      <c r="I172" s="355"/>
      <c r="J172" s="355"/>
      <c r="K172" s="355"/>
      <c r="L172" s="355"/>
      <c r="M172" s="355"/>
      <c r="N172" s="349"/>
      <c r="O172" s="337"/>
      <c r="P172" s="337"/>
      <c r="Q172" s="337"/>
    </row>
    <row r="173" spans="2:17" ht="15.75" x14ac:dyDescent="0.25">
      <c r="B173" s="1195"/>
      <c r="C173" s="1195"/>
      <c r="D173" s="700"/>
      <c r="E173" s="352"/>
      <c r="F173" s="467"/>
      <c r="G173" s="354"/>
      <c r="H173" s="337"/>
      <c r="I173" s="355"/>
      <c r="J173" s="355"/>
      <c r="K173" s="355"/>
      <c r="L173" s="355"/>
      <c r="M173" s="355"/>
      <c r="N173" s="349"/>
      <c r="O173" s="337"/>
      <c r="P173" s="337"/>
      <c r="Q173" s="337"/>
    </row>
    <row r="174" spans="2:17" ht="15.75" x14ac:dyDescent="0.25">
      <c r="B174" s="1195"/>
      <c r="C174" s="1195"/>
      <c r="D174" s="700"/>
      <c r="E174" s="356"/>
      <c r="F174" s="467"/>
      <c r="G174" s="354"/>
      <c r="H174" s="357"/>
      <c r="I174" s="355"/>
      <c r="J174" s="355"/>
      <c r="K174" s="355"/>
      <c r="L174" s="355"/>
      <c r="M174" s="355"/>
      <c r="N174" s="358"/>
      <c r="O174" s="337"/>
      <c r="P174" s="337"/>
      <c r="Q174" s="337"/>
    </row>
    <row r="175" spans="2:17" ht="15.75" x14ac:dyDescent="0.25">
      <c r="B175" s="1195"/>
      <c r="C175" s="1195"/>
      <c r="D175" s="700"/>
      <c r="E175" s="356"/>
      <c r="F175" s="467"/>
      <c r="G175" s="354"/>
      <c r="H175" s="357"/>
      <c r="I175" s="359"/>
      <c r="J175" s="359"/>
      <c r="K175" s="359"/>
      <c r="L175" s="359"/>
      <c r="M175" s="359"/>
      <c r="N175" s="358"/>
      <c r="O175" s="337"/>
      <c r="P175" s="337"/>
      <c r="Q175" s="337"/>
    </row>
    <row r="176" spans="2:17" ht="15.75" x14ac:dyDescent="0.25">
      <c r="B176" s="1195"/>
      <c r="C176" s="1195"/>
      <c r="D176" s="700"/>
      <c r="E176" s="356"/>
      <c r="F176" s="467"/>
      <c r="G176" s="354"/>
      <c r="H176" s="357"/>
      <c r="I176" s="348"/>
      <c r="J176" s="348"/>
      <c r="K176" s="348"/>
      <c r="L176" s="348"/>
      <c r="M176" s="348"/>
      <c r="N176" s="358"/>
      <c r="O176" s="337"/>
      <c r="P176" s="337"/>
      <c r="Q176" s="337"/>
    </row>
    <row r="177" spans="1:17" ht="15.75" x14ac:dyDescent="0.25">
      <c r="B177" s="1195"/>
      <c r="C177" s="1195"/>
      <c r="D177" s="700"/>
      <c r="E177" s="356"/>
      <c r="F177" s="467"/>
      <c r="G177" s="354"/>
      <c r="H177" s="357"/>
      <c r="I177" s="348"/>
      <c r="J177" s="348"/>
      <c r="K177" s="348"/>
      <c r="L177" s="348"/>
      <c r="M177" s="348"/>
      <c r="N177" s="358"/>
      <c r="O177" s="337"/>
      <c r="P177" s="337"/>
      <c r="Q177" s="337"/>
    </row>
    <row r="178" spans="1:17" ht="16.5" thickBot="1" x14ac:dyDescent="0.3">
      <c r="B178" s="1196" t="s">
        <v>16</v>
      </c>
      <c r="C178" s="1197"/>
      <c r="D178" s="700"/>
      <c r="E178" s="360">
        <f>SUM(E171:E177)</f>
        <v>3126127962</v>
      </c>
      <c r="F178" s="467">
        <f>SUM(F171:F177)</f>
        <v>1149</v>
      </c>
      <c r="G178" s="354"/>
      <c r="H178" s="357"/>
      <c r="I178" s="348"/>
      <c r="J178" s="348"/>
      <c r="K178" s="348"/>
      <c r="L178" s="348"/>
      <c r="M178" s="348"/>
      <c r="N178" s="358"/>
      <c r="O178" s="337"/>
      <c r="P178" s="337"/>
      <c r="Q178" s="337"/>
    </row>
    <row r="179" spans="1:17" ht="45.75" thickBot="1" x14ac:dyDescent="0.3">
      <c r="A179" s="27"/>
      <c r="B179" s="362" t="s">
        <v>17</v>
      </c>
      <c r="C179" s="362" t="s">
        <v>18</v>
      </c>
      <c r="D179" s="337"/>
      <c r="E179" s="351"/>
      <c r="F179" s="469"/>
      <c r="G179" s="351"/>
      <c r="H179" s="351"/>
      <c r="I179" s="363"/>
      <c r="J179" s="363"/>
      <c r="K179" s="363"/>
      <c r="L179" s="363"/>
      <c r="M179" s="363"/>
      <c r="N179" s="337"/>
      <c r="O179" s="337"/>
      <c r="P179" s="337"/>
      <c r="Q179" s="337"/>
    </row>
    <row r="180" spans="1:17" ht="16.5" thickBot="1" x14ac:dyDescent="0.3">
      <c r="A180" s="30">
        <v>1</v>
      </c>
      <c r="B180" s="337"/>
      <c r="C180" s="365">
        <f>+(F178*80)/100</f>
        <v>919.2</v>
      </c>
      <c r="D180" s="366"/>
      <c r="E180" s="367">
        <f>E178</f>
        <v>3126127962</v>
      </c>
      <c r="F180" s="368"/>
      <c r="G180" s="368"/>
      <c r="H180" s="368"/>
      <c r="I180" s="369"/>
      <c r="J180" s="369"/>
      <c r="K180" s="369"/>
      <c r="L180" s="369"/>
      <c r="M180" s="369"/>
      <c r="N180" s="337"/>
      <c r="O180" s="337"/>
      <c r="P180" s="337"/>
      <c r="Q180" s="337"/>
    </row>
    <row r="181" spans="1:17" ht="15.75" x14ac:dyDescent="0.25">
      <c r="A181" s="36"/>
      <c r="B181" s="337"/>
      <c r="C181" s="371"/>
      <c r="D181" s="355"/>
      <c r="E181" s="372"/>
      <c r="F181" s="368"/>
      <c r="G181" s="368"/>
      <c r="H181" s="368"/>
      <c r="I181" s="369"/>
      <c r="J181" s="369"/>
      <c r="K181" s="369"/>
      <c r="L181" s="369"/>
      <c r="M181" s="369"/>
      <c r="N181" s="337"/>
      <c r="O181" s="337"/>
      <c r="P181" s="337"/>
      <c r="Q181" s="337"/>
    </row>
    <row r="182" spans="1:17" ht="15.75" x14ac:dyDescent="0.25">
      <c r="A182" s="36"/>
      <c r="B182" s="337"/>
      <c r="C182" s="371"/>
      <c r="D182" s="355"/>
      <c r="E182" s="372"/>
      <c r="F182" s="368"/>
      <c r="G182" s="368"/>
      <c r="H182" s="368"/>
      <c r="I182" s="369"/>
      <c r="J182" s="369"/>
      <c r="K182" s="369"/>
      <c r="L182" s="369"/>
      <c r="M182" s="369"/>
      <c r="N182" s="337"/>
      <c r="O182" s="337"/>
      <c r="P182" s="337"/>
      <c r="Q182" s="337"/>
    </row>
    <row r="183" spans="1:17" ht="15.75" x14ac:dyDescent="0.2">
      <c r="A183" s="36"/>
      <c r="B183" s="373" t="s">
        <v>19</v>
      </c>
      <c r="C183" s="374"/>
      <c r="D183" s="374"/>
      <c r="E183" s="374"/>
      <c r="F183" s="374"/>
      <c r="G183" s="374"/>
      <c r="H183" s="374"/>
      <c r="I183" s="348"/>
      <c r="J183" s="348"/>
      <c r="K183" s="348"/>
      <c r="L183" s="348"/>
      <c r="M183" s="348"/>
      <c r="N183" s="349"/>
      <c r="O183" s="337"/>
      <c r="P183" s="337"/>
      <c r="Q183" s="337"/>
    </row>
    <row r="184" spans="1:17" ht="15.75" x14ac:dyDescent="0.2">
      <c r="A184" s="36"/>
      <c r="B184" s="374"/>
      <c r="C184" s="374"/>
      <c r="D184" s="374"/>
      <c r="E184" s="374"/>
      <c r="F184" s="374"/>
      <c r="G184" s="374"/>
      <c r="H184" s="374"/>
      <c r="I184" s="348"/>
      <c r="J184" s="348"/>
      <c r="K184" s="348"/>
      <c r="L184" s="348"/>
      <c r="M184" s="348"/>
      <c r="N184" s="349"/>
      <c r="O184" s="337"/>
      <c r="P184" s="337"/>
      <c r="Q184" s="337"/>
    </row>
    <row r="185" spans="1:17" ht="15.75" x14ac:dyDescent="0.2">
      <c r="A185" s="36"/>
      <c r="B185" s="375" t="s">
        <v>20</v>
      </c>
      <c r="C185" s="375" t="s">
        <v>21</v>
      </c>
      <c r="D185" s="375" t="s">
        <v>22</v>
      </c>
      <c r="E185" s="374"/>
      <c r="F185" s="374"/>
      <c r="G185" s="374"/>
      <c r="H185" s="374"/>
      <c r="I185" s="348"/>
      <c r="J185" s="348"/>
      <c r="K185" s="348"/>
      <c r="L185" s="348"/>
      <c r="M185" s="348"/>
      <c r="N185" s="349"/>
      <c r="O185" s="337"/>
      <c r="P185" s="337"/>
      <c r="Q185" s="337"/>
    </row>
    <row r="186" spans="1:17" ht="15.75" x14ac:dyDescent="0.2">
      <c r="A186" s="36"/>
      <c r="B186" s="112" t="s">
        <v>23</v>
      </c>
      <c r="C186" s="112"/>
      <c r="D186" s="112" t="s">
        <v>1988</v>
      </c>
      <c r="E186" s="374"/>
      <c r="F186" s="374"/>
      <c r="G186" s="374"/>
      <c r="H186" s="374"/>
      <c r="I186" s="348"/>
      <c r="J186" s="348"/>
      <c r="K186" s="348"/>
      <c r="L186" s="348"/>
      <c r="M186" s="348"/>
      <c r="N186" s="349"/>
      <c r="O186" s="337"/>
      <c r="P186" s="337"/>
      <c r="Q186" s="337"/>
    </row>
    <row r="187" spans="1:17" ht="15.75" x14ac:dyDescent="0.2">
      <c r="A187" s="36"/>
      <c r="B187" s="112" t="s">
        <v>25</v>
      </c>
      <c r="C187" s="112"/>
      <c r="D187" s="112" t="s">
        <v>1988</v>
      </c>
      <c r="E187" s="374"/>
      <c r="F187" s="374"/>
      <c r="G187" s="374"/>
      <c r="H187" s="374"/>
      <c r="I187" s="348"/>
      <c r="J187" s="348"/>
      <c r="K187" s="348"/>
      <c r="L187" s="348"/>
      <c r="M187" s="348"/>
      <c r="N187" s="349"/>
      <c r="O187" s="337"/>
      <c r="P187" s="337"/>
      <c r="Q187" s="337"/>
    </row>
    <row r="188" spans="1:17" ht="15.75" x14ac:dyDescent="0.2">
      <c r="A188" s="36"/>
      <c r="B188" s="112" t="s">
        <v>26</v>
      </c>
      <c r="C188" s="112" t="s">
        <v>24</v>
      </c>
      <c r="D188" s="112"/>
      <c r="E188" s="374"/>
      <c r="F188" s="374"/>
      <c r="G188" s="374"/>
      <c r="H188" s="374"/>
      <c r="I188" s="348"/>
      <c r="J188" s="348"/>
      <c r="K188" s="348"/>
      <c r="L188" s="348"/>
      <c r="M188" s="348"/>
      <c r="N188" s="349"/>
      <c r="O188" s="337"/>
      <c r="P188" s="337"/>
      <c r="Q188" s="337"/>
    </row>
    <row r="189" spans="1:17" ht="15.75" x14ac:dyDescent="0.2">
      <c r="A189" s="36"/>
      <c r="B189" s="112" t="s">
        <v>27</v>
      </c>
      <c r="C189" s="112"/>
      <c r="D189" s="112" t="s">
        <v>1988</v>
      </c>
      <c r="E189" s="374"/>
      <c r="F189" s="374"/>
      <c r="G189" s="374"/>
      <c r="H189" s="374"/>
      <c r="I189" s="348"/>
      <c r="J189" s="348"/>
      <c r="K189" s="348"/>
      <c r="L189" s="348"/>
      <c r="M189" s="348"/>
      <c r="N189" s="349"/>
      <c r="O189" s="337"/>
      <c r="P189" s="337"/>
      <c r="Q189" s="337"/>
    </row>
    <row r="190" spans="1:17" ht="15.75" x14ac:dyDescent="0.2">
      <c r="A190" s="36"/>
      <c r="B190" s="374"/>
      <c r="C190" s="374"/>
      <c r="D190" s="374"/>
      <c r="E190" s="374"/>
      <c r="F190" s="374"/>
      <c r="G190" s="374"/>
      <c r="H190" s="374"/>
      <c r="I190" s="348"/>
      <c r="J190" s="348"/>
      <c r="K190" s="348"/>
      <c r="L190" s="348"/>
      <c r="M190" s="348"/>
      <c r="N190" s="349"/>
      <c r="O190" s="337"/>
      <c r="P190" s="337"/>
      <c r="Q190" s="337"/>
    </row>
    <row r="191" spans="1:17" ht="15.75" x14ac:dyDescent="0.2">
      <c r="A191" s="36"/>
      <c r="B191" s="374"/>
      <c r="C191" s="374"/>
      <c r="D191" s="374"/>
      <c r="E191" s="374"/>
      <c r="F191" s="374"/>
      <c r="G191" s="374"/>
      <c r="H191" s="374"/>
      <c r="I191" s="348"/>
      <c r="J191" s="348"/>
      <c r="K191" s="348"/>
      <c r="L191" s="348"/>
      <c r="M191" s="348"/>
      <c r="N191" s="349"/>
      <c r="O191" s="337"/>
      <c r="P191" s="337"/>
      <c r="Q191" s="337"/>
    </row>
    <row r="192" spans="1:17" ht="15.75" x14ac:dyDescent="0.2">
      <c r="A192" s="36"/>
      <c r="B192" s="373" t="s">
        <v>28</v>
      </c>
      <c r="C192" s="374"/>
      <c r="D192" s="374"/>
      <c r="E192" s="374"/>
      <c r="F192" s="374"/>
      <c r="G192" s="374"/>
      <c r="H192" s="374"/>
      <c r="I192" s="348"/>
      <c r="J192" s="348"/>
      <c r="K192" s="348"/>
      <c r="L192" s="348"/>
      <c r="M192" s="348"/>
      <c r="N192" s="349"/>
      <c r="O192" s="337"/>
      <c r="P192" s="337"/>
      <c r="Q192" s="337"/>
    </row>
    <row r="193" spans="1:17" ht="15.75" x14ac:dyDescent="0.2">
      <c r="A193" s="36"/>
      <c r="B193" s="374"/>
      <c r="C193" s="374"/>
      <c r="D193" s="374"/>
      <c r="E193" s="374"/>
      <c r="F193" s="374"/>
      <c r="G193" s="374"/>
      <c r="H193" s="374"/>
      <c r="I193" s="348"/>
      <c r="J193" s="348"/>
      <c r="K193" s="348"/>
      <c r="L193" s="348"/>
      <c r="M193" s="348"/>
      <c r="N193" s="349"/>
      <c r="O193" s="337"/>
      <c r="P193" s="337"/>
      <c r="Q193" s="337"/>
    </row>
    <row r="194" spans="1:17" ht="15.75" x14ac:dyDescent="0.2">
      <c r="A194" s="36"/>
      <c r="B194" s="374"/>
      <c r="C194" s="374"/>
      <c r="D194" s="374"/>
      <c r="E194" s="374"/>
      <c r="F194" s="374"/>
      <c r="G194" s="374"/>
      <c r="H194" s="374"/>
      <c r="I194" s="348"/>
      <c r="J194" s="348"/>
      <c r="K194" s="348"/>
      <c r="L194" s="348"/>
      <c r="M194" s="348"/>
      <c r="N194" s="349"/>
      <c r="O194" s="337"/>
      <c r="P194" s="337"/>
      <c r="Q194" s="337"/>
    </row>
    <row r="195" spans="1:17" ht="15.75" x14ac:dyDescent="0.2">
      <c r="A195" s="36"/>
      <c r="B195" s="375" t="s">
        <v>20</v>
      </c>
      <c r="C195" s="375" t="s">
        <v>29</v>
      </c>
      <c r="D195" s="377" t="s">
        <v>30</v>
      </c>
      <c r="E195" s="377" t="s">
        <v>31</v>
      </c>
      <c r="F195" s="374"/>
      <c r="G195" s="374"/>
      <c r="H195" s="374"/>
      <c r="I195" s="348"/>
      <c r="J195" s="348"/>
      <c r="K195" s="348"/>
      <c r="L195" s="348"/>
      <c r="M195" s="348"/>
      <c r="N195" s="349"/>
      <c r="O195" s="337"/>
      <c r="P195" s="337"/>
      <c r="Q195" s="337"/>
    </row>
    <row r="196" spans="1:17" ht="30" x14ac:dyDescent="0.2">
      <c r="A196" s="36"/>
      <c r="B196" s="378" t="s">
        <v>32</v>
      </c>
      <c r="C196" s="683">
        <v>40</v>
      </c>
      <c r="D196" s="688">
        <v>0</v>
      </c>
      <c r="E196" s="1198">
        <f>+D196+D197</f>
        <v>40</v>
      </c>
      <c r="F196" s="374"/>
      <c r="G196" s="374"/>
      <c r="H196" s="374"/>
      <c r="I196" s="348"/>
      <c r="J196" s="348"/>
      <c r="K196" s="348"/>
      <c r="L196" s="348"/>
      <c r="M196" s="348"/>
      <c r="N196" s="349"/>
      <c r="O196" s="337"/>
      <c r="P196" s="337"/>
      <c r="Q196" s="337"/>
    </row>
    <row r="197" spans="1:17" ht="45" x14ac:dyDescent="0.2">
      <c r="A197" s="36"/>
      <c r="B197" s="378" t="s">
        <v>33</v>
      </c>
      <c r="C197" s="683">
        <v>60</v>
      </c>
      <c r="D197" s="688">
        <v>40</v>
      </c>
      <c r="E197" s="1199"/>
      <c r="F197" s="374"/>
      <c r="G197" s="374"/>
      <c r="H197" s="374"/>
      <c r="I197" s="348"/>
      <c r="J197" s="348"/>
      <c r="K197" s="348"/>
      <c r="L197" s="348"/>
      <c r="M197" s="348"/>
      <c r="N197" s="349"/>
      <c r="O197" s="337"/>
      <c r="P197" s="337"/>
      <c r="Q197" s="337"/>
    </row>
    <row r="198" spans="1:17" ht="15.75" x14ac:dyDescent="0.25">
      <c r="A198" s="36"/>
      <c r="B198" s="337"/>
      <c r="C198" s="371"/>
      <c r="D198" s="355"/>
      <c r="E198" s="372"/>
      <c r="F198" s="368"/>
      <c r="G198" s="368"/>
      <c r="H198" s="368"/>
      <c r="I198" s="369"/>
      <c r="J198" s="369"/>
      <c r="K198" s="369"/>
      <c r="L198" s="369"/>
      <c r="M198" s="369"/>
      <c r="N198" s="337"/>
      <c r="O198" s="337"/>
      <c r="P198" s="337"/>
      <c r="Q198" s="337"/>
    </row>
    <row r="199" spans="1:17" ht="15.75" x14ac:dyDescent="0.25">
      <c r="A199" s="36"/>
      <c r="B199" s="337"/>
      <c r="C199" s="371"/>
      <c r="D199" s="355"/>
      <c r="E199" s="372"/>
      <c r="F199" s="368"/>
      <c r="G199" s="368"/>
      <c r="H199" s="368"/>
      <c r="I199" s="369"/>
      <c r="J199" s="369"/>
      <c r="K199" s="369"/>
      <c r="L199" s="369"/>
      <c r="M199" s="369"/>
      <c r="N199" s="337"/>
      <c r="O199" s="337"/>
      <c r="P199" s="337"/>
      <c r="Q199" s="337"/>
    </row>
    <row r="200" spans="1:17" ht="15.75" x14ac:dyDescent="0.25">
      <c r="A200" s="36"/>
      <c r="B200" s="337"/>
      <c r="C200" s="371"/>
      <c r="D200" s="355"/>
      <c r="E200" s="372"/>
      <c r="F200" s="368"/>
      <c r="G200" s="368"/>
      <c r="H200" s="368"/>
      <c r="I200" s="369"/>
      <c r="J200" s="369"/>
      <c r="K200" s="369"/>
      <c r="L200" s="369"/>
      <c r="M200" s="369"/>
      <c r="N200" s="337"/>
      <c r="O200" s="337"/>
      <c r="P200" s="337"/>
      <c r="Q200" s="337"/>
    </row>
    <row r="201" spans="1:17" ht="15.75" thickBot="1" x14ac:dyDescent="0.3">
      <c r="B201" s="337"/>
      <c r="C201" s="337"/>
      <c r="D201" s="337"/>
      <c r="E201" s="337"/>
      <c r="F201" s="337"/>
      <c r="G201" s="337"/>
      <c r="H201" s="337"/>
      <c r="I201" s="337"/>
      <c r="J201" s="337"/>
      <c r="K201" s="337"/>
      <c r="L201" s="337"/>
      <c r="M201" s="1200" t="s">
        <v>34</v>
      </c>
      <c r="N201" s="1200"/>
      <c r="O201" s="337"/>
      <c r="P201" s="337"/>
      <c r="Q201" s="337"/>
    </row>
    <row r="202" spans="1:17" ht="15.75" x14ac:dyDescent="0.25">
      <c r="B202" s="373" t="s">
        <v>35</v>
      </c>
      <c r="C202" s="337"/>
      <c r="D202" s="337"/>
      <c r="E202" s="337"/>
      <c r="F202" s="337"/>
      <c r="G202" s="337"/>
      <c r="H202" s="337"/>
      <c r="I202" s="337"/>
      <c r="J202" s="337"/>
      <c r="K202" s="337"/>
      <c r="L202" s="337"/>
      <c r="M202" s="379"/>
      <c r="N202" s="379"/>
      <c r="O202" s="337"/>
      <c r="P202" s="337"/>
      <c r="Q202" s="337"/>
    </row>
    <row r="203" spans="1:17" ht="15.75" thickBot="1" x14ac:dyDescent="0.3">
      <c r="B203" s="337"/>
      <c r="C203" s="337"/>
      <c r="D203" s="337"/>
      <c r="E203" s="337"/>
      <c r="F203" s="337"/>
      <c r="G203" s="337"/>
      <c r="H203" s="337"/>
      <c r="I203" s="337"/>
      <c r="J203" s="337"/>
      <c r="K203" s="337"/>
      <c r="L203" s="337"/>
      <c r="M203" s="379"/>
      <c r="N203" s="379"/>
      <c r="O203" s="337"/>
      <c r="P203" s="337"/>
      <c r="Q203" s="337"/>
    </row>
    <row r="204" spans="1:17" ht="78.75" x14ac:dyDescent="0.25">
      <c r="A204" s="14"/>
      <c r="B204" s="228" t="s">
        <v>36</v>
      </c>
      <c r="C204" s="228" t="s">
        <v>37</v>
      </c>
      <c r="D204" s="228" t="s">
        <v>38</v>
      </c>
      <c r="E204" s="228" t="s">
        <v>39</v>
      </c>
      <c r="F204" s="228" t="s">
        <v>40</v>
      </c>
      <c r="G204" s="228" t="s">
        <v>41</v>
      </c>
      <c r="H204" s="228" t="s">
        <v>42</v>
      </c>
      <c r="I204" s="228" t="s">
        <v>43</v>
      </c>
      <c r="J204" s="228" t="s">
        <v>44</v>
      </c>
      <c r="K204" s="228" t="s">
        <v>45</v>
      </c>
      <c r="L204" s="228" t="s">
        <v>46</v>
      </c>
      <c r="M204" s="229" t="s">
        <v>47</v>
      </c>
      <c r="N204" s="228" t="s">
        <v>48</v>
      </c>
      <c r="O204" s="228" t="s">
        <v>49</v>
      </c>
      <c r="P204" s="227" t="s">
        <v>50</v>
      </c>
      <c r="Q204" s="227" t="s">
        <v>51</v>
      </c>
    </row>
    <row r="205" spans="1:17" ht="120" x14ac:dyDescent="0.25">
      <c r="A205" s="62">
        <v>1</v>
      </c>
      <c r="B205" s="206"/>
      <c r="C205" s="220"/>
      <c r="D205" s="206"/>
      <c r="E205" s="221"/>
      <c r="F205" s="220"/>
      <c r="G205" s="226"/>
      <c r="H205" s="225"/>
      <c r="I205" s="219"/>
      <c r="J205" s="219"/>
      <c r="K205" s="219"/>
      <c r="L205" s="219"/>
      <c r="M205" s="223"/>
      <c r="N205" s="223">
        <f>+M205*G205</f>
        <v>0</v>
      </c>
      <c r="O205" s="216"/>
      <c r="P205" s="216"/>
      <c r="Q205" s="215" t="s">
        <v>2047</v>
      </c>
    </row>
    <row r="206" spans="1:17" x14ac:dyDescent="0.25">
      <c r="A206" s="62">
        <f>+A205+1</f>
        <v>2</v>
      </c>
      <c r="B206" s="206"/>
      <c r="C206" s="220"/>
      <c r="D206" s="206"/>
      <c r="E206" s="221"/>
      <c r="F206" s="220"/>
      <c r="G206" s="220"/>
      <c r="H206" s="220"/>
      <c r="I206" s="219"/>
      <c r="J206" s="219"/>
      <c r="K206" s="219"/>
      <c r="L206" s="219"/>
      <c r="M206" s="223"/>
      <c r="N206" s="223"/>
      <c r="O206" s="216"/>
      <c r="P206" s="216"/>
      <c r="Q206" s="215"/>
    </row>
    <row r="207" spans="1:17" x14ac:dyDescent="0.25">
      <c r="A207" s="62">
        <f t="shared" ref="A207:A212" si="6">+A206+1</f>
        <v>3</v>
      </c>
      <c r="B207" s="206"/>
      <c r="C207" s="220"/>
      <c r="D207" s="206"/>
      <c r="E207" s="221"/>
      <c r="F207" s="220"/>
      <c r="G207" s="220"/>
      <c r="H207" s="220"/>
      <c r="I207" s="219"/>
      <c r="J207" s="219"/>
      <c r="K207" s="219"/>
      <c r="L207" s="219"/>
      <c r="M207" s="223"/>
      <c r="N207" s="223"/>
      <c r="O207" s="216"/>
      <c r="P207" s="216"/>
      <c r="Q207" s="215"/>
    </row>
    <row r="208" spans="1:17" x14ac:dyDescent="0.25">
      <c r="A208" s="62">
        <f t="shared" si="6"/>
        <v>4</v>
      </c>
      <c r="B208" s="206"/>
      <c r="C208" s="220"/>
      <c r="D208" s="206"/>
      <c r="E208" s="221"/>
      <c r="F208" s="220"/>
      <c r="G208" s="220"/>
      <c r="H208" s="220"/>
      <c r="I208" s="219"/>
      <c r="J208" s="219"/>
      <c r="K208" s="219"/>
      <c r="L208" s="219"/>
      <c r="M208" s="223"/>
      <c r="N208" s="223"/>
      <c r="O208" s="216"/>
      <c r="P208" s="216"/>
      <c r="Q208" s="215"/>
    </row>
    <row r="209" spans="1:17" x14ac:dyDescent="0.25">
      <c r="A209" s="62">
        <f t="shared" si="6"/>
        <v>5</v>
      </c>
      <c r="B209" s="206"/>
      <c r="C209" s="220"/>
      <c r="D209" s="206"/>
      <c r="E209" s="221"/>
      <c r="F209" s="220"/>
      <c r="G209" s="220"/>
      <c r="H209" s="220"/>
      <c r="I209" s="219"/>
      <c r="J209" s="219"/>
      <c r="K209" s="219"/>
      <c r="L209" s="219"/>
      <c r="M209" s="223"/>
      <c r="N209" s="223"/>
      <c r="O209" s="216"/>
      <c r="P209" s="216"/>
      <c r="Q209" s="215"/>
    </row>
    <row r="210" spans="1:17" x14ac:dyDescent="0.25">
      <c r="A210" s="62">
        <f t="shared" si="6"/>
        <v>6</v>
      </c>
      <c r="B210" s="206"/>
      <c r="C210" s="220"/>
      <c r="D210" s="206"/>
      <c r="E210" s="221"/>
      <c r="F210" s="220"/>
      <c r="G210" s="220"/>
      <c r="H210" s="220"/>
      <c r="I210" s="219"/>
      <c r="J210" s="219"/>
      <c r="K210" s="219"/>
      <c r="L210" s="219"/>
      <c r="M210" s="223"/>
      <c r="N210" s="223"/>
      <c r="O210" s="216"/>
      <c r="P210" s="216"/>
      <c r="Q210" s="215"/>
    </row>
    <row r="211" spans="1:17" x14ac:dyDescent="0.25">
      <c r="A211" s="62">
        <f t="shared" si="6"/>
        <v>7</v>
      </c>
      <c r="B211" s="206"/>
      <c r="C211" s="220"/>
      <c r="D211" s="206"/>
      <c r="E211" s="221"/>
      <c r="F211" s="220"/>
      <c r="G211" s="220"/>
      <c r="H211" s="220"/>
      <c r="I211" s="219"/>
      <c r="J211" s="219"/>
      <c r="K211" s="219"/>
      <c r="L211" s="219"/>
      <c r="M211" s="223"/>
      <c r="N211" s="223"/>
      <c r="O211" s="216"/>
      <c r="P211" s="216"/>
      <c r="Q211" s="215"/>
    </row>
    <row r="212" spans="1:17" x14ac:dyDescent="0.25">
      <c r="A212" s="62">
        <f t="shared" si="6"/>
        <v>8</v>
      </c>
      <c r="B212" s="206"/>
      <c r="C212" s="220"/>
      <c r="D212" s="206"/>
      <c r="E212" s="221"/>
      <c r="F212" s="220"/>
      <c r="G212" s="220"/>
      <c r="H212" s="220"/>
      <c r="I212" s="219"/>
      <c r="J212" s="219"/>
      <c r="K212" s="219"/>
      <c r="L212" s="219"/>
      <c r="M212" s="223"/>
      <c r="N212" s="223"/>
      <c r="O212" s="216"/>
      <c r="P212" s="216"/>
      <c r="Q212" s="215"/>
    </row>
    <row r="213" spans="1:17" ht="15.75" x14ac:dyDescent="0.25">
      <c r="A213" s="62"/>
      <c r="B213" s="222" t="s">
        <v>31</v>
      </c>
      <c r="C213" s="220"/>
      <c r="D213" s="206"/>
      <c r="E213" s="221"/>
      <c r="F213" s="220"/>
      <c r="G213" s="220"/>
      <c r="H213" s="220"/>
      <c r="I213" s="219"/>
      <c r="J213" s="219"/>
      <c r="K213" s="217">
        <f t="shared" ref="K213" si="7">SUM(K205:K212)</f>
        <v>0</v>
      </c>
      <c r="L213" s="217">
        <f t="shared" ref="L213:N213" si="8">SUM(L205:L212)</f>
        <v>0</v>
      </c>
      <c r="M213" s="218">
        <f t="shared" si="8"/>
        <v>0</v>
      </c>
      <c r="N213" s="217">
        <f t="shared" si="8"/>
        <v>0</v>
      </c>
      <c r="O213" s="216"/>
      <c r="P213" s="216"/>
      <c r="Q213" s="215"/>
    </row>
    <row r="214" spans="1:17" x14ac:dyDescent="0.25">
      <c r="A214" s="69"/>
      <c r="B214" s="209"/>
      <c r="C214" s="209"/>
      <c r="D214" s="209"/>
      <c r="E214" s="214"/>
      <c r="F214" s="209"/>
      <c r="G214" s="209"/>
      <c r="H214" s="209"/>
      <c r="I214" s="209"/>
      <c r="J214" s="209"/>
      <c r="K214" s="209"/>
      <c r="L214" s="209"/>
      <c r="M214" s="209"/>
      <c r="N214" s="209"/>
      <c r="O214" s="209"/>
      <c r="P214" s="209"/>
      <c r="Q214" s="209"/>
    </row>
    <row r="215" spans="1:17" ht="15.75" x14ac:dyDescent="0.25">
      <c r="A215" s="69"/>
      <c r="B215" s="1201" t="s">
        <v>76</v>
      </c>
      <c r="C215" s="1201" t="s">
        <v>77</v>
      </c>
      <c r="D215" s="1203" t="s">
        <v>78</v>
      </c>
      <c r="E215" s="1203"/>
      <c r="F215" s="209"/>
      <c r="G215" s="209"/>
      <c r="H215" s="209"/>
      <c r="I215" s="209"/>
      <c r="J215" s="209"/>
      <c r="K215" s="209"/>
      <c r="L215" s="209"/>
      <c r="M215" s="209"/>
      <c r="N215" s="209"/>
      <c r="O215" s="209"/>
      <c r="P215" s="209"/>
      <c r="Q215" s="209"/>
    </row>
    <row r="216" spans="1:17" ht="15.75" x14ac:dyDescent="0.25">
      <c r="A216" s="69"/>
      <c r="B216" s="1202"/>
      <c r="C216" s="1202"/>
      <c r="D216" s="698" t="s">
        <v>79</v>
      </c>
      <c r="E216" s="213" t="s">
        <v>80</v>
      </c>
      <c r="F216" s="209"/>
      <c r="G216" s="209"/>
      <c r="H216" s="209"/>
      <c r="I216" s="209"/>
      <c r="J216" s="209"/>
      <c r="K216" s="209"/>
      <c r="L216" s="209"/>
      <c r="M216" s="209"/>
      <c r="N216" s="209"/>
      <c r="O216" s="209"/>
      <c r="P216" s="209"/>
      <c r="Q216" s="209"/>
    </row>
    <row r="217" spans="1:17" ht="15.75" x14ac:dyDescent="0.25">
      <c r="A217" s="69"/>
      <c r="B217" s="211" t="s">
        <v>81</v>
      </c>
      <c r="C217" s="210">
        <f>+K213</f>
        <v>0</v>
      </c>
      <c r="D217" s="182"/>
      <c r="E217" s="182" t="s">
        <v>24</v>
      </c>
      <c r="F217" s="212"/>
      <c r="G217" s="212"/>
      <c r="H217" s="212"/>
      <c r="I217" s="212"/>
      <c r="J217" s="212"/>
      <c r="K217" s="212"/>
      <c r="L217" s="212"/>
      <c r="M217" s="212"/>
      <c r="N217" s="209"/>
      <c r="O217" s="209"/>
      <c r="P217" s="209"/>
      <c r="Q217" s="209"/>
    </row>
    <row r="218" spans="1:17" ht="15.75" x14ac:dyDescent="0.25">
      <c r="A218" s="69"/>
      <c r="B218" s="211" t="s">
        <v>82</v>
      </c>
      <c r="C218" s="210">
        <f>+M213</f>
        <v>0</v>
      </c>
      <c r="D218" s="182"/>
      <c r="E218" s="182" t="s">
        <v>24</v>
      </c>
      <c r="F218" s="209"/>
      <c r="G218" s="209"/>
      <c r="H218" s="209"/>
      <c r="I218" s="209"/>
      <c r="J218" s="209"/>
      <c r="K218" s="209"/>
      <c r="L218" s="209"/>
      <c r="M218" s="209"/>
      <c r="N218" s="209"/>
      <c r="O218" s="209"/>
      <c r="P218" s="209"/>
      <c r="Q218" s="209"/>
    </row>
    <row r="219" spans="1:17" x14ac:dyDescent="0.25">
      <c r="A219" s="69"/>
      <c r="B219" s="386"/>
      <c r="C219" s="1204"/>
      <c r="D219" s="1204"/>
      <c r="E219" s="1204"/>
      <c r="F219" s="1204"/>
      <c r="G219" s="1204"/>
      <c r="H219" s="1204"/>
      <c r="I219" s="1204"/>
      <c r="J219" s="1204"/>
      <c r="K219" s="1204"/>
      <c r="L219" s="1204"/>
      <c r="M219" s="1204"/>
      <c r="N219" s="1204"/>
      <c r="O219" s="209"/>
      <c r="P219" s="209"/>
      <c r="Q219" s="209"/>
    </row>
    <row r="220" spans="1:17" ht="15.75" thickBot="1" x14ac:dyDescent="0.3">
      <c r="B220" s="337"/>
      <c r="C220" s="337"/>
      <c r="D220" s="337"/>
      <c r="E220" s="337"/>
      <c r="F220" s="337"/>
      <c r="G220" s="337"/>
      <c r="H220" s="337"/>
      <c r="I220" s="337"/>
      <c r="J220" s="337"/>
      <c r="K220" s="337"/>
      <c r="L220" s="337"/>
      <c r="M220" s="337"/>
      <c r="N220" s="337"/>
      <c r="O220" s="337"/>
      <c r="P220" s="337"/>
      <c r="Q220" s="337"/>
    </row>
    <row r="221" spans="1:17" ht="16.5" thickBot="1" x14ac:dyDescent="0.3">
      <c r="B221" s="1205" t="s">
        <v>83</v>
      </c>
      <c r="C221" s="1205"/>
      <c r="D221" s="1205"/>
      <c r="E221" s="1205"/>
      <c r="F221" s="1205"/>
      <c r="G221" s="1205"/>
      <c r="H221" s="1205"/>
      <c r="I221" s="1205"/>
      <c r="J221" s="1205"/>
      <c r="K221" s="1205"/>
      <c r="L221" s="1205"/>
      <c r="M221" s="1205"/>
      <c r="N221" s="1205"/>
      <c r="O221" s="337"/>
      <c r="P221" s="337"/>
      <c r="Q221" s="337"/>
    </row>
    <row r="222" spans="1:17" x14ac:dyDescent="0.25">
      <c r="B222" s="337"/>
      <c r="C222" s="337"/>
      <c r="D222" s="337"/>
      <c r="E222" s="337"/>
      <c r="F222" s="337"/>
      <c r="G222" s="337"/>
      <c r="H222" s="337"/>
      <c r="I222" s="337"/>
      <c r="J222" s="337"/>
      <c r="K222" s="337"/>
      <c r="L222" s="337"/>
      <c r="M222" s="337"/>
      <c r="N222" s="337"/>
      <c r="O222" s="337"/>
      <c r="P222" s="337"/>
      <c r="Q222" s="337"/>
    </row>
    <row r="223" spans="1:17" x14ac:dyDescent="0.25">
      <c r="B223" s="337"/>
      <c r="C223" s="337"/>
      <c r="D223" s="337"/>
      <c r="E223" s="337"/>
      <c r="F223" s="337"/>
      <c r="G223" s="337"/>
      <c r="H223" s="337"/>
      <c r="I223" s="337"/>
      <c r="J223" s="337"/>
      <c r="K223" s="337"/>
      <c r="L223" s="337"/>
      <c r="M223" s="337"/>
      <c r="N223" s="337"/>
      <c r="O223" s="337"/>
      <c r="P223" s="337"/>
      <c r="Q223" s="337"/>
    </row>
    <row r="224" spans="1:17" ht="141.75" x14ac:dyDescent="0.25">
      <c r="B224" s="375" t="s">
        <v>84</v>
      </c>
      <c r="C224" s="387" t="s">
        <v>85</v>
      </c>
      <c r="D224" s="387" t="s">
        <v>86</v>
      </c>
      <c r="E224" s="387" t="s">
        <v>87</v>
      </c>
      <c r="F224" s="387" t="s">
        <v>88</v>
      </c>
      <c r="G224" s="387" t="s">
        <v>89</v>
      </c>
      <c r="H224" s="387" t="s">
        <v>90</v>
      </c>
      <c r="I224" s="387" t="s">
        <v>91</v>
      </c>
      <c r="J224" s="387" t="s">
        <v>92</v>
      </c>
      <c r="K224" s="387" t="s">
        <v>93</v>
      </c>
      <c r="L224" s="387" t="s">
        <v>94</v>
      </c>
      <c r="M224" s="388" t="s">
        <v>95</v>
      </c>
      <c r="N224" s="388" t="s">
        <v>96</v>
      </c>
      <c r="O224" s="1206" t="s">
        <v>97</v>
      </c>
      <c r="P224" s="1207"/>
      <c r="Q224" s="387" t="s">
        <v>98</v>
      </c>
    </row>
    <row r="225" spans="2:17" x14ac:dyDescent="0.2">
      <c r="B225" s="115" t="s">
        <v>99</v>
      </c>
      <c r="C225" s="337" t="s">
        <v>524</v>
      </c>
      <c r="D225" s="99" t="s">
        <v>2048</v>
      </c>
      <c r="E225" s="99">
        <v>48</v>
      </c>
      <c r="F225" s="391"/>
      <c r="G225" s="391"/>
      <c r="H225" s="391" t="s">
        <v>21</v>
      </c>
      <c r="I225" s="113"/>
      <c r="J225" s="113" t="s">
        <v>21</v>
      </c>
      <c r="K225" s="112" t="s">
        <v>21</v>
      </c>
      <c r="L225" s="112" t="s">
        <v>21</v>
      </c>
      <c r="M225" s="112" t="s">
        <v>21</v>
      </c>
      <c r="N225" s="112" t="s">
        <v>21</v>
      </c>
      <c r="O225" s="1117"/>
      <c r="P225" s="1118"/>
      <c r="Q225" s="112" t="s">
        <v>21</v>
      </c>
    </row>
    <row r="226" spans="2:17" x14ac:dyDescent="0.2">
      <c r="B226" s="115" t="s">
        <v>99</v>
      </c>
      <c r="C226" s="115" t="s">
        <v>524</v>
      </c>
      <c r="D226" s="99" t="s">
        <v>2049</v>
      </c>
      <c r="E226" s="99">
        <v>152</v>
      </c>
      <c r="F226" s="391"/>
      <c r="G226" s="391"/>
      <c r="H226" s="391" t="s">
        <v>21</v>
      </c>
      <c r="I226" s="113"/>
      <c r="J226" s="113" t="s">
        <v>21</v>
      </c>
      <c r="K226" s="112" t="s">
        <v>21</v>
      </c>
      <c r="L226" s="112" t="s">
        <v>21</v>
      </c>
      <c r="M226" s="112" t="s">
        <v>21</v>
      </c>
      <c r="N226" s="112" t="s">
        <v>21</v>
      </c>
      <c r="O226" s="1117"/>
      <c r="P226" s="1118"/>
      <c r="Q226" s="112" t="s">
        <v>21</v>
      </c>
    </row>
    <row r="227" spans="2:17" x14ac:dyDescent="0.2">
      <c r="B227" s="115" t="s">
        <v>99</v>
      </c>
      <c r="C227" s="115" t="s">
        <v>524</v>
      </c>
      <c r="D227" s="99" t="s">
        <v>2050</v>
      </c>
      <c r="E227" s="99">
        <v>150</v>
      </c>
      <c r="F227" s="391"/>
      <c r="G227" s="391"/>
      <c r="H227" s="391" t="s">
        <v>21</v>
      </c>
      <c r="I227" s="113"/>
      <c r="J227" s="113" t="s">
        <v>21</v>
      </c>
      <c r="K227" s="112" t="s">
        <v>21</v>
      </c>
      <c r="L227" s="112" t="s">
        <v>21</v>
      </c>
      <c r="M227" s="112" t="s">
        <v>21</v>
      </c>
      <c r="N227" s="112" t="s">
        <v>21</v>
      </c>
      <c r="O227" s="1117"/>
      <c r="P227" s="1118"/>
      <c r="Q227" s="112" t="s">
        <v>21</v>
      </c>
    </row>
    <row r="228" spans="2:17" x14ac:dyDescent="0.2">
      <c r="B228" s="115" t="s">
        <v>99</v>
      </c>
      <c r="C228" s="115" t="s">
        <v>524</v>
      </c>
      <c r="D228" s="99" t="s">
        <v>2051</v>
      </c>
      <c r="E228" s="99">
        <v>200</v>
      </c>
      <c r="F228" s="391"/>
      <c r="G228" s="391"/>
      <c r="H228" s="391" t="s">
        <v>21</v>
      </c>
      <c r="I228" s="113"/>
      <c r="J228" s="113" t="s">
        <v>21</v>
      </c>
      <c r="K228" s="112" t="s">
        <v>21</v>
      </c>
      <c r="L228" s="112" t="s">
        <v>21</v>
      </c>
      <c r="M228" s="112" t="s">
        <v>21</v>
      </c>
      <c r="N228" s="112" t="s">
        <v>21</v>
      </c>
      <c r="O228" s="1117"/>
      <c r="P228" s="1118"/>
      <c r="Q228" s="112" t="s">
        <v>21</v>
      </c>
    </row>
    <row r="229" spans="2:17" x14ac:dyDescent="0.2">
      <c r="B229" s="115" t="s">
        <v>99</v>
      </c>
      <c r="C229" s="115" t="s">
        <v>524</v>
      </c>
      <c r="D229" s="99" t="s">
        <v>2052</v>
      </c>
      <c r="E229" s="99">
        <v>139</v>
      </c>
      <c r="F229" s="391"/>
      <c r="G229" s="391"/>
      <c r="H229" s="391" t="s">
        <v>21</v>
      </c>
      <c r="I229" s="113"/>
      <c r="J229" s="113" t="s">
        <v>21</v>
      </c>
      <c r="K229" s="112" t="s">
        <v>21</v>
      </c>
      <c r="L229" s="112" t="s">
        <v>21</v>
      </c>
      <c r="M229" s="112" t="s">
        <v>21</v>
      </c>
      <c r="N229" s="112" t="s">
        <v>21</v>
      </c>
      <c r="O229" s="1117"/>
      <c r="P229" s="1118"/>
      <c r="Q229" s="112" t="s">
        <v>21</v>
      </c>
    </row>
    <row r="230" spans="2:17" x14ac:dyDescent="0.2">
      <c r="B230" s="115" t="s">
        <v>99</v>
      </c>
      <c r="C230" s="115" t="s">
        <v>524</v>
      </c>
      <c r="D230" s="99" t="s">
        <v>2053</v>
      </c>
      <c r="E230" s="99">
        <v>140</v>
      </c>
      <c r="F230" s="391"/>
      <c r="G230" s="391"/>
      <c r="H230" s="391" t="s">
        <v>21</v>
      </c>
      <c r="I230" s="113"/>
      <c r="J230" s="113" t="s">
        <v>21</v>
      </c>
      <c r="K230" s="112" t="s">
        <v>21</v>
      </c>
      <c r="L230" s="112" t="s">
        <v>21</v>
      </c>
      <c r="M230" s="112" t="s">
        <v>21</v>
      </c>
      <c r="N230" s="112" t="s">
        <v>21</v>
      </c>
      <c r="O230" s="1117"/>
      <c r="P230" s="1118"/>
      <c r="Q230" s="112" t="s">
        <v>21</v>
      </c>
    </row>
    <row r="231" spans="2:17" x14ac:dyDescent="0.2">
      <c r="B231" s="115" t="s">
        <v>99</v>
      </c>
      <c r="C231" s="115" t="s">
        <v>524</v>
      </c>
      <c r="D231" s="112" t="s">
        <v>2054</v>
      </c>
      <c r="E231" s="112">
        <v>50</v>
      </c>
      <c r="F231" s="112"/>
      <c r="G231" s="112"/>
      <c r="H231" s="391" t="s">
        <v>21</v>
      </c>
      <c r="I231" s="112"/>
      <c r="J231" s="113" t="s">
        <v>21</v>
      </c>
      <c r="K231" s="112" t="s">
        <v>21</v>
      </c>
      <c r="L231" s="112" t="s">
        <v>21</v>
      </c>
      <c r="M231" s="112" t="s">
        <v>21</v>
      </c>
      <c r="N231" s="112" t="s">
        <v>21</v>
      </c>
      <c r="O231" s="1117"/>
      <c r="P231" s="1118"/>
      <c r="Q231" s="112" t="s">
        <v>21</v>
      </c>
    </row>
    <row r="232" spans="2:17" x14ac:dyDescent="0.2">
      <c r="B232" s="115" t="s">
        <v>99</v>
      </c>
      <c r="C232" s="115" t="s">
        <v>524</v>
      </c>
      <c r="D232" s="112" t="s">
        <v>2055</v>
      </c>
      <c r="E232" s="112">
        <v>174</v>
      </c>
      <c r="F232" s="112"/>
      <c r="G232" s="112"/>
      <c r="H232" s="391" t="s">
        <v>21</v>
      </c>
      <c r="I232" s="112"/>
      <c r="J232" s="113" t="s">
        <v>21</v>
      </c>
      <c r="K232" s="112" t="s">
        <v>21</v>
      </c>
      <c r="L232" s="112" t="s">
        <v>21</v>
      </c>
      <c r="M232" s="112" t="s">
        <v>21</v>
      </c>
      <c r="N232" s="112" t="s">
        <v>21</v>
      </c>
      <c r="O232" s="1117"/>
      <c r="P232" s="1118"/>
      <c r="Q232" s="112" t="s">
        <v>21</v>
      </c>
    </row>
    <row r="233" spans="2:17" x14ac:dyDescent="0.2">
      <c r="B233" s="115" t="s">
        <v>99</v>
      </c>
      <c r="C233" s="115" t="s">
        <v>524</v>
      </c>
      <c r="D233" s="112" t="s">
        <v>2056</v>
      </c>
      <c r="E233" s="112">
        <v>26</v>
      </c>
      <c r="F233" s="112"/>
      <c r="G233" s="112"/>
      <c r="H233" s="391" t="s">
        <v>21</v>
      </c>
      <c r="I233" s="112"/>
      <c r="J233" s="113" t="s">
        <v>21</v>
      </c>
      <c r="K233" s="112" t="s">
        <v>21</v>
      </c>
      <c r="L233" s="112" t="s">
        <v>21</v>
      </c>
      <c r="M233" s="112" t="s">
        <v>21</v>
      </c>
      <c r="N233" s="112" t="s">
        <v>21</v>
      </c>
      <c r="O233" s="1117"/>
      <c r="P233" s="1118"/>
      <c r="Q233" s="112" t="s">
        <v>21</v>
      </c>
    </row>
    <row r="234" spans="2:17" x14ac:dyDescent="0.2">
      <c r="B234" s="454" t="s">
        <v>99</v>
      </c>
      <c r="C234" s="454" t="s">
        <v>524</v>
      </c>
      <c r="D234" s="376" t="s">
        <v>2057</v>
      </c>
      <c r="E234" s="376">
        <v>70</v>
      </c>
      <c r="F234" s="376"/>
      <c r="G234" s="376"/>
      <c r="H234" s="390" t="s">
        <v>21</v>
      </c>
      <c r="I234" s="376"/>
      <c r="J234" s="454" t="s">
        <v>21</v>
      </c>
      <c r="K234" s="376" t="s">
        <v>21</v>
      </c>
      <c r="L234" s="376" t="s">
        <v>21</v>
      </c>
      <c r="M234" s="376" t="s">
        <v>21</v>
      </c>
      <c r="N234" s="376" t="s">
        <v>21</v>
      </c>
      <c r="O234" s="1248"/>
      <c r="P234" s="1248"/>
      <c r="Q234" s="376" t="s">
        <v>21</v>
      </c>
    </row>
    <row r="235" spans="2:17" x14ac:dyDescent="0.25">
      <c r="B235" s="337" t="s">
        <v>107</v>
      </c>
      <c r="C235" s="337"/>
      <c r="D235" s="337"/>
      <c r="E235" s="209"/>
      <c r="F235" s="337"/>
      <c r="G235" s="337"/>
      <c r="H235" s="337"/>
      <c r="I235" s="337"/>
      <c r="J235" s="337"/>
      <c r="K235" s="337"/>
      <c r="L235" s="337"/>
      <c r="M235" s="337"/>
      <c r="N235" s="337"/>
      <c r="O235" s="337"/>
      <c r="P235" s="337"/>
      <c r="Q235" s="337"/>
    </row>
    <row r="236" spans="2:17" x14ac:dyDescent="0.25">
      <c r="B236" s="337" t="s">
        <v>108</v>
      </c>
      <c r="C236" s="337"/>
      <c r="D236" s="337"/>
      <c r="E236" s="337"/>
      <c r="F236" s="337"/>
      <c r="G236" s="337"/>
      <c r="H236" s="337"/>
      <c r="I236" s="337"/>
      <c r="J236" s="337"/>
      <c r="K236" s="337"/>
      <c r="L236" s="337"/>
      <c r="M236" s="337"/>
      <c r="N236" s="337"/>
      <c r="O236" s="337"/>
      <c r="P236" s="337"/>
      <c r="Q236" s="337"/>
    </row>
    <row r="237" spans="2:17" x14ac:dyDescent="0.25">
      <c r="B237" s="337" t="s">
        <v>109</v>
      </c>
      <c r="C237" s="337"/>
      <c r="D237" s="337"/>
      <c r="E237" s="337"/>
      <c r="F237" s="337"/>
      <c r="G237" s="337"/>
      <c r="H237" s="337"/>
      <c r="I237" s="337"/>
      <c r="J237" s="337"/>
      <c r="K237" s="337"/>
      <c r="L237" s="337"/>
      <c r="M237" s="337"/>
      <c r="N237" s="337"/>
      <c r="O237" s="337"/>
      <c r="P237" s="337"/>
      <c r="Q237" s="337"/>
    </row>
    <row r="238" spans="2:17" x14ac:dyDescent="0.25">
      <c r="B238" s="337"/>
      <c r="C238" s="337"/>
      <c r="D238" s="337"/>
      <c r="E238" s="337"/>
      <c r="F238" s="337"/>
      <c r="G238" s="337"/>
      <c r="H238" s="337"/>
      <c r="I238" s="337"/>
      <c r="J238" s="337"/>
      <c r="K238" s="337"/>
      <c r="L238" s="337"/>
      <c r="M238" s="337"/>
      <c r="N238" s="337"/>
      <c r="O238" s="337"/>
      <c r="P238" s="337"/>
      <c r="Q238" s="337"/>
    </row>
    <row r="239" spans="2:17" ht="15.75" thickBot="1" x14ac:dyDescent="0.3">
      <c r="B239" s="337"/>
      <c r="C239" s="337"/>
      <c r="D239" s="337"/>
      <c r="E239" s="337"/>
      <c r="F239" s="337"/>
      <c r="G239" s="337"/>
      <c r="H239" s="337"/>
      <c r="I239" s="337"/>
      <c r="J239" s="337"/>
      <c r="K239" s="337"/>
      <c r="L239" s="337"/>
      <c r="M239" s="337"/>
      <c r="N239" s="337"/>
      <c r="O239" s="337"/>
      <c r="P239" s="337"/>
      <c r="Q239" s="337"/>
    </row>
    <row r="240" spans="2:17" ht="16.5" thickBot="1" x14ac:dyDescent="0.3">
      <c r="B240" s="1208" t="s">
        <v>110</v>
      </c>
      <c r="C240" s="1209"/>
      <c r="D240" s="1209"/>
      <c r="E240" s="1209"/>
      <c r="F240" s="1209"/>
      <c r="G240" s="1209"/>
      <c r="H240" s="1209"/>
      <c r="I240" s="1209"/>
      <c r="J240" s="1209"/>
      <c r="K240" s="1209"/>
      <c r="L240" s="1209"/>
      <c r="M240" s="1209"/>
      <c r="N240" s="1210"/>
      <c r="O240" s="337"/>
      <c r="P240" s="337"/>
      <c r="Q240" s="337"/>
    </row>
    <row r="241" spans="2:17" x14ac:dyDescent="0.25">
      <c r="B241" s="337"/>
      <c r="C241" s="337"/>
      <c r="D241" s="337"/>
      <c r="E241" s="337"/>
      <c r="F241" s="337"/>
      <c r="G241" s="337"/>
      <c r="H241" s="337"/>
      <c r="I241" s="337"/>
      <c r="J241" s="337"/>
      <c r="K241" s="337"/>
      <c r="L241" s="337"/>
      <c r="M241" s="337"/>
      <c r="N241" s="337"/>
      <c r="O241" s="337"/>
      <c r="P241" s="337"/>
      <c r="Q241" s="337"/>
    </row>
    <row r="242" spans="2:17" x14ac:dyDescent="0.25">
      <c r="B242" s="337"/>
      <c r="C242" s="337"/>
      <c r="D242" s="337"/>
      <c r="E242" s="337"/>
      <c r="F242" s="337"/>
      <c r="G242" s="337"/>
      <c r="H242" s="337"/>
      <c r="I242" s="337"/>
      <c r="J242" s="337"/>
      <c r="K242" s="337"/>
      <c r="L242" s="337"/>
      <c r="M242" s="337"/>
      <c r="N242" s="337"/>
      <c r="O242" s="337"/>
      <c r="P242" s="337"/>
      <c r="Q242" s="337"/>
    </row>
    <row r="243" spans="2:17" x14ac:dyDescent="0.25">
      <c r="B243" s="337"/>
      <c r="C243" s="337"/>
      <c r="D243" s="337"/>
      <c r="E243" s="337"/>
      <c r="F243" s="337"/>
      <c r="G243" s="337"/>
      <c r="H243" s="337"/>
      <c r="I243" s="337"/>
      <c r="J243" s="337"/>
      <c r="K243" s="337"/>
      <c r="L243" s="337"/>
      <c r="M243" s="337"/>
      <c r="N243" s="337"/>
      <c r="O243" s="337"/>
      <c r="P243" s="337"/>
      <c r="Q243" s="337"/>
    </row>
    <row r="244" spans="2:17" x14ac:dyDescent="0.25">
      <c r="B244" s="337"/>
      <c r="C244" s="337"/>
      <c r="D244" s="337"/>
      <c r="E244" s="337"/>
      <c r="F244" s="337"/>
      <c r="G244" s="337"/>
      <c r="H244" s="337"/>
      <c r="I244" s="337"/>
      <c r="J244" s="337"/>
      <c r="K244" s="337"/>
      <c r="L244" s="337"/>
      <c r="M244" s="337"/>
      <c r="N244" s="337"/>
      <c r="O244" s="337"/>
      <c r="P244" s="337"/>
      <c r="Q244" s="337"/>
    </row>
    <row r="245" spans="2:17" ht="78.75" x14ac:dyDescent="0.25">
      <c r="B245" s="375" t="s">
        <v>111</v>
      </c>
      <c r="C245" s="375" t="s">
        <v>112</v>
      </c>
      <c r="D245" s="375" t="s">
        <v>113</v>
      </c>
      <c r="E245" s="375" t="s">
        <v>114</v>
      </c>
      <c r="F245" s="375" t="s">
        <v>115</v>
      </c>
      <c r="G245" s="375" t="s">
        <v>116</v>
      </c>
      <c r="H245" s="375" t="s">
        <v>117</v>
      </c>
      <c r="I245" s="375" t="s">
        <v>118</v>
      </c>
      <c r="J245" s="1206" t="s">
        <v>119</v>
      </c>
      <c r="K245" s="1211"/>
      <c r="L245" s="1207"/>
      <c r="M245" s="375" t="s">
        <v>120</v>
      </c>
      <c r="N245" s="375" t="s">
        <v>1553</v>
      </c>
      <c r="O245" s="375" t="s">
        <v>1554</v>
      </c>
      <c r="P245" s="1206" t="s">
        <v>97</v>
      </c>
      <c r="Q245" s="1207"/>
    </row>
    <row r="246" spans="2:17" ht="30" x14ac:dyDescent="0.2">
      <c r="B246" s="116" t="s">
        <v>123</v>
      </c>
      <c r="C246" s="116">
        <v>1</v>
      </c>
      <c r="D246" s="115" t="s">
        <v>2058</v>
      </c>
      <c r="E246" s="115">
        <v>15381140</v>
      </c>
      <c r="F246" s="115" t="s">
        <v>2020</v>
      </c>
      <c r="G246" s="115" t="s">
        <v>1044</v>
      </c>
      <c r="H246" s="115">
        <v>2000</v>
      </c>
      <c r="I246" s="99" t="s">
        <v>2059</v>
      </c>
      <c r="J246" s="117" t="s">
        <v>707</v>
      </c>
      <c r="K246" s="114" t="s">
        <v>2060</v>
      </c>
      <c r="L246" s="113" t="s">
        <v>2020</v>
      </c>
      <c r="M246" s="112" t="s">
        <v>21</v>
      </c>
      <c r="N246" s="112" t="s">
        <v>21</v>
      </c>
      <c r="O246" s="112" t="s">
        <v>21</v>
      </c>
      <c r="P246" s="1249" t="s">
        <v>2061</v>
      </c>
      <c r="Q246" s="1250"/>
    </row>
    <row r="247" spans="2:17" ht="30" x14ac:dyDescent="0.2">
      <c r="B247" s="116" t="s">
        <v>123</v>
      </c>
      <c r="C247" s="116">
        <v>1</v>
      </c>
      <c r="D247" s="115" t="s">
        <v>2062</v>
      </c>
      <c r="E247" s="115">
        <v>1077438838</v>
      </c>
      <c r="F247" s="115" t="s">
        <v>2020</v>
      </c>
      <c r="G247" s="115" t="s">
        <v>2063</v>
      </c>
      <c r="H247" s="115">
        <v>2005</v>
      </c>
      <c r="I247" s="99" t="s">
        <v>2064</v>
      </c>
      <c r="J247" s="117" t="s">
        <v>2065</v>
      </c>
      <c r="K247" s="114" t="s">
        <v>2066</v>
      </c>
      <c r="L247" s="113" t="s">
        <v>262</v>
      </c>
      <c r="M247" s="112" t="s">
        <v>21</v>
      </c>
      <c r="N247" s="112" t="s">
        <v>22</v>
      </c>
      <c r="O247" s="112" t="s">
        <v>21</v>
      </c>
      <c r="P247" s="1114" t="s">
        <v>2067</v>
      </c>
      <c r="Q247" s="1114"/>
    </row>
    <row r="248" spans="2:17" ht="30" x14ac:dyDescent="0.2">
      <c r="B248" s="116" t="s">
        <v>123</v>
      </c>
      <c r="C248" s="116">
        <v>1</v>
      </c>
      <c r="D248" s="115" t="s">
        <v>2068</v>
      </c>
      <c r="E248" s="115">
        <v>39282068</v>
      </c>
      <c r="F248" s="115" t="s">
        <v>140</v>
      </c>
      <c r="G248" s="115" t="s">
        <v>1726</v>
      </c>
      <c r="H248" s="115">
        <v>2012</v>
      </c>
      <c r="I248" s="99" t="s">
        <v>2069</v>
      </c>
      <c r="J248" s="117" t="s">
        <v>2070</v>
      </c>
      <c r="K248" s="114" t="s">
        <v>210</v>
      </c>
      <c r="L248" s="113" t="s">
        <v>2071</v>
      </c>
      <c r="M248" s="112" t="s">
        <v>21</v>
      </c>
      <c r="N248" s="112" t="s">
        <v>22</v>
      </c>
      <c r="O248" s="112" t="s">
        <v>21</v>
      </c>
      <c r="P248" s="1114" t="s">
        <v>2067</v>
      </c>
      <c r="Q248" s="1114"/>
    </row>
    <row r="249" spans="2:17" ht="30" x14ac:dyDescent="0.2">
      <c r="B249" s="116" t="s">
        <v>123</v>
      </c>
      <c r="C249" s="116">
        <v>1</v>
      </c>
      <c r="D249" s="115" t="s">
        <v>2072</v>
      </c>
      <c r="E249" s="115">
        <v>44003614</v>
      </c>
      <c r="F249" s="115" t="s">
        <v>368</v>
      </c>
      <c r="G249" s="115" t="s">
        <v>2073</v>
      </c>
      <c r="H249" s="115">
        <v>2011</v>
      </c>
      <c r="I249" s="99"/>
      <c r="J249" s="117" t="s">
        <v>2074</v>
      </c>
      <c r="K249" s="114" t="s">
        <v>2017</v>
      </c>
      <c r="L249" s="113" t="s">
        <v>273</v>
      </c>
      <c r="M249" s="112" t="s">
        <v>21</v>
      </c>
      <c r="N249" s="112" t="s">
        <v>22</v>
      </c>
      <c r="O249" s="112" t="s">
        <v>21</v>
      </c>
      <c r="P249" s="1114" t="s">
        <v>2067</v>
      </c>
      <c r="Q249" s="1114"/>
    </row>
    <row r="250" spans="2:17" ht="30" x14ac:dyDescent="0.2">
      <c r="B250" s="116" t="s">
        <v>123</v>
      </c>
      <c r="C250" s="116">
        <v>1</v>
      </c>
      <c r="D250" s="115" t="s">
        <v>2075</v>
      </c>
      <c r="E250" s="115">
        <v>40326595</v>
      </c>
      <c r="F250" s="115" t="s">
        <v>2020</v>
      </c>
      <c r="G250" s="115" t="s">
        <v>217</v>
      </c>
      <c r="H250" s="115">
        <v>2007</v>
      </c>
      <c r="I250" s="99" t="s">
        <v>2076</v>
      </c>
      <c r="J250" s="117" t="s">
        <v>2077</v>
      </c>
      <c r="K250" s="114" t="s">
        <v>2078</v>
      </c>
      <c r="L250" s="113" t="s">
        <v>2079</v>
      </c>
      <c r="M250" s="112" t="s">
        <v>21</v>
      </c>
      <c r="N250" s="112" t="s">
        <v>22</v>
      </c>
      <c r="O250" s="112" t="s">
        <v>21</v>
      </c>
      <c r="P250" s="1114" t="s">
        <v>2067</v>
      </c>
      <c r="Q250" s="1114"/>
    </row>
    <row r="251" spans="2:17" ht="30" x14ac:dyDescent="0.2">
      <c r="B251" s="116" t="s">
        <v>123</v>
      </c>
      <c r="C251" s="116">
        <v>1</v>
      </c>
      <c r="D251" s="115" t="s">
        <v>2080</v>
      </c>
      <c r="E251" s="115">
        <v>1037601332</v>
      </c>
      <c r="F251" s="115" t="s">
        <v>140</v>
      </c>
      <c r="G251" s="115" t="s">
        <v>1044</v>
      </c>
      <c r="H251" s="115">
        <v>2013</v>
      </c>
      <c r="I251" s="99"/>
      <c r="J251" s="117" t="s">
        <v>2081</v>
      </c>
      <c r="K251" s="114" t="s">
        <v>2082</v>
      </c>
      <c r="L251" s="113" t="s">
        <v>273</v>
      </c>
      <c r="M251" s="112" t="s">
        <v>21</v>
      </c>
      <c r="N251" s="112" t="s">
        <v>22</v>
      </c>
      <c r="O251" s="112" t="s">
        <v>21</v>
      </c>
      <c r="P251" s="1114" t="s">
        <v>2083</v>
      </c>
      <c r="Q251" s="1114"/>
    </row>
    <row r="252" spans="2:17" x14ac:dyDescent="0.2">
      <c r="B252" s="116" t="s">
        <v>123</v>
      </c>
      <c r="C252" s="116">
        <v>1</v>
      </c>
      <c r="D252" s="115" t="s">
        <v>2084</v>
      </c>
      <c r="E252" s="115">
        <v>84029014</v>
      </c>
      <c r="F252" s="115" t="s">
        <v>2085</v>
      </c>
      <c r="G252" s="115" t="s">
        <v>533</v>
      </c>
      <c r="H252" s="115">
        <v>2004</v>
      </c>
      <c r="I252" s="99"/>
      <c r="J252" s="117"/>
      <c r="K252" s="114" t="s">
        <v>268</v>
      </c>
      <c r="L252" s="113" t="s">
        <v>262</v>
      </c>
      <c r="M252" s="112" t="s">
        <v>21</v>
      </c>
      <c r="N252" s="112" t="s">
        <v>22</v>
      </c>
      <c r="O252" s="112" t="s">
        <v>21</v>
      </c>
      <c r="P252" s="1114" t="s">
        <v>2067</v>
      </c>
      <c r="Q252" s="1114"/>
    </row>
    <row r="253" spans="2:17" ht="30" x14ac:dyDescent="0.2">
      <c r="B253" s="116" t="s">
        <v>123</v>
      </c>
      <c r="C253" s="116">
        <v>1</v>
      </c>
      <c r="D253" s="115" t="s">
        <v>2086</v>
      </c>
      <c r="E253" s="115">
        <v>10017129351</v>
      </c>
      <c r="F253" s="115" t="s">
        <v>140</v>
      </c>
      <c r="G253" s="115" t="s">
        <v>126</v>
      </c>
      <c r="H253" s="115">
        <v>2008</v>
      </c>
      <c r="I253" s="99">
        <v>123993</v>
      </c>
      <c r="J253" s="117" t="s">
        <v>2087</v>
      </c>
      <c r="K253" s="114" t="s">
        <v>2088</v>
      </c>
      <c r="L253" s="113" t="s">
        <v>273</v>
      </c>
      <c r="M253" s="112" t="s">
        <v>21</v>
      </c>
      <c r="N253" s="112" t="s">
        <v>22</v>
      </c>
      <c r="O253" s="112" t="s">
        <v>21</v>
      </c>
      <c r="P253" s="1114" t="s">
        <v>2067</v>
      </c>
      <c r="Q253" s="1114"/>
    </row>
    <row r="254" spans="2:17" ht="30" x14ac:dyDescent="0.2">
      <c r="B254" s="116" t="s">
        <v>123</v>
      </c>
      <c r="C254" s="116">
        <v>1</v>
      </c>
      <c r="D254" s="115" t="s">
        <v>2089</v>
      </c>
      <c r="E254" s="115">
        <v>32109845</v>
      </c>
      <c r="F254" s="115" t="s">
        <v>2020</v>
      </c>
      <c r="G254" s="115" t="s">
        <v>217</v>
      </c>
      <c r="H254" s="115">
        <v>2010</v>
      </c>
      <c r="I254" s="99"/>
      <c r="J254" s="117"/>
      <c r="K254" s="114" t="s">
        <v>604</v>
      </c>
      <c r="L254" s="113" t="s">
        <v>2020</v>
      </c>
      <c r="M254" s="112" t="s">
        <v>21</v>
      </c>
      <c r="N254" s="112" t="s">
        <v>22</v>
      </c>
      <c r="O254" s="112" t="s">
        <v>21</v>
      </c>
      <c r="P254" s="1114" t="s">
        <v>2067</v>
      </c>
      <c r="Q254" s="1114"/>
    </row>
    <row r="255" spans="2:17" x14ac:dyDescent="0.2">
      <c r="B255" s="116" t="s">
        <v>123</v>
      </c>
      <c r="C255" s="116">
        <v>1</v>
      </c>
      <c r="D255" s="115" t="s">
        <v>2090</v>
      </c>
      <c r="E255" s="115">
        <v>43976462</v>
      </c>
      <c r="F255" s="115" t="s">
        <v>140</v>
      </c>
      <c r="G255" s="115" t="s">
        <v>542</v>
      </c>
      <c r="H255" s="115">
        <v>2014</v>
      </c>
      <c r="I255" s="99"/>
      <c r="J255" s="117"/>
      <c r="K255" s="114" t="s">
        <v>317</v>
      </c>
      <c r="L255" s="113" t="s">
        <v>273</v>
      </c>
      <c r="M255" s="112" t="s">
        <v>21</v>
      </c>
      <c r="N255" s="112" t="s">
        <v>22</v>
      </c>
      <c r="O255" s="112" t="s">
        <v>21</v>
      </c>
      <c r="P255" s="1114" t="s">
        <v>2067</v>
      </c>
      <c r="Q255" s="1114"/>
    </row>
    <row r="256" spans="2:17" ht="30" x14ac:dyDescent="0.2">
      <c r="B256" s="116" t="s">
        <v>229</v>
      </c>
      <c r="C256" s="116">
        <v>1</v>
      </c>
      <c r="D256" s="115" t="s">
        <v>2091</v>
      </c>
      <c r="E256" s="115">
        <v>1053764862</v>
      </c>
      <c r="F256" s="115" t="s">
        <v>2020</v>
      </c>
      <c r="G256" s="115" t="s">
        <v>2092</v>
      </c>
      <c r="H256" s="115">
        <v>2014</v>
      </c>
      <c r="I256" s="99"/>
      <c r="J256" s="117"/>
      <c r="K256" s="114" t="s">
        <v>2093</v>
      </c>
      <c r="L256" s="113" t="s">
        <v>2020</v>
      </c>
      <c r="M256" s="112" t="s">
        <v>21</v>
      </c>
      <c r="N256" s="112" t="s">
        <v>22</v>
      </c>
      <c r="O256" s="112" t="s">
        <v>21</v>
      </c>
      <c r="P256" s="1114" t="s">
        <v>2094</v>
      </c>
      <c r="Q256" s="1114"/>
    </row>
    <row r="257" spans="2:17" ht="30" x14ac:dyDescent="0.2">
      <c r="B257" s="116" t="s">
        <v>229</v>
      </c>
      <c r="C257" s="116">
        <v>1</v>
      </c>
      <c r="D257" s="115" t="s">
        <v>2095</v>
      </c>
      <c r="E257" s="115">
        <v>32194570</v>
      </c>
      <c r="F257" s="115" t="s">
        <v>140</v>
      </c>
      <c r="G257" s="115" t="s">
        <v>1044</v>
      </c>
      <c r="H257" s="115">
        <v>2013</v>
      </c>
      <c r="I257" s="99"/>
      <c r="J257" s="117"/>
      <c r="K257" s="114" t="s">
        <v>1918</v>
      </c>
      <c r="L257" s="113" t="s">
        <v>273</v>
      </c>
      <c r="M257" s="112" t="s">
        <v>21</v>
      </c>
      <c r="N257" s="112" t="s">
        <v>22</v>
      </c>
      <c r="O257" s="112" t="s">
        <v>21</v>
      </c>
      <c r="P257" s="1114" t="s">
        <v>2094</v>
      </c>
      <c r="Q257" s="1114"/>
    </row>
    <row r="258" spans="2:17" x14ac:dyDescent="0.2">
      <c r="B258" s="116"/>
      <c r="C258" s="116"/>
      <c r="D258" s="115"/>
      <c r="E258" s="115"/>
      <c r="F258" s="115"/>
      <c r="G258" s="115"/>
      <c r="H258" s="115"/>
      <c r="I258" s="99"/>
      <c r="J258" s="117"/>
      <c r="K258" s="113"/>
      <c r="L258" s="113"/>
      <c r="M258" s="112"/>
      <c r="N258" s="112"/>
      <c r="O258" s="112"/>
      <c r="P258" s="1119"/>
      <c r="Q258" s="1119"/>
    </row>
    <row r="259" spans="2:17" x14ac:dyDescent="0.25">
      <c r="B259" s="337"/>
      <c r="C259" s="337"/>
      <c r="D259" s="337"/>
      <c r="E259" s="337"/>
      <c r="F259" s="337"/>
      <c r="G259" s="337"/>
      <c r="H259" s="337"/>
      <c r="I259" s="337"/>
      <c r="J259" s="337"/>
      <c r="K259" s="337"/>
      <c r="L259" s="337"/>
      <c r="M259" s="337"/>
      <c r="N259" s="337"/>
      <c r="O259" s="337"/>
      <c r="P259" s="337"/>
      <c r="Q259" s="337"/>
    </row>
    <row r="260" spans="2:17" ht="15.75" thickBot="1" x14ac:dyDescent="0.3">
      <c r="B260" s="337"/>
      <c r="C260" s="337"/>
      <c r="D260" s="337"/>
      <c r="E260" s="337"/>
      <c r="F260" s="337"/>
      <c r="G260" s="337"/>
      <c r="H260" s="337"/>
      <c r="I260" s="337"/>
      <c r="J260" s="337"/>
      <c r="K260" s="337"/>
      <c r="L260" s="337"/>
      <c r="M260" s="337"/>
      <c r="N260" s="337"/>
      <c r="O260" s="337"/>
      <c r="P260" s="337"/>
      <c r="Q260" s="337"/>
    </row>
    <row r="261" spans="2:17" ht="16.5" thickBot="1" x14ac:dyDescent="0.3">
      <c r="B261" s="1208" t="s">
        <v>145</v>
      </c>
      <c r="C261" s="1209"/>
      <c r="D261" s="1209"/>
      <c r="E261" s="1209"/>
      <c r="F261" s="1209"/>
      <c r="G261" s="1209"/>
      <c r="H261" s="1209"/>
      <c r="I261" s="1209"/>
      <c r="J261" s="1209"/>
      <c r="K261" s="1209"/>
      <c r="L261" s="1209"/>
      <c r="M261" s="1209"/>
      <c r="N261" s="1210"/>
      <c r="O261" s="337"/>
      <c r="P261" s="337"/>
      <c r="Q261" s="337"/>
    </row>
    <row r="262" spans="2:17" x14ac:dyDescent="0.25">
      <c r="B262" s="337"/>
      <c r="C262" s="337"/>
      <c r="D262" s="337"/>
      <c r="E262" s="337"/>
      <c r="F262" s="337"/>
      <c r="G262" s="337"/>
      <c r="H262" s="337"/>
      <c r="I262" s="337"/>
      <c r="J262" s="337"/>
      <c r="K262" s="337"/>
      <c r="L262" s="337"/>
      <c r="M262" s="337"/>
      <c r="N262" s="337"/>
      <c r="O262" s="337"/>
      <c r="P262" s="337"/>
      <c r="Q262" s="337"/>
    </row>
    <row r="263" spans="2:17" x14ac:dyDescent="0.25">
      <c r="B263" s="337"/>
      <c r="C263" s="337"/>
      <c r="D263" s="337"/>
      <c r="E263" s="337"/>
      <c r="F263" s="337"/>
      <c r="G263" s="337"/>
      <c r="H263" s="337"/>
      <c r="I263" s="337"/>
      <c r="J263" s="337"/>
      <c r="K263" s="337"/>
      <c r="L263" s="337"/>
      <c r="M263" s="337"/>
      <c r="N263" s="337"/>
      <c r="O263" s="337"/>
      <c r="P263" s="337"/>
      <c r="Q263" s="337"/>
    </row>
    <row r="264" spans="2:17" ht="31.5" x14ac:dyDescent="0.25">
      <c r="B264" s="387" t="s">
        <v>20</v>
      </c>
      <c r="C264" s="387" t="s">
        <v>98</v>
      </c>
      <c r="D264" s="1206" t="s">
        <v>97</v>
      </c>
      <c r="E264" s="1207"/>
      <c r="F264" s="337"/>
      <c r="G264" s="337"/>
      <c r="H264" s="337"/>
      <c r="I264" s="337"/>
      <c r="J264" s="337"/>
      <c r="K264" s="337"/>
      <c r="L264" s="337"/>
      <c r="M264" s="337"/>
      <c r="N264" s="337"/>
      <c r="O264" s="337"/>
      <c r="P264" s="337"/>
      <c r="Q264" s="337"/>
    </row>
    <row r="265" spans="2:17" x14ac:dyDescent="0.25">
      <c r="B265" s="180" t="s">
        <v>147</v>
      </c>
      <c r="C265" s="112" t="s">
        <v>22</v>
      </c>
      <c r="D265" s="1119" t="s">
        <v>2096</v>
      </c>
      <c r="E265" s="1119"/>
      <c r="F265" s="337"/>
      <c r="G265" s="337"/>
      <c r="H265" s="337"/>
      <c r="I265" s="337"/>
      <c r="J265" s="337"/>
      <c r="K265" s="337"/>
      <c r="L265" s="337"/>
      <c r="M265" s="337"/>
      <c r="N265" s="337"/>
      <c r="O265" s="337"/>
      <c r="P265" s="337"/>
      <c r="Q265" s="337"/>
    </row>
    <row r="266" spans="2:17" x14ac:dyDescent="0.25">
      <c r="B266" s="337"/>
      <c r="C266" s="337"/>
      <c r="D266" s="337"/>
      <c r="E266" s="337"/>
      <c r="F266" s="337"/>
      <c r="G266" s="337"/>
      <c r="H266" s="337"/>
      <c r="I266" s="337"/>
      <c r="J266" s="337"/>
      <c r="K266" s="337"/>
      <c r="L266" s="337"/>
      <c r="M266" s="337"/>
      <c r="N266" s="337"/>
      <c r="O266" s="337"/>
      <c r="P266" s="337"/>
      <c r="Q266" s="337"/>
    </row>
    <row r="267" spans="2:17" x14ac:dyDescent="0.25">
      <c r="B267" s="337"/>
      <c r="C267" s="337"/>
      <c r="D267" s="337"/>
      <c r="E267" s="337"/>
      <c r="F267" s="337"/>
      <c r="G267" s="337"/>
      <c r="H267" s="337"/>
      <c r="I267" s="337"/>
      <c r="J267" s="337"/>
      <c r="K267" s="337"/>
      <c r="L267" s="337"/>
      <c r="M267" s="337"/>
      <c r="N267" s="337"/>
      <c r="O267" s="337"/>
      <c r="P267" s="337"/>
      <c r="Q267" s="337"/>
    </row>
    <row r="268" spans="2:17" ht="15.75" x14ac:dyDescent="0.25">
      <c r="B268" s="1189" t="s">
        <v>148</v>
      </c>
      <c r="C268" s="1190"/>
      <c r="D268" s="1190"/>
      <c r="E268" s="1190"/>
      <c r="F268" s="1190"/>
      <c r="G268" s="1190"/>
      <c r="H268" s="1190"/>
      <c r="I268" s="1190"/>
      <c r="J268" s="1190"/>
      <c r="K268" s="1190"/>
      <c r="L268" s="1190"/>
      <c r="M268" s="1190"/>
      <c r="N268" s="1190"/>
      <c r="O268" s="1190"/>
      <c r="P268" s="1190"/>
      <c r="Q268" s="337"/>
    </row>
    <row r="269" spans="2:17" x14ac:dyDescent="0.25">
      <c r="B269" s="337"/>
      <c r="C269" s="337"/>
      <c r="D269" s="337"/>
      <c r="E269" s="337"/>
      <c r="F269" s="337"/>
      <c r="G269" s="337"/>
      <c r="H269" s="337"/>
      <c r="I269" s="337"/>
      <c r="J269" s="337"/>
      <c r="K269" s="337"/>
      <c r="L269" s="337"/>
      <c r="M269" s="337"/>
      <c r="N269" s="337"/>
      <c r="O269" s="337"/>
      <c r="P269" s="337"/>
      <c r="Q269" s="337"/>
    </row>
    <row r="270" spans="2:17" ht="15.75" thickBot="1" x14ac:dyDescent="0.3">
      <c r="B270" s="337"/>
      <c r="C270" s="337"/>
      <c r="D270" s="337"/>
      <c r="E270" s="337"/>
      <c r="F270" s="337"/>
      <c r="G270" s="337"/>
      <c r="H270" s="337"/>
      <c r="I270" s="337"/>
      <c r="J270" s="337"/>
      <c r="K270" s="337"/>
      <c r="L270" s="337"/>
      <c r="M270" s="337"/>
      <c r="N270" s="337"/>
      <c r="O270" s="337"/>
      <c r="P270" s="337"/>
      <c r="Q270" s="337"/>
    </row>
    <row r="271" spans="2:17" ht="16.5" thickBot="1" x14ac:dyDescent="0.3">
      <c r="B271" s="1208" t="s">
        <v>149</v>
      </c>
      <c r="C271" s="1209"/>
      <c r="D271" s="1209"/>
      <c r="E271" s="1209"/>
      <c r="F271" s="1209"/>
      <c r="G271" s="1209"/>
      <c r="H271" s="1209"/>
      <c r="I271" s="1209"/>
      <c r="J271" s="1209"/>
      <c r="K271" s="1209"/>
      <c r="L271" s="1209"/>
      <c r="M271" s="1209"/>
      <c r="N271" s="1210"/>
      <c r="O271" s="337"/>
      <c r="P271" s="337"/>
      <c r="Q271" s="337"/>
    </row>
    <row r="272" spans="2:17" x14ac:dyDescent="0.25">
      <c r="B272" s="337"/>
      <c r="C272" s="337"/>
      <c r="D272" s="337"/>
      <c r="E272" s="337"/>
      <c r="F272" s="337"/>
      <c r="G272" s="337"/>
      <c r="H272" s="337"/>
      <c r="I272" s="337"/>
      <c r="J272" s="337"/>
      <c r="K272" s="337"/>
      <c r="L272" s="337"/>
      <c r="M272" s="337"/>
      <c r="N272" s="337"/>
      <c r="O272" s="337"/>
      <c r="P272" s="337"/>
      <c r="Q272" s="337"/>
    </row>
    <row r="273" spans="1:17" ht="15.75" thickBot="1" x14ac:dyDescent="0.3">
      <c r="B273" s="337"/>
      <c r="C273" s="337"/>
      <c r="D273" s="337"/>
      <c r="E273" s="337"/>
      <c r="F273" s="337"/>
      <c r="G273" s="337"/>
      <c r="H273" s="337"/>
      <c r="I273" s="337"/>
      <c r="J273" s="337"/>
      <c r="K273" s="337"/>
      <c r="L273" s="337"/>
      <c r="M273" s="379"/>
      <c r="N273" s="379"/>
      <c r="O273" s="337"/>
      <c r="P273" s="337"/>
      <c r="Q273" s="337"/>
    </row>
    <row r="274" spans="1:17" ht="78.75" x14ac:dyDescent="0.25">
      <c r="A274" s="14"/>
      <c r="B274" s="228" t="s">
        <v>36</v>
      </c>
      <c r="C274" s="228" t="s">
        <v>37</v>
      </c>
      <c r="D274" s="228" t="s">
        <v>38</v>
      </c>
      <c r="E274" s="228" t="s">
        <v>39</v>
      </c>
      <c r="F274" s="228" t="s">
        <v>40</v>
      </c>
      <c r="G274" s="228" t="s">
        <v>41</v>
      </c>
      <c r="H274" s="228" t="s">
        <v>42</v>
      </c>
      <c r="I274" s="228" t="s">
        <v>43</v>
      </c>
      <c r="J274" s="228" t="s">
        <v>44</v>
      </c>
      <c r="K274" s="228" t="s">
        <v>45</v>
      </c>
      <c r="L274" s="228" t="s">
        <v>46</v>
      </c>
      <c r="M274" s="229" t="s">
        <v>47</v>
      </c>
      <c r="N274" s="228" t="s">
        <v>48</v>
      </c>
      <c r="O274" s="228" t="s">
        <v>49</v>
      </c>
      <c r="P274" s="227" t="s">
        <v>50</v>
      </c>
      <c r="Q274" s="227" t="s">
        <v>51</v>
      </c>
    </row>
    <row r="275" spans="1:17" x14ac:dyDescent="0.25">
      <c r="A275" s="62">
        <v>1</v>
      </c>
      <c r="B275" s="206"/>
      <c r="C275" s="220"/>
      <c r="D275" s="206"/>
      <c r="E275" s="221"/>
      <c r="F275" s="220"/>
      <c r="G275" s="226"/>
      <c r="H275" s="225"/>
      <c r="I275" s="219"/>
      <c r="J275" s="219"/>
      <c r="K275" s="219"/>
      <c r="L275" s="219"/>
      <c r="M275" s="223"/>
      <c r="N275" s="223">
        <f>+M275*G275</f>
        <v>0</v>
      </c>
      <c r="O275" s="216"/>
      <c r="P275" s="216"/>
      <c r="Q275" s="215"/>
    </row>
    <row r="276" spans="1:17" x14ac:dyDescent="0.25">
      <c r="A276" s="62">
        <f>+A275+1</f>
        <v>2</v>
      </c>
      <c r="B276" s="206"/>
      <c r="C276" s="220"/>
      <c r="D276" s="206"/>
      <c r="E276" s="221"/>
      <c r="F276" s="220"/>
      <c r="G276" s="220"/>
      <c r="H276" s="220"/>
      <c r="I276" s="219"/>
      <c r="J276" s="219"/>
      <c r="K276" s="219"/>
      <c r="L276" s="219"/>
      <c r="M276" s="223"/>
      <c r="N276" s="223"/>
      <c r="O276" s="216"/>
      <c r="P276" s="216"/>
      <c r="Q276" s="215"/>
    </row>
    <row r="277" spans="1:17" x14ac:dyDescent="0.25">
      <c r="A277" s="62">
        <f t="shared" ref="A277:A282" si="9">+A276+1</f>
        <v>3</v>
      </c>
      <c r="B277" s="206"/>
      <c r="C277" s="220"/>
      <c r="D277" s="206"/>
      <c r="E277" s="221"/>
      <c r="F277" s="220"/>
      <c r="G277" s="220"/>
      <c r="H277" s="220"/>
      <c r="I277" s="219"/>
      <c r="J277" s="219"/>
      <c r="K277" s="219"/>
      <c r="L277" s="219"/>
      <c r="M277" s="223"/>
      <c r="N277" s="223"/>
      <c r="O277" s="216"/>
      <c r="P277" s="216"/>
      <c r="Q277" s="215"/>
    </row>
    <row r="278" spans="1:17" x14ac:dyDescent="0.25">
      <c r="A278" s="62">
        <f t="shared" si="9"/>
        <v>4</v>
      </c>
      <c r="B278" s="206"/>
      <c r="C278" s="220"/>
      <c r="D278" s="206"/>
      <c r="E278" s="221"/>
      <c r="F278" s="220"/>
      <c r="G278" s="220"/>
      <c r="H278" s="220"/>
      <c r="I278" s="219"/>
      <c r="J278" s="219"/>
      <c r="K278" s="219"/>
      <c r="L278" s="219"/>
      <c r="M278" s="223"/>
      <c r="N278" s="223"/>
      <c r="O278" s="216"/>
      <c r="P278" s="216"/>
      <c r="Q278" s="215"/>
    </row>
    <row r="279" spans="1:17" x14ac:dyDescent="0.25">
      <c r="A279" s="62">
        <f t="shared" si="9"/>
        <v>5</v>
      </c>
      <c r="B279" s="206"/>
      <c r="C279" s="220"/>
      <c r="D279" s="206"/>
      <c r="E279" s="221"/>
      <c r="F279" s="220"/>
      <c r="G279" s="220"/>
      <c r="H279" s="220"/>
      <c r="I279" s="219"/>
      <c r="J279" s="219"/>
      <c r="K279" s="219"/>
      <c r="L279" s="219"/>
      <c r="M279" s="223"/>
      <c r="N279" s="223"/>
      <c r="O279" s="216"/>
      <c r="P279" s="216"/>
      <c r="Q279" s="215"/>
    </row>
    <row r="280" spans="1:17" x14ac:dyDescent="0.25">
      <c r="A280" s="62">
        <f t="shared" si="9"/>
        <v>6</v>
      </c>
      <c r="B280" s="206"/>
      <c r="C280" s="220"/>
      <c r="D280" s="206"/>
      <c r="E280" s="221"/>
      <c r="F280" s="220"/>
      <c r="G280" s="220"/>
      <c r="H280" s="220"/>
      <c r="I280" s="219"/>
      <c r="J280" s="219"/>
      <c r="K280" s="219"/>
      <c r="L280" s="219"/>
      <c r="M280" s="223"/>
      <c r="N280" s="223"/>
      <c r="O280" s="216"/>
      <c r="P280" s="216"/>
      <c r="Q280" s="215"/>
    </row>
    <row r="281" spans="1:17" x14ac:dyDescent="0.25">
      <c r="A281" s="62">
        <f t="shared" si="9"/>
        <v>7</v>
      </c>
      <c r="B281" s="206"/>
      <c r="C281" s="220"/>
      <c r="D281" s="206"/>
      <c r="E281" s="221"/>
      <c r="F281" s="220"/>
      <c r="G281" s="220"/>
      <c r="H281" s="220"/>
      <c r="I281" s="219"/>
      <c r="J281" s="219"/>
      <c r="K281" s="219"/>
      <c r="L281" s="219"/>
      <c r="M281" s="223"/>
      <c r="N281" s="223"/>
      <c r="O281" s="216"/>
      <c r="P281" s="216"/>
      <c r="Q281" s="215"/>
    </row>
    <row r="282" spans="1:17" x14ac:dyDescent="0.25">
      <c r="A282" s="62">
        <f t="shared" si="9"/>
        <v>8</v>
      </c>
      <c r="B282" s="206"/>
      <c r="C282" s="220"/>
      <c r="D282" s="206"/>
      <c r="E282" s="221"/>
      <c r="F282" s="220"/>
      <c r="G282" s="220"/>
      <c r="H282" s="220"/>
      <c r="I282" s="219"/>
      <c r="J282" s="219"/>
      <c r="K282" s="219"/>
      <c r="L282" s="219"/>
      <c r="M282" s="223"/>
      <c r="N282" s="223"/>
      <c r="O282" s="216"/>
      <c r="P282" s="216"/>
      <c r="Q282" s="215"/>
    </row>
    <row r="283" spans="1:17" ht="15.75" x14ac:dyDescent="0.25">
      <c r="A283" s="62"/>
      <c r="B283" s="222" t="s">
        <v>31</v>
      </c>
      <c r="C283" s="220"/>
      <c r="D283" s="206"/>
      <c r="E283" s="221"/>
      <c r="F283" s="220"/>
      <c r="G283" s="220"/>
      <c r="H283" s="220"/>
      <c r="I283" s="219"/>
      <c r="J283" s="219"/>
      <c r="K283" s="217">
        <f t="shared" ref="K283:N283" si="10">SUM(K275:K282)</f>
        <v>0</v>
      </c>
      <c r="L283" s="217">
        <f t="shared" si="10"/>
        <v>0</v>
      </c>
      <c r="M283" s="218">
        <f t="shared" si="10"/>
        <v>0</v>
      </c>
      <c r="N283" s="217">
        <f t="shared" si="10"/>
        <v>0</v>
      </c>
      <c r="O283" s="216"/>
      <c r="P283" s="216"/>
      <c r="Q283" s="215"/>
    </row>
    <row r="284" spans="1:17" x14ac:dyDescent="0.25">
      <c r="B284" s="209"/>
      <c r="C284" s="209"/>
      <c r="D284" s="209"/>
      <c r="E284" s="214"/>
      <c r="F284" s="209"/>
      <c r="G284" s="209"/>
      <c r="H284" s="209"/>
      <c r="I284" s="209"/>
      <c r="J284" s="209"/>
      <c r="K284" s="209"/>
      <c r="L284" s="209"/>
      <c r="M284" s="209"/>
      <c r="N284" s="209"/>
      <c r="O284" s="209"/>
      <c r="P284" s="209"/>
      <c r="Q284" s="337"/>
    </row>
    <row r="285" spans="1:17" ht="15.75" x14ac:dyDescent="0.25">
      <c r="B285" s="211" t="s">
        <v>172</v>
      </c>
      <c r="C285" s="401">
        <f>+K283</f>
        <v>0</v>
      </c>
      <c r="D285" s="337"/>
      <c r="E285" s="337"/>
      <c r="F285" s="337"/>
      <c r="G285" s="337"/>
      <c r="H285" s="212"/>
      <c r="I285" s="212"/>
      <c r="J285" s="212"/>
      <c r="K285" s="212"/>
      <c r="L285" s="212"/>
      <c r="M285" s="212"/>
      <c r="N285" s="209"/>
      <c r="O285" s="209"/>
      <c r="P285" s="209"/>
      <c r="Q285" s="337"/>
    </row>
    <row r="286" spans="1:17" x14ac:dyDescent="0.25">
      <c r="B286" s="337"/>
      <c r="C286" s="337"/>
      <c r="D286" s="337"/>
      <c r="E286" s="337"/>
      <c r="F286" s="337"/>
      <c r="G286" s="337"/>
      <c r="H286" s="337"/>
      <c r="I286" s="337"/>
      <c r="J286" s="337"/>
      <c r="K286" s="337"/>
      <c r="L286" s="337"/>
      <c r="M286" s="337"/>
      <c r="N286" s="337"/>
      <c r="O286" s="337"/>
      <c r="P286" s="337"/>
      <c r="Q286" s="337"/>
    </row>
    <row r="287" spans="1:17" ht="15.75" thickBot="1" x14ac:dyDescent="0.3">
      <c r="B287" s="337"/>
      <c r="C287" s="337"/>
      <c r="D287" s="337"/>
      <c r="E287" s="337"/>
      <c r="F287" s="337"/>
      <c r="G287" s="337"/>
      <c r="H287" s="337"/>
      <c r="I287" s="337"/>
      <c r="J287" s="337"/>
      <c r="K287" s="337"/>
      <c r="L287" s="337"/>
      <c r="M287" s="337"/>
      <c r="N287" s="337"/>
      <c r="O287" s="337"/>
      <c r="P287" s="337"/>
      <c r="Q287" s="337"/>
    </row>
    <row r="288" spans="1:17" ht="32.25" thickBot="1" x14ac:dyDescent="0.3">
      <c r="B288" s="402" t="s">
        <v>173</v>
      </c>
      <c r="C288" s="403" t="s">
        <v>174</v>
      </c>
      <c r="D288" s="402" t="s">
        <v>30</v>
      </c>
      <c r="E288" s="403" t="s">
        <v>175</v>
      </c>
      <c r="F288" s="337"/>
      <c r="G288" s="337"/>
      <c r="H288" s="337"/>
      <c r="I288" s="337"/>
      <c r="J288" s="337"/>
      <c r="K288" s="337"/>
      <c r="L288" s="337"/>
      <c r="M288" s="337"/>
      <c r="N288" s="337"/>
      <c r="O288" s="337"/>
      <c r="P288" s="337"/>
      <c r="Q288" s="337"/>
    </row>
    <row r="289" spans="2:17" x14ac:dyDescent="0.25">
      <c r="B289" s="404" t="s">
        <v>176</v>
      </c>
      <c r="C289" s="405">
        <v>20</v>
      </c>
      <c r="D289" s="405"/>
      <c r="E289" s="1212">
        <f>+D289+D290+D291</f>
        <v>0</v>
      </c>
      <c r="F289" s="337"/>
      <c r="G289" s="337"/>
      <c r="H289" s="337"/>
      <c r="I289" s="337"/>
      <c r="J289" s="337"/>
      <c r="K289" s="337"/>
      <c r="L289" s="337"/>
      <c r="M289" s="337"/>
      <c r="N289" s="337"/>
      <c r="O289" s="337"/>
      <c r="P289" s="337"/>
      <c r="Q289" s="337"/>
    </row>
    <row r="290" spans="2:17" x14ac:dyDescent="0.25">
      <c r="B290" s="404" t="s">
        <v>177</v>
      </c>
      <c r="C290" s="695">
        <v>30</v>
      </c>
      <c r="D290" s="688">
        <v>0</v>
      </c>
      <c r="E290" s="1213"/>
      <c r="F290" s="337"/>
      <c r="G290" s="337"/>
      <c r="H290" s="337"/>
      <c r="I290" s="337"/>
      <c r="J290" s="337"/>
      <c r="K290" s="337"/>
      <c r="L290" s="337"/>
      <c r="M290" s="337"/>
      <c r="N290" s="337"/>
      <c r="O290" s="337"/>
      <c r="P290" s="337"/>
      <c r="Q290" s="337"/>
    </row>
    <row r="291" spans="2:17" ht="15.75" thickBot="1" x14ac:dyDescent="0.3">
      <c r="B291" s="404" t="s">
        <v>178</v>
      </c>
      <c r="C291" s="406">
        <v>40</v>
      </c>
      <c r="D291" s="406">
        <v>0</v>
      </c>
      <c r="E291" s="1214"/>
      <c r="F291" s="337"/>
      <c r="G291" s="337"/>
      <c r="H291" s="337"/>
      <c r="I291" s="337"/>
      <c r="J291" s="337"/>
      <c r="K291" s="337"/>
      <c r="L291" s="337"/>
      <c r="M291" s="337"/>
      <c r="N291" s="337"/>
      <c r="O291" s="337"/>
      <c r="P291" s="337"/>
      <c r="Q291" s="337"/>
    </row>
    <row r="292" spans="2:17" x14ac:dyDescent="0.25">
      <c r="B292" s="337"/>
      <c r="C292" s="337"/>
      <c r="D292" s="337"/>
      <c r="E292" s="337"/>
      <c r="F292" s="337"/>
      <c r="G292" s="337"/>
      <c r="H292" s="337"/>
      <c r="I292" s="337"/>
      <c r="J292" s="337"/>
      <c r="K292" s="337"/>
      <c r="L292" s="337"/>
      <c r="M292" s="337"/>
      <c r="N292" s="337"/>
      <c r="O292" s="337"/>
      <c r="P292" s="337"/>
      <c r="Q292" s="337"/>
    </row>
    <row r="293" spans="2:17" ht="15.75" thickBot="1" x14ac:dyDescent="0.3">
      <c r="B293" s="337"/>
      <c r="C293" s="337"/>
      <c r="D293" s="337"/>
      <c r="E293" s="337"/>
      <c r="F293" s="337"/>
      <c r="G293" s="337"/>
      <c r="H293" s="337"/>
      <c r="I293" s="337"/>
      <c r="J293" s="337"/>
      <c r="K293" s="337"/>
      <c r="L293" s="337"/>
      <c r="M293" s="337"/>
      <c r="N293" s="337"/>
      <c r="O293" s="337"/>
      <c r="P293" s="337"/>
      <c r="Q293" s="337"/>
    </row>
    <row r="294" spans="2:17" ht="16.5" thickBot="1" x14ac:dyDescent="0.3">
      <c r="B294" s="1208" t="s">
        <v>179</v>
      </c>
      <c r="C294" s="1209"/>
      <c r="D294" s="1209"/>
      <c r="E294" s="1209"/>
      <c r="F294" s="1209"/>
      <c r="G294" s="1209"/>
      <c r="H294" s="1209"/>
      <c r="I294" s="1209"/>
      <c r="J294" s="1209"/>
      <c r="K294" s="1209"/>
      <c r="L294" s="1209"/>
      <c r="M294" s="1209"/>
      <c r="N294" s="1210"/>
      <c r="O294" s="337"/>
      <c r="P294" s="337"/>
      <c r="Q294" s="337"/>
    </row>
    <row r="295" spans="2:17" x14ac:dyDescent="0.25">
      <c r="B295" s="337"/>
      <c r="C295" s="337"/>
      <c r="D295" s="337"/>
      <c r="E295" s="337"/>
      <c r="F295" s="337"/>
      <c r="G295" s="337"/>
      <c r="H295" s="337"/>
      <c r="I295" s="337"/>
      <c r="J295" s="337"/>
      <c r="K295" s="337"/>
      <c r="L295" s="337"/>
      <c r="M295" s="337"/>
      <c r="N295" s="337"/>
      <c r="O295" s="337"/>
      <c r="P295" s="337"/>
      <c r="Q295" s="337"/>
    </row>
    <row r="296" spans="2:17" ht="78.75" x14ac:dyDescent="0.25">
      <c r="B296" s="375" t="s">
        <v>111</v>
      </c>
      <c r="C296" s="375" t="s">
        <v>112</v>
      </c>
      <c r="D296" s="375" t="s">
        <v>113</v>
      </c>
      <c r="E296" s="375" t="s">
        <v>114</v>
      </c>
      <c r="F296" s="375" t="s">
        <v>115</v>
      </c>
      <c r="G296" s="375" t="s">
        <v>116</v>
      </c>
      <c r="H296" s="375" t="s">
        <v>117</v>
      </c>
      <c r="I296" s="375" t="s">
        <v>118</v>
      </c>
      <c r="J296" s="1206" t="s">
        <v>119</v>
      </c>
      <c r="K296" s="1211"/>
      <c r="L296" s="1207"/>
      <c r="M296" s="375" t="s">
        <v>120</v>
      </c>
      <c r="N296" s="375" t="s">
        <v>1553</v>
      </c>
      <c r="O296" s="375" t="s">
        <v>1554</v>
      </c>
      <c r="P296" s="1206" t="s">
        <v>97</v>
      </c>
      <c r="Q296" s="1207"/>
    </row>
    <row r="297" spans="2:17" ht="60" x14ac:dyDescent="0.2">
      <c r="B297" s="116" t="s">
        <v>180</v>
      </c>
      <c r="C297" s="116"/>
      <c r="D297" s="115"/>
      <c r="E297" s="115"/>
      <c r="F297" s="115"/>
      <c r="G297" s="115"/>
      <c r="H297" s="115"/>
      <c r="I297" s="99"/>
      <c r="J297" s="117" t="s">
        <v>2097</v>
      </c>
      <c r="K297" s="114" t="s">
        <v>2098</v>
      </c>
      <c r="L297" s="113" t="s">
        <v>2099</v>
      </c>
      <c r="M297" s="112"/>
      <c r="N297" s="112"/>
      <c r="O297" s="112"/>
      <c r="P297" s="1119"/>
      <c r="Q297" s="1119"/>
    </row>
    <row r="298" spans="2:17" ht="30" x14ac:dyDescent="0.2">
      <c r="B298" s="116" t="s">
        <v>214</v>
      </c>
      <c r="C298" s="116"/>
      <c r="D298" s="115"/>
      <c r="E298" s="115"/>
      <c r="F298" s="115"/>
      <c r="G298" s="115"/>
      <c r="H298" s="115"/>
      <c r="I298" s="99"/>
      <c r="J298" s="117"/>
      <c r="K298" s="114"/>
      <c r="L298" s="113"/>
      <c r="M298" s="112"/>
      <c r="N298" s="112"/>
      <c r="O298" s="112"/>
      <c r="P298" s="688"/>
      <c r="Q298" s="688"/>
    </row>
    <row r="299" spans="2:17" x14ac:dyDescent="0.2">
      <c r="B299" s="116" t="s">
        <v>208</v>
      </c>
      <c r="C299" s="116"/>
      <c r="D299" s="115"/>
      <c r="E299" s="115"/>
      <c r="F299" s="115"/>
      <c r="G299" s="115"/>
      <c r="H299" s="115"/>
      <c r="I299" s="99"/>
      <c r="J299" s="117"/>
      <c r="K299" s="113"/>
      <c r="L299" s="113"/>
      <c r="M299" s="112"/>
      <c r="N299" s="112"/>
      <c r="O299" s="112"/>
      <c r="P299" s="1119"/>
      <c r="Q299" s="1119"/>
    </row>
    <row r="300" spans="2:17" x14ac:dyDescent="0.25">
      <c r="B300" s="337"/>
      <c r="C300" s="337"/>
      <c r="D300" s="337"/>
      <c r="E300" s="337"/>
      <c r="F300" s="337"/>
      <c r="G300" s="337"/>
      <c r="H300" s="337"/>
      <c r="I300" s="337"/>
      <c r="J300" s="337"/>
      <c r="K300" s="337"/>
      <c r="L300" s="337"/>
      <c r="M300" s="337"/>
      <c r="N300" s="337"/>
      <c r="O300" s="337"/>
      <c r="P300" s="337"/>
      <c r="Q300" s="337"/>
    </row>
    <row r="301" spans="2:17" x14ac:dyDescent="0.25">
      <c r="B301" s="337"/>
      <c r="C301" s="337"/>
      <c r="D301" s="337"/>
      <c r="E301" s="337"/>
      <c r="F301" s="337"/>
      <c r="G301" s="337"/>
      <c r="H301" s="337"/>
      <c r="I301" s="337"/>
      <c r="J301" s="337"/>
      <c r="K301" s="337"/>
      <c r="L301" s="337"/>
      <c r="M301" s="337"/>
      <c r="N301" s="337"/>
      <c r="O301" s="337"/>
      <c r="P301" s="337"/>
      <c r="Q301" s="337"/>
    </row>
    <row r="302" spans="2:17" ht="15.75" thickBot="1" x14ac:dyDescent="0.3">
      <c r="B302" s="337"/>
      <c r="C302" s="337"/>
      <c r="D302" s="337"/>
      <c r="E302" s="337"/>
      <c r="F302" s="337"/>
      <c r="G302" s="337"/>
      <c r="H302" s="337"/>
      <c r="I302" s="337"/>
      <c r="J302" s="337"/>
      <c r="K302" s="337"/>
      <c r="L302" s="337"/>
      <c r="M302" s="337"/>
      <c r="N302" s="337"/>
      <c r="O302" s="337"/>
      <c r="P302" s="337"/>
      <c r="Q302" s="337"/>
    </row>
    <row r="303" spans="2:17" ht="31.5" x14ac:dyDescent="0.25">
      <c r="B303" s="377" t="s">
        <v>20</v>
      </c>
      <c r="C303" s="377" t="s">
        <v>173</v>
      </c>
      <c r="D303" s="375" t="s">
        <v>174</v>
      </c>
      <c r="E303" s="377" t="s">
        <v>30</v>
      </c>
      <c r="F303" s="403" t="s">
        <v>194</v>
      </c>
      <c r="G303" s="407"/>
      <c r="H303" s="337"/>
      <c r="I303" s="337"/>
      <c r="J303" s="337"/>
      <c r="K303" s="337"/>
      <c r="L303" s="337"/>
      <c r="M303" s="337"/>
      <c r="N303" s="337"/>
      <c r="O303" s="337"/>
      <c r="P303" s="337"/>
      <c r="Q303" s="337"/>
    </row>
    <row r="304" spans="2:17" ht="180" x14ac:dyDescent="0.2">
      <c r="B304" s="1215" t="s">
        <v>195</v>
      </c>
      <c r="C304" s="408" t="s">
        <v>196</v>
      </c>
      <c r="D304" s="688">
        <v>25</v>
      </c>
      <c r="E304" s="688">
        <v>25</v>
      </c>
      <c r="F304" s="1216">
        <f>+E304+E305+E306</f>
        <v>35</v>
      </c>
      <c r="G304" s="409"/>
      <c r="H304" s="337"/>
      <c r="I304" s="337"/>
      <c r="J304" s="337"/>
      <c r="K304" s="337"/>
      <c r="L304" s="337"/>
      <c r="M304" s="337"/>
      <c r="N304" s="337"/>
      <c r="O304" s="337"/>
      <c r="P304" s="337"/>
      <c r="Q304" s="337"/>
    </row>
    <row r="305" spans="2:17" ht="135" x14ac:dyDescent="0.2">
      <c r="B305" s="1215"/>
      <c r="C305" s="408" t="s">
        <v>197</v>
      </c>
      <c r="D305" s="683">
        <v>25</v>
      </c>
      <c r="E305" s="688">
        <v>0</v>
      </c>
      <c r="F305" s="1217"/>
      <c r="G305" s="409"/>
      <c r="H305" s="337"/>
      <c r="I305" s="337"/>
      <c r="J305" s="337"/>
      <c r="K305" s="337"/>
      <c r="L305" s="337"/>
      <c r="M305" s="337"/>
      <c r="N305" s="337"/>
      <c r="O305" s="337"/>
      <c r="P305" s="337"/>
      <c r="Q305" s="337"/>
    </row>
    <row r="306" spans="2:17" ht="105" x14ac:dyDescent="0.2">
      <c r="B306" s="1215"/>
      <c r="C306" s="408" t="s">
        <v>198</v>
      </c>
      <c r="D306" s="688">
        <v>10</v>
      </c>
      <c r="E306" s="688">
        <v>10</v>
      </c>
      <c r="F306" s="1218"/>
      <c r="G306" s="409"/>
      <c r="H306" s="337"/>
      <c r="I306" s="337"/>
      <c r="J306" s="337"/>
      <c r="K306" s="337"/>
      <c r="L306" s="337"/>
      <c r="M306" s="337"/>
      <c r="N306" s="337"/>
      <c r="O306" s="337"/>
      <c r="P306" s="337"/>
      <c r="Q306" s="337"/>
    </row>
    <row r="307" spans="2:17" x14ac:dyDescent="0.2">
      <c r="B307" s="337"/>
      <c r="C307" s="374"/>
      <c r="D307" s="337"/>
      <c r="E307" s="337"/>
      <c r="F307" s="337"/>
      <c r="G307" s="337"/>
      <c r="H307" s="337"/>
      <c r="I307" s="337"/>
      <c r="J307" s="337"/>
      <c r="K307" s="337"/>
      <c r="L307" s="337"/>
      <c r="M307" s="337"/>
      <c r="N307" s="337"/>
      <c r="O307" s="337"/>
      <c r="P307" s="337"/>
      <c r="Q307" s="337"/>
    </row>
    <row r="308" spans="2:17" x14ac:dyDescent="0.25">
      <c r="B308" s="337"/>
      <c r="C308" s="337"/>
      <c r="D308" s="337"/>
      <c r="E308" s="337"/>
      <c r="F308" s="337"/>
      <c r="G308" s="337"/>
      <c r="H308" s="337"/>
      <c r="I308" s="337"/>
      <c r="J308" s="337"/>
      <c r="K308" s="337"/>
      <c r="L308" s="337"/>
      <c r="M308" s="337"/>
      <c r="N308" s="337"/>
      <c r="O308" s="337"/>
      <c r="P308" s="337"/>
      <c r="Q308" s="337"/>
    </row>
    <row r="309" spans="2:17" x14ac:dyDescent="0.25">
      <c r="B309" s="337"/>
      <c r="C309" s="337"/>
      <c r="D309" s="337"/>
      <c r="E309" s="337"/>
      <c r="F309" s="337"/>
      <c r="G309" s="337"/>
      <c r="H309" s="337"/>
      <c r="I309" s="337"/>
      <c r="J309" s="337"/>
      <c r="K309" s="337"/>
      <c r="L309" s="337"/>
      <c r="M309" s="337"/>
      <c r="N309" s="337"/>
      <c r="O309" s="337"/>
      <c r="P309" s="337"/>
      <c r="Q309" s="337"/>
    </row>
    <row r="310" spans="2:17" ht="15.75" x14ac:dyDescent="0.25">
      <c r="B310" s="373" t="s">
        <v>199</v>
      </c>
      <c r="C310" s="337"/>
      <c r="D310" s="337"/>
      <c r="E310" s="337"/>
      <c r="F310" s="337"/>
      <c r="G310" s="337"/>
      <c r="H310" s="337"/>
      <c r="I310" s="337"/>
      <c r="J310" s="337"/>
      <c r="K310" s="337"/>
      <c r="L310" s="337"/>
      <c r="M310" s="337"/>
      <c r="N310" s="337"/>
      <c r="O310" s="337"/>
      <c r="P310" s="337"/>
      <c r="Q310" s="337"/>
    </row>
    <row r="311" spans="2:17" x14ac:dyDescent="0.25">
      <c r="B311" s="337"/>
      <c r="C311" s="337"/>
      <c r="D311" s="337"/>
      <c r="E311" s="337"/>
      <c r="F311" s="337"/>
      <c r="G311" s="337"/>
      <c r="H311" s="337"/>
      <c r="I311" s="337"/>
      <c r="J311" s="337"/>
      <c r="K311" s="337"/>
      <c r="L311" s="337"/>
      <c r="M311" s="337"/>
      <c r="N311" s="337"/>
      <c r="O311" s="337"/>
      <c r="P311" s="337"/>
      <c r="Q311" s="337"/>
    </row>
    <row r="312" spans="2:17" x14ac:dyDescent="0.25">
      <c r="B312" s="337"/>
      <c r="C312" s="337"/>
      <c r="D312" s="337"/>
      <c r="E312" s="337"/>
      <c r="F312" s="337"/>
      <c r="G312" s="337"/>
      <c r="H312" s="337"/>
      <c r="I312" s="337"/>
      <c r="J312" s="337"/>
      <c r="K312" s="337"/>
      <c r="L312" s="337"/>
      <c r="M312" s="337"/>
      <c r="N312" s="337"/>
      <c r="O312" s="337"/>
      <c r="P312" s="337"/>
      <c r="Q312" s="337"/>
    </row>
    <row r="313" spans="2:17" ht="15.75" x14ac:dyDescent="0.25">
      <c r="B313" s="375" t="s">
        <v>20</v>
      </c>
      <c r="C313" s="375" t="s">
        <v>29</v>
      </c>
      <c r="D313" s="377" t="s">
        <v>30</v>
      </c>
      <c r="E313" s="377" t="s">
        <v>31</v>
      </c>
      <c r="F313" s="337"/>
      <c r="G313" s="337"/>
      <c r="H313" s="337"/>
      <c r="I313" s="337"/>
      <c r="J313" s="337"/>
      <c r="K313" s="337"/>
      <c r="L313" s="337"/>
      <c r="M313" s="337"/>
      <c r="N313" s="337"/>
      <c r="O313" s="337"/>
      <c r="P313" s="337"/>
      <c r="Q313" s="337"/>
    </row>
    <row r="314" spans="2:17" ht="30" x14ac:dyDescent="0.25">
      <c r="B314" s="378" t="s">
        <v>32</v>
      </c>
      <c r="C314" s="683">
        <v>40</v>
      </c>
      <c r="D314" s="688">
        <f>+E289</f>
        <v>0</v>
      </c>
      <c r="E314" s="1198">
        <f>+D314+D315</f>
        <v>40</v>
      </c>
      <c r="F314" s="337"/>
      <c r="G314" s="337"/>
      <c r="H314" s="337"/>
      <c r="I314" s="337"/>
      <c r="J314" s="337"/>
      <c r="K314" s="337"/>
      <c r="L314" s="337"/>
      <c r="M314" s="337"/>
      <c r="N314" s="337"/>
      <c r="O314" s="337"/>
      <c r="P314" s="337"/>
      <c r="Q314" s="337"/>
    </row>
    <row r="315" spans="2:17" ht="45" x14ac:dyDescent="0.25">
      <c r="B315" s="378" t="s">
        <v>33</v>
      </c>
      <c r="C315" s="683">
        <v>60</v>
      </c>
      <c r="D315" s="688">
        <v>40</v>
      </c>
      <c r="E315" s="1199"/>
      <c r="F315" s="337"/>
      <c r="G315" s="337"/>
      <c r="H315" s="337"/>
      <c r="I315" s="337"/>
      <c r="J315" s="337"/>
      <c r="K315" s="337"/>
      <c r="L315" s="337"/>
      <c r="M315" s="337"/>
      <c r="N315" s="337"/>
      <c r="O315" s="337"/>
      <c r="P315" s="337"/>
      <c r="Q315" s="337"/>
    </row>
    <row r="317" spans="2:17" x14ac:dyDescent="0.25">
      <c r="B317" s="1" t="s">
        <v>2100</v>
      </c>
    </row>
    <row r="318" spans="2:17" x14ac:dyDescent="0.25">
      <c r="B318" s="337"/>
      <c r="C318" s="337"/>
      <c r="D318" s="337"/>
      <c r="E318" s="337"/>
      <c r="F318" s="337"/>
      <c r="G318" s="337"/>
      <c r="H318" s="337"/>
      <c r="I318" s="337"/>
      <c r="J318" s="337"/>
      <c r="K318" s="337"/>
      <c r="L318" s="337"/>
      <c r="M318" s="337"/>
      <c r="N318" s="337"/>
      <c r="O318" s="337"/>
      <c r="P318" s="337"/>
      <c r="Q318" s="337"/>
    </row>
    <row r="319" spans="2:17" ht="15.75" x14ac:dyDescent="0.25">
      <c r="B319" s="1189" t="s">
        <v>1</v>
      </c>
      <c r="C319" s="1190"/>
      <c r="D319" s="1190"/>
      <c r="E319" s="1190"/>
      <c r="F319" s="1190"/>
      <c r="G319" s="1190"/>
      <c r="H319" s="1190"/>
      <c r="I319" s="1190"/>
      <c r="J319" s="1190"/>
      <c r="K319" s="1190"/>
      <c r="L319" s="1190"/>
      <c r="M319" s="1190"/>
      <c r="N319" s="1190"/>
      <c r="O319" s="1190"/>
      <c r="P319" s="1190"/>
      <c r="Q319" s="337"/>
    </row>
    <row r="320" spans="2:17" x14ac:dyDescent="0.25">
      <c r="B320" s="337"/>
      <c r="C320" s="337"/>
      <c r="D320" s="337"/>
      <c r="E320" s="337"/>
      <c r="F320" s="337"/>
      <c r="G320" s="337"/>
      <c r="H320" s="337"/>
      <c r="I320" s="337"/>
      <c r="J320" s="337"/>
      <c r="K320" s="337"/>
      <c r="L320" s="337"/>
      <c r="M320" s="337"/>
      <c r="N320" s="337"/>
      <c r="O320" s="337"/>
      <c r="P320" s="337"/>
      <c r="Q320" s="337"/>
    </row>
    <row r="321" spans="2:17" ht="15.75" x14ac:dyDescent="0.25">
      <c r="B321" s="1189" t="s">
        <v>2</v>
      </c>
      <c r="C321" s="1190"/>
      <c r="D321" s="1190"/>
      <c r="E321" s="1190"/>
      <c r="F321" s="1190"/>
      <c r="G321" s="1190"/>
      <c r="H321" s="1190"/>
      <c r="I321" s="1190"/>
      <c r="J321" s="1190"/>
      <c r="K321" s="1190"/>
      <c r="L321" s="1190"/>
      <c r="M321" s="1190"/>
      <c r="N321" s="1190"/>
      <c r="O321" s="1190"/>
      <c r="P321" s="1190"/>
      <c r="Q321" s="337"/>
    </row>
    <row r="322" spans="2:17" ht="15.75" thickBot="1" x14ac:dyDescent="0.3">
      <c r="B322" s="337"/>
      <c r="C322" s="337"/>
      <c r="D322" s="337"/>
      <c r="E322" s="337"/>
      <c r="F322" s="337"/>
      <c r="G322" s="337"/>
      <c r="H322" s="337"/>
      <c r="I322" s="337"/>
      <c r="J322" s="337"/>
      <c r="K322" s="337"/>
      <c r="L322" s="337"/>
      <c r="M322" s="337"/>
      <c r="N322" s="337"/>
      <c r="O322" s="337"/>
      <c r="P322" s="337"/>
      <c r="Q322" s="337"/>
    </row>
    <row r="323" spans="2:17" ht="16.5" thickBot="1" x14ac:dyDescent="0.3">
      <c r="B323" s="338" t="s">
        <v>3</v>
      </c>
      <c r="C323" s="1187" t="s">
        <v>1987</v>
      </c>
      <c r="D323" s="1187"/>
      <c r="E323" s="1187"/>
      <c r="F323" s="1187"/>
      <c r="G323" s="1187"/>
      <c r="H323" s="1187"/>
      <c r="I323" s="1187"/>
      <c r="J323" s="1187"/>
      <c r="K323" s="1187"/>
      <c r="L323" s="1187"/>
      <c r="M323" s="1187"/>
      <c r="N323" s="1188"/>
      <c r="O323" s="337"/>
      <c r="P323" s="337"/>
      <c r="Q323" s="337"/>
    </row>
    <row r="324" spans="2:17" ht="16.5" thickBot="1" x14ac:dyDescent="0.3">
      <c r="B324" s="338" t="s">
        <v>5</v>
      </c>
      <c r="C324" s="1187"/>
      <c r="D324" s="1187"/>
      <c r="E324" s="1187"/>
      <c r="F324" s="1187"/>
      <c r="G324" s="1187"/>
      <c r="H324" s="1187"/>
      <c r="I324" s="1187"/>
      <c r="J324" s="1187"/>
      <c r="K324" s="1187"/>
      <c r="L324" s="1187"/>
      <c r="M324" s="1187"/>
      <c r="N324" s="1188"/>
      <c r="O324" s="337"/>
      <c r="P324" s="337"/>
      <c r="Q324" s="337"/>
    </row>
    <row r="325" spans="2:17" ht="16.5" thickBot="1" x14ac:dyDescent="0.3">
      <c r="B325" s="338" t="s">
        <v>6</v>
      </c>
      <c r="C325" s="1187"/>
      <c r="D325" s="1187"/>
      <c r="E325" s="1187"/>
      <c r="F325" s="1187"/>
      <c r="G325" s="1187"/>
      <c r="H325" s="1187"/>
      <c r="I325" s="1187"/>
      <c r="J325" s="1187"/>
      <c r="K325" s="1187"/>
      <c r="L325" s="1187"/>
      <c r="M325" s="1187"/>
      <c r="N325" s="1188"/>
      <c r="O325" s="337"/>
      <c r="P325" s="337"/>
      <c r="Q325" s="337"/>
    </row>
    <row r="326" spans="2:17" ht="16.5" thickBot="1" x14ac:dyDescent="0.3">
      <c r="B326" s="338" t="s">
        <v>7</v>
      </c>
      <c r="C326" s="1187"/>
      <c r="D326" s="1187"/>
      <c r="E326" s="1187"/>
      <c r="F326" s="1187"/>
      <c r="G326" s="1187"/>
      <c r="H326" s="1187"/>
      <c r="I326" s="1187"/>
      <c r="J326" s="1187"/>
      <c r="K326" s="1187"/>
      <c r="L326" s="1187"/>
      <c r="M326" s="1187"/>
      <c r="N326" s="1188"/>
      <c r="O326" s="337"/>
      <c r="P326" s="337"/>
      <c r="Q326" s="337"/>
    </row>
    <row r="327" spans="2:17" ht="16.5" thickBot="1" x14ac:dyDescent="0.3">
      <c r="B327" s="338" t="s">
        <v>8</v>
      </c>
      <c r="C327" s="1193">
        <v>26</v>
      </c>
      <c r="D327" s="1193"/>
      <c r="E327" s="1194"/>
      <c r="F327" s="339"/>
      <c r="G327" s="339"/>
      <c r="H327" s="339"/>
      <c r="I327" s="339"/>
      <c r="J327" s="339"/>
      <c r="K327" s="339"/>
      <c r="L327" s="339"/>
      <c r="M327" s="339"/>
      <c r="N327" s="340"/>
      <c r="O327" s="337"/>
      <c r="P327" s="337"/>
      <c r="Q327" s="337"/>
    </row>
    <row r="328" spans="2:17" ht="16.5" thickBot="1" x14ac:dyDescent="0.3">
      <c r="B328" s="341" t="s">
        <v>10</v>
      </c>
      <c r="C328" s="342">
        <v>41972</v>
      </c>
      <c r="D328" s="343"/>
      <c r="E328" s="343"/>
      <c r="F328" s="343"/>
      <c r="G328" s="343"/>
      <c r="H328" s="343"/>
      <c r="I328" s="343"/>
      <c r="J328" s="343"/>
      <c r="K328" s="343"/>
      <c r="L328" s="343"/>
      <c r="M328" s="343"/>
      <c r="N328" s="344"/>
      <c r="O328" s="337"/>
      <c r="P328" s="337"/>
      <c r="Q328" s="337"/>
    </row>
    <row r="329" spans="2:17" ht="15.75" x14ac:dyDescent="0.25">
      <c r="B329" s="345"/>
      <c r="C329" s="346"/>
      <c r="D329" s="347"/>
      <c r="E329" s="347"/>
      <c r="F329" s="347"/>
      <c r="G329" s="347"/>
      <c r="H329" s="347"/>
      <c r="I329" s="348"/>
      <c r="J329" s="348"/>
      <c r="K329" s="348"/>
      <c r="L329" s="348"/>
      <c r="M329" s="348"/>
      <c r="N329" s="347"/>
      <c r="O329" s="337"/>
      <c r="P329" s="337"/>
      <c r="Q329" s="337"/>
    </row>
    <row r="330" spans="2:17" ht="15.75" x14ac:dyDescent="0.25">
      <c r="B330" s="337"/>
      <c r="C330" s="337"/>
      <c r="D330" s="337"/>
      <c r="E330" s="337"/>
      <c r="F330" s="337"/>
      <c r="G330" s="337"/>
      <c r="H330" s="337"/>
      <c r="I330" s="348"/>
      <c r="J330" s="348"/>
      <c r="K330" s="348"/>
      <c r="L330" s="348"/>
      <c r="M330" s="348"/>
      <c r="N330" s="349"/>
      <c r="O330" s="337"/>
      <c r="P330" s="337"/>
      <c r="Q330" s="337"/>
    </row>
    <row r="331" spans="2:17" ht="31.5" x14ac:dyDescent="0.25">
      <c r="B331" s="1195" t="s">
        <v>12</v>
      </c>
      <c r="C331" s="1195"/>
      <c r="D331" s="700" t="s">
        <v>13</v>
      </c>
      <c r="E331" s="700" t="s">
        <v>14</v>
      </c>
      <c r="F331" s="700" t="s">
        <v>15</v>
      </c>
      <c r="G331" s="350"/>
      <c r="H331" s="337"/>
      <c r="I331" s="351"/>
      <c r="J331" s="351"/>
      <c r="K331" s="351"/>
      <c r="L331" s="351"/>
      <c r="M331" s="351"/>
      <c r="N331" s="349"/>
      <c r="O331" s="337"/>
      <c r="P331" s="337"/>
      <c r="Q331" s="337"/>
    </row>
    <row r="332" spans="2:17" ht="15.75" x14ac:dyDescent="0.25">
      <c r="B332" s="1195"/>
      <c r="C332" s="1195"/>
      <c r="D332" s="700">
        <v>26</v>
      </c>
      <c r="E332" s="352">
        <v>341437590</v>
      </c>
      <c r="F332" s="467">
        <v>117</v>
      </c>
      <c r="G332" s="354"/>
      <c r="H332" s="337"/>
      <c r="I332" s="355"/>
      <c r="J332" s="355"/>
      <c r="K332" s="355"/>
      <c r="L332" s="355"/>
      <c r="M332" s="355"/>
      <c r="N332" s="349"/>
      <c r="O332" s="337"/>
      <c r="P332" s="337"/>
      <c r="Q332" s="337"/>
    </row>
    <row r="333" spans="2:17" ht="15.75" x14ac:dyDescent="0.25">
      <c r="B333" s="1195"/>
      <c r="C333" s="1195"/>
      <c r="D333" s="700"/>
      <c r="E333" s="352"/>
      <c r="F333" s="467"/>
      <c r="G333" s="354"/>
      <c r="H333" s="337"/>
      <c r="I333" s="355"/>
      <c r="J333" s="355"/>
      <c r="K333" s="355"/>
      <c r="L333" s="355"/>
      <c r="M333" s="355"/>
      <c r="N333" s="349"/>
      <c r="O333" s="337"/>
      <c r="P333" s="337"/>
      <c r="Q333" s="337"/>
    </row>
    <row r="334" spans="2:17" ht="15.75" x14ac:dyDescent="0.25">
      <c r="B334" s="1195"/>
      <c r="C334" s="1195"/>
      <c r="D334" s="700"/>
      <c r="E334" s="352"/>
      <c r="F334" s="467"/>
      <c r="G334" s="354"/>
      <c r="H334" s="337"/>
      <c r="I334" s="355"/>
      <c r="J334" s="355"/>
      <c r="K334" s="355"/>
      <c r="L334" s="355"/>
      <c r="M334" s="355"/>
      <c r="N334" s="349"/>
      <c r="O334" s="337"/>
      <c r="P334" s="337"/>
      <c r="Q334" s="337"/>
    </row>
    <row r="335" spans="2:17" ht="15.75" x14ac:dyDescent="0.25">
      <c r="B335" s="1195"/>
      <c r="C335" s="1195"/>
      <c r="D335" s="700"/>
      <c r="E335" s="356"/>
      <c r="F335" s="467"/>
      <c r="G335" s="354"/>
      <c r="H335" s="357"/>
      <c r="I335" s="355"/>
      <c r="J335" s="355"/>
      <c r="K335" s="355"/>
      <c r="L335" s="355"/>
      <c r="M335" s="355"/>
      <c r="N335" s="358"/>
      <c r="O335" s="337"/>
      <c r="P335" s="337"/>
      <c r="Q335" s="337"/>
    </row>
    <row r="336" spans="2:17" ht="15.75" x14ac:dyDescent="0.25">
      <c r="B336" s="1195"/>
      <c r="C336" s="1195"/>
      <c r="D336" s="700"/>
      <c r="E336" s="356"/>
      <c r="F336" s="467"/>
      <c r="G336" s="354"/>
      <c r="H336" s="357"/>
      <c r="I336" s="359"/>
      <c r="J336" s="359"/>
      <c r="K336" s="359"/>
      <c r="L336" s="359"/>
      <c r="M336" s="359"/>
      <c r="N336" s="358"/>
      <c r="O336" s="337"/>
      <c r="P336" s="337"/>
      <c r="Q336" s="337"/>
    </row>
    <row r="337" spans="1:17" ht="15.75" x14ac:dyDescent="0.25">
      <c r="B337" s="1195"/>
      <c r="C337" s="1195"/>
      <c r="D337" s="700"/>
      <c r="E337" s="356"/>
      <c r="F337" s="467"/>
      <c r="G337" s="354"/>
      <c r="H337" s="357"/>
      <c r="I337" s="348"/>
      <c r="J337" s="348"/>
      <c r="K337" s="348"/>
      <c r="L337" s="348"/>
      <c r="M337" s="348"/>
      <c r="N337" s="358"/>
      <c r="O337" s="337"/>
      <c r="P337" s="337"/>
      <c r="Q337" s="337"/>
    </row>
    <row r="338" spans="1:17" ht="15.75" x14ac:dyDescent="0.25">
      <c r="B338" s="1195"/>
      <c r="C338" s="1195"/>
      <c r="D338" s="700"/>
      <c r="E338" s="356"/>
      <c r="F338" s="467"/>
      <c r="G338" s="354"/>
      <c r="H338" s="357"/>
      <c r="I338" s="348"/>
      <c r="J338" s="348"/>
      <c r="K338" s="348"/>
      <c r="L338" s="348"/>
      <c r="M338" s="348"/>
      <c r="N338" s="358"/>
      <c r="O338" s="337"/>
      <c r="P338" s="337"/>
      <c r="Q338" s="337"/>
    </row>
    <row r="339" spans="1:17" ht="16.5" thickBot="1" x14ac:dyDescent="0.3">
      <c r="B339" s="1196" t="s">
        <v>16</v>
      </c>
      <c r="C339" s="1197"/>
      <c r="D339" s="700"/>
      <c r="E339" s="360">
        <f>SUM(E332:E338)</f>
        <v>341437590</v>
      </c>
      <c r="F339" s="467">
        <f>SUM(F332:F338)</f>
        <v>117</v>
      </c>
      <c r="G339" s="354"/>
      <c r="H339" s="357"/>
      <c r="I339" s="348"/>
      <c r="J339" s="348"/>
      <c r="K339" s="348"/>
      <c r="L339" s="348"/>
      <c r="M339" s="348"/>
      <c r="N339" s="358"/>
      <c r="O339" s="337"/>
      <c r="P339" s="337"/>
      <c r="Q339" s="337"/>
    </row>
    <row r="340" spans="1:17" ht="45.75" thickBot="1" x14ac:dyDescent="0.3">
      <c r="A340" s="27"/>
      <c r="B340" s="362" t="s">
        <v>17</v>
      </c>
      <c r="C340" s="362" t="s">
        <v>18</v>
      </c>
      <c r="D340" s="337"/>
      <c r="E340" s="351"/>
      <c r="F340" s="351"/>
      <c r="G340" s="351"/>
      <c r="H340" s="351"/>
      <c r="I340" s="363"/>
      <c r="J340" s="363"/>
      <c r="K340" s="363"/>
      <c r="L340" s="363"/>
      <c r="M340" s="363"/>
      <c r="N340" s="337"/>
      <c r="O340" s="337"/>
      <c r="P340" s="337"/>
      <c r="Q340" s="337"/>
    </row>
    <row r="341" spans="1:17" ht="16.5" thickBot="1" x14ac:dyDescent="0.3">
      <c r="A341" s="30">
        <v>1</v>
      </c>
      <c r="B341" s="337"/>
      <c r="C341" s="365">
        <f>+(F339*80)/100</f>
        <v>93.6</v>
      </c>
      <c r="D341" s="366"/>
      <c r="E341" s="367">
        <f>E339</f>
        <v>341437590</v>
      </c>
      <c r="F341" s="368"/>
      <c r="G341" s="368"/>
      <c r="H341" s="368"/>
      <c r="I341" s="369"/>
      <c r="J341" s="369"/>
      <c r="K341" s="369"/>
      <c r="L341" s="369"/>
      <c r="M341" s="369"/>
      <c r="N341" s="337"/>
      <c r="O341" s="337"/>
      <c r="P341" s="337"/>
      <c r="Q341" s="337"/>
    </row>
    <row r="342" spans="1:17" ht="15.75" x14ac:dyDescent="0.25">
      <c r="A342" s="36"/>
      <c r="B342" s="337"/>
      <c r="C342" s="371"/>
      <c r="D342" s="355"/>
      <c r="E342" s="372"/>
      <c r="F342" s="368"/>
      <c r="G342" s="368"/>
      <c r="H342" s="368"/>
      <c r="I342" s="369"/>
      <c r="J342" s="369"/>
      <c r="K342" s="369"/>
      <c r="L342" s="369"/>
      <c r="M342" s="369"/>
      <c r="N342" s="337"/>
      <c r="O342" s="337"/>
      <c r="P342" s="337"/>
      <c r="Q342" s="337"/>
    </row>
    <row r="343" spans="1:17" ht="15.75" x14ac:dyDescent="0.25">
      <c r="A343" s="36"/>
      <c r="B343" s="337"/>
      <c r="C343" s="371"/>
      <c r="D343" s="355"/>
      <c r="E343" s="372"/>
      <c r="F343" s="368"/>
      <c r="G343" s="368"/>
      <c r="H343" s="368"/>
      <c r="I343" s="369"/>
      <c r="J343" s="369"/>
      <c r="K343" s="369"/>
      <c r="L343" s="369"/>
      <c r="M343" s="369"/>
      <c r="N343" s="337"/>
      <c r="O343" s="337"/>
      <c r="P343" s="337"/>
      <c r="Q343" s="337"/>
    </row>
    <row r="344" spans="1:17" ht="15.75" x14ac:dyDescent="0.2">
      <c r="A344" s="36"/>
      <c r="B344" s="373" t="s">
        <v>19</v>
      </c>
      <c r="C344" s="374"/>
      <c r="D344" s="374"/>
      <c r="E344" s="374"/>
      <c r="F344" s="374"/>
      <c r="G344" s="374"/>
      <c r="H344" s="374"/>
      <c r="I344" s="348"/>
      <c r="J344" s="348"/>
      <c r="K344" s="348"/>
      <c r="L344" s="348"/>
      <c r="M344" s="348"/>
      <c r="N344" s="349"/>
      <c r="O344" s="337"/>
      <c r="P344" s="337"/>
      <c r="Q344" s="337"/>
    </row>
    <row r="345" spans="1:17" ht="15.75" x14ac:dyDescent="0.2">
      <c r="A345" s="36"/>
      <c r="B345" s="374"/>
      <c r="C345" s="374"/>
      <c r="D345" s="374"/>
      <c r="E345" s="374"/>
      <c r="F345" s="374"/>
      <c r="G345" s="374"/>
      <c r="H345" s="374"/>
      <c r="I345" s="348"/>
      <c r="J345" s="348"/>
      <c r="K345" s="348"/>
      <c r="L345" s="348"/>
      <c r="M345" s="348"/>
      <c r="N345" s="349"/>
      <c r="O345" s="337"/>
      <c r="P345" s="337"/>
      <c r="Q345" s="337"/>
    </row>
    <row r="346" spans="1:17" ht="15.75" x14ac:dyDescent="0.2">
      <c r="A346" s="36"/>
      <c r="B346" s="375" t="s">
        <v>20</v>
      </c>
      <c r="C346" s="375" t="s">
        <v>21</v>
      </c>
      <c r="D346" s="375" t="s">
        <v>22</v>
      </c>
      <c r="E346" s="374"/>
      <c r="F346" s="374"/>
      <c r="G346" s="374"/>
      <c r="H346" s="374"/>
      <c r="I346" s="348"/>
      <c r="J346" s="348"/>
      <c r="K346" s="348"/>
      <c r="L346" s="348"/>
      <c r="M346" s="348"/>
      <c r="N346" s="349"/>
      <c r="O346" s="337"/>
      <c r="P346" s="337"/>
      <c r="Q346" s="337"/>
    </row>
    <row r="347" spans="1:17" ht="15.75" x14ac:dyDescent="0.2">
      <c r="A347" s="36"/>
      <c r="B347" s="112" t="s">
        <v>23</v>
      </c>
      <c r="C347" s="112"/>
      <c r="D347" s="112" t="s">
        <v>1988</v>
      </c>
      <c r="E347" s="374"/>
      <c r="F347" s="374"/>
      <c r="G347" s="374"/>
      <c r="H347" s="374"/>
      <c r="I347" s="348"/>
      <c r="J347" s="348"/>
      <c r="K347" s="348"/>
      <c r="L347" s="348"/>
      <c r="M347" s="348"/>
      <c r="N347" s="349"/>
      <c r="O347" s="337"/>
      <c r="P347" s="337"/>
      <c r="Q347" s="337"/>
    </row>
    <row r="348" spans="1:17" ht="15.75" x14ac:dyDescent="0.2">
      <c r="A348" s="36"/>
      <c r="B348" s="112" t="s">
        <v>25</v>
      </c>
      <c r="C348" s="112"/>
      <c r="D348" s="112" t="s">
        <v>1988</v>
      </c>
      <c r="E348" s="374"/>
      <c r="F348" s="374"/>
      <c r="G348" s="374"/>
      <c r="H348" s="374"/>
      <c r="I348" s="348"/>
      <c r="J348" s="348"/>
      <c r="K348" s="348"/>
      <c r="L348" s="348"/>
      <c r="M348" s="348"/>
      <c r="N348" s="349"/>
      <c r="O348" s="337"/>
      <c r="P348" s="337"/>
      <c r="Q348" s="337"/>
    </row>
    <row r="349" spans="1:17" ht="15.75" x14ac:dyDescent="0.2">
      <c r="A349" s="36"/>
      <c r="B349" s="112" t="s">
        <v>26</v>
      </c>
      <c r="C349" s="112" t="s">
        <v>24</v>
      </c>
      <c r="D349" s="112"/>
      <c r="E349" s="374"/>
      <c r="F349" s="374"/>
      <c r="G349" s="374"/>
      <c r="H349" s="374"/>
      <c r="I349" s="348"/>
      <c r="J349" s="348"/>
      <c r="K349" s="348"/>
      <c r="L349" s="348"/>
      <c r="M349" s="348"/>
      <c r="N349" s="349"/>
      <c r="O349" s="337"/>
      <c r="P349" s="337"/>
      <c r="Q349" s="337"/>
    </row>
    <row r="350" spans="1:17" ht="15.75" x14ac:dyDescent="0.2">
      <c r="A350" s="36"/>
      <c r="B350" s="112" t="s">
        <v>27</v>
      </c>
      <c r="C350" s="112"/>
      <c r="D350" s="112" t="s">
        <v>1988</v>
      </c>
      <c r="E350" s="374"/>
      <c r="F350" s="374"/>
      <c r="G350" s="374"/>
      <c r="H350" s="374"/>
      <c r="I350" s="348"/>
      <c r="J350" s="348"/>
      <c r="K350" s="348"/>
      <c r="L350" s="348"/>
      <c r="M350" s="348"/>
      <c r="N350" s="349"/>
      <c r="O350" s="337"/>
      <c r="P350" s="337"/>
      <c r="Q350" s="337"/>
    </row>
    <row r="351" spans="1:17" ht="15.75" x14ac:dyDescent="0.2">
      <c r="A351" s="36"/>
      <c r="B351" s="374"/>
      <c r="C351" s="374"/>
      <c r="D351" s="374"/>
      <c r="E351" s="374"/>
      <c r="F351" s="374"/>
      <c r="G351" s="374"/>
      <c r="H351" s="374"/>
      <c r="I351" s="348"/>
      <c r="J351" s="348"/>
      <c r="K351" s="348"/>
      <c r="L351" s="348"/>
      <c r="M351" s="348"/>
      <c r="N351" s="349"/>
      <c r="O351" s="337"/>
      <c r="P351" s="337"/>
      <c r="Q351" s="337"/>
    </row>
    <row r="352" spans="1:17" ht="15.75" x14ac:dyDescent="0.2">
      <c r="A352" s="36"/>
      <c r="B352" s="374"/>
      <c r="C352" s="374"/>
      <c r="D352" s="374"/>
      <c r="E352" s="374"/>
      <c r="F352" s="374"/>
      <c r="G352" s="374"/>
      <c r="H352" s="374"/>
      <c r="I352" s="348"/>
      <c r="J352" s="348"/>
      <c r="K352" s="348"/>
      <c r="L352" s="348"/>
      <c r="M352" s="348"/>
      <c r="N352" s="349"/>
      <c r="O352" s="337"/>
      <c r="P352" s="337"/>
      <c r="Q352" s="337"/>
    </row>
    <row r="353" spans="1:17" ht="15.75" x14ac:dyDescent="0.2">
      <c r="A353" s="36"/>
      <c r="B353" s="373" t="s">
        <v>28</v>
      </c>
      <c r="C353" s="374"/>
      <c r="D353" s="374"/>
      <c r="E353" s="374"/>
      <c r="F353" s="374"/>
      <c r="G353" s="374"/>
      <c r="H353" s="374"/>
      <c r="I353" s="348"/>
      <c r="J353" s="348"/>
      <c r="K353" s="348"/>
      <c r="L353" s="348"/>
      <c r="M353" s="348"/>
      <c r="N353" s="349"/>
      <c r="O353" s="337"/>
      <c r="P353" s="337"/>
      <c r="Q353" s="337"/>
    </row>
    <row r="354" spans="1:17" ht="15.75" x14ac:dyDescent="0.2">
      <c r="A354" s="36"/>
      <c r="B354" s="374"/>
      <c r="C354" s="374"/>
      <c r="D354" s="374"/>
      <c r="E354" s="374"/>
      <c r="F354" s="374"/>
      <c r="G354" s="374"/>
      <c r="H354" s="374"/>
      <c r="I354" s="348"/>
      <c r="J354" s="348"/>
      <c r="K354" s="348"/>
      <c r="L354" s="348"/>
      <c r="M354" s="348"/>
      <c r="N354" s="349"/>
      <c r="O354" s="337"/>
      <c r="P354" s="337"/>
      <c r="Q354" s="337"/>
    </row>
    <row r="355" spans="1:17" ht="15.75" x14ac:dyDescent="0.2">
      <c r="A355" s="36"/>
      <c r="B355" s="374"/>
      <c r="C355" s="374"/>
      <c r="D355" s="374"/>
      <c r="E355" s="374"/>
      <c r="F355" s="374"/>
      <c r="G355" s="374"/>
      <c r="H355" s="374"/>
      <c r="I355" s="348"/>
      <c r="J355" s="348"/>
      <c r="K355" s="348"/>
      <c r="L355" s="348"/>
      <c r="M355" s="348"/>
      <c r="N355" s="349"/>
      <c r="O355" s="337"/>
      <c r="P355" s="337"/>
      <c r="Q355" s="337"/>
    </row>
    <row r="356" spans="1:17" ht="15.75" x14ac:dyDescent="0.2">
      <c r="A356" s="36"/>
      <c r="B356" s="375" t="s">
        <v>20</v>
      </c>
      <c r="C356" s="375" t="s">
        <v>29</v>
      </c>
      <c r="D356" s="377" t="s">
        <v>30</v>
      </c>
      <c r="E356" s="377" t="s">
        <v>31</v>
      </c>
      <c r="F356" s="374"/>
      <c r="G356" s="374"/>
      <c r="H356" s="374"/>
      <c r="I356" s="348"/>
      <c r="J356" s="348"/>
      <c r="K356" s="348"/>
      <c r="L356" s="348"/>
      <c r="M356" s="348"/>
      <c r="N356" s="349"/>
      <c r="O356" s="337"/>
      <c r="P356" s="337"/>
      <c r="Q356" s="337"/>
    </row>
    <row r="357" spans="1:17" ht="30" x14ac:dyDescent="0.2">
      <c r="A357" s="36"/>
      <c r="B357" s="378" t="s">
        <v>32</v>
      </c>
      <c r="C357" s="683">
        <v>40</v>
      </c>
      <c r="D357" s="688">
        <v>0</v>
      </c>
      <c r="E357" s="1198">
        <f>+D357+D358</f>
        <v>0</v>
      </c>
      <c r="F357" s="374"/>
      <c r="G357" s="374"/>
      <c r="H357" s="374"/>
      <c r="I357" s="348"/>
      <c r="J357" s="348"/>
      <c r="K357" s="348"/>
      <c r="L357" s="348"/>
      <c r="M357" s="348"/>
      <c r="N357" s="349"/>
      <c r="O357" s="337"/>
      <c r="P357" s="337"/>
      <c r="Q357" s="337"/>
    </row>
    <row r="358" spans="1:17" ht="45" x14ac:dyDescent="0.2">
      <c r="A358" s="36"/>
      <c r="B358" s="378" t="s">
        <v>33</v>
      </c>
      <c r="C358" s="683">
        <v>60</v>
      </c>
      <c r="D358" s="688">
        <f>+F462</f>
        <v>0</v>
      </c>
      <c r="E358" s="1199"/>
      <c r="F358" s="374"/>
      <c r="G358" s="374"/>
      <c r="H358" s="374"/>
      <c r="I358" s="348"/>
      <c r="J358" s="348"/>
      <c r="K358" s="348"/>
      <c r="L358" s="348"/>
      <c r="M358" s="348"/>
      <c r="N358" s="349"/>
      <c r="O358" s="337"/>
      <c r="P358" s="337"/>
      <c r="Q358" s="337"/>
    </row>
    <row r="359" spans="1:17" ht="15.75" x14ac:dyDescent="0.25">
      <c r="A359" s="36"/>
      <c r="B359" s="337"/>
      <c r="C359" s="371"/>
      <c r="D359" s="355"/>
      <c r="E359" s="372"/>
      <c r="F359" s="368"/>
      <c r="G359" s="368"/>
      <c r="H359" s="368"/>
      <c r="I359" s="369"/>
      <c r="J359" s="369"/>
      <c r="K359" s="369"/>
      <c r="L359" s="369"/>
      <c r="M359" s="369"/>
      <c r="N359" s="337"/>
      <c r="O359" s="337"/>
      <c r="P359" s="337"/>
      <c r="Q359" s="337"/>
    </row>
    <row r="360" spans="1:17" ht="15.75" x14ac:dyDescent="0.25">
      <c r="A360" s="36"/>
      <c r="B360" s="337"/>
      <c r="C360" s="371"/>
      <c r="D360" s="355"/>
      <c r="E360" s="372"/>
      <c r="F360" s="368"/>
      <c r="G360" s="368"/>
      <c r="H360" s="368"/>
      <c r="I360" s="369"/>
      <c r="J360" s="369"/>
      <c r="K360" s="369"/>
      <c r="L360" s="369"/>
      <c r="M360" s="369"/>
      <c r="N360" s="337"/>
      <c r="O360" s="337"/>
      <c r="P360" s="337"/>
      <c r="Q360" s="337"/>
    </row>
    <row r="361" spans="1:17" ht="15.75" x14ac:dyDescent="0.25">
      <c r="A361" s="36"/>
      <c r="B361" s="337"/>
      <c r="C361" s="371"/>
      <c r="D361" s="355"/>
      <c r="E361" s="372"/>
      <c r="F361" s="368"/>
      <c r="G361" s="368"/>
      <c r="H361" s="368"/>
      <c r="I361" s="369"/>
      <c r="J361" s="369"/>
      <c r="K361" s="369"/>
      <c r="L361" s="369"/>
      <c r="M361" s="369"/>
      <c r="N361" s="337"/>
      <c r="O361" s="337"/>
      <c r="P361" s="337"/>
      <c r="Q361" s="337"/>
    </row>
    <row r="362" spans="1:17" ht="15.75" thickBot="1" x14ac:dyDescent="0.3">
      <c r="B362" s="337"/>
      <c r="C362" s="337"/>
      <c r="D362" s="337"/>
      <c r="E362" s="337"/>
      <c r="F362" s="337"/>
      <c r="G362" s="337"/>
      <c r="H362" s="337"/>
      <c r="I362" s="337"/>
      <c r="J362" s="337"/>
      <c r="K362" s="337"/>
      <c r="L362" s="337"/>
      <c r="M362" s="1200" t="s">
        <v>34</v>
      </c>
      <c r="N362" s="1200"/>
      <c r="O362" s="337"/>
      <c r="P362" s="337"/>
      <c r="Q362" s="337"/>
    </row>
    <row r="363" spans="1:17" ht="15.75" x14ac:dyDescent="0.25">
      <c r="B363" s="373" t="s">
        <v>35</v>
      </c>
      <c r="C363" s="337"/>
      <c r="D363" s="337"/>
      <c r="E363" s="337"/>
      <c r="F363" s="337"/>
      <c r="G363" s="337"/>
      <c r="H363" s="337"/>
      <c r="I363" s="337"/>
      <c r="J363" s="337"/>
      <c r="K363" s="337"/>
      <c r="L363" s="337"/>
      <c r="M363" s="379"/>
      <c r="N363" s="379"/>
      <c r="O363" s="337"/>
      <c r="P363" s="337"/>
      <c r="Q363" s="337"/>
    </row>
    <row r="364" spans="1:17" ht="15.75" thickBot="1" x14ac:dyDescent="0.3">
      <c r="B364" s="337"/>
      <c r="C364" s="337"/>
      <c r="D364" s="337"/>
      <c r="E364" s="337"/>
      <c r="F364" s="337"/>
      <c r="G364" s="337"/>
      <c r="H364" s="337"/>
      <c r="I364" s="337"/>
      <c r="J364" s="337"/>
      <c r="K364" s="337"/>
      <c r="L364" s="337"/>
      <c r="M364" s="379"/>
      <c r="N364" s="379"/>
      <c r="O364" s="337"/>
      <c r="P364" s="337"/>
      <c r="Q364" s="337"/>
    </row>
    <row r="365" spans="1:17" ht="78.75" x14ac:dyDescent="0.25">
      <c r="A365" s="14"/>
      <c r="B365" s="228" t="s">
        <v>36</v>
      </c>
      <c r="C365" s="228" t="s">
        <v>37</v>
      </c>
      <c r="D365" s="228" t="s">
        <v>38</v>
      </c>
      <c r="E365" s="228" t="s">
        <v>39</v>
      </c>
      <c r="F365" s="228" t="s">
        <v>40</v>
      </c>
      <c r="G365" s="228" t="s">
        <v>41</v>
      </c>
      <c r="H365" s="228" t="s">
        <v>42</v>
      </c>
      <c r="I365" s="228" t="s">
        <v>43</v>
      </c>
      <c r="J365" s="228" t="s">
        <v>44</v>
      </c>
      <c r="K365" s="228" t="s">
        <v>45</v>
      </c>
      <c r="L365" s="228" t="s">
        <v>46</v>
      </c>
      <c r="M365" s="229" t="s">
        <v>47</v>
      </c>
      <c r="N365" s="228" t="s">
        <v>48</v>
      </c>
      <c r="O365" s="228" t="s">
        <v>49</v>
      </c>
      <c r="P365" s="227" t="s">
        <v>50</v>
      </c>
      <c r="Q365" s="227" t="s">
        <v>51</v>
      </c>
    </row>
    <row r="366" spans="1:17" x14ac:dyDescent="0.25">
      <c r="A366" s="62">
        <v>1</v>
      </c>
      <c r="B366" s="206"/>
      <c r="C366" s="220"/>
      <c r="D366" s="206"/>
      <c r="E366" s="221"/>
      <c r="F366" s="220"/>
      <c r="G366" s="226"/>
      <c r="H366" s="225"/>
      <c r="I366" s="219"/>
      <c r="J366" s="219"/>
      <c r="K366" s="219"/>
      <c r="L366" s="219"/>
      <c r="M366" s="223"/>
      <c r="N366" s="223">
        <f>+M366*G366</f>
        <v>0</v>
      </c>
      <c r="O366" s="216"/>
      <c r="P366" s="216"/>
      <c r="Q366" s="215"/>
    </row>
    <row r="367" spans="1:17" x14ac:dyDescent="0.25">
      <c r="A367" s="62">
        <f>+A366+1</f>
        <v>2</v>
      </c>
      <c r="B367" s="206"/>
      <c r="C367" s="220"/>
      <c r="D367" s="206"/>
      <c r="E367" s="221"/>
      <c r="F367" s="220"/>
      <c r="G367" s="220"/>
      <c r="H367" s="220"/>
      <c r="I367" s="219"/>
      <c r="J367" s="219"/>
      <c r="K367" s="219"/>
      <c r="L367" s="219"/>
      <c r="M367" s="223"/>
      <c r="N367" s="223"/>
      <c r="O367" s="216"/>
      <c r="P367" s="216"/>
      <c r="Q367" s="215"/>
    </row>
    <row r="368" spans="1:17" x14ac:dyDescent="0.25">
      <c r="A368" s="62">
        <f t="shared" ref="A368:A373" si="11">+A367+1</f>
        <v>3</v>
      </c>
      <c r="B368" s="206"/>
      <c r="C368" s="220"/>
      <c r="D368" s="206"/>
      <c r="E368" s="221"/>
      <c r="F368" s="220"/>
      <c r="G368" s="220"/>
      <c r="H368" s="220"/>
      <c r="I368" s="219"/>
      <c r="J368" s="219"/>
      <c r="K368" s="219"/>
      <c r="L368" s="219"/>
      <c r="M368" s="223"/>
      <c r="N368" s="223"/>
      <c r="O368" s="216"/>
      <c r="P368" s="216"/>
      <c r="Q368" s="215"/>
    </row>
    <row r="369" spans="1:17" x14ac:dyDescent="0.25">
      <c r="A369" s="62">
        <f t="shared" si="11"/>
        <v>4</v>
      </c>
      <c r="B369" s="206"/>
      <c r="C369" s="220"/>
      <c r="D369" s="206"/>
      <c r="E369" s="221"/>
      <c r="F369" s="220"/>
      <c r="G369" s="220"/>
      <c r="H369" s="220"/>
      <c r="I369" s="219"/>
      <c r="J369" s="219"/>
      <c r="K369" s="219"/>
      <c r="L369" s="219"/>
      <c r="M369" s="223"/>
      <c r="N369" s="223"/>
      <c r="O369" s="216"/>
      <c r="P369" s="216"/>
      <c r="Q369" s="215"/>
    </row>
    <row r="370" spans="1:17" x14ac:dyDescent="0.25">
      <c r="A370" s="62">
        <f t="shared" si="11"/>
        <v>5</v>
      </c>
      <c r="B370" s="206"/>
      <c r="C370" s="220"/>
      <c r="D370" s="206"/>
      <c r="E370" s="221"/>
      <c r="F370" s="220"/>
      <c r="G370" s="220"/>
      <c r="H370" s="220"/>
      <c r="I370" s="219"/>
      <c r="J370" s="219"/>
      <c r="K370" s="219"/>
      <c r="L370" s="219"/>
      <c r="M370" s="223"/>
      <c r="N370" s="223"/>
      <c r="O370" s="216"/>
      <c r="P370" s="216"/>
      <c r="Q370" s="215"/>
    </row>
    <row r="371" spans="1:17" x14ac:dyDescent="0.25">
      <c r="A371" s="62">
        <f t="shared" si="11"/>
        <v>6</v>
      </c>
      <c r="B371" s="206"/>
      <c r="C371" s="220"/>
      <c r="D371" s="206"/>
      <c r="E371" s="221"/>
      <c r="F371" s="220"/>
      <c r="G371" s="220"/>
      <c r="H371" s="220"/>
      <c r="I371" s="219"/>
      <c r="J371" s="219"/>
      <c r="K371" s="219"/>
      <c r="L371" s="219"/>
      <c r="M371" s="223"/>
      <c r="N371" s="223"/>
      <c r="O371" s="216"/>
      <c r="P371" s="216"/>
      <c r="Q371" s="215"/>
    </row>
    <row r="372" spans="1:17" x14ac:dyDescent="0.25">
      <c r="A372" s="62">
        <f t="shared" si="11"/>
        <v>7</v>
      </c>
      <c r="B372" s="206"/>
      <c r="C372" s="220"/>
      <c r="D372" s="206"/>
      <c r="E372" s="221"/>
      <c r="F372" s="220"/>
      <c r="G372" s="220"/>
      <c r="H372" s="220"/>
      <c r="I372" s="219"/>
      <c r="J372" s="219"/>
      <c r="K372" s="219"/>
      <c r="L372" s="219"/>
      <c r="M372" s="223"/>
      <c r="N372" s="223"/>
      <c r="O372" s="216"/>
      <c r="P372" s="216"/>
      <c r="Q372" s="215"/>
    </row>
    <row r="373" spans="1:17" x14ac:dyDescent="0.25">
      <c r="A373" s="62">
        <f t="shared" si="11"/>
        <v>8</v>
      </c>
      <c r="B373" s="206"/>
      <c r="C373" s="220"/>
      <c r="D373" s="206"/>
      <c r="E373" s="221"/>
      <c r="F373" s="220"/>
      <c r="G373" s="220"/>
      <c r="H373" s="220"/>
      <c r="I373" s="219"/>
      <c r="J373" s="219"/>
      <c r="K373" s="219"/>
      <c r="L373" s="219"/>
      <c r="M373" s="223"/>
      <c r="N373" s="223"/>
      <c r="O373" s="216"/>
      <c r="P373" s="216"/>
      <c r="Q373" s="215"/>
    </row>
    <row r="374" spans="1:17" ht="15.75" x14ac:dyDescent="0.25">
      <c r="A374" s="62"/>
      <c r="B374" s="222" t="s">
        <v>31</v>
      </c>
      <c r="C374" s="220"/>
      <c r="D374" s="206"/>
      <c r="E374" s="221"/>
      <c r="F374" s="220"/>
      <c r="G374" s="220"/>
      <c r="H374" s="220"/>
      <c r="I374" s="219"/>
      <c r="J374" s="219"/>
      <c r="K374" s="217">
        <f t="shared" ref="K374" si="12">SUM(K366:K373)</f>
        <v>0</v>
      </c>
      <c r="L374" s="217">
        <f t="shared" ref="L374:N374" si="13">SUM(L366:L373)</f>
        <v>0</v>
      </c>
      <c r="M374" s="218">
        <f t="shared" si="13"/>
        <v>0</v>
      </c>
      <c r="N374" s="217">
        <f t="shared" si="13"/>
        <v>0</v>
      </c>
      <c r="O374" s="216"/>
      <c r="P374" s="216"/>
      <c r="Q374" s="215"/>
    </row>
    <row r="375" spans="1:17" x14ac:dyDescent="0.25">
      <c r="A375" s="69"/>
      <c r="B375" s="209"/>
      <c r="C375" s="209"/>
      <c r="D375" s="209"/>
      <c r="E375" s="214"/>
      <c r="F375" s="209"/>
      <c r="G375" s="209"/>
      <c r="H375" s="209"/>
      <c r="I375" s="209"/>
      <c r="J375" s="209"/>
      <c r="K375" s="209"/>
      <c r="L375" s="209"/>
      <c r="M375" s="209"/>
      <c r="N375" s="209"/>
      <c r="O375" s="209"/>
      <c r="P375" s="209"/>
      <c r="Q375" s="209"/>
    </row>
    <row r="376" spans="1:17" ht="15.75" x14ac:dyDescent="0.25">
      <c r="A376" s="69"/>
      <c r="B376" s="1201" t="s">
        <v>76</v>
      </c>
      <c r="C376" s="1201" t="s">
        <v>77</v>
      </c>
      <c r="D376" s="1203" t="s">
        <v>78</v>
      </c>
      <c r="E376" s="1203"/>
      <c r="F376" s="209"/>
      <c r="G376" s="209"/>
      <c r="H376" s="209"/>
      <c r="I376" s="209"/>
      <c r="J376" s="209"/>
      <c r="K376" s="209"/>
      <c r="L376" s="209"/>
      <c r="M376" s="209"/>
      <c r="N376" s="209"/>
      <c r="O376" s="209"/>
      <c r="P376" s="209"/>
      <c r="Q376" s="209"/>
    </row>
    <row r="377" spans="1:17" ht="15.75" x14ac:dyDescent="0.25">
      <c r="A377" s="69"/>
      <c r="B377" s="1202"/>
      <c r="C377" s="1202"/>
      <c r="D377" s="698" t="s">
        <v>79</v>
      </c>
      <c r="E377" s="213" t="s">
        <v>80</v>
      </c>
      <c r="F377" s="209"/>
      <c r="G377" s="209"/>
      <c r="H377" s="209"/>
      <c r="I377" s="209"/>
      <c r="J377" s="209"/>
      <c r="K377" s="209"/>
      <c r="L377" s="209"/>
      <c r="M377" s="209"/>
      <c r="N377" s="209"/>
      <c r="O377" s="209"/>
      <c r="P377" s="209"/>
      <c r="Q377" s="209"/>
    </row>
    <row r="378" spans="1:17" ht="15.75" x14ac:dyDescent="0.25">
      <c r="A378" s="69"/>
      <c r="B378" s="211" t="s">
        <v>81</v>
      </c>
      <c r="C378" s="210">
        <f>+K374</f>
        <v>0</v>
      </c>
      <c r="D378" s="182"/>
      <c r="E378" s="182" t="s">
        <v>24</v>
      </c>
      <c r="F378" s="212"/>
      <c r="G378" s="212"/>
      <c r="H378" s="212"/>
      <c r="I378" s="212"/>
      <c r="J378" s="212"/>
      <c r="K378" s="212"/>
      <c r="L378" s="212"/>
      <c r="M378" s="212"/>
      <c r="N378" s="209"/>
      <c r="O378" s="209"/>
      <c r="P378" s="209"/>
      <c r="Q378" s="209"/>
    </row>
    <row r="379" spans="1:17" ht="15.75" x14ac:dyDescent="0.25">
      <c r="A379" s="69"/>
      <c r="B379" s="211" t="s">
        <v>82</v>
      </c>
      <c r="C379" s="210">
        <f>+M374</f>
        <v>0</v>
      </c>
      <c r="D379" s="182"/>
      <c r="E379" s="182" t="s">
        <v>24</v>
      </c>
      <c r="F379" s="209"/>
      <c r="G379" s="209"/>
      <c r="H379" s="209"/>
      <c r="I379" s="209"/>
      <c r="J379" s="209"/>
      <c r="K379" s="209"/>
      <c r="L379" s="209"/>
      <c r="M379" s="209"/>
      <c r="N379" s="209"/>
      <c r="O379" s="209"/>
      <c r="P379" s="209"/>
      <c r="Q379" s="209"/>
    </row>
    <row r="380" spans="1:17" x14ac:dyDescent="0.25">
      <c r="A380" s="69"/>
      <c r="B380" s="386"/>
      <c r="C380" s="1204"/>
      <c r="D380" s="1204"/>
      <c r="E380" s="1204"/>
      <c r="F380" s="1204"/>
      <c r="G380" s="1204"/>
      <c r="H380" s="1204"/>
      <c r="I380" s="1204"/>
      <c r="J380" s="1204"/>
      <c r="K380" s="1204"/>
      <c r="L380" s="1204"/>
      <c r="M380" s="1204"/>
      <c r="N380" s="1204"/>
      <c r="O380" s="209"/>
      <c r="P380" s="209"/>
      <c r="Q380" s="209"/>
    </row>
    <row r="381" spans="1:17" ht="15.75" thickBot="1" x14ac:dyDescent="0.3">
      <c r="B381" s="337"/>
      <c r="C381" s="337"/>
      <c r="D381" s="337"/>
      <c r="E381" s="337"/>
      <c r="F381" s="337"/>
      <c r="G381" s="337"/>
      <c r="H381" s="337"/>
      <c r="I381" s="337"/>
      <c r="J381" s="337"/>
      <c r="K381" s="337"/>
      <c r="L381" s="337"/>
      <c r="M381" s="337"/>
      <c r="N381" s="337"/>
      <c r="O381" s="337"/>
      <c r="P381" s="337"/>
      <c r="Q381" s="337"/>
    </row>
    <row r="382" spans="1:17" ht="16.5" thickBot="1" x14ac:dyDescent="0.3">
      <c r="B382" s="1205" t="s">
        <v>83</v>
      </c>
      <c r="C382" s="1205"/>
      <c r="D382" s="1205"/>
      <c r="E382" s="1205"/>
      <c r="F382" s="1205"/>
      <c r="G382" s="1205"/>
      <c r="H382" s="1205"/>
      <c r="I382" s="1205"/>
      <c r="J382" s="1205"/>
      <c r="K382" s="1205"/>
      <c r="L382" s="1205"/>
      <c r="M382" s="1205"/>
      <c r="N382" s="1205"/>
      <c r="O382" s="337"/>
      <c r="P382" s="337"/>
      <c r="Q382" s="337"/>
    </row>
    <row r="383" spans="1:17" x14ac:dyDescent="0.25">
      <c r="B383" s="337"/>
      <c r="C383" s="337"/>
      <c r="D383" s="337"/>
      <c r="E383" s="337"/>
      <c r="F383" s="337"/>
      <c r="G383" s="337"/>
      <c r="H383" s="337"/>
      <c r="I383" s="337"/>
      <c r="J383" s="337"/>
      <c r="K383" s="337"/>
      <c r="L383" s="337"/>
      <c r="M383" s="337"/>
      <c r="N383" s="337"/>
      <c r="O383" s="337"/>
      <c r="P383" s="337"/>
      <c r="Q383" s="337"/>
    </row>
    <row r="384" spans="1:17" x14ac:dyDescent="0.25">
      <c r="B384" s="337"/>
      <c r="C384" s="337"/>
      <c r="D384" s="337"/>
      <c r="E384" s="337"/>
      <c r="F384" s="337"/>
      <c r="G384" s="337"/>
      <c r="H384" s="337"/>
      <c r="I384" s="337"/>
      <c r="J384" s="337"/>
      <c r="K384" s="337"/>
      <c r="L384" s="337"/>
      <c r="M384" s="337"/>
      <c r="N384" s="337"/>
      <c r="O384" s="337"/>
      <c r="P384" s="337"/>
      <c r="Q384" s="337"/>
    </row>
    <row r="385" spans="2:17" ht="141.75" x14ac:dyDescent="0.25">
      <c r="B385" s="375" t="s">
        <v>84</v>
      </c>
      <c r="C385" s="387" t="s">
        <v>85</v>
      </c>
      <c r="D385" s="387" t="s">
        <v>86</v>
      </c>
      <c r="E385" s="387" t="s">
        <v>87</v>
      </c>
      <c r="F385" s="387" t="s">
        <v>88</v>
      </c>
      <c r="G385" s="387" t="s">
        <v>89</v>
      </c>
      <c r="H385" s="387" t="s">
        <v>90</v>
      </c>
      <c r="I385" s="387" t="s">
        <v>91</v>
      </c>
      <c r="J385" s="387" t="s">
        <v>92</v>
      </c>
      <c r="K385" s="387" t="s">
        <v>93</v>
      </c>
      <c r="L385" s="387" t="s">
        <v>94</v>
      </c>
      <c r="M385" s="388" t="s">
        <v>95</v>
      </c>
      <c r="N385" s="388" t="s">
        <v>96</v>
      </c>
      <c r="O385" s="1206" t="s">
        <v>97</v>
      </c>
      <c r="P385" s="1207"/>
      <c r="Q385" s="387" t="s">
        <v>98</v>
      </c>
    </row>
    <row r="386" spans="2:17" x14ac:dyDescent="0.2">
      <c r="B386" s="115" t="s">
        <v>242</v>
      </c>
      <c r="C386" s="115" t="s">
        <v>2101</v>
      </c>
      <c r="D386" s="99" t="s">
        <v>2102</v>
      </c>
      <c r="E386" s="99">
        <v>65</v>
      </c>
      <c r="F386" s="391"/>
      <c r="G386" s="391"/>
      <c r="H386" s="391" t="s">
        <v>21</v>
      </c>
      <c r="I386" s="113"/>
      <c r="J386" s="113" t="s">
        <v>21</v>
      </c>
      <c r="K386" s="112" t="s">
        <v>21</v>
      </c>
      <c r="L386" s="112" t="s">
        <v>21</v>
      </c>
      <c r="M386" s="112" t="s">
        <v>21</v>
      </c>
      <c r="N386" s="112" t="s">
        <v>21</v>
      </c>
      <c r="O386" s="1117"/>
      <c r="P386" s="1118"/>
      <c r="Q386" s="112" t="s">
        <v>21</v>
      </c>
    </row>
    <row r="387" spans="2:17" x14ac:dyDescent="0.2">
      <c r="B387" s="115" t="s">
        <v>242</v>
      </c>
      <c r="C387" s="115" t="s">
        <v>2101</v>
      </c>
      <c r="D387" s="99" t="s">
        <v>1979</v>
      </c>
      <c r="E387" s="99">
        <v>52</v>
      </c>
      <c r="F387" s="391"/>
      <c r="G387" s="391"/>
      <c r="H387" s="391" t="s">
        <v>21</v>
      </c>
      <c r="I387" s="113"/>
      <c r="J387" s="113" t="s">
        <v>21</v>
      </c>
      <c r="K387" s="112" t="s">
        <v>21</v>
      </c>
      <c r="L387" s="112" t="s">
        <v>2103</v>
      </c>
      <c r="M387" s="112" t="s">
        <v>21</v>
      </c>
      <c r="N387" s="112" t="s">
        <v>21</v>
      </c>
      <c r="O387" s="1117"/>
      <c r="P387" s="1118"/>
      <c r="Q387" s="112" t="s">
        <v>21</v>
      </c>
    </row>
    <row r="388" spans="2:17" x14ac:dyDescent="0.2">
      <c r="B388" s="115"/>
      <c r="C388" s="115"/>
      <c r="D388" s="99"/>
      <c r="E388" s="99"/>
      <c r="F388" s="391"/>
      <c r="G388" s="391"/>
      <c r="H388" s="391"/>
      <c r="I388" s="113"/>
      <c r="J388" s="113"/>
      <c r="K388" s="112"/>
      <c r="L388" s="112"/>
      <c r="M388" s="112"/>
      <c r="N388" s="112"/>
      <c r="O388" s="1117"/>
      <c r="P388" s="1118"/>
      <c r="Q388" s="112"/>
    </row>
    <row r="389" spans="2:17" x14ac:dyDescent="0.2">
      <c r="B389" s="115"/>
      <c r="C389" s="115"/>
      <c r="D389" s="99"/>
      <c r="E389" s="99"/>
      <c r="F389" s="391"/>
      <c r="G389" s="391"/>
      <c r="H389" s="391"/>
      <c r="I389" s="113"/>
      <c r="J389" s="113"/>
      <c r="K389" s="112"/>
      <c r="L389" s="112"/>
      <c r="M389" s="112"/>
      <c r="N389" s="112"/>
      <c r="O389" s="1117"/>
      <c r="P389" s="1118"/>
      <c r="Q389" s="112"/>
    </row>
    <row r="390" spans="2:17" x14ac:dyDescent="0.2">
      <c r="B390" s="115"/>
      <c r="C390" s="115"/>
      <c r="D390" s="99"/>
      <c r="E390" s="99"/>
      <c r="F390" s="391"/>
      <c r="G390" s="391"/>
      <c r="H390" s="391"/>
      <c r="I390" s="113"/>
      <c r="J390" s="113"/>
      <c r="K390" s="112"/>
      <c r="L390" s="112"/>
      <c r="M390" s="112"/>
      <c r="N390" s="112"/>
      <c r="O390" s="1117"/>
      <c r="P390" s="1118"/>
      <c r="Q390" s="112"/>
    </row>
    <row r="391" spans="2:17" x14ac:dyDescent="0.2">
      <c r="B391" s="115"/>
      <c r="C391" s="115"/>
      <c r="D391" s="99"/>
      <c r="E391" s="99"/>
      <c r="F391" s="391"/>
      <c r="G391" s="391"/>
      <c r="H391" s="391"/>
      <c r="I391" s="113"/>
      <c r="J391" s="113"/>
      <c r="K391" s="112"/>
      <c r="L391" s="112"/>
      <c r="M391" s="112"/>
      <c r="N391" s="112"/>
      <c r="O391" s="1117"/>
      <c r="P391" s="1118"/>
      <c r="Q391" s="112"/>
    </row>
    <row r="392" spans="2:17" x14ac:dyDescent="0.2">
      <c r="B392" s="115"/>
      <c r="C392" s="112"/>
      <c r="D392" s="112"/>
      <c r="E392" s="112"/>
      <c r="F392" s="112"/>
      <c r="G392" s="112"/>
      <c r="H392" s="112"/>
      <c r="I392" s="112"/>
      <c r="J392" s="112"/>
      <c r="K392" s="112"/>
      <c r="L392" s="112"/>
      <c r="M392" s="112"/>
      <c r="N392" s="112"/>
      <c r="O392" s="1117"/>
      <c r="P392" s="1118"/>
      <c r="Q392" s="112"/>
    </row>
    <row r="393" spans="2:17" x14ac:dyDescent="0.25">
      <c r="B393" s="337" t="s">
        <v>107</v>
      </c>
      <c r="C393" s="337"/>
      <c r="D393" s="337"/>
      <c r="E393" s="337"/>
      <c r="F393" s="337"/>
      <c r="G393" s="337"/>
      <c r="H393" s="337"/>
      <c r="I393" s="337"/>
      <c r="J393" s="337"/>
      <c r="K393" s="337"/>
      <c r="L393" s="337"/>
      <c r="M393" s="337"/>
      <c r="N393" s="337"/>
      <c r="O393" s="337"/>
      <c r="P393" s="337"/>
      <c r="Q393" s="337"/>
    </row>
    <row r="394" spans="2:17" x14ac:dyDescent="0.25">
      <c r="B394" s="337" t="s">
        <v>108</v>
      </c>
      <c r="C394" s="337"/>
      <c r="D394" s="337"/>
      <c r="E394" s="337"/>
      <c r="F394" s="337"/>
      <c r="G394" s="337"/>
      <c r="H394" s="337"/>
      <c r="I394" s="337"/>
      <c r="J394" s="337"/>
      <c r="K394" s="337"/>
      <c r="L394" s="337"/>
      <c r="M394" s="337"/>
      <c r="N394" s="337"/>
      <c r="O394" s="337"/>
      <c r="P394" s="337"/>
      <c r="Q394" s="337"/>
    </row>
    <row r="395" spans="2:17" x14ac:dyDescent="0.25">
      <c r="B395" s="337" t="s">
        <v>109</v>
      </c>
      <c r="C395" s="337"/>
      <c r="D395" s="337"/>
      <c r="E395" s="337"/>
      <c r="F395" s="337"/>
      <c r="G395" s="337"/>
      <c r="H395" s="337"/>
      <c r="I395" s="337"/>
      <c r="J395" s="337"/>
      <c r="K395" s="337"/>
      <c r="L395" s="337"/>
      <c r="M395" s="337"/>
      <c r="N395" s="337"/>
      <c r="O395" s="337"/>
      <c r="P395" s="337"/>
      <c r="Q395" s="337"/>
    </row>
    <row r="396" spans="2:17" x14ac:dyDescent="0.25">
      <c r="B396" s="337"/>
      <c r="C396" s="337"/>
      <c r="D396" s="337"/>
      <c r="E396" s="337"/>
      <c r="F396" s="337"/>
      <c r="G396" s="337"/>
      <c r="H396" s="337"/>
      <c r="I396" s="337"/>
      <c r="J396" s="337"/>
      <c r="K396" s="337"/>
      <c r="L396" s="337"/>
      <c r="M396" s="337"/>
      <c r="N396" s="337"/>
      <c r="O396" s="337"/>
      <c r="P396" s="337"/>
      <c r="Q396" s="337"/>
    </row>
    <row r="397" spans="2:17" ht="15.75" thickBot="1" x14ac:dyDescent="0.3">
      <c r="B397" s="337"/>
      <c r="C397" s="337"/>
      <c r="D397" s="337"/>
      <c r="E397" s="337"/>
      <c r="F397" s="337"/>
      <c r="G397" s="337"/>
      <c r="H397" s="337"/>
      <c r="I397" s="337"/>
      <c r="J397" s="337"/>
      <c r="K397" s="337"/>
      <c r="L397" s="337"/>
      <c r="M397" s="337"/>
      <c r="N397" s="337"/>
      <c r="O397" s="337"/>
      <c r="P397" s="337"/>
      <c r="Q397" s="337"/>
    </row>
    <row r="398" spans="2:17" ht="16.5" thickBot="1" x14ac:dyDescent="0.3">
      <c r="B398" s="1208" t="s">
        <v>110</v>
      </c>
      <c r="C398" s="1209"/>
      <c r="D398" s="1209"/>
      <c r="E398" s="1209"/>
      <c r="F398" s="1209"/>
      <c r="G398" s="1209"/>
      <c r="H398" s="1209"/>
      <c r="I398" s="1209"/>
      <c r="J398" s="1209"/>
      <c r="K398" s="1209"/>
      <c r="L398" s="1209"/>
      <c r="M398" s="1209"/>
      <c r="N398" s="1210"/>
      <c r="O398" s="337"/>
      <c r="P398" s="337"/>
      <c r="Q398" s="337"/>
    </row>
    <row r="399" spans="2:17" x14ac:dyDescent="0.25">
      <c r="B399" s="337"/>
      <c r="C399" s="337"/>
      <c r="D399" s="337"/>
      <c r="E399" s="337"/>
      <c r="F399" s="337"/>
      <c r="G399" s="337"/>
      <c r="H399" s="337"/>
      <c r="I399" s="337"/>
      <c r="J399" s="337"/>
      <c r="K399" s="337"/>
      <c r="L399" s="337"/>
      <c r="M399" s="337"/>
      <c r="N399" s="337"/>
      <c r="O399" s="337"/>
      <c r="P399" s="337"/>
      <c r="Q399" s="337"/>
    </row>
    <row r="400" spans="2:17" x14ac:dyDescent="0.25">
      <c r="B400" s="337"/>
      <c r="C400" s="337"/>
      <c r="D400" s="337"/>
      <c r="E400" s="337"/>
      <c r="F400" s="337"/>
      <c r="G400" s="337"/>
      <c r="H400" s="337"/>
      <c r="I400" s="337"/>
      <c r="J400" s="337"/>
      <c r="K400" s="337"/>
      <c r="L400" s="337"/>
      <c r="M400" s="337"/>
      <c r="N400" s="337"/>
      <c r="O400" s="337"/>
      <c r="P400" s="337"/>
      <c r="Q400" s="337"/>
    </row>
    <row r="401" spans="2:17" x14ac:dyDescent="0.25">
      <c r="B401" s="337"/>
      <c r="C401" s="337"/>
      <c r="D401" s="337"/>
      <c r="E401" s="337"/>
      <c r="F401" s="337"/>
      <c r="G401" s="337"/>
      <c r="H401" s="337"/>
      <c r="I401" s="337"/>
      <c r="J401" s="337"/>
      <c r="K401" s="337"/>
      <c r="L401" s="337"/>
      <c r="M401" s="337"/>
      <c r="N401" s="337"/>
      <c r="O401" s="337"/>
      <c r="P401" s="337"/>
      <c r="Q401" s="337"/>
    </row>
    <row r="402" spans="2:17" x14ac:dyDescent="0.25">
      <c r="B402" s="337"/>
      <c r="C402" s="337"/>
      <c r="D402" s="337"/>
      <c r="E402" s="337"/>
      <c r="F402" s="337"/>
      <c r="G402" s="337"/>
      <c r="H402" s="337"/>
      <c r="I402" s="337"/>
      <c r="J402" s="337"/>
      <c r="K402" s="337"/>
      <c r="L402" s="337"/>
      <c r="M402" s="337"/>
      <c r="N402" s="337"/>
      <c r="O402" s="337"/>
      <c r="P402" s="337"/>
      <c r="Q402" s="337"/>
    </row>
    <row r="403" spans="2:17" ht="78.75" x14ac:dyDescent="0.25">
      <c r="B403" s="375" t="s">
        <v>111</v>
      </c>
      <c r="C403" s="375" t="s">
        <v>112</v>
      </c>
      <c r="D403" s="375" t="s">
        <v>113</v>
      </c>
      <c r="E403" s="375" t="s">
        <v>114</v>
      </c>
      <c r="F403" s="375" t="s">
        <v>115</v>
      </c>
      <c r="G403" s="375" t="s">
        <v>116</v>
      </c>
      <c r="H403" s="375" t="s">
        <v>117</v>
      </c>
      <c r="I403" s="375" t="s">
        <v>118</v>
      </c>
      <c r="J403" s="1206" t="s">
        <v>119</v>
      </c>
      <c r="K403" s="1211"/>
      <c r="L403" s="1207"/>
      <c r="M403" s="375" t="s">
        <v>120</v>
      </c>
      <c r="N403" s="375" t="s">
        <v>1553</v>
      </c>
      <c r="O403" s="375" t="s">
        <v>1554</v>
      </c>
      <c r="P403" s="1206" t="s">
        <v>97</v>
      </c>
      <c r="Q403" s="1207"/>
    </row>
    <row r="404" spans="2:17" x14ac:dyDescent="0.2">
      <c r="B404" s="116" t="s">
        <v>123</v>
      </c>
      <c r="C404" s="116">
        <v>1</v>
      </c>
      <c r="D404" s="115" t="s">
        <v>2104</v>
      </c>
      <c r="E404" s="115">
        <v>1017140202</v>
      </c>
      <c r="F404" s="115" t="s">
        <v>140</v>
      </c>
      <c r="G404" s="115" t="s">
        <v>838</v>
      </c>
      <c r="H404" s="115">
        <v>2012</v>
      </c>
      <c r="I404" s="99"/>
      <c r="J404" s="117"/>
      <c r="K404" s="114" t="s">
        <v>279</v>
      </c>
      <c r="L404" s="113" t="s">
        <v>2010</v>
      </c>
      <c r="M404" s="112" t="s">
        <v>21</v>
      </c>
      <c r="N404" s="112" t="s">
        <v>22</v>
      </c>
      <c r="O404" s="112" t="s">
        <v>21</v>
      </c>
      <c r="P404" s="1114" t="s">
        <v>2105</v>
      </c>
      <c r="Q404" s="1114"/>
    </row>
    <row r="405" spans="2:17" ht="30" x14ac:dyDescent="0.2">
      <c r="B405" s="116" t="s">
        <v>229</v>
      </c>
      <c r="C405" s="116">
        <v>1</v>
      </c>
      <c r="D405" s="115" t="s">
        <v>2106</v>
      </c>
      <c r="E405" s="115">
        <v>21562846</v>
      </c>
      <c r="F405" s="115" t="s">
        <v>2107</v>
      </c>
      <c r="G405" s="115" t="s">
        <v>126</v>
      </c>
      <c r="H405" s="115">
        <v>2012</v>
      </c>
      <c r="I405" s="99"/>
      <c r="J405" s="117"/>
      <c r="K405" s="114" t="s">
        <v>2093</v>
      </c>
      <c r="L405" s="113" t="s">
        <v>2015</v>
      </c>
      <c r="M405" s="112" t="s">
        <v>21</v>
      </c>
      <c r="N405" s="112" t="s">
        <v>22</v>
      </c>
      <c r="O405" s="112" t="s">
        <v>22</v>
      </c>
      <c r="P405" s="688" t="s">
        <v>2108</v>
      </c>
      <c r="Q405" s="688"/>
    </row>
    <row r="406" spans="2:17" x14ac:dyDescent="0.2">
      <c r="B406" s="116"/>
      <c r="C406" s="116"/>
      <c r="D406" s="115"/>
      <c r="E406" s="115"/>
      <c r="F406" s="115"/>
      <c r="G406" s="115"/>
      <c r="H406" s="115"/>
      <c r="I406" s="99"/>
      <c r="J406" s="117"/>
      <c r="K406" s="114"/>
      <c r="L406" s="113"/>
      <c r="M406" s="112"/>
      <c r="N406" s="112"/>
      <c r="O406" s="112"/>
      <c r="P406" s="688"/>
      <c r="Q406" s="688"/>
    </row>
    <row r="407" spans="2:17" x14ac:dyDescent="0.25">
      <c r="B407" s="337"/>
      <c r="C407" s="337"/>
      <c r="D407" s="337"/>
      <c r="E407" s="337"/>
      <c r="F407" s="337"/>
      <c r="G407" s="337"/>
      <c r="H407" s="337"/>
      <c r="I407" s="337"/>
      <c r="J407" s="337"/>
      <c r="K407" s="337"/>
      <c r="L407" s="337"/>
      <c r="M407" s="337"/>
      <c r="N407" s="337"/>
      <c r="O407" s="337"/>
      <c r="P407" s="337"/>
      <c r="Q407" s="337"/>
    </row>
    <row r="408" spans="2:17" ht="15.75" thickBot="1" x14ac:dyDescent="0.3">
      <c r="B408" s="337"/>
      <c r="C408" s="337"/>
      <c r="D408" s="337"/>
      <c r="E408" s="337"/>
      <c r="F408" s="337"/>
      <c r="G408" s="337"/>
      <c r="H408" s="337"/>
      <c r="I408" s="337"/>
      <c r="J408" s="337"/>
      <c r="K408" s="337"/>
      <c r="L408" s="337"/>
      <c r="M408" s="337"/>
      <c r="N408" s="337"/>
      <c r="O408" s="337"/>
      <c r="P408" s="337"/>
      <c r="Q408" s="337"/>
    </row>
    <row r="409" spans="2:17" ht="16.5" thickBot="1" x14ac:dyDescent="0.3">
      <c r="B409" s="1208" t="s">
        <v>145</v>
      </c>
      <c r="C409" s="1209"/>
      <c r="D409" s="1209"/>
      <c r="E409" s="1209"/>
      <c r="F409" s="1209"/>
      <c r="G409" s="1209"/>
      <c r="H409" s="1209"/>
      <c r="I409" s="1209"/>
      <c r="J409" s="1209"/>
      <c r="K409" s="1209"/>
      <c r="L409" s="1209"/>
      <c r="M409" s="1209"/>
      <c r="N409" s="1210"/>
      <c r="O409" s="337"/>
      <c r="P409" s="337"/>
      <c r="Q409" s="337"/>
    </row>
    <row r="410" spans="2:17" x14ac:dyDescent="0.25">
      <c r="B410" s="337"/>
      <c r="C410" s="337"/>
      <c r="D410" s="337"/>
      <c r="E410" s="337"/>
      <c r="F410" s="337"/>
      <c r="G410" s="337"/>
      <c r="H410" s="337"/>
      <c r="I410" s="337"/>
      <c r="J410" s="337"/>
      <c r="K410" s="337"/>
      <c r="L410" s="337"/>
      <c r="M410" s="337"/>
      <c r="N410" s="337"/>
      <c r="O410" s="337"/>
      <c r="P410" s="337"/>
      <c r="Q410" s="337"/>
    </row>
    <row r="411" spans="2:17" x14ac:dyDescent="0.25">
      <c r="B411" s="337"/>
      <c r="C411" s="337"/>
      <c r="D411" s="337"/>
      <c r="E411" s="337"/>
      <c r="F411" s="337"/>
      <c r="G411" s="337"/>
      <c r="H411" s="337"/>
      <c r="I411" s="337"/>
      <c r="J411" s="337"/>
      <c r="K411" s="337"/>
      <c r="L411" s="337"/>
      <c r="M411" s="337"/>
      <c r="N411" s="337"/>
      <c r="O411" s="337"/>
      <c r="P411" s="337"/>
      <c r="Q411" s="337"/>
    </row>
    <row r="412" spans="2:17" ht="31.5" x14ac:dyDescent="0.25">
      <c r="B412" s="387" t="s">
        <v>20</v>
      </c>
      <c r="C412" s="387" t="s">
        <v>98</v>
      </c>
      <c r="D412" s="1206" t="s">
        <v>97</v>
      </c>
      <c r="E412" s="1207"/>
      <c r="F412" s="337"/>
      <c r="G412" s="337"/>
      <c r="H412" s="337"/>
      <c r="I412" s="337"/>
      <c r="J412" s="337"/>
      <c r="K412" s="337"/>
      <c r="L412" s="337"/>
      <c r="M412" s="337"/>
      <c r="N412" s="337"/>
      <c r="O412" s="337"/>
      <c r="P412" s="337"/>
      <c r="Q412" s="337"/>
    </row>
    <row r="413" spans="2:17" x14ac:dyDescent="0.25">
      <c r="B413" s="180" t="s">
        <v>147</v>
      </c>
      <c r="C413" s="112" t="s">
        <v>22</v>
      </c>
      <c r="D413" s="1119" t="s">
        <v>2109</v>
      </c>
      <c r="E413" s="1119"/>
      <c r="F413" s="337"/>
      <c r="G413" s="337"/>
      <c r="H413" s="337"/>
      <c r="I413" s="337"/>
      <c r="J413" s="337"/>
      <c r="K413" s="337"/>
      <c r="L413" s="337"/>
      <c r="M413" s="337"/>
      <c r="N413" s="337"/>
      <c r="O413" s="337"/>
      <c r="P413" s="337"/>
      <c r="Q413" s="337"/>
    </row>
    <row r="414" spans="2:17" x14ac:dyDescent="0.25">
      <c r="B414" s="337"/>
      <c r="C414" s="337"/>
      <c r="D414" s="337"/>
      <c r="E414" s="337"/>
      <c r="F414" s="337"/>
      <c r="G414" s="337"/>
      <c r="H414" s="337"/>
      <c r="I414" s="337"/>
      <c r="J414" s="337"/>
      <c r="K414" s="337"/>
      <c r="L414" s="337"/>
      <c r="M414" s="337"/>
      <c r="N414" s="337"/>
      <c r="O414" s="337"/>
      <c r="P414" s="337"/>
      <c r="Q414" s="337"/>
    </row>
    <row r="415" spans="2:17" x14ac:dyDescent="0.25">
      <c r="B415" s="337"/>
      <c r="C415" s="337"/>
      <c r="D415" s="337"/>
      <c r="E415" s="337"/>
      <c r="F415" s="337"/>
      <c r="G415" s="337"/>
      <c r="H415" s="337"/>
      <c r="I415" s="337"/>
      <c r="J415" s="337"/>
      <c r="K415" s="337"/>
      <c r="L415" s="337"/>
      <c r="M415" s="337"/>
      <c r="N415" s="337"/>
      <c r="O415" s="337"/>
      <c r="P415" s="337"/>
      <c r="Q415" s="337"/>
    </row>
    <row r="416" spans="2:17" ht="15.75" x14ac:dyDescent="0.25">
      <c r="B416" s="1189" t="s">
        <v>148</v>
      </c>
      <c r="C416" s="1190"/>
      <c r="D416" s="1190"/>
      <c r="E416" s="1190"/>
      <c r="F416" s="1190"/>
      <c r="G416" s="1190"/>
      <c r="H416" s="1190"/>
      <c r="I416" s="1190"/>
      <c r="J416" s="1190"/>
      <c r="K416" s="1190"/>
      <c r="L416" s="1190"/>
      <c r="M416" s="1190"/>
      <c r="N416" s="1190"/>
      <c r="O416" s="1190"/>
      <c r="P416" s="1190"/>
      <c r="Q416" s="337"/>
    </row>
    <row r="417" spans="1:17" x14ac:dyDescent="0.25">
      <c r="B417" s="337"/>
      <c r="C417" s="337"/>
      <c r="D417" s="337"/>
      <c r="E417" s="337"/>
      <c r="F417" s="337"/>
      <c r="G417" s="337"/>
      <c r="H417" s="337"/>
      <c r="I417" s="337"/>
      <c r="J417" s="337"/>
      <c r="K417" s="337"/>
      <c r="L417" s="337"/>
      <c r="M417" s="337"/>
      <c r="N417" s="337"/>
      <c r="O417" s="337"/>
      <c r="P417" s="337"/>
      <c r="Q417" s="337"/>
    </row>
    <row r="418" spans="1:17" ht="15.75" thickBot="1" x14ac:dyDescent="0.3">
      <c r="B418" s="337"/>
      <c r="C418" s="337"/>
      <c r="D418" s="337"/>
      <c r="E418" s="337"/>
      <c r="F418" s="337"/>
      <c r="G418" s="337"/>
      <c r="H418" s="337"/>
      <c r="I418" s="337"/>
      <c r="J418" s="337"/>
      <c r="K418" s="337"/>
      <c r="L418" s="337"/>
      <c r="M418" s="337"/>
      <c r="N418" s="337"/>
      <c r="O418" s="337"/>
      <c r="P418" s="337"/>
      <c r="Q418" s="337"/>
    </row>
    <row r="419" spans="1:17" ht="16.5" thickBot="1" x14ac:dyDescent="0.3">
      <c r="B419" s="1208" t="s">
        <v>149</v>
      </c>
      <c r="C419" s="1209"/>
      <c r="D419" s="1209"/>
      <c r="E419" s="1209"/>
      <c r="F419" s="1209"/>
      <c r="G419" s="1209"/>
      <c r="H419" s="1209"/>
      <c r="I419" s="1209"/>
      <c r="J419" s="1209"/>
      <c r="K419" s="1209"/>
      <c r="L419" s="1209"/>
      <c r="M419" s="1209"/>
      <c r="N419" s="1210"/>
      <c r="O419" s="337"/>
      <c r="P419" s="337"/>
      <c r="Q419" s="337"/>
    </row>
    <row r="420" spans="1:17" x14ac:dyDescent="0.25">
      <c r="B420" s="337"/>
      <c r="C420" s="337"/>
      <c r="D420" s="337"/>
      <c r="E420" s="337"/>
      <c r="F420" s="337"/>
      <c r="G420" s="337"/>
      <c r="H420" s="337"/>
      <c r="I420" s="337"/>
      <c r="J420" s="337"/>
      <c r="K420" s="337"/>
      <c r="L420" s="337"/>
      <c r="M420" s="337"/>
      <c r="N420" s="337"/>
      <c r="O420" s="337"/>
      <c r="P420" s="337"/>
      <c r="Q420" s="337"/>
    </row>
    <row r="421" spans="1:17" ht="15.75" thickBot="1" x14ac:dyDescent="0.3">
      <c r="B421" s="337"/>
      <c r="C421" s="337"/>
      <c r="D421" s="337"/>
      <c r="E421" s="337"/>
      <c r="F421" s="337"/>
      <c r="G421" s="337"/>
      <c r="H421" s="337"/>
      <c r="I421" s="337"/>
      <c r="J421" s="337"/>
      <c r="K421" s="337"/>
      <c r="L421" s="337"/>
      <c r="M421" s="379"/>
      <c r="N421" s="379"/>
      <c r="O421" s="337"/>
      <c r="P421" s="337"/>
      <c r="Q421" s="337"/>
    </row>
    <row r="422" spans="1:17" ht="78.75" x14ac:dyDescent="0.25">
      <c r="A422" s="14"/>
      <c r="B422" s="228" t="s">
        <v>36</v>
      </c>
      <c r="C422" s="228" t="s">
        <v>37</v>
      </c>
      <c r="D422" s="228" t="s">
        <v>38</v>
      </c>
      <c r="E422" s="228" t="s">
        <v>39</v>
      </c>
      <c r="F422" s="228" t="s">
        <v>40</v>
      </c>
      <c r="G422" s="228" t="s">
        <v>41</v>
      </c>
      <c r="H422" s="228" t="s">
        <v>42</v>
      </c>
      <c r="I422" s="228" t="s">
        <v>43</v>
      </c>
      <c r="J422" s="228" t="s">
        <v>44</v>
      </c>
      <c r="K422" s="228" t="s">
        <v>45</v>
      </c>
      <c r="L422" s="228" t="s">
        <v>46</v>
      </c>
      <c r="M422" s="229" t="s">
        <v>47</v>
      </c>
      <c r="N422" s="228" t="s">
        <v>48</v>
      </c>
      <c r="O422" s="228" t="s">
        <v>49</v>
      </c>
      <c r="P422" s="227" t="s">
        <v>50</v>
      </c>
      <c r="Q422" s="227" t="s">
        <v>51</v>
      </c>
    </row>
    <row r="423" spans="1:17" x14ac:dyDescent="0.25">
      <c r="A423" s="62">
        <v>1</v>
      </c>
      <c r="B423" s="206"/>
      <c r="C423" s="220"/>
      <c r="D423" s="206"/>
      <c r="E423" s="221"/>
      <c r="F423" s="220"/>
      <c r="G423" s="226"/>
      <c r="H423" s="225"/>
      <c r="I423" s="219"/>
      <c r="J423" s="219"/>
      <c r="K423" s="219"/>
      <c r="L423" s="219"/>
      <c r="M423" s="223"/>
      <c r="N423" s="223">
        <f>+M423*G423</f>
        <v>0</v>
      </c>
      <c r="O423" s="216"/>
      <c r="P423" s="216"/>
      <c r="Q423" s="215"/>
    </row>
    <row r="424" spans="1:17" x14ac:dyDescent="0.25">
      <c r="A424" s="62">
        <f>+A423+1</f>
        <v>2</v>
      </c>
      <c r="B424" s="206"/>
      <c r="C424" s="220"/>
      <c r="D424" s="206"/>
      <c r="E424" s="221"/>
      <c r="F424" s="220"/>
      <c r="G424" s="220"/>
      <c r="H424" s="220"/>
      <c r="I424" s="219"/>
      <c r="J424" s="219"/>
      <c r="K424" s="219"/>
      <c r="L424" s="219"/>
      <c r="M424" s="223"/>
      <c r="N424" s="223"/>
      <c r="O424" s="216"/>
      <c r="P424" s="216"/>
      <c r="Q424" s="215"/>
    </row>
    <row r="425" spans="1:17" x14ac:dyDescent="0.25">
      <c r="A425" s="62">
        <f t="shared" ref="A425:A430" si="14">+A424+1</f>
        <v>3</v>
      </c>
      <c r="B425" s="206"/>
      <c r="C425" s="220"/>
      <c r="D425" s="206"/>
      <c r="E425" s="221"/>
      <c r="F425" s="220"/>
      <c r="G425" s="220"/>
      <c r="H425" s="220"/>
      <c r="I425" s="219"/>
      <c r="J425" s="219"/>
      <c r="K425" s="219"/>
      <c r="L425" s="219"/>
      <c r="M425" s="223"/>
      <c r="N425" s="223"/>
      <c r="O425" s="216"/>
      <c r="P425" s="216"/>
      <c r="Q425" s="215"/>
    </row>
    <row r="426" spans="1:17" x14ac:dyDescent="0.25">
      <c r="A426" s="62">
        <f t="shared" si="14"/>
        <v>4</v>
      </c>
      <c r="B426" s="206"/>
      <c r="C426" s="220"/>
      <c r="D426" s="206"/>
      <c r="E426" s="221"/>
      <c r="F426" s="220"/>
      <c r="G426" s="220"/>
      <c r="H426" s="220"/>
      <c r="I426" s="219"/>
      <c r="J426" s="219"/>
      <c r="K426" s="219"/>
      <c r="L426" s="219"/>
      <c r="M426" s="223"/>
      <c r="N426" s="223"/>
      <c r="O426" s="216"/>
      <c r="P426" s="216"/>
      <c r="Q426" s="215"/>
    </row>
    <row r="427" spans="1:17" x14ac:dyDescent="0.25">
      <c r="A427" s="62">
        <f t="shared" si="14"/>
        <v>5</v>
      </c>
      <c r="B427" s="206"/>
      <c r="C427" s="220"/>
      <c r="D427" s="206"/>
      <c r="E427" s="221"/>
      <c r="F427" s="220"/>
      <c r="G427" s="220"/>
      <c r="H427" s="220"/>
      <c r="I427" s="219"/>
      <c r="J427" s="219"/>
      <c r="K427" s="219"/>
      <c r="L427" s="219"/>
      <c r="M427" s="223"/>
      <c r="N427" s="223"/>
      <c r="O427" s="216"/>
      <c r="P427" s="216"/>
      <c r="Q427" s="215"/>
    </row>
    <row r="428" spans="1:17" x14ac:dyDescent="0.25">
      <c r="A428" s="62">
        <f t="shared" si="14"/>
        <v>6</v>
      </c>
      <c r="B428" s="206"/>
      <c r="C428" s="220"/>
      <c r="D428" s="206"/>
      <c r="E428" s="221"/>
      <c r="F428" s="220"/>
      <c r="G428" s="220"/>
      <c r="H428" s="220"/>
      <c r="I428" s="219"/>
      <c r="J428" s="219"/>
      <c r="K428" s="219"/>
      <c r="L428" s="219"/>
      <c r="M428" s="223"/>
      <c r="N428" s="223"/>
      <c r="O428" s="216"/>
      <c r="P428" s="216"/>
      <c r="Q428" s="215"/>
    </row>
    <row r="429" spans="1:17" x14ac:dyDescent="0.25">
      <c r="A429" s="62">
        <f t="shared" si="14"/>
        <v>7</v>
      </c>
      <c r="B429" s="206"/>
      <c r="C429" s="220"/>
      <c r="D429" s="206"/>
      <c r="E429" s="221"/>
      <c r="F429" s="220"/>
      <c r="G429" s="220"/>
      <c r="H429" s="220"/>
      <c r="I429" s="219"/>
      <c r="J429" s="219"/>
      <c r="K429" s="219"/>
      <c r="L429" s="219"/>
      <c r="M429" s="223"/>
      <c r="N429" s="223"/>
      <c r="O429" s="216"/>
      <c r="P429" s="216"/>
      <c r="Q429" s="215"/>
    </row>
    <row r="430" spans="1:17" x14ac:dyDescent="0.25">
      <c r="A430" s="62">
        <f t="shared" si="14"/>
        <v>8</v>
      </c>
      <c r="B430" s="206"/>
      <c r="C430" s="220"/>
      <c r="D430" s="206"/>
      <c r="E430" s="221"/>
      <c r="F430" s="220"/>
      <c r="G430" s="220"/>
      <c r="H430" s="220"/>
      <c r="I430" s="219"/>
      <c r="J430" s="219"/>
      <c r="K430" s="219"/>
      <c r="L430" s="219"/>
      <c r="M430" s="223"/>
      <c r="N430" s="223"/>
      <c r="O430" s="216"/>
      <c r="P430" s="216"/>
      <c r="Q430" s="215"/>
    </row>
    <row r="431" spans="1:17" ht="15.75" x14ac:dyDescent="0.25">
      <c r="A431" s="62"/>
      <c r="B431" s="222" t="s">
        <v>31</v>
      </c>
      <c r="C431" s="220"/>
      <c r="D431" s="206"/>
      <c r="E431" s="221"/>
      <c r="F431" s="220"/>
      <c r="G431" s="220"/>
      <c r="H431" s="220"/>
      <c r="I431" s="219"/>
      <c r="J431" s="219"/>
      <c r="K431" s="217">
        <f t="shared" ref="K431:N431" si="15">SUM(K423:K430)</f>
        <v>0</v>
      </c>
      <c r="L431" s="217">
        <f t="shared" si="15"/>
        <v>0</v>
      </c>
      <c r="M431" s="218">
        <f t="shared" si="15"/>
        <v>0</v>
      </c>
      <c r="N431" s="217">
        <f t="shared" si="15"/>
        <v>0</v>
      </c>
      <c r="O431" s="216"/>
      <c r="P431" s="216"/>
      <c r="Q431" s="215"/>
    </row>
    <row r="432" spans="1:17" x14ac:dyDescent="0.25">
      <c r="B432" s="209"/>
      <c r="C432" s="209"/>
      <c r="D432" s="209"/>
      <c r="E432" s="214"/>
      <c r="F432" s="209"/>
      <c r="G432" s="209"/>
      <c r="H432" s="209"/>
      <c r="I432" s="209"/>
      <c r="J432" s="209"/>
      <c r="K432" s="209"/>
      <c r="L432" s="209"/>
      <c r="M432" s="209"/>
      <c r="N432" s="209"/>
      <c r="O432" s="209"/>
      <c r="P432" s="209"/>
      <c r="Q432" s="337"/>
    </row>
    <row r="433" spans="2:17" ht="15.75" x14ac:dyDescent="0.25">
      <c r="B433" s="211" t="s">
        <v>172</v>
      </c>
      <c r="C433" s="401">
        <f>+K431</f>
        <v>0</v>
      </c>
      <c r="D433" s="337"/>
      <c r="E433" s="337"/>
      <c r="F433" s="337"/>
      <c r="G433" s="337"/>
      <c r="H433" s="212"/>
      <c r="I433" s="212"/>
      <c r="J433" s="212"/>
      <c r="K433" s="212"/>
      <c r="L433" s="212"/>
      <c r="M433" s="212"/>
      <c r="N433" s="209"/>
      <c r="O433" s="209"/>
      <c r="P433" s="209"/>
      <c r="Q433" s="337"/>
    </row>
    <row r="434" spans="2:17" x14ac:dyDescent="0.25">
      <c r="B434" s="337"/>
      <c r="C434" s="337"/>
      <c r="D434" s="337"/>
      <c r="E434" s="337"/>
      <c r="F434" s="337"/>
      <c r="G434" s="337"/>
      <c r="H434" s="337"/>
      <c r="I434" s="337"/>
      <c r="J434" s="337"/>
      <c r="K434" s="337"/>
      <c r="L434" s="337"/>
      <c r="M434" s="337"/>
      <c r="N434" s="337"/>
      <c r="O434" s="337"/>
      <c r="P434" s="337"/>
      <c r="Q434" s="337"/>
    </row>
    <row r="435" spans="2:17" ht="15.75" thickBot="1" x14ac:dyDescent="0.3">
      <c r="B435" s="337"/>
      <c r="C435" s="337"/>
      <c r="D435" s="337"/>
      <c r="E435" s="337"/>
      <c r="F435" s="337"/>
      <c r="G435" s="337"/>
      <c r="H435" s="337"/>
      <c r="I435" s="337"/>
      <c r="J435" s="337"/>
      <c r="K435" s="337"/>
      <c r="L435" s="337"/>
      <c r="M435" s="337"/>
      <c r="N435" s="337"/>
      <c r="O435" s="337"/>
      <c r="P435" s="337"/>
      <c r="Q435" s="337"/>
    </row>
    <row r="436" spans="2:17" ht="32.25" thickBot="1" x14ac:dyDescent="0.3">
      <c r="B436" s="402" t="s">
        <v>173</v>
      </c>
      <c r="C436" s="403" t="s">
        <v>174</v>
      </c>
      <c r="D436" s="402" t="s">
        <v>30</v>
      </c>
      <c r="E436" s="403" t="s">
        <v>175</v>
      </c>
      <c r="F436" s="337"/>
      <c r="G436" s="337"/>
      <c r="H436" s="337"/>
      <c r="I436" s="337"/>
      <c r="J436" s="337"/>
      <c r="K436" s="337"/>
      <c r="L436" s="337"/>
      <c r="M436" s="337"/>
      <c r="N436" s="337"/>
      <c r="O436" s="337"/>
      <c r="P436" s="337"/>
      <c r="Q436" s="337"/>
    </row>
    <row r="437" spans="2:17" x14ac:dyDescent="0.25">
      <c r="B437" s="404" t="s">
        <v>176</v>
      </c>
      <c r="C437" s="405">
        <v>20</v>
      </c>
      <c r="D437" s="405"/>
      <c r="E437" s="1212">
        <f>+D437+D438+D439</f>
        <v>0</v>
      </c>
      <c r="F437" s="337"/>
      <c r="G437" s="337"/>
      <c r="H437" s="337"/>
      <c r="I437" s="337"/>
      <c r="J437" s="337"/>
      <c r="K437" s="337"/>
      <c r="L437" s="337"/>
      <c r="M437" s="337"/>
      <c r="N437" s="337"/>
      <c r="O437" s="337"/>
      <c r="P437" s="337"/>
      <c r="Q437" s="337"/>
    </row>
    <row r="438" spans="2:17" x14ac:dyDescent="0.25">
      <c r="B438" s="404" t="s">
        <v>177</v>
      </c>
      <c r="C438" s="695">
        <v>30</v>
      </c>
      <c r="D438" s="688">
        <v>0</v>
      </c>
      <c r="E438" s="1213"/>
      <c r="F438" s="337"/>
      <c r="G438" s="337"/>
      <c r="H438" s="337"/>
      <c r="I438" s="337"/>
      <c r="J438" s="337"/>
      <c r="K438" s="337"/>
      <c r="L438" s="337"/>
      <c r="M438" s="337"/>
      <c r="N438" s="337"/>
      <c r="O438" s="337"/>
      <c r="P438" s="337"/>
      <c r="Q438" s="337"/>
    </row>
    <row r="439" spans="2:17" ht="15.75" thickBot="1" x14ac:dyDescent="0.3">
      <c r="B439" s="404" t="s">
        <v>178</v>
      </c>
      <c r="C439" s="406">
        <v>40</v>
      </c>
      <c r="D439" s="406">
        <v>0</v>
      </c>
      <c r="E439" s="1214"/>
      <c r="F439" s="337"/>
      <c r="G439" s="337"/>
      <c r="H439" s="337"/>
      <c r="I439" s="337"/>
      <c r="J439" s="337"/>
      <c r="K439" s="337"/>
      <c r="L439" s="337"/>
      <c r="M439" s="337"/>
      <c r="N439" s="337"/>
      <c r="O439" s="337"/>
      <c r="P439" s="337"/>
      <c r="Q439" s="337"/>
    </row>
    <row r="440" spans="2:17" x14ac:dyDescent="0.25">
      <c r="B440" s="337"/>
      <c r="C440" s="337"/>
      <c r="D440" s="337"/>
      <c r="E440" s="337"/>
      <c r="F440" s="337"/>
      <c r="G440" s="337"/>
      <c r="H440" s="337"/>
      <c r="I440" s="337"/>
      <c r="J440" s="337"/>
      <c r="K440" s="337"/>
      <c r="L440" s="337"/>
      <c r="M440" s="337"/>
      <c r="N440" s="337"/>
      <c r="O440" s="337"/>
      <c r="P440" s="337"/>
      <c r="Q440" s="337"/>
    </row>
    <row r="441" spans="2:17" ht="15.75" thickBot="1" x14ac:dyDescent="0.3">
      <c r="B441" s="337"/>
      <c r="C441" s="337"/>
      <c r="D441" s="337"/>
      <c r="E441" s="337"/>
      <c r="F441" s="337"/>
      <c r="G441" s="337"/>
      <c r="H441" s="337"/>
      <c r="I441" s="337"/>
      <c r="J441" s="337"/>
      <c r="K441" s="337"/>
      <c r="L441" s="337"/>
      <c r="M441" s="337"/>
      <c r="N441" s="337"/>
      <c r="O441" s="337"/>
      <c r="P441" s="337"/>
      <c r="Q441" s="337"/>
    </row>
    <row r="442" spans="2:17" ht="16.5" thickBot="1" x14ac:dyDescent="0.3">
      <c r="B442" s="1208" t="s">
        <v>179</v>
      </c>
      <c r="C442" s="1209"/>
      <c r="D442" s="1209"/>
      <c r="E442" s="1209"/>
      <c r="F442" s="1209"/>
      <c r="G442" s="1209"/>
      <c r="H442" s="1209"/>
      <c r="I442" s="1209"/>
      <c r="J442" s="1209"/>
      <c r="K442" s="1209"/>
      <c r="L442" s="1209"/>
      <c r="M442" s="1209"/>
      <c r="N442" s="1210"/>
      <c r="O442" s="337"/>
      <c r="P442" s="337"/>
      <c r="Q442" s="337"/>
    </row>
    <row r="443" spans="2:17" x14ac:dyDescent="0.25">
      <c r="B443" s="337"/>
      <c r="C443" s="337"/>
      <c r="D443" s="337"/>
      <c r="E443" s="337"/>
      <c r="F443" s="337"/>
      <c r="G443" s="337"/>
      <c r="H443" s="337"/>
      <c r="I443" s="337"/>
      <c r="J443" s="337"/>
      <c r="K443" s="337"/>
      <c r="L443" s="337"/>
      <c r="M443" s="337"/>
      <c r="N443" s="337"/>
      <c r="O443" s="337"/>
      <c r="P443" s="337"/>
      <c r="Q443" s="337"/>
    </row>
    <row r="444" spans="2:17" ht="78.75" x14ac:dyDescent="0.25">
      <c r="B444" s="375" t="s">
        <v>111</v>
      </c>
      <c r="C444" s="375" t="s">
        <v>112</v>
      </c>
      <c r="D444" s="375" t="s">
        <v>113</v>
      </c>
      <c r="E444" s="375" t="s">
        <v>114</v>
      </c>
      <c r="F444" s="375" t="s">
        <v>115</v>
      </c>
      <c r="G444" s="375" t="s">
        <v>116</v>
      </c>
      <c r="H444" s="375" t="s">
        <v>117</v>
      </c>
      <c r="I444" s="375" t="s">
        <v>118</v>
      </c>
      <c r="J444" s="1206" t="s">
        <v>119</v>
      </c>
      <c r="K444" s="1211"/>
      <c r="L444" s="1207"/>
      <c r="M444" s="375" t="s">
        <v>120</v>
      </c>
      <c r="N444" s="375" t="s">
        <v>1553</v>
      </c>
      <c r="O444" s="375" t="s">
        <v>1554</v>
      </c>
      <c r="P444" s="1206" t="s">
        <v>97</v>
      </c>
      <c r="Q444" s="1207"/>
    </row>
    <row r="445" spans="2:17" ht="60" x14ac:dyDescent="0.2">
      <c r="B445" s="116" t="s">
        <v>180</v>
      </c>
      <c r="C445" s="116"/>
      <c r="D445" s="115"/>
      <c r="E445" s="115"/>
      <c r="F445" s="115"/>
      <c r="G445" s="115"/>
      <c r="H445" s="115"/>
      <c r="I445" s="99"/>
      <c r="J445" s="117" t="s">
        <v>2097</v>
      </c>
      <c r="K445" s="114" t="s">
        <v>2098</v>
      </c>
      <c r="L445" s="113" t="s">
        <v>2099</v>
      </c>
      <c r="M445" s="112"/>
      <c r="N445" s="112"/>
      <c r="O445" s="112"/>
      <c r="P445" s="1119"/>
      <c r="Q445" s="1119"/>
    </row>
    <row r="446" spans="2:17" ht="30" x14ac:dyDescent="0.2">
      <c r="B446" s="116" t="s">
        <v>214</v>
      </c>
      <c r="C446" s="116"/>
      <c r="D446" s="115"/>
      <c r="E446" s="115"/>
      <c r="F446" s="115"/>
      <c r="G446" s="115"/>
      <c r="H446" s="115"/>
      <c r="I446" s="99"/>
      <c r="J446" s="117"/>
      <c r="K446" s="114"/>
      <c r="L446" s="113"/>
      <c r="M446" s="112"/>
      <c r="N446" s="112"/>
      <c r="O446" s="112"/>
      <c r="P446" s="688"/>
      <c r="Q446" s="688"/>
    </row>
    <row r="447" spans="2:17" x14ac:dyDescent="0.2">
      <c r="B447" s="116" t="s">
        <v>208</v>
      </c>
      <c r="C447" s="116"/>
      <c r="D447" s="115"/>
      <c r="E447" s="115"/>
      <c r="F447" s="115"/>
      <c r="G447" s="115"/>
      <c r="H447" s="115"/>
      <c r="I447" s="99"/>
      <c r="J447" s="117"/>
      <c r="K447" s="113"/>
      <c r="L447" s="113"/>
      <c r="M447" s="112"/>
      <c r="N447" s="112"/>
      <c r="O447" s="112"/>
      <c r="P447" s="1119"/>
      <c r="Q447" s="1119"/>
    </row>
    <row r="448" spans="2:17" x14ac:dyDescent="0.25">
      <c r="B448" s="337"/>
      <c r="C448" s="337"/>
      <c r="D448" s="337"/>
      <c r="E448" s="337"/>
      <c r="F448" s="337"/>
      <c r="G448" s="337"/>
      <c r="H448" s="337"/>
      <c r="I448" s="337"/>
      <c r="J448" s="337"/>
      <c r="K448" s="337"/>
      <c r="L448" s="337"/>
      <c r="M448" s="337"/>
      <c r="N448" s="337"/>
      <c r="O448" s="337"/>
      <c r="P448" s="337"/>
      <c r="Q448" s="337"/>
    </row>
    <row r="449" spans="2:17" x14ac:dyDescent="0.25">
      <c r="B449" s="337"/>
      <c r="C449" s="337"/>
      <c r="D449" s="337"/>
      <c r="E449" s="337"/>
      <c r="F449" s="337"/>
      <c r="G449" s="337"/>
      <c r="H449" s="337"/>
      <c r="I449" s="337"/>
      <c r="J449" s="337"/>
      <c r="K449" s="337"/>
      <c r="L449" s="337"/>
      <c r="M449" s="337"/>
      <c r="N449" s="337"/>
      <c r="O449" s="337"/>
      <c r="P449" s="337"/>
      <c r="Q449" s="337"/>
    </row>
    <row r="450" spans="2:17" ht="15.75" thickBot="1" x14ac:dyDescent="0.3">
      <c r="B450" s="337"/>
      <c r="C450" s="337"/>
      <c r="D450" s="337"/>
      <c r="E450" s="337"/>
      <c r="F450" s="337"/>
      <c r="G450" s="337"/>
      <c r="H450" s="337"/>
      <c r="I450" s="337"/>
      <c r="J450" s="337"/>
      <c r="K450" s="337"/>
      <c r="L450" s="337"/>
      <c r="M450" s="337"/>
      <c r="N450" s="337"/>
      <c r="O450" s="337"/>
      <c r="P450" s="337"/>
      <c r="Q450" s="337"/>
    </row>
    <row r="451" spans="2:17" ht="31.5" x14ac:dyDescent="0.25">
      <c r="B451" s="377" t="s">
        <v>20</v>
      </c>
      <c r="C451" s="377" t="s">
        <v>173</v>
      </c>
      <c r="D451" s="375" t="s">
        <v>174</v>
      </c>
      <c r="E451" s="377" t="s">
        <v>30</v>
      </c>
      <c r="F451" s="403" t="s">
        <v>194</v>
      </c>
      <c r="G451" s="407"/>
      <c r="H451" s="337"/>
      <c r="I451" s="337"/>
      <c r="J451" s="337"/>
      <c r="K451" s="337"/>
      <c r="L451" s="337"/>
      <c r="M451" s="337"/>
      <c r="N451" s="337"/>
      <c r="O451" s="337"/>
      <c r="P451" s="337"/>
      <c r="Q451" s="337"/>
    </row>
    <row r="452" spans="2:17" ht="180" x14ac:dyDescent="0.2">
      <c r="B452" s="1215" t="s">
        <v>195</v>
      </c>
      <c r="C452" s="408" t="s">
        <v>196</v>
      </c>
      <c r="D452" s="688">
        <v>25</v>
      </c>
      <c r="E452" s="688">
        <v>25</v>
      </c>
      <c r="F452" s="1216">
        <f>+E452+E453+E454</f>
        <v>35</v>
      </c>
      <c r="G452" s="409"/>
      <c r="H452" s="337"/>
      <c r="I452" s="337"/>
      <c r="J452" s="337"/>
      <c r="K452" s="337"/>
      <c r="L452" s="337"/>
      <c r="M452" s="337"/>
      <c r="N452" s="337"/>
      <c r="O452" s="337"/>
      <c r="P452" s="337"/>
      <c r="Q452" s="337"/>
    </row>
    <row r="453" spans="2:17" ht="135" x14ac:dyDescent="0.2">
      <c r="B453" s="1215"/>
      <c r="C453" s="408" t="s">
        <v>197</v>
      </c>
      <c r="D453" s="683">
        <v>25</v>
      </c>
      <c r="E453" s="688">
        <v>0</v>
      </c>
      <c r="F453" s="1217"/>
      <c r="G453" s="409"/>
      <c r="H453" s="337"/>
      <c r="I453" s="337"/>
      <c r="J453" s="337"/>
      <c r="K453" s="337"/>
      <c r="L453" s="337"/>
      <c r="M453" s="337"/>
      <c r="N453" s="337"/>
      <c r="O453" s="337"/>
      <c r="P453" s="337"/>
      <c r="Q453" s="337"/>
    </row>
    <row r="454" spans="2:17" ht="105" x14ac:dyDescent="0.2">
      <c r="B454" s="1215"/>
      <c r="C454" s="408" t="s">
        <v>198</v>
      </c>
      <c r="D454" s="688">
        <v>10</v>
      </c>
      <c r="E454" s="688">
        <v>10</v>
      </c>
      <c r="F454" s="1218"/>
      <c r="G454" s="409"/>
      <c r="H454" s="337"/>
      <c r="I454" s="337"/>
      <c r="J454" s="337"/>
      <c r="K454" s="337"/>
      <c r="L454" s="337"/>
      <c r="M454" s="337"/>
      <c r="N454" s="337"/>
      <c r="O454" s="337"/>
      <c r="P454" s="337"/>
      <c r="Q454" s="337"/>
    </row>
    <row r="455" spans="2:17" x14ac:dyDescent="0.2">
      <c r="B455" s="337"/>
      <c r="C455" s="374"/>
      <c r="D455" s="337"/>
      <c r="E455" s="337"/>
      <c r="F455" s="337"/>
      <c r="G455" s="337"/>
      <c r="H455" s="337"/>
      <c r="I455" s="337"/>
      <c r="J455" s="337"/>
      <c r="K455" s="337"/>
      <c r="L455" s="337"/>
      <c r="M455" s="337"/>
      <c r="N455" s="337"/>
      <c r="O455" s="337"/>
      <c r="P455" s="337"/>
      <c r="Q455" s="337"/>
    </row>
    <row r="456" spans="2:17" x14ac:dyDescent="0.25">
      <c r="B456" s="337"/>
      <c r="C456" s="337"/>
      <c r="D456" s="337"/>
      <c r="E456" s="337"/>
      <c r="F456" s="337"/>
      <c r="G456" s="337"/>
      <c r="H456" s="337"/>
      <c r="I456" s="337"/>
      <c r="J456" s="337"/>
      <c r="K456" s="337"/>
      <c r="L456" s="337"/>
      <c r="M456" s="337"/>
      <c r="N456" s="337"/>
      <c r="O456" s="337"/>
      <c r="P456" s="337"/>
      <c r="Q456" s="337"/>
    </row>
    <row r="457" spans="2:17" x14ac:dyDescent="0.25">
      <c r="B457" s="337"/>
      <c r="C457" s="337"/>
      <c r="D457" s="337"/>
      <c r="E457" s="337"/>
      <c r="F457" s="337"/>
      <c r="G457" s="337"/>
      <c r="H457" s="337"/>
      <c r="I457" s="337"/>
      <c r="J457" s="337"/>
      <c r="K457" s="337"/>
      <c r="L457" s="337"/>
      <c r="M457" s="337"/>
      <c r="N457" s="337"/>
      <c r="O457" s="337"/>
      <c r="P457" s="337"/>
      <c r="Q457" s="337"/>
    </row>
    <row r="458" spans="2:17" ht="15.75" x14ac:dyDescent="0.25">
      <c r="B458" s="373" t="s">
        <v>199</v>
      </c>
      <c r="C458" s="337"/>
      <c r="D458" s="337"/>
      <c r="E458" s="337"/>
      <c r="F458" s="337"/>
      <c r="G458" s="337"/>
      <c r="H458" s="337"/>
      <c r="I458" s="337"/>
      <c r="J458" s="337"/>
      <c r="K458" s="337"/>
      <c r="L458" s="337"/>
      <c r="M458" s="337"/>
      <c r="N458" s="337"/>
      <c r="O458" s="337"/>
      <c r="P458" s="337"/>
      <c r="Q458" s="337"/>
    </row>
    <row r="459" spans="2:17" x14ac:dyDescent="0.25">
      <c r="B459" s="337"/>
      <c r="C459" s="337"/>
      <c r="D459" s="337"/>
      <c r="E459" s="337"/>
      <c r="F459" s="337"/>
      <c r="G459" s="337"/>
      <c r="H459" s="337"/>
      <c r="I459" s="337"/>
      <c r="J459" s="337"/>
      <c r="K459" s="337"/>
      <c r="L459" s="337"/>
      <c r="M459" s="337"/>
      <c r="N459" s="337"/>
      <c r="O459" s="337"/>
      <c r="P459" s="337"/>
      <c r="Q459" s="337"/>
    </row>
    <row r="460" spans="2:17" x14ac:dyDescent="0.25">
      <c r="B460" s="337"/>
      <c r="C460" s="337"/>
      <c r="D460" s="337"/>
      <c r="E460" s="337"/>
      <c r="F460" s="337"/>
      <c r="G460" s="337"/>
      <c r="H460" s="337"/>
      <c r="I460" s="337"/>
      <c r="J460" s="337"/>
      <c r="K460" s="337"/>
      <c r="L460" s="337"/>
      <c r="M460" s="337"/>
      <c r="N460" s="337"/>
      <c r="O460" s="337"/>
      <c r="P460" s="337"/>
      <c r="Q460" s="337"/>
    </row>
    <row r="461" spans="2:17" ht="15.75" x14ac:dyDescent="0.25">
      <c r="B461" s="375" t="s">
        <v>20</v>
      </c>
      <c r="C461" s="375" t="s">
        <v>29</v>
      </c>
      <c r="D461" s="377" t="s">
        <v>30</v>
      </c>
      <c r="E461" s="377" t="s">
        <v>31</v>
      </c>
      <c r="F461" s="337"/>
      <c r="G461" s="337"/>
      <c r="H461" s="337"/>
      <c r="I461" s="337"/>
      <c r="J461" s="337"/>
      <c r="K461" s="337"/>
      <c r="L461" s="337"/>
      <c r="M461" s="337"/>
      <c r="N461" s="337"/>
      <c r="O461" s="337"/>
      <c r="P461" s="337"/>
      <c r="Q461" s="337"/>
    </row>
    <row r="462" spans="2:17" ht="30" x14ac:dyDescent="0.25">
      <c r="B462" s="378" t="s">
        <v>32</v>
      </c>
      <c r="C462" s="683">
        <v>40</v>
      </c>
      <c r="D462" s="688">
        <f>+E437</f>
        <v>0</v>
      </c>
      <c r="E462" s="1198">
        <f>+D462+D463</f>
        <v>35</v>
      </c>
      <c r="F462" s="337"/>
      <c r="G462" s="337"/>
      <c r="H462" s="337"/>
      <c r="I462" s="337"/>
      <c r="J462" s="337"/>
      <c r="K462" s="337"/>
      <c r="L462" s="337"/>
      <c r="M462" s="337"/>
      <c r="N462" s="337"/>
      <c r="O462" s="337"/>
      <c r="P462" s="337"/>
      <c r="Q462" s="337"/>
    </row>
    <row r="463" spans="2:17" ht="45" x14ac:dyDescent="0.25">
      <c r="B463" s="378" t="s">
        <v>33</v>
      </c>
      <c r="C463" s="683">
        <v>60</v>
      </c>
      <c r="D463" s="688">
        <f>+F452</f>
        <v>35</v>
      </c>
      <c r="E463" s="1199"/>
      <c r="F463" s="337"/>
      <c r="G463" s="337"/>
      <c r="H463" s="337"/>
      <c r="I463" s="337"/>
      <c r="J463" s="337"/>
      <c r="K463" s="337"/>
      <c r="L463" s="337"/>
      <c r="M463" s="337"/>
      <c r="N463" s="337"/>
      <c r="O463" s="337"/>
      <c r="P463" s="337"/>
      <c r="Q463" s="337"/>
    </row>
  </sheetData>
  <mergeCells count="143">
    <mergeCell ref="E462:E463"/>
    <mergeCell ref="J444:L444"/>
    <mergeCell ref="P444:Q444"/>
    <mergeCell ref="P445:Q445"/>
    <mergeCell ref="P447:Q447"/>
    <mergeCell ref="B452:B454"/>
    <mergeCell ref="F452:F454"/>
    <mergeCell ref="D412:E412"/>
    <mergeCell ref="D413:E413"/>
    <mergeCell ref="B416:P416"/>
    <mergeCell ref="B419:N419"/>
    <mergeCell ref="E437:E439"/>
    <mergeCell ref="B442:N442"/>
    <mergeCell ref="O392:P392"/>
    <mergeCell ref="B398:N398"/>
    <mergeCell ref="J403:L403"/>
    <mergeCell ref="P403:Q403"/>
    <mergeCell ref="P404:Q404"/>
    <mergeCell ref="B409:N409"/>
    <mergeCell ref="O386:P386"/>
    <mergeCell ref="O387:P387"/>
    <mergeCell ref="O388:P388"/>
    <mergeCell ref="O389:P389"/>
    <mergeCell ref="O390:P390"/>
    <mergeCell ref="O391:P391"/>
    <mergeCell ref="B376:B377"/>
    <mergeCell ref="C376:C377"/>
    <mergeCell ref="D376:E376"/>
    <mergeCell ref="C380:N380"/>
    <mergeCell ref="B382:N382"/>
    <mergeCell ref="O385:P385"/>
    <mergeCell ref="C326:N326"/>
    <mergeCell ref="C327:E327"/>
    <mergeCell ref="B331:C338"/>
    <mergeCell ref="B339:C339"/>
    <mergeCell ref="E357:E358"/>
    <mergeCell ref="M362:N362"/>
    <mergeCell ref="E314:E315"/>
    <mergeCell ref="B319:P319"/>
    <mergeCell ref="B321:P321"/>
    <mergeCell ref="C323:N323"/>
    <mergeCell ref="C324:N324"/>
    <mergeCell ref="C325:N325"/>
    <mergeCell ref="J296:L296"/>
    <mergeCell ref="P296:Q296"/>
    <mergeCell ref="P297:Q297"/>
    <mergeCell ref="P299:Q299"/>
    <mergeCell ref="B304:B306"/>
    <mergeCell ref="F304:F306"/>
    <mergeCell ref="D264:E264"/>
    <mergeCell ref="D265:E265"/>
    <mergeCell ref="B268:P268"/>
    <mergeCell ref="B271:N271"/>
    <mergeCell ref="E289:E291"/>
    <mergeCell ref="B294:N294"/>
    <mergeCell ref="P254:Q254"/>
    <mergeCell ref="P255:Q255"/>
    <mergeCell ref="P256:Q256"/>
    <mergeCell ref="P257:Q257"/>
    <mergeCell ref="P258:Q258"/>
    <mergeCell ref="B261:N261"/>
    <mergeCell ref="P248:Q248"/>
    <mergeCell ref="P249:Q249"/>
    <mergeCell ref="P250:Q250"/>
    <mergeCell ref="P251:Q251"/>
    <mergeCell ref="P252:Q252"/>
    <mergeCell ref="P253:Q253"/>
    <mergeCell ref="O234:P234"/>
    <mergeCell ref="B240:N240"/>
    <mergeCell ref="J245:L245"/>
    <mergeCell ref="P245:Q245"/>
    <mergeCell ref="P246:Q246"/>
    <mergeCell ref="P247:Q247"/>
    <mergeCell ref="O228:P228"/>
    <mergeCell ref="O229:P229"/>
    <mergeCell ref="O230:P230"/>
    <mergeCell ref="O231:P231"/>
    <mergeCell ref="O232:P232"/>
    <mergeCell ref="O233:P233"/>
    <mergeCell ref="C219:N219"/>
    <mergeCell ref="B221:N221"/>
    <mergeCell ref="O224:P224"/>
    <mergeCell ref="O225:P225"/>
    <mergeCell ref="O226:P226"/>
    <mergeCell ref="O227:P227"/>
    <mergeCell ref="B178:C178"/>
    <mergeCell ref="E196:E197"/>
    <mergeCell ref="M201:N201"/>
    <mergeCell ref="B215:B216"/>
    <mergeCell ref="C215:C216"/>
    <mergeCell ref="D215:E215"/>
    <mergeCell ref="C162:N162"/>
    <mergeCell ref="C163:N163"/>
    <mergeCell ref="C164:N164"/>
    <mergeCell ref="C165:N165"/>
    <mergeCell ref="C166:E166"/>
    <mergeCell ref="B170:C177"/>
    <mergeCell ref="P133:Q133"/>
    <mergeCell ref="B143:B145"/>
    <mergeCell ref="F143:F145"/>
    <mergeCell ref="E153:E154"/>
    <mergeCell ref="B158:P158"/>
    <mergeCell ref="B160:P160"/>
    <mergeCell ref="D101:E101"/>
    <mergeCell ref="B104:P104"/>
    <mergeCell ref="B107:N107"/>
    <mergeCell ref="E125:E127"/>
    <mergeCell ref="B130:N130"/>
    <mergeCell ref="J132:L132"/>
    <mergeCell ref="P132:Q132"/>
    <mergeCell ref="P87:Q87"/>
    <mergeCell ref="P88:Q88"/>
    <mergeCell ref="P92:Q92"/>
    <mergeCell ref="P94:Q94"/>
    <mergeCell ref="B97:N97"/>
    <mergeCell ref="D100:E100"/>
    <mergeCell ref="O72:P72"/>
    <mergeCell ref="O73:P73"/>
    <mergeCell ref="O74:P74"/>
    <mergeCell ref="O75:P75"/>
    <mergeCell ref="B81:N81"/>
    <mergeCell ref="J86:L86"/>
    <mergeCell ref="P86:Q86"/>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C63:N63"/>
    <mergeCell ref="B65:N65"/>
    <mergeCell ref="O68:P68"/>
  </mergeCells>
  <dataValidations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80:A200 A341:A361">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07"/>
  <sheetViews>
    <sheetView topLeftCell="B897" zoomScaleNormal="100" workbookViewId="0">
      <selection activeCell="E906" sqref="E906:E907"/>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6" width="30" style="2" customWidth="1"/>
    <col min="7" max="7" width="29.7109375" style="2" customWidth="1"/>
    <col min="8" max="8" width="24.5703125" style="2" customWidth="1"/>
    <col min="9" max="9" width="24" style="2" customWidth="1"/>
    <col min="10" max="10" width="26.710937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1767</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1768</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3</v>
      </c>
      <c r="D10" s="1076"/>
      <c r="E10" s="1077"/>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3</v>
      </c>
      <c r="E15" s="18">
        <v>1841428370</v>
      </c>
      <c r="F15" s="19">
        <v>631</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1841428370</v>
      </c>
      <c r="F22" s="19">
        <f>SUM(F15:F21)</f>
        <v>631</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504.8</v>
      </c>
      <c r="D24" s="32"/>
      <c r="E24" s="33">
        <f>E22</f>
        <v>1841428370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t="s">
        <v>24</v>
      </c>
      <c r="D30" s="41"/>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c r="D32" s="41" t="s">
        <v>24</v>
      </c>
      <c r="E32"/>
      <c r="F32"/>
      <c r="G32"/>
      <c r="H32"/>
      <c r="I32" s="14"/>
      <c r="J32" s="14"/>
      <c r="K32" s="14"/>
      <c r="L32" s="14"/>
      <c r="M32" s="14"/>
      <c r="N32" s="15"/>
    </row>
    <row r="33" spans="1:17" x14ac:dyDescent="0.25">
      <c r="A33" s="36"/>
      <c r="B33" s="41" t="s">
        <v>27</v>
      </c>
      <c r="C33" s="41"/>
      <c r="D33" s="41"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30</v>
      </c>
      <c r="E40" s="1251">
        <f>+D40+D41</f>
        <v>80</v>
      </c>
      <c r="F40"/>
      <c r="G40"/>
      <c r="H40"/>
      <c r="I40" s="14"/>
      <c r="J40" s="14"/>
      <c r="K40" s="14"/>
      <c r="L40" s="14"/>
      <c r="M40" s="14"/>
      <c r="N40" s="15"/>
    </row>
    <row r="41" spans="1:17" ht="42.75" x14ac:dyDescent="0.25">
      <c r="A41" s="36"/>
      <c r="B41" s="43" t="s">
        <v>33</v>
      </c>
      <c r="C41" s="44">
        <v>60</v>
      </c>
      <c r="D41" s="668">
        <v>50</v>
      </c>
      <c r="E41" s="125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30" x14ac:dyDescent="0.25">
      <c r="A49" s="62">
        <v>1</v>
      </c>
      <c r="B49" s="49" t="s">
        <v>1768</v>
      </c>
      <c r="C49" s="50" t="s">
        <v>1768</v>
      </c>
      <c r="D49" s="49" t="s">
        <v>1769</v>
      </c>
      <c r="E49" s="224" t="s">
        <v>1770</v>
      </c>
      <c r="F49" s="220" t="s">
        <v>21</v>
      </c>
      <c r="G49" s="226"/>
      <c r="H49" s="397">
        <v>41215</v>
      </c>
      <c r="I49" s="219">
        <v>41260</v>
      </c>
      <c r="J49" s="219" t="s">
        <v>22</v>
      </c>
      <c r="K49" s="224">
        <v>1</v>
      </c>
      <c r="L49" s="224">
        <v>0</v>
      </c>
      <c r="M49" s="224">
        <v>375</v>
      </c>
      <c r="N49" s="224">
        <f>+M49*G49</f>
        <v>0</v>
      </c>
      <c r="O49" s="216">
        <v>14717000</v>
      </c>
      <c r="P49" s="442">
        <v>392</v>
      </c>
      <c r="Q49" s="215"/>
      <c r="R49" s="381"/>
      <c r="S49" s="59"/>
      <c r="T49" s="59"/>
      <c r="U49" s="59"/>
      <c r="V49" s="59"/>
      <c r="W49" s="59"/>
      <c r="X49" s="59"/>
      <c r="Y49" s="59"/>
      <c r="Z49" s="59"/>
    </row>
    <row r="50" spans="1:26" s="60" customFormat="1" ht="30" x14ac:dyDescent="0.25">
      <c r="A50" s="62">
        <f>+A49+1</f>
        <v>2</v>
      </c>
      <c r="B50" s="49" t="s">
        <v>1768</v>
      </c>
      <c r="C50" s="50" t="s">
        <v>1768</v>
      </c>
      <c r="D50" s="49" t="s">
        <v>1771</v>
      </c>
      <c r="E50" s="394" t="s">
        <v>1772</v>
      </c>
      <c r="F50" s="220" t="s">
        <v>21</v>
      </c>
      <c r="G50" s="220"/>
      <c r="H50" s="219">
        <v>41290</v>
      </c>
      <c r="I50" s="219">
        <v>41624</v>
      </c>
      <c r="J50" s="219" t="s">
        <v>22</v>
      </c>
      <c r="K50" s="443">
        <v>12</v>
      </c>
      <c r="L50" s="224">
        <v>0</v>
      </c>
      <c r="M50" s="224">
        <v>629</v>
      </c>
      <c r="N50" s="224">
        <v>0</v>
      </c>
      <c r="O50" s="216">
        <v>35000000</v>
      </c>
      <c r="P50" s="442">
        <v>394</v>
      </c>
      <c r="Q50" s="215"/>
      <c r="R50" s="381"/>
      <c r="S50" s="59"/>
      <c r="T50" s="59"/>
      <c r="U50" s="59"/>
      <c r="V50" s="59"/>
      <c r="W50" s="59"/>
      <c r="X50" s="59"/>
      <c r="Y50" s="59"/>
      <c r="Z50" s="59"/>
    </row>
    <row r="51" spans="1:26" s="60" customFormat="1" ht="30" x14ac:dyDescent="0.25">
      <c r="A51" s="62">
        <f t="shared" ref="A51:A56" si="0">+A50+1</f>
        <v>3</v>
      </c>
      <c r="B51" s="49" t="s">
        <v>1768</v>
      </c>
      <c r="C51" s="50" t="s">
        <v>1768</v>
      </c>
      <c r="D51" s="49" t="s">
        <v>1773</v>
      </c>
      <c r="E51" s="393" t="s">
        <v>1774</v>
      </c>
      <c r="F51" s="206" t="s">
        <v>21</v>
      </c>
      <c r="G51" s="224"/>
      <c r="H51" s="397">
        <v>41662</v>
      </c>
      <c r="I51" s="219">
        <v>41966</v>
      </c>
      <c r="J51" s="219" t="s">
        <v>22</v>
      </c>
      <c r="K51" s="394">
        <v>8</v>
      </c>
      <c r="L51" s="224">
        <v>0</v>
      </c>
      <c r="M51" s="224">
        <v>594</v>
      </c>
      <c r="N51" s="224">
        <v>0</v>
      </c>
      <c r="O51" s="216">
        <v>14300000</v>
      </c>
      <c r="P51" s="444">
        <v>395</v>
      </c>
      <c r="Q51" s="216"/>
      <c r="R51" s="381"/>
      <c r="S51" s="59"/>
      <c r="T51" s="59"/>
      <c r="U51" s="59"/>
      <c r="V51" s="59"/>
      <c r="W51" s="59"/>
      <c r="X51" s="59"/>
      <c r="Y51" s="59"/>
      <c r="Z51" s="59"/>
    </row>
    <row r="52" spans="1:26" s="60" customFormat="1" ht="30" x14ac:dyDescent="0.25">
      <c r="A52" s="62">
        <f t="shared" si="0"/>
        <v>4</v>
      </c>
      <c r="B52" s="49" t="s">
        <v>1768</v>
      </c>
      <c r="C52" s="50" t="s">
        <v>1768</v>
      </c>
      <c r="D52" s="445" t="s">
        <v>1775</v>
      </c>
      <c r="E52" s="220" t="s">
        <v>467</v>
      </c>
      <c r="F52" s="206" t="s">
        <v>21</v>
      </c>
      <c r="G52" s="224"/>
      <c r="H52" s="219">
        <v>40777</v>
      </c>
      <c r="I52" s="219">
        <v>41235</v>
      </c>
      <c r="J52" s="219" t="s">
        <v>22</v>
      </c>
      <c r="K52" s="394">
        <v>15</v>
      </c>
      <c r="L52" s="224">
        <v>0</v>
      </c>
      <c r="M52" s="224">
        <v>100</v>
      </c>
      <c r="N52" s="224">
        <v>0</v>
      </c>
      <c r="O52" s="216">
        <v>12000000</v>
      </c>
      <c r="P52" s="444">
        <v>396</v>
      </c>
      <c r="Q52" s="216"/>
      <c r="R52" s="381"/>
      <c r="S52" s="59"/>
      <c r="T52" s="59"/>
      <c r="U52" s="59"/>
      <c r="V52" s="59"/>
      <c r="W52" s="59"/>
      <c r="X52" s="59"/>
      <c r="Y52" s="59"/>
      <c r="Z52" s="59"/>
    </row>
    <row r="53" spans="1:26" s="60" customFormat="1" x14ac:dyDescent="0.25">
      <c r="A53" s="62">
        <f t="shared" si="0"/>
        <v>5</v>
      </c>
      <c r="B53" s="49"/>
      <c r="C53" s="50"/>
      <c r="D53" s="49"/>
      <c r="E53" s="64"/>
      <c r="F53" s="52"/>
      <c r="G53" s="52"/>
      <c r="H53" s="52"/>
      <c r="I53" s="55"/>
      <c r="J53" s="55"/>
      <c r="K53" s="55"/>
      <c r="L53" s="55"/>
      <c r="M53" s="56"/>
      <c r="N53" s="56"/>
      <c r="O53" s="57"/>
      <c r="P53" s="57"/>
      <c r="Q53" s="58"/>
      <c r="R53" s="59"/>
      <c r="S53" s="59"/>
      <c r="T53" s="59"/>
      <c r="U53" s="59"/>
      <c r="V53" s="59"/>
      <c r="W53" s="59"/>
      <c r="X53" s="59"/>
      <c r="Y53" s="59"/>
      <c r="Z53" s="59"/>
    </row>
    <row r="54" spans="1:26" s="60" customFormat="1" x14ac:dyDescent="0.25">
      <c r="A54" s="62">
        <f t="shared" si="0"/>
        <v>6</v>
      </c>
      <c r="B54" s="49"/>
      <c r="C54" s="50"/>
      <c r="D54" s="49"/>
      <c r="E54" s="64"/>
      <c r="F54" s="52"/>
      <c r="G54" s="52"/>
      <c r="H54" s="52"/>
      <c r="I54" s="55"/>
      <c r="J54" s="55"/>
      <c r="K54" s="55"/>
      <c r="L54" s="55"/>
      <c r="M54" s="56"/>
      <c r="N54" s="56"/>
      <c r="O54" s="57"/>
      <c r="P54" s="57"/>
      <c r="Q54" s="58"/>
      <c r="R54" s="59"/>
      <c r="S54" s="59"/>
      <c r="T54" s="59"/>
      <c r="U54" s="59"/>
      <c r="V54" s="59"/>
      <c r="W54" s="59"/>
      <c r="X54" s="59"/>
      <c r="Y54" s="59"/>
      <c r="Z54" s="59"/>
    </row>
    <row r="55" spans="1:26" s="60" customFormat="1" x14ac:dyDescent="0.25">
      <c r="A55" s="62">
        <f t="shared" si="0"/>
        <v>7</v>
      </c>
      <c r="B55" s="49"/>
      <c r="C55" s="50"/>
      <c r="D55" s="49"/>
      <c r="E55" s="64"/>
      <c r="F55" s="52"/>
      <c r="G55" s="52"/>
      <c r="H55" s="52"/>
      <c r="I55" s="55"/>
      <c r="J55" s="55"/>
      <c r="K55" s="55"/>
      <c r="L55" s="55"/>
      <c r="M55" s="56"/>
      <c r="N55" s="56"/>
      <c r="O55" s="57"/>
      <c r="P55" s="57"/>
      <c r="Q55" s="58"/>
      <c r="R55" s="59"/>
      <c r="S55" s="59"/>
      <c r="T55" s="59"/>
      <c r="U55" s="59"/>
      <c r="V55" s="59"/>
      <c r="W55" s="59"/>
      <c r="X55" s="59"/>
      <c r="Y55" s="59"/>
      <c r="Z55" s="59"/>
    </row>
    <row r="56" spans="1:26" s="60" customFormat="1" x14ac:dyDescent="0.25">
      <c r="A56" s="62">
        <f t="shared" si="0"/>
        <v>8</v>
      </c>
      <c r="B56" s="49"/>
      <c r="C56" s="50"/>
      <c r="D56" s="49"/>
      <c r="E56" s="64"/>
      <c r="F56" s="52"/>
      <c r="G56" s="52"/>
      <c r="H56" s="52"/>
      <c r="I56" s="55"/>
      <c r="J56" s="55"/>
      <c r="K56" s="55"/>
      <c r="L56" s="55"/>
      <c r="M56" s="56"/>
      <c r="N56" s="56"/>
      <c r="O56" s="57"/>
      <c r="P56" s="57"/>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 t="shared" ref="K57:N57" si="1">SUM(K49:K56)</f>
        <v>36</v>
      </c>
      <c r="L57" s="67">
        <f t="shared" si="1"/>
        <v>0</v>
      </c>
      <c r="M57" s="65">
        <f t="shared" si="1"/>
        <v>1698</v>
      </c>
      <c r="N57" s="67">
        <f t="shared" si="1"/>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36</v>
      </c>
      <c r="D61" s="75" t="s">
        <v>21</v>
      </c>
      <c r="E61" s="75"/>
      <c r="F61" s="76"/>
      <c r="G61" s="76"/>
      <c r="H61" s="76"/>
      <c r="I61" s="76"/>
      <c r="J61" s="76"/>
      <c r="K61" s="76"/>
      <c r="L61" s="76"/>
      <c r="M61" s="76"/>
    </row>
    <row r="62" spans="1:26" s="69" customFormat="1" ht="30" customHeight="1" x14ac:dyDescent="0.25">
      <c r="B62" s="72" t="s">
        <v>82</v>
      </c>
      <c r="C62" s="73">
        <f>+M57</f>
        <v>1698</v>
      </c>
      <c r="D62" s="75" t="s">
        <v>79</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242</v>
      </c>
      <c r="C69" s="446" t="s">
        <v>1776</v>
      </c>
      <c r="D69" s="104" t="s">
        <v>1777</v>
      </c>
      <c r="E69" s="82">
        <v>151</v>
      </c>
      <c r="F69" s="83" t="s">
        <v>239</v>
      </c>
      <c r="G69" s="83" t="s">
        <v>21</v>
      </c>
      <c r="H69" s="83" t="s">
        <v>239</v>
      </c>
      <c r="I69" s="83" t="s">
        <v>239</v>
      </c>
      <c r="J69" s="84" t="s">
        <v>21</v>
      </c>
      <c r="K69" s="41" t="s">
        <v>21</v>
      </c>
      <c r="L69" s="41" t="s">
        <v>21</v>
      </c>
      <c r="M69" s="41" t="s">
        <v>21</v>
      </c>
      <c r="N69" s="123" t="s">
        <v>21</v>
      </c>
      <c r="O69" s="1253" t="s">
        <v>1778</v>
      </c>
      <c r="P69" s="1104"/>
      <c r="Q69" s="41" t="s">
        <v>21</v>
      </c>
    </row>
    <row r="70" spans="2:17" x14ac:dyDescent="0.25">
      <c r="B70" s="81" t="s">
        <v>242</v>
      </c>
      <c r="C70" s="446" t="s">
        <v>1776</v>
      </c>
      <c r="D70" s="104" t="s">
        <v>1779</v>
      </c>
      <c r="E70" s="82">
        <v>65</v>
      </c>
      <c r="F70" s="83" t="s">
        <v>239</v>
      </c>
      <c r="G70" s="83" t="s">
        <v>21</v>
      </c>
      <c r="H70" s="83" t="s">
        <v>239</v>
      </c>
      <c r="I70" s="83" t="s">
        <v>239</v>
      </c>
      <c r="J70" s="84" t="s">
        <v>21</v>
      </c>
      <c r="K70" s="41" t="s">
        <v>21</v>
      </c>
      <c r="L70" s="41" t="s">
        <v>21</v>
      </c>
      <c r="M70" s="41" t="s">
        <v>21</v>
      </c>
      <c r="N70" s="123" t="s">
        <v>21</v>
      </c>
      <c r="O70" s="1253" t="s">
        <v>1778</v>
      </c>
      <c r="P70" s="1104"/>
      <c r="Q70" s="41" t="s">
        <v>21</v>
      </c>
    </row>
    <row r="71" spans="2:17" x14ac:dyDescent="0.25">
      <c r="B71" s="81" t="s">
        <v>242</v>
      </c>
      <c r="C71" s="446" t="s">
        <v>1776</v>
      </c>
      <c r="D71" s="104" t="s">
        <v>1780</v>
      </c>
      <c r="E71" s="82">
        <v>100</v>
      </c>
      <c r="F71" s="83" t="s">
        <v>239</v>
      </c>
      <c r="G71" s="83" t="s">
        <v>21</v>
      </c>
      <c r="H71" s="83" t="s">
        <v>239</v>
      </c>
      <c r="I71" s="83" t="s">
        <v>239</v>
      </c>
      <c r="J71" s="84" t="s">
        <v>21</v>
      </c>
      <c r="K71" s="41" t="s">
        <v>21</v>
      </c>
      <c r="L71" s="41" t="s">
        <v>21</v>
      </c>
      <c r="M71" s="41" t="s">
        <v>21</v>
      </c>
      <c r="N71" s="123" t="s">
        <v>21</v>
      </c>
      <c r="O71" s="1253" t="s">
        <v>1778</v>
      </c>
      <c r="P71" s="1104"/>
      <c r="Q71" s="41" t="s">
        <v>21</v>
      </c>
    </row>
    <row r="72" spans="2:17" x14ac:dyDescent="0.25">
      <c r="B72" s="81" t="s">
        <v>242</v>
      </c>
      <c r="C72" s="446" t="s">
        <v>1781</v>
      </c>
      <c r="D72" s="104" t="s">
        <v>1782</v>
      </c>
      <c r="E72" s="82">
        <v>81</v>
      </c>
      <c r="F72" s="83" t="s">
        <v>239</v>
      </c>
      <c r="G72" s="83" t="s">
        <v>21</v>
      </c>
      <c r="H72" s="83" t="s">
        <v>239</v>
      </c>
      <c r="I72" s="83" t="s">
        <v>239</v>
      </c>
      <c r="J72" s="84" t="s">
        <v>21</v>
      </c>
      <c r="K72" s="41" t="s">
        <v>21</v>
      </c>
      <c r="L72" s="41" t="s">
        <v>21</v>
      </c>
      <c r="M72" s="41" t="s">
        <v>21</v>
      </c>
      <c r="N72" s="123" t="s">
        <v>21</v>
      </c>
      <c r="O72" s="1253" t="s">
        <v>1783</v>
      </c>
      <c r="P72" s="1104"/>
      <c r="Q72" s="41" t="s">
        <v>21</v>
      </c>
    </row>
    <row r="73" spans="2:17" s="232" customFormat="1" x14ac:dyDescent="0.25">
      <c r="B73" s="153" t="s">
        <v>242</v>
      </c>
      <c r="C73" s="447" t="s">
        <v>1784</v>
      </c>
      <c r="D73" s="448" t="s">
        <v>1785</v>
      </c>
      <c r="E73" s="290">
        <v>104</v>
      </c>
      <c r="F73" s="449" t="s">
        <v>239</v>
      </c>
      <c r="G73" s="449" t="s">
        <v>21</v>
      </c>
      <c r="H73" s="449" t="s">
        <v>239</v>
      </c>
      <c r="I73" s="449" t="s">
        <v>239</v>
      </c>
      <c r="J73" s="153" t="s">
        <v>21</v>
      </c>
      <c r="K73" s="255" t="s">
        <v>21</v>
      </c>
      <c r="L73" s="255" t="s">
        <v>21</v>
      </c>
      <c r="M73" s="255" t="s">
        <v>21</v>
      </c>
      <c r="N73" s="255" t="s">
        <v>21</v>
      </c>
      <c r="O73" s="1103" t="s">
        <v>1786</v>
      </c>
      <c r="P73" s="1104"/>
      <c r="Q73" s="255" t="s">
        <v>22</v>
      </c>
    </row>
    <row r="74" spans="2:17" ht="24" x14ac:dyDescent="0.25">
      <c r="B74" s="81" t="s">
        <v>242</v>
      </c>
      <c r="C74" s="446" t="s">
        <v>1787</v>
      </c>
      <c r="D74" s="104" t="s">
        <v>1788</v>
      </c>
      <c r="E74" s="82">
        <v>62</v>
      </c>
      <c r="F74" s="83" t="s">
        <v>239</v>
      </c>
      <c r="G74" s="83" t="s">
        <v>21</v>
      </c>
      <c r="H74" s="83" t="s">
        <v>239</v>
      </c>
      <c r="I74" s="83" t="s">
        <v>239</v>
      </c>
      <c r="J74" s="84" t="s">
        <v>21</v>
      </c>
      <c r="K74" s="41" t="s">
        <v>21</v>
      </c>
      <c r="L74" s="41" t="s">
        <v>21</v>
      </c>
      <c r="M74" s="41" t="s">
        <v>21</v>
      </c>
      <c r="N74" s="123" t="s">
        <v>21</v>
      </c>
      <c r="O74" s="1253" t="s">
        <v>1789</v>
      </c>
      <c r="P74" s="1104"/>
      <c r="Q74" s="41" t="s">
        <v>21</v>
      </c>
    </row>
    <row r="75" spans="2:17" ht="24" x14ac:dyDescent="0.25">
      <c r="B75" s="81" t="s">
        <v>242</v>
      </c>
      <c r="C75" s="446" t="s">
        <v>1787</v>
      </c>
      <c r="D75" s="104" t="s">
        <v>1790</v>
      </c>
      <c r="E75" s="82">
        <v>42</v>
      </c>
      <c r="F75" s="83" t="s">
        <v>239</v>
      </c>
      <c r="G75" s="83" t="s">
        <v>21</v>
      </c>
      <c r="H75" s="83" t="s">
        <v>239</v>
      </c>
      <c r="I75" s="83" t="s">
        <v>239</v>
      </c>
      <c r="J75" s="84" t="s">
        <v>21</v>
      </c>
      <c r="K75" s="41" t="s">
        <v>21</v>
      </c>
      <c r="L75" s="41" t="s">
        <v>21</v>
      </c>
      <c r="M75" s="41" t="s">
        <v>21</v>
      </c>
      <c r="N75" s="41"/>
      <c r="O75" s="1254"/>
      <c r="P75" s="1230"/>
      <c r="Q75" s="41" t="s">
        <v>21</v>
      </c>
    </row>
    <row r="76" spans="2:17" ht="24" x14ac:dyDescent="0.25">
      <c r="B76" s="81" t="s">
        <v>242</v>
      </c>
      <c r="C76" s="446" t="s">
        <v>1787</v>
      </c>
      <c r="D76" s="104" t="s">
        <v>1791</v>
      </c>
      <c r="E76" s="41">
        <v>26</v>
      </c>
      <c r="F76" s="83" t="s">
        <v>239</v>
      </c>
      <c r="G76" s="83" t="s">
        <v>21</v>
      </c>
      <c r="H76" s="83" t="s">
        <v>239</v>
      </c>
      <c r="I76" s="83" t="s">
        <v>239</v>
      </c>
      <c r="J76" s="84" t="s">
        <v>21</v>
      </c>
      <c r="K76" s="41" t="s">
        <v>21</v>
      </c>
      <c r="L76" s="41" t="s">
        <v>21</v>
      </c>
      <c r="M76" s="41" t="s">
        <v>21</v>
      </c>
      <c r="N76" s="41"/>
      <c r="O76" s="1253" t="s">
        <v>1789</v>
      </c>
      <c r="P76" s="1104"/>
      <c r="Q76" s="41" t="s">
        <v>21</v>
      </c>
    </row>
    <row r="77" spans="2:17" x14ac:dyDescent="0.25">
      <c r="B77" s="2" t="s">
        <v>107</v>
      </c>
    </row>
    <row r="78" spans="2:17" x14ac:dyDescent="0.25">
      <c r="B78" s="2" t="s">
        <v>108</v>
      </c>
    </row>
    <row r="79" spans="2:17" x14ac:dyDescent="0.25">
      <c r="B79" s="2" t="s">
        <v>109</v>
      </c>
    </row>
    <row r="81" spans="2:17" ht="15.75" thickBot="1" x14ac:dyDescent="0.3"/>
    <row r="82" spans="2:17" ht="27" thickBot="1" x14ac:dyDescent="0.3">
      <c r="B82" s="1091" t="s">
        <v>110</v>
      </c>
      <c r="C82" s="1092"/>
      <c r="D82" s="1092"/>
      <c r="E82" s="1092"/>
      <c r="F82" s="1092"/>
      <c r="G82" s="1092"/>
      <c r="H82" s="1092"/>
      <c r="I82" s="1092"/>
      <c r="J82" s="1092"/>
      <c r="K82" s="1092"/>
      <c r="L82" s="1092"/>
      <c r="M82" s="1092"/>
      <c r="N82" s="1093"/>
    </row>
    <row r="87" spans="2:17" ht="76.5" customHeight="1" x14ac:dyDescent="0.25">
      <c r="B87" s="78" t="s">
        <v>111</v>
      </c>
      <c r="C87" s="78" t="s">
        <v>112</v>
      </c>
      <c r="D87" s="78" t="s">
        <v>113</v>
      </c>
      <c r="E87" s="78" t="s">
        <v>114</v>
      </c>
      <c r="F87" s="78" t="s">
        <v>115</v>
      </c>
      <c r="G87" s="78" t="s">
        <v>116</v>
      </c>
      <c r="H87" s="78" t="s">
        <v>117</v>
      </c>
      <c r="I87" s="78" t="s">
        <v>118</v>
      </c>
      <c r="J87" s="1084" t="s">
        <v>119</v>
      </c>
      <c r="K87" s="1085"/>
      <c r="L87" s="1086"/>
      <c r="M87" s="78" t="s">
        <v>120</v>
      </c>
      <c r="N87" s="78" t="s">
        <v>121</v>
      </c>
      <c r="O87" s="78" t="s">
        <v>122</v>
      </c>
      <c r="P87" s="1084" t="s">
        <v>97</v>
      </c>
      <c r="Q87" s="1086"/>
    </row>
    <row r="88" spans="2:17" ht="60.75" customHeight="1" x14ac:dyDescent="0.2">
      <c r="B88" s="116" t="s">
        <v>123</v>
      </c>
      <c r="C88" s="116"/>
      <c r="D88" s="115" t="s">
        <v>1792</v>
      </c>
      <c r="E88" s="115">
        <v>43867503</v>
      </c>
      <c r="F88" s="115" t="s">
        <v>1793</v>
      </c>
      <c r="G88" s="115" t="s">
        <v>1794</v>
      </c>
      <c r="H88" s="115">
        <v>2002</v>
      </c>
      <c r="I88" s="99"/>
      <c r="J88" s="117" t="s">
        <v>1795</v>
      </c>
      <c r="K88" s="450" t="s">
        <v>460</v>
      </c>
      <c r="L88" s="113" t="s">
        <v>233</v>
      </c>
      <c r="M88" s="112" t="s">
        <v>21</v>
      </c>
      <c r="N88" s="112" t="s">
        <v>21</v>
      </c>
      <c r="O88" s="112" t="s">
        <v>21</v>
      </c>
      <c r="P88" s="1119" t="s">
        <v>1796</v>
      </c>
      <c r="Q88" s="1119"/>
    </row>
    <row r="89" spans="2:17" ht="60.75" customHeight="1" x14ac:dyDescent="0.2">
      <c r="B89" s="116" t="s">
        <v>123</v>
      </c>
      <c r="C89" s="116"/>
      <c r="D89" s="115" t="s">
        <v>1797</v>
      </c>
      <c r="E89" s="115">
        <v>1128264093</v>
      </c>
      <c r="F89" s="115" t="s">
        <v>1798</v>
      </c>
      <c r="G89" s="115" t="s">
        <v>126</v>
      </c>
      <c r="H89" s="115">
        <v>2011</v>
      </c>
      <c r="I89" s="99"/>
      <c r="J89" s="117" t="s">
        <v>1799</v>
      </c>
      <c r="K89" s="450" t="s">
        <v>1629</v>
      </c>
      <c r="L89" s="113" t="s">
        <v>340</v>
      </c>
      <c r="M89" s="112" t="s">
        <v>21</v>
      </c>
      <c r="N89" s="112" t="s">
        <v>21</v>
      </c>
      <c r="O89" s="112" t="s">
        <v>21</v>
      </c>
      <c r="P89" s="1258" t="s">
        <v>1800</v>
      </c>
      <c r="Q89" s="1259"/>
    </row>
    <row r="90" spans="2:17" ht="60.75" customHeight="1" x14ac:dyDescent="0.2">
      <c r="B90" s="116" t="s">
        <v>123</v>
      </c>
      <c r="C90" s="116"/>
      <c r="D90" s="115" t="s">
        <v>1801</v>
      </c>
      <c r="E90" s="115">
        <v>43799139</v>
      </c>
      <c r="F90" s="115" t="s">
        <v>330</v>
      </c>
      <c r="G90" s="115" t="s">
        <v>126</v>
      </c>
      <c r="H90" s="115">
        <v>2010</v>
      </c>
      <c r="I90" s="451"/>
      <c r="J90" s="117" t="s">
        <v>1802</v>
      </c>
      <c r="K90" s="114" t="s">
        <v>1118</v>
      </c>
      <c r="L90" s="113" t="s">
        <v>382</v>
      </c>
      <c r="M90" s="112" t="s">
        <v>21</v>
      </c>
      <c r="N90" s="112" t="s">
        <v>21</v>
      </c>
      <c r="O90" s="112" t="s">
        <v>21</v>
      </c>
      <c r="P90" s="452"/>
      <c r="Q90" s="688"/>
    </row>
    <row r="91" spans="2:17" ht="60.75" customHeight="1" x14ac:dyDescent="0.2">
      <c r="B91" s="116" t="s">
        <v>229</v>
      </c>
      <c r="C91" s="116"/>
      <c r="D91" s="115" t="s">
        <v>1803</v>
      </c>
      <c r="E91" s="115">
        <v>1020410074</v>
      </c>
      <c r="F91" s="115" t="s">
        <v>273</v>
      </c>
      <c r="G91" s="115" t="s">
        <v>699</v>
      </c>
      <c r="H91" s="115">
        <v>2010</v>
      </c>
      <c r="I91" s="115"/>
      <c r="J91" s="117" t="s">
        <v>1804</v>
      </c>
      <c r="K91" s="114" t="s">
        <v>578</v>
      </c>
      <c r="L91" s="113" t="s">
        <v>273</v>
      </c>
      <c r="M91" s="112" t="s">
        <v>21</v>
      </c>
      <c r="N91" s="112" t="s">
        <v>21</v>
      </c>
      <c r="O91" s="112" t="s">
        <v>21</v>
      </c>
      <c r="P91" s="452"/>
      <c r="Q91" s="688"/>
    </row>
    <row r="92" spans="2:17" ht="60.75" customHeight="1" x14ac:dyDescent="0.2">
      <c r="B92" s="116" t="s">
        <v>229</v>
      </c>
      <c r="C92" s="116"/>
      <c r="D92" s="115" t="s">
        <v>1805</v>
      </c>
      <c r="E92" s="115">
        <v>1036632667</v>
      </c>
      <c r="F92" s="115" t="s">
        <v>273</v>
      </c>
      <c r="G92" s="115" t="s">
        <v>1806</v>
      </c>
      <c r="H92" s="115">
        <v>2013</v>
      </c>
      <c r="I92" s="115">
        <v>138772</v>
      </c>
      <c r="J92" s="117" t="s">
        <v>1807</v>
      </c>
      <c r="K92" s="114" t="s">
        <v>279</v>
      </c>
      <c r="L92" s="113" t="s">
        <v>273</v>
      </c>
      <c r="M92" s="112" t="s">
        <v>21</v>
      </c>
      <c r="N92" s="112" t="s">
        <v>21</v>
      </c>
      <c r="O92" s="112" t="s">
        <v>21</v>
      </c>
      <c r="P92" s="453" t="s">
        <v>1808</v>
      </c>
      <c r="Q92" s="688"/>
    </row>
    <row r="93" spans="2:17" ht="60.75" customHeight="1" x14ac:dyDescent="0.2">
      <c r="B93" s="116" t="s">
        <v>229</v>
      </c>
      <c r="C93" s="116"/>
      <c r="D93" s="115" t="s">
        <v>1809</v>
      </c>
      <c r="E93" s="454">
        <v>1035852554</v>
      </c>
      <c r="F93" s="115" t="s">
        <v>273</v>
      </c>
      <c r="G93" s="115" t="s">
        <v>126</v>
      </c>
      <c r="H93" s="115">
        <v>2013</v>
      </c>
      <c r="I93" s="99">
        <v>139033</v>
      </c>
      <c r="J93" s="114" t="s">
        <v>1810</v>
      </c>
      <c r="K93" s="114" t="s">
        <v>571</v>
      </c>
      <c r="L93" s="113" t="s">
        <v>273</v>
      </c>
      <c r="M93" s="112" t="s">
        <v>21</v>
      </c>
      <c r="N93" s="112" t="s">
        <v>21</v>
      </c>
      <c r="O93" s="112" t="s">
        <v>21</v>
      </c>
      <c r="P93" s="688"/>
      <c r="Q93" s="688"/>
    </row>
    <row r="94" spans="2:17" ht="15.75" thickBot="1" x14ac:dyDescent="0.3"/>
    <row r="95" spans="2:17" ht="27" thickBot="1" x14ac:dyDescent="0.3">
      <c r="B95" s="1091" t="s">
        <v>145</v>
      </c>
      <c r="C95" s="1092"/>
      <c r="D95" s="1092"/>
      <c r="E95" s="1092"/>
      <c r="F95" s="1092"/>
      <c r="G95" s="1092"/>
      <c r="H95" s="1092"/>
      <c r="I95" s="1092"/>
      <c r="J95" s="1092"/>
      <c r="K95" s="1092"/>
      <c r="L95" s="1092"/>
      <c r="M95" s="1092"/>
      <c r="N95" s="1093"/>
    </row>
    <row r="98" spans="1:26" ht="46.15" customHeight="1" x14ac:dyDescent="0.25">
      <c r="B98" s="79" t="s">
        <v>20</v>
      </c>
      <c r="C98" s="79" t="s">
        <v>146</v>
      </c>
      <c r="D98" s="1084" t="s">
        <v>97</v>
      </c>
      <c r="E98" s="1086"/>
    </row>
    <row r="99" spans="1:26" ht="46.9" customHeight="1" x14ac:dyDescent="0.25">
      <c r="B99" s="682" t="s">
        <v>147</v>
      </c>
      <c r="C99" s="41" t="s">
        <v>21</v>
      </c>
      <c r="D99" s="993"/>
      <c r="E99" s="993"/>
    </row>
    <row r="102" spans="1:26" ht="26.25" x14ac:dyDescent="0.25">
      <c r="B102" s="1072" t="s">
        <v>148</v>
      </c>
      <c r="C102" s="1073"/>
      <c r="D102" s="1073"/>
      <c r="E102" s="1073"/>
      <c r="F102" s="1073"/>
      <c r="G102" s="1073"/>
      <c r="H102" s="1073"/>
      <c r="I102" s="1073"/>
      <c r="J102" s="1073"/>
      <c r="K102" s="1073"/>
      <c r="L102" s="1073"/>
      <c r="M102" s="1073"/>
      <c r="N102" s="1073"/>
      <c r="O102" s="1073"/>
      <c r="P102" s="1073"/>
    </row>
    <row r="104" spans="1:26" ht="15.75" thickBot="1" x14ac:dyDescent="0.3"/>
    <row r="105" spans="1:26" ht="27" thickBot="1" x14ac:dyDescent="0.3">
      <c r="B105" s="1091" t="s">
        <v>149</v>
      </c>
      <c r="C105" s="1092"/>
      <c r="D105" s="1092"/>
      <c r="E105" s="1092"/>
      <c r="F105" s="1092"/>
      <c r="G105" s="1092"/>
      <c r="H105" s="1092"/>
      <c r="I105" s="1092"/>
      <c r="J105" s="1092"/>
      <c r="K105" s="1092"/>
      <c r="L105" s="1092"/>
      <c r="M105" s="1092"/>
      <c r="N105" s="1093"/>
    </row>
    <row r="107" spans="1:26" ht="15.75" thickBot="1" x14ac:dyDescent="0.3">
      <c r="M107" s="45"/>
      <c r="N107" s="45"/>
    </row>
    <row r="108" spans="1:26" s="14" customFormat="1" ht="109.5" customHeight="1" x14ac:dyDescent="0.25">
      <c r="B108" s="46" t="s">
        <v>36</v>
      </c>
      <c r="C108" s="46" t="s">
        <v>37</v>
      </c>
      <c r="D108" s="46" t="s">
        <v>38</v>
      </c>
      <c r="E108" s="46" t="s">
        <v>39</v>
      </c>
      <c r="F108" s="46" t="s">
        <v>40</v>
      </c>
      <c r="G108" s="46" t="s">
        <v>41</v>
      </c>
      <c r="H108" s="46" t="s">
        <v>42</v>
      </c>
      <c r="I108" s="46" t="s">
        <v>43</v>
      </c>
      <c r="J108" s="46" t="s">
        <v>44</v>
      </c>
      <c r="K108" s="46" t="s">
        <v>45</v>
      </c>
      <c r="L108" s="46" t="s">
        <v>46</v>
      </c>
      <c r="M108" s="47" t="s">
        <v>47</v>
      </c>
      <c r="N108" s="46" t="s">
        <v>48</v>
      </c>
      <c r="O108" s="46" t="s">
        <v>49</v>
      </c>
      <c r="P108" s="48" t="s">
        <v>50</v>
      </c>
      <c r="Q108" s="48" t="s">
        <v>51</v>
      </c>
    </row>
    <row r="109" spans="1:26" s="60" customFormat="1" ht="30" x14ac:dyDescent="0.25">
      <c r="A109" s="62">
        <v>1</v>
      </c>
      <c r="B109" s="49" t="s">
        <v>1768</v>
      </c>
      <c r="C109" s="220" t="s">
        <v>1768</v>
      </c>
      <c r="D109" s="206" t="s">
        <v>272</v>
      </c>
      <c r="E109" s="224" t="s">
        <v>1811</v>
      </c>
      <c r="F109" s="220" t="s">
        <v>21</v>
      </c>
      <c r="G109" s="226"/>
      <c r="H109" s="397">
        <v>41671</v>
      </c>
      <c r="I109" s="219" t="s">
        <v>216</v>
      </c>
      <c r="J109" s="219" t="s">
        <v>22</v>
      </c>
      <c r="K109" s="394">
        <v>7</v>
      </c>
      <c r="L109" s="224">
        <v>7</v>
      </c>
      <c r="M109" s="224">
        <v>1287</v>
      </c>
      <c r="N109" s="224">
        <f>+M109*G109</f>
        <v>0</v>
      </c>
      <c r="O109" s="216" t="s">
        <v>216</v>
      </c>
      <c r="P109" s="442">
        <v>547</v>
      </c>
      <c r="Q109" s="215"/>
      <c r="R109" s="381"/>
      <c r="S109" s="59"/>
      <c r="T109" s="59"/>
      <c r="U109" s="59"/>
      <c r="V109" s="59"/>
      <c r="W109" s="59"/>
      <c r="X109" s="59"/>
      <c r="Y109" s="59"/>
      <c r="Z109" s="59"/>
    </row>
    <row r="110" spans="1:26" s="60" customFormat="1" ht="123.75" x14ac:dyDescent="0.25">
      <c r="A110" s="62">
        <f>+A109+1</f>
        <v>2</v>
      </c>
      <c r="B110" s="49" t="s">
        <v>1768</v>
      </c>
      <c r="C110" s="220" t="s">
        <v>1768</v>
      </c>
      <c r="D110" s="206" t="s">
        <v>1812</v>
      </c>
      <c r="E110" s="224" t="s">
        <v>1813</v>
      </c>
      <c r="F110" s="220" t="s">
        <v>21</v>
      </c>
      <c r="G110" s="220"/>
      <c r="H110" s="219">
        <v>41654</v>
      </c>
      <c r="I110" s="219">
        <v>41988</v>
      </c>
      <c r="J110" s="219" t="s">
        <v>22</v>
      </c>
      <c r="K110" s="394">
        <v>9</v>
      </c>
      <c r="L110" s="224">
        <v>0</v>
      </c>
      <c r="M110" s="224">
        <v>257</v>
      </c>
      <c r="N110" s="224">
        <v>0</v>
      </c>
      <c r="O110" s="216">
        <v>10000000</v>
      </c>
      <c r="P110" s="442">
        <v>550</v>
      </c>
      <c r="Q110" s="455" t="s">
        <v>1814</v>
      </c>
      <c r="R110" s="381"/>
      <c r="S110" s="59"/>
      <c r="T110" s="59"/>
      <c r="U110" s="59"/>
      <c r="V110" s="59"/>
      <c r="W110" s="59"/>
      <c r="X110" s="59"/>
      <c r="Y110" s="59"/>
      <c r="Z110" s="59"/>
    </row>
    <row r="111" spans="1:26" s="60" customFormat="1" ht="75" x14ac:dyDescent="0.25">
      <c r="A111" s="62">
        <f t="shared" ref="A111:A116" si="2">+A110+1</f>
        <v>3</v>
      </c>
      <c r="B111" s="49" t="s">
        <v>1768</v>
      </c>
      <c r="C111" s="220" t="s">
        <v>1768</v>
      </c>
      <c r="D111" s="206" t="s">
        <v>1136</v>
      </c>
      <c r="E111" s="220" t="s">
        <v>1815</v>
      </c>
      <c r="F111" s="206" t="s">
        <v>21</v>
      </c>
      <c r="G111" s="224"/>
      <c r="H111" s="219">
        <v>40316</v>
      </c>
      <c r="I111" s="219">
        <v>40407</v>
      </c>
      <c r="J111" s="219" t="s">
        <v>22</v>
      </c>
      <c r="K111" s="224">
        <v>0</v>
      </c>
      <c r="L111" s="224">
        <v>3</v>
      </c>
      <c r="M111" s="394">
        <v>0</v>
      </c>
      <c r="N111" s="224">
        <v>0</v>
      </c>
      <c r="O111" s="216" t="s">
        <v>216</v>
      </c>
      <c r="P111" s="456">
        <v>547</v>
      </c>
      <c r="Q111" s="399" t="s">
        <v>1816</v>
      </c>
      <c r="R111" s="381"/>
      <c r="S111" s="59"/>
      <c r="T111" s="59"/>
      <c r="U111" s="59"/>
      <c r="V111" s="59"/>
      <c r="W111" s="59"/>
      <c r="X111" s="59"/>
      <c r="Y111" s="59"/>
      <c r="Z111" s="59"/>
    </row>
    <row r="112" spans="1:26" s="60" customFormat="1" x14ac:dyDescent="0.25">
      <c r="A112" s="62">
        <f t="shared" si="2"/>
        <v>4</v>
      </c>
      <c r="B112" s="49"/>
      <c r="C112" s="220"/>
      <c r="D112" s="206"/>
      <c r="E112" s="224"/>
      <c r="F112" s="220"/>
      <c r="G112" s="220"/>
      <c r="H112" s="219"/>
      <c r="I112" s="219"/>
      <c r="J112" s="219"/>
      <c r="K112" s="224"/>
      <c r="L112" s="224"/>
      <c r="M112" s="224"/>
      <c r="N112" s="224"/>
      <c r="O112" s="216"/>
      <c r="P112" s="442"/>
      <c r="Q112" s="215"/>
      <c r="R112" s="381"/>
      <c r="S112" s="59"/>
      <c r="T112" s="59"/>
      <c r="U112" s="59"/>
      <c r="V112" s="59"/>
      <c r="W112" s="59"/>
      <c r="X112" s="59"/>
      <c r="Y112" s="59"/>
      <c r="Z112" s="59"/>
    </row>
    <row r="113" spans="1:26" s="60" customFormat="1" x14ac:dyDescent="0.25">
      <c r="A113" s="62">
        <f t="shared" si="2"/>
        <v>5</v>
      </c>
      <c r="B113" s="49"/>
      <c r="C113" s="50"/>
      <c r="D113" s="49"/>
      <c r="E113" s="64"/>
      <c r="F113" s="52"/>
      <c r="G113" s="52"/>
      <c r="H113" s="52"/>
      <c r="I113" s="55"/>
      <c r="J113" s="55"/>
      <c r="K113" s="55"/>
      <c r="L113" s="55"/>
      <c r="M113" s="56"/>
      <c r="N113" s="56"/>
      <c r="O113" s="57"/>
      <c r="P113" s="57"/>
      <c r="Q113" s="58"/>
      <c r="R113" s="59"/>
      <c r="S113" s="59"/>
      <c r="T113" s="59"/>
      <c r="U113" s="59"/>
      <c r="V113" s="59"/>
      <c r="W113" s="59"/>
      <c r="X113" s="59"/>
      <c r="Y113" s="59"/>
      <c r="Z113" s="59"/>
    </row>
    <row r="114" spans="1:26" s="60" customFormat="1" x14ac:dyDescent="0.25">
      <c r="A114" s="62">
        <f t="shared" si="2"/>
        <v>6</v>
      </c>
      <c r="B114" s="49"/>
      <c r="C114" s="50"/>
      <c r="D114" s="49"/>
      <c r="E114" s="64"/>
      <c r="F114" s="52"/>
      <c r="G114" s="52"/>
      <c r="H114" s="52"/>
      <c r="I114" s="55"/>
      <c r="J114" s="55"/>
      <c r="K114" s="55"/>
      <c r="L114" s="55"/>
      <c r="M114" s="56"/>
      <c r="N114" s="56"/>
      <c r="O114" s="57"/>
      <c r="P114" s="57"/>
      <c r="Q114" s="58"/>
      <c r="R114" s="59"/>
      <c r="S114" s="59"/>
      <c r="T114" s="59"/>
      <c r="U114" s="59"/>
      <c r="V114" s="59"/>
      <c r="W114" s="59"/>
      <c r="X114" s="59"/>
      <c r="Y114" s="59"/>
      <c r="Z114" s="59"/>
    </row>
    <row r="115" spans="1:26" s="60" customFormat="1" x14ac:dyDescent="0.25">
      <c r="A115" s="62">
        <f t="shared" si="2"/>
        <v>7</v>
      </c>
      <c r="B115" s="49"/>
      <c r="C115" s="50"/>
      <c r="D115" s="49"/>
      <c r="E115" s="64"/>
      <c r="F115" s="52"/>
      <c r="G115" s="52"/>
      <c r="H115" s="52"/>
      <c r="I115" s="55"/>
      <c r="J115" s="55"/>
      <c r="K115" s="55"/>
      <c r="L115" s="55"/>
      <c r="M115" s="56"/>
      <c r="N115" s="56"/>
      <c r="O115" s="57"/>
      <c r="P115" s="57"/>
      <c r="Q115" s="58"/>
      <c r="R115" s="59"/>
      <c r="S115" s="59"/>
      <c r="T115" s="59"/>
      <c r="U115" s="59"/>
      <c r="V115" s="59"/>
      <c r="W115" s="59"/>
      <c r="X115" s="59"/>
      <c r="Y115" s="59"/>
      <c r="Z115" s="59"/>
    </row>
    <row r="116" spans="1:26" s="60" customFormat="1" x14ac:dyDescent="0.25">
      <c r="A116" s="62">
        <f t="shared" si="2"/>
        <v>8</v>
      </c>
      <c r="B116" s="49"/>
      <c r="C116" s="50"/>
      <c r="D116" s="49"/>
      <c r="E116" s="64"/>
      <c r="F116" s="52"/>
      <c r="G116" s="52"/>
      <c r="H116" s="52"/>
      <c r="I116" s="55"/>
      <c r="J116" s="55"/>
      <c r="K116" s="55"/>
      <c r="L116" s="55"/>
      <c r="M116" s="56"/>
      <c r="N116" s="56"/>
      <c r="O116" s="57"/>
      <c r="P116" s="57"/>
      <c r="Q116" s="58"/>
      <c r="R116" s="59"/>
      <c r="S116" s="59"/>
      <c r="T116" s="59"/>
      <c r="U116" s="59"/>
      <c r="V116" s="59"/>
      <c r="W116" s="59"/>
      <c r="X116" s="59"/>
      <c r="Y116" s="59"/>
      <c r="Z116" s="59"/>
    </row>
    <row r="117" spans="1:26" s="60" customFormat="1" x14ac:dyDescent="0.25">
      <c r="A117" s="62"/>
      <c r="B117" s="63" t="s">
        <v>31</v>
      </c>
      <c r="C117" s="50"/>
      <c r="D117" s="49"/>
      <c r="E117" s="64"/>
      <c r="F117" s="52"/>
      <c r="G117" s="52"/>
      <c r="H117" s="52"/>
      <c r="I117" s="55"/>
      <c r="J117" s="55"/>
      <c r="K117" s="67">
        <f t="shared" ref="K117:N117" si="3">SUM(K109:K116)</f>
        <v>16</v>
      </c>
      <c r="L117" s="67">
        <f t="shared" si="3"/>
        <v>10</v>
      </c>
      <c r="M117" s="66">
        <f t="shared" si="3"/>
        <v>1544</v>
      </c>
      <c r="N117" s="67">
        <f t="shared" si="3"/>
        <v>0</v>
      </c>
      <c r="O117" s="57"/>
      <c r="P117" s="57"/>
      <c r="Q117" s="68"/>
    </row>
    <row r="118" spans="1:26" x14ac:dyDescent="0.25">
      <c r="B118" s="69"/>
      <c r="C118" s="69"/>
      <c r="D118" s="69"/>
      <c r="E118" s="70"/>
      <c r="F118" s="69"/>
      <c r="G118" s="69"/>
      <c r="H118" s="69"/>
      <c r="I118" s="69"/>
      <c r="J118" s="69"/>
      <c r="K118" s="69"/>
      <c r="L118" s="69"/>
      <c r="M118" s="69"/>
      <c r="N118" s="69"/>
      <c r="O118" s="69"/>
      <c r="P118" s="69"/>
    </row>
    <row r="119" spans="1:26" ht="18.75" x14ac:dyDescent="0.25">
      <c r="B119" s="72" t="s">
        <v>172</v>
      </c>
      <c r="C119" s="89">
        <f>+K117</f>
        <v>16</v>
      </c>
      <c r="H119" s="76"/>
      <c r="I119" s="76"/>
      <c r="J119" s="76"/>
      <c r="K119" s="76"/>
      <c r="L119" s="76"/>
      <c r="M119" s="76"/>
      <c r="N119" s="69"/>
      <c r="O119" s="69"/>
      <c r="P119" s="69"/>
    </row>
    <row r="121" spans="1:26" ht="15.75" thickBot="1" x14ac:dyDescent="0.3"/>
    <row r="122" spans="1:26" ht="37.15" customHeight="1" thickBot="1" x14ac:dyDescent="0.3">
      <c r="B122" s="90" t="s">
        <v>173</v>
      </c>
      <c r="C122" s="91" t="s">
        <v>174</v>
      </c>
      <c r="D122" s="90" t="s">
        <v>30</v>
      </c>
      <c r="E122" s="91" t="s">
        <v>175</v>
      </c>
    </row>
    <row r="123" spans="1:26" ht="41.45" customHeight="1" x14ac:dyDescent="0.25">
      <c r="B123" s="92" t="s">
        <v>176</v>
      </c>
      <c r="C123" s="93">
        <v>20</v>
      </c>
      <c r="D123" s="93"/>
      <c r="E123" s="1255">
        <f>+D123+D124+D125</f>
        <v>30</v>
      </c>
    </row>
    <row r="124" spans="1:26" x14ac:dyDescent="0.25">
      <c r="B124" s="92" t="s">
        <v>177</v>
      </c>
      <c r="C124" s="74">
        <v>30</v>
      </c>
      <c r="D124" s="702">
        <v>30</v>
      </c>
      <c r="E124" s="1256"/>
    </row>
    <row r="125" spans="1:26" ht="15.75" thickBot="1" x14ac:dyDescent="0.3">
      <c r="B125" s="92" t="s">
        <v>178</v>
      </c>
      <c r="C125" s="94">
        <v>40</v>
      </c>
      <c r="D125" s="457"/>
      <c r="E125" s="1257"/>
    </row>
    <row r="127" spans="1:26" ht="15.75" thickBot="1" x14ac:dyDescent="0.3"/>
    <row r="128" spans="1:26" ht="27" thickBot="1" x14ac:dyDescent="0.3">
      <c r="B128" s="1091" t="s">
        <v>179</v>
      </c>
      <c r="C128" s="1092"/>
      <c r="D128" s="1092"/>
      <c r="E128" s="1092"/>
      <c r="F128" s="1092"/>
      <c r="G128" s="1092"/>
      <c r="H128" s="1092"/>
      <c r="I128" s="1092"/>
      <c r="J128" s="1092"/>
      <c r="K128" s="1092"/>
      <c r="L128" s="1092"/>
      <c r="M128" s="1092"/>
      <c r="N128" s="1093"/>
    </row>
    <row r="130" spans="2:17" ht="76.5" customHeight="1" x14ac:dyDescent="0.25">
      <c r="B130" s="78" t="s">
        <v>111</v>
      </c>
      <c r="C130" s="78" t="s">
        <v>112</v>
      </c>
      <c r="D130" s="78" t="s">
        <v>113</v>
      </c>
      <c r="E130" s="78" t="s">
        <v>114</v>
      </c>
      <c r="F130" s="78" t="s">
        <v>115</v>
      </c>
      <c r="G130" s="78" t="s">
        <v>116</v>
      </c>
      <c r="H130" s="78" t="s">
        <v>117</v>
      </c>
      <c r="I130" s="78" t="s">
        <v>118</v>
      </c>
      <c r="J130" s="1084" t="s">
        <v>119</v>
      </c>
      <c r="K130" s="1085"/>
      <c r="L130" s="1086"/>
      <c r="M130" s="78" t="s">
        <v>120</v>
      </c>
      <c r="N130" s="78" t="s">
        <v>121</v>
      </c>
      <c r="O130" s="78" t="s">
        <v>122</v>
      </c>
      <c r="P130" s="1084" t="s">
        <v>97</v>
      </c>
      <c r="Q130" s="1086"/>
    </row>
    <row r="131" spans="2:17" ht="60.75" customHeight="1" x14ac:dyDescent="0.25">
      <c r="B131" s="85" t="s">
        <v>180</v>
      </c>
      <c r="C131" s="85"/>
      <c r="D131" s="81" t="s">
        <v>1817</v>
      </c>
      <c r="E131" s="81">
        <v>43443755</v>
      </c>
      <c r="F131" s="81" t="s">
        <v>1818</v>
      </c>
      <c r="G131" s="81" t="s">
        <v>1819</v>
      </c>
      <c r="H131" s="81">
        <v>2004</v>
      </c>
      <c r="I131" s="82"/>
      <c r="J131" s="86" t="s">
        <v>1820</v>
      </c>
      <c r="K131" s="426" t="s">
        <v>1285</v>
      </c>
      <c r="L131" s="84" t="s">
        <v>233</v>
      </c>
      <c r="M131" s="41" t="s">
        <v>21</v>
      </c>
      <c r="N131" s="41" t="s">
        <v>21</v>
      </c>
      <c r="O131" s="41" t="s">
        <v>21</v>
      </c>
      <c r="P131" s="993"/>
      <c r="Q131" s="993"/>
    </row>
    <row r="132" spans="2:17" ht="60.75" customHeight="1" x14ac:dyDescent="0.25">
      <c r="B132" s="85" t="s">
        <v>214</v>
      </c>
      <c r="C132" s="85"/>
      <c r="D132" s="81" t="s">
        <v>1821</v>
      </c>
      <c r="E132" s="81">
        <v>32358386</v>
      </c>
      <c r="F132" s="81" t="s">
        <v>396</v>
      </c>
      <c r="G132" s="81" t="s">
        <v>1819</v>
      </c>
      <c r="H132" s="81">
        <v>2008</v>
      </c>
      <c r="I132" s="82"/>
      <c r="J132" s="86" t="s">
        <v>1822</v>
      </c>
      <c r="K132" s="426" t="s">
        <v>1650</v>
      </c>
      <c r="L132" s="84" t="s">
        <v>262</v>
      </c>
      <c r="M132" s="41" t="s">
        <v>21</v>
      </c>
      <c r="N132" s="41" t="s">
        <v>21</v>
      </c>
      <c r="O132" s="41" t="s">
        <v>21</v>
      </c>
      <c r="P132" s="668"/>
      <c r="Q132" s="668"/>
    </row>
    <row r="133" spans="2:17" ht="60.75" customHeight="1" x14ac:dyDescent="0.25">
      <c r="B133" s="85"/>
      <c r="C133" s="85"/>
      <c r="D133" s="81"/>
      <c r="E133" s="81"/>
      <c r="F133" s="81"/>
      <c r="G133" s="81"/>
      <c r="H133" s="81"/>
      <c r="I133" s="82"/>
      <c r="J133" s="86"/>
      <c r="K133" s="87"/>
      <c r="L133" s="84"/>
      <c r="M133" s="41"/>
      <c r="N133" s="41"/>
      <c r="O133" s="41"/>
      <c r="P133" s="668"/>
      <c r="Q133" s="668"/>
    </row>
    <row r="134" spans="2:17" ht="33.6" customHeight="1" x14ac:dyDescent="0.25">
      <c r="C134" s="85"/>
      <c r="D134" s="81"/>
      <c r="E134" s="81"/>
      <c r="F134" s="81"/>
      <c r="G134" s="81"/>
      <c r="H134" s="81"/>
      <c r="I134" s="82"/>
      <c r="J134" s="86"/>
      <c r="K134" s="84"/>
      <c r="L134" s="84"/>
      <c r="M134" s="41"/>
      <c r="N134" s="41"/>
      <c r="O134" s="41"/>
      <c r="P134" s="993"/>
      <c r="Q134" s="993"/>
    </row>
    <row r="137" spans="2:17" ht="15.75" thickBot="1" x14ac:dyDescent="0.3"/>
    <row r="138" spans="2:17" ht="54" customHeight="1" x14ac:dyDescent="0.25">
      <c r="B138" s="42" t="s">
        <v>20</v>
      </c>
      <c r="C138" s="42" t="s">
        <v>173</v>
      </c>
      <c r="D138" s="78" t="s">
        <v>174</v>
      </c>
      <c r="E138" s="42" t="s">
        <v>30</v>
      </c>
      <c r="F138" s="91" t="s">
        <v>194</v>
      </c>
      <c r="G138" s="96"/>
    </row>
    <row r="139" spans="2:17" ht="120.75" customHeight="1" x14ac:dyDescent="0.2">
      <c r="B139" s="1097" t="s">
        <v>195</v>
      </c>
      <c r="C139" s="97" t="s">
        <v>196</v>
      </c>
      <c r="D139" s="668">
        <v>25</v>
      </c>
      <c r="E139" s="668">
        <v>25</v>
      </c>
      <c r="F139" s="1098">
        <f>+E139+E140+E141</f>
        <v>50</v>
      </c>
      <c r="G139" s="98"/>
    </row>
    <row r="140" spans="2:17" ht="76.150000000000006" customHeight="1" x14ac:dyDescent="0.2">
      <c r="B140" s="1097"/>
      <c r="C140" s="97" t="s">
        <v>197</v>
      </c>
      <c r="D140" s="675">
        <v>25</v>
      </c>
      <c r="E140" s="668">
        <v>25</v>
      </c>
      <c r="F140" s="1099"/>
      <c r="G140" s="98"/>
    </row>
    <row r="141" spans="2:17" ht="69" customHeight="1" x14ac:dyDescent="0.2">
      <c r="B141" s="1097"/>
      <c r="C141" s="97" t="s">
        <v>198</v>
      </c>
      <c r="D141" s="668">
        <v>10</v>
      </c>
      <c r="E141" s="668">
        <v>0</v>
      </c>
      <c r="F141" s="1100"/>
      <c r="G141" s="98"/>
    </row>
    <row r="142" spans="2:17" x14ac:dyDescent="0.25">
      <c r="C142"/>
    </row>
    <row r="145" spans="2:16" x14ac:dyDescent="0.25">
      <c r="B145" s="39" t="s">
        <v>199</v>
      </c>
    </row>
    <row r="148" spans="2:16" x14ac:dyDescent="0.25">
      <c r="B148" s="40" t="s">
        <v>20</v>
      </c>
      <c r="C148" s="40" t="s">
        <v>29</v>
      </c>
      <c r="D148" s="42" t="s">
        <v>30</v>
      </c>
      <c r="E148" s="42" t="s">
        <v>31</v>
      </c>
    </row>
    <row r="149" spans="2:16" ht="28.5" x14ac:dyDescent="0.25">
      <c r="B149" s="43" t="s">
        <v>200</v>
      </c>
      <c r="C149" s="44">
        <v>40</v>
      </c>
      <c r="D149" s="668">
        <f>+E123</f>
        <v>30</v>
      </c>
      <c r="E149" s="1081">
        <f>+D149+D150</f>
        <v>80</v>
      </c>
    </row>
    <row r="150" spans="2:16" ht="42.75" x14ac:dyDescent="0.25">
      <c r="B150" s="43" t="s">
        <v>201</v>
      </c>
      <c r="C150" s="44">
        <v>60</v>
      </c>
      <c r="D150" s="668">
        <f>+F139</f>
        <v>50</v>
      </c>
      <c r="E150" s="1082"/>
    </row>
    <row r="153" spans="2:16" x14ac:dyDescent="0.25">
      <c r="B153" s="1" t="s">
        <v>1823</v>
      </c>
    </row>
    <row r="155" spans="2:16" ht="26.25" x14ac:dyDescent="0.25">
      <c r="B155" s="1072" t="s">
        <v>1</v>
      </c>
      <c r="C155" s="1073"/>
      <c r="D155" s="1073"/>
      <c r="E155" s="1073"/>
      <c r="F155" s="1073"/>
      <c r="G155" s="1073"/>
      <c r="H155" s="1073"/>
      <c r="I155" s="1073"/>
      <c r="J155" s="1073"/>
      <c r="K155" s="1073"/>
      <c r="L155" s="1073"/>
      <c r="M155" s="1073"/>
      <c r="N155" s="1073"/>
      <c r="O155" s="1073"/>
      <c r="P155" s="1073"/>
    </row>
    <row r="157" spans="2:16" ht="26.25" x14ac:dyDescent="0.25">
      <c r="B157" s="1072" t="s">
        <v>2</v>
      </c>
      <c r="C157" s="1073"/>
      <c r="D157" s="1073"/>
      <c r="E157" s="1073"/>
      <c r="F157" s="1073"/>
      <c r="G157" s="1073"/>
      <c r="H157" s="1073"/>
      <c r="I157" s="1073"/>
      <c r="J157" s="1073"/>
      <c r="K157" s="1073"/>
      <c r="L157" s="1073"/>
      <c r="M157" s="1073"/>
      <c r="N157" s="1073"/>
      <c r="O157" s="1073"/>
      <c r="P157" s="1073"/>
    </row>
    <row r="158" spans="2:16" ht="15.75" thickBot="1" x14ac:dyDescent="0.3"/>
    <row r="159" spans="2:16" ht="21.75" thickBot="1" x14ac:dyDescent="0.3">
      <c r="B159" s="3" t="s">
        <v>3</v>
      </c>
      <c r="C159" s="1074" t="s">
        <v>1768</v>
      </c>
      <c r="D159" s="1074"/>
      <c r="E159" s="1074"/>
      <c r="F159" s="1074"/>
      <c r="G159" s="1074"/>
      <c r="H159" s="1074"/>
      <c r="I159" s="1074"/>
      <c r="J159" s="1074"/>
      <c r="K159" s="1074"/>
      <c r="L159" s="1074"/>
      <c r="M159" s="1074"/>
      <c r="N159" s="1075"/>
    </row>
    <row r="160" spans="2:16" ht="16.5" thickBot="1" x14ac:dyDescent="0.3">
      <c r="B160" s="4" t="s">
        <v>5</v>
      </c>
      <c r="C160" s="1074"/>
      <c r="D160" s="1074"/>
      <c r="E160" s="1074"/>
      <c r="F160" s="1074"/>
      <c r="G160" s="1074"/>
      <c r="H160" s="1074"/>
      <c r="I160" s="1074"/>
      <c r="J160" s="1074"/>
      <c r="K160" s="1074"/>
      <c r="L160" s="1074"/>
      <c r="M160" s="1074"/>
      <c r="N160" s="1075"/>
    </row>
    <row r="161" spans="1:14" ht="16.5" thickBot="1" x14ac:dyDescent="0.3">
      <c r="B161" s="4" t="s">
        <v>6</v>
      </c>
      <c r="C161" s="1074"/>
      <c r="D161" s="1074"/>
      <c r="E161" s="1074"/>
      <c r="F161" s="1074"/>
      <c r="G161" s="1074"/>
      <c r="H161" s="1074"/>
      <c r="I161" s="1074"/>
      <c r="J161" s="1074"/>
      <c r="K161" s="1074"/>
      <c r="L161" s="1074"/>
      <c r="M161" s="1074"/>
      <c r="N161" s="1075"/>
    </row>
    <row r="162" spans="1:14" ht="16.5" thickBot="1" x14ac:dyDescent="0.3">
      <c r="B162" s="4" t="s">
        <v>7</v>
      </c>
      <c r="C162" s="1074"/>
      <c r="D162" s="1074"/>
      <c r="E162" s="1074"/>
      <c r="F162" s="1074"/>
      <c r="G162" s="1074"/>
      <c r="H162" s="1074"/>
      <c r="I162" s="1074"/>
      <c r="J162" s="1074"/>
      <c r="K162" s="1074"/>
      <c r="L162" s="1074"/>
      <c r="M162" s="1074"/>
      <c r="N162" s="1075"/>
    </row>
    <row r="163" spans="1:14" ht="16.5" thickBot="1" x14ac:dyDescent="0.3">
      <c r="B163" s="4" t="s">
        <v>8</v>
      </c>
      <c r="C163" s="1076">
        <v>4</v>
      </c>
      <c r="D163" s="1076"/>
      <c r="E163" s="1077"/>
      <c r="F163" s="5"/>
      <c r="G163" s="5"/>
      <c r="H163" s="5"/>
      <c r="I163" s="5"/>
      <c r="J163" s="5"/>
      <c r="K163" s="5"/>
      <c r="L163" s="5"/>
      <c r="M163" s="5"/>
      <c r="N163" s="6"/>
    </row>
    <row r="164" spans="1:14" ht="16.5" thickBot="1" x14ac:dyDescent="0.3">
      <c r="B164" s="7" t="s">
        <v>10</v>
      </c>
      <c r="C164" s="8">
        <v>41972</v>
      </c>
      <c r="D164" s="9"/>
      <c r="E164" s="9"/>
      <c r="F164" s="9"/>
      <c r="G164" s="9"/>
      <c r="H164" s="9"/>
      <c r="I164" s="9"/>
      <c r="J164" s="9"/>
      <c r="K164" s="9"/>
      <c r="L164" s="9"/>
      <c r="M164" s="9"/>
      <c r="N164" s="10"/>
    </row>
    <row r="165" spans="1:14" ht="15.75" x14ac:dyDescent="0.25">
      <c r="B165" s="11"/>
      <c r="C165" s="12"/>
      <c r="D165" s="13"/>
      <c r="E165" s="13"/>
      <c r="F165" s="13"/>
      <c r="G165" s="13"/>
      <c r="H165" s="13"/>
      <c r="I165" s="14"/>
      <c r="J165" s="14"/>
      <c r="K165" s="14"/>
      <c r="L165" s="14"/>
      <c r="M165" s="14"/>
      <c r="N165" s="13"/>
    </row>
    <row r="166" spans="1:14" x14ac:dyDescent="0.25">
      <c r="I166" s="14"/>
      <c r="J166" s="14"/>
      <c r="K166" s="14"/>
      <c r="L166" s="14"/>
      <c r="M166" s="14"/>
      <c r="N166" s="15"/>
    </row>
    <row r="167" spans="1:14" x14ac:dyDescent="0.25">
      <c r="B167" s="1078" t="s">
        <v>12</v>
      </c>
      <c r="C167" s="1078"/>
      <c r="D167" s="672" t="s">
        <v>13</v>
      </c>
      <c r="E167" s="672" t="s">
        <v>14</v>
      </c>
      <c r="F167" s="672" t="s">
        <v>15</v>
      </c>
      <c r="G167" s="16"/>
      <c r="I167" s="17"/>
      <c r="J167" s="17"/>
      <c r="K167" s="17"/>
      <c r="L167" s="17"/>
      <c r="M167" s="17"/>
      <c r="N167" s="15"/>
    </row>
    <row r="168" spans="1:14" x14ac:dyDescent="0.25">
      <c r="B168" s="1078"/>
      <c r="C168" s="1078"/>
      <c r="D168" s="672">
        <v>4</v>
      </c>
      <c r="E168" s="18">
        <v>1104619628</v>
      </c>
      <c r="F168" s="19">
        <v>406</v>
      </c>
      <c r="G168" s="20"/>
      <c r="I168" s="21"/>
      <c r="J168" s="21"/>
      <c r="K168" s="21"/>
      <c r="L168" s="21"/>
      <c r="M168" s="21"/>
      <c r="N168" s="15"/>
    </row>
    <row r="169" spans="1:14" x14ac:dyDescent="0.25">
      <c r="B169" s="1078"/>
      <c r="C169" s="1078"/>
      <c r="D169" s="672"/>
      <c r="E169" s="18"/>
      <c r="F169" s="18"/>
      <c r="G169" s="20"/>
      <c r="I169" s="21"/>
      <c r="J169" s="21"/>
      <c r="K169" s="21"/>
      <c r="L169" s="21"/>
      <c r="M169" s="21"/>
      <c r="N169" s="15"/>
    </row>
    <row r="170" spans="1:14" x14ac:dyDescent="0.25">
      <c r="B170" s="1078"/>
      <c r="C170" s="1078"/>
      <c r="D170" s="672"/>
      <c r="E170" s="18"/>
      <c r="F170" s="18"/>
      <c r="G170" s="20"/>
      <c r="I170" s="21"/>
      <c r="J170" s="21"/>
      <c r="K170" s="21"/>
      <c r="L170" s="21"/>
      <c r="M170" s="21"/>
      <c r="N170" s="15"/>
    </row>
    <row r="171" spans="1:14" x14ac:dyDescent="0.25">
      <c r="B171" s="1078"/>
      <c r="C171" s="1078"/>
      <c r="D171" s="672"/>
      <c r="E171" s="22"/>
      <c r="F171" s="18"/>
      <c r="G171" s="20"/>
      <c r="H171" s="23"/>
      <c r="I171" s="21"/>
      <c r="J171" s="21"/>
      <c r="K171" s="21"/>
      <c r="L171" s="21"/>
      <c r="M171" s="21"/>
      <c r="N171" s="24"/>
    </row>
    <row r="172" spans="1:14" x14ac:dyDescent="0.25">
      <c r="B172" s="1078"/>
      <c r="C172" s="1078"/>
      <c r="D172" s="672"/>
      <c r="E172" s="22"/>
      <c r="F172" s="18"/>
      <c r="G172" s="20"/>
      <c r="H172" s="23"/>
      <c r="I172" s="25"/>
      <c r="J172" s="25"/>
      <c r="K172" s="25"/>
      <c r="L172" s="25"/>
      <c r="M172" s="25"/>
      <c r="N172" s="24"/>
    </row>
    <row r="173" spans="1:14" x14ac:dyDescent="0.25">
      <c r="B173" s="1078"/>
      <c r="C173" s="1078"/>
      <c r="D173" s="672"/>
      <c r="E173" s="22"/>
      <c r="F173" s="18"/>
      <c r="G173" s="20"/>
      <c r="H173" s="23"/>
      <c r="I173" s="14"/>
      <c r="J173" s="14"/>
      <c r="K173" s="14"/>
      <c r="L173" s="14"/>
      <c r="M173" s="14"/>
      <c r="N173" s="24"/>
    </row>
    <row r="174" spans="1:14" x14ac:dyDescent="0.25">
      <c r="B174" s="1078"/>
      <c r="C174" s="1078"/>
      <c r="D174" s="672"/>
      <c r="E174" s="22"/>
      <c r="F174" s="18"/>
      <c r="G174" s="20"/>
      <c r="H174" s="23"/>
      <c r="I174" s="14"/>
      <c r="J174" s="14"/>
      <c r="K174" s="14"/>
      <c r="L174" s="14"/>
      <c r="M174" s="14"/>
      <c r="N174" s="24"/>
    </row>
    <row r="175" spans="1:14" ht="15.75" thickBot="1" x14ac:dyDescent="0.3">
      <c r="B175" s="1079" t="s">
        <v>16</v>
      </c>
      <c r="C175" s="1080"/>
      <c r="D175" s="672"/>
      <c r="E175" s="26">
        <f>SUM(E168:E174)</f>
        <v>1104619628</v>
      </c>
      <c r="F175" s="19">
        <f>SUM(F168:F174)</f>
        <v>406</v>
      </c>
      <c r="G175" s="20"/>
      <c r="H175" s="23"/>
      <c r="I175" s="14"/>
      <c r="J175" s="14"/>
      <c r="K175" s="14"/>
      <c r="L175" s="14"/>
      <c r="M175" s="14"/>
      <c r="N175" s="24"/>
    </row>
    <row r="176" spans="1:14" ht="45.75" thickBot="1" x14ac:dyDescent="0.3">
      <c r="A176" s="27"/>
      <c r="B176" s="28" t="s">
        <v>17</v>
      </c>
      <c r="C176" s="28" t="s">
        <v>18</v>
      </c>
      <c r="E176" s="17"/>
      <c r="F176" s="17"/>
      <c r="G176" s="17"/>
      <c r="H176" s="17"/>
      <c r="I176" s="29"/>
      <c r="J176" s="29"/>
      <c r="K176" s="29"/>
      <c r="L176" s="29"/>
      <c r="M176" s="29"/>
    </row>
    <row r="177" spans="1:14" ht="15.75" thickBot="1" x14ac:dyDescent="0.3">
      <c r="A177" s="30">
        <v>1</v>
      </c>
      <c r="C177" s="31">
        <f>+(F175*80)/100</f>
        <v>324.8</v>
      </c>
      <c r="D177" s="32"/>
      <c r="E177" s="33">
        <f>E175</f>
        <v>1104619628</v>
      </c>
      <c r="F177" s="34"/>
      <c r="G177" s="34"/>
      <c r="H177" s="34"/>
      <c r="I177" s="35"/>
      <c r="J177" s="35"/>
      <c r="K177" s="35"/>
      <c r="L177" s="35"/>
      <c r="M177" s="35"/>
    </row>
    <row r="178" spans="1:14" x14ac:dyDescent="0.25">
      <c r="A178" s="36"/>
      <c r="C178" s="37"/>
      <c r="D178" s="21"/>
      <c r="E178" s="38"/>
      <c r="F178" s="34"/>
      <c r="G178" s="34"/>
      <c r="H178" s="34"/>
      <c r="I178" s="35"/>
      <c r="J178" s="35"/>
      <c r="K178" s="35"/>
      <c r="L178" s="35"/>
      <c r="M178" s="35"/>
    </row>
    <row r="179" spans="1:14" x14ac:dyDescent="0.25">
      <c r="A179" s="36"/>
      <c r="C179" s="37"/>
      <c r="D179" s="21"/>
      <c r="E179" s="38"/>
      <c r="F179" s="34"/>
      <c r="G179" s="34"/>
      <c r="H179" s="34"/>
      <c r="I179" s="35"/>
      <c r="J179" s="35"/>
      <c r="K179" s="35"/>
      <c r="L179" s="35"/>
      <c r="M179" s="35"/>
    </row>
    <row r="180" spans="1:14" x14ac:dyDescent="0.25">
      <c r="A180" s="36"/>
      <c r="B180" s="39" t="s">
        <v>19</v>
      </c>
      <c r="C180"/>
      <c r="D180"/>
      <c r="E180"/>
      <c r="F180"/>
      <c r="G180"/>
      <c r="H180"/>
      <c r="I180" s="14"/>
      <c r="J180" s="14"/>
      <c r="K180" s="14"/>
      <c r="L180" s="14"/>
      <c r="M180" s="14"/>
      <c r="N180" s="15"/>
    </row>
    <row r="181" spans="1:14" x14ac:dyDescent="0.25">
      <c r="A181" s="36"/>
      <c r="B181"/>
      <c r="C181"/>
      <c r="D181"/>
      <c r="E181"/>
      <c r="F181"/>
      <c r="G181"/>
      <c r="H181"/>
      <c r="I181" s="14"/>
      <c r="J181" s="14"/>
      <c r="K181" s="14"/>
      <c r="L181" s="14"/>
      <c r="M181" s="14"/>
      <c r="N181" s="15"/>
    </row>
    <row r="182" spans="1:14" x14ac:dyDescent="0.25">
      <c r="A182" s="36"/>
      <c r="B182" s="40" t="s">
        <v>20</v>
      </c>
      <c r="C182" s="40" t="s">
        <v>21</v>
      </c>
      <c r="D182" s="40" t="s">
        <v>22</v>
      </c>
      <c r="E182"/>
      <c r="F182"/>
      <c r="G182"/>
      <c r="H182"/>
      <c r="I182" s="14"/>
      <c r="J182" s="14"/>
      <c r="K182" s="14"/>
      <c r="L182" s="14"/>
      <c r="M182" s="14"/>
      <c r="N182" s="15"/>
    </row>
    <row r="183" spans="1:14" x14ac:dyDescent="0.25">
      <c r="A183" s="36"/>
      <c r="B183" s="41" t="s">
        <v>23</v>
      </c>
      <c r="C183" s="123"/>
      <c r="D183" s="123" t="s">
        <v>22</v>
      </c>
      <c r="E183"/>
      <c r="F183"/>
      <c r="G183"/>
      <c r="H183"/>
      <c r="I183" s="14"/>
      <c r="J183" s="14"/>
      <c r="K183" s="14"/>
      <c r="L183" s="14"/>
      <c r="M183" s="14"/>
      <c r="N183" s="15"/>
    </row>
    <row r="184" spans="1:14" x14ac:dyDescent="0.25">
      <c r="A184" s="36"/>
      <c r="B184" s="41" t="s">
        <v>25</v>
      </c>
      <c r="C184" s="41" t="s">
        <v>21</v>
      </c>
      <c r="D184" s="41"/>
      <c r="E184"/>
      <c r="F184"/>
      <c r="G184"/>
      <c r="H184"/>
      <c r="I184" s="14"/>
      <c r="J184" s="14"/>
      <c r="K184" s="14"/>
      <c r="L184" s="14"/>
      <c r="M184" s="14"/>
      <c r="N184" s="15"/>
    </row>
    <row r="185" spans="1:14" x14ac:dyDescent="0.25">
      <c r="A185" s="36"/>
      <c r="B185" s="41" t="s">
        <v>26</v>
      </c>
      <c r="C185" s="41" t="s">
        <v>21</v>
      </c>
      <c r="D185" s="41"/>
      <c r="E185"/>
      <c r="F185"/>
      <c r="G185"/>
      <c r="H185"/>
      <c r="I185" s="14"/>
      <c r="J185" s="14"/>
      <c r="K185" s="14"/>
      <c r="L185" s="14"/>
      <c r="M185" s="14"/>
      <c r="N185" s="15"/>
    </row>
    <row r="186" spans="1:14" x14ac:dyDescent="0.25">
      <c r="A186" s="36"/>
      <c r="B186" s="41" t="s">
        <v>27</v>
      </c>
      <c r="C186" s="123"/>
      <c r="D186" s="123" t="s">
        <v>22</v>
      </c>
      <c r="E186"/>
      <c r="F186"/>
      <c r="G186"/>
      <c r="H186"/>
      <c r="I186" s="14"/>
      <c r="J186" s="14"/>
      <c r="K186" s="14"/>
      <c r="L186" s="14"/>
      <c r="M186" s="14"/>
      <c r="N186" s="15"/>
    </row>
    <row r="187" spans="1:14" x14ac:dyDescent="0.25">
      <c r="A187" s="36"/>
      <c r="B187"/>
      <c r="C187"/>
      <c r="D187"/>
      <c r="E187"/>
      <c r="F187"/>
      <c r="G187"/>
      <c r="H187"/>
      <c r="I187" s="14"/>
      <c r="J187" s="14"/>
      <c r="K187" s="14"/>
      <c r="L187" s="14"/>
      <c r="M187" s="14"/>
      <c r="N187" s="15"/>
    </row>
    <row r="188" spans="1:14" x14ac:dyDescent="0.25">
      <c r="A188" s="36"/>
      <c r="B188"/>
      <c r="C188"/>
      <c r="D188"/>
      <c r="E188"/>
      <c r="F188"/>
      <c r="G188"/>
      <c r="H188"/>
      <c r="I188" s="14"/>
      <c r="J188" s="14"/>
      <c r="K188" s="14"/>
      <c r="L188" s="14"/>
      <c r="M188" s="14"/>
      <c r="N188" s="15"/>
    </row>
    <row r="189" spans="1:14" x14ac:dyDescent="0.25">
      <c r="A189" s="36"/>
      <c r="B189" s="39" t="s">
        <v>28</v>
      </c>
      <c r="C189"/>
      <c r="D189"/>
      <c r="E189"/>
      <c r="F189"/>
      <c r="G189"/>
      <c r="H189"/>
      <c r="I189" s="14"/>
      <c r="J189" s="14"/>
      <c r="K189" s="14"/>
      <c r="L189" s="14"/>
      <c r="M189" s="14"/>
      <c r="N189" s="15"/>
    </row>
    <row r="190" spans="1:14" x14ac:dyDescent="0.25">
      <c r="A190" s="36"/>
      <c r="B190"/>
      <c r="C190"/>
      <c r="D190"/>
      <c r="E190"/>
      <c r="F190"/>
      <c r="G190"/>
      <c r="H190"/>
      <c r="I190" s="14"/>
      <c r="J190" s="14"/>
      <c r="K190" s="14"/>
      <c r="L190" s="14"/>
      <c r="M190" s="14"/>
      <c r="N190" s="15"/>
    </row>
    <row r="191" spans="1:14" x14ac:dyDescent="0.25">
      <c r="A191" s="36"/>
      <c r="B191"/>
      <c r="C191"/>
      <c r="D191"/>
      <c r="E191"/>
      <c r="F191"/>
      <c r="G191"/>
      <c r="H191"/>
      <c r="I191" s="14"/>
      <c r="J191" s="14"/>
      <c r="K191" s="14"/>
      <c r="L191" s="14"/>
      <c r="M191" s="14"/>
      <c r="N191" s="15"/>
    </row>
    <row r="192" spans="1:14" x14ac:dyDescent="0.25">
      <c r="A192" s="36"/>
      <c r="B192" s="40" t="s">
        <v>20</v>
      </c>
      <c r="C192" s="40" t="s">
        <v>29</v>
      </c>
      <c r="D192" s="42" t="s">
        <v>30</v>
      </c>
      <c r="E192" s="42" t="s">
        <v>31</v>
      </c>
      <c r="F192"/>
      <c r="G192"/>
      <c r="H192"/>
      <c r="I192" s="14"/>
      <c r="J192" s="14"/>
      <c r="K192" s="14"/>
      <c r="L192" s="14"/>
      <c r="M192" s="14"/>
      <c r="N192" s="15"/>
    </row>
    <row r="193" spans="1:17" ht="28.5" x14ac:dyDescent="0.25">
      <c r="A193" s="36"/>
      <c r="B193" s="43" t="s">
        <v>32</v>
      </c>
      <c r="C193" s="44">
        <v>40</v>
      </c>
      <c r="D193" s="668">
        <v>20</v>
      </c>
      <c r="E193" s="1081">
        <f>+D193+D194</f>
        <v>20</v>
      </c>
      <c r="F193"/>
      <c r="G193"/>
      <c r="H193"/>
      <c r="I193" s="14"/>
      <c r="J193" s="14"/>
      <c r="K193" s="14"/>
      <c r="L193" s="14"/>
      <c r="M193" s="14"/>
      <c r="N193" s="15"/>
    </row>
    <row r="194" spans="1:17" ht="42.75" x14ac:dyDescent="0.25">
      <c r="A194" s="36"/>
      <c r="B194" s="43" t="s">
        <v>33</v>
      </c>
      <c r="C194" s="44">
        <v>60</v>
      </c>
      <c r="D194" s="668">
        <v>0</v>
      </c>
      <c r="E194" s="1082"/>
      <c r="F194"/>
      <c r="G194"/>
      <c r="H194"/>
      <c r="I194" s="14"/>
      <c r="J194" s="14"/>
      <c r="K194" s="14"/>
      <c r="L194" s="14"/>
      <c r="M194" s="14"/>
      <c r="N194" s="15"/>
    </row>
    <row r="195" spans="1:17" x14ac:dyDescent="0.25">
      <c r="A195" s="36"/>
      <c r="C195" s="37"/>
      <c r="D195" s="21"/>
      <c r="E195" s="38"/>
      <c r="F195" s="34"/>
      <c r="G195" s="34"/>
      <c r="H195" s="34"/>
      <c r="I195" s="35"/>
      <c r="J195" s="35"/>
      <c r="K195" s="35"/>
      <c r="L195" s="35"/>
      <c r="M195" s="35"/>
    </row>
    <row r="196" spans="1:17" x14ac:dyDescent="0.25">
      <c r="A196" s="36"/>
      <c r="C196" s="37"/>
      <c r="D196" s="21"/>
      <c r="E196" s="38"/>
      <c r="F196" s="34"/>
      <c r="G196" s="34"/>
      <c r="H196" s="34"/>
      <c r="I196" s="35"/>
      <c r="J196" s="35"/>
      <c r="K196" s="35"/>
      <c r="L196" s="35"/>
      <c r="M196" s="35"/>
    </row>
    <row r="197" spans="1:17" x14ac:dyDescent="0.25">
      <c r="A197" s="36"/>
      <c r="C197" s="37"/>
      <c r="D197" s="21"/>
      <c r="E197" s="38"/>
      <c r="F197" s="34"/>
      <c r="G197" s="34"/>
      <c r="H197" s="34"/>
      <c r="I197" s="35"/>
      <c r="J197" s="35"/>
      <c r="K197" s="35"/>
      <c r="L197" s="35"/>
      <c r="M197" s="35"/>
    </row>
    <row r="198" spans="1:17" ht="15.75" thickBot="1" x14ac:dyDescent="0.3">
      <c r="M198" s="1083" t="s">
        <v>34</v>
      </c>
      <c r="N198" s="1083"/>
    </row>
    <row r="199" spans="1:17" x14ac:dyDescent="0.25">
      <c r="B199" s="39" t="s">
        <v>35</v>
      </c>
      <c r="M199" s="45"/>
      <c r="N199" s="45"/>
    </row>
    <row r="200" spans="1:17" ht="15.75" thickBot="1" x14ac:dyDescent="0.3">
      <c r="M200" s="45"/>
      <c r="N200" s="45"/>
    </row>
    <row r="201" spans="1:17" ht="60" x14ac:dyDescent="0.25">
      <c r="A201" s="14"/>
      <c r="B201" s="46" t="s">
        <v>36</v>
      </c>
      <c r="C201" s="46" t="s">
        <v>37</v>
      </c>
      <c r="D201" s="46" t="s">
        <v>38</v>
      </c>
      <c r="E201" s="46" t="s">
        <v>39</v>
      </c>
      <c r="F201" s="46" t="s">
        <v>40</v>
      </c>
      <c r="G201" s="46" t="s">
        <v>41</v>
      </c>
      <c r="H201" s="46" t="s">
        <v>42</v>
      </c>
      <c r="I201" s="46" t="s">
        <v>43</v>
      </c>
      <c r="J201" s="46" t="s">
        <v>44</v>
      </c>
      <c r="K201" s="46" t="s">
        <v>45</v>
      </c>
      <c r="L201" s="46" t="s">
        <v>46</v>
      </c>
      <c r="M201" s="47" t="s">
        <v>47</v>
      </c>
      <c r="N201" s="46" t="s">
        <v>48</v>
      </c>
      <c r="O201" s="46" t="s">
        <v>49</v>
      </c>
      <c r="P201" s="48" t="s">
        <v>50</v>
      </c>
      <c r="Q201" s="48" t="s">
        <v>51</v>
      </c>
    </row>
    <row r="202" spans="1:17" ht="45" x14ac:dyDescent="0.25">
      <c r="A202" s="62">
        <v>1</v>
      </c>
      <c r="B202" s="49" t="s">
        <v>1768</v>
      </c>
      <c r="C202" s="50" t="s">
        <v>1768</v>
      </c>
      <c r="D202" s="206" t="s">
        <v>1769</v>
      </c>
      <c r="E202" s="224" t="s">
        <v>1824</v>
      </c>
      <c r="F202" s="220" t="s">
        <v>21</v>
      </c>
      <c r="G202" s="226"/>
      <c r="H202" s="219">
        <v>41662</v>
      </c>
      <c r="I202" s="219">
        <v>41782</v>
      </c>
      <c r="J202" s="219" t="s">
        <v>22</v>
      </c>
      <c r="K202" s="394">
        <v>4</v>
      </c>
      <c r="L202" s="394">
        <v>1</v>
      </c>
      <c r="M202" s="224">
        <v>377</v>
      </c>
      <c r="N202" s="224">
        <f>+M202*G202</f>
        <v>0</v>
      </c>
      <c r="O202" s="216">
        <v>19000000</v>
      </c>
      <c r="P202" s="442">
        <v>823</v>
      </c>
      <c r="Q202" s="455" t="s">
        <v>1825</v>
      </c>
    </row>
    <row r="203" spans="1:17" ht="146.25" x14ac:dyDescent="0.25">
      <c r="A203" s="62">
        <f t="shared" ref="A203:A209" si="4">+A202+1</f>
        <v>2</v>
      </c>
      <c r="B203" s="49" t="s">
        <v>1768</v>
      </c>
      <c r="C203" s="50" t="s">
        <v>1768</v>
      </c>
      <c r="D203" s="206" t="s">
        <v>1826</v>
      </c>
      <c r="E203" s="224" t="s">
        <v>1827</v>
      </c>
      <c r="F203" s="220" t="s">
        <v>21</v>
      </c>
      <c r="G203" s="220"/>
      <c r="H203" s="219">
        <v>41795</v>
      </c>
      <c r="I203" s="219">
        <v>42004</v>
      </c>
      <c r="J203" s="219" t="s">
        <v>22</v>
      </c>
      <c r="K203" s="224">
        <v>3</v>
      </c>
      <c r="L203" s="224">
        <v>3</v>
      </c>
      <c r="M203" s="224">
        <v>6227</v>
      </c>
      <c r="N203" s="224">
        <v>0</v>
      </c>
      <c r="O203" s="216">
        <v>350000000</v>
      </c>
      <c r="P203" s="442">
        <v>825</v>
      </c>
      <c r="Q203" s="455" t="s">
        <v>1828</v>
      </c>
    </row>
    <row r="204" spans="1:17" ht="30" x14ac:dyDescent="0.25">
      <c r="A204" s="62">
        <f t="shared" si="4"/>
        <v>3</v>
      </c>
      <c r="B204" s="49" t="s">
        <v>1768</v>
      </c>
      <c r="C204" s="50" t="s">
        <v>1768</v>
      </c>
      <c r="D204" s="206" t="s">
        <v>1771</v>
      </c>
      <c r="E204" s="220" t="s">
        <v>1829</v>
      </c>
      <c r="F204" s="206" t="s">
        <v>21</v>
      </c>
      <c r="G204" s="224"/>
      <c r="H204" s="219">
        <v>40793</v>
      </c>
      <c r="I204" s="219">
        <v>41250</v>
      </c>
      <c r="J204" s="219" t="s">
        <v>22</v>
      </c>
      <c r="K204" s="224">
        <v>15</v>
      </c>
      <c r="L204" s="224">
        <v>0</v>
      </c>
      <c r="M204" s="224">
        <v>594</v>
      </c>
      <c r="N204" s="224">
        <v>0</v>
      </c>
      <c r="O204" s="216">
        <v>31000000</v>
      </c>
      <c r="P204" s="456">
        <v>826</v>
      </c>
      <c r="Q204" s="216"/>
    </row>
    <row r="205" spans="1:17" ht="30" x14ac:dyDescent="0.25">
      <c r="A205" s="62">
        <f t="shared" si="4"/>
        <v>4</v>
      </c>
      <c r="B205" s="49" t="s">
        <v>1768</v>
      </c>
      <c r="C205" s="50" t="s">
        <v>1768</v>
      </c>
      <c r="D205" s="206" t="s">
        <v>1769</v>
      </c>
      <c r="E205" s="224" t="s">
        <v>1830</v>
      </c>
      <c r="F205" s="220" t="s">
        <v>21</v>
      </c>
      <c r="G205" s="220"/>
      <c r="H205" s="219">
        <v>41943</v>
      </c>
      <c r="I205" s="219">
        <v>41963</v>
      </c>
      <c r="J205" s="219" t="s">
        <v>22</v>
      </c>
      <c r="K205" s="206" t="s">
        <v>1831</v>
      </c>
      <c r="L205" s="458">
        <v>0.5</v>
      </c>
      <c r="M205" s="224">
        <v>797</v>
      </c>
      <c r="N205" s="224">
        <v>0</v>
      </c>
      <c r="O205" s="216">
        <v>129000000</v>
      </c>
      <c r="P205" s="442">
        <v>827</v>
      </c>
      <c r="Q205" s="215"/>
    </row>
    <row r="206" spans="1:17" x14ac:dyDescent="0.25">
      <c r="A206" s="62">
        <f t="shared" si="4"/>
        <v>5</v>
      </c>
      <c r="B206" s="49"/>
      <c r="C206" s="50"/>
      <c r="D206" s="49"/>
      <c r="E206" s="64"/>
      <c r="F206" s="52"/>
      <c r="G206" s="52"/>
      <c r="H206" s="52"/>
      <c r="I206" s="55"/>
      <c r="J206" s="55"/>
      <c r="K206" s="55"/>
      <c r="L206" s="55"/>
      <c r="M206" s="56"/>
      <c r="N206" s="56"/>
      <c r="O206" s="57"/>
      <c r="P206" s="57"/>
      <c r="Q206" s="58"/>
    </row>
    <row r="207" spans="1:17" x14ac:dyDescent="0.25">
      <c r="A207" s="62">
        <f t="shared" si="4"/>
        <v>6</v>
      </c>
      <c r="B207" s="49"/>
      <c r="C207" s="50"/>
      <c r="D207" s="49"/>
      <c r="E207" s="64"/>
      <c r="F207" s="52"/>
      <c r="G207" s="52"/>
      <c r="H207" s="52"/>
      <c r="I207" s="55"/>
      <c r="J207" s="55"/>
      <c r="K207" s="55"/>
      <c r="L207" s="55"/>
      <c r="M207" s="56"/>
      <c r="N207" s="56"/>
      <c r="O207" s="57"/>
      <c r="P207" s="57"/>
      <c r="Q207" s="58"/>
    </row>
    <row r="208" spans="1:17" x14ac:dyDescent="0.25">
      <c r="A208" s="62">
        <f t="shared" si="4"/>
        <v>7</v>
      </c>
      <c r="B208" s="49"/>
      <c r="C208" s="50"/>
      <c r="D208" s="49"/>
      <c r="E208" s="64"/>
      <c r="F208" s="52"/>
      <c r="G208" s="52"/>
      <c r="H208" s="52"/>
      <c r="I208" s="55"/>
      <c r="J208" s="55"/>
      <c r="K208" s="55"/>
      <c r="L208" s="55"/>
      <c r="M208" s="56"/>
      <c r="N208" s="56"/>
      <c r="O208" s="57"/>
      <c r="P208" s="57"/>
      <c r="Q208" s="58"/>
    </row>
    <row r="209" spans="1:17" x14ac:dyDescent="0.25">
      <c r="A209" s="62">
        <f t="shared" si="4"/>
        <v>8</v>
      </c>
      <c r="B209" s="49"/>
      <c r="C209" s="50"/>
      <c r="D209" s="49"/>
      <c r="E209" s="64"/>
      <c r="F209" s="52"/>
      <c r="G209" s="52"/>
      <c r="H209" s="52"/>
      <c r="I209" s="55"/>
      <c r="J209" s="55"/>
      <c r="K209" s="55"/>
      <c r="L209" s="55"/>
      <c r="M209" s="56"/>
      <c r="N209" s="56"/>
      <c r="O209" s="57"/>
      <c r="P209" s="57"/>
      <c r="Q209" s="58"/>
    </row>
    <row r="210" spans="1:17" x14ac:dyDescent="0.25">
      <c r="A210" s="62"/>
      <c r="B210" s="63" t="s">
        <v>31</v>
      </c>
      <c r="C210" s="50"/>
      <c r="D210" s="49"/>
      <c r="E210" s="64"/>
      <c r="F210" s="52"/>
      <c r="G210" s="52"/>
      <c r="H210" s="52"/>
      <c r="I210" s="55"/>
      <c r="J210" s="55"/>
      <c r="K210" s="67">
        <f>SUM(K202:K209)</f>
        <v>22</v>
      </c>
      <c r="L210" s="67">
        <f>SUM(L202:L209)</f>
        <v>4.5</v>
      </c>
      <c r="M210" s="65">
        <f>SUM(M202:M209)</f>
        <v>7995</v>
      </c>
      <c r="N210" s="67">
        <f>SUM(N202:N209)</f>
        <v>0</v>
      </c>
      <c r="O210" s="57"/>
      <c r="P210" s="57"/>
      <c r="Q210" s="68"/>
    </row>
    <row r="211" spans="1:17" x14ac:dyDescent="0.25">
      <c r="A211" s="69"/>
      <c r="B211" s="69"/>
      <c r="C211" s="69"/>
      <c r="D211" s="69"/>
      <c r="E211" s="70"/>
      <c r="F211" s="69"/>
      <c r="G211" s="69"/>
      <c r="H211" s="69"/>
      <c r="I211" s="69"/>
      <c r="J211" s="69"/>
      <c r="K211" s="69"/>
      <c r="L211" s="69"/>
      <c r="M211" s="69"/>
      <c r="N211" s="69"/>
      <c r="O211" s="69"/>
      <c r="P211" s="69"/>
      <c r="Q211" s="69"/>
    </row>
    <row r="212" spans="1:17" x14ac:dyDescent="0.25">
      <c r="A212" s="69"/>
      <c r="B212" s="1069" t="s">
        <v>76</v>
      </c>
      <c r="C212" s="1069" t="s">
        <v>77</v>
      </c>
      <c r="D212" s="1071" t="s">
        <v>78</v>
      </c>
      <c r="E212" s="1071"/>
      <c r="F212" s="69"/>
      <c r="G212" s="69"/>
      <c r="H212" s="69"/>
      <c r="I212" s="69"/>
      <c r="J212" s="69"/>
      <c r="K212" s="69"/>
      <c r="L212" s="69"/>
      <c r="M212" s="69"/>
      <c r="N212" s="69"/>
      <c r="O212" s="69"/>
      <c r="P212" s="69"/>
      <c r="Q212" s="69"/>
    </row>
    <row r="213" spans="1:17" x14ac:dyDescent="0.25">
      <c r="A213" s="69"/>
      <c r="B213" s="1070"/>
      <c r="C213" s="1070"/>
      <c r="D213" s="673" t="s">
        <v>79</v>
      </c>
      <c r="E213" s="71" t="s">
        <v>80</v>
      </c>
      <c r="F213" s="69"/>
      <c r="G213" s="69"/>
      <c r="H213" s="69"/>
      <c r="I213" s="69"/>
      <c r="J213" s="69"/>
      <c r="K213" s="69"/>
      <c r="L213" s="69"/>
      <c r="M213" s="69"/>
      <c r="N213" s="69"/>
      <c r="O213" s="69"/>
      <c r="P213" s="69"/>
      <c r="Q213" s="69"/>
    </row>
    <row r="214" spans="1:17" ht="18.75" x14ac:dyDescent="0.25">
      <c r="A214" s="69"/>
      <c r="B214" s="72" t="s">
        <v>81</v>
      </c>
      <c r="C214" s="73">
        <f>+K210</f>
        <v>22</v>
      </c>
      <c r="D214" s="75" t="s">
        <v>21</v>
      </c>
      <c r="E214" s="75"/>
      <c r="F214" s="76"/>
      <c r="G214" s="76"/>
      <c r="H214" s="76"/>
      <c r="I214" s="76"/>
      <c r="J214" s="76"/>
      <c r="K214" s="76"/>
      <c r="L214" s="76"/>
      <c r="M214" s="76"/>
      <c r="N214" s="69"/>
      <c r="O214" s="69"/>
      <c r="P214" s="69"/>
      <c r="Q214" s="69"/>
    </row>
    <row r="215" spans="1:17" x14ac:dyDescent="0.25">
      <c r="A215" s="69"/>
      <c r="B215" s="72" t="s">
        <v>82</v>
      </c>
      <c r="C215" s="73">
        <f>+M210</f>
        <v>7995</v>
      </c>
      <c r="D215" s="75" t="s">
        <v>21</v>
      </c>
      <c r="E215" s="75"/>
      <c r="F215" s="69"/>
      <c r="G215" s="69"/>
      <c r="H215" s="69"/>
      <c r="I215" s="69"/>
      <c r="J215" s="69"/>
      <c r="K215" s="69"/>
      <c r="L215" s="69"/>
      <c r="M215" s="69"/>
      <c r="N215" s="69"/>
      <c r="O215" s="69"/>
      <c r="P215" s="69"/>
      <c r="Q215" s="69"/>
    </row>
    <row r="216" spans="1:17" x14ac:dyDescent="0.25">
      <c r="A216" s="69"/>
      <c r="B216" s="77"/>
      <c r="C216" s="1087"/>
      <c r="D216" s="1087"/>
      <c r="E216" s="1087"/>
      <c r="F216" s="1087"/>
      <c r="G216" s="1087"/>
      <c r="H216" s="1087"/>
      <c r="I216" s="1087"/>
      <c r="J216" s="1087"/>
      <c r="K216" s="1087"/>
      <c r="L216" s="1087"/>
      <c r="M216" s="1087"/>
      <c r="N216" s="1087"/>
      <c r="O216" s="69"/>
      <c r="P216" s="69"/>
      <c r="Q216" s="69"/>
    </row>
    <row r="217" spans="1:17" ht="15.75" thickBot="1" x14ac:dyDescent="0.3"/>
    <row r="218" spans="1:17" ht="27" thickBot="1" x14ac:dyDescent="0.3">
      <c r="B218" s="1088" t="s">
        <v>83</v>
      </c>
      <c r="C218" s="1088"/>
      <c r="D218" s="1088"/>
      <c r="E218" s="1088"/>
      <c r="F218" s="1088"/>
      <c r="G218" s="1088"/>
      <c r="H218" s="1088"/>
      <c r="I218" s="1088"/>
      <c r="J218" s="1088"/>
      <c r="K218" s="1088"/>
      <c r="L218" s="1088"/>
      <c r="M218" s="1088"/>
      <c r="N218" s="1088"/>
    </row>
    <row r="221" spans="1:17" ht="105" x14ac:dyDescent="0.25">
      <c r="B221" s="78" t="s">
        <v>84</v>
      </c>
      <c r="C221" s="79" t="s">
        <v>85</v>
      </c>
      <c r="D221" s="79" t="s">
        <v>86</v>
      </c>
      <c r="E221" s="79" t="s">
        <v>87</v>
      </c>
      <c r="F221" s="79" t="s">
        <v>88</v>
      </c>
      <c r="G221" s="79" t="s">
        <v>89</v>
      </c>
      <c r="H221" s="79" t="s">
        <v>90</v>
      </c>
      <c r="I221" s="79" t="s">
        <v>91</v>
      </c>
      <c r="J221" s="79" t="s">
        <v>92</v>
      </c>
      <c r="K221" s="79" t="s">
        <v>93</v>
      </c>
      <c r="L221" s="79" t="s">
        <v>94</v>
      </c>
      <c r="M221" s="80" t="s">
        <v>95</v>
      </c>
      <c r="N221" s="80" t="s">
        <v>96</v>
      </c>
      <c r="O221" s="1084" t="s">
        <v>97</v>
      </c>
      <c r="P221" s="1086"/>
      <c r="Q221" s="79" t="s">
        <v>98</v>
      </c>
    </row>
    <row r="222" spans="1:17" x14ac:dyDescent="0.25">
      <c r="B222" s="81" t="s">
        <v>99</v>
      </c>
      <c r="C222" s="81" t="s">
        <v>99</v>
      </c>
      <c r="D222" s="82" t="s">
        <v>1832</v>
      </c>
      <c r="E222" s="82">
        <v>52</v>
      </c>
      <c r="F222" s="83" t="s">
        <v>239</v>
      </c>
      <c r="G222" s="83" t="s">
        <v>239</v>
      </c>
      <c r="H222" s="83" t="s">
        <v>21</v>
      </c>
      <c r="I222" s="83" t="s">
        <v>239</v>
      </c>
      <c r="J222" s="84" t="s">
        <v>21</v>
      </c>
      <c r="K222" s="41" t="s">
        <v>21</v>
      </c>
      <c r="L222" s="41" t="s">
        <v>21</v>
      </c>
      <c r="M222" s="41" t="s">
        <v>21</v>
      </c>
      <c r="N222" s="41" t="s">
        <v>21</v>
      </c>
      <c r="O222" s="994"/>
      <c r="P222" s="996"/>
      <c r="Q222" s="41" t="s">
        <v>21</v>
      </c>
    </row>
    <row r="223" spans="1:17" x14ac:dyDescent="0.25">
      <c r="B223" s="81" t="s">
        <v>99</v>
      </c>
      <c r="C223" s="81" t="s">
        <v>99</v>
      </c>
      <c r="D223" s="82" t="s">
        <v>1832</v>
      </c>
      <c r="E223" s="82">
        <v>39</v>
      </c>
      <c r="F223" s="83" t="s">
        <v>239</v>
      </c>
      <c r="G223" s="83" t="s">
        <v>239</v>
      </c>
      <c r="H223" s="83" t="s">
        <v>21</v>
      </c>
      <c r="I223" s="83" t="s">
        <v>239</v>
      </c>
      <c r="J223" s="84" t="s">
        <v>21</v>
      </c>
      <c r="K223" s="41" t="s">
        <v>21</v>
      </c>
      <c r="L223" s="41" t="s">
        <v>21</v>
      </c>
      <c r="M223" s="41" t="s">
        <v>21</v>
      </c>
      <c r="N223" s="41" t="s">
        <v>21</v>
      </c>
      <c r="O223" s="994"/>
      <c r="P223" s="996"/>
      <c r="Q223" s="41" t="s">
        <v>21</v>
      </c>
    </row>
    <row r="224" spans="1:17" x14ac:dyDescent="0.25">
      <c r="B224" s="81" t="s">
        <v>99</v>
      </c>
      <c r="C224" s="81" t="s">
        <v>99</v>
      </c>
      <c r="D224" s="82" t="s">
        <v>1833</v>
      </c>
      <c r="E224" s="82">
        <v>52</v>
      </c>
      <c r="F224" s="83" t="s">
        <v>239</v>
      </c>
      <c r="G224" s="83" t="s">
        <v>239</v>
      </c>
      <c r="H224" s="83" t="s">
        <v>21</v>
      </c>
      <c r="I224" s="83" t="s">
        <v>239</v>
      </c>
      <c r="J224" s="84" t="s">
        <v>21</v>
      </c>
      <c r="K224" s="41" t="s">
        <v>21</v>
      </c>
      <c r="L224" s="41" t="s">
        <v>21</v>
      </c>
      <c r="M224" s="41" t="s">
        <v>21</v>
      </c>
      <c r="N224" s="41" t="s">
        <v>21</v>
      </c>
      <c r="O224" s="994"/>
      <c r="P224" s="996"/>
      <c r="Q224" s="41" t="s">
        <v>21</v>
      </c>
    </row>
    <row r="225" spans="2:17" x14ac:dyDescent="0.25">
      <c r="B225" s="81" t="s">
        <v>99</v>
      </c>
      <c r="C225" s="81" t="s">
        <v>99</v>
      </c>
      <c r="D225" s="82" t="s">
        <v>1834</v>
      </c>
      <c r="E225" s="82">
        <v>78</v>
      </c>
      <c r="F225" s="83" t="s">
        <v>239</v>
      </c>
      <c r="G225" s="83" t="s">
        <v>239</v>
      </c>
      <c r="H225" s="83" t="s">
        <v>21</v>
      </c>
      <c r="I225" s="83" t="s">
        <v>239</v>
      </c>
      <c r="J225" s="84" t="s">
        <v>21</v>
      </c>
      <c r="K225" s="41" t="s">
        <v>21</v>
      </c>
      <c r="L225" s="41" t="s">
        <v>21</v>
      </c>
      <c r="M225" s="41" t="s">
        <v>21</v>
      </c>
      <c r="N225" s="41" t="s">
        <v>21</v>
      </c>
      <c r="O225" s="994"/>
      <c r="P225" s="996"/>
      <c r="Q225" s="41" t="s">
        <v>21</v>
      </c>
    </row>
    <row r="226" spans="2:17" x14ac:dyDescent="0.25">
      <c r="B226" s="81" t="s">
        <v>99</v>
      </c>
      <c r="C226" s="81" t="s">
        <v>99</v>
      </c>
      <c r="D226" s="82" t="s">
        <v>1835</v>
      </c>
      <c r="E226" s="82">
        <v>81</v>
      </c>
      <c r="F226" s="83" t="s">
        <v>239</v>
      </c>
      <c r="G226" s="83" t="s">
        <v>239</v>
      </c>
      <c r="H226" s="83" t="s">
        <v>21</v>
      </c>
      <c r="I226" s="83" t="s">
        <v>239</v>
      </c>
      <c r="J226" s="84" t="s">
        <v>21</v>
      </c>
      <c r="K226" s="41" t="s">
        <v>21</v>
      </c>
      <c r="L226" s="41" t="s">
        <v>21</v>
      </c>
      <c r="M226" s="41" t="s">
        <v>21</v>
      </c>
      <c r="N226" s="41" t="s">
        <v>21</v>
      </c>
      <c r="O226" s="994"/>
      <c r="P226" s="996"/>
      <c r="Q226" s="41" t="s">
        <v>21</v>
      </c>
    </row>
    <row r="227" spans="2:17" x14ac:dyDescent="0.25">
      <c r="B227" s="81" t="s">
        <v>99</v>
      </c>
      <c r="C227" s="81" t="s">
        <v>99</v>
      </c>
      <c r="D227" s="82" t="s">
        <v>1836</v>
      </c>
      <c r="E227" s="82">
        <v>104</v>
      </c>
      <c r="F227" s="83" t="s">
        <v>239</v>
      </c>
      <c r="G227" s="83" t="s">
        <v>239</v>
      </c>
      <c r="H227" s="83" t="s">
        <v>21</v>
      </c>
      <c r="I227" s="83" t="s">
        <v>239</v>
      </c>
      <c r="J227" s="84" t="s">
        <v>21</v>
      </c>
      <c r="K227" s="41" t="s">
        <v>21</v>
      </c>
      <c r="L227" s="41" t="s">
        <v>21</v>
      </c>
      <c r="M227" s="41" t="s">
        <v>21</v>
      </c>
      <c r="N227" s="41" t="s">
        <v>21</v>
      </c>
      <c r="O227" s="994"/>
      <c r="P227" s="996"/>
      <c r="Q227" s="41" t="s">
        <v>21</v>
      </c>
    </row>
    <row r="228" spans="2:17" x14ac:dyDescent="0.25">
      <c r="B228" s="41"/>
      <c r="C228" s="41"/>
      <c r="D228" s="41"/>
      <c r="E228" s="41"/>
      <c r="F228" s="41"/>
      <c r="G228" s="41"/>
      <c r="H228" s="41"/>
      <c r="I228" s="41"/>
      <c r="J228" s="41"/>
      <c r="K228" s="41"/>
      <c r="L228" s="41"/>
      <c r="M228" s="41"/>
      <c r="N228" s="41"/>
      <c r="O228" s="994"/>
      <c r="P228" s="996"/>
      <c r="Q228" s="41"/>
    </row>
    <row r="229" spans="2:17" x14ac:dyDescent="0.25">
      <c r="B229" s="2" t="s">
        <v>107</v>
      </c>
    </row>
    <row r="230" spans="2:17" x14ac:dyDescent="0.25">
      <c r="B230" s="2" t="s">
        <v>108</v>
      </c>
    </row>
    <row r="231" spans="2:17" x14ac:dyDescent="0.25">
      <c r="B231" s="2" t="s">
        <v>109</v>
      </c>
    </row>
    <row r="233" spans="2:17" ht="15.75" thickBot="1" x14ac:dyDescent="0.3"/>
    <row r="234" spans="2:17" ht="27" thickBot="1" x14ac:dyDescent="0.3">
      <c r="B234" s="1091" t="s">
        <v>110</v>
      </c>
      <c r="C234" s="1092"/>
      <c r="D234" s="1092"/>
      <c r="E234" s="1092"/>
      <c r="F234" s="1092"/>
      <c r="G234" s="1092"/>
      <c r="H234" s="1092"/>
      <c r="I234" s="1092"/>
      <c r="J234" s="1092"/>
      <c r="K234" s="1092"/>
      <c r="L234" s="1092"/>
      <c r="M234" s="1092"/>
      <c r="N234" s="1093"/>
    </row>
    <row r="239" spans="2:17" ht="75" x14ac:dyDescent="0.25">
      <c r="B239" s="78" t="s">
        <v>111</v>
      </c>
      <c r="C239" s="78" t="s">
        <v>112</v>
      </c>
      <c r="D239" s="78" t="s">
        <v>113</v>
      </c>
      <c r="E239" s="78" t="s">
        <v>114</v>
      </c>
      <c r="F239" s="78" t="s">
        <v>115</v>
      </c>
      <c r="G239" s="78" t="s">
        <v>116</v>
      </c>
      <c r="H239" s="78" t="s">
        <v>117</v>
      </c>
      <c r="I239" s="78" t="s">
        <v>118</v>
      </c>
      <c r="J239" s="1084" t="s">
        <v>119</v>
      </c>
      <c r="K239" s="1085"/>
      <c r="L239" s="1086"/>
      <c r="M239" s="78" t="s">
        <v>120</v>
      </c>
      <c r="N239" s="78" t="s">
        <v>121</v>
      </c>
      <c r="O239" s="78" t="s">
        <v>122</v>
      </c>
      <c r="P239" s="1084" t="s">
        <v>97</v>
      </c>
      <c r="Q239" s="1086"/>
    </row>
    <row r="240" spans="2:17" ht="15.75" x14ac:dyDescent="0.25">
      <c r="B240" s="116" t="s">
        <v>123</v>
      </c>
      <c r="C240" s="116"/>
      <c r="D240" s="81" t="s">
        <v>1837</v>
      </c>
      <c r="E240" s="81">
        <v>42123910</v>
      </c>
      <c r="F240" s="81" t="s">
        <v>273</v>
      </c>
      <c r="G240" s="81" t="s">
        <v>897</v>
      </c>
      <c r="H240" s="81">
        <v>2007</v>
      </c>
      <c r="I240" s="82"/>
      <c r="J240" s="86"/>
      <c r="K240" s="426"/>
      <c r="L240" s="84"/>
      <c r="M240" s="41" t="s">
        <v>21</v>
      </c>
      <c r="N240" s="112" t="s">
        <v>21</v>
      </c>
      <c r="O240" s="112" t="s">
        <v>21</v>
      </c>
      <c r="P240" s="1248" t="s">
        <v>1838</v>
      </c>
      <c r="Q240" s="1248"/>
    </row>
    <row r="241" spans="2:17" ht="15.75" x14ac:dyDescent="0.25">
      <c r="B241" s="116" t="s">
        <v>123</v>
      </c>
      <c r="C241" s="116"/>
      <c r="D241" s="81" t="s">
        <v>1839</v>
      </c>
      <c r="E241" s="81">
        <v>39360146</v>
      </c>
      <c r="F241" s="81" t="s">
        <v>131</v>
      </c>
      <c r="G241" s="81" t="s">
        <v>217</v>
      </c>
      <c r="H241" s="81">
        <v>2011</v>
      </c>
      <c r="I241" s="82"/>
      <c r="J241" s="86" t="s">
        <v>1840</v>
      </c>
      <c r="K241" s="426" t="s">
        <v>1291</v>
      </c>
      <c r="L241" s="84" t="s">
        <v>233</v>
      </c>
      <c r="M241" s="41" t="s">
        <v>21</v>
      </c>
      <c r="N241" s="112" t="s">
        <v>21</v>
      </c>
      <c r="O241" s="112" t="s">
        <v>21</v>
      </c>
      <c r="P241" s="688"/>
      <c r="Q241" s="688"/>
    </row>
    <row r="242" spans="2:17" ht="30" x14ac:dyDescent="0.2">
      <c r="B242" s="116" t="s">
        <v>229</v>
      </c>
      <c r="C242" s="116"/>
      <c r="D242" s="115" t="s">
        <v>1841</v>
      </c>
      <c r="E242" s="115">
        <v>23183325</v>
      </c>
      <c r="F242" s="115" t="s">
        <v>134</v>
      </c>
      <c r="G242" s="115" t="s">
        <v>126</v>
      </c>
      <c r="H242" s="115">
        <v>2013</v>
      </c>
      <c r="I242" s="459" t="s">
        <v>467</v>
      </c>
      <c r="J242" s="114" t="s">
        <v>1729</v>
      </c>
      <c r="K242" s="114" t="s">
        <v>948</v>
      </c>
      <c r="L242" s="113" t="s">
        <v>134</v>
      </c>
      <c r="M242" s="112" t="s">
        <v>21</v>
      </c>
      <c r="N242" s="112" t="s">
        <v>21</v>
      </c>
      <c r="O242" s="112" t="s">
        <v>21</v>
      </c>
      <c r="P242" s="701"/>
      <c r="Q242" s="701"/>
    </row>
    <row r="243" spans="2:17" x14ac:dyDescent="0.2">
      <c r="B243" s="116" t="s">
        <v>229</v>
      </c>
      <c r="C243" s="116"/>
      <c r="D243" s="115" t="s">
        <v>1842</v>
      </c>
      <c r="E243" s="115">
        <v>98525622</v>
      </c>
      <c r="F243" s="115" t="s">
        <v>140</v>
      </c>
      <c r="G243" s="115" t="s">
        <v>126</v>
      </c>
      <c r="H243" s="115">
        <v>2008</v>
      </c>
      <c r="I243" s="115">
        <v>123006</v>
      </c>
      <c r="J243" s="451" t="s">
        <v>1843</v>
      </c>
      <c r="K243" s="450" t="s">
        <v>714</v>
      </c>
      <c r="L243" s="113" t="s">
        <v>140</v>
      </c>
      <c r="M243" s="112" t="s">
        <v>21</v>
      </c>
      <c r="N243" s="112" t="s">
        <v>21</v>
      </c>
      <c r="O243" s="112" t="s">
        <v>21</v>
      </c>
      <c r="P243" s="688"/>
      <c r="Q243" s="688"/>
    </row>
    <row r="244" spans="2:17" x14ac:dyDescent="0.2">
      <c r="B244" s="116"/>
      <c r="C244" s="116"/>
      <c r="D244" s="115"/>
      <c r="E244" s="115"/>
      <c r="F244" s="115"/>
      <c r="G244" s="115"/>
      <c r="H244" s="115"/>
      <c r="I244" s="99"/>
      <c r="J244" s="114"/>
      <c r="K244" s="114"/>
      <c r="L244" s="113"/>
      <c r="M244" s="112"/>
      <c r="N244" s="112"/>
      <c r="O244" s="112"/>
      <c r="P244" s="688"/>
      <c r="Q244" s="688"/>
    </row>
    <row r="245" spans="2:17" ht="15.75" thickBot="1" x14ac:dyDescent="0.3"/>
    <row r="246" spans="2:17" ht="27" thickBot="1" x14ac:dyDescent="0.3">
      <c r="B246" s="1091" t="s">
        <v>145</v>
      </c>
      <c r="C246" s="1092"/>
      <c r="D246" s="1092"/>
      <c r="E246" s="1092"/>
      <c r="F246" s="1092"/>
      <c r="G246" s="1092"/>
      <c r="H246" s="1092"/>
      <c r="I246" s="1092"/>
      <c r="J246" s="1092"/>
      <c r="K246" s="1092"/>
      <c r="L246" s="1092"/>
      <c r="M246" s="1092"/>
      <c r="N246" s="1093"/>
    </row>
    <row r="249" spans="2:17" ht="30" x14ac:dyDescent="0.25">
      <c r="B249" s="79" t="s">
        <v>20</v>
      </c>
      <c r="C249" s="79" t="s">
        <v>146</v>
      </c>
      <c r="D249" s="1084" t="s">
        <v>97</v>
      </c>
      <c r="E249" s="1086"/>
    </row>
    <row r="250" spans="2:17" x14ac:dyDescent="0.25">
      <c r="B250" s="682" t="s">
        <v>147</v>
      </c>
      <c r="C250" s="41" t="s">
        <v>21</v>
      </c>
      <c r="D250" s="993"/>
      <c r="E250" s="993"/>
    </row>
    <row r="253" spans="2:17" ht="26.25" x14ac:dyDescent="0.25">
      <c r="B253" s="1072" t="s">
        <v>148</v>
      </c>
      <c r="C253" s="1073"/>
      <c r="D253" s="1073"/>
      <c r="E253" s="1073"/>
      <c r="F253" s="1073"/>
      <c r="G253" s="1073"/>
      <c r="H253" s="1073"/>
      <c r="I253" s="1073"/>
      <c r="J253" s="1073"/>
      <c r="K253" s="1073"/>
      <c r="L253" s="1073"/>
      <c r="M253" s="1073"/>
      <c r="N253" s="1073"/>
      <c r="O253" s="1073"/>
      <c r="P253" s="1073"/>
    </row>
    <row r="255" spans="2:17" ht="15.75" thickBot="1" x14ac:dyDescent="0.3"/>
    <row r="256" spans="2:17" ht="27" thickBot="1" x14ac:dyDescent="0.3">
      <c r="B256" s="1091" t="s">
        <v>149</v>
      </c>
      <c r="C256" s="1092"/>
      <c r="D256" s="1092"/>
      <c r="E256" s="1092"/>
      <c r="F256" s="1092"/>
      <c r="G256" s="1092"/>
      <c r="H256" s="1092"/>
      <c r="I256" s="1092"/>
      <c r="J256" s="1092"/>
      <c r="K256" s="1092"/>
      <c r="L256" s="1092"/>
      <c r="M256" s="1092"/>
      <c r="N256" s="1093"/>
    </row>
    <row r="258" spans="1:17" ht="15.75" thickBot="1" x14ac:dyDescent="0.3">
      <c r="M258" s="45"/>
      <c r="N258" s="45"/>
    </row>
    <row r="259" spans="1:17" ht="60" x14ac:dyDescent="0.25">
      <c r="A259" s="14"/>
      <c r="B259" s="46" t="s">
        <v>36</v>
      </c>
      <c r="C259" s="46" t="s">
        <v>37</v>
      </c>
      <c r="D259" s="46" t="s">
        <v>38</v>
      </c>
      <c r="E259" s="46" t="s">
        <v>39</v>
      </c>
      <c r="F259" s="46" t="s">
        <v>40</v>
      </c>
      <c r="G259" s="46" t="s">
        <v>41</v>
      </c>
      <c r="H259" s="46" t="s">
        <v>42</v>
      </c>
      <c r="I259" s="46" t="s">
        <v>43</v>
      </c>
      <c r="J259" s="46" t="s">
        <v>44</v>
      </c>
      <c r="K259" s="46" t="s">
        <v>45</v>
      </c>
      <c r="L259" s="46" t="s">
        <v>46</v>
      </c>
      <c r="M259" s="47" t="s">
        <v>47</v>
      </c>
      <c r="N259" s="46" t="s">
        <v>48</v>
      </c>
      <c r="O259" s="46" t="s">
        <v>49</v>
      </c>
      <c r="P259" s="48" t="s">
        <v>50</v>
      </c>
      <c r="Q259" s="48" t="s">
        <v>51</v>
      </c>
    </row>
    <row r="260" spans="1:17" ht="30" x14ac:dyDescent="0.25">
      <c r="A260" s="62">
        <v>1</v>
      </c>
      <c r="B260" s="206" t="s">
        <v>1768</v>
      </c>
      <c r="C260" s="206" t="s">
        <v>1768</v>
      </c>
      <c r="D260" s="220" t="s">
        <v>1844</v>
      </c>
      <c r="E260" s="224" t="s">
        <v>1845</v>
      </c>
      <c r="F260" s="220" t="s">
        <v>21</v>
      </c>
      <c r="G260" s="226"/>
      <c r="H260" s="219">
        <v>41423</v>
      </c>
      <c r="I260" s="219">
        <v>41637</v>
      </c>
      <c r="J260" s="219" t="s">
        <v>22</v>
      </c>
      <c r="K260" s="224">
        <v>7</v>
      </c>
      <c r="L260" s="224">
        <v>0</v>
      </c>
      <c r="M260" s="224">
        <v>472</v>
      </c>
      <c r="N260" s="224">
        <f>+M260*G260</f>
        <v>0</v>
      </c>
      <c r="O260" s="216">
        <v>12712762</v>
      </c>
      <c r="P260" s="442">
        <v>925</v>
      </c>
      <c r="Q260" s="215"/>
    </row>
    <row r="261" spans="1:17" x14ac:dyDescent="0.25">
      <c r="A261" s="62">
        <f t="shared" ref="A261:A267" si="5">+A260+1</f>
        <v>2</v>
      </c>
      <c r="B261" s="206"/>
      <c r="C261" s="220"/>
      <c r="D261" s="206"/>
      <c r="E261" s="224"/>
      <c r="F261" s="220"/>
      <c r="G261" s="220"/>
      <c r="H261" s="219"/>
      <c r="I261" s="219"/>
      <c r="J261" s="219"/>
      <c r="K261" s="224"/>
      <c r="L261" s="224"/>
      <c r="M261" s="224"/>
      <c r="N261" s="224"/>
      <c r="O261" s="216"/>
      <c r="P261" s="442"/>
      <c r="Q261" s="215"/>
    </row>
    <row r="262" spans="1:17" x14ac:dyDescent="0.25">
      <c r="A262" s="62">
        <f t="shared" si="5"/>
        <v>3</v>
      </c>
      <c r="B262" s="206"/>
      <c r="C262" s="220"/>
      <c r="D262" s="206"/>
      <c r="E262" s="220"/>
      <c r="F262" s="206"/>
      <c r="G262" s="224"/>
      <c r="H262" s="219"/>
      <c r="I262" s="219"/>
      <c r="J262" s="219"/>
      <c r="K262" s="224"/>
      <c r="L262" s="224"/>
      <c r="M262" s="224"/>
      <c r="N262" s="224"/>
      <c r="O262" s="216"/>
      <c r="P262" s="456"/>
      <c r="Q262" s="216"/>
    </row>
    <row r="263" spans="1:17" x14ac:dyDescent="0.25">
      <c r="A263" s="62">
        <f t="shared" si="5"/>
        <v>4</v>
      </c>
      <c r="B263" s="206"/>
      <c r="C263" s="220"/>
      <c r="D263" s="206"/>
      <c r="E263" s="224"/>
      <c r="F263" s="220"/>
      <c r="G263" s="220"/>
      <c r="H263" s="219"/>
      <c r="I263" s="219"/>
      <c r="J263" s="219"/>
      <c r="K263" s="224"/>
      <c r="L263" s="224"/>
      <c r="M263" s="224"/>
      <c r="N263" s="224"/>
      <c r="O263" s="216"/>
      <c r="P263" s="442"/>
      <c r="Q263" s="215"/>
    </row>
    <row r="264" spans="1:17" x14ac:dyDescent="0.25">
      <c r="A264" s="62">
        <f t="shared" si="5"/>
        <v>5</v>
      </c>
      <c r="B264" s="49"/>
      <c r="C264" s="50"/>
      <c r="D264" s="49"/>
      <c r="E264" s="64"/>
      <c r="F264" s="52"/>
      <c r="G264" s="52"/>
      <c r="H264" s="52"/>
      <c r="I264" s="55"/>
      <c r="J264" s="55"/>
      <c r="K264" s="55"/>
      <c r="L264" s="55"/>
      <c r="M264" s="56"/>
      <c r="N264" s="56"/>
      <c r="O264" s="57"/>
      <c r="P264" s="57"/>
      <c r="Q264" s="58"/>
    </row>
    <row r="265" spans="1:17" x14ac:dyDescent="0.25">
      <c r="A265" s="62">
        <f t="shared" si="5"/>
        <v>6</v>
      </c>
      <c r="B265" s="49"/>
      <c r="C265" s="50"/>
      <c r="D265" s="49"/>
      <c r="E265" s="64"/>
      <c r="F265" s="52"/>
      <c r="G265" s="52"/>
      <c r="H265" s="52"/>
      <c r="I265" s="55"/>
      <c r="J265" s="55"/>
      <c r="K265" s="55"/>
      <c r="L265" s="55"/>
      <c r="M265" s="56"/>
      <c r="N265" s="56"/>
      <c r="O265" s="57"/>
      <c r="P265" s="57"/>
      <c r="Q265" s="58"/>
    </row>
    <row r="266" spans="1:17" x14ac:dyDescent="0.25">
      <c r="A266" s="62">
        <f t="shared" si="5"/>
        <v>7</v>
      </c>
      <c r="B266" s="49"/>
      <c r="C266" s="50"/>
      <c r="D266" s="49"/>
      <c r="E266" s="64"/>
      <c r="F266" s="52"/>
      <c r="G266" s="52"/>
      <c r="H266" s="52"/>
      <c r="I266" s="55"/>
      <c r="J266" s="55"/>
      <c r="K266" s="55"/>
      <c r="L266" s="55"/>
      <c r="M266" s="56"/>
      <c r="N266" s="56"/>
      <c r="O266" s="57"/>
      <c r="P266" s="57"/>
      <c r="Q266" s="58"/>
    </row>
    <row r="267" spans="1:17" x14ac:dyDescent="0.25">
      <c r="A267" s="62">
        <f t="shared" si="5"/>
        <v>8</v>
      </c>
      <c r="B267" s="49"/>
      <c r="C267" s="50"/>
      <c r="D267" s="49"/>
      <c r="E267" s="64"/>
      <c r="F267" s="52"/>
      <c r="G267" s="52"/>
      <c r="H267" s="52"/>
      <c r="I267" s="55"/>
      <c r="J267" s="55"/>
      <c r="K267" s="55"/>
      <c r="L267" s="55"/>
      <c r="M267" s="56"/>
      <c r="N267" s="56"/>
      <c r="O267" s="57"/>
      <c r="P267" s="57"/>
      <c r="Q267" s="58"/>
    </row>
    <row r="268" spans="1:17" x14ac:dyDescent="0.25">
      <c r="A268" s="62"/>
      <c r="B268" s="63" t="s">
        <v>31</v>
      </c>
      <c r="C268" s="50"/>
      <c r="D268" s="49"/>
      <c r="E268" s="64"/>
      <c r="F268" s="52"/>
      <c r="G268" s="52"/>
      <c r="H268" s="52"/>
      <c r="I268" s="55"/>
      <c r="J268" s="55"/>
      <c r="K268" s="67">
        <f>SUM(K260:K267)</f>
        <v>7</v>
      </c>
      <c r="L268" s="67">
        <f>SUM(L260:L267)</f>
        <v>0</v>
      </c>
      <c r="M268" s="66">
        <f>SUM(M260:M267)</f>
        <v>472</v>
      </c>
      <c r="N268" s="67">
        <f>SUM(N260:N267)</f>
        <v>0</v>
      </c>
      <c r="O268" s="57"/>
      <c r="P268" s="57"/>
      <c r="Q268" s="68"/>
    </row>
    <row r="269" spans="1:17" x14ac:dyDescent="0.25">
      <c r="B269" s="69"/>
      <c r="C269" s="69"/>
      <c r="D269" s="69"/>
      <c r="E269" s="70"/>
      <c r="F269" s="69"/>
      <c r="G269" s="69"/>
      <c r="H269" s="69"/>
      <c r="I269" s="69"/>
      <c r="J269" s="69"/>
      <c r="K269" s="69"/>
      <c r="L269" s="69"/>
      <c r="M269" s="69"/>
      <c r="N269" s="69"/>
      <c r="O269" s="69"/>
      <c r="P269" s="69"/>
    </row>
    <row r="270" spans="1:17" ht="18.75" x14ac:dyDescent="0.25">
      <c r="B270" s="72" t="s">
        <v>172</v>
      </c>
      <c r="C270" s="89">
        <f>+K268</f>
        <v>7</v>
      </c>
      <c r="H270" s="76"/>
      <c r="I270" s="76"/>
      <c r="J270" s="76"/>
      <c r="K270" s="76"/>
      <c r="L270" s="76"/>
      <c r="M270" s="76"/>
      <c r="N270" s="69"/>
      <c r="O270" s="69"/>
      <c r="P270" s="69"/>
    </row>
    <row r="272" spans="1:17" ht="15.75" thickBot="1" x14ac:dyDescent="0.3"/>
    <row r="273" spans="2:17" ht="30.75" thickBot="1" x14ac:dyDescent="0.3">
      <c r="B273" s="90" t="s">
        <v>173</v>
      </c>
      <c r="C273" s="91" t="s">
        <v>174</v>
      </c>
      <c r="D273" s="90" t="s">
        <v>30</v>
      </c>
      <c r="E273" s="91" t="s">
        <v>175</v>
      </c>
    </row>
    <row r="274" spans="2:17" x14ac:dyDescent="0.25">
      <c r="B274" s="92" t="s">
        <v>176</v>
      </c>
      <c r="C274" s="93">
        <v>20</v>
      </c>
      <c r="D274" s="93">
        <v>20</v>
      </c>
      <c r="E274" s="1094">
        <f>+D274+D275+D276</f>
        <v>20</v>
      </c>
    </row>
    <row r="275" spans="2:17" x14ac:dyDescent="0.25">
      <c r="B275" s="92" t="s">
        <v>177</v>
      </c>
      <c r="C275" s="74">
        <v>30</v>
      </c>
      <c r="D275" s="668">
        <v>0</v>
      </c>
      <c r="E275" s="1095"/>
    </row>
    <row r="276" spans="2:17" ht="15.75" thickBot="1" x14ac:dyDescent="0.3">
      <c r="B276" s="92" t="s">
        <v>178</v>
      </c>
      <c r="C276" s="94">
        <v>40</v>
      </c>
      <c r="D276" s="94">
        <v>0</v>
      </c>
      <c r="E276" s="1096"/>
    </row>
    <row r="278" spans="2:17" ht="15.75" thickBot="1" x14ac:dyDescent="0.3"/>
    <row r="279" spans="2:17" ht="27" thickBot="1" x14ac:dyDescent="0.3">
      <c r="B279" s="1091" t="s">
        <v>179</v>
      </c>
      <c r="C279" s="1092"/>
      <c r="D279" s="1092"/>
      <c r="E279" s="1092"/>
      <c r="F279" s="1092"/>
      <c r="G279" s="1092"/>
      <c r="H279" s="1092"/>
      <c r="I279" s="1092"/>
      <c r="J279" s="1092"/>
      <c r="K279" s="1092"/>
      <c r="L279" s="1092"/>
      <c r="M279" s="1092"/>
      <c r="N279" s="1093"/>
    </row>
    <row r="281" spans="2:17" ht="75" x14ac:dyDescent="0.25">
      <c r="B281" s="78" t="s">
        <v>111</v>
      </c>
      <c r="C281" s="78" t="s">
        <v>112</v>
      </c>
      <c r="D281" s="78" t="s">
        <v>113</v>
      </c>
      <c r="E281" s="78" t="s">
        <v>114</v>
      </c>
      <c r="F281" s="78" t="s">
        <v>115</v>
      </c>
      <c r="G281" s="78" t="s">
        <v>116</v>
      </c>
      <c r="H281" s="78" t="s">
        <v>117</v>
      </c>
      <c r="I281" s="78" t="s">
        <v>118</v>
      </c>
      <c r="J281" s="1084" t="s">
        <v>119</v>
      </c>
      <c r="K281" s="1085"/>
      <c r="L281" s="1086"/>
      <c r="M281" s="78" t="s">
        <v>120</v>
      </c>
      <c r="N281" s="78" t="s">
        <v>121</v>
      </c>
      <c r="O281" s="78" t="s">
        <v>122</v>
      </c>
      <c r="P281" s="1084" t="s">
        <v>97</v>
      </c>
      <c r="Q281" s="1086"/>
    </row>
    <row r="282" spans="2:17" x14ac:dyDescent="0.25">
      <c r="B282" s="85" t="s">
        <v>180</v>
      </c>
      <c r="C282" s="85"/>
      <c r="D282" s="81" t="s">
        <v>1817</v>
      </c>
      <c r="E282" s="81">
        <v>43443755</v>
      </c>
      <c r="F282" s="81" t="s">
        <v>1818</v>
      </c>
      <c r="G282" s="81" t="s">
        <v>1819</v>
      </c>
      <c r="H282" s="81">
        <v>2004</v>
      </c>
      <c r="I282" s="82"/>
      <c r="J282" s="86" t="s">
        <v>1820</v>
      </c>
      <c r="K282" s="87" t="s">
        <v>410</v>
      </c>
      <c r="L282" s="84" t="s">
        <v>233</v>
      </c>
      <c r="M282" s="41" t="s">
        <v>21</v>
      </c>
      <c r="N282" s="41" t="s">
        <v>21</v>
      </c>
      <c r="O282" s="41" t="s">
        <v>22</v>
      </c>
      <c r="P282" s="993" t="s">
        <v>1846</v>
      </c>
      <c r="Q282" s="993"/>
    </row>
    <row r="283" spans="2:17" x14ac:dyDescent="0.25">
      <c r="B283" s="85" t="s">
        <v>214</v>
      </c>
      <c r="C283" s="85"/>
      <c r="D283" s="81" t="s">
        <v>1821</v>
      </c>
      <c r="E283" s="81">
        <v>32358386</v>
      </c>
      <c r="F283" s="81" t="s">
        <v>396</v>
      </c>
      <c r="G283" s="81" t="s">
        <v>1819</v>
      </c>
      <c r="H283" s="81">
        <v>2008</v>
      </c>
      <c r="I283" s="82"/>
      <c r="J283" s="86" t="s">
        <v>1822</v>
      </c>
      <c r="K283" s="87" t="s">
        <v>1847</v>
      </c>
      <c r="L283" s="84" t="s">
        <v>262</v>
      </c>
      <c r="M283" s="41" t="s">
        <v>21</v>
      </c>
      <c r="N283" s="41" t="s">
        <v>21</v>
      </c>
      <c r="O283" s="41" t="s">
        <v>22</v>
      </c>
      <c r="P283" s="1103" t="s">
        <v>1848</v>
      </c>
      <c r="Q283" s="1104"/>
    </row>
    <row r="284" spans="2:17" x14ac:dyDescent="0.25">
      <c r="B284" s="85"/>
      <c r="C284" s="85"/>
      <c r="D284" s="81"/>
      <c r="E284" s="81"/>
      <c r="F284" s="81"/>
      <c r="G284" s="81"/>
      <c r="H284" s="81"/>
      <c r="I284" s="82"/>
      <c r="J284" s="86"/>
      <c r="K284" s="87"/>
      <c r="L284" s="84"/>
      <c r="M284" s="41"/>
      <c r="N284" s="41"/>
      <c r="O284" s="41"/>
      <c r="P284" s="668"/>
      <c r="Q284" s="668"/>
    </row>
    <row r="285" spans="2:17" x14ac:dyDescent="0.25">
      <c r="C285" s="85"/>
      <c r="D285" s="81"/>
      <c r="E285" s="81"/>
      <c r="F285" s="81"/>
      <c r="G285" s="81"/>
      <c r="H285" s="81"/>
      <c r="I285" s="82"/>
      <c r="J285" s="86"/>
      <c r="K285" s="84"/>
      <c r="L285" s="84"/>
      <c r="M285" s="41"/>
      <c r="N285" s="41"/>
      <c r="O285" s="41"/>
      <c r="P285" s="993"/>
      <c r="Q285" s="993"/>
    </row>
    <row r="288" spans="2:17" ht="15.75" thickBot="1" x14ac:dyDescent="0.3"/>
    <row r="289" spans="2:7" ht="30" x14ac:dyDescent="0.25">
      <c r="B289" s="42" t="s">
        <v>20</v>
      </c>
      <c r="C289" s="42" t="s">
        <v>173</v>
      </c>
      <c r="D289" s="78" t="s">
        <v>174</v>
      </c>
      <c r="E289" s="42" t="s">
        <v>30</v>
      </c>
      <c r="F289" s="91" t="s">
        <v>194</v>
      </c>
      <c r="G289" s="96"/>
    </row>
    <row r="290" spans="2:7" ht="108" x14ac:dyDescent="0.2">
      <c r="B290" s="1097" t="s">
        <v>195</v>
      </c>
      <c r="C290" s="97" t="s">
        <v>196</v>
      </c>
      <c r="D290" s="668">
        <v>25</v>
      </c>
      <c r="E290" s="668">
        <v>0</v>
      </c>
      <c r="F290" s="1098">
        <f>+E290+E291+E292</f>
        <v>0</v>
      </c>
      <c r="G290" s="98"/>
    </row>
    <row r="291" spans="2:7" ht="96" x14ac:dyDescent="0.2">
      <c r="B291" s="1097"/>
      <c r="C291" s="97" t="s">
        <v>197</v>
      </c>
      <c r="D291" s="675">
        <v>25</v>
      </c>
      <c r="E291" s="668">
        <v>0</v>
      </c>
      <c r="F291" s="1099"/>
      <c r="G291" s="98"/>
    </row>
    <row r="292" spans="2:7" ht="60" x14ac:dyDescent="0.2">
      <c r="B292" s="1097"/>
      <c r="C292" s="97" t="s">
        <v>198</v>
      </c>
      <c r="D292" s="668">
        <v>10</v>
      </c>
      <c r="E292" s="668">
        <v>0</v>
      </c>
      <c r="F292" s="1100"/>
      <c r="G292" s="98"/>
    </row>
    <row r="293" spans="2:7" x14ac:dyDescent="0.25">
      <c r="C293"/>
    </row>
    <row r="296" spans="2:7" x14ac:dyDescent="0.25">
      <c r="B296" s="39" t="s">
        <v>199</v>
      </c>
    </row>
    <row r="299" spans="2:7" x14ac:dyDescent="0.25">
      <c r="B299" s="40" t="s">
        <v>20</v>
      </c>
      <c r="C299" s="40" t="s">
        <v>29</v>
      </c>
      <c r="D299" s="42" t="s">
        <v>30</v>
      </c>
      <c r="E299" s="42" t="s">
        <v>31</v>
      </c>
    </row>
    <row r="300" spans="2:7" ht="28.5" x14ac:dyDescent="0.25">
      <c r="B300" s="43" t="s">
        <v>200</v>
      </c>
      <c r="C300" s="44">
        <v>40</v>
      </c>
      <c r="D300" s="668">
        <f>+E274</f>
        <v>20</v>
      </c>
      <c r="E300" s="1081">
        <f>+D300+D301</f>
        <v>20</v>
      </c>
    </row>
    <row r="301" spans="2:7" ht="42.75" x14ac:dyDescent="0.25">
      <c r="B301" s="43" t="s">
        <v>201</v>
      </c>
      <c r="C301" s="44">
        <v>60</v>
      </c>
      <c r="D301" s="668">
        <f>+F290</f>
        <v>0</v>
      </c>
      <c r="E301" s="1082"/>
    </row>
    <row r="303" spans="2:7" x14ac:dyDescent="0.25">
      <c r="B303" s="1" t="s">
        <v>1849</v>
      </c>
    </row>
    <row r="305" spans="2:16" ht="26.25" x14ac:dyDescent="0.25">
      <c r="B305" s="1072" t="s">
        <v>1</v>
      </c>
      <c r="C305" s="1073"/>
      <c r="D305" s="1073"/>
      <c r="E305" s="1073"/>
      <c r="F305" s="1073"/>
      <c r="G305" s="1073"/>
      <c r="H305" s="1073"/>
      <c r="I305" s="1073"/>
      <c r="J305" s="1073"/>
      <c r="K305" s="1073"/>
      <c r="L305" s="1073"/>
      <c r="M305" s="1073"/>
      <c r="N305" s="1073"/>
      <c r="O305" s="1073"/>
      <c r="P305" s="1073"/>
    </row>
    <row r="307" spans="2:16" ht="26.25" x14ac:dyDescent="0.25">
      <c r="B307" s="1072" t="s">
        <v>2</v>
      </c>
      <c r="C307" s="1073"/>
      <c r="D307" s="1073"/>
      <c r="E307" s="1073"/>
      <c r="F307" s="1073"/>
      <c r="G307" s="1073"/>
      <c r="H307" s="1073"/>
      <c r="I307" s="1073"/>
      <c r="J307" s="1073"/>
      <c r="K307" s="1073"/>
      <c r="L307" s="1073"/>
      <c r="M307" s="1073"/>
      <c r="N307" s="1073"/>
      <c r="O307" s="1073"/>
      <c r="P307" s="1073"/>
    </row>
    <row r="308" spans="2:16" ht="15.75" thickBot="1" x14ac:dyDescent="0.3"/>
    <row r="309" spans="2:16" ht="21.75" thickBot="1" x14ac:dyDescent="0.3">
      <c r="B309" s="3" t="s">
        <v>3</v>
      </c>
      <c r="C309" s="1074" t="s">
        <v>1768</v>
      </c>
      <c r="D309" s="1074"/>
      <c r="E309" s="1074"/>
      <c r="F309" s="1074"/>
      <c r="G309" s="1074"/>
      <c r="H309" s="1074"/>
      <c r="I309" s="1074"/>
      <c r="J309" s="1074"/>
      <c r="K309" s="1074"/>
      <c r="L309" s="1074"/>
      <c r="M309" s="1074"/>
      <c r="N309" s="1075"/>
    </row>
    <row r="310" spans="2:16" ht="16.5" thickBot="1" x14ac:dyDescent="0.3">
      <c r="B310" s="4" t="s">
        <v>5</v>
      </c>
      <c r="C310" s="1074"/>
      <c r="D310" s="1074"/>
      <c r="E310" s="1074"/>
      <c r="F310" s="1074"/>
      <c r="G310" s="1074"/>
      <c r="H310" s="1074"/>
      <c r="I310" s="1074"/>
      <c r="J310" s="1074"/>
      <c r="K310" s="1074"/>
      <c r="L310" s="1074"/>
      <c r="M310" s="1074"/>
      <c r="N310" s="1075"/>
    </row>
    <row r="311" spans="2:16" ht="16.5" thickBot="1" x14ac:dyDescent="0.3">
      <c r="B311" s="4" t="s">
        <v>6</v>
      </c>
      <c r="C311" s="1074"/>
      <c r="D311" s="1074"/>
      <c r="E311" s="1074"/>
      <c r="F311" s="1074"/>
      <c r="G311" s="1074"/>
      <c r="H311" s="1074"/>
      <c r="I311" s="1074"/>
      <c r="J311" s="1074"/>
      <c r="K311" s="1074"/>
      <c r="L311" s="1074"/>
      <c r="M311" s="1074"/>
      <c r="N311" s="1075"/>
    </row>
    <row r="312" spans="2:16" ht="16.5" thickBot="1" x14ac:dyDescent="0.3">
      <c r="B312" s="4" t="s">
        <v>7</v>
      </c>
      <c r="C312" s="1074"/>
      <c r="D312" s="1074"/>
      <c r="E312" s="1074"/>
      <c r="F312" s="1074"/>
      <c r="G312" s="1074"/>
      <c r="H312" s="1074"/>
      <c r="I312" s="1074"/>
      <c r="J312" s="1074"/>
      <c r="K312" s="1074"/>
      <c r="L312" s="1074"/>
      <c r="M312" s="1074"/>
      <c r="N312" s="1075"/>
    </row>
    <row r="313" spans="2:16" ht="16.5" thickBot="1" x14ac:dyDescent="0.3">
      <c r="B313" s="4" t="s">
        <v>8</v>
      </c>
      <c r="C313" s="1076">
        <v>16</v>
      </c>
      <c r="D313" s="1076"/>
      <c r="E313" s="1077"/>
      <c r="F313" s="5"/>
      <c r="G313" s="5"/>
      <c r="H313" s="5"/>
      <c r="I313" s="5"/>
      <c r="J313" s="5"/>
      <c r="K313" s="5"/>
      <c r="L313" s="5"/>
      <c r="M313" s="5"/>
      <c r="N313" s="6"/>
    </row>
    <row r="314" spans="2:16" ht="16.5" thickBot="1" x14ac:dyDescent="0.3">
      <c r="B314" s="7" t="s">
        <v>10</v>
      </c>
      <c r="C314" s="8">
        <v>41972</v>
      </c>
      <c r="D314" s="9"/>
      <c r="E314" s="9"/>
      <c r="F314" s="9"/>
      <c r="G314" s="9"/>
      <c r="H314" s="9"/>
      <c r="I314" s="9"/>
      <c r="J314" s="9"/>
      <c r="K314" s="9"/>
      <c r="L314" s="9"/>
      <c r="M314" s="9"/>
      <c r="N314" s="10"/>
    </row>
    <row r="315" spans="2:16" ht="15.75" x14ac:dyDescent="0.25">
      <c r="B315" s="11"/>
      <c r="C315" s="12"/>
      <c r="D315" s="13"/>
      <c r="E315" s="13"/>
      <c r="F315" s="13"/>
      <c r="G315" s="13"/>
      <c r="H315" s="13"/>
      <c r="I315" s="14"/>
      <c r="J315" s="14"/>
      <c r="K315" s="14"/>
      <c r="L315" s="14"/>
      <c r="M315" s="14"/>
      <c r="N315" s="13"/>
    </row>
    <row r="316" spans="2:16" x14ac:dyDescent="0.25">
      <c r="I316" s="14"/>
      <c r="J316" s="14"/>
      <c r="K316" s="14"/>
      <c r="L316" s="14"/>
      <c r="M316" s="14"/>
      <c r="N316" s="15"/>
    </row>
    <row r="317" spans="2:16" x14ac:dyDescent="0.25">
      <c r="B317" s="1078" t="s">
        <v>12</v>
      </c>
      <c r="C317" s="1078"/>
      <c r="D317" s="672" t="s">
        <v>13</v>
      </c>
      <c r="E317" s="672" t="s">
        <v>14</v>
      </c>
      <c r="F317" s="672" t="s">
        <v>15</v>
      </c>
      <c r="G317" s="16"/>
      <c r="I317" s="17"/>
      <c r="J317" s="17"/>
      <c r="K317" s="17"/>
      <c r="L317" s="17"/>
      <c r="M317" s="17"/>
      <c r="N317" s="15"/>
    </row>
    <row r="318" spans="2:16" x14ac:dyDescent="0.25">
      <c r="B318" s="1078"/>
      <c r="C318" s="1078"/>
      <c r="D318" s="672">
        <v>16</v>
      </c>
      <c r="E318" s="18">
        <v>636652692</v>
      </c>
      <c r="F318" s="19">
        <v>234</v>
      </c>
      <c r="G318" s="20"/>
      <c r="I318" s="21"/>
      <c r="J318" s="21"/>
      <c r="K318" s="21"/>
      <c r="L318" s="21"/>
      <c r="M318" s="21"/>
      <c r="N318" s="15"/>
    </row>
    <row r="319" spans="2:16" x14ac:dyDescent="0.25">
      <c r="B319" s="1078"/>
      <c r="C319" s="1078"/>
      <c r="D319" s="672"/>
      <c r="E319" s="18"/>
      <c r="F319" s="18"/>
      <c r="G319" s="20"/>
      <c r="I319" s="21"/>
      <c r="J319" s="21"/>
      <c r="K319" s="21"/>
      <c r="L319" s="21"/>
      <c r="M319" s="21"/>
      <c r="N319" s="15"/>
    </row>
    <row r="320" spans="2:16" x14ac:dyDescent="0.25">
      <c r="B320" s="1078"/>
      <c r="C320" s="1078"/>
      <c r="D320" s="672"/>
      <c r="E320" s="18"/>
      <c r="F320" s="18"/>
      <c r="G320" s="20"/>
      <c r="I320" s="21"/>
      <c r="J320" s="21"/>
      <c r="K320" s="21"/>
      <c r="L320" s="21"/>
      <c r="M320" s="21"/>
      <c r="N320" s="15"/>
    </row>
    <row r="321" spans="1:14" x14ac:dyDescent="0.25">
      <c r="B321" s="1078"/>
      <c r="C321" s="1078"/>
      <c r="D321" s="672"/>
      <c r="E321" s="22"/>
      <c r="F321" s="18"/>
      <c r="G321" s="20"/>
      <c r="H321" s="23"/>
      <c r="I321" s="21"/>
      <c r="J321" s="21"/>
      <c r="K321" s="21"/>
      <c r="L321" s="21"/>
      <c r="M321" s="21"/>
      <c r="N321" s="24"/>
    </row>
    <row r="322" spans="1:14" x14ac:dyDescent="0.25">
      <c r="B322" s="1078"/>
      <c r="C322" s="1078"/>
      <c r="D322" s="672"/>
      <c r="E322" s="22"/>
      <c r="F322" s="18"/>
      <c r="G322" s="20"/>
      <c r="H322" s="23"/>
      <c r="I322" s="25"/>
      <c r="J322" s="25"/>
      <c r="K322" s="25"/>
      <c r="L322" s="25"/>
      <c r="M322" s="25"/>
      <c r="N322" s="24"/>
    </row>
    <row r="323" spans="1:14" x14ac:dyDescent="0.25">
      <c r="B323" s="1078"/>
      <c r="C323" s="1078"/>
      <c r="D323" s="672"/>
      <c r="E323" s="22"/>
      <c r="F323" s="18"/>
      <c r="G323" s="20"/>
      <c r="H323" s="23"/>
      <c r="I323" s="14"/>
      <c r="J323" s="14"/>
      <c r="K323" s="14"/>
      <c r="L323" s="14"/>
      <c r="M323" s="14"/>
      <c r="N323" s="24"/>
    </row>
    <row r="324" spans="1:14" x14ac:dyDescent="0.25">
      <c r="B324" s="1078"/>
      <c r="C324" s="1078"/>
      <c r="D324" s="672"/>
      <c r="E324" s="22"/>
      <c r="F324" s="18"/>
      <c r="G324" s="20"/>
      <c r="H324" s="23"/>
      <c r="I324" s="14"/>
      <c r="J324" s="14"/>
      <c r="K324" s="14"/>
      <c r="L324" s="14"/>
      <c r="M324" s="14"/>
      <c r="N324" s="24"/>
    </row>
    <row r="325" spans="1:14" ht="15.75" thickBot="1" x14ac:dyDescent="0.3">
      <c r="B325" s="1079" t="s">
        <v>16</v>
      </c>
      <c r="C325" s="1080"/>
      <c r="D325" s="672"/>
      <c r="E325" s="26">
        <f>SUM(E318:E324)</f>
        <v>636652692</v>
      </c>
      <c r="F325" s="19">
        <f>SUM(F318:F324)</f>
        <v>234</v>
      </c>
      <c r="G325" s="20"/>
      <c r="H325" s="23"/>
      <c r="I325" s="14"/>
      <c r="J325" s="14"/>
      <c r="K325" s="14"/>
      <c r="L325" s="14"/>
      <c r="M325" s="14"/>
      <c r="N325" s="24"/>
    </row>
    <row r="326" spans="1:14" ht="45.75" thickBot="1" x14ac:dyDescent="0.3">
      <c r="A326" s="27"/>
      <c r="B326" s="28" t="s">
        <v>17</v>
      </c>
      <c r="C326" s="28" t="s">
        <v>18</v>
      </c>
      <c r="E326" s="17"/>
      <c r="F326" s="17"/>
      <c r="G326" s="17"/>
      <c r="H326" s="17"/>
      <c r="I326" s="29"/>
      <c r="J326" s="29"/>
      <c r="K326" s="29"/>
      <c r="L326" s="29"/>
      <c r="M326" s="29"/>
    </row>
    <row r="327" spans="1:14" ht="15.75" thickBot="1" x14ac:dyDescent="0.3">
      <c r="A327" s="30">
        <v>1</v>
      </c>
      <c r="C327" s="31">
        <f>+(F325*80)/100</f>
        <v>187.2</v>
      </c>
      <c r="D327" s="32"/>
      <c r="E327" s="33">
        <f>E325</f>
        <v>636652692</v>
      </c>
      <c r="F327" s="34"/>
      <c r="G327" s="34"/>
      <c r="H327" s="34"/>
      <c r="I327" s="35"/>
      <c r="J327" s="35"/>
      <c r="K327" s="35"/>
      <c r="L327" s="35"/>
      <c r="M327" s="35"/>
    </row>
    <row r="328" spans="1:14" x14ac:dyDescent="0.25">
      <c r="A328" s="36"/>
      <c r="C328" s="37"/>
      <c r="D328" s="21"/>
      <c r="E328" s="38"/>
      <c r="F328" s="34"/>
      <c r="G328" s="34"/>
      <c r="H328" s="34"/>
      <c r="I328" s="35"/>
      <c r="J328" s="35"/>
      <c r="K328" s="35"/>
      <c r="L328" s="35"/>
      <c r="M328" s="35"/>
    </row>
    <row r="329" spans="1:14" x14ac:dyDescent="0.25">
      <c r="A329" s="36"/>
      <c r="C329" s="37"/>
      <c r="D329" s="21"/>
      <c r="E329" s="38"/>
      <c r="F329" s="34"/>
      <c r="G329" s="34"/>
      <c r="H329" s="34"/>
      <c r="I329" s="35"/>
      <c r="J329" s="35"/>
      <c r="K329" s="35"/>
      <c r="L329" s="35"/>
      <c r="M329" s="35"/>
    </row>
    <row r="330" spans="1:14" x14ac:dyDescent="0.25">
      <c r="A330" s="36"/>
      <c r="B330" s="39" t="s">
        <v>19</v>
      </c>
      <c r="C330"/>
      <c r="D330"/>
      <c r="E330"/>
      <c r="F330"/>
      <c r="G330"/>
      <c r="H330"/>
      <c r="I330" s="14"/>
      <c r="J330" s="14"/>
      <c r="K330" s="14"/>
      <c r="L330" s="14"/>
      <c r="M330" s="14"/>
      <c r="N330" s="15"/>
    </row>
    <row r="331" spans="1:14" x14ac:dyDescent="0.25">
      <c r="A331" s="36"/>
      <c r="B331"/>
      <c r="C331"/>
      <c r="D331"/>
      <c r="E331"/>
      <c r="F331"/>
      <c r="G331"/>
      <c r="H331"/>
      <c r="I331" s="14"/>
      <c r="J331" s="14"/>
      <c r="K331" s="14"/>
      <c r="L331" s="14"/>
      <c r="M331" s="14"/>
      <c r="N331" s="15"/>
    </row>
    <row r="332" spans="1:14" x14ac:dyDescent="0.25">
      <c r="A332" s="36"/>
      <c r="B332" s="40" t="s">
        <v>20</v>
      </c>
      <c r="C332" s="40" t="s">
        <v>21</v>
      </c>
      <c r="D332" s="40" t="s">
        <v>22</v>
      </c>
      <c r="E332"/>
      <c r="F332"/>
      <c r="G332"/>
      <c r="H332"/>
      <c r="I332" s="14"/>
      <c r="J332" s="14"/>
      <c r="K332" s="14"/>
      <c r="L332" s="14"/>
      <c r="M332" s="14"/>
      <c r="N332" s="15"/>
    </row>
    <row r="333" spans="1:14" x14ac:dyDescent="0.25">
      <c r="A333" s="36"/>
      <c r="B333" s="41" t="s">
        <v>23</v>
      </c>
      <c r="C333" s="41"/>
      <c r="D333" s="41" t="s">
        <v>22</v>
      </c>
      <c r="E333"/>
      <c r="F333"/>
      <c r="G333"/>
      <c r="H333"/>
      <c r="I333" s="14"/>
      <c r="J333" s="14"/>
      <c r="K333" s="14"/>
      <c r="L333" s="14"/>
      <c r="M333" s="14"/>
      <c r="N333" s="15"/>
    </row>
    <row r="334" spans="1:14" x14ac:dyDescent="0.25">
      <c r="A334" s="36"/>
      <c r="B334" s="41" t="s">
        <v>25</v>
      </c>
      <c r="C334" s="41" t="s">
        <v>21</v>
      </c>
      <c r="D334" s="41"/>
      <c r="E334"/>
      <c r="F334"/>
      <c r="G334"/>
      <c r="H334"/>
      <c r="I334" s="14"/>
      <c r="J334" s="14"/>
      <c r="K334" s="14"/>
      <c r="L334" s="14"/>
      <c r="M334" s="14"/>
      <c r="N334" s="15"/>
    </row>
    <row r="335" spans="1:14" x14ac:dyDescent="0.25">
      <c r="A335" s="36"/>
      <c r="B335" s="41" t="s">
        <v>26</v>
      </c>
      <c r="C335" s="41" t="s">
        <v>21</v>
      </c>
      <c r="D335" s="41"/>
      <c r="E335"/>
      <c r="F335"/>
      <c r="G335"/>
      <c r="H335"/>
      <c r="I335" s="14"/>
      <c r="J335" s="14"/>
      <c r="K335" s="14"/>
      <c r="L335" s="14"/>
      <c r="M335" s="14"/>
      <c r="N335" s="15"/>
    </row>
    <row r="336" spans="1:14" x14ac:dyDescent="0.25">
      <c r="A336" s="36"/>
      <c r="B336" s="41" t="s">
        <v>27</v>
      </c>
      <c r="C336" s="41" t="s">
        <v>21</v>
      </c>
      <c r="D336" s="41"/>
      <c r="E336"/>
      <c r="F336"/>
      <c r="G336"/>
      <c r="H336"/>
      <c r="I336" s="14"/>
      <c r="J336" s="14"/>
      <c r="K336" s="14"/>
      <c r="L336" s="14"/>
      <c r="M336" s="14"/>
      <c r="N336" s="15"/>
    </row>
    <row r="337" spans="1:17" x14ac:dyDescent="0.25">
      <c r="A337" s="36"/>
      <c r="B337"/>
      <c r="C337"/>
      <c r="D337"/>
      <c r="E337"/>
      <c r="F337"/>
      <c r="G337"/>
      <c r="H337"/>
      <c r="I337" s="14"/>
      <c r="J337" s="14"/>
      <c r="K337" s="14"/>
      <c r="L337" s="14"/>
      <c r="M337" s="14"/>
      <c r="N337" s="15"/>
    </row>
    <row r="338" spans="1:17" x14ac:dyDescent="0.25">
      <c r="A338" s="36"/>
      <c r="B338"/>
      <c r="C338"/>
      <c r="D338"/>
      <c r="E338"/>
      <c r="F338"/>
      <c r="G338"/>
      <c r="H338"/>
      <c r="I338" s="14"/>
      <c r="J338" s="14"/>
      <c r="K338" s="14"/>
      <c r="L338" s="14"/>
      <c r="M338" s="14"/>
      <c r="N338" s="15"/>
    </row>
    <row r="339" spans="1:17" x14ac:dyDescent="0.25">
      <c r="A339" s="36"/>
      <c r="B339" s="39" t="s">
        <v>28</v>
      </c>
      <c r="C339"/>
      <c r="D339"/>
      <c r="E339"/>
      <c r="F339"/>
      <c r="G339"/>
      <c r="H339"/>
      <c r="I339" s="14"/>
      <c r="J339" s="14"/>
      <c r="K339" s="14"/>
      <c r="L339" s="14"/>
      <c r="M339" s="14"/>
      <c r="N339" s="15"/>
    </row>
    <row r="340" spans="1:17" x14ac:dyDescent="0.25">
      <c r="A340" s="36"/>
      <c r="B340"/>
      <c r="C340"/>
      <c r="D340"/>
      <c r="E340"/>
      <c r="F340"/>
      <c r="G340"/>
      <c r="H340"/>
      <c r="I340" s="14"/>
      <c r="J340" s="14"/>
      <c r="K340" s="14"/>
      <c r="L340" s="14"/>
      <c r="M340" s="14"/>
      <c r="N340" s="15"/>
    </row>
    <row r="341" spans="1:17" x14ac:dyDescent="0.25">
      <c r="A341" s="36"/>
      <c r="B341"/>
      <c r="C341"/>
      <c r="D341"/>
      <c r="E341"/>
      <c r="F341"/>
      <c r="G341"/>
      <c r="H341"/>
      <c r="I341" s="14"/>
      <c r="J341" s="14"/>
      <c r="K341" s="14"/>
      <c r="L341" s="14"/>
      <c r="M341" s="14"/>
      <c r="N341" s="15"/>
    </row>
    <row r="342" spans="1:17" x14ac:dyDescent="0.25">
      <c r="A342" s="36"/>
      <c r="B342" s="40" t="s">
        <v>20</v>
      </c>
      <c r="C342" s="40" t="s">
        <v>29</v>
      </c>
      <c r="D342" s="42" t="s">
        <v>30</v>
      </c>
      <c r="E342" s="42" t="s">
        <v>31</v>
      </c>
      <c r="F342"/>
      <c r="G342"/>
      <c r="H342"/>
      <c r="I342" s="14"/>
      <c r="J342" s="14"/>
      <c r="K342" s="14"/>
      <c r="L342" s="14"/>
      <c r="M342" s="14"/>
      <c r="N342" s="15"/>
    </row>
    <row r="343" spans="1:17" ht="28.5" x14ac:dyDescent="0.25">
      <c r="A343" s="36"/>
      <c r="B343" s="43" t="s">
        <v>32</v>
      </c>
      <c r="C343" s="44">
        <v>40</v>
      </c>
      <c r="D343" s="702">
        <v>0</v>
      </c>
      <c r="E343" s="1081">
        <f>+D343+D344</f>
        <v>0</v>
      </c>
      <c r="F343"/>
      <c r="G343"/>
      <c r="H343"/>
      <c r="I343" s="14"/>
      <c r="J343" s="14"/>
      <c r="K343" s="14"/>
      <c r="L343" s="14"/>
      <c r="M343" s="14"/>
      <c r="N343" s="15"/>
    </row>
    <row r="344" spans="1:17" ht="42.75" x14ac:dyDescent="0.25">
      <c r="A344" s="36"/>
      <c r="B344" s="43" t="s">
        <v>33</v>
      </c>
      <c r="C344" s="44">
        <v>60</v>
      </c>
      <c r="D344" s="668">
        <v>0</v>
      </c>
      <c r="E344" s="1082"/>
      <c r="F344"/>
      <c r="G344"/>
      <c r="H344"/>
      <c r="I344" s="14"/>
      <c r="J344" s="14"/>
      <c r="K344" s="14"/>
      <c r="L344" s="14"/>
      <c r="M344" s="14"/>
      <c r="N344" s="15"/>
    </row>
    <row r="345" spans="1:17" x14ac:dyDescent="0.25">
      <c r="A345" s="36"/>
      <c r="C345" s="37"/>
      <c r="D345" s="21"/>
      <c r="E345" s="38"/>
      <c r="F345" s="34"/>
      <c r="G345" s="34"/>
      <c r="H345" s="34"/>
      <c r="I345" s="35"/>
      <c r="J345" s="35"/>
      <c r="K345" s="35"/>
      <c r="L345" s="35"/>
      <c r="M345" s="35"/>
    </row>
    <row r="346" spans="1:17" x14ac:dyDescent="0.25">
      <c r="A346" s="36"/>
      <c r="C346" s="37"/>
      <c r="D346" s="21"/>
      <c r="E346" s="38"/>
      <c r="F346" s="34"/>
      <c r="G346" s="34"/>
      <c r="H346" s="34"/>
      <c r="I346" s="35"/>
      <c r="J346" s="35"/>
      <c r="K346" s="35"/>
      <c r="L346" s="35"/>
      <c r="M346" s="35"/>
    </row>
    <row r="347" spans="1:17" x14ac:dyDescent="0.25">
      <c r="A347" s="36"/>
      <c r="C347" s="37"/>
      <c r="D347" s="21"/>
      <c r="E347" s="38"/>
      <c r="F347" s="34"/>
      <c r="G347" s="34"/>
      <c r="H347" s="34"/>
      <c r="I347" s="35"/>
      <c r="J347" s="35"/>
      <c r="K347" s="35"/>
      <c r="L347" s="35"/>
      <c r="M347" s="35"/>
    </row>
    <row r="348" spans="1:17" ht="15.75" thickBot="1" x14ac:dyDescent="0.3">
      <c r="M348" s="1083" t="s">
        <v>34</v>
      </c>
      <c r="N348" s="1083"/>
    </row>
    <row r="349" spans="1:17" x14ac:dyDescent="0.25">
      <c r="B349" s="39" t="s">
        <v>35</v>
      </c>
      <c r="M349" s="45"/>
      <c r="N349" s="45"/>
    </row>
    <row r="350" spans="1:17" ht="15.75" thickBot="1" x14ac:dyDescent="0.3">
      <c r="M350" s="45"/>
      <c r="N350" s="45"/>
    </row>
    <row r="351" spans="1:17" ht="60" x14ac:dyDescent="0.25">
      <c r="A351" s="14"/>
      <c r="B351" s="46" t="s">
        <v>36</v>
      </c>
      <c r="C351" s="46" t="s">
        <v>37</v>
      </c>
      <c r="D351" s="46" t="s">
        <v>38</v>
      </c>
      <c r="E351" s="46" t="s">
        <v>39</v>
      </c>
      <c r="F351" s="46" t="s">
        <v>40</v>
      </c>
      <c r="G351" s="46" t="s">
        <v>41</v>
      </c>
      <c r="H351" s="46" t="s">
        <v>42</v>
      </c>
      <c r="I351" s="46" t="s">
        <v>43</v>
      </c>
      <c r="J351" s="46" t="s">
        <v>44</v>
      </c>
      <c r="K351" s="46" t="s">
        <v>45</v>
      </c>
      <c r="L351" s="46" t="s">
        <v>46</v>
      </c>
      <c r="M351" s="47" t="s">
        <v>47</v>
      </c>
      <c r="N351" s="46" t="s">
        <v>48</v>
      </c>
      <c r="O351" s="46" t="s">
        <v>49</v>
      </c>
      <c r="P351" s="48" t="s">
        <v>50</v>
      </c>
      <c r="Q351" s="48" t="s">
        <v>51</v>
      </c>
    </row>
    <row r="352" spans="1:17" ht="180" x14ac:dyDescent="0.25">
      <c r="A352" s="62">
        <v>1</v>
      </c>
      <c r="B352" s="49" t="s">
        <v>1768</v>
      </c>
      <c r="C352" s="50" t="s">
        <v>1768</v>
      </c>
      <c r="D352" s="206" t="s">
        <v>1850</v>
      </c>
      <c r="E352" s="224" t="s">
        <v>1851</v>
      </c>
      <c r="F352" s="393" t="s">
        <v>22</v>
      </c>
      <c r="G352" s="226"/>
      <c r="H352" s="219">
        <v>41436</v>
      </c>
      <c r="I352" s="219">
        <v>41497</v>
      </c>
      <c r="J352" s="219" t="s">
        <v>22</v>
      </c>
      <c r="K352" s="394">
        <v>0</v>
      </c>
      <c r="L352" s="224">
        <v>2</v>
      </c>
      <c r="M352" s="394">
        <v>0</v>
      </c>
      <c r="N352" s="224">
        <f>+M352*G352</f>
        <v>0</v>
      </c>
      <c r="O352" s="216">
        <v>27500000</v>
      </c>
      <c r="P352" s="442">
        <v>593</v>
      </c>
      <c r="Q352" s="455" t="s">
        <v>1852</v>
      </c>
    </row>
    <row r="353" spans="1:17" ht="30" x14ac:dyDescent="0.25">
      <c r="A353" s="62">
        <f t="shared" ref="A353:A359" si="6">+A352+1</f>
        <v>2</v>
      </c>
      <c r="B353" s="49" t="s">
        <v>1768</v>
      </c>
      <c r="C353" s="50" t="s">
        <v>1768</v>
      </c>
      <c r="D353" s="206" t="s">
        <v>1853</v>
      </c>
      <c r="E353" s="224" t="s">
        <v>1854</v>
      </c>
      <c r="F353" s="220" t="s">
        <v>21</v>
      </c>
      <c r="G353" s="220"/>
      <c r="H353" s="219">
        <v>40787</v>
      </c>
      <c r="I353" s="219">
        <v>41244</v>
      </c>
      <c r="J353" s="219" t="s">
        <v>22</v>
      </c>
      <c r="K353" s="224">
        <v>15</v>
      </c>
      <c r="L353" s="224">
        <v>0</v>
      </c>
      <c r="M353" s="224">
        <v>474</v>
      </c>
      <c r="N353" s="224">
        <v>0</v>
      </c>
      <c r="O353" s="216">
        <v>37000000</v>
      </c>
      <c r="P353" s="442">
        <v>594</v>
      </c>
      <c r="Q353" s="215"/>
    </row>
    <row r="354" spans="1:17" ht="45" x14ac:dyDescent="0.25">
      <c r="A354" s="62">
        <f t="shared" si="6"/>
        <v>3</v>
      </c>
      <c r="B354" s="49" t="s">
        <v>1768</v>
      </c>
      <c r="C354" s="50" t="s">
        <v>1768</v>
      </c>
      <c r="D354" s="206" t="s">
        <v>1855</v>
      </c>
      <c r="E354" s="220" t="s">
        <v>216</v>
      </c>
      <c r="F354" s="206" t="s">
        <v>21</v>
      </c>
      <c r="G354" s="224"/>
      <c r="H354" s="219">
        <v>41244</v>
      </c>
      <c r="I354" s="219">
        <v>41609</v>
      </c>
      <c r="J354" s="219" t="s">
        <v>22</v>
      </c>
      <c r="K354" s="394">
        <v>12</v>
      </c>
      <c r="L354" s="394">
        <v>0</v>
      </c>
      <c r="M354" s="224">
        <v>100</v>
      </c>
      <c r="N354" s="224">
        <v>0</v>
      </c>
      <c r="O354" s="216">
        <v>10000000</v>
      </c>
      <c r="P354" s="456">
        <v>595</v>
      </c>
      <c r="Q354" s="460" t="s">
        <v>1856</v>
      </c>
    </row>
    <row r="355" spans="1:17" x14ac:dyDescent="0.25">
      <c r="A355" s="62">
        <f t="shared" si="6"/>
        <v>4</v>
      </c>
      <c r="B355" s="49"/>
      <c r="C355" s="50"/>
      <c r="D355" s="206"/>
      <c r="E355" s="224"/>
      <c r="F355" s="220"/>
      <c r="G355" s="220"/>
      <c r="H355" s="219"/>
      <c r="I355" s="219"/>
      <c r="J355" s="219"/>
      <c r="K355" s="224"/>
      <c r="L355" s="224"/>
      <c r="M355" s="224"/>
      <c r="N355" s="224"/>
      <c r="O355" s="216"/>
      <c r="P355" s="442"/>
      <c r="Q355" s="215"/>
    </row>
    <row r="356" spans="1:17" x14ac:dyDescent="0.25">
      <c r="A356" s="62">
        <f t="shared" si="6"/>
        <v>5</v>
      </c>
      <c r="B356" s="49"/>
      <c r="C356" s="50"/>
      <c r="D356" s="49"/>
      <c r="E356" s="64"/>
      <c r="F356" s="52"/>
      <c r="G356" s="52"/>
      <c r="H356" s="52"/>
      <c r="I356" s="55"/>
      <c r="J356" s="55"/>
      <c r="K356" s="55"/>
      <c r="L356" s="55"/>
      <c r="M356" s="56"/>
      <c r="N356" s="56"/>
      <c r="O356" s="57"/>
      <c r="P356" s="57"/>
      <c r="Q356" s="58"/>
    </row>
    <row r="357" spans="1:17" x14ac:dyDescent="0.25">
      <c r="A357" s="62">
        <f t="shared" si="6"/>
        <v>6</v>
      </c>
      <c r="B357" s="49"/>
      <c r="C357" s="50"/>
      <c r="D357" s="49"/>
      <c r="E357" s="64"/>
      <c r="F357" s="52"/>
      <c r="G357" s="52"/>
      <c r="H357" s="52"/>
      <c r="I357" s="55"/>
      <c r="J357" s="55"/>
      <c r="K357" s="55"/>
      <c r="L357" s="55"/>
      <c r="M357" s="56"/>
      <c r="N357" s="56"/>
      <c r="O357" s="57"/>
      <c r="P357" s="57"/>
      <c r="Q357" s="58"/>
    </row>
    <row r="358" spans="1:17" x14ac:dyDescent="0.25">
      <c r="A358" s="62">
        <f t="shared" si="6"/>
        <v>7</v>
      </c>
      <c r="B358" s="49"/>
      <c r="C358" s="50"/>
      <c r="D358" s="49"/>
      <c r="E358" s="64"/>
      <c r="F358" s="52"/>
      <c r="G358" s="52"/>
      <c r="H358" s="52"/>
      <c r="I358" s="55"/>
      <c r="J358" s="55"/>
      <c r="K358" s="55"/>
      <c r="L358" s="55"/>
      <c r="M358" s="56"/>
      <c r="N358" s="56"/>
      <c r="O358" s="57"/>
      <c r="P358" s="57"/>
      <c r="Q358" s="58"/>
    </row>
    <row r="359" spans="1:17" x14ac:dyDescent="0.25">
      <c r="A359" s="62">
        <f t="shared" si="6"/>
        <v>8</v>
      </c>
      <c r="B359" s="49"/>
      <c r="C359" s="50"/>
      <c r="D359" s="49"/>
      <c r="E359" s="64"/>
      <c r="F359" s="52"/>
      <c r="G359" s="52"/>
      <c r="H359" s="52"/>
      <c r="I359" s="55"/>
      <c r="J359" s="55"/>
      <c r="K359" s="55"/>
      <c r="L359" s="55"/>
      <c r="M359" s="56"/>
      <c r="N359" s="56"/>
      <c r="O359" s="57"/>
      <c r="P359" s="57"/>
      <c r="Q359" s="58"/>
    </row>
    <row r="360" spans="1:17" x14ac:dyDescent="0.25">
      <c r="A360" s="62"/>
      <c r="B360" s="63" t="s">
        <v>31</v>
      </c>
      <c r="C360" s="50"/>
      <c r="D360" s="49"/>
      <c r="E360" s="64"/>
      <c r="F360" s="52"/>
      <c r="G360" s="52"/>
      <c r="H360" s="52"/>
      <c r="I360" s="55"/>
      <c r="J360" s="55"/>
      <c r="K360" s="67">
        <f>SUM(K352:K359)</f>
        <v>27</v>
      </c>
      <c r="L360" s="67">
        <f>SUM(L352:L359)</f>
        <v>2</v>
      </c>
      <c r="M360" s="66">
        <f>SUM(M352:M359)</f>
        <v>574</v>
      </c>
      <c r="N360" s="67">
        <f>SUM(N352:N359)</f>
        <v>0</v>
      </c>
      <c r="O360" s="57"/>
      <c r="P360" s="57"/>
      <c r="Q360" s="68"/>
    </row>
    <row r="361" spans="1:17" x14ac:dyDescent="0.25">
      <c r="A361" s="69"/>
      <c r="B361" s="69"/>
      <c r="C361" s="69"/>
      <c r="D361" s="69"/>
      <c r="E361" s="70"/>
      <c r="F361" s="69"/>
      <c r="G361" s="69"/>
      <c r="H361" s="69"/>
      <c r="I361" s="69"/>
      <c r="J361" s="69"/>
      <c r="K361" s="69"/>
      <c r="L361" s="69"/>
      <c r="M361" s="69"/>
      <c r="N361" s="69"/>
      <c r="O361" s="69"/>
      <c r="P361" s="69"/>
      <c r="Q361" s="69"/>
    </row>
    <row r="362" spans="1:17" x14ac:dyDescent="0.25">
      <c r="A362" s="69"/>
      <c r="B362" s="1069" t="s">
        <v>76</v>
      </c>
      <c r="C362" s="1069" t="s">
        <v>77</v>
      </c>
      <c r="D362" s="1071" t="s">
        <v>78</v>
      </c>
      <c r="E362" s="1071"/>
      <c r="F362" s="69"/>
      <c r="G362" s="69"/>
      <c r="H362" s="69"/>
      <c r="I362" s="69"/>
      <c r="J362" s="69"/>
      <c r="K362" s="69"/>
      <c r="L362" s="69"/>
      <c r="M362" s="69"/>
      <c r="N362" s="69"/>
      <c r="O362" s="69"/>
      <c r="P362" s="69"/>
      <c r="Q362" s="69"/>
    </row>
    <row r="363" spans="1:17" x14ac:dyDescent="0.25">
      <c r="A363" s="69"/>
      <c r="B363" s="1070"/>
      <c r="C363" s="1070"/>
      <c r="D363" s="673" t="s">
        <v>79</v>
      </c>
      <c r="E363" s="71" t="s">
        <v>80</v>
      </c>
      <c r="F363" s="69"/>
      <c r="G363" s="69"/>
      <c r="H363" s="69"/>
      <c r="I363" s="69"/>
      <c r="J363" s="69"/>
      <c r="K363" s="69"/>
      <c r="L363" s="69"/>
      <c r="M363" s="69"/>
      <c r="N363" s="69"/>
      <c r="O363" s="69"/>
      <c r="P363" s="69"/>
      <c r="Q363" s="69"/>
    </row>
    <row r="364" spans="1:17" ht="18.75" x14ac:dyDescent="0.25">
      <c r="A364" s="69"/>
      <c r="B364" s="72" t="s">
        <v>81</v>
      </c>
      <c r="C364" s="73">
        <f>+K360</f>
        <v>27</v>
      </c>
      <c r="D364" s="75"/>
      <c r="E364" s="75" t="s">
        <v>22</v>
      </c>
      <c r="F364" s="76"/>
      <c r="G364" s="76"/>
      <c r="H364" s="76"/>
      <c r="I364" s="76"/>
      <c r="J364" s="76"/>
      <c r="K364" s="76"/>
      <c r="L364" s="76"/>
      <c r="M364" s="76"/>
      <c r="N364" s="69"/>
      <c r="O364" s="69"/>
      <c r="P364" s="69"/>
      <c r="Q364" s="69"/>
    </row>
    <row r="365" spans="1:17" x14ac:dyDescent="0.25">
      <c r="A365" s="69"/>
      <c r="B365" s="72" t="s">
        <v>82</v>
      </c>
      <c r="C365" s="73">
        <f>+M360</f>
        <v>574</v>
      </c>
      <c r="D365" s="75" t="s">
        <v>21</v>
      </c>
      <c r="E365" s="75"/>
      <c r="F365" s="69"/>
      <c r="G365" s="69"/>
      <c r="H365" s="69"/>
      <c r="I365" s="69"/>
      <c r="J365" s="69"/>
      <c r="K365" s="69"/>
      <c r="L365" s="69"/>
      <c r="M365" s="69"/>
      <c r="N365" s="69"/>
      <c r="O365" s="69"/>
      <c r="P365" s="69"/>
      <c r="Q365" s="69"/>
    </row>
    <row r="366" spans="1:17" x14ac:dyDescent="0.25">
      <c r="A366" s="69"/>
      <c r="B366" s="77"/>
      <c r="C366" s="1087"/>
      <c r="D366" s="1087"/>
      <c r="E366" s="1087"/>
      <c r="F366" s="1087"/>
      <c r="G366" s="1087"/>
      <c r="H366" s="1087"/>
      <c r="I366" s="1087"/>
      <c r="J366" s="1087"/>
      <c r="K366" s="1087"/>
      <c r="L366" s="1087"/>
      <c r="M366" s="1087"/>
      <c r="N366" s="1087"/>
      <c r="O366" s="69"/>
      <c r="P366" s="69"/>
      <c r="Q366" s="69"/>
    </row>
    <row r="367" spans="1:17" ht="15.75" thickBot="1" x14ac:dyDescent="0.3"/>
    <row r="368" spans="1:17" ht="27" thickBot="1" x14ac:dyDescent="0.3">
      <c r="B368" s="1088" t="s">
        <v>83</v>
      </c>
      <c r="C368" s="1088"/>
      <c r="D368" s="1088"/>
      <c r="E368" s="1088"/>
      <c r="F368" s="1088"/>
      <c r="G368" s="1088"/>
      <c r="H368" s="1088"/>
      <c r="I368" s="1088"/>
      <c r="J368" s="1088"/>
      <c r="K368" s="1088"/>
      <c r="L368" s="1088"/>
      <c r="M368" s="1088"/>
      <c r="N368" s="1088"/>
    </row>
    <row r="371" spans="2:17" ht="105" x14ac:dyDescent="0.25">
      <c r="B371" s="78" t="s">
        <v>84</v>
      </c>
      <c r="C371" s="79" t="s">
        <v>85</v>
      </c>
      <c r="D371" s="79" t="s">
        <v>86</v>
      </c>
      <c r="E371" s="79" t="s">
        <v>87</v>
      </c>
      <c r="F371" s="79" t="s">
        <v>88</v>
      </c>
      <c r="G371" s="79" t="s">
        <v>89</v>
      </c>
      <c r="H371" s="79" t="s">
        <v>90</v>
      </c>
      <c r="I371" s="79" t="s">
        <v>91</v>
      </c>
      <c r="J371" s="79" t="s">
        <v>92</v>
      </c>
      <c r="K371" s="79" t="s">
        <v>93</v>
      </c>
      <c r="L371" s="79" t="s">
        <v>94</v>
      </c>
      <c r="M371" s="80" t="s">
        <v>95</v>
      </c>
      <c r="N371" s="80" t="s">
        <v>96</v>
      </c>
      <c r="O371" s="1084" t="s">
        <v>97</v>
      </c>
      <c r="P371" s="1086"/>
      <c r="Q371" s="79" t="s">
        <v>98</v>
      </c>
    </row>
    <row r="372" spans="2:17" x14ac:dyDescent="0.25">
      <c r="B372" s="81" t="s">
        <v>99</v>
      </c>
      <c r="C372" s="81" t="s">
        <v>99</v>
      </c>
      <c r="D372" s="82" t="s">
        <v>446</v>
      </c>
      <c r="E372" s="82">
        <v>39</v>
      </c>
      <c r="F372" s="83" t="s">
        <v>239</v>
      </c>
      <c r="G372" s="83" t="s">
        <v>239</v>
      </c>
      <c r="H372" s="83" t="s">
        <v>21</v>
      </c>
      <c r="I372" s="83" t="s">
        <v>239</v>
      </c>
      <c r="J372" s="84" t="s">
        <v>21</v>
      </c>
      <c r="K372" s="41" t="s">
        <v>21</v>
      </c>
      <c r="L372" s="41" t="s">
        <v>21</v>
      </c>
      <c r="M372" s="41" t="s">
        <v>21</v>
      </c>
      <c r="N372" s="41" t="s">
        <v>21</v>
      </c>
      <c r="O372" s="994"/>
      <c r="P372" s="996"/>
      <c r="Q372" s="41" t="s">
        <v>21</v>
      </c>
    </row>
    <row r="373" spans="2:17" x14ac:dyDescent="0.25">
      <c r="B373" s="81" t="s">
        <v>99</v>
      </c>
      <c r="C373" s="81" t="s">
        <v>99</v>
      </c>
      <c r="D373" s="82" t="s">
        <v>445</v>
      </c>
      <c r="E373" s="82">
        <v>52</v>
      </c>
      <c r="F373" s="83" t="s">
        <v>239</v>
      </c>
      <c r="G373" s="83" t="s">
        <v>239</v>
      </c>
      <c r="H373" s="83" t="s">
        <v>21</v>
      </c>
      <c r="I373" s="83" t="s">
        <v>239</v>
      </c>
      <c r="J373" s="84" t="s">
        <v>21</v>
      </c>
      <c r="K373" s="41" t="s">
        <v>21</v>
      </c>
      <c r="L373" s="41" t="s">
        <v>21</v>
      </c>
      <c r="M373" s="41" t="s">
        <v>21</v>
      </c>
      <c r="N373" s="41" t="s">
        <v>21</v>
      </c>
      <c r="O373" s="994"/>
      <c r="P373" s="996"/>
      <c r="Q373" s="41" t="s">
        <v>21</v>
      </c>
    </row>
    <row r="374" spans="2:17" x14ac:dyDescent="0.25">
      <c r="B374" s="81" t="s">
        <v>99</v>
      </c>
      <c r="C374" s="81" t="s">
        <v>99</v>
      </c>
      <c r="D374" s="82" t="s">
        <v>444</v>
      </c>
      <c r="E374" s="82">
        <v>52</v>
      </c>
      <c r="F374" s="83" t="s">
        <v>239</v>
      </c>
      <c r="G374" s="83" t="s">
        <v>239</v>
      </c>
      <c r="H374" s="83" t="s">
        <v>21</v>
      </c>
      <c r="I374" s="83" t="s">
        <v>239</v>
      </c>
      <c r="J374" s="84" t="s">
        <v>21</v>
      </c>
      <c r="K374" s="41" t="s">
        <v>21</v>
      </c>
      <c r="L374" s="41" t="s">
        <v>21</v>
      </c>
      <c r="M374" s="41" t="s">
        <v>21</v>
      </c>
      <c r="N374" s="41" t="s">
        <v>21</v>
      </c>
      <c r="O374" s="994"/>
      <c r="P374" s="996"/>
      <c r="Q374" s="41" t="s">
        <v>21</v>
      </c>
    </row>
    <row r="375" spans="2:17" x14ac:dyDescent="0.25">
      <c r="B375" s="81" t="s">
        <v>99</v>
      </c>
      <c r="C375" s="81" t="s">
        <v>99</v>
      </c>
      <c r="D375" s="82" t="s">
        <v>443</v>
      </c>
      <c r="E375" s="82">
        <v>52</v>
      </c>
      <c r="F375" s="83" t="s">
        <v>239</v>
      </c>
      <c r="G375" s="83" t="s">
        <v>239</v>
      </c>
      <c r="H375" s="83" t="s">
        <v>21</v>
      </c>
      <c r="I375" s="83" t="s">
        <v>239</v>
      </c>
      <c r="J375" s="84" t="s">
        <v>21</v>
      </c>
      <c r="K375" s="41" t="s">
        <v>21</v>
      </c>
      <c r="L375" s="41" t="s">
        <v>21</v>
      </c>
      <c r="M375" s="41" t="s">
        <v>21</v>
      </c>
      <c r="N375" s="41" t="s">
        <v>21</v>
      </c>
      <c r="O375" s="994"/>
      <c r="P375" s="996"/>
      <c r="Q375" s="41" t="s">
        <v>21</v>
      </c>
    </row>
    <row r="376" spans="2:17" x14ac:dyDescent="0.25">
      <c r="B376" s="81" t="s">
        <v>99</v>
      </c>
      <c r="C376" s="81" t="s">
        <v>99</v>
      </c>
      <c r="D376" s="82" t="s">
        <v>442</v>
      </c>
      <c r="E376" s="82">
        <v>39</v>
      </c>
      <c r="F376" s="83" t="s">
        <v>239</v>
      </c>
      <c r="G376" s="83" t="s">
        <v>239</v>
      </c>
      <c r="H376" s="83" t="s">
        <v>21</v>
      </c>
      <c r="I376" s="83" t="s">
        <v>239</v>
      </c>
      <c r="J376" s="84" t="s">
        <v>21</v>
      </c>
      <c r="K376" s="41" t="s">
        <v>21</v>
      </c>
      <c r="L376" s="41" t="s">
        <v>21</v>
      </c>
      <c r="M376" s="41" t="s">
        <v>21</v>
      </c>
      <c r="N376" s="41" t="s">
        <v>21</v>
      </c>
      <c r="O376" s="994"/>
      <c r="P376" s="996"/>
      <c r="Q376" s="41" t="s">
        <v>21</v>
      </c>
    </row>
    <row r="377" spans="2:17" x14ac:dyDescent="0.25">
      <c r="B377" s="81"/>
      <c r="C377" s="81"/>
      <c r="D377" s="82"/>
      <c r="E377" s="82"/>
      <c r="F377" s="83"/>
      <c r="G377" s="83"/>
      <c r="H377" s="83"/>
      <c r="I377" s="84"/>
      <c r="J377" s="84"/>
      <c r="K377" s="41"/>
      <c r="L377" s="41"/>
      <c r="M377" s="41"/>
      <c r="N377" s="41"/>
      <c r="O377" s="994"/>
      <c r="P377" s="996"/>
      <c r="Q377" s="41"/>
    </row>
    <row r="378" spans="2:17" x14ac:dyDescent="0.25">
      <c r="B378" s="41"/>
      <c r="C378" s="41"/>
      <c r="D378" s="41"/>
      <c r="E378" s="41"/>
      <c r="F378" s="41"/>
      <c r="G378" s="41"/>
      <c r="H378" s="41"/>
      <c r="I378" s="41"/>
      <c r="J378" s="41"/>
      <c r="K378" s="41"/>
      <c r="L378" s="41"/>
      <c r="M378" s="41"/>
      <c r="N378" s="41"/>
      <c r="O378" s="994"/>
      <c r="P378" s="996"/>
      <c r="Q378" s="41"/>
    </row>
    <row r="379" spans="2:17" x14ac:dyDescent="0.25">
      <c r="B379" s="2" t="s">
        <v>107</v>
      </c>
    </row>
    <row r="380" spans="2:17" x14ac:dyDescent="0.25">
      <c r="B380" s="2" t="s">
        <v>108</v>
      </c>
    </row>
    <row r="381" spans="2:17" x14ac:dyDescent="0.25">
      <c r="B381" s="2" t="s">
        <v>109</v>
      </c>
    </row>
    <row r="383" spans="2:17" ht="15.75" thickBot="1" x14ac:dyDescent="0.3"/>
    <row r="384" spans="2:17" ht="27" thickBot="1" x14ac:dyDescent="0.3">
      <c r="B384" s="1091" t="s">
        <v>110</v>
      </c>
      <c r="C384" s="1092"/>
      <c r="D384" s="1092"/>
      <c r="E384" s="1092"/>
      <c r="F384" s="1092"/>
      <c r="G384" s="1092"/>
      <c r="H384" s="1092"/>
      <c r="I384" s="1092"/>
      <c r="J384" s="1092"/>
      <c r="K384" s="1092"/>
      <c r="L384" s="1092"/>
      <c r="M384" s="1092"/>
      <c r="N384" s="1093"/>
    </row>
    <row r="389" spans="2:17" ht="75" x14ac:dyDescent="0.25">
      <c r="B389" s="78" t="s">
        <v>111</v>
      </c>
      <c r="C389" s="78" t="s">
        <v>112</v>
      </c>
      <c r="D389" s="78" t="s">
        <v>113</v>
      </c>
      <c r="E389" s="78" t="s">
        <v>114</v>
      </c>
      <c r="F389" s="78" t="s">
        <v>115</v>
      </c>
      <c r="G389" s="78" t="s">
        <v>116</v>
      </c>
      <c r="H389" s="78" t="s">
        <v>117</v>
      </c>
      <c r="I389" s="78" t="s">
        <v>118</v>
      </c>
      <c r="J389" s="1084" t="s">
        <v>119</v>
      </c>
      <c r="K389" s="1085"/>
      <c r="L389" s="1086"/>
      <c r="M389" s="78" t="s">
        <v>120</v>
      </c>
      <c r="N389" s="78" t="s">
        <v>121</v>
      </c>
      <c r="O389" s="78" t="s">
        <v>122</v>
      </c>
      <c r="P389" s="1084" t="s">
        <v>97</v>
      </c>
      <c r="Q389" s="1086"/>
    </row>
    <row r="390" spans="2:17" x14ac:dyDescent="0.2">
      <c r="B390" s="116" t="s">
        <v>123</v>
      </c>
      <c r="C390" s="116"/>
      <c r="D390" s="115" t="s">
        <v>1857</v>
      </c>
      <c r="E390" s="115">
        <v>42767283</v>
      </c>
      <c r="F390" s="115" t="s">
        <v>1858</v>
      </c>
      <c r="G390" s="115" t="s">
        <v>126</v>
      </c>
      <c r="H390" s="115">
        <v>1998</v>
      </c>
      <c r="I390" s="99"/>
      <c r="J390" s="117" t="s">
        <v>1859</v>
      </c>
      <c r="K390" s="450" t="s">
        <v>142</v>
      </c>
      <c r="L390" s="113" t="s">
        <v>1860</v>
      </c>
      <c r="M390" s="112" t="s">
        <v>21</v>
      </c>
      <c r="N390" s="112" t="s">
        <v>21</v>
      </c>
      <c r="O390" s="112" t="s">
        <v>21</v>
      </c>
      <c r="P390" s="1260" t="s">
        <v>1861</v>
      </c>
      <c r="Q390" s="1260"/>
    </row>
    <row r="391" spans="2:17" x14ac:dyDescent="0.2">
      <c r="B391" s="116" t="s">
        <v>229</v>
      </c>
      <c r="C391" s="116"/>
      <c r="D391" s="115" t="s">
        <v>1862</v>
      </c>
      <c r="E391" s="115">
        <v>98566345</v>
      </c>
      <c r="F391" s="115" t="s">
        <v>140</v>
      </c>
      <c r="G391" s="115" t="s">
        <v>367</v>
      </c>
      <c r="H391" s="115">
        <v>2013</v>
      </c>
      <c r="I391" s="115" t="s">
        <v>467</v>
      </c>
      <c r="J391" s="117" t="s">
        <v>1863</v>
      </c>
      <c r="K391" s="450" t="s">
        <v>1285</v>
      </c>
      <c r="L391" s="113" t="s">
        <v>140</v>
      </c>
      <c r="M391" s="112" t="s">
        <v>21</v>
      </c>
      <c r="N391" s="112" t="s">
        <v>21</v>
      </c>
      <c r="O391" s="112" t="s">
        <v>21</v>
      </c>
      <c r="P391" s="688"/>
      <c r="Q391" s="688"/>
    </row>
    <row r="392" spans="2:17" x14ac:dyDescent="0.2">
      <c r="B392" s="116"/>
      <c r="C392" s="116"/>
      <c r="D392" s="115"/>
      <c r="E392" s="115"/>
      <c r="F392" s="115"/>
      <c r="G392" s="115"/>
      <c r="H392" s="115"/>
      <c r="I392" s="99"/>
      <c r="J392" s="114"/>
      <c r="K392" s="114"/>
      <c r="L392" s="113"/>
      <c r="M392" s="112"/>
      <c r="N392" s="112"/>
      <c r="O392" s="112"/>
      <c r="P392" s="688"/>
      <c r="Q392" s="688"/>
    </row>
    <row r="393" spans="2:17" x14ac:dyDescent="0.2">
      <c r="B393" s="116"/>
      <c r="C393" s="116"/>
      <c r="D393" s="115"/>
      <c r="E393" s="115"/>
      <c r="F393" s="115"/>
      <c r="G393" s="115"/>
      <c r="H393" s="115"/>
      <c r="I393" s="115"/>
      <c r="J393" s="117"/>
      <c r="K393" s="114"/>
      <c r="L393" s="113"/>
      <c r="M393" s="112"/>
      <c r="N393" s="112"/>
      <c r="O393" s="112"/>
      <c r="P393" s="688"/>
      <c r="Q393" s="688"/>
    </row>
    <row r="394" spans="2:17" x14ac:dyDescent="0.2">
      <c r="B394" s="116"/>
      <c r="C394" s="116"/>
      <c r="D394" s="115"/>
      <c r="E394" s="115"/>
      <c r="F394" s="115"/>
      <c r="G394" s="115"/>
      <c r="H394" s="115"/>
      <c r="I394" s="99"/>
      <c r="J394" s="114"/>
      <c r="K394" s="114"/>
      <c r="L394" s="113"/>
      <c r="M394" s="112"/>
      <c r="N394" s="112"/>
      <c r="O394" s="112"/>
      <c r="P394" s="688"/>
      <c r="Q394" s="688"/>
    </row>
    <row r="395" spans="2:17" ht="15.75" thickBot="1" x14ac:dyDescent="0.3"/>
    <row r="396" spans="2:17" ht="27" thickBot="1" x14ac:dyDescent="0.3">
      <c r="B396" s="1091" t="s">
        <v>145</v>
      </c>
      <c r="C396" s="1092"/>
      <c r="D396" s="1092"/>
      <c r="E396" s="1092"/>
      <c r="F396" s="1092"/>
      <c r="G396" s="1092"/>
      <c r="H396" s="1092"/>
      <c r="I396" s="1092"/>
      <c r="J396" s="1092"/>
      <c r="K396" s="1092"/>
      <c r="L396" s="1092"/>
      <c r="M396" s="1092"/>
      <c r="N396" s="1093"/>
    </row>
    <row r="399" spans="2:17" ht="30" x14ac:dyDescent="0.25">
      <c r="B399" s="79" t="s">
        <v>20</v>
      </c>
      <c r="C399" s="79" t="s">
        <v>146</v>
      </c>
      <c r="D399" s="1084" t="s">
        <v>97</v>
      </c>
      <c r="E399" s="1086"/>
    </row>
    <row r="400" spans="2:17" x14ac:dyDescent="0.25">
      <c r="B400" s="682" t="s">
        <v>147</v>
      </c>
      <c r="C400" s="41" t="s">
        <v>21</v>
      </c>
      <c r="D400" s="993"/>
      <c r="E400" s="993"/>
    </row>
    <row r="403" spans="1:17" ht="26.25" x14ac:dyDescent="0.25">
      <c r="B403" s="1072" t="s">
        <v>148</v>
      </c>
      <c r="C403" s="1073"/>
      <c r="D403" s="1073"/>
      <c r="E403" s="1073"/>
      <c r="F403" s="1073"/>
      <c r="G403" s="1073"/>
      <c r="H403" s="1073"/>
      <c r="I403" s="1073"/>
      <c r="J403" s="1073"/>
      <c r="K403" s="1073"/>
      <c r="L403" s="1073"/>
      <c r="M403" s="1073"/>
      <c r="N403" s="1073"/>
      <c r="O403" s="1073"/>
      <c r="P403" s="1073"/>
    </row>
    <row r="405" spans="1:17" ht="15.75" thickBot="1" x14ac:dyDescent="0.3"/>
    <row r="406" spans="1:17" ht="27" thickBot="1" x14ac:dyDescent="0.3">
      <c r="B406" s="1091" t="s">
        <v>149</v>
      </c>
      <c r="C406" s="1092"/>
      <c r="D406" s="1092"/>
      <c r="E406" s="1092"/>
      <c r="F406" s="1092"/>
      <c r="G406" s="1092"/>
      <c r="H406" s="1092"/>
      <c r="I406" s="1092"/>
      <c r="J406" s="1092"/>
      <c r="K406" s="1092"/>
      <c r="L406" s="1092"/>
      <c r="M406" s="1092"/>
      <c r="N406" s="1093"/>
    </row>
    <row r="408" spans="1:17" ht="15.75" thickBot="1" x14ac:dyDescent="0.3">
      <c r="M408" s="45"/>
      <c r="N408" s="45"/>
    </row>
    <row r="409" spans="1:17" ht="60" x14ac:dyDescent="0.25">
      <c r="A409" s="14"/>
      <c r="B409" s="46" t="s">
        <v>36</v>
      </c>
      <c r="C409" s="46" t="s">
        <v>37</v>
      </c>
      <c r="D409" s="46" t="s">
        <v>38</v>
      </c>
      <c r="E409" s="46" t="s">
        <v>39</v>
      </c>
      <c r="F409" s="46" t="s">
        <v>40</v>
      </c>
      <c r="G409" s="46" t="s">
        <v>41</v>
      </c>
      <c r="H409" s="46" t="s">
        <v>42</v>
      </c>
      <c r="I409" s="46" t="s">
        <v>43</v>
      </c>
      <c r="J409" s="46" t="s">
        <v>44</v>
      </c>
      <c r="K409" s="46" t="s">
        <v>45</v>
      </c>
      <c r="L409" s="46" t="s">
        <v>46</v>
      </c>
      <c r="M409" s="47" t="s">
        <v>47</v>
      </c>
      <c r="N409" s="46" t="s">
        <v>48</v>
      </c>
      <c r="O409" s="46" t="s">
        <v>49</v>
      </c>
      <c r="P409" s="48" t="s">
        <v>50</v>
      </c>
      <c r="Q409" s="48" t="s">
        <v>51</v>
      </c>
    </row>
    <row r="410" spans="1:17" ht="30" x14ac:dyDescent="0.25">
      <c r="A410" s="62">
        <v>1</v>
      </c>
      <c r="B410" s="49" t="s">
        <v>1768</v>
      </c>
      <c r="C410" s="220" t="s">
        <v>1768</v>
      </c>
      <c r="D410" s="206" t="s">
        <v>272</v>
      </c>
      <c r="E410" s="224" t="s">
        <v>1864</v>
      </c>
      <c r="F410" s="220" t="s">
        <v>21</v>
      </c>
      <c r="G410" s="226"/>
      <c r="H410" s="219">
        <v>41671</v>
      </c>
      <c r="I410" s="219" t="s">
        <v>467</v>
      </c>
      <c r="J410" s="219" t="s">
        <v>22</v>
      </c>
      <c r="K410" s="394">
        <v>7</v>
      </c>
      <c r="L410" s="224">
        <v>0</v>
      </c>
      <c r="M410" s="224">
        <v>793</v>
      </c>
      <c r="N410" s="224">
        <f>+M410*G410</f>
        <v>0</v>
      </c>
      <c r="O410" s="216" t="s">
        <v>216</v>
      </c>
      <c r="P410" s="442">
        <v>661</v>
      </c>
      <c r="Q410" s="215"/>
    </row>
    <row r="411" spans="1:17" ht="90" x14ac:dyDescent="0.25">
      <c r="A411" s="62">
        <f t="shared" ref="A411:A417" si="7">+A410+1</f>
        <v>2</v>
      </c>
      <c r="B411" s="49" t="s">
        <v>1768</v>
      </c>
      <c r="C411" s="220" t="s">
        <v>1768</v>
      </c>
      <c r="D411" s="206" t="s">
        <v>1865</v>
      </c>
      <c r="E411" s="224" t="s">
        <v>1866</v>
      </c>
      <c r="F411" s="393" t="s">
        <v>22</v>
      </c>
      <c r="G411" s="220"/>
      <c r="H411" s="219">
        <v>41508</v>
      </c>
      <c r="I411" s="219">
        <v>41537</v>
      </c>
      <c r="J411" s="219" t="s">
        <v>22</v>
      </c>
      <c r="K411" s="394">
        <v>0</v>
      </c>
      <c r="L411" s="224">
        <v>1</v>
      </c>
      <c r="M411" s="394">
        <v>0</v>
      </c>
      <c r="N411" s="224">
        <v>0</v>
      </c>
      <c r="O411" s="216">
        <v>16340000</v>
      </c>
      <c r="P411" s="442">
        <v>664</v>
      </c>
      <c r="Q411" s="455" t="s">
        <v>1867</v>
      </c>
    </row>
    <row r="412" spans="1:17" ht="56.25" x14ac:dyDescent="0.25">
      <c r="A412" s="62">
        <f t="shared" si="7"/>
        <v>3</v>
      </c>
      <c r="B412" s="49" t="s">
        <v>1768</v>
      </c>
      <c r="C412" s="220" t="s">
        <v>1768</v>
      </c>
      <c r="D412" s="206" t="s">
        <v>1868</v>
      </c>
      <c r="E412" s="220" t="s">
        <v>1869</v>
      </c>
      <c r="F412" s="393" t="s">
        <v>22</v>
      </c>
      <c r="G412" s="224"/>
      <c r="H412" s="219">
        <v>41344</v>
      </c>
      <c r="I412" s="219" t="s">
        <v>1870</v>
      </c>
      <c r="J412" s="219" t="s">
        <v>22</v>
      </c>
      <c r="K412" s="461">
        <v>0</v>
      </c>
      <c r="L412" s="462">
        <v>0.5</v>
      </c>
      <c r="M412" s="394">
        <v>0</v>
      </c>
      <c r="N412" s="224">
        <v>0</v>
      </c>
      <c r="O412" s="216">
        <v>7265404</v>
      </c>
      <c r="P412" s="456">
        <v>666</v>
      </c>
      <c r="Q412" s="460" t="s">
        <v>1871</v>
      </c>
    </row>
    <row r="413" spans="1:17" x14ac:dyDescent="0.25">
      <c r="A413" s="62">
        <f t="shared" si="7"/>
        <v>4</v>
      </c>
      <c r="B413" s="49"/>
      <c r="C413" s="220"/>
      <c r="D413" s="206"/>
      <c r="E413" s="224"/>
      <c r="F413" s="220"/>
      <c r="G413" s="220"/>
      <c r="H413" s="219"/>
      <c r="I413" s="219"/>
      <c r="J413" s="219"/>
      <c r="K413" s="224"/>
      <c r="L413" s="224"/>
      <c r="M413" s="224"/>
      <c r="N413" s="224"/>
      <c r="O413" s="216"/>
      <c r="P413" s="442"/>
      <c r="Q413" s="215"/>
    </row>
    <row r="414" spans="1:17" x14ac:dyDescent="0.25">
      <c r="A414" s="62">
        <f t="shared" si="7"/>
        <v>5</v>
      </c>
      <c r="B414" s="49"/>
      <c r="C414" s="220"/>
      <c r="D414" s="206"/>
      <c r="E414" s="221"/>
      <c r="F414" s="220"/>
      <c r="G414" s="220"/>
      <c r="H414" s="220"/>
      <c r="I414" s="219"/>
      <c r="J414" s="219"/>
      <c r="K414" s="219"/>
      <c r="L414" s="219"/>
      <c r="M414" s="223"/>
      <c r="N414" s="223"/>
      <c r="O414" s="216"/>
      <c r="P414" s="216"/>
      <c r="Q414" s="215"/>
    </row>
    <row r="415" spans="1:17" x14ac:dyDescent="0.25">
      <c r="A415" s="62">
        <f t="shared" si="7"/>
        <v>6</v>
      </c>
      <c r="B415" s="49"/>
      <c r="C415" s="50"/>
      <c r="D415" s="49"/>
      <c r="E415" s="64"/>
      <c r="F415" s="52"/>
      <c r="G415" s="52"/>
      <c r="H415" s="52"/>
      <c r="I415" s="55"/>
      <c r="J415" s="55"/>
      <c r="K415" s="55"/>
      <c r="L415" s="55"/>
      <c r="M415" s="56"/>
      <c r="N415" s="56"/>
      <c r="O415" s="57"/>
      <c r="P415" s="57"/>
      <c r="Q415" s="58"/>
    </row>
    <row r="416" spans="1:17" x14ac:dyDescent="0.25">
      <c r="A416" s="62">
        <f t="shared" si="7"/>
        <v>7</v>
      </c>
      <c r="B416" s="49"/>
      <c r="C416" s="50"/>
      <c r="D416" s="49"/>
      <c r="E416" s="64"/>
      <c r="F416" s="52"/>
      <c r="G416" s="52"/>
      <c r="H416" s="52"/>
      <c r="I416" s="55"/>
      <c r="J416" s="55"/>
      <c r="K416" s="55"/>
      <c r="L416" s="55"/>
      <c r="M416" s="56"/>
      <c r="N416" s="56"/>
      <c r="O416" s="57"/>
      <c r="P416" s="57"/>
      <c r="Q416" s="58"/>
    </row>
    <row r="417" spans="1:17" x14ac:dyDescent="0.25">
      <c r="A417" s="62">
        <f t="shared" si="7"/>
        <v>8</v>
      </c>
      <c r="B417" s="49"/>
      <c r="C417" s="50"/>
      <c r="D417" s="49"/>
      <c r="E417" s="64"/>
      <c r="F417" s="52"/>
      <c r="G417" s="52"/>
      <c r="H417" s="52"/>
      <c r="I417" s="55"/>
      <c r="J417" s="55"/>
      <c r="K417" s="55"/>
      <c r="L417" s="55"/>
      <c r="M417" s="56"/>
      <c r="N417" s="56"/>
      <c r="O417" s="57"/>
      <c r="P417" s="57"/>
      <c r="Q417" s="58"/>
    </row>
    <row r="418" spans="1:17" x14ac:dyDescent="0.25">
      <c r="A418" s="62"/>
      <c r="B418" s="63" t="s">
        <v>31</v>
      </c>
      <c r="C418" s="50"/>
      <c r="D418" s="49"/>
      <c r="E418" s="64"/>
      <c r="F418" s="52"/>
      <c r="G418" s="52"/>
      <c r="H418" s="52"/>
      <c r="I418" s="55"/>
      <c r="J418" s="55"/>
      <c r="K418" s="67">
        <f>SUM(K410:K417)</f>
        <v>7</v>
      </c>
      <c r="L418" s="67">
        <f>SUM(L410:L417)</f>
        <v>1.5</v>
      </c>
      <c r="M418" s="66">
        <f>SUM(M410:M417)</f>
        <v>793</v>
      </c>
      <c r="N418" s="67">
        <f>SUM(N410:N417)</f>
        <v>0</v>
      </c>
      <c r="O418" s="57"/>
      <c r="P418" s="57"/>
      <c r="Q418" s="68"/>
    </row>
    <row r="419" spans="1:17" x14ac:dyDescent="0.25">
      <c r="B419" s="69"/>
      <c r="C419" s="69"/>
      <c r="D419" s="69"/>
      <c r="E419" s="70"/>
      <c r="F419" s="69"/>
      <c r="G419" s="69"/>
      <c r="H419" s="69"/>
      <c r="I419" s="69"/>
      <c r="J419" s="69"/>
      <c r="K419" s="69"/>
      <c r="L419" s="69"/>
      <c r="M419" s="69"/>
      <c r="N419" s="69"/>
      <c r="O419" s="69"/>
      <c r="P419" s="69"/>
    </row>
    <row r="420" spans="1:17" ht="18.75" x14ac:dyDescent="0.25">
      <c r="B420" s="72" t="s">
        <v>172</v>
      </c>
      <c r="C420" s="89">
        <f>+K418</f>
        <v>7</v>
      </c>
      <c r="H420" s="76"/>
      <c r="I420" s="76"/>
      <c r="J420" s="76"/>
      <c r="K420" s="76"/>
      <c r="L420" s="76"/>
      <c r="M420" s="76"/>
      <c r="N420" s="69"/>
      <c r="O420" s="69"/>
      <c r="P420" s="69"/>
    </row>
    <row r="422" spans="1:17" ht="15.75" thickBot="1" x14ac:dyDescent="0.3"/>
    <row r="423" spans="1:17" ht="30.75" thickBot="1" x14ac:dyDescent="0.3">
      <c r="B423" s="90" t="s">
        <v>173</v>
      </c>
      <c r="C423" s="91" t="s">
        <v>174</v>
      </c>
      <c r="D423" s="90" t="s">
        <v>30</v>
      </c>
      <c r="E423" s="91" t="s">
        <v>175</v>
      </c>
    </row>
    <row r="424" spans="1:17" x14ac:dyDescent="0.25">
      <c r="B424" s="92" t="s">
        <v>176</v>
      </c>
      <c r="C424" s="93">
        <v>20</v>
      </c>
      <c r="D424" s="93">
        <v>0</v>
      </c>
      <c r="E424" s="1094">
        <f>+D424+D425+D426</f>
        <v>0</v>
      </c>
    </row>
    <row r="425" spans="1:17" x14ac:dyDescent="0.25">
      <c r="B425" s="92" t="s">
        <v>177</v>
      </c>
      <c r="C425" s="74">
        <v>30</v>
      </c>
      <c r="D425" s="668">
        <v>0</v>
      </c>
      <c r="E425" s="1095"/>
    </row>
    <row r="426" spans="1:17" ht="15.75" thickBot="1" x14ac:dyDescent="0.3">
      <c r="B426" s="92" t="s">
        <v>178</v>
      </c>
      <c r="C426" s="94">
        <v>40</v>
      </c>
      <c r="D426" s="94">
        <v>0</v>
      </c>
      <c r="E426" s="1096"/>
    </row>
    <row r="428" spans="1:17" ht="15.75" thickBot="1" x14ac:dyDescent="0.3"/>
    <row r="429" spans="1:17" ht="27" thickBot="1" x14ac:dyDescent="0.3">
      <c r="B429" s="1091" t="s">
        <v>179</v>
      </c>
      <c r="C429" s="1092"/>
      <c r="D429" s="1092"/>
      <c r="E429" s="1092"/>
      <c r="F429" s="1092"/>
      <c r="G429" s="1092"/>
      <c r="H429" s="1092"/>
      <c r="I429" s="1092"/>
      <c r="J429" s="1092"/>
      <c r="K429" s="1092"/>
      <c r="L429" s="1092"/>
      <c r="M429" s="1092"/>
      <c r="N429" s="1093"/>
    </row>
    <row r="431" spans="1:17" ht="75" x14ac:dyDescent="0.25">
      <c r="B431" s="78" t="s">
        <v>111</v>
      </c>
      <c r="C431" s="78" t="s">
        <v>112</v>
      </c>
      <c r="D431" s="78" t="s">
        <v>113</v>
      </c>
      <c r="E431" s="78" t="s">
        <v>114</v>
      </c>
      <c r="F431" s="78" t="s">
        <v>115</v>
      </c>
      <c r="G431" s="78" t="s">
        <v>116</v>
      </c>
      <c r="H431" s="78" t="s">
        <v>117</v>
      </c>
      <c r="I431" s="78" t="s">
        <v>118</v>
      </c>
      <c r="J431" s="1084" t="s">
        <v>119</v>
      </c>
      <c r="K431" s="1085"/>
      <c r="L431" s="1086"/>
      <c r="M431" s="78" t="s">
        <v>120</v>
      </c>
      <c r="N431" s="78" t="s">
        <v>121</v>
      </c>
      <c r="O431" s="78" t="s">
        <v>122</v>
      </c>
      <c r="P431" s="1084" t="s">
        <v>97</v>
      </c>
      <c r="Q431" s="1086"/>
    </row>
    <row r="432" spans="1:17" ht="30" x14ac:dyDescent="0.25">
      <c r="B432" s="85" t="s">
        <v>180</v>
      </c>
      <c r="C432" s="85"/>
      <c r="D432" s="81" t="s">
        <v>1872</v>
      </c>
      <c r="E432" s="81">
        <v>43819558</v>
      </c>
      <c r="F432" s="81" t="s">
        <v>396</v>
      </c>
      <c r="G432" s="81" t="s">
        <v>126</v>
      </c>
      <c r="H432" s="81">
        <v>2012</v>
      </c>
      <c r="I432" s="82"/>
      <c r="J432" s="86" t="s">
        <v>1840</v>
      </c>
      <c r="K432" s="426" t="s">
        <v>1873</v>
      </c>
      <c r="L432" s="84" t="s">
        <v>233</v>
      </c>
      <c r="M432" s="41" t="s">
        <v>21</v>
      </c>
      <c r="N432" s="41" t="s">
        <v>22</v>
      </c>
      <c r="O432" s="41" t="s">
        <v>21</v>
      </c>
      <c r="P432" s="993" t="s">
        <v>1874</v>
      </c>
      <c r="Q432" s="993"/>
    </row>
    <row r="433" spans="2:17" x14ac:dyDescent="0.25">
      <c r="B433" s="85" t="s">
        <v>214</v>
      </c>
      <c r="C433" s="85"/>
      <c r="D433" s="81" t="s">
        <v>1875</v>
      </c>
      <c r="E433" s="81">
        <v>42827992</v>
      </c>
      <c r="F433" s="81" t="s">
        <v>131</v>
      </c>
      <c r="G433" s="81" t="s">
        <v>126</v>
      </c>
      <c r="H433" s="81">
        <v>2008</v>
      </c>
      <c r="I433" s="82"/>
      <c r="J433" s="86" t="s">
        <v>1876</v>
      </c>
      <c r="K433" s="87" t="s">
        <v>1043</v>
      </c>
      <c r="L433" s="84" t="s">
        <v>262</v>
      </c>
      <c r="M433" s="41" t="s">
        <v>21</v>
      </c>
      <c r="N433" s="41" t="s">
        <v>22</v>
      </c>
      <c r="O433" s="41" t="s">
        <v>21</v>
      </c>
      <c r="P433" s="668" t="s">
        <v>1874</v>
      </c>
      <c r="Q433" s="668"/>
    </row>
    <row r="434" spans="2:17" x14ac:dyDescent="0.25">
      <c r="B434" s="85"/>
      <c r="C434" s="85"/>
      <c r="D434" s="81"/>
      <c r="E434" s="81"/>
      <c r="F434" s="81"/>
      <c r="G434" s="81"/>
      <c r="H434" s="81"/>
      <c r="I434" s="82"/>
      <c r="J434" s="86"/>
      <c r="K434" s="87"/>
      <c r="L434" s="84"/>
      <c r="M434" s="41"/>
      <c r="N434" s="41"/>
      <c r="O434" s="41"/>
      <c r="P434" s="668"/>
      <c r="Q434" s="668"/>
    </row>
    <row r="435" spans="2:17" x14ac:dyDescent="0.25">
      <c r="C435" s="85"/>
      <c r="D435" s="81"/>
      <c r="E435" s="81"/>
      <c r="F435" s="81"/>
      <c r="G435" s="81"/>
      <c r="H435" s="81"/>
      <c r="I435" s="82"/>
      <c r="J435" s="86"/>
      <c r="K435" s="84"/>
      <c r="L435" s="84"/>
      <c r="M435" s="41"/>
      <c r="N435" s="41"/>
      <c r="O435" s="41"/>
      <c r="P435" s="993"/>
      <c r="Q435" s="993"/>
    </row>
    <row r="438" spans="2:17" ht="15.75" thickBot="1" x14ac:dyDescent="0.3"/>
    <row r="439" spans="2:17" ht="30" x14ac:dyDescent="0.25">
      <c r="B439" s="42" t="s">
        <v>20</v>
      </c>
      <c r="C439" s="42" t="s">
        <v>173</v>
      </c>
      <c r="D439" s="78" t="s">
        <v>174</v>
      </c>
      <c r="E439" s="42" t="s">
        <v>30</v>
      </c>
      <c r="F439" s="91" t="s">
        <v>194</v>
      </c>
      <c r="G439" s="96"/>
    </row>
    <row r="440" spans="2:17" ht="108" x14ac:dyDescent="0.2">
      <c r="B440" s="1097" t="s">
        <v>195</v>
      </c>
      <c r="C440" s="97" t="s">
        <v>196</v>
      </c>
      <c r="D440" s="668">
        <v>25</v>
      </c>
      <c r="E440" s="668">
        <v>0</v>
      </c>
      <c r="F440" s="1098">
        <f>+E440+E441+E442</f>
        <v>0</v>
      </c>
      <c r="G440" s="98"/>
    </row>
    <row r="441" spans="2:17" ht="96" x14ac:dyDescent="0.2">
      <c r="B441" s="1097"/>
      <c r="C441" s="97" t="s">
        <v>197</v>
      </c>
      <c r="D441" s="675">
        <v>25</v>
      </c>
      <c r="E441" s="668">
        <v>0</v>
      </c>
      <c r="F441" s="1099"/>
      <c r="G441" s="98"/>
    </row>
    <row r="442" spans="2:17" ht="60" x14ac:dyDescent="0.2">
      <c r="B442" s="1097"/>
      <c r="C442" s="97" t="s">
        <v>198</v>
      </c>
      <c r="D442" s="668">
        <v>10</v>
      </c>
      <c r="E442" s="668">
        <v>0</v>
      </c>
      <c r="F442" s="1100"/>
      <c r="G442" s="98"/>
    </row>
    <row r="443" spans="2:17" x14ac:dyDescent="0.25">
      <c r="C443"/>
    </row>
    <row r="446" spans="2:17" x14ac:dyDescent="0.25">
      <c r="B446" s="39" t="s">
        <v>199</v>
      </c>
    </row>
    <row r="449" spans="2:16" x14ac:dyDescent="0.25">
      <c r="B449" s="40" t="s">
        <v>20</v>
      </c>
      <c r="C449" s="40" t="s">
        <v>29</v>
      </c>
      <c r="D449" s="42" t="s">
        <v>30</v>
      </c>
      <c r="E449" s="42" t="s">
        <v>31</v>
      </c>
    </row>
    <row r="450" spans="2:16" ht="28.5" x14ac:dyDescent="0.25">
      <c r="B450" s="43" t="s">
        <v>200</v>
      </c>
      <c r="C450" s="44">
        <v>40</v>
      </c>
      <c r="D450" s="668">
        <f>+E424</f>
        <v>0</v>
      </c>
      <c r="E450" s="1081">
        <f>+D450+D451</f>
        <v>0</v>
      </c>
    </row>
    <row r="451" spans="2:16" ht="42.75" x14ac:dyDescent="0.25">
      <c r="B451" s="43" t="s">
        <v>201</v>
      </c>
      <c r="C451" s="44">
        <v>60</v>
      </c>
      <c r="D451" s="668">
        <f>+F440</f>
        <v>0</v>
      </c>
      <c r="E451" s="1082"/>
    </row>
    <row r="453" spans="2:16" x14ac:dyDescent="0.25">
      <c r="B453" s="1" t="s">
        <v>1877</v>
      </c>
    </row>
    <row r="455" spans="2:16" ht="26.25" x14ac:dyDescent="0.25">
      <c r="B455" s="1072" t="s">
        <v>1</v>
      </c>
      <c r="C455" s="1073"/>
      <c r="D455" s="1073"/>
      <c r="E455" s="1073"/>
      <c r="F455" s="1073"/>
      <c r="G455" s="1073"/>
      <c r="H455" s="1073"/>
      <c r="I455" s="1073"/>
      <c r="J455" s="1073"/>
      <c r="K455" s="1073"/>
      <c r="L455" s="1073"/>
      <c r="M455" s="1073"/>
      <c r="N455" s="1073"/>
      <c r="O455" s="1073"/>
      <c r="P455" s="1073"/>
    </row>
    <row r="457" spans="2:16" ht="26.25" x14ac:dyDescent="0.25">
      <c r="B457" s="1072" t="s">
        <v>2</v>
      </c>
      <c r="C457" s="1073"/>
      <c r="D457" s="1073"/>
      <c r="E457" s="1073"/>
      <c r="F457" s="1073"/>
      <c r="G457" s="1073"/>
      <c r="H457" s="1073"/>
      <c r="I457" s="1073"/>
      <c r="J457" s="1073"/>
      <c r="K457" s="1073"/>
      <c r="L457" s="1073"/>
      <c r="M457" s="1073"/>
      <c r="N457" s="1073"/>
      <c r="O457" s="1073"/>
      <c r="P457" s="1073"/>
    </row>
    <row r="458" spans="2:16" ht="15.75" thickBot="1" x14ac:dyDescent="0.3"/>
    <row r="459" spans="2:16" ht="21.75" thickBot="1" x14ac:dyDescent="0.3">
      <c r="B459" s="3" t="s">
        <v>3</v>
      </c>
      <c r="C459" s="1074" t="s">
        <v>1768</v>
      </c>
      <c r="D459" s="1074"/>
      <c r="E459" s="1074"/>
      <c r="F459" s="1074"/>
      <c r="G459" s="1074"/>
      <c r="H459" s="1074"/>
      <c r="I459" s="1074"/>
      <c r="J459" s="1074"/>
      <c r="K459" s="1074"/>
      <c r="L459" s="1074"/>
      <c r="M459" s="1074"/>
      <c r="N459" s="1075"/>
    </row>
    <row r="460" spans="2:16" ht="16.5" thickBot="1" x14ac:dyDescent="0.3">
      <c r="B460" s="4" t="s">
        <v>5</v>
      </c>
      <c r="C460" s="1074"/>
      <c r="D460" s="1074"/>
      <c r="E460" s="1074"/>
      <c r="F460" s="1074"/>
      <c r="G460" s="1074"/>
      <c r="H460" s="1074"/>
      <c r="I460" s="1074"/>
      <c r="J460" s="1074"/>
      <c r="K460" s="1074"/>
      <c r="L460" s="1074"/>
      <c r="M460" s="1074"/>
      <c r="N460" s="1075"/>
    </row>
    <row r="461" spans="2:16" ht="16.5" thickBot="1" x14ac:dyDescent="0.3">
      <c r="B461" s="4" t="s">
        <v>6</v>
      </c>
      <c r="C461" s="1074"/>
      <c r="D461" s="1074"/>
      <c r="E461" s="1074"/>
      <c r="F461" s="1074"/>
      <c r="G461" s="1074"/>
      <c r="H461" s="1074"/>
      <c r="I461" s="1074"/>
      <c r="J461" s="1074"/>
      <c r="K461" s="1074"/>
      <c r="L461" s="1074"/>
      <c r="M461" s="1074"/>
      <c r="N461" s="1075"/>
    </row>
    <row r="462" spans="2:16" ht="16.5" thickBot="1" x14ac:dyDescent="0.3">
      <c r="B462" s="4" t="s">
        <v>7</v>
      </c>
      <c r="C462" s="1074"/>
      <c r="D462" s="1074"/>
      <c r="E462" s="1074"/>
      <c r="F462" s="1074"/>
      <c r="G462" s="1074"/>
      <c r="H462" s="1074"/>
      <c r="I462" s="1074"/>
      <c r="J462" s="1074"/>
      <c r="K462" s="1074"/>
      <c r="L462" s="1074"/>
      <c r="M462" s="1074"/>
      <c r="N462" s="1075"/>
    </row>
    <row r="463" spans="2:16" ht="16.5" thickBot="1" x14ac:dyDescent="0.3">
      <c r="B463" s="4" t="s">
        <v>8</v>
      </c>
      <c r="C463" s="1076">
        <v>17</v>
      </c>
      <c r="D463" s="1076"/>
      <c r="E463" s="1077"/>
      <c r="F463" s="5"/>
      <c r="G463" s="5"/>
      <c r="H463" s="5"/>
      <c r="I463" s="5"/>
      <c r="J463" s="5"/>
      <c r="K463" s="5"/>
      <c r="L463" s="5"/>
      <c r="M463" s="5"/>
      <c r="N463" s="6"/>
    </row>
    <row r="464" spans="2:16" ht="16.5" thickBot="1" x14ac:dyDescent="0.3">
      <c r="B464" s="7" t="s">
        <v>10</v>
      </c>
      <c r="C464" s="8">
        <v>41972</v>
      </c>
      <c r="D464" s="9"/>
      <c r="E464" s="9"/>
      <c r="F464" s="9"/>
      <c r="G464" s="9"/>
      <c r="H464" s="9"/>
      <c r="I464" s="9"/>
      <c r="J464" s="9"/>
      <c r="K464" s="9"/>
      <c r="L464" s="9"/>
      <c r="M464" s="9"/>
      <c r="N464" s="10"/>
    </row>
    <row r="465" spans="1:14" ht="15.75" x14ac:dyDescent="0.25">
      <c r="B465" s="11"/>
      <c r="C465" s="12"/>
      <c r="D465" s="13"/>
      <c r="E465" s="13"/>
      <c r="F465" s="13"/>
      <c r="G465" s="13"/>
      <c r="H465" s="13"/>
      <c r="I465" s="14"/>
      <c r="J465" s="14"/>
      <c r="K465" s="14"/>
      <c r="L465" s="14"/>
      <c r="M465" s="14"/>
      <c r="N465" s="13"/>
    </row>
    <row r="466" spans="1:14" x14ac:dyDescent="0.25">
      <c r="I466" s="14"/>
      <c r="J466" s="14"/>
      <c r="K466" s="14"/>
      <c r="L466" s="14"/>
      <c r="M466" s="14"/>
      <c r="N466" s="15"/>
    </row>
    <row r="467" spans="1:14" x14ac:dyDescent="0.25">
      <c r="B467" s="1078" t="s">
        <v>12</v>
      </c>
      <c r="C467" s="1078"/>
      <c r="D467" s="672" t="s">
        <v>13</v>
      </c>
      <c r="E467" s="672" t="s">
        <v>14</v>
      </c>
      <c r="F467" s="672" t="s">
        <v>15</v>
      </c>
      <c r="G467" s="16"/>
      <c r="I467" s="17"/>
      <c r="J467" s="17"/>
      <c r="K467" s="17"/>
      <c r="L467" s="17"/>
      <c r="M467" s="17"/>
      <c r="N467" s="15"/>
    </row>
    <row r="468" spans="1:14" x14ac:dyDescent="0.25">
      <c r="B468" s="1078"/>
      <c r="C468" s="1078"/>
      <c r="D468" s="672">
        <v>17</v>
      </c>
      <c r="E468" s="22">
        <v>2276250600</v>
      </c>
      <c r="F468" s="19">
        <v>780</v>
      </c>
      <c r="G468" s="20"/>
      <c r="I468" s="21"/>
      <c r="J468" s="21"/>
      <c r="K468" s="21"/>
      <c r="L468" s="21"/>
      <c r="M468" s="21"/>
      <c r="N468" s="15"/>
    </row>
    <row r="469" spans="1:14" x14ac:dyDescent="0.25">
      <c r="B469" s="1078"/>
      <c r="C469" s="1078"/>
      <c r="D469" s="672"/>
      <c r="E469" s="18"/>
      <c r="F469" s="18"/>
      <c r="G469" s="20"/>
      <c r="I469" s="21"/>
      <c r="J469" s="21"/>
      <c r="K469" s="21"/>
      <c r="L469" s="21"/>
      <c r="M469" s="21"/>
      <c r="N469" s="15"/>
    </row>
    <row r="470" spans="1:14" x14ac:dyDescent="0.25">
      <c r="B470" s="1078"/>
      <c r="C470" s="1078"/>
      <c r="D470" s="672"/>
      <c r="E470" s="18"/>
      <c r="F470" s="18"/>
      <c r="G470" s="20"/>
      <c r="I470" s="21"/>
      <c r="J470" s="21"/>
      <c r="K470" s="21"/>
      <c r="L470" s="21"/>
      <c r="M470" s="21"/>
      <c r="N470" s="15"/>
    </row>
    <row r="471" spans="1:14" x14ac:dyDescent="0.25">
      <c r="B471" s="1078"/>
      <c r="C471" s="1078"/>
      <c r="D471" s="672"/>
      <c r="E471" s="22"/>
      <c r="F471" s="18"/>
      <c r="G471" s="20"/>
      <c r="H471" s="23"/>
      <c r="I471" s="21"/>
      <c r="J471" s="21"/>
      <c r="K471" s="21"/>
      <c r="L471" s="21"/>
      <c r="M471" s="21"/>
      <c r="N471" s="24"/>
    </row>
    <row r="472" spans="1:14" x14ac:dyDescent="0.25">
      <c r="B472" s="1078"/>
      <c r="C472" s="1078"/>
      <c r="D472" s="672"/>
      <c r="E472" s="22"/>
      <c r="F472" s="18"/>
      <c r="G472" s="20"/>
      <c r="H472" s="23"/>
      <c r="I472" s="25"/>
      <c r="J472" s="25"/>
      <c r="K472" s="25"/>
      <c r="L472" s="25"/>
      <c r="M472" s="25"/>
      <c r="N472" s="24"/>
    </row>
    <row r="473" spans="1:14" x14ac:dyDescent="0.25">
      <c r="B473" s="1078"/>
      <c r="C473" s="1078"/>
      <c r="D473" s="672"/>
      <c r="E473" s="22"/>
      <c r="F473" s="18"/>
      <c r="G473" s="20"/>
      <c r="H473" s="23"/>
      <c r="I473" s="14"/>
      <c r="J473" s="14"/>
      <c r="K473" s="14"/>
      <c r="L473" s="14"/>
      <c r="M473" s="14"/>
      <c r="N473" s="24"/>
    </row>
    <row r="474" spans="1:14" x14ac:dyDescent="0.25">
      <c r="B474" s="1078"/>
      <c r="C474" s="1078"/>
      <c r="D474" s="672"/>
      <c r="E474" s="22"/>
      <c r="F474" s="18"/>
      <c r="G474" s="20"/>
      <c r="H474" s="23"/>
      <c r="I474" s="14"/>
      <c r="J474" s="14"/>
      <c r="K474" s="14"/>
      <c r="L474" s="14"/>
      <c r="M474" s="14"/>
      <c r="N474" s="24"/>
    </row>
    <row r="475" spans="1:14" ht="15.75" thickBot="1" x14ac:dyDescent="0.3">
      <c r="B475" s="1079" t="s">
        <v>16</v>
      </c>
      <c r="C475" s="1080"/>
      <c r="D475" s="672"/>
      <c r="E475" s="26">
        <f>SUM(E468:E474)</f>
        <v>2276250600</v>
      </c>
      <c r="F475" s="19">
        <f>SUM(F468:F474)</f>
        <v>780</v>
      </c>
      <c r="G475" s="20"/>
      <c r="H475" s="23"/>
      <c r="I475" s="14"/>
      <c r="J475" s="14"/>
      <c r="K475" s="14"/>
      <c r="L475" s="14"/>
      <c r="M475" s="14"/>
      <c r="N475" s="24"/>
    </row>
    <row r="476" spans="1:14" ht="45.75" thickBot="1" x14ac:dyDescent="0.3">
      <c r="A476" s="27"/>
      <c r="B476" s="28" t="s">
        <v>17</v>
      </c>
      <c r="C476" s="28" t="s">
        <v>18</v>
      </c>
      <c r="E476" s="17"/>
      <c r="F476" s="17"/>
      <c r="G476" s="17"/>
      <c r="H476" s="17"/>
      <c r="I476" s="29"/>
      <c r="J476" s="29"/>
      <c r="K476" s="29"/>
      <c r="L476" s="29"/>
      <c r="M476" s="29"/>
    </row>
    <row r="477" spans="1:14" ht="15.75" thickBot="1" x14ac:dyDescent="0.3">
      <c r="A477" s="30">
        <v>1</v>
      </c>
      <c r="C477" s="31">
        <f>+(F475*80)/100</f>
        <v>624</v>
      </c>
      <c r="D477" s="32"/>
      <c r="E477" s="33">
        <f>E475</f>
        <v>2276250600</v>
      </c>
      <c r="F477" s="34"/>
      <c r="G477" s="34"/>
      <c r="H477" s="34"/>
      <c r="I477" s="35"/>
      <c r="J477" s="35"/>
      <c r="K477" s="35"/>
      <c r="L477" s="35"/>
      <c r="M477" s="35"/>
    </row>
    <row r="478" spans="1:14" x14ac:dyDescent="0.25">
      <c r="A478" s="36"/>
      <c r="C478" s="37"/>
      <c r="D478" s="21"/>
      <c r="E478" s="38"/>
      <c r="F478" s="34"/>
      <c r="G478" s="34"/>
      <c r="H478" s="34"/>
      <c r="I478" s="35"/>
      <c r="J478" s="35"/>
      <c r="K478" s="35"/>
      <c r="L478" s="35"/>
      <c r="M478" s="35"/>
    </row>
    <row r="479" spans="1:14" x14ac:dyDescent="0.25">
      <c r="A479" s="36"/>
      <c r="C479" s="37"/>
      <c r="D479" s="21"/>
      <c r="E479" s="38"/>
      <c r="F479" s="34"/>
      <c r="G479" s="34"/>
      <c r="H479" s="34"/>
      <c r="I479" s="35"/>
      <c r="J479" s="35"/>
      <c r="K479" s="35"/>
      <c r="L479" s="35"/>
      <c r="M479" s="35"/>
    </row>
    <row r="480" spans="1:14" x14ac:dyDescent="0.25">
      <c r="A480" s="36"/>
      <c r="B480" s="39" t="s">
        <v>19</v>
      </c>
      <c r="C480"/>
      <c r="D480"/>
      <c r="E480"/>
      <c r="F480"/>
      <c r="G480"/>
      <c r="H480"/>
      <c r="I480" s="14"/>
      <c r="J480" s="14"/>
      <c r="K480" s="14"/>
      <c r="L480" s="14"/>
      <c r="M480" s="14"/>
      <c r="N480" s="15"/>
    </row>
    <row r="481" spans="1:14" x14ac:dyDescent="0.25">
      <c r="A481" s="36"/>
      <c r="B481"/>
      <c r="C481"/>
      <c r="D481"/>
      <c r="E481"/>
      <c r="F481"/>
      <c r="G481"/>
      <c r="H481"/>
      <c r="I481" s="14"/>
      <c r="J481" s="14"/>
      <c r="K481" s="14"/>
      <c r="L481" s="14"/>
      <c r="M481" s="14"/>
      <c r="N481" s="15"/>
    </row>
    <row r="482" spans="1:14" x14ac:dyDescent="0.25">
      <c r="A482" s="36"/>
      <c r="B482" s="40" t="s">
        <v>20</v>
      </c>
      <c r="C482" s="40" t="s">
        <v>21</v>
      </c>
      <c r="D482" s="40" t="s">
        <v>22</v>
      </c>
      <c r="E482"/>
      <c r="F482"/>
      <c r="G482"/>
      <c r="H482"/>
      <c r="I482" s="14"/>
      <c r="J482" s="14"/>
      <c r="K482" s="14"/>
      <c r="L482" s="14"/>
      <c r="M482" s="14"/>
      <c r="N482" s="15"/>
    </row>
    <row r="483" spans="1:14" x14ac:dyDescent="0.25">
      <c r="A483" s="36"/>
      <c r="B483" s="41" t="s">
        <v>23</v>
      </c>
      <c r="C483" s="123"/>
      <c r="D483" s="41" t="s">
        <v>22</v>
      </c>
      <c r="E483"/>
      <c r="F483"/>
      <c r="G483"/>
      <c r="H483"/>
      <c r="I483" s="14"/>
      <c r="J483" s="14"/>
      <c r="K483" s="14"/>
      <c r="L483" s="14"/>
      <c r="M483" s="14"/>
      <c r="N483" s="15"/>
    </row>
    <row r="484" spans="1:14" x14ac:dyDescent="0.25">
      <c r="A484" s="36"/>
      <c r="B484" s="41" t="s">
        <v>25</v>
      </c>
      <c r="C484" s="123"/>
      <c r="D484" s="123"/>
      <c r="E484"/>
      <c r="F484"/>
      <c r="G484"/>
      <c r="H484"/>
      <c r="I484" s="14"/>
      <c r="J484" s="14"/>
      <c r="K484" s="14"/>
      <c r="L484" s="14"/>
      <c r="M484" s="14"/>
      <c r="N484" s="15"/>
    </row>
    <row r="485" spans="1:14" x14ac:dyDescent="0.25">
      <c r="A485" s="36"/>
      <c r="B485" s="41" t="s">
        <v>26</v>
      </c>
      <c r="C485" s="41" t="s">
        <v>79</v>
      </c>
      <c r="D485" s="41"/>
      <c r="E485"/>
      <c r="F485"/>
      <c r="G485"/>
      <c r="H485"/>
      <c r="I485" s="14"/>
      <c r="J485" s="14"/>
      <c r="K485" s="14"/>
      <c r="L485" s="14"/>
      <c r="M485" s="14"/>
      <c r="N485" s="15"/>
    </row>
    <row r="486" spans="1:14" x14ac:dyDescent="0.25">
      <c r="A486" s="36"/>
      <c r="B486" s="41" t="s">
        <v>27</v>
      </c>
      <c r="C486" s="41" t="s">
        <v>79</v>
      </c>
      <c r="D486" s="41"/>
      <c r="E486"/>
      <c r="F486"/>
      <c r="G486"/>
      <c r="H486"/>
      <c r="I486" s="14"/>
      <c r="J486" s="14"/>
      <c r="K486" s="14"/>
      <c r="L486" s="14"/>
      <c r="M486" s="14"/>
      <c r="N486" s="15"/>
    </row>
    <row r="487" spans="1:14" x14ac:dyDescent="0.25">
      <c r="A487" s="36"/>
      <c r="B487"/>
      <c r="C487"/>
      <c r="D487"/>
      <c r="E487"/>
      <c r="F487"/>
      <c r="G487"/>
      <c r="H487"/>
      <c r="I487" s="14"/>
      <c r="J487" s="14"/>
      <c r="K487" s="14"/>
      <c r="L487" s="14"/>
      <c r="M487" s="14"/>
      <c r="N487" s="15"/>
    </row>
    <row r="488" spans="1:14" x14ac:dyDescent="0.25">
      <c r="A488" s="36"/>
      <c r="B488"/>
      <c r="C488"/>
      <c r="D488"/>
      <c r="E488"/>
      <c r="F488"/>
      <c r="G488"/>
      <c r="H488"/>
      <c r="I488" s="14"/>
      <c r="J488" s="14"/>
      <c r="K488" s="14"/>
      <c r="L488" s="14"/>
      <c r="M488" s="14"/>
      <c r="N488" s="15"/>
    </row>
    <row r="489" spans="1:14" x14ac:dyDescent="0.25">
      <c r="A489" s="36"/>
      <c r="B489" s="39" t="s">
        <v>28</v>
      </c>
      <c r="C489"/>
      <c r="D489"/>
      <c r="E489"/>
      <c r="F489"/>
      <c r="G489"/>
      <c r="H489"/>
      <c r="I489" s="14"/>
      <c r="J489" s="14"/>
      <c r="K489" s="14"/>
      <c r="L489" s="14"/>
      <c r="M489" s="14"/>
      <c r="N489" s="15"/>
    </row>
    <row r="490" spans="1:14" x14ac:dyDescent="0.25">
      <c r="A490" s="36"/>
      <c r="B490"/>
      <c r="C490"/>
      <c r="D490"/>
      <c r="E490"/>
      <c r="F490"/>
      <c r="G490"/>
      <c r="H490"/>
      <c r="I490" s="14"/>
      <c r="J490" s="14"/>
      <c r="K490" s="14"/>
      <c r="L490" s="14"/>
      <c r="M490" s="14"/>
      <c r="N490" s="15"/>
    </row>
    <row r="491" spans="1:14" x14ac:dyDescent="0.25">
      <c r="A491" s="36"/>
      <c r="B491"/>
      <c r="C491"/>
      <c r="D491"/>
      <c r="E491"/>
      <c r="F491"/>
      <c r="G491"/>
      <c r="H491"/>
      <c r="I491" s="14"/>
      <c r="J491" s="14"/>
      <c r="K491" s="14"/>
      <c r="L491" s="14"/>
      <c r="M491" s="14"/>
      <c r="N491" s="15"/>
    </row>
    <row r="492" spans="1:14" x14ac:dyDescent="0.25">
      <c r="A492" s="36"/>
      <c r="B492" s="40" t="s">
        <v>20</v>
      </c>
      <c r="C492" s="40" t="s">
        <v>29</v>
      </c>
      <c r="D492" s="42" t="s">
        <v>30</v>
      </c>
      <c r="E492" s="42" t="s">
        <v>31</v>
      </c>
      <c r="F492"/>
      <c r="G492"/>
      <c r="H492"/>
      <c r="I492" s="14"/>
      <c r="J492" s="14"/>
      <c r="K492" s="14"/>
      <c r="L492" s="14"/>
      <c r="M492" s="14"/>
      <c r="N492" s="15"/>
    </row>
    <row r="493" spans="1:14" ht="28.5" x14ac:dyDescent="0.25">
      <c r="A493" s="36"/>
      <c r="B493" s="43" t="s">
        <v>32</v>
      </c>
      <c r="C493" s="44">
        <v>40</v>
      </c>
      <c r="D493" s="668">
        <v>40</v>
      </c>
      <c r="E493" s="1081">
        <f>+D493+D494</f>
        <v>90</v>
      </c>
      <c r="F493"/>
      <c r="G493"/>
      <c r="H493"/>
      <c r="I493" s="14"/>
      <c r="J493" s="14"/>
      <c r="K493" s="14"/>
      <c r="L493" s="14"/>
      <c r="M493" s="14"/>
      <c r="N493" s="15"/>
    </row>
    <row r="494" spans="1:14" ht="42.75" x14ac:dyDescent="0.25">
      <c r="A494" s="36"/>
      <c r="B494" s="43" t="s">
        <v>33</v>
      </c>
      <c r="C494" s="44">
        <v>60</v>
      </c>
      <c r="D494" s="668">
        <v>50</v>
      </c>
      <c r="E494" s="1082"/>
      <c r="F494"/>
      <c r="G494"/>
      <c r="H494"/>
      <c r="I494" s="14"/>
      <c r="J494" s="14"/>
      <c r="K494" s="14"/>
      <c r="L494" s="14"/>
      <c r="M494" s="14"/>
      <c r="N494" s="15"/>
    </row>
    <row r="495" spans="1:14" x14ac:dyDescent="0.25">
      <c r="A495" s="36"/>
      <c r="C495" s="37"/>
      <c r="D495" s="21"/>
      <c r="E495" s="38"/>
      <c r="F495" s="34"/>
      <c r="G495" s="34"/>
      <c r="H495" s="34"/>
      <c r="I495" s="35"/>
      <c r="J495" s="35"/>
      <c r="K495" s="35"/>
      <c r="L495" s="35"/>
      <c r="M495" s="35"/>
    </row>
    <row r="496" spans="1:14" x14ac:dyDescent="0.25">
      <c r="A496" s="36"/>
      <c r="C496" s="37"/>
      <c r="D496" s="21"/>
      <c r="E496" s="38"/>
      <c r="F496" s="34"/>
      <c r="G496" s="34"/>
      <c r="H496" s="34"/>
      <c r="I496" s="35"/>
      <c r="J496" s="35"/>
      <c r="K496" s="35"/>
      <c r="L496" s="35"/>
      <c r="M496" s="35"/>
    </row>
    <row r="497" spans="1:17" x14ac:dyDescent="0.25">
      <c r="A497" s="36"/>
      <c r="C497" s="37"/>
      <c r="D497" s="21"/>
      <c r="E497" s="38"/>
      <c r="F497" s="34"/>
      <c r="G497" s="34"/>
      <c r="H497" s="34"/>
      <c r="I497" s="35"/>
      <c r="J497" s="35"/>
      <c r="K497" s="35"/>
      <c r="L497" s="35"/>
      <c r="M497" s="35"/>
    </row>
    <row r="498" spans="1:17" ht="15.75" thickBot="1" x14ac:dyDescent="0.3">
      <c r="M498" s="1083" t="s">
        <v>34</v>
      </c>
      <c r="N498" s="1083"/>
    </row>
    <row r="499" spans="1:17" x14ac:dyDescent="0.25">
      <c r="B499" s="39" t="s">
        <v>35</v>
      </c>
      <c r="M499" s="45"/>
      <c r="N499" s="45"/>
    </row>
    <row r="500" spans="1:17" ht="15.75" thickBot="1" x14ac:dyDescent="0.3">
      <c r="M500" s="45"/>
      <c r="N500" s="45"/>
    </row>
    <row r="501" spans="1:17" ht="60" x14ac:dyDescent="0.25">
      <c r="A501" s="14"/>
      <c r="B501" s="46" t="s">
        <v>36</v>
      </c>
      <c r="C501" s="46" t="s">
        <v>37</v>
      </c>
      <c r="D501" s="46" t="s">
        <v>38</v>
      </c>
      <c r="E501" s="46" t="s">
        <v>39</v>
      </c>
      <c r="F501" s="46" t="s">
        <v>40</v>
      </c>
      <c r="G501" s="46" t="s">
        <v>41</v>
      </c>
      <c r="H501" s="46" t="s">
        <v>42</v>
      </c>
      <c r="I501" s="46" t="s">
        <v>43</v>
      </c>
      <c r="J501" s="46" t="s">
        <v>44</v>
      </c>
      <c r="K501" s="46" t="s">
        <v>45</v>
      </c>
      <c r="L501" s="46" t="s">
        <v>46</v>
      </c>
      <c r="M501" s="47" t="s">
        <v>47</v>
      </c>
      <c r="N501" s="46" t="s">
        <v>48</v>
      </c>
      <c r="O501" s="46" t="s">
        <v>49</v>
      </c>
      <c r="P501" s="48" t="s">
        <v>50</v>
      </c>
      <c r="Q501" s="48" t="s">
        <v>51</v>
      </c>
    </row>
    <row r="502" spans="1:17" ht="67.5" x14ac:dyDescent="0.25">
      <c r="A502" s="62">
        <v>1</v>
      </c>
      <c r="B502" s="49" t="s">
        <v>1768</v>
      </c>
      <c r="C502" s="50" t="s">
        <v>1768</v>
      </c>
      <c r="D502" s="49" t="s">
        <v>272</v>
      </c>
      <c r="E502" s="51" t="s">
        <v>1878</v>
      </c>
      <c r="F502" s="52" t="s">
        <v>21</v>
      </c>
      <c r="G502" s="53"/>
      <c r="H502" s="55">
        <v>41526</v>
      </c>
      <c r="I502" s="55">
        <v>41942</v>
      </c>
      <c r="J502" s="55" t="s">
        <v>22</v>
      </c>
      <c r="K502" s="207">
        <v>12</v>
      </c>
      <c r="L502" s="51">
        <v>0</v>
      </c>
      <c r="M502" s="51">
        <v>460</v>
      </c>
      <c r="N502" s="51">
        <f>+M502*G502</f>
        <v>0</v>
      </c>
      <c r="O502" s="57">
        <v>1443359520</v>
      </c>
      <c r="P502" s="431">
        <v>118</v>
      </c>
      <c r="Q502" s="463" t="s">
        <v>1879</v>
      </c>
    </row>
    <row r="503" spans="1:17" ht="120" x14ac:dyDescent="0.25">
      <c r="A503" s="62">
        <f t="shared" ref="A503:A509" si="8">+A502+1</f>
        <v>2</v>
      </c>
      <c r="B503" s="49" t="s">
        <v>1768</v>
      </c>
      <c r="C503" s="50" t="s">
        <v>1768</v>
      </c>
      <c r="D503" s="49" t="s">
        <v>1880</v>
      </c>
      <c r="E503" s="207" t="s">
        <v>1881</v>
      </c>
      <c r="F503" s="464" t="s">
        <v>22</v>
      </c>
      <c r="G503" s="52"/>
      <c r="H503" s="55">
        <v>40960</v>
      </c>
      <c r="I503" s="55">
        <v>41263</v>
      </c>
      <c r="J503" s="55" t="s">
        <v>22</v>
      </c>
      <c r="K503" s="207">
        <v>0</v>
      </c>
      <c r="L503" s="207">
        <v>10</v>
      </c>
      <c r="M503" s="207">
        <v>0</v>
      </c>
      <c r="N503" s="51">
        <v>0</v>
      </c>
      <c r="O503" s="57">
        <v>59000000</v>
      </c>
      <c r="P503" s="431">
        <v>120</v>
      </c>
      <c r="Q503" s="152" t="s">
        <v>1882</v>
      </c>
    </row>
    <row r="504" spans="1:17" ht="30" x14ac:dyDescent="0.25">
      <c r="A504" s="62">
        <f t="shared" si="8"/>
        <v>3</v>
      </c>
      <c r="B504" s="49" t="s">
        <v>1768</v>
      </c>
      <c r="C504" s="50" t="s">
        <v>1768</v>
      </c>
      <c r="D504" s="49" t="s">
        <v>1868</v>
      </c>
      <c r="E504" s="50" t="s">
        <v>1883</v>
      </c>
      <c r="F504" s="49" t="s">
        <v>21</v>
      </c>
      <c r="G504" s="51"/>
      <c r="H504" s="55">
        <v>41344</v>
      </c>
      <c r="I504" s="55">
        <v>41436</v>
      </c>
      <c r="J504" s="55" t="s">
        <v>22</v>
      </c>
      <c r="K504" s="51">
        <v>3</v>
      </c>
      <c r="L504" s="51">
        <v>0</v>
      </c>
      <c r="M504" s="51">
        <v>126</v>
      </c>
      <c r="N504" s="51">
        <v>0</v>
      </c>
      <c r="O504" s="57">
        <v>36720000</v>
      </c>
      <c r="P504" s="465">
        <v>121</v>
      </c>
      <c r="Q504" s="57"/>
    </row>
    <row r="505" spans="1:17" ht="30" x14ac:dyDescent="0.25">
      <c r="A505" s="62">
        <f t="shared" si="8"/>
        <v>4</v>
      </c>
      <c r="B505" s="49" t="s">
        <v>1768</v>
      </c>
      <c r="C505" s="50" t="s">
        <v>1768</v>
      </c>
      <c r="D505" s="49" t="s">
        <v>1769</v>
      </c>
      <c r="E505" s="51" t="s">
        <v>1884</v>
      </c>
      <c r="F505" s="52" t="s">
        <v>21</v>
      </c>
      <c r="G505" s="52"/>
      <c r="H505" s="55">
        <v>41457</v>
      </c>
      <c r="I505" s="55">
        <v>41549</v>
      </c>
      <c r="J505" s="55" t="s">
        <v>22</v>
      </c>
      <c r="K505" s="207">
        <v>3</v>
      </c>
      <c r="L505" s="51">
        <v>0</v>
      </c>
      <c r="M505" s="51">
        <v>357</v>
      </c>
      <c r="N505" s="51">
        <v>0</v>
      </c>
      <c r="O505" s="57">
        <v>32228000</v>
      </c>
      <c r="P505" s="431">
        <v>123</v>
      </c>
      <c r="Q505" s="58"/>
    </row>
    <row r="506" spans="1:17" x14ac:dyDescent="0.25">
      <c r="A506" s="62">
        <f t="shared" si="8"/>
        <v>5</v>
      </c>
      <c r="B506" s="49"/>
      <c r="C506" s="50"/>
      <c r="D506" s="49"/>
      <c r="E506" s="51"/>
      <c r="F506" s="52"/>
      <c r="G506" s="52"/>
      <c r="H506" s="55"/>
      <c r="I506" s="55"/>
      <c r="J506" s="55"/>
      <c r="K506" s="51"/>
      <c r="L506" s="51"/>
      <c r="M506" s="51"/>
      <c r="N506" s="51"/>
      <c r="O506" s="57"/>
      <c r="P506" s="57"/>
      <c r="Q506" s="58"/>
    </row>
    <row r="507" spans="1:17" x14ac:dyDescent="0.25">
      <c r="A507" s="62">
        <f t="shared" si="8"/>
        <v>6</v>
      </c>
      <c r="B507" s="49"/>
      <c r="C507" s="50"/>
      <c r="D507" s="49"/>
      <c r="E507" s="51"/>
      <c r="F507" s="52"/>
      <c r="G507" s="52"/>
      <c r="H507" s="55"/>
      <c r="I507" s="55"/>
      <c r="J507" s="55"/>
      <c r="K507" s="51"/>
      <c r="L507" s="51"/>
      <c r="M507" s="51"/>
      <c r="N507" s="51"/>
      <c r="O507" s="57"/>
      <c r="P507" s="57"/>
      <c r="Q507" s="58"/>
    </row>
    <row r="508" spans="1:17" x14ac:dyDescent="0.25">
      <c r="A508" s="62">
        <f t="shared" si="8"/>
        <v>7</v>
      </c>
      <c r="B508" s="49"/>
      <c r="C508" s="50"/>
      <c r="D508" s="49"/>
      <c r="E508" s="51"/>
      <c r="F508" s="52"/>
      <c r="G508" s="52"/>
      <c r="H508" s="55"/>
      <c r="I508" s="55"/>
      <c r="J508" s="55"/>
      <c r="K508" s="51"/>
      <c r="L508" s="51"/>
      <c r="M508" s="51"/>
      <c r="N508" s="51"/>
      <c r="O508" s="57"/>
      <c r="P508" s="57"/>
      <c r="Q508" s="58"/>
    </row>
    <row r="509" spans="1:17" x14ac:dyDescent="0.25">
      <c r="A509" s="62">
        <f t="shared" si="8"/>
        <v>8</v>
      </c>
      <c r="B509" s="49"/>
      <c r="C509" s="50"/>
      <c r="D509" s="49"/>
      <c r="E509" s="51"/>
      <c r="F509" s="52"/>
      <c r="G509" s="52"/>
      <c r="H509" s="55"/>
      <c r="I509" s="55"/>
      <c r="J509" s="55"/>
      <c r="K509" s="55"/>
      <c r="L509" s="55"/>
      <c r="M509" s="56"/>
      <c r="N509" s="56"/>
      <c r="O509" s="57"/>
      <c r="P509" s="57"/>
      <c r="Q509" s="58"/>
    </row>
    <row r="510" spans="1:17" x14ac:dyDescent="0.25">
      <c r="A510" s="62"/>
      <c r="B510" s="63" t="s">
        <v>31</v>
      </c>
      <c r="C510" s="50"/>
      <c r="D510" s="49"/>
      <c r="E510" s="64"/>
      <c r="F510" s="52"/>
      <c r="G510" s="52"/>
      <c r="H510" s="55"/>
      <c r="I510" s="55"/>
      <c r="J510" s="55"/>
      <c r="K510" s="67">
        <f>SUM(K502:K509)</f>
        <v>18</v>
      </c>
      <c r="L510" s="67">
        <f>SUM(L502:L509)</f>
        <v>10</v>
      </c>
      <c r="M510" s="65">
        <f>SUM(M502:M509)</f>
        <v>943</v>
      </c>
      <c r="N510" s="67">
        <f>SUM(N502:N509)</f>
        <v>0</v>
      </c>
      <c r="O510" s="57"/>
      <c r="P510" s="57"/>
      <c r="Q510" s="68"/>
    </row>
    <row r="511" spans="1:17" x14ac:dyDescent="0.25">
      <c r="A511" s="69"/>
      <c r="B511" s="69"/>
      <c r="C511" s="69"/>
      <c r="D511" s="69"/>
      <c r="E511" s="70"/>
      <c r="F511" s="69"/>
      <c r="G511" s="69"/>
      <c r="H511" s="55"/>
      <c r="I511" s="55"/>
      <c r="J511" s="69"/>
      <c r="K511" s="69"/>
      <c r="L511" s="69"/>
      <c r="M511" s="69"/>
      <c r="N511" s="69"/>
      <c r="O511" s="69"/>
      <c r="P511" s="69"/>
      <c r="Q511" s="69"/>
    </row>
    <row r="512" spans="1:17" x14ac:dyDescent="0.25">
      <c r="A512" s="69"/>
      <c r="B512" s="1069" t="s">
        <v>76</v>
      </c>
      <c r="C512" s="1069" t="s">
        <v>77</v>
      </c>
      <c r="D512" s="1071" t="s">
        <v>78</v>
      </c>
      <c r="E512" s="1071"/>
      <c r="F512" s="69"/>
      <c r="G512" s="69"/>
      <c r="H512" s="69"/>
      <c r="I512" s="69"/>
      <c r="J512" s="69"/>
      <c r="K512" s="69"/>
      <c r="L512" s="69"/>
      <c r="M512" s="69"/>
      <c r="N512" s="69"/>
      <c r="O512" s="69"/>
      <c r="P512" s="69"/>
      <c r="Q512" s="69"/>
    </row>
    <row r="513" spans="1:17" x14ac:dyDescent="0.25">
      <c r="A513" s="69"/>
      <c r="B513" s="1070"/>
      <c r="C513" s="1070"/>
      <c r="D513" s="673" t="s">
        <v>79</v>
      </c>
      <c r="E513" s="71" t="s">
        <v>80</v>
      </c>
      <c r="F513" s="69"/>
      <c r="G513" s="69"/>
      <c r="H513" s="69"/>
      <c r="I513" s="69"/>
      <c r="J513" s="69"/>
      <c r="K513" s="69"/>
      <c r="L513" s="69"/>
      <c r="M513" s="69"/>
      <c r="N513" s="69"/>
      <c r="O513" s="69"/>
      <c r="P513" s="69"/>
      <c r="Q513" s="69"/>
    </row>
    <row r="514" spans="1:17" ht="18.75" x14ac:dyDescent="0.25">
      <c r="A514" s="69"/>
      <c r="B514" s="72" t="s">
        <v>81</v>
      </c>
      <c r="C514" s="73">
        <f>+K510</f>
        <v>18</v>
      </c>
      <c r="D514" s="75" t="s">
        <v>79</v>
      </c>
      <c r="E514" s="123" t="s">
        <v>22</v>
      </c>
      <c r="F514" s="76"/>
      <c r="G514" s="76"/>
      <c r="H514" s="76"/>
      <c r="I514" s="76"/>
      <c r="J514" s="76"/>
      <c r="K514" s="76"/>
      <c r="L514" s="76"/>
      <c r="M514" s="76"/>
      <c r="N514" s="69"/>
      <c r="O514" s="69"/>
      <c r="P514" s="69"/>
      <c r="Q514" s="69"/>
    </row>
    <row r="515" spans="1:17" x14ac:dyDescent="0.25">
      <c r="A515" s="69"/>
      <c r="B515" s="72" t="s">
        <v>82</v>
      </c>
      <c r="C515" s="73">
        <f>+M510</f>
        <v>943</v>
      </c>
      <c r="D515" s="75" t="s">
        <v>21</v>
      </c>
      <c r="E515" s="123"/>
      <c r="F515" s="69"/>
      <c r="G515" s="69"/>
      <c r="H515" s="69"/>
      <c r="I515" s="69"/>
      <c r="J515" s="69"/>
      <c r="K515" s="69"/>
      <c r="L515" s="69"/>
      <c r="M515" s="69"/>
      <c r="N515" s="69"/>
      <c r="O515" s="69"/>
      <c r="P515" s="69"/>
      <c r="Q515" s="69"/>
    </row>
    <row r="516" spans="1:17" x14ac:dyDescent="0.25">
      <c r="A516" s="69"/>
      <c r="B516" s="77"/>
      <c r="C516" s="1087"/>
      <c r="D516" s="1087"/>
      <c r="E516" s="1087"/>
      <c r="F516" s="1087"/>
      <c r="G516" s="1087"/>
      <c r="H516" s="1087"/>
      <c r="I516" s="1087"/>
      <c r="J516" s="1087"/>
      <c r="K516" s="1087"/>
      <c r="L516" s="1087"/>
      <c r="M516" s="1087"/>
      <c r="N516" s="1087"/>
      <c r="O516" s="69"/>
      <c r="P516" s="69"/>
      <c r="Q516" s="69"/>
    </row>
    <row r="517" spans="1:17" ht="15.75" thickBot="1" x14ac:dyDescent="0.3"/>
    <row r="518" spans="1:17" ht="27" thickBot="1" x14ac:dyDescent="0.3">
      <c r="B518" s="1088" t="s">
        <v>83</v>
      </c>
      <c r="C518" s="1088"/>
      <c r="D518" s="1088"/>
      <c r="E518" s="1088"/>
      <c r="F518" s="1088"/>
      <c r="G518" s="1088"/>
      <c r="H518" s="1088"/>
      <c r="I518" s="1088"/>
      <c r="J518" s="1088"/>
      <c r="K518" s="1088"/>
      <c r="L518" s="1088"/>
      <c r="M518" s="1088"/>
      <c r="N518" s="1088"/>
    </row>
    <row r="521" spans="1:17" ht="105" x14ac:dyDescent="0.25">
      <c r="B521" s="78" t="s">
        <v>84</v>
      </c>
      <c r="C521" s="79" t="s">
        <v>85</v>
      </c>
      <c r="D521" s="79" t="s">
        <v>86</v>
      </c>
      <c r="E521" s="79" t="s">
        <v>87</v>
      </c>
      <c r="F521" s="79" t="s">
        <v>88</v>
      </c>
      <c r="G521" s="79" t="s">
        <v>89</v>
      </c>
      <c r="H521" s="79" t="s">
        <v>90</v>
      </c>
      <c r="I521" s="79" t="s">
        <v>91</v>
      </c>
      <c r="J521" s="79" t="s">
        <v>92</v>
      </c>
      <c r="K521" s="79" t="s">
        <v>93</v>
      </c>
      <c r="L521" s="79" t="s">
        <v>94</v>
      </c>
      <c r="M521" s="80" t="s">
        <v>95</v>
      </c>
      <c r="N521" s="80" t="s">
        <v>96</v>
      </c>
      <c r="O521" s="1084" t="s">
        <v>97</v>
      </c>
      <c r="P521" s="1086"/>
      <c r="Q521" s="79" t="s">
        <v>98</v>
      </c>
    </row>
    <row r="522" spans="1:17" x14ac:dyDescent="0.25">
      <c r="B522" s="81" t="s">
        <v>242</v>
      </c>
      <c r="C522" s="81" t="s">
        <v>1885</v>
      </c>
      <c r="D522" s="81" t="s">
        <v>1886</v>
      </c>
      <c r="E522" s="82">
        <v>80</v>
      </c>
      <c r="F522" s="83" t="s">
        <v>239</v>
      </c>
      <c r="G522" s="83" t="s">
        <v>21</v>
      </c>
      <c r="H522" s="83" t="s">
        <v>239</v>
      </c>
      <c r="I522" s="83" t="s">
        <v>239</v>
      </c>
      <c r="J522" s="84" t="s">
        <v>21</v>
      </c>
      <c r="K522" s="41" t="s">
        <v>21</v>
      </c>
      <c r="L522" s="41" t="s">
        <v>21</v>
      </c>
      <c r="M522" s="41" t="s">
        <v>21</v>
      </c>
      <c r="N522" s="41"/>
      <c r="O522" s="994"/>
      <c r="P522" s="996"/>
      <c r="Q522" s="41" t="s">
        <v>21</v>
      </c>
    </row>
    <row r="523" spans="1:17" x14ac:dyDescent="0.25">
      <c r="B523" s="81" t="s">
        <v>242</v>
      </c>
      <c r="C523" s="81" t="s">
        <v>1887</v>
      </c>
      <c r="D523" s="81" t="s">
        <v>1888</v>
      </c>
      <c r="E523" s="82">
        <v>80</v>
      </c>
      <c r="F523" s="83" t="s">
        <v>239</v>
      </c>
      <c r="G523" s="83" t="s">
        <v>21</v>
      </c>
      <c r="H523" s="83" t="s">
        <v>239</v>
      </c>
      <c r="I523" s="83" t="s">
        <v>239</v>
      </c>
      <c r="J523" s="84" t="s">
        <v>21</v>
      </c>
      <c r="K523" s="41" t="s">
        <v>21</v>
      </c>
      <c r="L523" s="41" t="s">
        <v>21</v>
      </c>
      <c r="M523" s="41" t="s">
        <v>21</v>
      </c>
      <c r="N523" s="41"/>
      <c r="O523" s="994"/>
      <c r="P523" s="996"/>
      <c r="Q523" s="41" t="s">
        <v>21</v>
      </c>
    </row>
    <row r="524" spans="1:17" x14ac:dyDescent="0.25">
      <c r="B524" s="81" t="s">
        <v>242</v>
      </c>
      <c r="C524" s="81" t="s">
        <v>1889</v>
      </c>
      <c r="D524" s="81" t="s">
        <v>1890</v>
      </c>
      <c r="E524" s="82">
        <v>100</v>
      </c>
      <c r="F524" s="83" t="s">
        <v>239</v>
      </c>
      <c r="G524" s="83" t="s">
        <v>21</v>
      </c>
      <c r="H524" s="83" t="s">
        <v>239</v>
      </c>
      <c r="I524" s="83" t="s">
        <v>239</v>
      </c>
      <c r="J524" s="84" t="s">
        <v>21</v>
      </c>
      <c r="K524" s="41" t="s">
        <v>21</v>
      </c>
      <c r="L524" s="41" t="s">
        <v>21</v>
      </c>
      <c r="M524" s="41" t="s">
        <v>21</v>
      </c>
      <c r="N524" s="41"/>
      <c r="O524" s="994"/>
      <c r="P524" s="996"/>
      <c r="Q524" s="41" t="s">
        <v>21</v>
      </c>
    </row>
    <row r="525" spans="1:17" x14ac:dyDescent="0.25">
      <c r="B525" s="81" t="s">
        <v>242</v>
      </c>
      <c r="C525" s="81" t="s">
        <v>1891</v>
      </c>
      <c r="D525" s="81" t="s">
        <v>1892</v>
      </c>
      <c r="E525" s="82">
        <v>50</v>
      </c>
      <c r="F525" s="83" t="s">
        <v>239</v>
      </c>
      <c r="G525" s="83" t="s">
        <v>21</v>
      </c>
      <c r="H525" s="83" t="s">
        <v>239</v>
      </c>
      <c r="I525" s="83" t="s">
        <v>239</v>
      </c>
      <c r="J525" s="84" t="s">
        <v>21</v>
      </c>
      <c r="K525" s="41" t="s">
        <v>21</v>
      </c>
      <c r="L525" s="41" t="s">
        <v>21</v>
      </c>
      <c r="M525" s="41" t="s">
        <v>21</v>
      </c>
      <c r="N525" s="41"/>
      <c r="O525" s="994"/>
      <c r="P525" s="996"/>
      <c r="Q525" s="41" t="s">
        <v>21</v>
      </c>
    </row>
    <row r="526" spans="1:17" x14ac:dyDescent="0.25">
      <c r="B526" s="81" t="s">
        <v>242</v>
      </c>
      <c r="C526" s="81" t="s">
        <v>1893</v>
      </c>
      <c r="D526" s="81" t="s">
        <v>1894</v>
      </c>
      <c r="E526" s="82">
        <v>150</v>
      </c>
      <c r="F526" s="83" t="s">
        <v>239</v>
      </c>
      <c r="G526" s="83" t="s">
        <v>21</v>
      </c>
      <c r="H526" s="83" t="s">
        <v>239</v>
      </c>
      <c r="I526" s="83" t="s">
        <v>239</v>
      </c>
      <c r="J526" s="84" t="s">
        <v>21</v>
      </c>
      <c r="K526" s="41" t="s">
        <v>21</v>
      </c>
      <c r="L526" s="41" t="s">
        <v>21</v>
      </c>
      <c r="M526" s="41" t="s">
        <v>21</v>
      </c>
      <c r="N526" s="41" t="s">
        <v>21</v>
      </c>
      <c r="O526" s="1089" t="s">
        <v>1895</v>
      </c>
      <c r="P526" s="1090"/>
      <c r="Q526" s="123" t="s">
        <v>21</v>
      </c>
    </row>
    <row r="527" spans="1:17" x14ac:dyDescent="0.25">
      <c r="B527" s="81" t="s">
        <v>242</v>
      </c>
      <c r="C527" s="81" t="s">
        <v>1896</v>
      </c>
      <c r="D527" s="81" t="s">
        <v>1897</v>
      </c>
      <c r="E527" s="82">
        <v>150</v>
      </c>
      <c r="F527" s="83" t="s">
        <v>239</v>
      </c>
      <c r="G527" s="83" t="s">
        <v>21</v>
      </c>
      <c r="H527" s="83" t="s">
        <v>239</v>
      </c>
      <c r="I527" s="83" t="s">
        <v>239</v>
      </c>
      <c r="J527" s="84" t="s">
        <v>21</v>
      </c>
      <c r="K527" s="41" t="s">
        <v>21</v>
      </c>
      <c r="L527" s="41" t="s">
        <v>21</v>
      </c>
      <c r="M527" s="41" t="s">
        <v>21</v>
      </c>
      <c r="N527" s="41"/>
      <c r="O527" s="994"/>
      <c r="P527" s="996"/>
      <c r="Q527" s="41" t="s">
        <v>21</v>
      </c>
    </row>
    <row r="528" spans="1:17" x14ac:dyDescent="0.25">
      <c r="B528" s="81" t="s">
        <v>242</v>
      </c>
      <c r="C528" s="81" t="s">
        <v>1898</v>
      </c>
      <c r="D528" s="81" t="s">
        <v>1899</v>
      </c>
      <c r="E528" s="41">
        <v>170</v>
      </c>
      <c r="F528" s="83" t="s">
        <v>239</v>
      </c>
      <c r="G528" s="83" t="s">
        <v>21</v>
      </c>
      <c r="H528" s="83" t="s">
        <v>239</v>
      </c>
      <c r="I528" s="83" t="s">
        <v>239</v>
      </c>
      <c r="J528" s="84" t="s">
        <v>21</v>
      </c>
      <c r="K528" s="41" t="s">
        <v>21</v>
      </c>
      <c r="L528" s="41" t="s">
        <v>21</v>
      </c>
      <c r="M528" s="41" t="s">
        <v>21</v>
      </c>
      <c r="N528" s="41"/>
      <c r="O528" s="994"/>
      <c r="P528" s="996"/>
      <c r="Q528" s="41" t="s">
        <v>21</v>
      </c>
    </row>
    <row r="529" spans="2:18" x14ac:dyDescent="0.25">
      <c r="B529" s="2" t="s">
        <v>107</v>
      </c>
    </row>
    <row r="530" spans="2:18" x14ac:dyDescent="0.25">
      <c r="B530" s="2" t="s">
        <v>108</v>
      </c>
    </row>
    <row r="531" spans="2:18" x14ac:dyDescent="0.25">
      <c r="B531" s="2" t="s">
        <v>109</v>
      </c>
    </row>
    <row r="533" spans="2:18" ht="15.75" thickBot="1" x14ac:dyDescent="0.3"/>
    <row r="534" spans="2:18" ht="27" thickBot="1" x14ac:dyDescent="0.3">
      <c r="B534" s="1091" t="s">
        <v>110</v>
      </c>
      <c r="C534" s="1092"/>
      <c r="D534" s="1092"/>
      <c r="E534" s="1092"/>
      <c r="F534" s="1092"/>
      <c r="G534" s="1092"/>
      <c r="H534" s="1092"/>
      <c r="I534" s="1092"/>
      <c r="J534" s="1092"/>
      <c r="K534" s="1092"/>
      <c r="L534" s="1092"/>
      <c r="M534" s="1092"/>
      <c r="N534" s="1093"/>
    </row>
    <row r="539" spans="2:18" ht="75" x14ac:dyDescent="0.25">
      <c r="B539" s="78" t="s">
        <v>111</v>
      </c>
      <c r="C539" s="78" t="s">
        <v>112</v>
      </c>
      <c r="D539" s="78" t="s">
        <v>113</v>
      </c>
      <c r="E539" s="78" t="s">
        <v>114</v>
      </c>
      <c r="F539" s="78" t="s">
        <v>115</v>
      </c>
      <c r="G539" s="78" t="s">
        <v>116</v>
      </c>
      <c r="H539" s="78" t="s">
        <v>117</v>
      </c>
      <c r="I539" s="78" t="s">
        <v>118</v>
      </c>
      <c r="J539" s="1084" t="s">
        <v>119</v>
      </c>
      <c r="K539" s="1085"/>
      <c r="L539" s="1086"/>
      <c r="M539" s="78" t="s">
        <v>120</v>
      </c>
      <c r="N539" s="78" t="s">
        <v>121</v>
      </c>
      <c r="O539" s="78" t="s">
        <v>122</v>
      </c>
      <c r="P539" s="1084" t="s">
        <v>97</v>
      </c>
      <c r="Q539" s="1086"/>
    </row>
    <row r="540" spans="2:18" ht="34.5" customHeight="1" x14ac:dyDescent="0.2">
      <c r="B540" s="116" t="s">
        <v>123</v>
      </c>
      <c r="C540" s="116"/>
      <c r="D540" s="115" t="s">
        <v>1900</v>
      </c>
      <c r="E540" s="115">
        <v>43190873</v>
      </c>
      <c r="F540" s="115" t="s">
        <v>396</v>
      </c>
      <c r="G540" s="115" t="s">
        <v>183</v>
      </c>
      <c r="H540" s="115">
        <v>2011</v>
      </c>
      <c r="I540" s="99"/>
      <c r="J540" s="117" t="s">
        <v>1901</v>
      </c>
      <c r="K540" s="450" t="s">
        <v>460</v>
      </c>
      <c r="L540" s="113" t="s">
        <v>382</v>
      </c>
      <c r="M540" s="112" t="s">
        <v>21</v>
      </c>
      <c r="N540" s="112" t="s">
        <v>21</v>
      </c>
      <c r="O540" s="112" t="s">
        <v>21</v>
      </c>
      <c r="P540" s="1261" t="s">
        <v>1902</v>
      </c>
      <c r="Q540" s="1262"/>
    </row>
    <row r="541" spans="2:18" x14ac:dyDescent="0.2">
      <c r="B541" s="116" t="s">
        <v>123</v>
      </c>
      <c r="C541" s="116"/>
      <c r="D541" s="115" t="s">
        <v>1903</v>
      </c>
      <c r="E541" s="115">
        <v>43907938</v>
      </c>
      <c r="F541" s="115" t="s">
        <v>1904</v>
      </c>
      <c r="G541" s="115" t="s">
        <v>367</v>
      </c>
      <c r="H541" s="115">
        <v>2008</v>
      </c>
      <c r="I541" s="99"/>
      <c r="J541" s="117" t="s">
        <v>1905</v>
      </c>
      <c r="K541" s="450" t="s">
        <v>383</v>
      </c>
      <c r="L541" s="113" t="s">
        <v>233</v>
      </c>
      <c r="M541" s="112" t="s">
        <v>21</v>
      </c>
      <c r="N541" s="112" t="s">
        <v>21</v>
      </c>
      <c r="O541" s="112" t="s">
        <v>21</v>
      </c>
      <c r="P541" s="688"/>
      <c r="Q541" s="688"/>
    </row>
    <row r="542" spans="2:18" ht="30" x14ac:dyDescent="0.2">
      <c r="B542" s="116" t="s">
        <v>123</v>
      </c>
      <c r="C542" s="116"/>
      <c r="D542" s="115" t="s">
        <v>1906</v>
      </c>
      <c r="E542" s="115">
        <v>22197946</v>
      </c>
      <c r="F542" s="115" t="s">
        <v>968</v>
      </c>
      <c r="G542" s="115" t="s">
        <v>205</v>
      </c>
      <c r="H542" s="115">
        <v>1989</v>
      </c>
      <c r="I542" s="99"/>
      <c r="J542" s="117" t="s">
        <v>1907</v>
      </c>
      <c r="K542" s="114" t="s">
        <v>1908</v>
      </c>
      <c r="L542" s="113" t="s">
        <v>233</v>
      </c>
      <c r="M542" s="112" t="s">
        <v>21</v>
      </c>
      <c r="N542" s="112" t="s">
        <v>21</v>
      </c>
      <c r="O542" s="112" t="s">
        <v>21</v>
      </c>
      <c r="P542" s="688"/>
      <c r="Q542" s="688"/>
    </row>
    <row r="543" spans="2:18" x14ac:dyDescent="0.2">
      <c r="B543" s="116" t="s">
        <v>123</v>
      </c>
      <c r="C543" s="116"/>
      <c r="D543" s="115" t="s">
        <v>1909</v>
      </c>
      <c r="E543" s="115">
        <v>43983515</v>
      </c>
      <c r="F543" s="115" t="s">
        <v>396</v>
      </c>
      <c r="G543" s="115" t="s">
        <v>367</v>
      </c>
      <c r="H543" s="115">
        <v>2009</v>
      </c>
      <c r="I543" s="99"/>
      <c r="J543" s="117" t="s">
        <v>1910</v>
      </c>
      <c r="K543" s="450" t="s">
        <v>1682</v>
      </c>
      <c r="L543" s="113" t="s">
        <v>233</v>
      </c>
      <c r="M543" s="112" t="s">
        <v>21</v>
      </c>
      <c r="N543" s="112" t="s">
        <v>21</v>
      </c>
      <c r="O543" s="112" t="s">
        <v>21</v>
      </c>
      <c r="P543" s="688"/>
      <c r="Q543" s="688"/>
    </row>
    <row r="544" spans="2:18" ht="30" x14ac:dyDescent="0.2">
      <c r="B544" s="116" t="s">
        <v>229</v>
      </c>
      <c r="C544" s="116"/>
      <c r="D544" s="115" t="s">
        <v>1911</v>
      </c>
      <c r="E544" s="115">
        <v>43842796</v>
      </c>
      <c r="F544" s="115" t="s">
        <v>273</v>
      </c>
      <c r="G544" s="115" t="s">
        <v>205</v>
      </c>
      <c r="H544" s="115">
        <v>2005</v>
      </c>
      <c r="I544" s="115" t="s">
        <v>467</v>
      </c>
      <c r="J544" s="117" t="s">
        <v>1912</v>
      </c>
      <c r="K544" s="114" t="s">
        <v>312</v>
      </c>
      <c r="L544" s="113" t="s">
        <v>273</v>
      </c>
      <c r="M544" s="112" t="s">
        <v>21</v>
      </c>
      <c r="N544" s="112" t="s">
        <v>21</v>
      </c>
      <c r="O544" s="112" t="s">
        <v>21</v>
      </c>
      <c r="P544" s="452"/>
      <c r="Q544" s="701"/>
      <c r="R544" s="151"/>
    </row>
    <row r="545" spans="2:18" x14ac:dyDescent="0.2">
      <c r="B545" s="116" t="s">
        <v>229</v>
      </c>
      <c r="C545" s="116"/>
      <c r="D545" s="115" t="s">
        <v>1913</v>
      </c>
      <c r="E545" s="115">
        <v>43455539</v>
      </c>
      <c r="F545" s="115" t="s">
        <v>134</v>
      </c>
      <c r="G545" s="115" t="s">
        <v>1914</v>
      </c>
      <c r="H545" s="115"/>
      <c r="I545" s="99" t="s">
        <v>467</v>
      </c>
      <c r="J545" s="114" t="s">
        <v>1915</v>
      </c>
      <c r="K545" s="450" t="s">
        <v>714</v>
      </c>
      <c r="L545" s="113" t="s">
        <v>134</v>
      </c>
      <c r="M545" s="112" t="s">
        <v>21</v>
      </c>
      <c r="N545" s="112" t="s">
        <v>21</v>
      </c>
      <c r="O545" s="112" t="s">
        <v>21</v>
      </c>
      <c r="P545" s="452"/>
      <c r="Q545" s="701"/>
      <c r="R545" s="151"/>
    </row>
    <row r="546" spans="2:18" ht="30" x14ac:dyDescent="0.2">
      <c r="B546" s="116" t="s">
        <v>229</v>
      </c>
      <c r="C546" s="116"/>
      <c r="D546" s="115" t="s">
        <v>1916</v>
      </c>
      <c r="E546" s="115">
        <v>43876966</v>
      </c>
      <c r="F546" s="115" t="s">
        <v>273</v>
      </c>
      <c r="G546" s="115" t="s">
        <v>205</v>
      </c>
      <c r="H546" s="115">
        <v>2007</v>
      </c>
      <c r="I546" s="115" t="s">
        <v>467</v>
      </c>
      <c r="J546" s="117" t="s">
        <v>1917</v>
      </c>
      <c r="K546" s="114" t="s">
        <v>1918</v>
      </c>
      <c r="L546" s="113" t="s">
        <v>273</v>
      </c>
      <c r="M546" s="112" t="s">
        <v>21</v>
      </c>
      <c r="N546" s="112" t="s">
        <v>21</v>
      </c>
      <c r="O546" s="112" t="s">
        <v>21</v>
      </c>
      <c r="P546" s="452"/>
      <c r="Q546" s="701"/>
      <c r="R546" s="151"/>
    </row>
    <row r="547" spans="2:18" ht="100.5" customHeight="1" x14ac:dyDescent="0.2">
      <c r="B547" s="116" t="s">
        <v>229</v>
      </c>
      <c r="C547" s="116"/>
      <c r="D547" s="115" t="s">
        <v>1919</v>
      </c>
      <c r="E547" s="115">
        <v>43190464</v>
      </c>
      <c r="F547" s="115" t="s">
        <v>273</v>
      </c>
      <c r="G547" s="115" t="s">
        <v>367</v>
      </c>
      <c r="H547" s="115">
        <v>2009</v>
      </c>
      <c r="I547" s="99" t="s">
        <v>467</v>
      </c>
      <c r="J547" s="114" t="s">
        <v>1920</v>
      </c>
      <c r="K547" s="114" t="s">
        <v>1921</v>
      </c>
      <c r="L547" s="113" t="s">
        <v>273</v>
      </c>
      <c r="M547" s="112" t="s">
        <v>21</v>
      </c>
      <c r="N547" s="112" t="s">
        <v>21</v>
      </c>
      <c r="O547" s="112" t="s">
        <v>21</v>
      </c>
      <c r="P547" s="452"/>
      <c r="Q547" s="701"/>
      <c r="R547" s="151"/>
    </row>
    <row r="548" spans="2:18" ht="15.75" thickBot="1" x14ac:dyDescent="0.3"/>
    <row r="549" spans="2:18" ht="27" thickBot="1" x14ac:dyDescent="0.3">
      <c r="B549" s="1091" t="s">
        <v>145</v>
      </c>
      <c r="C549" s="1092"/>
      <c r="D549" s="1092"/>
      <c r="E549" s="1092"/>
      <c r="F549" s="1092"/>
      <c r="G549" s="1092"/>
      <c r="H549" s="1092"/>
      <c r="I549" s="1092"/>
      <c r="J549" s="1092"/>
      <c r="K549" s="1092"/>
      <c r="L549" s="1092"/>
      <c r="M549" s="1092"/>
      <c r="N549" s="1093"/>
    </row>
    <row r="552" spans="2:18" ht="30" x14ac:dyDescent="0.25">
      <c r="B552" s="79" t="s">
        <v>20</v>
      </c>
      <c r="C552" s="79" t="s">
        <v>146</v>
      </c>
      <c r="D552" s="1084" t="s">
        <v>97</v>
      </c>
      <c r="E552" s="1086"/>
    </row>
    <row r="553" spans="2:18" x14ac:dyDescent="0.25">
      <c r="B553" s="682" t="s">
        <v>147</v>
      </c>
      <c r="C553" s="41" t="s">
        <v>21</v>
      </c>
      <c r="D553" s="993"/>
      <c r="E553" s="993"/>
    </row>
    <row r="556" spans="2:18" ht="26.25" x14ac:dyDescent="0.25">
      <c r="B556" s="1072" t="s">
        <v>148</v>
      </c>
      <c r="C556" s="1073"/>
      <c r="D556" s="1073"/>
      <c r="E556" s="1073"/>
      <c r="F556" s="1073"/>
      <c r="G556" s="1073"/>
      <c r="H556" s="1073"/>
      <c r="I556" s="1073"/>
      <c r="J556" s="1073"/>
      <c r="K556" s="1073"/>
      <c r="L556" s="1073"/>
      <c r="M556" s="1073"/>
      <c r="N556" s="1073"/>
      <c r="O556" s="1073"/>
      <c r="P556" s="1073"/>
    </row>
    <row r="558" spans="2:18" ht="15.75" thickBot="1" x14ac:dyDescent="0.3"/>
    <row r="559" spans="2:18" ht="27" thickBot="1" x14ac:dyDescent="0.3">
      <c r="B559" s="1091" t="s">
        <v>149</v>
      </c>
      <c r="C559" s="1092"/>
      <c r="D559" s="1092"/>
      <c r="E559" s="1092"/>
      <c r="F559" s="1092"/>
      <c r="G559" s="1092"/>
      <c r="H559" s="1092"/>
      <c r="I559" s="1092"/>
      <c r="J559" s="1092"/>
      <c r="K559" s="1092"/>
      <c r="L559" s="1092"/>
      <c r="M559" s="1092"/>
      <c r="N559" s="1093"/>
    </row>
    <row r="561" spans="1:17" ht="15.75" thickBot="1" x14ac:dyDescent="0.3">
      <c r="M561" s="45"/>
      <c r="N561" s="45"/>
    </row>
    <row r="562" spans="1:17" ht="60" x14ac:dyDescent="0.25">
      <c r="A562" s="14"/>
      <c r="B562" s="46" t="s">
        <v>36</v>
      </c>
      <c r="C562" s="46" t="s">
        <v>37</v>
      </c>
      <c r="D562" s="46" t="s">
        <v>38</v>
      </c>
      <c r="E562" s="46" t="s">
        <v>39</v>
      </c>
      <c r="F562" s="46" t="s">
        <v>40</v>
      </c>
      <c r="G562" s="46" t="s">
        <v>41</v>
      </c>
      <c r="H562" s="46" t="s">
        <v>42</v>
      </c>
      <c r="I562" s="46" t="s">
        <v>43</v>
      </c>
      <c r="J562" s="46" t="s">
        <v>44</v>
      </c>
      <c r="K562" s="46" t="s">
        <v>45</v>
      </c>
      <c r="L562" s="46" t="s">
        <v>46</v>
      </c>
      <c r="M562" s="47" t="s">
        <v>47</v>
      </c>
      <c r="N562" s="46" t="s">
        <v>48</v>
      </c>
      <c r="O562" s="46" t="s">
        <v>49</v>
      </c>
      <c r="P562" s="48" t="s">
        <v>50</v>
      </c>
      <c r="Q562" s="48" t="s">
        <v>51</v>
      </c>
    </row>
    <row r="563" spans="1:17" ht="30" x14ac:dyDescent="0.25">
      <c r="A563" s="62">
        <v>1</v>
      </c>
      <c r="B563" s="49" t="s">
        <v>1768</v>
      </c>
      <c r="C563" s="50" t="s">
        <v>1768</v>
      </c>
      <c r="D563" s="49" t="s">
        <v>272</v>
      </c>
      <c r="E563" s="51" t="s">
        <v>1922</v>
      </c>
      <c r="F563" s="52" t="s">
        <v>21</v>
      </c>
      <c r="G563" s="53"/>
      <c r="H563" s="55">
        <v>41943</v>
      </c>
      <c r="I563" s="55">
        <v>42004</v>
      </c>
      <c r="J563" s="55" t="s">
        <v>22</v>
      </c>
      <c r="K563" s="51">
        <v>0</v>
      </c>
      <c r="L563" s="51">
        <v>2</v>
      </c>
      <c r="M563" s="51">
        <v>460</v>
      </c>
      <c r="N563" s="51">
        <f>+M563*G563</f>
        <v>0</v>
      </c>
      <c r="O563" s="57" t="s">
        <v>216</v>
      </c>
      <c r="P563" s="431">
        <v>343</v>
      </c>
      <c r="Q563" s="58"/>
    </row>
    <row r="564" spans="1:17" ht="30" x14ac:dyDescent="0.25">
      <c r="A564" s="62">
        <f t="shared" ref="A564:A570" si="9">+A563+1</f>
        <v>2</v>
      </c>
      <c r="B564" s="49" t="s">
        <v>1768</v>
      </c>
      <c r="C564" s="50" t="s">
        <v>1768</v>
      </c>
      <c r="D564" s="49" t="s">
        <v>1812</v>
      </c>
      <c r="E564" s="51" t="s">
        <v>1923</v>
      </c>
      <c r="F564" s="52" t="s">
        <v>21</v>
      </c>
      <c r="G564" s="52"/>
      <c r="H564" s="55">
        <v>41297</v>
      </c>
      <c r="I564" s="55">
        <v>41631</v>
      </c>
      <c r="J564" s="55" t="s">
        <v>22</v>
      </c>
      <c r="K564" s="51">
        <v>12</v>
      </c>
      <c r="L564" s="51">
        <v>0</v>
      </c>
      <c r="M564" s="207">
        <v>476</v>
      </c>
      <c r="N564" s="51">
        <v>0</v>
      </c>
      <c r="O564" s="57">
        <v>9000000</v>
      </c>
      <c r="P564" s="431">
        <v>343</v>
      </c>
      <c r="Q564" s="58"/>
    </row>
    <row r="565" spans="1:17" ht="30" x14ac:dyDescent="0.25">
      <c r="A565" s="62">
        <f t="shared" si="9"/>
        <v>3</v>
      </c>
      <c r="B565" s="49" t="s">
        <v>1768</v>
      </c>
      <c r="C565" s="50" t="s">
        <v>1768</v>
      </c>
      <c r="D565" s="49" t="s">
        <v>1924</v>
      </c>
      <c r="E565" s="50" t="s">
        <v>1925</v>
      </c>
      <c r="F565" s="49" t="s">
        <v>21</v>
      </c>
      <c r="G565" s="51"/>
      <c r="H565" s="55">
        <v>40544</v>
      </c>
      <c r="I565" s="55">
        <v>40908</v>
      </c>
      <c r="J565" s="55" t="s">
        <v>22</v>
      </c>
      <c r="K565" s="51">
        <v>12</v>
      </c>
      <c r="L565" s="51">
        <v>0</v>
      </c>
      <c r="M565" s="207">
        <v>290</v>
      </c>
      <c r="N565" s="51">
        <v>0</v>
      </c>
      <c r="O565" s="57" t="s">
        <v>216</v>
      </c>
      <c r="P565" s="465">
        <v>343</v>
      </c>
      <c r="Q565" s="57"/>
    </row>
    <row r="566" spans="1:17" x14ac:dyDescent="0.25">
      <c r="A566" s="62">
        <f t="shared" si="9"/>
        <v>4</v>
      </c>
      <c r="B566" s="49"/>
      <c r="C566" s="50"/>
      <c r="D566" s="49"/>
      <c r="E566" s="51"/>
      <c r="F566" s="52"/>
      <c r="G566" s="52"/>
      <c r="H566" s="55"/>
      <c r="I566" s="55"/>
      <c r="J566" s="55"/>
      <c r="K566" s="51"/>
      <c r="L566" s="51"/>
      <c r="M566" s="51"/>
      <c r="N566" s="51"/>
      <c r="O566" s="57"/>
      <c r="P566" s="431"/>
      <c r="Q566" s="58"/>
    </row>
    <row r="567" spans="1:17" x14ac:dyDescent="0.25">
      <c r="A567" s="62">
        <f t="shared" si="9"/>
        <v>5</v>
      </c>
      <c r="B567" s="49"/>
      <c r="C567" s="50"/>
      <c r="D567" s="49"/>
      <c r="E567" s="64"/>
      <c r="F567" s="52"/>
      <c r="G567" s="52"/>
      <c r="H567" s="52"/>
      <c r="I567" s="55"/>
      <c r="J567" s="55"/>
      <c r="K567" s="55"/>
      <c r="L567" s="55"/>
      <c r="M567" s="56"/>
      <c r="N567" s="56"/>
      <c r="O567" s="57"/>
      <c r="P567" s="57"/>
      <c r="Q567" s="58"/>
    </row>
    <row r="568" spans="1:17" x14ac:dyDescent="0.25">
      <c r="A568" s="62">
        <f t="shared" si="9"/>
        <v>6</v>
      </c>
      <c r="B568" s="49"/>
      <c r="C568" s="50"/>
      <c r="D568" s="49"/>
      <c r="E568" s="64"/>
      <c r="F568" s="52"/>
      <c r="G568" s="52"/>
      <c r="H568" s="52"/>
      <c r="I568" s="55"/>
      <c r="J568" s="55"/>
      <c r="K568" s="55"/>
      <c r="L568" s="55"/>
      <c r="M568" s="56"/>
      <c r="N568" s="56"/>
      <c r="O568" s="57"/>
      <c r="P568" s="57"/>
      <c r="Q568" s="58"/>
    </row>
    <row r="569" spans="1:17" x14ac:dyDescent="0.25">
      <c r="A569" s="62">
        <f t="shared" si="9"/>
        <v>7</v>
      </c>
      <c r="B569" s="49"/>
      <c r="C569" s="50"/>
      <c r="D569" s="49"/>
      <c r="E569" s="64"/>
      <c r="F569" s="52"/>
      <c r="G569" s="52"/>
      <c r="H569" s="52"/>
      <c r="I569" s="55"/>
      <c r="J569" s="55"/>
      <c r="K569" s="55"/>
      <c r="L569" s="55"/>
      <c r="M569" s="56"/>
      <c r="N569" s="56"/>
      <c r="O569" s="57"/>
      <c r="P569" s="57"/>
      <c r="Q569" s="58"/>
    </row>
    <row r="570" spans="1:17" x14ac:dyDescent="0.25">
      <c r="A570" s="62">
        <f t="shared" si="9"/>
        <v>8</v>
      </c>
      <c r="B570" s="49"/>
      <c r="C570" s="50"/>
      <c r="D570" s="49"/>
      <c r="E570" s="64"/>
      <c r="F570" s="52"/>
      <c r="G570" s="52"/>
      <c r="H570" s="52"/>
      <c r="I570" s="55"/>
      <c r="J570" s="55"/>
      <c r="K570" s="55"/>
      <c r="L570" s="55"/>
      <c r="M570" s="56"/>
      <c r="N570" s="56"/>
      <c r="O570" s="57"/>
      <c r="P570" s="57"/>
      <c r="Q570" s="58"/>
    </row>
    <row r="571" spans="1:17" x14ac:dyDescent="0.25">
      <c r="A571" s="62"/>
      <c r="B571" s="63" t="s">
        <v>31</v>
      </c>
      <c r="C571" s="50"/>
      <c r="D571" s="49"/>
      <c r="E571" s="64"/>
      <c r="F571" s="52"/>
      <c r="G571" s="52"/>
      <c r="H571" s="52"/>
      <c r="I571" s="55"/>
      <c r="J571" s="55"/>
      <c r="K571" s="67">
        <f>SUM(K563:K570)</f>
        <v>24</v>
      </c>
      <c r="L571" s="67">
        <f>SUM(L563:L570)</f>
        <v>2</v>
      </c>
      <c r="M571" s="65">
        <f>SUM(M563:M570)</f>
        <v>1226</v>
      </c>
      <c r="N571" s="67">
        <f>SUM(N563:N570)</f>
        <v>0</v>
      </c>
      <c r="O571" s="57"/>
      <c r="P571" s="57"/>
      <c r="Q571" s="68"/>
    </row>
    <row r="572" spans="1:17" x14ac:dyDescent="0.25">
      <c r="B572" s="69"/>
      <c r="C572" s="69"/>
      <c r="D572" s="69"/>
      <c r="E572" s="70"/>
      <c r="F572" s="69"/>
      <c r="G572" s="69"/>
      <c r="H572" s="69"/>
      <c r="I572" s="69"/>
      <c r="J572" s="69"/>
      <c r="K572" s="69"/>
      <c r="L572" s="69"/>
      <c r="M572" s="69"/>
      <c r="N572" s="69"/>
      <c r="O572" s="69"/>
      <c r="P572" s="69"/>
    </row>
    <row r="573" spans="1:17" ht="18.75" x14ac:dyDescent="0.25">
      <c r="B573" s="72" t="s">
        <v>172</v>
      </c>
      <c r="C573" s="89">
        <f>+K571</f>
        <v>24</v>
      </c>
      <c r="H573" s="76"/>
      <c r="I573" s="76"/>
      <c r="J573" s="76"/>
      <c r="K573" s="76"/>
      <c r="L573" s="76"/>
      <c r="M573" s="76"/>
      <c r="N573" s="69"/>
      <c r="O573" s="69"/>
      <c r="P573" s="69"/>
    </row>
    <row r="575" spans="1:17" ht="15.75" thickBot="1" x14ac:dyDescent="0.3"/>
    <row r="576" spans="1:17" ht="30.75" thickBot="1" x14ac:dyDescent="0.3">
      <c r="B576" s="90" t="s">
        <v>173</v>
      </c>
      <c r="C576" s="91" t="s">
        <v>174</v>
      </c>
      <c r="D576" s="90" t="s">
        <v>30</v>
      </c>
      <c r="E576" s="91" t="s">
        <v>175</v>
      </c>
    </row>
    <row r="577" spans="2:17" x14ac:dyDescent="0.25">
      <c r="B577" s="92" t="s">
        <v>176</v>
      </c>
      <c r="C577" s="93">
        <v>20</v>
      </c>
      <c r="D577" s="93"/>
      <c r="E577" s="1094">
        <f>+D577+D578+D579</f>
        <v>40</v>
      </c>
    </row>
    <row r="578" spans="2:17" x14ac:dyDescent="0.25">
      <c r="B578" s="92" t="s">
        <v>177</v>
      </c>
      <c r="C578" s="74">
        <v>30</v>
      </c>
      <c r="D578" s="668">
        <v>0</v>
      </c>
      <c r="E578" s="1095"/>
    </row>
    <row r="579" spans="2:17" ht="15.75" thickBot="1" x14ac:dyDescent="0.3">
      <c r="B579" s="92" t="s">
        <v>178</v>
      </c>
      <c r="C579" s="94">
        <v>40</v>
      </c>
      <c r="D579" s="94">
        <v>40</v>
      </c>
      <c r="E579" s="1096"/>
    </row>
    <row r="581" spans="2:17" ht="15.75" thickBot="1" x14ac:dyDescent="0.3"/>
    <row r="582" spans="2:17" ht="27" thickBot="1" x14ac:dyDescent="0.3">
      <c r="B582" s="1091" t="s">
        <v>179</v>
      </c>
      <c r="C582" s="1092"/>
      <c r="D582" s="1092"/>
      <c r="E582" s="1092"/>
      <c r="F582" s="1092"/>
      <c r="G582" s="1092"/>
      <c r="H582" s="1092"/>
      <c r="I582" s="1092"/>
      <c r="J582" s="1092"/>
      <c r="K582" s="1092"/>
      <c r="L582" s="1092"/>
      <c r="M582" s="1092"/>
      <c r="N582" s="1093"/>
    </row>
    <row r="584" spans="2:17" ht="75" x14ac:dyDescent="0.25">
      <c r="B584" s="78" t="s">
        <v>111</v>
      </c>
      <c r="C584" s="78" t="s">
        <v>112</v>
      </c>
      <c r="D584" s="78" t="s">
        <v>113</v>
      </c>
      <c r="E584" s="78" t="s">
        <v>114</v>
      </c>
      <c r="F584" s="78" t="s">
        <v>115</v>
      </c>
      <c r="G584" s="78" t="s">
        <v>116</v>
      </c>
      <c r="H584" s="78" t="s">
        <v>117</v>
      </c>
      <c r="I584" s="78" t="s">
        <v>118</v>
      </c>
      <c r="J584" s="1084" t="s">
        <v>119</v>
      </c>
      <c r="K584" s="1085"/>
      <c r="L584" s="1086"/>
      <c r="M584" s="78" t="s">
        <v>120</v>
      </c>
      <c r="N584" s="78" t="s">
        <v>121</v>
      </c>
      <c r="O584" s="78" t="s">
        <v>122</v>
      </c>
      <c r="P584" s="1084" t="s">
        <v>97</v>
      </c>
      <c r="Q584" s="1086"/>
    </row>
    <row r="585" spans="2:17" ht="30" x14ac:dyDescent="0.25">
      <c r="B585" s="85" t="s">
        <v>180</v>
      </c>
      <c r="C585" s="85"/>
      <c r="D585" s="81" t="s">
        <v>1872</v>
      </c>
      <c r="E585" s="81">
        <v>43819558</v>
      </c>
      <c r="F585" s="81" t="s">
        <v>396</v>
      </c>
      <c r="G585" s="81" t="s">
        <v>126</v>
      </c>
      <c r="H585" s="81">
        <v>2012</v>
      </c>
      <c r="I585" s="82"/>
      <c r="J585" s="86" t="s">
        <v>1840</v>
      </c>
      <c r="K585" s="426" t="s">
        <v>1926</v>
      </c>
      <c r="L585" s="84" t="s">
        <v>233</v>
      </c>
      <c r="M585" s="41" t="s">
        <v>21</v>
      </c>
      <c r="N585" s="41" t="s">
        <v>21</v>
      </c>
      <c r="O585" s="41" t="s">
        <v>21</v>
      </c>
      <c r="P585" s="993"/>
      <c r="Q585" s="993"/>
    </row>
    <row r="586" spans="2:17" x14ac:dyDescent="0.25">
      <c r="B586" s="85" t="s">
        <v>214</v>
      </c>
      <c r="C586" s="85"/>
      <c r="D586" s="81" t="s">
        <v>1875</v>
      </c>
      <c r="E586" s="81">
        <v>42827992</v>
      </c>
      <c r="F586" s="81" t="s">
        <v>131</v>
      </c>
      <c r="G586" s="81" t="s">
        <v>126</v>
      </c>
      <c r="H586" s="81">
        <v>2008</v>
      </c>
      <c r="I586" s="82"/>
      <c r="J586" s="86" t="s">
        <v>1876</v>
      </c>
      <c r="K586" s="426" t="s">
        <v>1043</v>
      </c>
      <c r="L586" s="84" t="s">
        <v>262</v>
      </c>
      <c r="M586" s="41" t="s">
        <v>21</v>
      </c>
      <c r="N586" s="41" t="s">
        <v>21</v>
      </c>
      <c r="O586" s="41" t="s">
        <v>21</v>
      </c>
      <c r="P586" s="668"/>
      <c r="Q586" s="668"/>
    </row>
    <row r="587" spans="2:17" x14ac:dyDescent="0.25">
      <c r="B587" s="85"/>
      <c r="C587" s="85"/>
      <c r="D587" s="81"/>
      <c r="E587" s="81"/>
      <c r="F587" s="81"/>
      <c r="G587" s="81"/>
      <c r="H587" s="81"/>
      <c r="I587" s="82"/>
      <c r="J587" s="86"/>
      <c r="K587" s="426"/>
      <c r="L587" s="84"/>
      <c r="M587" s="41"/>
      <c r="N587" s="41"/>
      <c r="O587" s="41"/>
      <c r="P587" s="668"/>
      <c r="Q587" s="668"/>
    </row>
    <row r="588" spans="2:17" x14ac:dyDescent="0.25">
      <c r="C588" s="85"/>
      <c r="D588" s="81"/>
      <c r="E588" s="81"/>
      <c r="F588" s="81"/>
      <c r="G588" s="81"/>
      <c r="H588" s="81"/>
      <c r="I588" s="82"/>
      <c r="J588" s="86"/>
      <c r="K588" s="124"/>
      <c r="L588" s="84"/>
      <c r="M588" s="41"/>
      <c r="N588" s="41"/>
      <c r="O588" s="41"/>
      <c r="P588" s="993"/>
      <c r="Q588" s="993"/>
    </row>
    <row r="591" spans="2:17" ht="15.75" thickBot="1" x14ac:dyDescent="0.3"/>
    <row r="592" spans="2:17" ht="30" x14ac:dyDescent="0.25">
      <c r="B592" s="42" t="s">
        <v>20</v>
      </c>
      <c r="C592" s="42" t="s">
        <v>173</v>
      </c>
      <c r="D592" s="78" t="s">
        <v>174</v>
      </c>
      <c r="E592" s="42" t="s">
        <v>30</v>
      </c>
      <c r="F592" s="91" t="s">
        <v>194</v>
      </c>
      <c r="G592" s="96"/>
    </row>
    <row r="593" spans="2:16" ht="108" x14ac:dyDescent="0.2">
      <c r="B593" s="1097" t="s">
        <v>195</v>
      </c>
      <c r="C593" s="97" t="s">
        <v>196</v>
      </c>
      <c r="D593" s="668">
        <v>25</v>
      </c>
      <c r="E593" s="668">
        <v>25</v>
      </c>
      <c r="F593" s="1098">
        <f>+E593+E594+E595</f>
        <v>50</v>
      </c>
      <c r="G593" s="98"/>
    </row>
    <row r="594" spans="2:16" ht="96" x14ac:dyDescent="0.2">
      <c r="B594" s="1097"/>
      <c r="C594" s="97" t="s">
        <v>197</v>
      </c>
      <c r="D594" s="675">
        <v>25</v>
      </c>
      <c r="E594" s="668">
        <v>25</v>
      </c>
      <c r="F594" s="1099"/>
      <c r="G594" s="98"/>
    </row>
    <row r="595" spans="2:16" ht="60" x14ac:dyDescent="0.2">
      <c r="B595" s="1097"/>
      <c r="C595" s="97" t="s">
        <v>198</v>
      </c>
      <c r="D595" s="668">
        <v>10</v>
      </c>
      <c r="E595" s="668"/>
      <c r="F595" s="1100"/>
      <c r="G595" s="98"/>
    </row>
    <row r="596" spans="2:16" x14ac:dyDescent="0.25">
      <c r="C596"/>
    </row>
    <row r="599" spans="2:16" x14ac:dyDescent="0.25">
      <c r="B599" s="39" t="s">
        <v>199</v>
      </c>
    </row>
    <row r="602" spans="2:16" x14ac:dyDescent="0.25">
      <c r="B602" s="40" t="s">
        <v>20</v>
      </c>
      <c r="C602" s="40" t="s">
        <v>29</v>
      </c>
      <c r="D602" s="42" t="s">
        <v>30</v>
      </c>
      <c r="E602" s="42" t="s">
        <v>31</v>
      </c>
    </row>
    <row r="603" spans="2:16" ht="28.5" x14ac:dyDescent="0.25">
      <c r="B603" s="43" t="s">
        <v>200</v>
      </c>
      <c r="C603" s="44">
        <v>40</v>
      </c>
      <c r="D603" s="668">
        <f>+E577</f>
        <v>40</v>
      </c>
      <c r="E603" s="1081">
        <f>+D603+D604</f>
        <v>90</v>
      </c>
    </row>
    <row r="604" spans="2:16" ht="42.75" x14ac:dyDescent="0.25">
      <c r="B604" s="43" t="s">
        <v>201</v>
      </c>
      <c r="C604" s="44">
        <v>60</v>
      </c>
      <c r="D604" s="668">
        <f>+F593</f>
        <v>50</v>
      </c>
      <c r="E604" s="1082"/>
    </row>
    <row r="606" spans="2:16" x14ac:dyDescent="0.25">
      <c r="B606" s="1" t="s">
        <v>1927</v>
      </c>
    </row>
    <row r="608" spans="2:16" ht="26.25" x14ac:dyDescent="0.25">
      <c r="B608" s="1072" t="s">
        <v>1</v>
      </c>
      <c r="C608" s="1073"/>
      <c r="D608" s="1073"/>
      <c r="E608" s="1073"/>
      <c r="F608" s="1073"/>
      <c r="G608" s="1073"/>
      <c r="H608" s="1073"/>
      <c r="I608" s="1073"/>
      <c r="J608" s="1073"/>
      <c r="K608" s="1073"/>
      <c r="L608" s="1073"/>
      <c r="M608" s="1073"/>
      <c r="N608" s="1073"/>
      <c r="O608" s="1073"/>
      <c r="P608" s="1073"/>
    </row>
    <row r="610" spans="2:16" ht="26.25" x14ac:dyDescent="0.25">
      <c r="B610" s="1072" t="s">
        <v>2</v>
      </c>
      <c r="C610" s="1073"/>
      <c r="D610" s="1073"/>
      <c r="E610" s="1073"/>
      <c r="F610" s="1073"/>
      <c r="G610" s="1073"/>
      <c r="H610" s="1073"/>
      <c r="I610" s="1073"/>
      <c r="J610" s="1073"/>
      <c r="K610" s="1073"/>
      <c r="L610" s="1073"/>
      <c r="M610" s="1073"/>
      <c r="N610" s="1073"/>
      <c r="O610" s="1073"/>
      <c r="P610" s="1073"/>
    </row>
    <row r="611" spans="2:16" ht="15.75" thickBot="1" x14ac:dyDescent="0.3"/>
    <row r="612" spans="2:16" ht="21.75" thickBot="1" x14ac:dyDescent="0.3">
      <c r="B612" s="3" t="s">
        <v>3</v>
      </c>
      <c r="C612" s="1074" t="s">
        <v>1768</v>
      </c>
      <c r="D612" s="1074"/>
      <c r="E612" s="1074"/>
      <c r="F612" s="1074"/>
      <c r="G612" s="1074"/>
      <c r="H612" s="1074"/>
      <c r="I612" s="1074"/>
      <c r="J612" s="1074"/>
      <c r="K612" s="1074"/>
      <c r="L612" s="1074"/>
      <c r="M612" s="1074"/>
      <c r="N612" s="1075"/>
    </row>
    <row r="613" spans="2:16" ht="16.5" thickBot="1" x14ac:dyDescent="0.3">
      <c r="B613" s="4" t="s">
        <v>5</v>
      </c>
      <c r="C613" s="1074"/>
      <c r="D613" s="1074"/>
      <c r="E613" s="1074"/>
      <c r="F613" s="1074"/>
      <c r="G613" s="1074"/>
      <c r="H613" s="1074"/>
      <c r="I613" s="1074"/>
      <c r="J613" s="1074"/>
      <c r="K613" s="1074"/>
      <c r="L613" s="1074"/>
      <c r="M613" s="1074"/>
      <c r="N613" s="1075"/>
    </row>
    <row r="614" spans="2:16" ht="16.5" thickBot="1" x14ac:dyDescent="0.3">
      <c r="B614" s="4" t="s">
        <v>6</v>
      </c>
      <c r="C614" s="1074"/>
      <c r="D614" s="1074"/>
      <c r="E614" s="1074"/>
      <c r="F614" s="1074"/>
      <c r="G614" s="1074"/>
      <c r="H614" s="1074"/>
      <c r="I614" s="1074"/>
      <c r="J614" s="1074"/>
      <c r="K614" s="1074"/>
      <c r="L614" s="1074"/>
      <c r="M614" s="1074"/>
      <c r="N614" s="1075"/>
    </row>
    <row r="615" spans="2:16" ht="16.5" thickBot="1" x14ac:dyDescent="0.3">
      <c r="B615" s="4" t="s">
        <v>7</v>
      </c>
      <c r="C615" s="1074"/>
      <c r="D615" s="1074"/>
      <c r="E615" s="1074"/>
      <c r="F615" s="1074"/>
      <c r="G615" s="1074"/>
      <c r="H615" s="1074"/>
      <c r="I615" s="1074"/>
      <c r="J615" s="1074"/>
      <c r="K615" s="1074"/>
      <c r="L615" s="1074"/>
      <c r="M615" s="1074"/>
      <c r="N615" s="1075"/>
    </row>
    <row r="616" spans="2:16" ht="16.5" thickBot="1" x14ac:dyDescent="0.3">
      <c r="B616" s="4" t="s">
        <v>8</v>
      </c>
      <c r="C616" s="1076">
        <v>24</v>
      </c>
      <c r="D616" s="1076"/>
      <c r="E616" s="1077"/>
      <c r="F616" s="5"/>
      <c r="G616" s="5"/>
      <c r="H616" s="5"/>
      <c r="I616" s="5"/>
      <c r="J616" s="5"/>
      <c r="K616" s="5"/>
      <c r="L616" s="5"/>
      <c r="M616" s="5"/>
      <c r="N616" s="6"/>
    </row>
    <row r="617" spans="2:16" ht="16.5" thickBot="1" x14ac:dyDescent="0.3">
      <c r="B617" s="7" t="s">
        <v>10</v>
      </c>
      <c r="C617" s="8">
        <v>41972</v>
      </c>
      <c r="D617" s="9"/>
      <c r="E617" s="9"/>
      <c r="F617" s="9"/>
      <c r="G617" s="9"/>
      <c r="H617" s="9"/>
      <c r="I617" s="9"/>
      <c r="J617" s="9"/>
      <c r="K617" s="9"/>
      <c r="L617" s="9"/>
      <c r="M617" s="9"/>
      <c r="N617" s="10"/>
    </row>
    <row r="618" spans="2:16" ht="15.75" x14ac:dyDescent="0.25">
      <c r="B618" s="11"/>
      <c r="C618" s="12"/>
      <c r="D618" s="13"/>
      <c r="E618" s="13"/>
      <c r="F618" s="13"/>
      <c r="G618" s="13"/>
      <c r="H618" s="13"/>
      <c r="I618" s="14"/>
      <c r="J618" s="14"/>
      <c r="K618" s="14"/>
      <c r="L618" s="14"/>
      <c r="M618" s="14"/>
      <c r="N618" s="13"/>
    </row>
    <row r="619" spans="2:16" x14ac:dyDescent="0.25">
      <c r="I619" s="14"/>
      <c r="J619" s="14"/>
      <c r="K619" s="14"/>
      <c r="L619" s="14"/>
      <c r="M619" s="14"/>
      <c r="N619" s="15"/>
    </row>
    <row r="620" spans="2:16" x14ac:dyDescent="0.25">
      <c r="B620" s="1078" t="s">
        <v>12</v>
      </c>
      <c r="C620" s="1078"/>
      <c r="D620" s="672" t="s">
        <v>13</v>
      </c>
      <c r="E620" s="672" t="s">
        <v>14</v>
      </c>
      <c r="F620" s="672" t="s">
        <v>15</v>
      </c>
      <c r="G620" s="16"/>
      <c r="I620" s="17"/>
      <c r="J620" s="17"/>
      <c r="K620" s="17"/>
      <c r="L620" s="17"/>
      <c r="M620" s="17"/>
      <c r="N620" s="15"/>
    </row>
    <row r="621" spans="2:16" x14ac:dyDescent="0.25">
      <c r="B621" s="1078"/>
      <c r="C621" s="1078"/>
      <c r="D621" s="672">
        <v>24</v>
      </c>
      <c r="E621" s="22">
        <v>1518171804</v>
      </c>
      <c r="F621" s="19">
        <v>558</v>
      </c>
      <c r="G621" s="20"/>
      <c r="I621" s="21"/>
      <c r="J621" s="21"/>
      <c r="K621" s="21"/>
      <c r="L621" s="21"/>
      <c r="M621" s="21"/>
      <c r="N621" s="15"/>
    </row>
    <row r="622" spans="2:16" x14ac:dyDescent="0.25">
      <c r="B622" s="1078"/>
      <c r="C622" s="1078"/>
      <c r="D622" s="672"/>
      <c r="E622" s="18"/>
      <c r="F622" s="18"/>
      <c r="G622" s="20"/>
      <c r="I622" s="21"/>
      <c r="J622" s="21"/>
      <c r="K622" s="21"/>
      <c r="L622" s="21"/>
      <c r="M622" s="21"/>
      <c r="N622" s="15"/>
    </row>
    <row r="623" spans="2:16" x14ac:dyDescent="0.25">
      <c r="B623" s="1078"/>
      <c r="C623" s="1078"/>
      <c r="D623" s="672"/>
      <c r="E623" s="18"/>
      <c r="F623" s="18"/>
      <c r="G623" s="20"/>
      <c r="I623" s="21"/>
      <c r="J623" s="21"/>
      <c r="K623" s="21"/>
      <c r="L623" s="21"/>
      <c r="M623" s="21"/>
      <c r="N623" s="15"/>
    </row>
    <row r="624" spans="2:16" x14ac:dyDescent="0.25">
      <c r="B624" s="1078"/>
      <c r="C624" s="1078"/>
      <c r="D624" s="672"/>
      <c r="E624" s="22"/>
      <c r="F624" s="18"/>
      <c r="G624" s="20"/>
      <c r="H624" s="23"/>
      <c r="I624" s="21"/>
      <c r="J624" s="21"/>
      <c r="K624" s="21"/>
      <c r="L624" s="21"/>
      <c r="M624" s="21"/>
      <c r="N624" s="24"/>
    </row>
    <row r="625" spans="1:14" x14ac:dyDescent="0.25">
      <c r="B625" s="1078"/>
      <c r="C625" s="1078"/>
      <c r="D625" s="672"/>
      <c r="E625" s="22"/>
      <c r="F625" s="18"/>
      <c r="G625" s="20"/>
      <c r="H625" s="23"/>
      <c r="I625" s="25"/>
      <c r="J625" s="25"/>
      <c r="K625" s="25"/>
      <c r="L625" s="25"/>
      <c r="M625" s="25"/>
      <c r="N625" s="24"/>
    </row>
    <row r="626" spans="1:14" x14ac:dyDescent="0.25">
      <c r="B626" s="1078"/>
      <c r="C626" s="1078"/>
      <c r="D626" s="672"/>
      <c r="E626" s="22"/>
      <c r="F626" s="18"/>
      <c r="G626" s="20"/>
      <c r="H626" s="23"/>
      <c r="I626" s="14"/>
      <c r="J626" s="14"/>
      <c r="K626" s="14"/>
      <c r="L626" s="14"/>
      <c r="M626" s="14"/>
      <c r="N626" s="24"/>
    </row>
    <row r="627" spans="1:14" x14ac:dyDescent="0.25">
      <c r="B627" s="1078"/>
      <c r="C627" s="1078"/>
      <c r="D627" s="672"/>
      <c r="E627" s="22"/>
      <c r="F627" s="18"/>
      <c r="G627" s="20"/>
      <c r="H627" s="23"/>
      <c r="I627" s="14"/>
      <c r="J627" s="14"/>
      <c r="K627" s="14"/>
      <c r="L627" s="14"/>
      <c r="M627" s="14"/>
      <c r="N627" s="24"/>
    </row>
    <row r="628" spans="1:14" ht="15.75" thickBot="1" x14ac:dyDescent="0.3">
      <c r="B628" s="1079" t="s">
        <v>16</v>
      </c>
      <c r="C628" s="1080"/>
      <c r="D628" s="672"/>
      <c r="E628" s="26">
        <f>SUM(E621:E627)</f>
        <v>1518171804</v>
      </c>
      <c r="F628" s="19">
        <f>SUM(F621:F627)</f>
        <v>558</v>
      </c>
      <c r="G628" s="20"/>
      <c r="H628" s="23"/>
      <c r="I628" s="14"/>
      <c r="J628" s="14"/>
      <c r="K628" s="14"/>
      <c r="L628" s="14"/>
      <c r="M628" s="14"/>
      <c r="N628" s="24"/>
    </row>
    <row r="629" spans="1:14" ht="45.75" thickBot="1" x14ac:dyDescent="0.3">
      <c r="A629" s="27"/>
      <c r="B629" s="28" t="s">
        <v>17</v>
      </c>
      <c r="C629" s="28" t="s">
        <v>18</v>
      </c>
      <c r="E629" s="17"/>
      <c r="F629" s="17"/>
      <c r="G629" s="17"/>
      <c r="H629" s="17"/>
      <c r="I629" s="29"/>
      <c r="J629" s="29"/>
      <c r="K629" s="29"/>
      <c r="L629" s="29"/>
      <c r="M629" s="29"/>
    </row>
    <row r="630" spans="1:14" ht="15.75" thickBot="1" x14ac:dyDescent="0.3">
      <c r="A630" s="30">
        <v>1</v>
      </c>
      <c r="C630" s="31">
        <f>+(F628*80)/100</f>
        <v>446.4</v>
      </c>
      <c r="D630" s="32"/>
      <c r="E630" s="33">
        <f>E628</f>
        <v>1518171804</v>
      </c>
      <c r="F630" s="34"/>
      <c r="G630" s="34"/>
      <c r="H630" s="34"/>
      <c r="I630" s="35"/>
      <c r="J630" s="35"/>
      <c r="K630" s="35"/>
      <c r="L630" s="35"/>
      <c r="M630" s="35"/>
    </row>
    <row r="631" spans="1:14" x14ac:dyDescent="0.25">
      <c r="A631" s="36"/>
      <c r="C631" s="37"/>
      <c r="D631" s="21"/>
      <c r="E631" s="38"/>
      <c r="F631" s="34"/>
      <c r="G631" s="34"/>
      <c r="H631" s="34"/>
      <c r="I631" s="35"/>
      <c r="J631" s="35"/>
      <c r="K631" s="35"/>
      <c r="L631" s="35"/>
      <c r="M631" s="35"/>
    </row>
    <row r="632" spans="1:14" x14ac:dyDescent="0.25">
      <c r="A632" s="36"/>
      <c r="C632" s="37"/>
      <c r="D632" s="21"/>
      <c r="E632" s="38"/>
      <c r="F632" s="34"/>
      <c r="G632" s="34"/>
      <c r="H632" s="34"/>
      <c r="I632" s="35"/>
      <c r="J632" s="35"/>
      <c r="K632" s="35"/>
      <c r="L632" s="35"/>
      <c r="M632" s="35"/>
    </row>
    <row r="633" spans="1:14" x14ac:dyDescent="0.25">
      <c r="A633" s="36"/>
      <c r="B633" s="39" t="s">
        <v>19</v>
      </c>
      <c r="C633"/>
      <c r="D633"/>
      <c r="E633"/>
      <c r="F633"/>
      <c r="G633"/>
      <c r="H633"/>
      <c r="I633" s="14"/>
      <c r="J633" s="14"/>
      <c r="K633" s="14"/>
      <c r="L633" s="14"/>
      <c r="M633" s="14"/>
      <c r="N633" s="15"/>
    </row>
    <row r="634" spans="1:14" x14ac:dyDescent="0.25">
      <c r="A634" s="36"/>
      <c r="B634"/>
      <c r="C634"/>
      <c r="D634"/>
      <c r="E634"/>
      <c r="F634"/>
      <c r="G634"/>
      <c r="H634"/>
      <c r="I634" s="14"/>
      <c r="J634" s="14"/>
      <c r="K634" s="14"/>
      <c r="L634" s="14"/>
      <c r="M634" s="14"/>
      <c r="N634" s="15"/>
    </row>
    <row r="635" spans="1:14" x14ac:dyDescent="0.25">
      <c r="A635" s="36"/>
      <c r="B635" s="40" t="s">
        <v>20</v>
      </c>
      <c r="C635" s="40" t="s">
        <v>21</v>
      </c>
      <c r="D635" s="40" t="s">
        <v>22</v>
      </c>
      <c r="E635"/>
      <c r="F635"/>
      <c r="G635"/>
      <c r="H635"/>
      <c r="I635" s="14"/>
      <c r="J635" s="14"/>
      <c r="K635" s="14"/>
      <c r="L635" s="14"/>
      <c r="M635" s="14"/>
      <c r="N635" s="15"/>
    </row>
    <row r="636" spans="1:14" x14ac:dyDescent="0.25">
      <c r="A636" s="36"/>
      <c r="B636" s="41" t="s">
        <v>23</v>
      </c>
      <c r="C636" s="41"/>
      <c r="D636" s="41" t="s">
        <v>22</v>
      </c>
      <c r="E636"/>
      <c r="F636"/>
      <c r="G636"/>
      <c r="H636"/>
      <c r="I636" s="14"/>
      <c r="J636" s="14"/>
      <c r="K636" s="14"/>
      <c r="L636" s="14"/>
      <c r="M636" s="14"/>
      <c r="N636" s="15"/>
    </row>
    <row r="637" spans="1:14" x14ac:dyDescent="0.25">
      <c r="A637" s="36"/>
      <c r="B637" s="41" t="s">
        <v>25</v>
      </c>
      <c r="C637" s="41" t="s">
        <v>21</v>
      </c>
      <c r="D637" s="41"/>
      <c r="E637"/>
      <c r="F637"/>
      <c r="G637"/>
      <c r="H637"/>
      <c r="I637" s="14"/>
      <c r="J637" s="14"/>
      <c r="K637" s="14"/>
      <c r="L637" s="14"/>
      <c r="M637" s="14"/>
      <c r="N637" s="15"/>
    </row>
    <row r="638" spans="1:14" x14ac:dyDescent="0.25">
      <c r="A638" s="36"/>
      <c r="B638" s="41" t="s">
        <v>26</v>
      </c>
      <c r="C638" s="41" t="s">
        <v>21</v>
      </c>
      <c r="D638" s="41"/>
      <c r="E638"/>
      <c r="F638"/>
      <c r="G638"/>
      <c r="H638"/>
      <c r="I638" s="14"/>
      <c r="J638" s="14"/>
      <c r="K638" s="14"/>
      <c r="L638" s="14"/>
      <c r="M638" s="14"/>
      <c r="N638" s="15"/>
    </row>
    <row r="639" spans="1:14" x14ac:dyDescent="0.25">
      <c r="A639" s="36"/>
      <c r="B639" s="41" t="s">
        <v>27</v>
      </c>
      <c r="C639" s="123"/>
      <c r="D639" s="123" t="s">
        <v>22</v>
      </c>
      <c r="E639"/>
      <c r="F639"/>
      <c r="G639"/>
      <c r="H639"/>
      <c r="I639" s="14"/>
      <c r="J639" s="14"/>
      <c r="K639" s="14"/>
      <c r="L639" s="14"/>
      <c r="M639" s="14"/>
      <c r="N639" s="15"/>
    </row>
    <row r="640" spans="1:14" x14ac:dyDescent="0.25">
      <c r="A640" s="36"/>
      <c r="B640"/>
      <c r="C640"/>
      <c r="D640"/>
      <c r="E640"/>
      <c r="F640"/>
      <c r="G640"/>
      <c r="H640"/>
      <c r="I640" s="14"/>
      <c r="J640" s="14"/>
      <c r="K640" s="14"/>
      <c r="L640" s="14"/>
      <c r="M640" s="14"/>
      <c r="N640" s="15"/>
    </row>
    <row r="641" spans="1:17" x14ac:dyDescent="0.25">
      <c r="A641" s="36"/>
      <c r="B641"/>
      <c r="C641"/>
      <c r="D641"/>
      <c r="E641"/>
      <c r="F641"/>
      <c r="G641"/>
      <c r="H641"/>
      <c r="I641" s="14"/>
      <c r="J641" s="14"/>
      <c r="K641" s="14"/>
      <c r="L641" s="14"/>
      <c r="M641" s="14"/>
      <c r="N641" s="15"/>
    </row>
    <row r="642" spans="1:17" x14ac:dyDescent="0.25">
      <c r="A642" s="36"/>
      <c r="B642" s="39" t="s">
        <v>28</v>
      </c>
      <c r="C642"/>
      <c r="D642"/>
      <c r="E642"/>
      <c r="F642"/>
      <c r="G642"/>
      <c r="H642"/>
      <c r="I642" s="14"/>
      <c r="J642" s="14"/>
      <c r="K642" s="14"/>
      <c r="L642" s="14"/>
      <c r="M642" s="14"/>
      <c r="N642" s="15"/>
    </row>
    <row r="643" spans="1:17" x14ac:dyDescent="0.25">
      <c r="A643" s="36"/>
      <c r="B643"/>
      <c r="C643"/>
      <c r="D643"/>
      <c r="E643"/>
      <c r="F643"/>
      <c r="G643"/>
      <c r="H643"/>
      <c r="I643" s="14"/>
      <c r="J643" s="14"/>
      <c r="K643" s="14"/>
      <c r="L643" s="14"/>
      <c r="M643" s="14"/>
      <c r="N643" s="15"/>
    </row>
    <row r="644" spans="1:17" x14ac:dyDescent="0.25">
      <c r="A644" s="36"/>
      <c r="B644"/>
      <c r="C644"/>
      <c r="D644"/>
      <c r="E644"/>
      <c r="F644"/>
      <c r="G644"/>
      <c r="H644"/>
      <c r="I644" s="14"/>
      <c r="J644" s="14"/>
      <c r="K644" s="14"/>
      <c r="L644" s="14"/>
      <c r="M644" s="14"/>
      <c r="N644" s="15"/>
    </row>
    <row r="645" spans="1:17" x14ac:dyDescent="0.25">
      <c r="A645" s="36"/>
      <c r="B645" s="40" t="s">
        <v>20</v>
      </c>
      <c r="C645" s="40" t="s">
        <v>29</v>
      </c>
      <c r="D645" s="42" t="s">
        <v>30</v>
      </c>
      <c r="E645" s="42" t="s">
        <v>31</v>
      </c>
      <c r="F645"/>
      <c r="G645"/>
      <c r="H645"/>
      <c r="I645" s="14"/>
      <c r="J645" s="14"/>
      <c r="K645" s="14"/>
      <c r="L645" s="14"/>
      <c r="M645" s="14"/>
      <c r="N645" s="15"/>
    </row>
    <row r="646" spans="1:17" ht="28.5" x14ac:dyDescent="0.25">
      <c r="A646" s="36"/>
      <c r="B646" s="43" t="s">
        <v>32</v>
      </c>
      <c r="C646" s="44">
        <v>40</v>
      </c>
      <c r="D646" s="668">
        <v>40</v>
      </c>
      <c r="E646" s="1081">
        <f>+D646+D647</f>
        <v>50</v>
      </c>
      <c r="F646"/>
      <c r="G646"/>
      <c r="H646"/>
      <c r="I646" s="14"/>
      <c r="J646" s="14"/>
      <c r="K646" s="14"/>
      <c r="L646" s="14"/>
      <c r="M646" s="14"/>
      <c r="N646" s="15"/>
    </row>
    <row r="647" spans="1:17" ht="42.75" x14ac:dyDescent="0.25">
      <c r="A647" s="36"/>
      <c r="B647" s="43" t="s">
        <v>33</v>
      </c>
      <c r="C647" s="44">
        <v>60</v>
      </c>
      <c r="D647" s="668">
        <v>10</v>
      </c>
      <c r="E647" s="1082"/>
      <c r="F647"/>
      <c r="G647"/>
      <c r="H647"/>
      <c r="I647" s="14"/>
      <c r="J647" s="14"/>
      <c r="K647" s="14"/>
      <c r="L647" s="14"/>
      <c r="M647" s="14"/>
      <c r="N647" s="15"/>
    </row>
    <row r="648" spans="1:17" x14ac:dyDescent="0.25">
      <c r="A648" s="36"/>
      <c r="C648" s="37"/>
      <c r="D648" s="21"/>
      <c r="E648" s="38"/>
      <c r="F648" s="34"/>
      <c r="G648" s="34"/>
      <c r="H648" s="34"/>
      <c r="I648" s="35"/>
      <c r="J648" s="35"/>
      <c r="K648" s="35"/>
      <c r="L648" s="35"/>
      <c r="M648" s="35"/>
    </row>
    <row r="649" spans="1:17" x14ac:dyDescent="0.25">
      <c r="A649" s="36"/>
      <c r="C649" s="37"/>
      <c r="D649" s="21"/>
      <c r="E649" s="38"/>
      <c r="F649" s="34"/>
      <c r="G649" s="34"/>
      <c r="H649" s="34"/>
      <c r="I649" s="35"/>
      <c r="J649" s="35"/>
      <c r="K649" s="35"/>
      <c r="L649" s="35"/>
      <c r="M649" s="35"/>
    </row>
    <row r="650" spans="1:17" x14ac:dyDescent="0.25">
      <c r="A650" s="36"/>
      <c r="C650" s="37"/>
      <c r="D650" s="21"/>
      <c r="E650" s="38"/>
      <c r="F650" s="34"/>
      <c r="G650" s="34"/>
      <c r="H650" s="34"/>
      <c r="I650" s="35"/>
      <c r="J650" s="35"/>
      <c r="K650" s="35"/>
      <c r="L650" s="35"/>
      <c r="M650" s="35"/>
    </row>
    <row r="651" spans="1:17" ht="15.75" thickBot="1" x14ac:dyDescent="0.3">
      <c r="M651" s="1083" t="s">
        <v>34</v>
      </c>
      <c r="N651" s="1083"/>
    </row>
    <row r="652" spans="1:17" x14ac:dyDescent="0.25">
      <c r="B652" s="39" t="s">
        <v>35</v>
      </c>
      <c r="M652" s="45"/>
      <c r="N652" s="45"/>
    </row>
    <row r="653" spans="1:17" ht="15.75" thickBot="1" x14ac:dyDescent="0.3">
      <c r="M653" s="45"/>
      <c r="N653" s="45"/>
    </row>
    <row r="654" spans="1:17" ht="60" x14ac:dyDescent="0.25">
      <c r="A654" s="14"/>
      <c r="B654" s="46" t="s">
        <v>36</v>
      </c>
      <c r="C654" s="46" t="s">
        <v>37</v>
      </c>
      <c r="D654" s="46" t="s">
        <v>38</v>
      </c>
      <c r="E654" s="46" t="s">
        <v>39</v>
      </c>
      <c r="F654" s="46" t="s">
        <v>40</v>
      </c>
      <c r="G654" s="46" t="s">
        <v>41</v>
      </c>
      <c r="H654" s="46" t="s">
        <v>42</v>
      </c>
      <c r="I654" s="46" t="s">
        <v>43</v>
      </c>
      <c r="J654" s="46" t="s">
        <v>44</v>
      </c>
      <c r="K654" s="46" t="s">
        <v>45</v>
      </c>
      <c r="L654" s="46" t="s">
        <v>46</v>
      </c>
      <c r="M654" s="47" t="s">
        <v>47</v>
      </c>
      <c r="N654" s="46" t="s">
        <v>48</v>
      </c>
      <c r="O654" s="46" t="s">
        <v>49</v>
      </c>
      <c r="P654" s="48" t="s">
        <v>50</v>
      </c>
      <c r="Q654" s="48" t="s">
        <v>51</v>
      </c>
    </row>
    <row r="655" spans="1:17" ht="30" x14ac:dyDescent="0.25">
      <c r="A655" s="62">
        <v>1</v>
      </c>
      <c r="B655" s="206" t="s">
        <v>1768</v>
      </c>
      <c r="C655" s="220" t="s">
        <v>1768</v>
      </c>
      <c r="D655" s="206" t="s">
        <v>1812</v>
      </c>
      <c r="E655" s="224" t="s">
        <v>1881</v>
      </c>
      <c r="F655" s="220" t="s">
        <v>21</v>
      </c>
      <c r="G655" s="226"/>
      <c r="H655" s="219">
        <v>41172</v>
      </c>
      <c r="I655" s="219">
        <v>41263</v>
      </c>
      <c r="J655" s="219" t="s">
        <v>22</v>
      </c>
      <c r="K655" s="224">
        <v>3</v>
      </c>
      <c r="L655" s="224">
        <v>0</v>
      </c>
      <c r="M655" s="224">
        <v>464</v>
      </c>
      <c r="N655" s="224">
        <f>+M655*G655</f>
        <v>0</v>
      </c>
      <c r="O655" s="216">
        <v>7000000</v>
      </c>
      <c r="P655" s="442">
        <v>961</v>
      </c>
      <c r="Q655" s="215"/>
    </row>
    <row r="656" spans="1:17" ht="30" x14ac:dyDescent="0.25">
      <c r="A656" s="62">
        <f t="shared" ref="A656:A662" si="10">+A655+1</f>
        <v>2</v>
      </c>
      <c r="B656" s="206" t="s">
        <v>1768</v>
      </c>
      <c r="C656" s="220" t="s">
        <v>1768</v>
      </c>
      <c r="D656" s="206" t="s">
        <v>1928</v>
      </c>
      <c r="E656" s="394" t="s">
        <v>1929</v>
      </c>
      <c r="F656" s="220" t="s">
        <v>21</v>
      </c>
      <c r="G656" s="220"/>
      <c r="H656" s="219">
        <v>41284</v>
      </c>
      <c r="I656" s="219">
        <v>41618</v>
      </c>
      <c r="J656" s="219" t="s">
        <v>22</v>
      </c>
      <c r="K656" s="224">
        <v>11</v>
      </c>
      <c r="L656" s="224">
        <v>0</v>
      </c>
      <c r="M656" s="224">
        <v>474</v>
      </c>
      <c r="N656" s="224">
        <v>0</v>
      </c>
      <c r="O656" s="216">
        <v>39000000</v>
      </c>
      <c r="P656" s="442">
        <v>962</v>
      </c>
      <c r="Q656" s="215"/>
    </row>
    <row r="657" spans="1:17" ht="30" x14ac:dyDescent="0.25">
      <c r="A657" s="62">
        <f t="shared" si="10"/>
        <v>3</v>
      </c>
      <c r="B657" s="206" t="s">
        <v>1768</v>
      </c>
      <c r="C657" s="220" t="s">
        <v>1768</v>
      </c>
      <c r="D657" s="206" t="s">
        <v>190</v>
      </c>
      <c r="E657" s="220" t="s">
        <v>1930</v>
      </c>
      <c r="F657" s="206" t="s">
        <v>21</v>
      </c>
      <c r="G657" s="224"/>
      <c r="H657" s="219">
        <v>41675</v>
      </c>
      <c r="I657" s="219">
        <v>41789</v>
      </c>
      <c r="J657" s="219" t="s">
        <v>22</v>
      </c>
      <c r="K657" s="224">
        <v>3</v>
      </c>
      <c r="L657" s="224">
        <v>0</v>
      </c>
      <c r="M657" s="224">
        <v>5507</v>
      </c>
      <c r="N657" s="224">
        <v>0</v>
      </c>
      <c r="O657" s="216">
        <v>285644660</v>
      </c>
      <c r="P657" s="456">
        <v>963</v>
      </c>
      <c r="Q657" s="216"/>
    </row>
    <row r="658" spans="1:17" x14ac:dyDescent="0.25">
      <c r="A658" s="62">
        <f t="shared" si="10"/>
        <v>4</v>
      </c>
      <c r="B658" s="206"/>
      <c r="C658" s="220"/>
      <c r="D658" s="206"/>
      <c r="E658" s="224"/>
      <c r="F658" s="220"/>
      <c r="G658" s="220"/>
      <c r="H658" s="219"/>
      <c r="I658" s="219"/>
      <c r="J658" s="219"/>
      <c r="K658" s="224"/>
      <c r="L658" s="224"/>
      <c r="M658" s="224"/>
      <c r="N658" s="224"/>
      <c r="O658" s="216"/>
      <c r="P658" s="442"/>
      <c r="Q658" s="215"/>
    </row>
    <row r="659" spans="1:17" x14ac:dyDescent="0.25">
      <c r="A659" s="62">
        <f t="shared" si="10"/>
        <v>5</v>
      </c>
      <c r="B659" s="49"/>
      <c r="C659" s="50"/>
      <c r="D659" s="49"/>
      <c r="E659" s="64"/>
      <c r="F659" s="52"/>
      <c r="G659" s="52"/>
      <c r="H659" s="52"/>
      <c r="I659" s="55"/>
      <c r="J659" s="55"/>
      <c r="K659" s="55"/>
      <c r="L659" s="55"/>
      <c r="M659" s="56"/>
      <c r="N659" s="56"/>
      <c r="O659" s="57"/>
      <c r="P659" s="57"/>
      <c r="Q659" s="58"/>
    </row>
    <row r="660" spans="1:17" x14ac:dyDescent="0.25">
      <c r="A660" s="62">
        <f t="shared" si="10"/>
        <v>6</v>
      </c>
      <c r="B660" s="49"/>
      <c r="C660" s="50"/>
      <c r="D660" s="49"/>
      <c r="E660" s="64"/>
      <c r="F660" s="52"/>
      <c r="G660" s="52"/>
      <c r="H660" s="52"/>
      <c r="I660" s="55"/>
      <c r="J660" s="55"/>
      <c r="K660" s="55"/>
      <c r="L660" s="55"/>
      <c r="M660" s="56"/>
      <c r="N660" s="56"/>
      <c r="O660" s="57"/>
      <c r="P660" s="57"/>
      <c r="Q660" s="58"/>
    </row>
    <row r="661" spans="1:17" x14ac:dyDescent="0.25">
      <c r="A661" s="62">
        <f t="shared" si="10"/>
        <v>7</v>
      </c>
      <c r="B661" s="49"/>
      <c r="C661" s="50"/>
      <c r="D661" s="49"/>
      <c r="E661" s="64"/>
      <c r="F661" s="52"/>
      <c r="G661" s="52"/>
      <c r="H661" s="52"/>
      <c r="I661" s="55"/>
      <c r="J661" s="55"/>
      <c r="K661" s="55"/>
      <c r="L661" s="55"/>
      <c r="M661" s="56"/>
      <c r="N661" s="56"/>
      <c r="O661" s="57"/>
      <c r="P661" s="57"/>
      <c r="Q661" s="58"/>
    </row>
    <row r="662" spans="1:17" x14ac:dyDescent="0.25">
      <c r="A662" s="62">
        <f t="shared" si="10"/>
        <v>8</v>
      </c>
      <c r="B662" s="49"/>
      <c r="C662" s="50"/>
      <c r="D662" s="49"/>
      <c r="E662" s="64"/>
      <c r="F662" s="52"/>
      <c r="G662" s="52"/>
      <c r="H662" s="52"/>
      <c r="I662" s="55"/>
      <c r="J662" s="55"/>
      <c r="K662" s="55"/>
      <c r="L662" s="55"/>
      <c r="M662" s="56"/>
      <c r="N662" s="56"/>
      <c r="O662" s="57"/>
      <c r="P662" s="57"/>
      <c r="Q662" s="58"/>
    </row>
    <row r="663" spans="1:17" x14ac:dyDescent="0.25">
      <c r="A663" s="62"/>
      <c r="B663" s="63" t="s">
        <v>31</v>
      </c>
      <c r="C663" s="50"/>
      <c r="D663" s="49"/>
      <c r="E663" s="64"/>
      <c r="F663" s="52"/>
      <c r="G663" s="52"/>
      <c r="H663" s="52"/>
      <c r="I663" s="55"/>
      <c r="J663" s="55"/>
      <c r="K663" s="67">
        <f>SUM(K655:K662)</f>
        <v>17</v>
      </c>
      <c r="L663" s="67">
        <f>SUM(L655:L662)</f>
        <v>0</v>
      </c>
      <c r="M663" s="66">
        <f>SUM(M655:M662)</f>
        <v>6445</v>
      </c>
      <c r="N663" s="67">
        <f>SUM(N655:N662)</f>
        <v>0</v>
      </c>
      <c r="O663" s="57"/>
      <c r="P663" s="57"/>
      <c r="Q663" s="68"/>
    </row>
    <row r="664" spans="1:17" x14ac:dyDescent="0.25">
      <c r="A664" s="69"/>
      <c r="B664" s="69"/>
      <c r="C664" s="69"/>
      <c r="D664" s="69"/>
      <c r="E664" s="70"/>
      <c r="F664" s="69"/>
      <c r="G664" s="69"/>
      <c r="H664" s="69"/>
      <c r="I664" s="69"/>
      <c r="J664" s="69"/>
      <c r="K664" s="69"/>
      <c r="L664" s="69"/>
      <c r="M664" s="69"/>
      <c r="N664" s="69"/>
      <c r="O664" s="69"/>
      <c r="P664" s="69"/>
      <c r="Q664" s="69"/>
    </row>
    <row r="665" spans="1:17" x14ac:dyDescent="0.25">
      <c r="A665" s="69"/>
      <c r="B665" s="1069" t="s">
        <v>76</v>
      </c>
      <c r="C665" s="1069" t="s">
        <v>77</v>
      </c>
      <c r="D665" s="1071" t="s">
        <v>78</v>
      </c>
      <c r="E665" s="1071"/>
      <c r="F665" s="69"/>
      <c r="G665" s="69"/>
      <c r="H665" s="69"/>
      <c r="I665" s="69"/>
      <c r="J665" s="69"/>
      <c r="K665" s="69"/>
      <c r="L665" s="69"/>
      <c r="M665" s="69"/>
      <c r="N665" s="69"/>
      <c r="O665" s="69"/>
      <c r="P665" s="69"/>
      <c r="Q665" s="69"/>
    </row>
    <row r="666" spans="1:17" x14ac:dyDescent="0.25">
      <c r="A666" s="69"/>
      <c r="B666" s="1070"/>
      <c r="C666" s="1070"/>
      <c r="D666" s="673" t="s">
        <v>79</v>
      </c>
      <c r="E666" s="71" t="s">
        <v>80</v>
      </c>
      <c r="F666" s="69"/>
      <c r="G666" s="69"/>
      <c r="H666" s="69"/>
      <c r="I666" s="69"/>
      <c r="J666" s="69"/>
      <c r="K666" s="69"/>
      <c r="L666" s="69"/>
      <c r="M666" s="69"/>
      <c r="N666" s="69"/>
      <c r="O666" s="69"/>
      <c r="P666" s="69"/>
      <c r="Q666" s="69"/>
    </row>
    <row r="667" spans="1:17" ht="18.75" x14ac:dyDescent="0.25">
      <c r="A667" s="69"/>
      <c r="B667" s="72" t="s">
        <v>81</v>
      </c>
      <c r="C667" s="73">
        <f>+K663</f>
        <v>17</v>
      </c>
      <c r="D667" s="75"/>
      <c r="E667" s="75" t="s">
        <v>80</v>
      </c>
      <c r="F667" s="76"/>
      <c r="G667" s="76"/>
      <c r="H667" s="76"/>
      <c r="I667" s="76"/>
      <c r="J667" s="76"/>
      <c r="K667" s="76"/>
      <c r="L667" s="76"/>
      <c r="M667" s="76"/>
      <c r="N667" s="69"/>
      <c r="O667" s="69"/>
      <c r="P667" s="69"/>
      <c r="Q667" s="69"/>
    </row>
    <row r="668" spans="1:17" x14ac:dyDescent="0.25">
      <c r="A668" s="69"/>
      <c r="B668" s="72" t="s">
        <v>82</v>
      </c>
      <c r="C668" s="73">
        <f>+M663</f>
        <v>6445</v>
      </c>
      <c r="D668" s="75" t="s">
        <v>21</v>
      </c>
      <c r="E668" s="75"/>
      <c r="F668" s="69"/>
      <c r="G668" s="69"/>
      <c r="H668" s="69"/>
      <c r="I668" s="69"/>
      <c r="J668" s="69"/>
      <c r="K668" s="69"/>
      <c r="L668" s="69"/>
      <c r="M668" s="69"/>
      <c r="N668" s="69"/>
      <c r="O668" s="69"/>
      <c r="P668" s="69"/>
      <c r="Q668" s="69"/>
    </row>
    <row r="669" spans="1:17" x14ac:dyDescent="0.25">
      <c r="A669" s="69"/>
      <c r="B669" s="77"/>
      <c r="C669" s="1087"/>
      <c r="D669" s="1087"/>
      <c r="E669" s="1087"/>
      <c r="F669" s="1087"/>
      <c r="G669" s="1087"/>
      <c r="H669" s="1087"/>
      <c r="I669" s="1087"/>
      <c r="J669" s="1087"/>
      <c r="K669" s="1087"/>
      <c r="L669" s="1087"/>
      <c r="M669" s="1087"/>
      <c r="N669" s="1087"/>
      <c r="O669" s="69"/>
      <c r="P669" s="69"/>
      <c r="Q669" s="69"/>
    </row>
    <row r="670" spans="1:17" ht="15.75" thickBot="1" x14ac:dyDescent="0.3"/>
    <row r="671" spans="1:17" ht="27" thickBot="1" x14ac:dyDescent="0.3">
      <c r="B671" s="1088" t="s">
        <v>83</v>
      </c>
      <c r="C671" s="1088"/>
      <c r="D671" s="1088"/>
      <c r="E671" s="1088"/>
      <c r="F671" s="1088"/>
      <c r="G671" s="1088"/>
      <c r="H671" s="1088"/>
      <c r="I671" s="1088"/>
      <c r="J671" s="1088"/>
      <c r="K671" s="1088"/>
      <c r="L671" s="1088"/>
      <c r="M671" s="1088"/>
      <c r="N671" s="1088"/>
    </row>
    <row r="674" spans="2:17" ht="105" x14ac:dyDescent="0.25">
      <c r="B674" s="78" t="s">
        <v>84</v>
      </c>
      <c r="C674" s="79" t="s">
        <v>85</v>
      </c>
      <c r="D674" s="79" t="s">
        <v>86</v>
      </c>
      <c r="E674" s="79" t="s">
        <v>87</v>
      </c>
      <c r="F674" s="79" t="s">
        <v>88</v>
      </c>
      <c r="G674" s="79" t="s">
        <v>89</v>
      </c>
      <c r="H674" s="79" t="s">
        <v>90</v>
      </c>
      <c r="I674" s="79" t="s">
        <v>91</v>
      </c>
      <c r="J674" s="79" t="s">
        <v>92</v>
      </c>
      <c r="K674" s="79" t="s">
        <v>93</v>
      </c>
      <c r="L674" s="79" t="s">
        <v>94</v>
      </c>
      <c r="M674" s="80" t="s">
        <v>95</v>
      </c>
      <c r="N674" s="80" t="s">
        <v>96</v>
      </c>
      <c r="O674" s="1084" t="s">
        <v>97</v>
      </c>
      <c r="P674" s="1086"/>
      <c r="Q674" s="79" t="s">
        <v>98</v>
      </c>
    </row>
    <row r="675" spans="2:17" x14ac:dyDescent="0.25">
      <c r="B675" s="81" t="s">
        <v>99</v>
      </c>
      <c r="C675" s="81" t="s">
        <v>99</v>
      </c>
      <c r="D675" s="82" t="s">
        <v>1931</v>
      </c>
      <c r="E675" s="82">
        <v>86</v>
      </c>
      <c r="F675" s="83" t="s">
        <v>239</v>
      </c>
      <c r="G675" s="83" t="s">
        <v>239</v>
      </c>
      <c r="H675" s="83" t="s">
        <v>21</v>
      </c>
      <c r="I675" s="83" t="s">
        <v>239</v>
      </c>
      <c r="J675" s="84" t="s">
        <v>21</v>
      </c>
      <c r="K675" s="41" t="s">
        <v>21</v>
      </c>
      <c r="L675" s="41" t="s">
        <v>21</v>
      </c>
      <c r="M675" s="41" t="s">
        <v>21</v>
      </c>
      <c r="N675" s="41" t="s">
        <v>21</v>
      </c>
      <c r="O675" s="994"/>
      <c r="P675" s="996"/>
      <c r="Q675" s="41" t="s">
        <v>21</v>
      </c>
    </row>
    <row r="676" spans="2:17" x14ac:dyDescent="0.25">
      <c r="B676" s="81" t="s">
        <v>99</v>
      </c>
      <c r="C676" s="81" t="s">
        <v>99</v>
      </c>
      <c r="D676" s="82" t="s">
        <v>1932</v>
      </c>
      <c r="E676" s="82">
        <v>104</v>
      </c>
      <c r="F676" s="83" t="s">
        <v>239</v>
      </c>
      <c r="G676" s="83" t="s">
        <v>239</v>
      </c>
      <c r="H676" s="83" t="s">
        <v>21</v>
      </c>
      <c r="I676" s="83" t="s">
        <v>239</v>
      </c>
      <c r="J676" s="84" t="s">
        <v>21</v>
      </c>
      <c r="K676" s="41" t="s">
        <v>21</v>
      </c>
      <c r="L676" s="41" t="s">
        <v>21</v>
      </c>
      <c r="M676" s="41" t="s">
        <v>21</v>
      </c>
      <c r="N676" s="41" t="s">
        <v>21</v>
      </c>
      <c r="O676" s="994"/>
      <c r="P676" s="996"/>
      <c r="Q676" s="41" t="s">
        <v>21</v>
      </c>
    </row>
    <row r="677" spans="2:17" x14ac:dyDescent="0.25">
      <c r="B677" s="81" t="s">
        <v>99</v>
      </c>
      <c r="C677" s="81" t="s">
        <v>99</v>
      </c>
      <c r="D677" s="82" t="s">
        <v>1932</v>
      </c>
      <c r="E677" s="82">
        <v>123</v>
      </c>
      <c r="F677" s="83" t="s">
        <v>239</v>
      </c>
      <c r="G677" s="83" t="s">
        <v>239</v>
      </c>
      <c r="H677" s="83" t="s">
        <v>21</v>
      </c>
      <c r="I677" s="83" t="s">
        <v>239</v>
      </c>
      <c r="J677" s="84" t="s">
        <v>21</v>
      </c>
      <c r="K677" s="41" t="s">
        <v>21</v>
      </c>
      <c r="L677" s="41" t="s">
        <v>21</v>
      </c>
      <c r="M677" s="41" t="s">
        <v>21</v>
      </c>
      <c r="N677" s="41" t="s">
        <v>21</v>
      </c>
      <c r="O677" s="994"/>
      <c r="P677" s="996"/>
      <c r="Q677" s="41" t="s">
        <v>21</v>
      </c>
    </row>
    <row r="678" spans="2:17" x14ac:dyDescent="0.25">
      <c r="B678" s="81" t="s">
        <v>99</v>
      </c>
      <c r="C678" s="81" t="s">
        <v>99</v>
      </c>
      <c r="D678" s="82" t="s">
        <v>1933</v>
      </c>
      <c r="E678" s="82">
        <v>145</v>
      </c>
      <c r="F678" s="83" t="s">
        <v>239</v>
      </c>
      <c r="G678" s="83" t="s">
        <v>239</v>
      </c>
      <c r="H678" s="83" t="s">
        <v>21</v>
      </c>
      <c r="I678" s="83" t="s">
        <v>239</v>
      </c>
      <c r="J678" s="84" t="s">
        <v>21</v>
      </c>
      <c r="K678" s="41" t="s">
        <v>21</v>
      </c>
      <c r="L678" s="41" t="s">
        <v>21</v>
      </c>
      <c r="M678" s="41" t="s">
        <v>21</v>
      </c>
      <c r="N678" s="41" t="s">
        <v>21</v>
      </c>
      <c r="O678" s="994"/>
      <c r="P678" s="996"/>
      <c r="Q678" s="41" t="s">
        <v>21</v>
      </c>
    </row>
    <row r="679" spans="2:17" x14ac:dyDescent="0.25">
      <c r="B679" s="81" t="s">
        <v>99</v>
      </c>
      <c r="C679" s="81" t="s">
        <v>99</v>
      </c>
      <c r="D679" s="82" t="s">
        <v>1934</v>
      </c>
      <c r="E679" s="82">
        <v>100</v>
      </c>
      <c r="F679" s="83" t="s">
        <v>239</v>
      </c>
      <c r="G679" s="83" t="s">
        <v>239</v>
      </c>
      <c r="H679" s="83" t="s">
        <v>21</v>
      </c>
      <c r="I679" s="83" t="s">
        <v>239</v>
      </c>
      <c r="J679" s="84" t="s">
        <v>21</v>
      </c>
      <c r="K679" s="41" t="s">
        <v>21</v>
      </c>
      <c r="L679" s="41" t="s">
        <v>21</v>
      </c>
      <c r="M679" s="41" t="s">
        <v>21</v>
      </c>
      <c r="N679" s="41" t="s">
        <v>21</v>
      </c>
      <c r="O679" s="994"/>
      <c r="P679" s="996"/>
      <c r="Q679" s="41" t="s">
        <v>21</v>
      </c>
    </row>
    <row r="680" spans="2:17" x14ac:dyDescent="0.25">
      <c r="B680" s="81"/>
      <c r="C680" s="81"/>
      <c r="D680" s="82"/>
      <c r="E680" s="82"/>
      <c r="F680" s="83"/>
      <c r="G680" s="83"/>
      <c r="H680" s="83"/>
      <c r="I680" s="84"/>
      <c r="J680" s="84"/>
      <c r="K680" s="41"/>
      <c r="L680" s="41"/>
      <c r="M680" s="41"/>
      <c r="N680" s="41"/>
      <c r="O680" s="994"/>
      <c r="P680" s="996"/>
      <c r="Q680" s="41"/>
    </row>
    <row r="681" spans="2:17" x14ac:dyDescent="0.25">
      <c r="B681" s="41"/>
      <c r="C681" s="41"/>
      <c r="D681" s="41"/>
      <c r="E681" s="41"/>
      <c r="F681" s="41"/>
      <c r="G681" s="41"/>
      <c r="H681" s="41"/>
      <c r="I681" s="41"/>
      <c r="J681" s="41"/>
      <c r="K681" s="41"/>
      <c r="L681" s="41"/>
      <c r="M681" s="41"/>
      <c r="N681" s="41"/>
      <c r="O681" s="994"/>
      <c r="P681" s="996"/>
      <c r="Q681" s="41"/>
    </row>
    <row r="682" spans="2:17" x14ac:dyDescent="0.25">
      <c r="B682" s="2" t="s">
        <v>107</v>
      </c>
    </row>
    <row r="683" spans="2:17" x14ac:dyDescent="0.25">
      <c r="B683" s="2" t="s">
        <v>108</v>
      </c>
    </row>
    <row r="684" spans="2:17" x14ac:dyDescent="0.25">
      <c r="B684" s="2" t="s">
        <v>109</v>
      </c>
    </row>
    <row r="686" spans="2:17" ht="15.75" thickBot="1" x14ac:dyDescent="0.3"/>
    <row r="687" spans="2:17" ht="27" thickBot="1" x14ac:dyDescent="0.3">
      <c r="B687" s="1091" t="s">
        <v>110</v>
      </c>
      <c r="C687" s="1092"/>
      <c r="D687" s="1092"/>
      <c r="E687" s="1092"/>
      <c r="F687" s="1092"/>
      <c r="G687" s="1092"/>
      <c r="H687" s="1092"/>
      <c r="I687" s="1092"/>
      <c r="J687" s="1092"/>
      <c r="K687" s="1092"/>
      <c r="L687" s="1092"/>
      <c r="M687" s="1092"/>
      <c r="N687" s="1093"/>
    </row>
    <row r="692" spans="2:17" ht="75" x14ac:dyDescent="0.25">
      <c r="B692" s="78" t="s">
        <v>111</v>
      </c>
      <c r="C692" s="78" t="s">
        <v>112</v>
      </c>
      <c r="D692" s="78" t="s">
        <v>113</v>
      </c>
      <c r="E692" s="78" t="s">
        <v>114</v>
      </c>
      <c r="F692" s="78" t="s">
        <v>115</v>
      </c>
      <c r="G692" s="78" t="s">
        <v>116</v>
      </c>
      <c r="H692" s="78" t="s">
        <v>117</v>
      </c>
      <c r="I692" s="78" t="s">
        <v>118</v>
      </c>
      <c r="J692" s="1084" t="s">
        <v>119</v>
      </c>
      <c r="K692" s="1085"/>
      <c r="L692" s="1086"/>
      <c r="M692" s="78" t="s">
        <v>120</v>
      </c>
      <c r="N692" s="78" t="s">
        <v>121</v>
      </c>
      <c r="O692" s="78" t="s">
        <v>122</v>
      </c>
      <c r="P692" s="1084" t="s">
        <v>97</v>
      </c>
      <c r="Q692" s="1086"/>
    </row>
    <row r="693" spans="2:17" ht="15.75" x14ac:dyDescent="0.25">
      <c r="B693" s="116" t="s">
        <v>123</v>
      </c>
      <c r="C693" s="116"/>
      <c r="D693" s="81" t="s">
        <v>1935</v>
      </c>
      <c r="E693" s="81">
        <v>71755033</v>
      </c>
      <c r="F693" s="81" t="s">
        <v>140</v>
      </c>
      <c r="G693" s="81" t="s">
        <v>126</v>
      </c>
      <c r="H693" s="81">
        <v>2009</v>
      </c>
      <c r="I693" s="82" t="s">
        <v>467</v>
      </c>
      <c r="J693" s="86" t="s">
        <v>1936</v>
      </c>
      <c r="K693" s="426" t="s">
        <v>646</v>
      </c>
      <c r="L693" s="84" t="s">
        <v>1937</v>
      </c>
      <c r="M693" s="41" t="s">
        <v>21</v>
      </c>
      <c r="N693" s="112" t="s">
        <v>21</v>
      </c>
      <c r="O693" s="112" t="s">
        <v>21</v>
      </c>
      <c r="P693" s="1263" t="s">
        <v>1938</v>
      </c>
      <c r="Q693" s="1263"/>
    </row>
    <row r="694" spans="2:17" ht="15.75" x14ac:dyDescent="0.25">
      <c r="B694" s="116" t="s">
        <v>123</v>
      </c>
      <c r="C694" s="116"/>
      <c r="D694" s="81" t="s">
        <v>1939</v>
      </c>
      <c r="E694" s="81">
        <v>98490690</v>
      </c>
      <c r="F694" s="81" t="s">
        <v>1940</v>
      </c>
      <c r="G694" s="81" t="s">
        <v>205</v>
      </c>
      <c r="H694" s="81">
        <v>1998</v>
      </c>
      <c r="I694" s="82"/>
      <c r="J694" s="86" t="s">
        <v>1941</v>
      </c>
      <c r="K694" s="87" t="s">
        <v>301</v>
      </c>
      <c r="L694" s="84" t="s">
        <v>1942</v>
      </c>
      <c r="M694" s="41" t="s">
        <v>21</v>
      </c>
      <c r="N694" s="112" t="s">
        <v>21</v>
      </c>
      <c r="O694" s="112" t="s">
        <v>21</v>
      </c>
      <c r="P694" s="688"/>
      <c r="Q694" s="688"/>
    </row>
    <row r="695" spans="2:17" ht="15.75" x14ac:dyDescent="0.25">
      <c r="B695" s="116" t="s">
        <v>123</v>
      </c>
      <c r="C695" s="116"/>
      <c r="D695" s="81" t="s">
        <v>1943</v>
      </c>
      <c r="E695" s="81">
        <v>21744720</v>
      </c>
      <c r="F695" s="81" t="s">
        <v>1633</v>
      </c>
      <c r="G695" s="81" t="s">
        <v>126</v>
      </c>
      <c r="H695" s="81">
        <v>2013</v>
      </c>
      <c r="I695" s="82"/>
      <c r="J695" s="86" t="s">
        <v>1944</v>
      </c>
      <c r="K695" s="426" t="s">
        <v>321</v>
      </c>
      <c r="L695" s="84" t="s">
        <v>1581</v>
      </c>
      <c r="M695" s="41" t="s">
        <v>21</v>
      </c>
      <c r="N695" s="112" t="s">
        <v>21</v>
      </c>
      <c r="O695" s="112" t="s">
        <v>21</v>
      </c>
      <c r="P695" s="688"/>
      <c r="Q695" s="688"/>
    </row>
    <row r="696" spans="2:17" ht="15.75" x14ac:dyDescent="0.25">
      <c r="B696" s="116" t="s">
        <v>229</v>
      </c>
      <c r="C696" s="116"/>
      <c r="D696" s="81" t="s">
        <v>1945</v>
      </c>
      <c r="E696" s="81">
        <v>43914699</v>
      </c>
      <c r="F696" s="81" t="s">
        <v>140</v>
      </c>
      <c r="G696" s="81" t="s">
        <v>1946</v>
      </c>
      <c r="H696" s="81">
        <v>2006</v>
      </c>
      <c r="I696" s="82">
        <v>105342</v>
      </c>
      <c r="J696" s="86" t="s">
        <v>1947</v>
      </c>
      <c r="K696" s="426" t="s">
        <v>317</v>
      </c>
      <c r="L696" s="84" t="s">
        <v>273</v>
      </c>
      <c r="M696" s="41" t="s">
        <v>21</v>
      </c>
      <c r="N696" s="112" t="s">
        <v>21</v>
      </c>
      <c r="O696" s="112" t="s">
        <v>21</v>
      </c>
      <c r="P696" s="688"/>
      <c r="Q696" s="688"/>
    </row>
    <row r="697" spans="2:17" x14ac:dyDescent="0.2">
      <c r="B697" s="116" t="s">
        <v>229</v>
      </c>
      <c r="C697" s="116"/>
      <c r="D697" s="115" t="s">
        <v>1948</v>
      </c>
      <c r="E697" s="115">
        <v>43879094</v>
      </c>
      <c r="F697" s="115" t="s">
        <v>140</v>
      </c>
      <c r="G697" s="115" t="s">
        <v>1949</v>
      </c>
      <c r="H697" s="115">
        <v>2005</v>
      </c>
      <c r="I697" s="99" t="s">
        <v>467</v>
      </c>
      <c r="J697" s="114" t="s">
        <v>1950</v>
      </c>
      <c r="K697" s="450" t="s">
        <v>1951</v>
      </c>
      <c r="L697" s="113" t="s">
        <v>273</v>
      </c>
      <c r="M697" s="112" t="s">
        <v>21</v>
      </c>
      <c r="N697" s="112" t="s">
        <v>21</v>
      </c>
      <c r="O697" s="112" t="s">
        <v>21</v>
      </c>
      <c r="P697" s="688"/>
      <c r="Q697" s="688"/>
    </row>
    <row r="698" spans="2:17" ht="15.75" x14ac:dyDescent="0.25">
      <c r="B698" s="116" t="s">
        <v>229</v>
      </c>
      <c r="C698" s="116"/>
      <c r="D698" s="115" t="s">
        <v>1952</v>
      </c>
      <c r="E698" s="115">
        <v>43840366</v>
      </c>
      <c r="F698" s="115" t="s">
        <v>134</v>
      </c>
      <c r="G698" s="81" t="s">
        <v>126</v>
      </c>
      <c r="H698" s="115">
        <v>2008</v>
      </c>
      <c r="I698" s="115" t="s">
        <v>467</v>
      </c>
      <c r="J698" s="117" t="s">
        <v>1953</v>
      </c>
      <c r="K698" s="450" t="s">
        <v>1951</v>
      </c>
      <c r="L698" s="113" t="s">
        <v>273</v>
      </c>
      <c r="M698" s="112" t="s">
        <v>21</v>
      </c>
      <c r="N698" s="112" t="s">
        <v>21</v>
      </c>
      <c r="O698" s="112" t="s">
        <v>21</v>
      </c>
      <c r="P698" s="688"/>
      <c r="Q698" s="688"/>
    </row>
    <row r="699" spans="2:17" x14ac:dyDescent="0.2">
      <c r="B699" s="116"/>
      <c r="C699" s="116"/>
      <c r="D699" s="115"/>
      <c r="E699" s="115"/>
      <c r="F699" s="115"/>
      <c r="G699" s="115"/>
      <c r="H699" s="115"/>
      <c r="I699" s="99"/>
      <c r="J699" s="114"/>
      <c r="K699" s="114"/>
      <c r="L699" s="113"/>
      <c r="M699" s="112"/>
      <c r="N699" s="112"/>
      <c r="O699" s="112"/>
      <c r="P699" s="688"/>
      <c r="Q699" s="688"/>
    </row>
    <row r="700" spans="2:17" ht="15.75" thickBot="1" x14ac:dyDescent="0.3"/>
    <row r="701" spans="2:17" ht="27" thickBot="1" x14ac:dyDescent="0.3">
      <c r="B701" s="1091" t="s">
        <v>145</v>
      </c>
      <c r="C701" s="1092"/>
      <c r="D701" s="1092"/>
      <c r="E701" s="1092"/>
      <c r="F701" s="1092"/>
      <c r="G701" s="1092"/>
      <c r="H701" s="1092"/>
      <c r="I701" s="1092"/>
      <c r="J701" s="1092"/>
      <c r="K701" s="1092"/>
      <c r="L701" s="1092"/>
      <c r="M701" s="1092"/>
      <c r="N701" s="1093"/>
    </row>
    <row r="704" spans="2:17" ht="30" x14ac:dyDescent="0.25">
      <c r="B704" s="79" t="s">
        <v>20</v>
      </c>
      <c r="C704" s="79" t="s">
        <v>146</v>
      </c>
      <c r="D704" s="1084" t="s">
        <v>97</v>
      </c>
      <c r="E704" s="1086"/>
    </row>
    <row r="705" spans="1:17" x14ac:dyDescent="0.25">
      <c r="B705" s="682" t="s">
        <v>147</v>
      </c>
      <c r="C705" s="41" t="s">
        <v>21</v>
      </c>
      <c r="D705" s="993"/>
      <c r="E705" s="993"/>
    </row>
    <row r="708" spans="1:17" ht="26.25" x14ac:dyDescent="0.25">
      <c r="B708" s="1072" t="s">
        <v>148</v>
      </c>
      <c r="C708" s="1073"/>
      <c r="D708" s="1073"/>
      <c r="E708" s="1073"/>
      <c r="F708" s="1073"/>
      <c r="G708" s="1073"/>
      <c r="H708" s="1073"/>
      <c r="I708" s="1073"/>
      <c r="J708" s="1073"/>
      <c r="K708" s="1073"/>
      <c r="L708" s="1073"/>
      <c r="M708" s="1073"/>
      <c r="N708" s="1073"/>
      <c r="O708" s="1073"/>
      <c r="P708" s="1073"/>
    </row>
    <row r="710" spans="1:17" ht="15.75" thickBot="1" x14ac:dyDescent="0.3"/>
    <row r="711" spans="1:17" ht="27" thickBot="1" x14ac:dyDescent="0.3">
      <c r="B711" s="1091" t="s">
        <v>149</v>
      </c>
      <c r="C711" s="1092"/>
      <c r="D711" s="1092"/>
      <c r="E711" s="1092"/>
      <c r="F711" s="1092"/>
      <c r="G711" s="1092"/>
      <c r="H711" s="1092"/>
      <c r="I711" s="1092"/>
      <c r="J711" s="1092"/>
      <c r="K711" s="1092"/>
      <c r="L711" s="1092"/>
      <c r="M711" s="1092"/>
      <c r="N711" s="1093"/>
    </row>
    <row r="713" spans="1:17" ht="15.75" thickBot="1" x14ac:dyDescent="0.3">
      <c r="M713" s="45"/>
      <c r="N713" s="45"/>
    </row>
    <row r="714" spans="1:17" ht="60" x14ac:dyDescent="0.25">
      <c r="A714" s="14"/>
      <c r="B714" s="46" t="s">
        <v>36</v>
      </c>
      <c r="C714" s="46" t="s">
        <v>37</v>
      </c>
      <c r="D714" s="46" t="s">
        <v>38</v>
      </c>
      <c r="E714" s="46" t="s">
        <v>39</v>
      </c>
      <c r="F714" s="46" t="s">
        <v>40</v>
      </c>
      <c r="G714" s="46" t="s">
        <v>41</v>
      </c>
      <c r="H714" s="46" t="s">
        <v>42</v>
      </c>
      <c r="I714" s="46" t="s">
        <v>43</v>
      </c>
      <c r="J714" s="46" t="s">
        <v>44</v>
      </c>
      <c r="K714" s="46" t="s">
        <v>45</v>
      </c>
      <c r="L714" s="46" t="s">
        <v>46</v>
      </c>
      <c r="M714" s="47" t="s">
        <v>47</v>
      </c>
      <c r="N714" s="46" t="s">
        <v>48</v>
      </c>
      <c r="O714" s="46" t="s">
        <v>49</v>
      </c>
      <c r="P714" s="48" t="s">
        <v>50</v>
      </c>
      <c r="Q714" s="48" t="s">
        <v>51</v>
      </c>
    </row>
    <row r="715" spans="1:17" ht="45" x14ac:dyDescent="0.25">
      <c r="A715" s="62">
        <v>1</v>
      </c>
      <c r="B715" s="206" t="s">
        <v>1768</v>
      </c>
      <c r="C715" s="220" t="s">
        <v>1768</v>
      </c>
      <c r="D715" s="392" t="s">
        <v>1954</v>
      </c>
      <c r="E715" s="224" t="s">
        <v>1955</v>
      </c>
      <c r="F715" s="220" t="s">
        <v>21</v>
      </c>
      <c r="G715" s="226"/>
      <c r="H715" s="219">
        <v>41284</v>
      </c>
      <c r="I715" s="219">
        <v>41618</v>
      </c>
      <c r="J715" s="219" t="s">
        <v>22</v>
      </c>
      <c r="K715" s="224">
        <v>12</v>
      </c>
      <c r="L715" s="224">
        <v>0</v>
      </c>
      <c r="M715" s="224">
        <v>50</v>
      </c>
      <c r="N715" s="224">
        <f>+M715*G715</f>
        <v>0</v>
      </c>
      <c r="O715" s="216" t="s">
        <v>467</v>
      </c>
      <c r="P715" s="442">
        <v>1089</v>
      </c>
      <c r="Q715" s="215"/>
    </row>
    <row r="716" spans="1:17" ht="30" x14ac:dyDescent="0.25">
      <c r="A716" s="62">
        <f t="shared" ref="A716:A722" si="11">+A715+1</f>
        <v>2</v>
      </c>
      <c r="B716" s="206" t="s">
        <v>1768</v>
      </c>
      <c r="C716" s="220" t="s">
        <v>1768</v>
      </c>
      <c r="D716" s="206" t="s">
        <v>1956</v>
      </c>
      <c r="E716" s="224" t="s">
        <v>1957</v>
      </c>
      <c r="F716" s="220" t="s">
        <v>21</v>
      </c>
      <c r="G716" s="220"/>
      <c r="H716" s="219">
        <v>41222</v>
      </c>
      <c r="I716" s="219">
        <v>41434</v>
      </c>
      <c r="J716" s="219" t="s">
        <v>22</v>
      </c>
      <c r="K716" s="224">
        <v>7</v>
      </c>
      <c r="L716" s="224">
        <v>0</v>
      </c>
      <c r="M716" s="224">
        <v>751</v>
      </c>
      <c r="N716" s="224">
        <v>0</v>
      </c>
      <c r="O716" s="216">
        <v>25518700</v>
      </c>
      <c r="P716" s="442">
        <v>1090</v>
      </c>
      <c r="Q716" s="215"/>
    </row>
    <row r="717" spans="1:17" x14ac:dyDescent="0.25">
      <c r="A717" s="62">
        <f t="shared" si="11"/>
        <v>3</v>
      </c>
      <c r="B717" s="49"/>
      <c r="C717" s="50"/>
      <c r="D717" s="49"/>
      <c r="E717" s="50"/>
      <c r="F717" s="49"/>
      <c r="G717" s="51"/>
      <c r="H717" s="55"/>
      <c r="I717" s="55"/>
      <c r="J717" s="55"/>
      <c r="K717" s="51"/>
      <c r="L717" s="51"/>
      <c r="M717" s="51"/>
      <c r="N717" s="51"/>
      <c r="O717" s="57"/>
      <c r="P717" s="465"/>
      <c r="Q717" s="57"/>
    </row>
    <row r="718" spans="1:17" x14ac:dyDescent="0.25">
      <c r="A718" s="62">
        <f t="shared" si="11"/>
        <v>4</v>
      </c>
      <c r="B718" s="49"/>
      <c r="C718" s="50"/>
      <c r="D718" s="49"/>
      <c r="E718" s="51"/>
      <c r="F718" s="52"/>
      <c r="G718" s="52"/>
      <c r="H718" s="55"/>
      <c r="I718" s="55"/>
      <c r="J718" s="55"/>
      <c r="K718" s="51"/>
      <c r="L718" s="51"/>
      <c r="M718" s="51"/>
      <c r="N718" s="51"/>
      <c r="O718" s="57"/>
      <c r="P718" s="431"/>
      <c r="Q718" s="58"/>
    </row>
    <row r="719" spans="1:17" x14ac:dyDescent="0.25">
      <c r="A719" s="62">
        <f t="shared" si="11"/>
        <v>5</v>
      </c>
      <c r="B719" s="49"/>
      <c r="C719" s="50"/>
      <c r="D719" s="49"/>
      <c r="E719" s="64"/>
      <c r="F719" s="52"/>
      <c r="G719" s="52"/>
      <c r="H719" s="52"/>
      <c r="I719" s="55"/>
      <c r="J719" s="55"/>
      <c r="K719" s="55"/>
      <c r="L719" s="55"/>
      <c r="M719" s="56"/>
      <c r="N719" s="56"/>
      <c r="O719" s="57"/>
      <c r="P719" s="57"/>
      <c r="Q719" s="58"/>
    </row>
    <row r="720" spans="1:17" x14ac:dyDescent="0.25">
      <c r="A720" s="62">
        <f t="shared" si="11"/>
        <v>6</v>
      </c>
      <c r="B720" s="49"/>
      <c r="C720" s="50"/>
      <c r="D720" s="49"/>
      <c r="E720" s="64"/>
      <c r="F720" s="52"/>
      <c r="G720" s="52"/>
      <c r="H720" s="52"/>
      <c r="I720" s="55"/>
      <c r="J720" s="55"/>
      <c r="K720" s="55"/>
      <c r="L720" s="55"/>
      <c r="M720" s="56"/>
      <c r="N720" s="56"/>
      <c r="O720" s="57"/>
      <c r="P720" s="57"/>
      <c r="Q720" s="58"/>
    </row>
    <row r="721" spans="1:17" x14ac:dyDescent="0.25">
      <c r="A721" s="62">
        <f t="shared" si="11"/>
        <v>7</v>
      </c>
      <c r="B721" s="49"/>
      <c r="C721" s="50"/>
      <c r="D721" s="49"/>
      <c r="E721" s="64"/>
      <c r="F721" s="52"/>
      <c r="G721" s="52"/>
      <c r="H721" s="52"/>
      <c r="I721" s="55"/>
      <c r="J721" s="55"/>
      <c r="K721" s="55"/>
      <c r="L721" s="55"/>
      <c r="M721" s="56"/>
      <c r="N721" s="56"/>
      <c r="O721" s="57"/>
      <c r="P721" s="57"/>
      <c r="Q721" s="58"/>
    </row>
    <row r="722" spans="1:17" x14ac:dyDescent="0.25">
      <c r="A722" s="62">
        <f t="shared" si="11"/>
        <v>8</v>
      </c>
      <c r="B722" s="49"/>
      <c r="C722" s="50"/>
      <c r="D722" s="49"/>
      <c r="E722" s="64"/>
      <c r="F722" s="52"/>
      <c r="G722" s="52"/>
      <c r="H722" s="52"/>
      <c r="I722" s="55"/>
      <c r="J722" s="55"/>
      <c r="K722" s="55"/>
      <c r="L722" s="55"/>
      <c r="M722" s="56"/>
      <c r="N722" s="56"/>
      <c r="O722" s="57"/>
      <c r="P722" s="57"/>
      <c r="Q722" s="58"/>
    </row>
    <row r="723" spans="1:17" x14ac:dyDescent="0.25">
      <c r="A723" s="62"/>
      <c r="B723" s="63" t="s">
        <v>31</v>
      </c>
      <c r="C723" s="50"/>
      <c r="D723" s="49"/>
      <c r="E723" s="64"/>
      <c r="F723" s="52"/>
      <c r="G723" s="52"/>
      <c r="H723" s="52"/>
      <c r="I723" s="55"/>
      <c r="J723" s="55"/>
      <c r="K723" s="67">
        <f>SUM(K715:K722)</f>
        <v>19</v>
      </c>
      <c r="L723" s="67">
        <f>SUM(L715:L722)</f>
        <v>0</v>
      </c>
      <c r="M723" s="65">
        <f>SUM(M715:M722)</f>
        <v>801</v>
      </c>
      <c r="N723" s="67">
        <f>SUM(N715:N722)</f>
        <v>0</v>
      </c>
      <c r="O723" s="57"/>
      <c r="P723" s="57"/>
      <c r="Q723" s="68"/>
    </row>
    <row r="724" spans="1:17" x14ac:dyDescent="0.25">
      <c r="B724" s="69"/>
      <c r="C724" s="69"/>
      <c r="D724" s="69"/>
      <c r="E724" s="70"/>
      <c r="F724" s="69"/>
      <c r="G724" s="69"/>
      <c r="H724" s="69"/>
      <c r="I724" s="69"/>
      <c r="J724" s="69"/>
      <c r="K724" s="69"/>
      <c r="L724" s="69"/>
      <c r="M724" s="69"/>
      <c r="N724" s="69"/>
      <c r="O724" s="69"/>
      <c r="P724" s="69"/>
    </row>
    <row r="725" spans="1:17" ht="18.75" x14ac:dyDescent="0.25">
      <c r="B725" s="72" t="s">
        <v>172</v>
      </c>
      <c r="C725" s="89">
        <f>+K723</f>
        <v>19</v>
      </c>
      <c r="H725" s="76"/>
      <c r="I725" s="76"/>
      <c r="J725" s="76"/>
      <c r="K725" s="76"/>
      <c r="L725" s="76"/>
      <c r="M725" s="76"/>
      <c r="N725" s="69"/>
      <c r="O725" s="69"/>
      <c r="P725" s="69"/>
    </row>
    <row r="727" spans="1:17" ht="15.75" thickBot="1" x14ac:dyDescent="0.3"/>
    <row r="728" spans="1:17" ht="30.75" thickBot="1" x14ac:dyDescent="0.3">
      <c r="B728" s="90" t="s">
        <v>173</v>
      </c>
      <c r="C728" s="91" t="s">
        <v>174</v>
      </c>
      <c r="D728" s="90" t="s">
        <v>30</v>
      </c>
      <c r="E728" s="91" t="s">
        <v>175</v>
      </c>
    </row>
    <row r="729" spans="1:17" x14ac:dyDescent="0.25">
      <c r="B729" s="92" t="s">
        <v>176</v>
      </c>
      <c r="C729" s="93">
        <v>20</v>
      </c>
      <c r="D729" s="93"/>
      <c r="E729" s="1094">
        <f>+D729+D730+D731</f>
        <v>40</v>
      </c>
    </row>
    <row r="730" spans="1:17" x14ac:dyDescent="0.25">
      <c r="B730" s="92" t="s">
        <v>177</v>
      </c>
      <c r="C730" s="74">
        <v>30</v>
      </c>
      <c r="D730" s="668">
        <v>0</v>
      </c>
      <c r="E730" s="1095"/>
    </row>
    <row r="731" spans="1:17" ht="15.75" thickBot="1" x14ac:dyDescent="0.3">
      <c r="B731" s="92" t="s">
        <v>178</v>
      </c>
      <c r="C731" s="94">
        <v>40</v>
      </c>
      <c r="D731" s="94">
        <v>40</v>
      </c>
      <c r="E731" s="1096"/>
    </row>
    <row r="733" spans="1:17" ht="15.75" thickBot="1" x14ac:dyDescent="0.3"/>
    <row r="734" spans="1:17" ht="27" thickBot="1" x14ac:dyDescent="0.3">
      <c r="B734" s="1091" t="s">
        <v>179</v>
      </c>
      <c r="C734" s="1092"/>
      <c r="D734" s="1092"/>
      <c r="E734" s="1092"/>
      <c r="F734" s="1092"/>
      <c r="G734" s="1092"/>
      <c r="H734" s="1092"/>
      <c r="I734" s="1092"/>
      <c r="J734" s="1092"/>
      <c r="K734" s="1092"/>
      <c r="L734" s="1092"/>
      <c r="M734" s="1092"/>
      <c r="N734" s="1093"/>
    </row>
    <row r="736" spans="1:17" ht="75" x14ac:dyDescent="0.25">
      <c r="B736" s="78" t="s">
        <v>111</v>
      </c>
      <c r="C736" s="78" t="s">
        <v>112</v>
      </c>
      <c r="D736" s="78" t="s">
        <v>113</v>
      </c>
      <c r="E736" s="78" t="s">
        <v>114</v>
      </c>
      <c r="F736" s="78" t="s">
        <v>115</v>
      </c>
      <c r="G736" s="78" t="s">
        <v>116</v>
      </c>
      <c r="H736" s="78" t="s">
        <v>117</v>
      </c>
      <c r="I736" s="78" t="s">
        <v>118</v>
      </c>
      <c r="J736" s="1084" t="s">
        <v>119</v>
      </c>
      <c r="K736" s="1085"/>
      <c r="L736" s="1086"/>
      <c r="M736" s="78" t="s">
        <v>120</v>
      </c>
      <c r="N736" s="78" t="s">
        <v>121</v>
      </c>
      <c r="O736" s="78" t="s">
        <v>122</v>
      </c>
      <c r="P736" s="1084" t="s">
        <v>97</v>
      </c>
      <c r="Q736" s="1086"/>
    </row>
    <row r="737" spans="2:17" x14ac:dyDescent="0.25">
      <c r="B737" s="85" t="s">
        <v>180</v>
      </c>
      <c r="C737" s="85"/>
      <c r="D737" s="41" t="s">
        <v>1958</v>
      </c>
      <c r="E737" s="41">
        <v>43569514</v>
      </c>
      <c r="F737" s="41" t="s">
        <v>273</v>
      </c>
      <c r="G737" s="41" t="s">
        <v>205</v>
      </c>
      <c r="H737" s="41">
        <v>2013</v>
      </c>
      <c r="I737" s="41"/>
      <c r="J737" s="41" t="s">
        <v>1959</v>
      </c>
      <c r="K737" s="123"/>
      <c r="L737" s="41" t="s">
        <v>262</v>
      </c>
      <c r="M737" s="41" t="s">
        <v>21</v>
      </c>
      <c r="N737" s="41" t="s">
        <v>22</v>
      </c>
      <c r="O737" s="41" t="s">
        <v>22</v>
      </c>
      <c r="P737" s="1243" t="s">
        <v>1960</v>
      </c>
      <c r="Q737" s="1243"/>
    </row>
    <row r="738" spans="2:17" x14ac:dyDescent="0.25">
      <c r="B738" s="85" t="s">
        <v>214</v>
      </c>
      <c r="C738" s="85"/>
      <c r="D738" s="41" t="s">
        <v>1961</v>
      </c>
      <c r="E738" s="41">
        <v>1035224187</v>
      </c>
      <c r="F738" s="41" t="s">
        <v>396</v>
      </c>
      <c r="G738" s="41" t="s">
        <v>183</v>
      </c>
      <c r="H738" s="41">
        <v>2010</v>
      </c>
      <c r="I738" s="41"/>
      <c r="J738" s="41" t="s">
        <v>1962</v>
      </c>
      <c r="K738" s="123" t="s">
        <v>1963</v>
      </c>
      <c r="L738" s="41"/>
      <c r="M738" s="41" t="s">
        <v>21</v>
      </c>
      <c r="N738" s="41" t="s">
        <v>22</v>
      </c>
      <c r="O738" s="41" t="s">
        <v>21</v>
      </c>
      <c r="P738" s="668" t="s">
        <v>1964</v>
      </c>
      <c r="Q738" s="668"/>
    </row>
    <row r="739" spans="2:17" x14ac:dyDescent="0.25">
      <c r="B739" s="85" t="s">
        <v>208</v>
      </c>
      <c r="C739" s="85"/>
      <c r="D739" s="81" t="s">
        <v>1965</v>
      </c>
      <c r="E739" s="81">
        <v>15349546</v>
      </c>
      <c r="F739" s="81" t="s">
        <v>453</v>
      </c>
      <c r="G739" s="81" t="s">
        <v>205</v>
      </c>
      <c r="H739" s="81">
        <v>2000</v>
      </c>
      <c r="I739" s="82">
        <v>167170</v>
      </c>
      <c r="J739" s="86" t="s">
        <v>1966</v>
      </c>
      <c r="K739" s="87" t="s">
        <v>1967</v>
      </c>
      <c r="L739" s="84" t="s">
        <v>1968</v>
      </c>
      <c r="M739" s="41" t="s">
        <v>21</v>
      </c>
      <c r="N739" s="41" t="s">
        <v>21</v>
      </c>
      <c r="O739" s="41" t="s">
        <v>21</v>
      </c>
      <c r="P739" s="668"/>
      <c r="Q739" s="668"/>
    </row>
    <row r="740" spans="2:17" x14ac:dyDescent="0.25">
      <c r="B740" s="85"/>
      <c r="C740" s="85"/>
      <c r="D740" s="81"/>
      <c r="E740" s="81"/>
      <c r="F740" s="81"/>
      <c r="G740" s="81"/>
      <c r="H740" s="81"/>
      <c r="I740" s="82"/>
      <c r="J740" s="86"/>
      <c r="K740" s="87"/>
      <c r="L740" s="84"/>
      <c r="M740" s="41"/>
      <c r="N740" s="41"/>
      <c r="O740" s="41"/>
      <c r="P740" s="668"/>
      <c r="Q740" s="668"/>
    </row>
    <row r="741" spans="2:17" x14ac:dyDescent="0.25">
      <c r="C741" s="85"/>
      <c r="D741" s="81"/>
      <c r="E741" s="81"/>
      <c r="F741" s="81"/>
      <c r="G741" s="81"/>
      <c r="H741" s="81"/>
      <c r="I741" s="82"/>
      <c r="J741" s="86"/>
      <c r="K741" s="84"/>
      <c r="L741" s="84"/>
      <c r="M741" s="41"/>
      <c r="N741" s="41"/>
      <c r="O741" s="41"/>
      <c r="P741" s="993"/>
      <c r="Q741" s="993"/>
    </row>
    <row r="744" spans="2:17" ht="15.75" thickBot="1" x14ac:dyDescent="0.3"/>
    <row r="745" spans="2:17" ht="30" x14ac:dyDescent="0.25">
      <c r="B745" s="42" t="s">
        <v>20</v>
      </c>
      <c r="C745" s="42" t="s">
        <v>173</v>
      </c>
      <c r="D745" s="78" t="s">
        <v>174</v>
      </c>
      <c r="E745" s="42" t="s">
        <v>30</v>
      </c>
      <c r="F745" s="91" t="s">
        <v>194</v>
      </c>
      <c r="G745" s="96"/>
    </row>
    <row r="746" spans="2:17" ht="108" x14ac:dyDescent="0.2">
      <c r="B746" s="1097" t="s">
        <v>195</v>
      </c>
      <c r="C746" s="97" t="s">
        <v>196</v>
      </c>
      <c r="D746" s="668">
        <v>25</v>
      </c>
      <c r="E746" s="668">
        <v>0</v>
      </c>
      <c r="F746" s="1098">
        <f>+E746+E747+E748</f>
        <v>10</v>
      </c>
      <c r="G746" s="98"/>
    </row>
    <row r="747" spans="2:17" ht="96" x14ac:dyDescent="0.2">
      <c r="B747" s="1097"/>
      <c r="C747" s="97" t="s">
        <v>197</v>
      </c>
      <c r="D747" s="675">
        <v>25</v>
      </c>
      <c r="E747" s="668">
        <v>0</v>
      </c>
      <c r="F747" s="1099"/>
      <c r="G747" s="98"/>
    </row>
    <row r="748" spans="2:17" ht="60" x14ac:dyDescent="0.2">
      <c r="B748" s="1097"/>
      <c r="C748" s="97" t="s">
        <v>198</v>
      </c>
      <c r="D748" s="668">
        <v>10</v>
      </c>
      <c r="E748" s="668">
        <v>10</v>
      </c>
      <c r="F748" s="1100"/>
      <c r="G748" s="98"/>
    </row>
    <row r="749" spans="2:17" x14ac:dyDescent="0.25">
      <c r="C749"/>
    </row>
    <row r="752" spans="2:17" x14ac:dyDescent="0.25">
      <c r="B752" s="39" t="s">
        <v>199</v>
      </c>
    </row>
    <row r="755" spans="2:16" x14ac:dyDescent="0.25">
      <c r="B755" s="40" t="s">
        <v>20</v>
      </c>
      <c r="C755" s="40" t="s">
        <v>29</v>
      </c>
      <c r="D755" s="42" t="s">
        <v>30</v>
      </c>
      <c r="E755" s="42" t="s">
        <v>31</v>
      </c>
    </row>
    <row r="756" spans="2:16" ht="28.5" x14ac:dyDescent="0.25">
      <c r="B756" s="43" t="s">
        <v>200</v>
      </c>
      <c r="C756" s="44">
        <v>40</v>
      </c>
      <c r="D756" s="668">
        <f>+E729</f>
        <v>40</v>
      </c>
      <c r="E756" s="1081">
        <f>+D756+D757</f>
        <v>50</v>
      </c>
    </row>
    <row r="757" spans="2:16" ht="42.75" x14ac:dyDescent="0.25">
      <c r="B757" s="43" t="s">
        <v>201</v>
      </c>
      <c r="C757" s="44">
        <v>60</v>
      </c>
      <c r="D757" s="668">
        <f>+F746</f>
        <v>10</v>
      </c>
      <c r="E757" s="1082"/>
    </row>
    <row r="759" spans="2:16" x14ac:dyDescent="0.25">
      <c r="B759" s="1" t="s">
        <v>1969</v>
      </c>
    </row>
    <row r="761" spans="2:16" ht="26.25" x14ac:dyDescent="0.25">
      <c r="B761" s="1072" t="s">
        <v>1</v>
      </c>
      <c r="C761" s="1073"/>
      <c r="D761" s="1073"/>
      <c r="E761" s="1073"/>
      <c r="F761" s="1073"/>
      <c r="G761" s="1073"/>
      <c r="H761" s="1073"/>
      <c r="I761" s="1073"/>
      <c r="J761" s="1073"/>
      <c r="K761" s="1073"/>
      <c r="L761" s="1073"/>
      <c r="M761" s="1073"/>
      <c r="N761" s="1073"/>
      <c r="O761" s="1073"/>
      <c r="P761" s="1073"/>
    </row>
    <row r="763" spans="2:16" ht="26.25" x14ac:dyDescent="0.25">
      <c r="B763" s="1072" t="s">
        <v>2</v>
      </c>
      <c r="C763" s="1073"/>
      <c r="D763" s="1073"/>
      <c r="E763" s="1073"/>
      <c r="F763" s="1073"/>
      <c r="G763" s="1073"/>
      <c r="H763" s="1073"/>
      <c r="I763" s="1073"/>
      <c r="J763" s="1073"/>
      <c r="K763" s="1073"/>
      <c r="L763" s="1073"/>
      <c r="M763" s="1073"/>
      <c r="N763" s="1073"/>
      <c r="O763" s="1073"/>
      <c r="P763" s="1073"/>
    </row>
    <row r="764" spans="2:16" ht="15.75" thickBot="1" x14ac:dyDescent="0.3"/>
    <row r="765" spans="2:16" ht="21.75" thickBot="1" x14ac:dyDescent="0.3">
      <c r="B765" s="3" t="s">
        <v>3</v>
      </c>
      <c r="C765" s="1074" t="s">
        <v>1768</v>
      </c>
      <c r="D765" s="1074"/>
      <c r="E765" s="1074"/>
      <c r="F765" s="1074"/>
      <c r="G765" s="1074"/>
      <c r="H765" s="1074"/>
      <c r="I765" s="1074"/>
      <c r="J765" s="1074"/>
      <c r="K765" s="1074"/>
      <c r="L765" s="1074"/>
      <c r="M765" s="1074"/>
      <c r="N765" s="1075"/>
    </row>
    <row r="766" spans="2:16" ht="16.5" thickBot="1" x14ac:dyDescent="0.3">
      <c r="B766" s="4" t="s">
        <v>5</v>
      </c>
      <c r="C766" s="1074"/>
      <c r="D766" s="1074"/>
      <c r="E766" s="1074"/>
      <c r="F766" s="1074"/>
      <c r="G766" s="1074"/>
      <c r="H766" s="1074"/>
      <c r="I766" s="1074"/>
      <c r="J766" s="1074"/>
      <c r="K766" s="1074"/>
      <c r="L766" s="1074"/>
      <c r="M766" s="1074"/>
      <c r="N766" s="1075"/>
    </row>
    <row r="767" spans="2:16" ht="16.5" thickBot="1" x14ac:dyDescent="0.3">
      <c r="B767" s="4" t="s">
        <v>6</v>
      </c>
      <c r="C767" s="1074"/>
      <c r="D767" s="1074"/>
      <c r="E767" s="1074"/>
      <c r="F767" s="1074"/>
      <c r="G767" s="1074"/>
      <c r="H767" s="1074"/>
      <c r="I767" s="1074"/>
      <c r="J767" s="1074"/>
      <c r="K767" s="1074"/>
      <c r="L767" s="1074"/>
      <c r="M767" s="1074"/>
      <c r="N767" s="1075"/>
    </row>
    <row r="768" spans="2:16" ht="16.5" thickBot="1" x14ac:dyDescent="0.3">
      <c r="B768" s="4" t="s">
        <v>7</v>
      </c>
      <c r="C768" s="1074"/>
      <c r="D768" s="1074"/>
      <c r="E768" s="1074"/>
      <c r="F768" s="1074"/>
      <c r="G768" s="1074"/>
      <c r="H768" s="1074"/>
      <c r="I768" s="1074"/>
      <c r="J768" s="1074"/>
      <c r="K768" s="1074"/>
      <c r="L768" s="1074"/>
      <c r="M768" s="1074"/>
      <c r="N768" s="1075"/>
    </row>
    <row r="769" spans="1:14" ht="16.5" thickBot="1" x14ac:dyDescent="0.3">
      <c r="B769" s="4" t="s">
        <v>8</v>
      </c>
      <c r="C769" s="1076">
        <v>26</v>
      </c>
      <c r="D769" s="1076"/>
      <c r="E769" s="1077"/>
      <c r="F769" s="5"/>
      <c r="G769" s="5"/>
      <c r="H769" s="5"/>
      <c r="I769" s="5"/>
      <c r="J769" s="5"/>
      <c r="K769" s="5"/>
      <c r="L769" s="5"/>
      <c r="M769" s="5"/>
      <c r="N769" s="6"/>
    </row>
    <row r="770" spans="1:14" ht="16.5" thickBot="1" x14ac:dyDescent="0.3">
      <c r="B770" s="7" t="s">
        <v>10</v>
      </c>
      <c r="C770" s="8">
        <v>41972</v>
      </c>
      <c r="D770" s="9"/>
      <c r="E770" s="9"/>
      <c r="F770" s="9"/>
      <c r="G770" s="9"/>
      <c r="H770" s="9"/>
      <c r="I770" s="9"/>
      <c r="J770" s="9"/>
      <c r="K770" s="9"/>
      <c r="L770" s="9"/>
      <c r="M770" s="9"/>
      <c r="N770" s="10"/>
    </row>
    <row r="771" spans="1:14" ht="15.75" x14ac:dyDescent="0.25">
      <c r="B771" s="11"/>
      <c r="C771" s="12"/>
      <c r="D771" s="13"/>
      <c r="E771" s="13"/>
      <c r="F771" s="13"/>
      <c r="G771" s="13"/>
      <c r="H771" s="13"/>
      <c r="I771" s="14"/>
      <c r="J771" s="14"/>
      <c r="K771" s="14"/>
      <c r="L771" s="14"/>
      <c r="M771" s="14"/>
      <c r="N771" s="13"/>
    </row>
    <row r="772" spans="1:14" x14ac:dyDescent="0.25">
      <c r="I772" s="14"/>
      <c r="J772" s="14"/>
      <c r="K772" s="14"/>
      <c r="L772" s="14"/>
      <c r="M772" s="14"/>
      <c r="N772" s="15"/>
    </row>
    <row r="773" spans="1:14" x14ac:dyDescent="0.25">
      <c r="B773" s="1078" t="s">
        <v>12</v>
      </c>
      <c r="C773" s="1078"/>
      <c r="D773" s="672" t="s">
        <v>13</v>
      </c>
      <c r="E773" s="672" t="s">
        <v>14</v>
      </c>
      <c r="F773" s="672" t="s">
        <v>15</v>
      </c>
      <c r="G773" s="16"/>
      <c r="I773" s="17"/>
      <c r="J773" s="17"/>
      <c r="K773" s="17"/>
      <c r="L773" s="17"/>
      <c r="M773" s="17"/>
      <c r="N773" s="15"/>
    </row>
    <row r="774" spans="1:14" x14ac:dyDescent="0.25">
      <c r="B774" s="1078"/>
      <c r="C774" s="1078"/>
      <c r="D774" s="672">
        <v>26</v>
      </c>
      <c r="E774" s="26">
        <v>341437590</v>
      </c>
      <c r="F774" s="19">
        <v>117</v>
      </c>
      <c r="G774" s="20"/>
      <c r="I774" s="21"/>
      <c r="J774" s="21"/>
      <c r="K774" s="21"/>
      <c r="L774" s="21"/>
      <c r="M774" s="21"/>
      <c r="N774" s="15"/>
    </row>
    <row r="775" spans="1:14" x14ac:dyDescent="0.25">
      <c r="B775" s="1078"/>
      <c r="C775" s="1078"/>
      <c r="D775" s="672"/>
      <c r="E775" s="18"/>
      <c r="F775" s="18"/>
      <c r="G775" s="20"/>
      <c r="I775" s="21"/>
      <c r="J775" s="21"/>
      <c r="K775" s="21"/>
      <c r="L775" s="21"/>
      <c r="M775" s="21"/>
      <c r="N775" s="15"/>
    </row>
    <row r="776" spans="1:14" x14ac:dyDescent="0.25">
      <c r="B776" s="1078"/>
      <c r="C776" s="1078"/>
      <c r="D776" s="672"/>
      <c r="E776" s="18"/>
      <c r="F776" s="18"/>
      <c r="G776" s="20"/>
      <c r="I776" s="21"/>
      <c r="J776" s="21"/>
      <c r="K776" s="21"/>
      <c r="L776" s="21"/>
      <c r="M776" s="21"/>
      <c r="N776" s="15"/>
    </row>
    <row r="777" spans="1:14" x14ac:dyDescent="0.25">
      <c r="B777" s="1078"/>
      <c r="C777" s="1078"/>
      <c r="D777" s="672"/>
      <c r="E777" s="22"/>
      <c r="F777" s="18"/>
      <c r="G777" s="20"/>
      <c r="H777" s="23"/>
      <c r="I777" s="21"/>
      <c r="J777" s="21"/>
      <c r="K777" s="21"/>
      <c r="L777" s="21"/>
      <c r="M777" s="21"/>
      <c r="N777" s="24"/>
    </row>
    <row r="778" spans="1:14" x14ac:dyDescent="0.25">
      <c r="B778" s="1078"/>
      <c r="C778" s="1078"/>
      <c r="D778" s="672"/>
      <c r="E778" s="22"/>
      <c r="F778" s="18"/>
      <c r="G778" s="20"/>
      <c r="H778" s="23"/>
      <c r="I778" s="25"/>
      <c r="J778" s="25"/>
      <c r="K778" s="25"/>
      <c r="L778" s="25"/>
      <c r="M778" s="25"/>
      <c r="N778" s="24"/>
    </row>
    <row r="779" spans="1:14" x14ac:dyDescent="0.25">
      <c r="B779" s="1078"/>
      <c r="C779" s="1078"/>
      <c r="D779" s="672"/>
      <c r="E779" s="22"/>
      <c r="F779" s="18"/>
      <c r="G779" s="20"/>
      <c r="H779" s="23"/>
      <c r="I779" s="14"/>
      <c r="J779" s="14"/>
      <c r="K779" s="14"/>
      <c r="L779" s="14"/>
      <c r="M779" s="14"/>
      <c r="N779" s="24"/>
    </row>
    <row r="780" spans="1:14" x14ac:dyDescent="0.25">
      <c r="B780" s="1078"/>
      <c r="C780" s="1078"/>
      <c r="D780" s="672"/>
      <c r="E780" s="22"/>
      <c r="F780" s="19"/>
      <c r="G780" s="20"/>
      <c r="H780" s="23"/>
      <c r="I780" s="14"/>
      <c r="J780" s="14"/>
      <c r="K780" s="14"/>
      <c r="L780" s="14"/>
      <c r="M780" s="14"/>
      <c r="N780" s="24"/>
    </row>
    <row r="781" spans="1:14" ht="15.75" thickBot="1" x14ac:dyDescent="0.3">
      <c r="B781" s="1079" t="s">
        <v>16</v>
      </c>
      <c r="C781" s="1080"/>
      <c r="D781" s="672"/>
      <c r="E781" s="26">
        <f>SUM(E774:E780)</f>
        <v>341437590</v>
      </c>
      <c r="F781" s="19">
        <f>SUM(F774:F780)</f>
        <v>117</v>
      </c>
      <c r="G781" s="20"/>
      <c r="H781" s="23"/>
      <c r="I781" s="14"/>
      <c r="J781" s="14"/>
      <c r="K781" s="14"/>
      <c r="L781" s="14"/>
      <c r="M781" s="14"/>
      <c r="N781" s="24"/>
    </row>
    <row r="782" spans="1:14" ht="45.75" thickBot="1" x14ac:dyDescent="0.3">
      <c r="A782" s="27"/>
      <c r="B782" s="28" t="s">
        <v>17</v>
      </c>
      <c r="C782" s="28" t="s">
        <v>18</v>
      </c>
      <c r="E782" s="17"/>
      <c r="F782" s="17"/>
      <c r="G782" s="17"/>
      <c r="H782" s="17"/>
      <c r="I782" s="29"/>
      <c r="J782" s="29"/>
      <c r="K782" s="29"/>
      <c r="L782" s="29"/>
      <c r="M782" s="29"/>
    </row>
    <row r="783" spans="1:14" ht="15.75" thickBot="1" x14ac:dyDescent="0.3">
      <c r="A783" s="30">
        <v>1</v>
      </c>
      <c r="C783" s="31">
        <f>+(F781*80)/100</f>
        <v>93.6</v>
      </c>
      <c r="D783" s="32"/>
      <c r="E783" s="33">
        <f>E781</f>
        <v>341437590</v>
      </c>
      <c r="F783" s="34"/>
      <c r="G783" s="34"/>
      <c r="H783" s="34"/>
      <c r="I783" s="35"/>
      <c r="J783" s="35"/>
      <c r="K783" s="35"/>
      <c r="L783" s="35"/>
      <c r="M783" s="35"/>
    </row>
    <row r="784" spans="1:14" x14ac:dyDescent="0.25">
      <c r="A784" s="36"/>
      <c r="C784" s="37"/>
      <c r="D784" s="21"/>
      <c r="E784" s="38"/>
      <c r="F784" s="34"/>
      <c r="G784" s="34"/>
      <c r="H784" s="34"/>
      <c r="I784" s="35"/>
      <c r="J784" s="35"/>
      <c r="K784" s="35"/>
      <c r="L784" s="35"/>
      <c r="M784" s="35"/>
    </row>
    <row r="785" spans="1:14" x14ac:dyDescent="0.25">
      <c r="A785" s="36"/>
      <c r="C785" s="37"/>
      <c r="D785" s="21"/>
      <c r="E785" s="38"/>
      <c r="F785" s="34"/>
      <c r="G785" s="34"/>
      <c r="H785" s="34"/>
      <c r="I785" s="35"/>
      <c r="J785" s="35"/>
      <c r="K785" s="35"/>
      <c r="L785" s="35"/>
      <c r="M785" s="35"/>
    </row>
    <row r="786" spans="1:14" x14ac:dyDescent="0.25">
      <c r="A786" s="36"/>
      <c r="B786" s="39" t="s">
        <v>19</v>
      </c>
      <c r="C786"/>
      <c r="D786"/>
      <c r="E786"/>
      <c r="F786"/>
      <c r="G786"/>
      <c r="H786"/>
      <c r="I786" s="14"/>
      <c r="J786" s="14"/>
      <c r="K786" s="14"/>
      <c r="L786" s="14"/>
      <c r="M786" s="14"/>
      <c r="N786" s="15"/>
    </row>
    <row r="787" spans="1:14" x14ac:dyDescent="0.25">
      <c r="A787" s="36"/>
      <c r="B787"/>
      <c r="C787"/>
      <c r="D787"/>
      <c r="E787"/>
      <c r="F787"/>
      <c r="G787"/>
      <c r="H787"/>
      <c r="I787" s="14"/>
      <c r="J787" s="14"/>
      <c r="K787" s="14"/>
      <c r="L787" s="14"/>
      <c r="M787" s="14"/>
      <c r="N787" s="15"/>
    </row>
    <row r="788" spans="1:14" x14ac:dyDescent="0.25">
      <c r="A788" s="36"/>
      <c r="B788" s="40" t="s">
        <v>20</v>
      </c>
      <c r="C788" s="40" t="s">
        <v>21</v>
      </c>
      <c r="D788" s="40" t="s">
        <v>22</v>
      </c>
      <c r="E788"/>
      <c r="F788"/>
      <c r="G788"/>
      <c r="H788"/>
      <c r="I788" s="14"/>
      <c r="J788" s="14"/>
      <c r="K788" s="14"/>
      <c r="L788" s="14"/>
      <c r="M788" s="14"/>
      <c r="N788" s="15"/>
    </row>
    <row r="789" spans="1:14" x14ac:dyDescent="0.25">
      <c r="A789" s="36"/>
      <c r="B789" s="41" t="s">
        <v>23</v>
      </c>
      <c r="C789" s="123"/>
      <c r="D789" s="123" t="s">
        <v>22</v>
      </c>
      <c r="E789"/>
      <c r="F789"/>
      <c r="G789"/>
      <c r="H789"/>
      <c r="I789" s="14"/>
      <c r="J789" s="14"/>
      <c r="K789" s="14"/>
      <c r="L789" s="14"/>
      <c r="M789" s="14"/>
      <c r="N789" s="15"/>
    </row>
    <row r="790" spans="1:14" x14ac:dyDescent="0.25">
      <c r="A790" s="36"/>
      <c r="B790" s="41" t="s">
        <v>25</v>
      </c>
      <c r="C790" s="123"/>
      <c r="D790" s="123" t="s">
        <v>22</v>
      </c>
      <c r="E790"/>
      <c r="F790"/>
      <c r="G790"/>
      <c r="H790"/>
      <c r="I790" s="14"/>
      <c r="J790" s="14"/>
      <c r="K790" s="14"/>
      <c r="L790" s="14"/>
      <c r="M790" s="14"/>
      <c r="N790" s="15"/>
    </row>
    <row r="791" spans="1:14" x14ac:dyDescent="0.25">
      <c r="A791" s="36"/>
      <c r="B791" s="41" t="s">
        <v>26</v>
      </c>
      <c r="C791" s="41" t="s">
        <v>21</v>
      </c>
      <c r="D791" s="41"/>
      <c r="E791"/>
      <c r="F791"/>
      <c r="G791"/>
      <c r="H791"/>
      <c r="I791" s="14"/>
      <c r="J791" s="14"/>
      <c r="K791" s="14"/>
      <c r="L791" s="14"/>
      <c r="M791" s="14"/>
      <c r="N791" s="15"/>
    </row>
    <row r="792" spans="1:14" x14ac:dyDescent="0.25">
      <c r="A792" s="36"/>
      <c r="B792" s="41" t="s">
        <v>27</v>
      </c>
      <c r="C792" s="41" t="s">
        <v>21</v>
      </c>
      <c r="D792" s="41"/>
      <c r="E792"/>
      <c r="F792"/>
      <c r="G792"/>
      <c r="H792"/>
      <c r="I792" s="14"/>
      <c r="J792" s="14"/>
      <c r="K792" s="14"/>
      <c r="L792" s="14"/>
      <c r="M792" s="14"/>
      <c r="N792" s="15"/>
    </row>
    <row r="793" spans="1:14" x14ac:dyDescent="0.25">
      <c r="A793" s="36"/>
      <c r="B793"/>
      <c r="C793"/>
      <c r="D793"/>
      <c r="E793"/>
      <c r="F793"/>
      <c r="G793"/>
      <c r="H793"/>
      <c r="I793" s="14"/>
      <c r="J793" s="14"/>
      <c r="K793" s="14"/>
      <c r="L793" s="14"/>
      <c r="M793" s="14"/>
      <c r="N793" s="15"/>
    </row>
    <row r="794" spans="1:14" x14ac:dyDescent="0.25">
      <c r="A794" s="36"/>
      <c r="B794"/>
      <c r="C794"/>
      <c r="D794"/>
      <c r="E794"/>
      <c r="F794"/>
      <c r="G794"/>
      <c r="H794"/>
      <c r="I794" s="14"/>
      <c r="J794" s="14"/>
      <c r="K794" s="14"/>
      <c r="L794" s="14"/>
      <c r="M794" s="14"/>
      <c r="N794" s="15"/>
    </row>
    <row r="795" spans="1:14" x14ac:dyDescent="0.25">
      <c r="A795" s="36"/>
      <c r="B795" s="39" t="s">
        <v>28</v>
      </c>
      <c r="C795"/>
      <c r="D795"/>
      <c r="E795"/>
      <c r="F795"/>
      <c r="G795"/>
      <c r="H795"/>
      <c r="I795" s="14"/>
      <c r="J795" s="14"/>
      <c r="K795" s="14"/>
      <c r="L795" s="14"/>
      <c r="M795" s="14"/>
      <c r="N795" s="15"/>
    </row>
    <row r="796" spans="1:14" x14ac:dyDescent="0.25">
      <c r="A796" s="36"/>
      <c r="B796"/>
      <c r="C796"/>
      <c r="D796"/>
      <c r="E796"/>
      <c r="F796"/>
      <c r="G796"/>
      <c r="H796"/>
      <c r="I796" s="14"/>
      <c r="J796" s="14"/>
      <c r="K796" s="14"/>
      <c r="L796" s="14"/>
      <c r="M796" s="14"/>
      <c r="N796" s="15"/>
    </row>
    <row r="797" spans="1:14" x14ac:dyDescent="0.25">
      <c r="A797" s="36"/>
      <c r="B797"/>
      <c r="C797"/>
      <c r="D797"/>
      <c r="E797"/>
      <c r="F797"/>
      <c r="G797"/>
      <c r="H797"/>
      <c r="I797" s="14"/>
      <c r="J797" s="14"/>
      <c r="K797" s="14"/>
      <c r="L797" s="14"/>
      <c r="M797" s="14"/>
      <c r="N797" s="15"/>
    </row>
    <row r="798" spans="1:14" x14ac:dyDescent="0.25">
      <c r="A798" s="36"/>
      <c r="B798" s="40" t="s">
        <v>20</v>
      </c>
      <c r="C798" s="40" t="s">
        <v>29</v>
      </c>
      <c r="D798" s="42" t="s">
        <v>30</v>
      </c>
      <c r="E798" s="42" t="s">
        <v>31</v>
      </c>
      <c r="F798"/>
      <c r="G798"/>
      <c r="H798"/>
      <c r="I798" s="14"/>
      <c r="J798" s="14"/>
      <c r="K798" s="14"/>
      <c r="L798" s="14"/>
      <c r="M798" s="14"/>
      <c r="N798" s="15"/>
    </row>
    <row r="799" spans="1:14" ht="28.5" x14ac:dyDescent="0.25">
      <c r="A799" s="36"/>
      <c r="B799" s="43" t="s">
        <v>32</v>
      </c>
      <c r="C799" s="44">
        <v>40</v>
      </c>
      <c r="D799" s="668">
        <v>25</v>
      </c>
      <c r="E799" s="1081">
        <f>+D799+D800</f>
        <v>55</v>
      </c>
      <c r="F799"/>
      <c r="G799"/>
      <c r="H799"/>
      <c r="I799" s="14"/>
      <c r="J799" s="14"/>
      <c r="K799" s="14"/>
      <c r="L799" s="14"/>
      <c r="M799" s="14"/>
      <c r="N799" s="15"/>
    </row>
    <row r="800" spans="1:14" ht="42.75" x14ac:dyDescent="0.25">
      <c r="A800" s="36"/>
      <c r="B800" s="43" t="s">
        <v>33</v>
      </c>
      <c r="C800" s="44">
        <v>60</v>
      </c>
      <c r="D800" s="668">
        <v>30</v>
      </c>
      <c r="E800" s="1082"/>
      <c r="F800"/>
      <c r="G800"/>
      <c r="H800"/>
      <c r="I800" s="14"/>
      <c r="J800" s="14"/>
      <c r="K800" s="14"/>
      <c r="L800" s="14"/>
      <c r="M800" s="14"/>
      <c r="N800" s="15"/>
    </row>
    <row r="801" spans="1:17" x14ac:dyDescent="0.25">
      <c r="A801" s="36"/>
      <c r="C801" s="37"/>
      <c r="D801" s="21"/>
      <c r="E801" s="38"/>
      <c r="F801" s="34"/>
      <c r="G801" s="34"/>
      <c r="H801" s="34"/>
      <c r="I801" s="35"/>
      <c r="J801" s="35"/>
      <c r="K801" s="35"/>
      <c r="L801" s="35"/>
      <c r="M801" s="35"/>
    </row>
    <row r="802" spans="1:17" x14ac:dyDescent="0.25">
      <c r="A802" s="36"/>
      <c r="C802" s="37"/>
      <c r="D802" s="21"/>
      <c r="E802" s="38"/>
      <c r="F802" s="34"/>
      <c r="G802" s="34"/>
      <c r="H802" s="34"/>
      <c r="I802" s="35"/>
      <c r="J802" s="35"/>
      <c r="K802" s="35"/>
      <c r="L802" s="35"/>
      <c r="M802" s="35"/>
    </row>
    <row r="803" spans="1:17" x14ac:dyDescent="0.25">
      <c r="A803" s="36"/>
      <c r="C803" s="37"/>
      <c r="D803" s="21"/>
      <c r="E803" s="38"/>
      <c r="F803" s="34"/>
      <c r="G803" s="34"/>
      <c r="H803" s="34"/>
      <c r="I803" s="35"/>
      <c r="J803" s="35"/>
      <c r="K803" s="35"/>
      <c r="L803" s="35"/>
      <c r="M803" s="35"/>
    </row>
    <row r="804" spans="1:17" ht="15.75" thickBot="1" x14ac:dyDescent="0.3">
      <c r="M804" s="1083" t="s">
        <v>34</v>
      </c>
      <c r="N804" s="1083"/>
    </row>
    <row r="805" spans="1:17" x14ac:dyDescent="0.25">
      <c r="B805" s="39" t="s">
        <v>35</v>
      </c>
      <c r="M805" s="45"/>
      <c r="N805" s="45"/>
    </row>
    <row r="806" spans="1:17" ht="15.75" thickBot="1" x14ac:dyDescent="0.3">
      <c r="M806" s="45"/>
      <c r="N806" s="45"/>
    </row>
    <row r="807" spans="1:17" ht="60" x14ac:dyDescent="0.25">
      <c r="A807" s="14"/>
      <c r="B807" s="46" t="s">
        <v>36</v>
      </c>
      <c r="C807" s="46" t="s">
        <v>37</v>
      </c>
      <c r="D807" s="46" t="s">
        <v>38</v>
      </c>
      <c r="E807" s="46" t="s">
        <v>39</v>
      </c>
      <c r="F807" s="46" t="s">
        <v>40</v>
      </c>
      <c r="G807" s="46" t="s">
        <v>41</v>
      </c>
      <c r="H807" s="46" t="s">
        <v>42</v>
      </c>
      <c r="I807" s="46" t="s">
        <v>43</v>
      </c>
      <c r="J807" s="46" t="s">
        <v>44</v>
      </c>
      <c r="K807" s="46" t="s">
        <v>45</v>
      </c>
      <c r="L807" s="46" t="s">
        <v>46</v>
      </c>
      <c r="M807" s="47" t="s">
        <v>47</v>
      </c>
      <c r="N807" s="46" t="s">
        <v>48</v>
      </c>
      <c r="O807" s="46" t="s">
        <v>49</v>
      </c>
      <c r="P807" s="48" t="s">
        <v>50</v>
      </c>
      <c r="Q807" s="48" t="s">
        <v>51</v>
      </c>
    </row>
    <row r="808" spans="1:17" ht="30" x14ac:dyDescent="0.25">
      <c r="A808" s="62">
        <v>1</v>
      </c>
      <c r="B808" s="49" t="s">
        <v>1768</v>
      </c>
      <c r="C808" s="220" t="s">
        <v>1768</v>
      </c>
      <c r="D808" s="206" t="s">
        <v>1970</v>
      </c>
      <c r="E808" s="224" t="s">
        <v>216</v>
      </c>
      <c r="F808" s="220" t="s">
        <v>21</v>
      </c>
      <c r="G808" s="226"/>
      <c r="H808" s="219">
        <v>40778</v>
      </c>
      <c r="I808" s="219">
        <v>41236</v>
      </c>
      <c r="J808" s="219" t="s">
        <v>22</v>
      </c>
      <c r="K808" s="224">
        <v>15</v>
      </c>
      <c r="L808" s="224">
        <v>0</v>
      </c>
      <c r="M808" s="224">
        <v>100</v>
      </c>
      <c r="N808" s="224">
        <f>+M808*G808</f>
        <v>0</v>
      </c>
      <c r="O808" s="216">
        <v>9000000</v>
      </c>
      <c r="P808" s="442">
        <v>710</v>
      </c>
      <c r="Q808" s="215"/>
    </row>
    <row r="809" spans="1:17" ht="30" x14ac:dyDescent="0.25">
      <c r="A809" s="62">
        <f t="shared" ref="A809:A815" si="12">+A808+1</f>
        <v>2</v>
      </c>
      <c r="B809" s="49" t="s">
        <v>1768</v>
      </c>
      <c r="C809" s="220" t="s">
        <v>1768</v>
      </c>
      <c r="D809" s="49" t="s">
        <v>1771</v>
      </c>
      <c r="E809" s="394" t="s">
        <v>1971</v>
      </c>
      <c r="F809" s="220" t="s">
        <v>21</v>
      </c>
      <c r="G809" s="220"/>
      <c r="H809" s="219">
        <v>41656</v>
      </c>
      <c r="I809" s="219">
        <v>41987</v>
      </c>
      <c r="J809" s="219" t="s">
        <v>22</v>
      </c>
      <c r="K809" s="394" t="s">
        <v>646</v>
      </c>
      <c r="L809" s="224" t="s">
        <v>1972</v>
      </c>
      <c r="M809" s="224">
        <v>636</v>
      </c>
      <c r="N809" s="224">
        <v>0</v>
      </c>
      <c r="O809" s="216">
        <v>37000000</v>
      </c>
      <c r="P809" s="442">
        <v>711</v>
      </c>
      <c r="Q809" s="215"/>
    </row>
    <row r="810" spans="1:17" ht="56.25" x14ac:dyDescent="0.25">
      <c r="A810" s="62">
        <f t="shared" si="12"/>
        <v>3</v>
      </c>
      <c r="B810" s="49" t="s">
        <v>1768</v>
      </c>
      <c r="C810" s="220" t="s">
        <v>1768</v>
      </c>
      <c r="D810" s="206" t="s">
        <v>1769</v>
      </c>
      <c r="E810" s="220" t="s">
        <v>1973</v>
      </c>
      <c r="F810" s="392" t="s">
        <v>22</v>
      </c>
      <c r="G810" s="224"/>
      <c r="H810" s="219">
        <v>41603</v>
      </c>
      <c r="I810" s="219">
        <v>41623</v>
      </c>
      <c r="J810" s="219" t="s">
        <v>22</v>
      </c>
      <c r="K810" s="394">
        <v>0</v>
      </c>
      <c r="L810" s="394">
        <v>1</v>
      </c>
      <c r="M810" s="394">
        <v>0</v>
      </c>
      <c r="N810" s="224">
        <v>0</v>
      </c>
      <c r="O810" s="216">
        <v>30591000</v>
      </c>
      <c r="P810" s="456">
        <v>712</v>
      </c>
      <c r="Q810" s="460" t="s">
        <v>1974</v>
      </c>
    </row>
    <row r="811" spans="1:17" ht="30" x14ac:dyDescent="0.25">
      <c r="A811" s="62">
        <f t="shared" si="12"/>
        <v>4</v>
      </c>
      <c r="B811" s="49" t="s">
        <v>1768</v>
      </c>
      <c r="C811" s="220" t="s">
        <v>1768</v>
      </c>
      <c r="D811" s="206" t="s">
        <v>1956</v>
      </c>
      <c r="E811" s="224" t="s">
        <v>1975</v>
      </c>
      <c r="F811" s="220" t="s">
        <v>21</v>
      </c>
      <c r="G811" s="220"/>
      <c r="H811" s="219">
        <v>41534</v>
      </c>
      <c r="I811" s="219">
        <v>41746</v>
      </c>
      <c r="J811" s="219" t="s">
        <v>22</v>
      </c>
      <c r="K811" s="224">
        <v>7</v>
      </c>
      <c r="L811" s="224">
        <v>0</v>
      </c>
      <c r="M811" s="224">
        <v>334</v>
      </c>
      <c r="N811" s="224">
        <v>0</v>
      </c>
      <c r="O811" s="216">
        <v>46017586</v>
      </c>
      <c r="P811" s="442">
        <v>713</v>
      </c>
      <c r="Q811" s="215"/>
    </row>
    <row r="812" spans="1:17" x14ac:dyDescent="0.25">
      <c r="A812" s="62">
        <f t="shared" si="12"/>
        <v>5</v>
      </c>
      <c r="B812" s="49"/>
      <c r="C812" s="50"/>
      <c r="D812" s="49"/>
      <c r="E812" s="64"/>
      <c r="F812" s="52"/>
      <c r="G812" s="52"/>
      <c r="H812" s="52"/>
      <c r="I812" s="55"/>
      <c r="J812" s="55"/>
      <c r="K812" s="55"/>
      <c r="L812" s="55"/>
      <c r="M812" s="56"/>
      <c r="N812" s="56"/>
      <c r="O812" s="57"/>
      <c r="P812" s="57"/>
      <c r="Q812" s="58"/>
    </row>
    <row r="813" spans="1:17" x14ac:dyDescent="0.25">
      <c r="A813" s="62">
        <f t="shared" si="12"/>
        <v>6</v>
      </c>
      <c r="B813" s="49"/>
      <c r="C813" s="50"/>
      <c r="D813" s="49"/>
      <c r="E813" s="64"/>
      <c r="F813" s="52"/>
      <c r="G813" s="52"/>
      <c r="H813" s="52"/>
      <c r="I813" s="55"/>
      <c r="J813" s="55"/>
      <c r="K813" s="55"/>
      <c r="L813" s="55"/>
      <c r="M813" s="56"/>
      <c r="N813" s="56"/>
      <c r="O813" s="57"/>
      <c r="P813" s="57"/>
      <c r="Q813" s="58"/>
    </row>
    <row r="814" spans="1:17" x14ac:dyDescent="0.25">
      <c r="A814" s="62">
        <f t="shared" si="12"/>
        <v>7</v>
      </c>
      <c r="B814" s="49"/>
      <c r="C814" s="50"/>
      <c r="D814" s="49"/>
      <c r="E814" s="64"/>
      <c r="F814" s="52"/>
      <c r="G814" s="52"/>
      <c r="H814" s="52"/>
      <c r="I814" s="55"/>
      <c r="J814" s="55"/>
      <c r="K814" s="55"/>
      <c r="L814" s="55"/>
      <c r="M814" s="56"/>
      <c r="N814" s="56"/>
      <c r="O814" s="57"/>
      <c r="P814" s="57"/>
      <c r="Q814" s="58"/>
    </row>
    <row r="815" spans="1:17" x14ac:dyDescent="0.25">
      <c r="A815" s="62">
        <f t="shared" si="12"/>
        <v>8</v>
      </c>
      <c r="B815" s="49"/>
      <c r="C815" s="50"/>
      <c r="D815" s="49"/>
      <c r="E815" s="64"/>
      <c r="F815" s="52"/>
      <c r="G815" s="52"/>
      <c r="H815" s="52"/>
      <c r="I815" s="55"/>
      <c r="J815" s="55"/>
      <c r="K815" s="55"/>
      <c r="L815" s="55"/>
      <c r="M815" s="56"/>
      <c r="N815" s="56"/>
      <c r="O815" s="57"/>
      <c r="P815" s="57"/>
      <c r="Q815" s="58"/>
    </row>
    <row r="816" spans="1:17" x14ac:dyDescent="0.25">
      <c r="A816" s="62"/>
      <c r="B816" s="63" t="s">
        <v>31</v>
      </c>
      <c r="C816" s="50"/>
      <c r="D816" s="49"/>
      <c r="E816" s="64"/>
      <c r="F816" s="52"/>
      <c r="G816" s="52"/>
      <c r="H816" s="52"/>
      <c r="I816" s="55"/>
      <c r="J816" s="55"/>
      <c r="K816" s="67">
        <f>SUM(K808:K815)</f>
        <v>22</v>
      </c>
      <c r="L816" s="67">
        <f>SUM(L808:L815)</f>
        <v>1</v>
      </c>
      <c r="M816" s="65">
        <f>SUM(M808:M815)</f>
        <v>1070</v>
      </c>
      <c r="N816" s="67">
        <f>SUM(N808:N815)</f>
        <v>0</v>
      </c>
      <c r="O816" s="57"/>
      <c r="P816" s="57"/>
      <c r="Q816" s="68"/>
    </row>
    <row r="817" spans="1:17" x14ac:dyDescent="0.25">
      <c r="A817" s="69"/>
      <c r="B817" s="69"/>
      <c r="C817" s="69"/>
      <c r="D817" s="69"/>
      <c r="E817" s="70"/>
      <c r="F817" s="69"/>
      <c r="G817" s="69"/>
      <c r="H817" s="69"/>
      <c r="I817" s="69"/>
      <c r="J817" s="69"/>
      <c r="K817" s="69"/>
      <c r="L817" s="69"/>
      <c r="M817" s="69"/>
      <c r="N817" s="69"/>
      <c r="O817" s="69"/>
      <c r="P817" s="69"/>
      <c r="Q817" s="69"/>
    </row>
    <row r="818" spans="1:17" x14ac:dyDescent="0.25">
      <c r="A818" s="69"/>
      <c r="B818" s="1069" t="s">
        <v>76</v>
      </c>
      <c r="C818" s="1069" t="s">
        <v>77</v>
      </c>
      <c r="D818" s="1071" t="s">
        <v>78</v>
      </c>
      <c r="E818" s="1071"/>
      <c r="F818" s="69"/>
      <c r="G818" s="69"/>
      <c r="H818" s="69"/>
      <c r="I818" s="69"/>
      <c r="J818" s="69"/>
      <c r="K818" s="69"/>
      <c r="L818" s="69"/>
      <c r="M818" s="69"/>
      <c r="N818" s="69"/>
      <c r="O818" s="69"/>
      <c r="P818" s="69"/>
      <c r="Q818" s="69"/>
    </row>
    <row r="819" spans="1:17" x14ac:dyDescent="0.25">
      <c r="A819" s="69"/>
      <c r="B819" s="1070"/>
      <c r="C819" s="1070"/>
      <c r="D819" s="673" t="s">
        <v>79</v>
      </c>
      <c r="E819" s="71" t="s">
        <v>80</v>
      </c>
      <c r="F819" s="69"/>
      <c r="G819" s="69"/>
      <c r="H819" s="69"/>
      <c r="I819" s="69"/>
      <c r="J819" s="69"/>
      <c r="K819" s="69"/>
      <c r="L819" s="69"/>
      <c r="M819" s="69"/>
      <c r="N819" s="69"/>
      <c r="O819" s="69"/>
      <c r="P819" s="69"/>
      <c r="Q819" s="69"/>
    </row>
    <row r="820" spans="1:17" ht="18.75" x14ac:dyDescent="0.25">
      <c r="A820" s="69"/>
      <c r="B820" s="72" t="s">
        <v>81</v>
      </c>
      <c r="C820" s="73">
        <f>+K816</f>
        <v>22</v>
      </c>
      <c r="D820" s="75" t="s">
        <v>21</v>
      </c>
      <c r="E820" s="75"/>
      <c r="F820" s="76"/>
      <c r="G820" s="76"/>
      <c r="H820" s="76"/>
      <c r="I820" s="76"/>
      <c r="J820" s="76"/>
      <c r="K820" s="76"/>
      <c r="L820" s="76"/>
      <c r="M820" s="76"/>
      <c r="N820" s="69"/>
      <c r="O820" s="69"/>
      <c r="P820" s="69"/>
      <c r="Q820" s="69"/>
    </row>
    <row r="821" spans="1:17" x14ac:dyDescent="0.25">
      <c r="A821" s="69"/>
      <c r="B821" s="72" t="s">
        <v>82</v>
      </c>
      <c r="C821" s="73">
        <f>+M816</f>
        <v>1070</v>
      </c>
      <c r="D821" s="75" t="s">
        <v>21</v>
      </c>
      <c r="E821" s="75"/>
      <c r="F821" s="69"/>
      <c r="G821" s="69"/>
      <c r="H821" s="69"/>
      <c r="I821" s="69"/>
      <c r="J821" s="69"/>
      <c r="K821" s="69"/>
      <c r="L821" s="69"/>
      <c r="M821" s="69"/>
      <c r="N821" s="69"/>
      <c r="O821" s="69"/>
      <c r="P821" s="69"/>
      <c r="Q821" s="69"/>
    </row>
    <row r="822" spans="1:17" x14ac:dyDescent="0.25">
      <c r="A822" s="69"/>
      <c r="B822" s="77"/>
      <c r="C822" s="1087"/>
      <c r="D822" s="1087"/>
      <c r="E822" s="1087"/>
      <c r="F822" s="1087"/>
      <c r="G822" s="1087"/>
      <c r="H822" s="1087"/>
      <c r="I822" s="1087"/>
      <c r="J822" s="1087"/>
      <c r="K822" s="1087"/>
      <c r="L822" s="1087"/>
      <c r="M822" s="1087"/>
      <c r="N822" s="1087"/>
      <c r="O822" s="69"/>
      <c r="P822" s="69"/>
      <c r="Q822" s="69"/>
    </row>
    <row r="823" spans="1:17" ht="15.75" thickBot="1" x14ac:dyDescent="0.3"/>
    <row r="824" spans="1:17" ht="27" thickBot="1" x14ac:dyDescent="0.3">
      <c r="B824" s="1088" t="s">
        <v>83</v>
      </c>
      <c r="C824" s="1088"/>
      <c r="D824" s="1088"/>
      <c r="E824" s="1088"/>
      <c r="F824" s="1088"/>
      <c r="G824" s="1088"/>
      <c r="H824" s="1088"/>
      <c r="I824" s="1088"/>
      <c r="J824" s="1088"/>
      <c r="K824" s="1088"/>
      <c r="L824" s="1088"/>
      <c r="M824" s="1088"/>
      <c r="N824" s="1088"/>
    </row>
    <row r="827" spans="1:17" ht="105" x14ac:dyDescent="0.25">
      <c r="B827" s="78" t="s">
        <v>84</v>
      </c>
      <c r="C827" s="79" t="s">
        <v>85</v>
      </c>
      <c r="D827" s="79" t="s">
        <v>86</v>
      </c>
      <c r="E827" s="79" t="s">
        <v>87</v>
      </c>
      <c r="F827" s="79" t="s">
        <v>88</v>
      </c>
      <c r="G827" s="79" t="s">
        <v>89</v>
      </c>
      <c r="H827" s="79" t="s">
        <v>90</v>
      </c>
      <c r="I827" s="79" t="s">
        <v>91</v>
      </c>
      <c r="J827" s="79" t="s">
        <v>92</v>
      </c>
      <c r="K827" s="79" t="s">
        <v>93</v>
      </c>
      <c r="L827" s="79" t="s">
        <v>94</v>
      </c>
      <c r="M827" s="80" t="s">
        <v>95</v>
      </c>
      <c r="N827" s="80" t="s">
        <v>96</v>
      </c>
      <c r="O827" s="1084" t="s">
        <v>97</v>
      </c>
      <c r="P827" s="1086"/>
      <c r="Q827" s="79" t="s">
        <v>98</v>
      </c>
    </row>
    <row r="828" spans="1:17" ht="24" x14ac:dyDescent="0.25">
      <c r="B828" s="81" t="s">
        <v>242</v>
      </c>
      <c r="C828" s="81" t="s">
        <v>1976</v>
      </c>
      <c r="D828" s="104" t="s">
        <v>1977</v>
      </c>
      <c r="E828" s="82">
        <v>65</v>
      </c>
      <c r="F828" s="83" t="s">
        <v>239</v>
      </c>
      <c r="G828" s="83" t="s">
        <v>21</v>
      </c>
      <c r="H828" s="83" t="s">
        <v>239</v>
      </c>
      <c r="I828" s="83" t="s">
        <v>239</v>
      </c>
      <c r="J828" s="84" t="s">
        <v>21</v>
      </c>
      <c r="K828" s="41" t="s">
        <v>21</v>
      </c>
      <c r="L828" s="41" t="s">
        <v>21</v>
      </c>
      <c r="M828" s="41" t="s">
        <v>21</v>
      </c>
      <c r="N828" s="41" t="s">
        <v>21</v>
      </c>
      <c r="O828" s="1264" t="s">
        <v>1978</v>
      </c>
      <c r="P828" s="1265"/>
      <c r="Q828" s="41" t="s">
        <v>21</v>
      </c>
    </row>
    <row r="829" spans="1:17" ht="36" x14ac:dyDescent="0.25">
      <c r="B829" s="81" t="s">
        <v>242</v>
      </c>
      <c r="C829" s="81" t="s">
        <v>1976</v>
      </c>
      <c r="D829" s="466" t="s">
        <v>1979</v>
      </c>
      <c r="E829" s="82">
        <v>52</v>
      </c>
      <c r="F829" s="83" t="s">
        <v>239</v>
      </c>
      <c r="G829" s="83" t="s">
        <v>21</v>
      </c>
      <c r="H829" s="83" t="s">
        <v>239</v>
      </c>
      <c r="I829" s="83" t="s">
        <v>239</v>
      </c>
      <c r="J829" s="84" t="s">
        <v>21</v>
      </c>
      <c r="K829" s="41" t="s">
        <v>21</v>
      </c>
      <c r="L829" s="41" t="s">
        <v>21</v>
      </c>
      <c r="M829" s="41" t="s">
        <v>21</v>
      </c>
      <c r="N829" s="41" t="s">
        <v>21</v>
      </c>
      <c r="O829" s="994"/>
      <c r="P829" s="996"/>
      <c r="Q829" s="41" t="s">
        <v>21</v>
      </c>
    </row>
    <row r="830" spans="1:17" x14ac:dyDescent="0.25">
      <c r="B830" s="81"/>
      <c r="C830" s="81"/>
      <c r="D830" s="82"/>
      <c r="E830" s="82"/>
      <c r="F830" s="83"/>
      <c r="G830" s="83"/>
      <c r="H830" s="83"/>
      <c r="I830" s="84"/>
      <c r="J830" s="84"/>
      <c r="K830" s="41"/>
      <c r="L830" s="41"/>
      <c r="M830" s="41"/>
      <c r="N830" s="41"/>
      <c r="O830" s="994"/>
      <c r="P830" s="996"/>
      <c r="Q830" s="41"/>
    </row>
    <row r="831" spans="1:17" x14ac:dyDescent="0.25">
      <c r="B831" s="81"/>
      <c r="C831" s="81"/>
      <c r="D831" s="82"/>
      <c r="E831" s="82"/>
      <c r="F831" s="83"/>
      <c r="G831" s="83"/>
      <c r="H831" s="83"/>
      <c r="I831" s="84"/>
      <c r="J831" s="84"/>
      <c r="K831" s="41"/>
      <c r="L831" s="41"/>
      <c r="M831" s="41"/>
      <c r="N831" s="41"/>
      <c r="O831" s="994"/>
      <c r="P831" s="996"/>
      <c r="Q831" s="41"/>
    </row>
    <row r="832" spans="1:17" x14ac:dyDescent="0.25">
      <c r="B832" s="81"/>
      <c r="C832" s="81"/>
      <c r="D832" s="82"/>
      <c r="E832" s="82"/>
      <c r="F832" s="83"/>
      <c r="G832" s="83"/>
      <c r="H832" s="83"/>
      <c r="I832" s="84"/>
      <c r="J832" s="84"/>
      <c r="K832" s="41"/>
      <c r="L832" s="41"/>
      <c r="M832" s="41"/>
      <c r="N832" s="41"/>
      <c r="O832" s="994"/>
      <c r="P832" s="996"/>
      <c r="Q832" s="41"/>
    </row>
    <row r="833" spans="2:17" x14ac:dyDescent="0.25">
      <c r="B833" s="81"/>
      <c r="C833" s="81"/>
      <c r="D833" s="82"/>
      <c r="E833" s="82"/>
      <c r="F833" s="83"/>
      <c r="G833" s="83"/>
      <c r="H833" s="83"/>
      <c r="I833" s="84"/>
      <c r="J833" s="84"/>
      <c r="K833" s="41"/>
      <c r="L833" s="41"/>
      <c r="M833" s="41"/>
      <c r="N833" s="41"/>
      <c r="O833" s="994"/>
      <c r="P833" s="996"/>
      <c r="Q833" s="41"/>
    </row>
    <row r="834" spans="2:17" x14ac:dyDescent="0.25">
      <c r="B834" s="41"/>
      <c r="C834" s="41"/>
      <c r="D834" s="41"/>
      <c r="E834" s="41"/>
      <c r="F834" s="41"/>
      <c r="G834" s="41"/>
      <c r="H834" s="41"/>
      <c r="I834" s="41"/>
      <c r="J834" s="41"/>
      <c r="K834" s="41"/>
      <c r="L834" s="41"/>
      <c r="M834" s="41"/>
      <c r="N834" s="41"/>
      <c r="O834" s="994"/>
      <c r="P834" s="996"/>
      <c r="Q834" s="41"/>
    </row>
    <row r="835" spans="2:17" x14ac:dyDescent="0.25">
      <c r="B835" s="2" t="s">
        <v>107</v>
      </c>
    </row>
    <row r="836" spans="2:17" x14ac:dyDescent="0.25">
      <c r="B836" s="2" t="s">
        <v>108</v>
      </c>
    </row>
    <row r="837" spans="2:17" x14ac:dyDescent="0.25">
      <c r="B837" s="2" t="s">
        <v>109</v>
      </c>
    </row>
    <row r="839" spans="2:17" ht="15.75" thickBot="1" x14ac:dyDescent="0.3"/>
    <row r="840" spans="2:17" ht="27" thickBot="1" x14ac:dyDescent="0.3">
      <c r="B840" s="1091" t="s">
        <v>110</v>
      </c>
      <c r="C840" s="1092"/>
      <c r="D840" s="1092"/>
      <c r="E840" s="1092"/>
      <c r="F840" s="1092"/>
      <c r="G840" s="1092"/>
      <c r="H840" s="1092"/>
      <c r="I840" s="1092"/>
      <c r="J840" s="1092"/>
      <c r="K840" s="1092"/>
      <c r="L840" s="1092"/>
      <c r="M840" s="1092"/>
      <c r="N840" s="1093"/>
    </row>
    <row r="845" spans="2:17" ht="75" x14ac:dyDescent="0.25">
      <c r="B845" s="78" t="s">
        <v>111</v>
      </c>
      <c r="C845" s="78" t="s">
        <v>112</v>
      </c>
      <c r="D845" s="78" t="s">
        <v>113</v>
      </c>
      <c r="E845" s="78" t="s">
        <v>114</v>
      </c>
      <c r="F845" s="78" t="s">
        <v>115</v>
      </c>
      <c r="G845" s="78" t="s">
        <v>116</v>
      </c>
      <c r="H845" s="78" t="s">
        <v>117</v>
      </c>
      <c r="I845" s="78" t="s">
        <v>118</v>
      </c>
      <c r="J845" s="1084" t="s">
        <v>119</v>
      </c>
      <c r="K845" s="1085"/>
      <c r="L845" s="1086"/>
      <c r="M845" s="78" t="s">
        <v>120</v>
      </c>
      <c r="N845" s="78" t="s">
        <v>121</v>
      </c>
      <c r="O845" s="78" t="s">
        <v>122</v>
      </c>
      <c r="P845" s="1084" t="s">
        <v>97</v>
      </c>
      <c r="Q845" s="1086"/>
    </row>
    <row r="846" spans="2:17" ht="15.75" x14ac:dyDescent="0.25">
      <c r="B846" s="116" t="s">
        <v>123</v>
      </c>
      <c r="C846" s="116"/>
      <c r="D846" s="81" t="s">
        <v>1980</v>
      </c>
      <c r="E846" s="81">
        <v>43187947</v>
      </c>
      <c r="F846" s="81" t="s">
        <v>131</v>
      </c>
      <c r="G846" s="81" t="s">
        <v>126</v>
      </c>
      <c r="H846" s="81">
        <v>2007</v>
      </c>
      <c r="I846" s="82"/>
      <c r="J846" s="86" t="s">
        <v>1840</v>
      </c>
      <c r="K846" s="87" t="s">
        <v>279</v>
      </c>
      <c r="L846" s="84" t="s">
        <v>233</v>
      </c>
      <c r="M846" s="41" t="s">
        <v>21</v>
      </c>
      <c r="N846" s="112" t="s">
        <v>21</v>
      </c>
      <c r="O846" s="112" t="s">
        <v>21</v>
      </c>
      <c r="P846" s="1119"/>
      <c r="Q846" s="1119"/>
    </row>
    <row r="847" spans="2:17" ht="15.75" x14ac:dyDescent="0.25">
      <c r="B847" s="116" t="s">
        <v>229</v>
      </c>
      <c r="C847" s="116"/>
      <c r="D847" s="81" t="s">
        <v>1981</v>
      </c>
      <c r="E847" s="81">
        <v>43817676</v>
      </c>
      <c r="F847" s="81" t="s">
        <v>273</v>
      </c>
      <c r="G847" s="81" t="s">
        <v>1982</v>
      </c>
      <c r="H847" s="81">
        <v>2014</v>
      </c>
      <c r="I847" s="82" t="s">
        <v>467</v>
      </c>
      <c r="J847" s="86" t="s">
        <v>217</v>
      </c>
      <c r="K847" s="87" t="s">
        <v>279</v>
      </c>
      <c r="L847" s="84" t="s">
        <v>273</v>
      </c>
      <c r="M847" s="41" t="s">
        <v>21</v>
      </c>
      <c r="N847" s="112" t="s">
        <v>21</v>
      </c>
      <c r="O847" s="112" t="s">
        <v>21</v>
      </c>
      <c r="P847" s="688"/>
      <c r="Q847" s="688"/>
    </row>
    <row r="848" spans="2:17" x14ac:dyDescent="0.2">
      <c r="B848" s="116"/>
      <c r="C848" s="116"/>
      <c r="D848" s="115"/>
      <c r="E848" s="115"/>
      <c r="F848" s="115"/>
      <c r="G848" s="115"/>
      <c r="H848" s="115"/>
      <c r="I848" s="99"/>
      <c r="J848" s="114"/>
      <c r="K848" s="114"/>
      <c r="L848" s="113"/>
      <c r="M848" s="112"/>
      <c r="N848" s="112"/>
      <c r="O848" s="112"/>
      <c r="P848" s="688"/>
      <c r="Q848" s="688"/>
    </row>
    <row r="849" spans="2:17" x14ac:dyDescent="0.2">
      <c r="B849" s="116"/>
      <c r="C849" s="116"/>
      <c r="D849" s="115"/>
      <c r="E849" s="115"/>
      <c r="F849" s="115"/>
      <c r="G849" s="115"/>
      <c r="H849" s="115"/>
      <c r="I849" s="115"/>
      <c r="J849" s="117"/>
      <c r="K849" s="114"/>
      <c r="L849" s="113"/>
      <c r="M849" s="112"/>
      <c r="N849" s="112"/>
      <c r="O849" s="112"/>
      <c r="P849" s="688"/>
      <c r="Q849" s="688"/>
    </row>
    <row r="850" spans="2:17" x14ac:dyDescent="0.2">
      <c r="B850" s="116"/>
      <c r="C850" s="116"/>
      <c r="D850" s="115"/>
      <c r="E850" s="115"/>
      <c r="F850" s="115"/>
      <c r="G850" s="115"/>
      <c r="H850" s="115"/>
      <c r="I850" s="99"/>
      <c r="J850" s="114"/>
      <c r="K850" s="114"/>
      <c r="L850" s="113"/>
      <c r="M850" s="112"/>
      <c r="N850" s="112"/>
      <c r="O850" s="112"/>
      <c r="P850" s="688"/>
      <c r="Q850" s="688"/>
    </row>
    <row r="851" spans="2:17" ht="15.75" thickBot="1" x14ac:dyDescent="0.3"/>
    <row r="852" spans="2:17" ht="27" thickBot="1" x14ac:dyDescent="0.3">
      <c r="B852" s="1091" t="s">
        <v>145</v>
      </c>
      <c r="C852" s="1092"/>
      <c r="D852" s="1092"/>
      <c r="E852" s="1092"/>
      <c r="F852" s="1092"/>
      <c r="G852" s="1092"/>
      <c r="H852" s="1092"/>
      <c r="I852" s="1092"/>
      <c r="J852" s="1092"/>
      <c r="K852" s="1092"/>
      <c r="L852" s="1092"/>
      <c r="M852" s="1092"/>
      <c r="N852" s="1093"/>
    </row>
    <row r="855" spans="2:17" ht="30" x14ac:dyDescent="0.25">
      <c r="B855" s="79" t="s">
        <v>20</v>
      </c>
      <c r="C855" s="79" t="s">
        <v>146</v>
      </c>
      <c r="D855" s="1084" t="s">
        <v>97</v>
      </c>
      <c r="E855" s="1086"/>
    </row>
    <row r="856" spans="2:17" x14ac:dyDescent="0.25">
      <c r="B856" s="682" t="s">
        <v>147</v>
      </c>
      <c r="C856" s="41" t="s">
        <v>21</v>
      </c>
      <c r="D856" s="993"/>
      <c r="E856" s="993"/>
    </row>
    <row r="859" spans="2:17" ht="26.25" x14ac:dyDescent="0.25">
      <c r="B859" s="1072" t="s">
        <v>148</v>
      </c>
      <c r="C859" s="1073"/>
      <c r="D859" s="1073"/>
      <c r="E859" s="1073"/>
      <c r="F859" s="1073"/>
      <c r="G859" s="1073"/>
      <c r="H859" s="1073"/>
      <c r="I859" s="1073"/>
      <c r="J859" s="1073"/>
      <c r="K859" s="1073"/>
      <c r="L859" s="1073"/>
      <c r="M859" s="1073"/>
      <c r="N859" s="1073"/>
      <c r="O859" s="1073"/>
      <c r="P859" s="1073"/>
    </row>
    <row r="861" spans="2:17" ht="15.75" thickBot="1" x14ac:dyDescent="0.3"/>
    <row r="862" spans="2:17" ht="27" thickBot="1" x14ac:dyDescent="0.3">
      <c r="B862" s="1091" t="s">
        <v>149</v>
      </c>
      <c r="C862" s="1092"/>
      <c r="D862" s="1092"/>
      <c r="E862" s="1092"/>
      <c r="F862" s="1092"/>
      <c r="G862" s="1092"/>
      <c r="H862" s="1092"/>
      <c r="I862" s="1092"/>
      <c r="J862" s="1092"/>
      <c r="K862" s="1092"/>
      <c r="L862" s="1092"/>
      <c r="M862" s="1092"/>
      <c r="N862" s="1093"/>
    </row>
    <row r="864" spans="2:17" ht="15.75" thickBot="1" x14ac:dyDescent="0.3">
      <c r="M864" s="45"/>
      <c r="N864" s="45"/>
    </row>
    <row r="865" spans="1:17" ht="60" x14ac:dyDescent="0.25">
      <c r="A865" s="14"/>
      <c r="B865" s="46" t="s">
        <v>36</v>
      </c>
      <c r="C865" s="46" t="s">
        <v>37</v>
      </c>
      <c r="D865" s="46" t="s">
        <v>38</v>
      </c>
      <c r="E865" s="46" t="s">
        <v>39</v>
      </c>
      <c r="F865" s="46" t="s">
        <v>40</v>
      </c>
      <c r="G865" s="46" t="s">
        <v>41</v>
      </c>
      <c r="H865" s="46" t="s">
        <v>42</v>
      </c>
      <c r="I865" s="46" t="s">
        <v>43</v>
      </c>
      <c r="J865" s="46" t="s">
        <v>44</v>
      </c>
      <c r="K865" s="46" t="s">
        <v>45</v>
      </c>
      <c r="L865" s="46" t="s">
        <v>46</v>
      </c>
      <c r="M865" s="47" t="s">
        <v>47</v>
      </c>
      <c r="N865" s="46" t="s">
        <v>48</v>
      </c>
      <c r="O865" s="46" t="s">
        <v>49</v>
      </c>
      <c r="P865" s="48" t="s">
        <v>50</v>
      </c>
      <c r="Q865" s="48" t="s">
        <v>51</v>
      </c>
    </row>
    <row r="866" spans="1:17" ht="30" x14ac:dyDescent="0.25">
      <c r="A866" s="62">
        <v>1</v>
      </c>
      <c r="B866" s="206" t="s">
        <v>1768</v>
      </c>
      <c r="C866" s="220" t="s">
        <v>1768</v>
      </c>
      <c r="D866" s="206" t="s">
        <v>1928</v>
      </c>
      <c r="E866" s="224" t="s">
        <v>1983</v>
      </c>
      <c r="F866" s="220" t="s">
        <v>21</v>
      </c>
      <c r="G866" s="226"/>
      <c r="H866" s="219">
        <v>41291</v>
      </c>
      <c r="I866" s="219">
        <v>41472</v>
      </c>
      <c r="J866" s="219" t="s">
        <v>22</v>
      </c>
      <c r="K866" s="224">
        <v>7</v>
      </c>
      <c r="L866" s="224">
        <v>0</v>
      </c>
      <c r="M866" s="224">
        <v>440</v>
      </c>
      <c r="N866" s="224">
        <f>+M866*G866</f>
        <v>0</v>
      </c>
      <c r="O866" s="216">
        <v>15000000</v>
      </c>
      <c r="P866" s="442">
        <v>767</v>
      </c>
      <c r="Q866" s="215"/>
    </row>
    <row r="867" spans="1:17" ht="30" x14ac:dyDescent="0.25">
      <c r="A867" s="62">
        <f t="shared" ref="A867:A873" si="13">+A866+1</f>
        <v>2</v>
      </c>
      <c r="B867" s="206" t="s">
        <v>1768</v>
      </c>
      <c r="C867" s="220" t="s">
        <v>1768</v>
      </c>
      <c r="D867" s="206" t="s">
        <v>1865</v>
      </c>
      <c r="E867" s="394" t="s">
        <v>1984</v>
      </c>
      <c r="F867" s="393" t="s">
        <v>22</v>
      </c>
      <c r="G867" s="220"/>
      <c r="H867" s="219">
        <v>41453</v>
      </c>
      <c r="I867" s="219">
        <v>41636</v>
      </c>
      <c r="J867" s="219" t="s">
        <v>22</v>
      </c>
      <c r="K867" s="394"/>
      <c r="L867" s="224">
        <v>6</v>
      </c>
      <c r="M867" s="224">
        <v>0</v>
      </c>
      <c r="N867" s="224">
        <v>0</v>
      </c>
      <c r="O867" s="216">
        <v>60000000</v>
      </c>
      <c r="P867" s="442">
        <v>769</v>
      </c>
      <c r="Q867" s="215"/>
    </row>
    <row r="868" spans="1:17" x14ac:dyDescent="0.25">
      <c r="A868" s="62">
        <f t="shared" si="13"/>
        <v>3</v>
      </c>
      <c r="B868" s="206"/>
      <c r="C868" s="220"/>
      <c r="D868" s="206"/>
      <c r="E868" s="220"/>
      <c r="F868" s="206"/>
      <c r="G868" s="224"/>
      <c r="H868" s="219"/>
      <c r="I868" s="219"/>
      <c r="J868" s="219"/>
      <c r="K868" s="224"/>
      <c r="L868" s="224"/>
      <c r="M868" s="224"/>
      <c r="N868" s="224"/>
      <c r="O868" s="216"/>
      <c r="P868" s="456"/>
      <c r="Q868" s="216"/>
    </row>
    <row r="869" spans="1:17" x14ac:dyDescent="0.25">
      <c r="A869" s="62">
        <f t="shared" si="13"/>
        <v>4</v>
      </c>
      <c r="B869" s="206"/>
      <c r="C869" s="220"/>
      <c r="D869" s="206"/>
      <c r="E869" s="224"/>
      <c r="F869" s="220"/>
      <c r="G869" s="220"/>
      <c r="H869" s="219"/>
      <c r="I869" s="219"/>
      <c r="J869" s="219"/>
      <c r="K869" s="224"/>
      <c r="L869" s="224"/>
      <c r="M869" s="224"/>
      <c r="N869" s="224"/>
      <c r="O869" s="216"/>
      <c r="P869" s="442"/>
      <c r="Q869" s="215"/>
    </row>
    <row r="870" spans="1:17" x14ac:dyDescent="0.25">
      <c r="A870" s="62">
        <f t="shared" si="13"/>
        <v>5</v>
      </c>
      <c r="B870" s="49"/>
      <c r="C870" s="50"/>
      <c r="D870" s="49"/>
      <c r="E870" s="64"/>
      <c r="F870" s="52"/>
      <c r="G870" s="52"/>
      <c r="H870" s="52"/>
      <c r="I870" s="55"/>
      <c r="J870" s="55"/>
      <c r="K870" s="55"/>
      <c r="L870" s="55"/>
      <c r="M870" s="56"/>
      <c r="N870" s="56"/>
      <c r="O870" s="57"/>
      <c r="P870" s="57"/>
      <c r="Q870" s="58"/>
    </row>
    <row r="871" spans="1:17" x14ac:dyDescent="0.25">
      <c r="A871" s="62">
        <f t="shared" si="13"/>
        <v>6</v>
      </c>
      <c r="B871" s="49"/>
      <c r="C871" s="50"/>
      <c r="D871" s="49"/>
      <c r="E871" s="64"/>
      <c r="F871" s="52"/>
      <c r="G871" s="52"/>
      <c r="H871" s="52"/>
      <c r="I871" s="55"/>
      <c r="J871" s="55"/>
      <c r="K871" s="55"/>
      <c r="L871" s="55"/>
      <c r="M871" s="56"/>
      <c r="N871" s="56"/>
      <c r="O871" s="57"/>
      <c r="P871" s="57"/>
      <c r="Q871" s="58"/>
    </row>
    <row r="872" spans="1:17" x14ac:dyDescent="0.25">
      <c r="A872" s="62">
        <f t="shared" si="13"/>
        <v>7</v>
      </c>
      <c r="B872" s="49"/>
      <c r="C872" s="50"/>
      <c r="D872" s="49"/>
      <c r="E872" s="64"/>
      <c r="F872" s="52"/>
      <c r="G872" s="52"/>
      <c r="H872" s="52"/>
      <c r="I872" s="55"/>
      <c r="J872" s="55"/>
      <c r="K872" s="55"/>
      <c r="L872" s="55"/>
      <c r="M872" s="56"/>
      <c r="N872" s="56"/>
      <c r="O872" s="57"/>
      <c r="P872" s="57"/>
      <c r="Q872" s="58"/>
    </row>
    <row r="873" spans="1:17" x14ac:dyDescent="0.25">
      <c r="A873" s="62">
        <f t="shared" si="13"/>
        <v>8</v>
      </c>
      <c r="B873" s="49"/>
      <c r="C873" s="50"/>
      <c r="D873" s="49"/>
      <c r="E873" s="64"/>
      <c r="F873" s="52"/>
      <c r="G873" s="52"/>
      <c r="H873" s="52"/>
      <c r="I873" s="55"/>
      <c r="J873" s="55"/>
      <c r="K873" s="55"/>
      <c r="L873" s="55"/>
      <c r="M873" s="56"/>
      <c r="N873" s="56"/>
      <c r="O873" s="57"/>
      <c r="P873" s="57"/>
      <c r="Q873" s="58"/>
    </row>
    <row r="874" spans="1:17" x14ac:dyDescent="0.25">
      <c r="A874" s="62"/>
      <c r="B874" s="63" t="s">
        <v>31</v>
      </c>
      <c r="C874" s="50"/>
      <c r="D874" s="49"/>
      <c r="E874" s="64"/>
      <c r="F874" s="52"/>
      <c r="G874" s="52"/>
      <c r="H874" s="52"/>
      <c r="I874" s="55"/>
      <c r="J874" s="55"/>
      <c r="K874" s="67">
        <f>SUM(K866:K873)</f>
        <v>7</v>
      </c>
      <c r="L874" s="67">
        <f>SUM(L866:L873)</f>
        <v>6</v>
      </c>
      <c r="M874" s="65">
        <f>SUM(M866:M873)</f>
        <v>440</v>
      </c>
      <c r="N874" s="67">
        <f>SUM(N866:N873)</f>
        <v>0</v>
      </c>
      <c r="O874" s="57"/>
      <c r="P874" s="57"/>
      <c r="Q874" s="68"/>
    </row>
    <row r="875" spans="1:17" x14ac:dyDescent="0.25">
      <c r="B875" s="69"/>
      <c r="C875" s="69"/>
      <c r="D875" s="69"/>
      <c r="E875" s="70"/>
      <c r="F875" s="69"/>
      <c r="G875" s="69"/>
      <c r="H875" s="69"/>
      <c r="I875" s="69"/>
      <c r="J875" s="69"/>
      <c r="K875" s="69"/>
      <c r="L875" s="69"/>
      <c r="M875" s="69"/>
      <c r="N875" s="69"/>
      <c r="O875" s="69"/>
      <c r="P875" s="69"/>
    </row>
    <row r="876" spans="1:17" ht="18.75" x14ac:dyDescent="0.25">
      <c r="B876" s="72" t="s">
        <v>172</v>
      </c>
      <c r="C876" s="89">
        <f>+K874</f>
        <v>7</v>
      </c>
      <c r="H876" s="76"/>
      <c r="I876" s="76"/>
      <c r="J876" s="76"/>
      <c r="K876" s="76"/>
      <c r="L876" s="76"/>
      <c r="M876" s="76"/>
      <c r="N876" s="69"/>
      <c r="O876" s="69"/>
      <c r="P876" s="69"/>
    </row>
    <row r="878" spans="1:17" ht="15.75" thickBot="1" x14ac:dyDescent="0.3"/>
    <row r="879" spans="1:17" ht="30.75" thickBot="1" x14ac:dyDescent="0.3">
      <c r="B879" s="90" t="s">
        <v>173</v>
      </c>
      <c r="C879" s="91" t="s">
        <v>174</v>
      </c>
      <c r="D879" s="90" t="s">
        <v>30</v>
      </c>
      <c r="E879" s="91" t="s">
        <v>175</v>
      </c>
    </row>
    <row r="880" spans="1:17" x14ac:dyDescent="0.25">
      <c r="B880" s="92" t="s">
        <v>176</v>
      </c>
      <c r="C880" s="93">
        <v>20</v>
      </c>
      <c r="D880" s="93">
        <v>20</v>
      </c>
      <c r="E880" s="1094">
        <f>+D880+D881+D882</f>
        <v>20</v>
      </c>
    </row>
    <row r="881" spans="2:17" x14ac:dyDescent="0.25">
      <c r="B881" s="92" t="s">
        <v>177</v>
      </c>
      <c r="C881" s="74">
        <v>30</v>
      </c>
      <c r="D881" s="702"/>
      <c r="E881" s="1095"/>
    </row>
    <row r="882" spans="2:17" ht="15.75" thickBot="1" x14ac:dyDescent="0.3">
      <c r="B882" s="92" t="s">
        <v>178</v>
      </c>
      <c r="C882" s="94">
        <v>40</v>
      </c>
      <c r="D882" s="94">
        <v>0</v>
      </c>
      <c r="E882" s="1096"/>
    </row>
    <row r="884" spans="2:17" ht="15.75" thickBot="1" x14ac:dyDescent="0.3"/>
    <row r="885" spans="2:17" ht="27" thickBot="1" x14ac:dyDescent="0.3">
      <c r="B885" s="1091" t="s">
        <v>179</v>
      </c>
      <c r="C885" s="1092"/>
      <c r="D885" s="1092"/>
      <c r="E885" s="1092"/>
      <c r="F885" s="1092"/>
      <c r="G885" s="1092"/>
      <c r="H885" s="1092"/>
      <c r="I885" s="1092"/>
      <c r="J885" s="1092"/>
      <c r="K885" s="1092"/>
      <c r="L885" s="1092"/>
      <c r="M885" s="1092"/>
      <c r="N885" s="1093"/>
    </row>
    <row r="887" spans="2:17" ht="75" x14ac:dyDescent="0.25">
      <c r="B887" s="78" t="s">
        <v>111</v>
      </c>
      <c r="C887" s="78" t="s">
        <v>112</v>
      </c>
      <c r="D887" s="78" t="s">
        <v>113</v>
      </c>
      <c r="E887" s="78" t="s">
        <v>114</v>
      </c>
      <c r="F887" s="78" t="s">
        <v>115</v>
      </c>
      <c r="G887" s="78" t="s">
        <v>116</v>
      </c>
      <c r="H887" s="78" t="s">
        <v>117</v>
      </c>
      <c r="I887" s="78" t="s">
        <v>118</v>
      </c>
      <c r="J887" s="1084" t="s">
        <v>119</v>
      </c>
      <c r="K887" s="1085"/>
      <c r="L887" s="1086"/>
      <c r="M887" s="78" t="s">
        <v>120</v>
      </c>
      <c r="N887" s="78" t="s">
        <v>121</v>
      </c>
      <c r="O887" s="78" t="s">
        <v>122</v>
      </c>
      <c r="P887" s="1084" t="s">
        <v>97</v>
      </c>
      <c r="Q887" s="1086"/>
    </row>
    <row r="888" spans="2:17" x14ac:dyDescent="0.25">
      <c r="B888" s="85" t="s">
        <v>180</v>
      </c>
      <c r="C888" s="85"/>
      <c r="D888" s="41" t="s">
        <v>1958</v>
      </c>
      <c r="E888" s="41">
        <v>43569514</v>
      </c>
      <c r="F888" s="41" t="s">
        <v>273</v>
      </c>
      <c r="G888" s="41" t="s">
        <v>205</v>
      </c>
      <c r="H888" s="41">
        <v>2013</v>
      </c>
      <c r="I888" s="41"/>
      <c r="J888" s="41" t="s">
        <v>1959</v>
      </c>
      <c r="K888" s="41" t="s">
        <v>1377</v>
      </c>
      <c r="L888" s="41" t="s">
        <v>262</v>
      </c>
      <c r="M888" s="41" t="s">
        <v>21</v>
      </c>
      <c r="N888" s="41" t="s">
        <v>22</v>
      </c>
      <c r="O888" s="41" t="s">
        <v>22</v>
      </c>
      <c r="P888" s="1266" t="s">
        <v>1985</v>
      </c>
      <c r="Q888" s="1266"/>
    </row>
    <row r="889" spans="2:17" x14ac:dyDescent="0.25">
      <c r="B889" s="85" t="s">
        <v>214</v>
      </c>
      <c r="C889" s="85"/>
      <c r="D889" s="41" t="s">
        <v>1961</v>
      </c>
      <c r="E889" s="41">
        <v>1035224187</v>
      </c>
      <c r="F889" s="41" t="s">
        <v>396</v>
      </c>
      <c r="G889" s="41" t="s">
        <v>183</v>
      </c>
      <c r="H889" s="41">
        <v>2010</v>
      </c>
      <c r="I889" s="41"/>
      <c r="J889" s="41" t="s">
        <v>1962</v>
      </c>
      <c r="K889" s="41" t="s">
        <v>268</v>
      </c>
      <c r="L889" s="41" t="s">
        <v>262</v>
      </c>
      <c r="M889" s="41" t="s">
        <v>21</v>
      </c>
      <c r="N889" s="41" t="s">
        <v>21</v>
      </c>
      <c r="O889" s="41" t="s">
        <v>21</v>
      </c>
      <c r="P889" s="668"/>
      <c r="Q889" s="668"/>
    </row>
    <row r="890" spans="2:17" x14ac:dyDescent="0.25">
      <c r="B890" s="85"/>
      <c r="C890" s="85"/>
      <c r="D890" s="81"/>
      <c r="E890" s="81"/>
      <c r="F890" s="81"/>
      <c r="G890" s="81"/>
      <c r="H890" s="81"/>
      <c r="I890" s="82"/>
      <c r="J890" s="86"/>
      <c r="K890" s="87"/>
      <c r="L890" s="84"/>
      <c r="M890" s="41"/>
      <c r="N890" s="41"/>
      <c r="O890" s="41"/>
      <c r="P890" s="668"/>
      <c r="Q890" s="668"/>
    </row>
    <row r="891" spans="2:17" x14ac:dyDescent="0.25">
      <c r="C891" s="85"/>
      <c r="D891" s="81"/>
      <c r="E891" s="81"/>
      <c r="F891" s="81"/>
      <c r="G891" s="81"/>
      <c r="H891" s="81"/>
      <c r="I891" s="82"/>
      <c r="J891" s="86"/>
      <c r="K891" s="84"/>
      <c r="L891" s="84"/>
      <c r="M891" s="41"/>
      <c r="N891" s="41"/>
      <c r="O891" s="41"/>
      <c r="P891" s="993"/>
      <c r="Q891" s="993"/>
    </row>
    <row r="894" spans="2:17" ht="15.75" thickBot="1" x14ac:dyDescent="0.3"/>
    <row r="895" spans="2:17" ht="30" x14ac:dyDescent="0.25">
      <c r="B895" s="42" t="s">
        <v>20</v>
      </c>
      <c r="C895" s="42" t="s">
        <v>173</v>
      </c>
      <c r="D895" s="78" t="s">
        <v>174</v>
      </c>
      <c r="E895" s="42" t="s">
        <v>30</v>
      </c>
      <c r="F895" s="91" t="s">
        <v>194</v>
      </c>
      <c r="G895" s="96"/>
    </row>
    <row r="896" spans="2:17" ht="108" x14ac:dyDescent="0.2">
      <c r="B896" s="1097" t="s">
        <v>195</v>
      </c>
      <c r="C896" s="97" t="s">
        <v>196</v>
      </c>
      <c r="D896" s="668">
        <v>25</v>
      </c>
      <c r="E896" s="668">
        <v>0</v>
      </c>
      <c r="F896" s="1098">
        <f>+E896+E897+E898</f>
        <v>25</v>
      </c>
      <c r="G896" s="98"/>
    </row>
    <row r="897" spans="2:7" ht="96" x14ac:dyDescent="0.2">
      <c r="B897" s="1097"/>
      <c r="C897" s="97" t="s">
        <v>197</v>
      </c>
      <c r="D897" s="675">
        <v>25</v>
      </c>
      <c r="E897" s="668">
        <v>25</v>
      </c>
      <c r="F897" s="1099"/>
      <c r="G897" s="98"/>
    </row>
    <row r="898" spans="2:7" ht="60" x14ac:dyDescent="0.2">
      <c r="B898" s="1097"/>
      <c r="C898" s="97" t="s">
        <v>198</v>
      </c>
      <c r="D898" s="668">
        <v>10</v>
      </c>
      <c r="E898" s="668">
        <v>0</v>
      </c>
      <c r="F898" s="1100"/>
      <c r="G898" s="98"/>
    </row>
    <row r="899" spans="2:7" x14ac:dyDescent="0.25">
      <c r="C899"/>
    </row>
    <row r="902" spans="2:7" x14ac:dyDescent="0.25">
      <c r="B902" s="39" t="s">
        <v>199</v>
      </c>
    </row>
    <row r="905" spans="2:7" x14ac:dyDescent="0.25">
      <c r="B905" s="40" t="s">
        <v>20</v>
      </c>
      <c r="C905" s="40" t="s">
        <v>29</v>
      </c>
      <c r="D905" s="42" t="s">
        <v>30</v>
      </c>
      <c r="E905" s="42" t="s">
        <v>31</v>
      </c>
    </row>
    <row r="906" spans="2:7" ht="28.5" x14ac:dyDescent="0.25">
      <c r="B906" s="43" t="s">
        <v>200</v>
      </c>
      <c r="C906" s="44">
        <v>40</v>
      </c>
      <c r="D906" s="668">
        <f>+E880</f>
        <v>20</v>
      </c>
      <c r="E906" s="1081">
        <f>+D906+D907</f>
        <v>45</v>
      </c>
    </row>
    <row r="907" spans="2:7" ht="42.75" x14ac:dyDescent="0.25">
      <c r="B907" s="43" t="s">
        <v>201</v>
      </c>
      <c r="C907" s="44">
        <v>60</v>
      </c>
      <c r="D907" s="668">
        <f>+F896</f>
        <v>25</v>
      </c>
      <c r="E907" s="1082"/>
    </row>
  </sheetData>
  <mergeCells count="255">
    <mergeCell ref="B896:B898"/>
    <mergeCell ref="F896:F898"/>
    <mergeCell ref="E906:E907"/>
    <mergeCell ref="E880:E882"/>
    <mergeCell ref="B885:N885"/>
    <mergeCell ref="J887:L887"/>
    <mergeCell ref="P887:Q887"/>
    <mergeCell ref="P888:Q888"/>
    <mergeCell ref="P891:Q891"/>
    <mergeCell ref="P846:Q846"/>
    <mergeCell ref="B852:N852"/>
    <mergeCell ref="D855:E855"/>
    <mergeCell ref="D856:E856"/>
    <mergeCell ref="B859:P859"/>
    <mergeCell ref="B862:N862"/>
    <mergeCell ref="O832:P832"/>
    <mergeCell ref="O833:P833"/>
    <mergeCell ref="O834:P834"/>
    <mergeCell ref="B840:N840"/>
    <mergeCell ref="J845:L845"/>
    <mergeCell ref="P845:Q845"/>
    <mergeCell ref="B824:N824"/>
    <mergeCell ref="O827:P827"/>
    <mergeCell ref="O828:P828"/>
    <mergeCell ref="O829:P829"/>
    <mergeCell ref="O830:P830"/>
    <mergeCell ref="O831:P831"/>
    <mergeCell ref="E799:E800"/>
    <mergeCell ref="M804:N804"/>
    <mergeCell ref="B818:B819"/>
    <mergeCell ref="C818:C819"/>
    <mergeCell ref="D818:E818"/>
    <mergeCell ref="C822:N822"/>
    <mergeCell ref="C766:N766"/>
    <mergeCell ref="C767:N767"/>
    <mergeCell ref="C768:N768"/>
    <mergeCell ref="C769:E769"/>
    <mergeCell ref="B773:C780"/>
    <mergeCell ref="B781:C781"/>
    <mergeCell ref="B746:B748"/>
    <mergeCell ref="F746:F748"/>
    <mergeCell ref="E756:E757"/>
    <mergeCell ref="B761:P761"/>
    <mergeCell ref="B763:P763"/>
    <mergeCell ref="C765:N765"/>
    <mergeCell ref="E729:E731"/>
    <mergeCell ref="B734:N734"/>
    <mergeCell ref="J736:L736"/>
    <mergeCell ref="P736:Q736"/>
    <mergeCell ref="P737:Q737"/>
    <mergeCell ref="P741:Q741"/>
    <mergeCell ref="P693:Q693"/>
    <mergeCell ref="B701:N701"/>
    <mergeCell ref="D704:E704"/>
    <mergeCell ref="D705:E705"/>
    <mergeCell ref="B708:P708"/>
    <mergeCell ref="B711:N711"/>
    <mergeCell ref="O679:P679"/>
    <mergeCell ref="O680:P680"/>
    <mergeCell ref="O681:P681"/>
    <mergeCell ref="B687:N687"/>
    <mergeCell ref="J692:L692"/>
    <mergeCell ref="P692:Q692"/>
    <mergeCell ref="B671:N671"/>
    <mergeCell ref="O674:P674"/>
    <mergeCell ref="O675:P675"/>
    <mergeCell ref="O676:P676"/>
    <mergeCell ref="O677:P677"/>
    <mergeCell ref="O678:P678"/>
    <mergeCell ref="E646:E647"/>
    <mergeCell ref="M651:N651"/>
    <mergeCell ref="B665:B666"/>
    <mergeCell ref="C665:C666"/>
    <mergeCell ref="D665:E665"/>
    <mergeCell ref="C669:N669"/>
    <mergeCell ref="C613:N613"/>
    <mergeCell ref="C614:N614"/>
    <mergeCell ref="C615:N615"/>
    <mergeCell ref="C616:E616"/>
    <mergeCell ref="B620:C627"/>
    <mergeCell ref="B628:C628"/>
    <mergeCell ref="B593:B595"/>
    <mergeCell ref="F593:F595"/>
    <mergeCell ref="E603:E604"/>
    <mergeCell ref="B608:P608"/>
    <mergeCell ref="B610:P610"/>
    <mergeCell ref="C612:N612"/>
    <mergeCell ref="E577:E579"/>
    <mergeCell ref="B582:N582"/>
    <mergeCell ref="J584:L584"/>
    <mergeCell ref="P584:Q584"/>
    <mergeCell ref="P585:Q585"/>
    <mergeCell ref="P588:Q588"/>
    <mergeCell ref="P540:Q540"/>
    <mergeCell ref="B549:N549"/>
    <mergeCell ref="D552:E552"/>
    <mergeCell ref="D553:E553"/>
    <mergeCell ref="B556:P556"/>
    <mergeCell ref="B559:N559"/>
    <mergeCell ref="O526:P526"/>
    <mergeCell ref="O527:P527"/>
    <mergeCell ref="O528:P528"/>
    <mergeCell ref="B534:N534"/>
    <mergeCell ref="J539:L539"/>
    <mergeCell ref="P539:Q539"/>
    <mergeCell ref="B518:N518"/>
    <mergeCell ref="O521:P521"/>
    <mergeCell ref="O522:P522"/>
    <mergeCell ref="O523:P523"/>
    <mergeCell ref="O524:P524"/>
    <mergeCell ref="O525:P525"/>
    <mergeCell ref="E493:E494"/>
    <mergeCell ref="M498:N498"/>
    <mergeCell ref="B512:B513"/>
    <mergeCell ref="C512:C513"/>
    <mergeCell ref="D512:E512"/>
    <mergeCell ref="C516:N516"/>
    <mergeCell ref="C460:N460"/>
    <mergeCell ref="C461:N461"/>
    <mergeCell ref="C462:N462"/>
    <mergeCell ref="C463:E463"/>
    <mergeCell ref="B467:C474"/>
    <mergeCell ref="B475:C475"/>
    <mergeCell ref="B440:B442"/>
    <mergeCell ref="F440:F442"/>
    <mergeCell ref="E450:E451"/>
    <mergeCell ref="B455:P455"/>
    <mergeCell ref="B457:P457"/>
    <mergeCell ref="C459:N459"/>
    <mergeCell ref="E424:E426"/>
    <mergeCell ref="B429:N429"/>
    <mergeCell ref="J431:L431"/>
    <mergeCell ref="P431:Q431"/>
    <mergeCell ref="P432:Q432"/>
    <mergeCell ref="P435:Q435"/>
    <mergeCell ref="P390:Q390"/>
    <mergeCell ref="B396:N396"/>
    <mergeCell ref="D399:E399"/>
    <mergeCell ref="D400:E400"/>
    <mergeCell ref="B403:P403"/>
    <mergeCell ref="B406:N406"/>
    <mergeCell ref="O375:P375"/>
    <mergeCell ref="O376:P376"/>
    <mergeCell ref="O377:P377"/>
    <mergeCell ref="O378:P378"/>
    <mergeCell ref="B384:N384"/>
    <mergeCell ref="J389:L389"/>
    <mergeCell ref="P389:Q389"/>
    <mergeCell ref="C366:N366"/>
    <mergeCell ref="B368:N368"/>
    <mergeCell ref="O371:P371"/>
    <mergeCell ref="O372:P372"/>
    <mergeCell ref="O373:P373"/>
    <mergeCell ref="O374:P374"/>
    <mergeCell ref="B325:C325"/>
    <mergeCell ref="E343:E344"/>
    <mergeCell ref="M348:N348"/>
    <mergeCell ref="B362:B363"/>
    <mergeCell ref="C362:C363"/>
    <mergeCell ref="D362:E362"/>
    <mergeCell ref="C309:N309"/>
    <mergeCell ref="C310:N310"/>
    <mergeCell ref="C311:N311"/>
    <mergeCell ref="C312:N312"/>
    <mergeCell ref="C313:E313"/>
    <mergeCell ref="B317:C324"/>
    <mergeCell ref="P285:Q285"/>
    <mergeCell ref="B290:B292"/>
    <mergeCell ref="F290:F292"/>
    <mergeCell ref="E300:E301"/>
    <mergeCell ref="B305:P305"/>
    <mergeCell ref="B307:P307"/>
    <mergeCell ref="E274:E276"/>
    <mergeCell ref="B279:N279"/>
    <mergeCell ref="J281:L281"/>
    <mergeCell ref="P281:Q281"/>
    <mergeCell ref="P282:Q282"/>
    <mergeCell ref="P283:Q283"/>
    <mergeCell ref="P240:Q240"/>
    <mergeCell ref="B246:N246"/>
    <mergeCell ref="D249:E249"/>
    <mergeCell ref="D250:E250"/>
    <mergeCell ref="B253:P253"/>
    <mergeCell ref="B256:N256"/>
    <mergeCell ref="O225:P225"/>
    <mergeCell ref="O226:P226"/>
    <mergeCell ref="O227:P227"/>
    <mergeCell ref="O228:P228"/>
    <mergeCell ref="B234:N234"/>
    <mergeCell ref="J239:L239"/>
    <mergeCell ref="P239:Q239"/>
    <mergeCell ref="C216:N216"/>
    <mergeCell ref="B218:N218"/>
    <mergeCell ref="O221:P221"/>
    <mergeCell ref="O222:P222"/>
    <mergeCell ref="O223:P223"/>
    <mergeCell ref="O224:P224"/>
    <mergeCell ref="B167:C174"/>
    <mergeCell ref="B175:C175"/>
    <mergeCell ref="E193:E194"/>
    <mergeCell ref="M198:N198"/>
    <mergeCell ref="B212:B213"/>
    <mergeCell ref="C212:C213"/>
    <mergeCell ref="D212:E212"/>
    <mergeCell ref="B157:P157"/>
    <mergeCell ref="C159:N159"/>
    <mergeCell ref="C160:N160"/>
    <mergeCell ref="C161:N161"/>
    <mergeCell ref="C162:N162"/>
    <mergeCell ref="C163:E163"/>
    <mergeCell ref="P131:Q131"/>
    <mergeCell ref="P134:Q134"/>
    <mergeCell ref="B139:B141"/>
    <mergeCell ref="F139:F141"/>
    <mergeCell ref="E149:E150"/>
    <mergeCell ref="B155:P155"/>
    <mergeCell ref="D99:E99"/>
    <mergeCell ref="B102:P102"/>
    <mergeCell ref="B105:N105"/>
    <mergeCell ref="E123:E125"/>
    <mergeCell ref="B128:N128"/>
    <mergeCell ref="J130:L130"/>
    <mergeCell ref="P130:Q130"/>
    <mergeCell ref="J87:L87"/>
    <mergeCell ref="P87:Q87"/>
    <mergeCell ref="P88:Q88"/>
    <mergeCell ref="P89:Q89"/>
    <mergeCell ref="B95:N95"/>
    <mergeCell ref="D98:E98"/>
    <mergeCell ref="O72:P72"/>
    <mergeCell ref="O73:P73"/>
    <mergeCell ref="O74:P74"/>
    <mergeCell ref="O75:P75"/>
    <mergeCell ref="O76:P76"/>
    <mergeCell ref="B82:N82"/>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7:A197 A327:A347 A477:A497 A630:A650 A783:A803">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9"/>
  <sheetViews>
    <sheetView topLeftCell="C1" zoomScale="85" zoomScaleNormal="85" workbookViewId="0">
      <selection activeCell="D32" sqref="D32"/>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1686</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1687</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22</v>
      </c>
      <c r="D10" s="1076"/>
      <c r="E10" s="1077"/>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22</v>
      </c>
      <c r="E15" s="18">
        <v>2222842946</v>
      </c>
      <c r="F15" s="319">
        <v>1273</v>
      </c>
      <c r="G15" s="20"/>
      <c r="I15" s="21"/>
      <c r="J15" s="21"/>
      <c r="K15" s="21"/>
      <c r="L15" s="21"/>
      <c r="M15" s="21"/>
      <c r="N15" s="15"/>
    </row>
    <row r="16" spans="2:16" x14ac:dyDescent="0.25">
      <c r="B16" s="1078"/>
      <c r="C16" s="1078"/>
      <c r="D16" s="672"/>
      <c r="E16" s="18"/>
      <c r="F16" s="319"/>
      <c r="G16" s="20"/>
      <c r="I16" s="21"/>
      <c r="J16" s="21"/>
      <c r="K16" s="21"/>
      <c r="L16" s="21"/>
      <c r="M16" s="21"/>
      <c r="N16" s="15"/>
    </row>
    <row r="17" spans="1:14" x14ac:dyDescent="0.25">
      <c r="B17" s="1078"/>
      <c r="C17" s="1078"/>
      <c r="D17" s="672"/>
      <c r="E17" s="18"/>
      <c r="F17" s="319"/>
      <c r="G17" s="20"/>
      <c r="I17" s="21"/>
      <c r="J17" s="21"/>
      <c r="K17" s="21"/>
      <c r="L17" s="21"/>
      <c r="M17" s="21"/>
      <c r="N17" s="15"/>
    </row>
    <row r="18" spans="1:14" x14ac:dyDescent="0.25">
      <c r="B18" s="1078"/>
      <c r="C18" s="1078"/>
      <c r="D18" s="672"/>
      <c r="E18" s="22"/>
      <c r="F18" s="319"/>
      <c r="G18" s="20"/>
      <c r="H18" s="23"/>
      <c r="I18" s="21"/>
      <c r="J18" s="21"/>
      <c r="K18" s="21"/>
      <c r="L18" s="21"/>
      <c r="M18" s="21"/>
      <c r="N18" s="24"/>
    </row>
    <row r="19" spans="1:14" x14ac:dyDescent="0.25">
      <c r="B19" s="1078"/>
      <c r="C19" s="1078"/>
      <c r="D19" s="672"/>
      <c r="E19" s="22"/>
      <c r="F19" s="319"/>
      <c r="G19" s="20"/>
      <c r="H19" s="23"/>
      <c r="I19" s="25"/>
      <c r="J19" s="25"/>
      <c r="K19" s="25"/>
      <c r="L19" s="25"/>
      <c r="M19" s="25"/>
      <c r="N19" s="24"/>
    </row>
    <row r="20" spans="1:14" x14ac:dyDescent="0.25">
      <c r="B20" s="1078"/>
      <c r="C20" s="1078"/>
      <c r="D20" s="672"/>
      <c r="E20" s="22"/>
      <c r="F20" s="319"/>
      <c r="G20" s="20"/>
      <c r="H20" s="23"/>
      <c r="I20" s="14"/>
      <c r="J20" s="14"/>
      <c r="K20" s="14"/>
      <c r="L20" s="14"/>
      <c r="M20" s="14"/>
      <c r="N20" s="24"/>
    </row>
    <row r="21" spans="1:14" x14ac:dyDescent="0.25">
      <c r="B21" s="1078"/>
      <c r="C21" s="1078"/>
      <c r="D21" s="672"/>
      <c r="E21" s="22"/>
      <c r="F21" s="319"/>
      <c r="G21" s="20"/>
      <c r="H21" s="23"/>
      <c r="I21" s="14"/>
      <c r="J21" s="14"/>
      <c r="K21" s="14"/>
      <c r="L21" s="14"/>
      <c r="M21" s="14"/>
      <c r="N21" s="24"/>
    </row>
    <row r="22" spans="1:14" ht="15.75" thickBot="1" x14ac:dyDescent="0.3">
      <c r="B22" s="1079" t="s">
        <v>16</v>
      </c>
      <c r="C22" s="1080"/>
      <c r="D22" s="672"/>
      <c r="E22" s="26">
        <f>SUM(E15:E21)</f>
        <v>2222842946</v>
      </c>
      <c r="F22" s="319">
        <f>SUM(F15:F21)</f>
        <v>1273</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1018.4</v>
      </c>
      <c r="D24" s="32"/>
      <c r="E24" s="33">
        <f>E22</f>
        <v>2222842946</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668" t="s">
        <v>24</v>
      </c>
      <c r="D30" s="41"/>
      <c r="E30"/>
      <c r="F30"/>
      <c r="G30"/>
      <c r="H30"/>
      <c r="I30" s="14"/>
      <c r="J30" s="14"/>
      <c r="K30" s="14"/>
      <c r="L30" s="14"/>
      <c r="M30" s="14"/>
      <c r="N30" s="15"/>
    </row>
    <row r="31" spans="1:14" x14ac:dyDescent="0.25">
      <c r="A31" s="36"/>
      <c r="B31" s="41" t="s">
        <v>25</v>
      </c>
      <c r="C31" s="668" t="s">
        <v>24</v>
      </c>
      <c r="D31" s="41"/>
      <c r="E31"/>
      <c r="F31"/>
      <c r="G31"/>
      <c r="H31"/>
      <c r="I31" s="14"/>
      <c r="J31" s="14"/>
      <c r="K31" s="14"/>
      <c r="L31" s="14"/>
      <c r="M31" s="14"/>
      <c r="N31" s="15"/>
    </row>
    <row r="32" spans="1:14" x14ac:dyDescent="0.25">
      <c r="A32" s="36"/>
      <c r="B32" s="41" t="s">
        <v>26</v>
      </c>
      <c r="C32" s="668"/>
      <c r="D32" s="702" t="s">
        <v>24</v>
      </c>
      <c r="E32"/>
      <c r="F32"/>
      <c r="G32"/>
      <c r="H32"/>
      <c r="I32" s="14"/>
      <c r="J32" s="14"/>
      <c r="K32" s="14"/>
      <c r="L32" s="14"/>
      <c r="M32" s="14"/>
      <c r="N32" s="15"/>
    </row>
    <row r="33" spans="1:17" x14ac:dyDescent="0.25">
      <c r="A33" s="36"/>
      <c r="B33" s="41" t="s">
        <v>27</v>
      </c>
      <c r="C33" s="41"/>
      <c r="D33" s="668"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40</v>
      </c>
      <c r="E40" s="1081">
        <f>+D40+D41</f>
        <v>65</v>
      </c>
      <c r="F40"/>
      <c r="G40"/>
      <c r="H40"/>
      <c r="I40" s="14"/>
      <c r="J40" s="14"/>
      <c r="K40" s="14"/>
      <c r="L40" s="14"/>
      <c r="M40" s="14"/>
      <c r="N40" s="15"/>
    </row>
    <row r="41" spans="1:17" ht="42.75" x14ac:dyDescent="0.25">
      <c r="A41" s="36"/>
      <c r="B41" s="43" t="s">
        <v>33</v>
      </c>
      <c r="C41" s="44">
        <v>60</v>
      </c>
      <c r="D41" s="668">
        <v>25</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29"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30" x14ac:dyDescent="0.25">
      <c r="A49" s="62">
        <v>1</v>
      </c>
      <c r="B49" s="49" t="s">
        <v>1687</v>
      </c>
      <c r="C49" s="49" t="s">
        <v>1687</v>
      </c>
      <c r="D49" s="50" t="s">
        <v>1688</v>
      </c>
      <c r="E49" s="101">
        <v>645</v>
      </c>
      <c r="F49" s="52" t="s">
        <v>21</v>
      </c>
      <c r="G49" s="53" t="s">
        <v>239</v>
      </c>
      <c r="H49" s="411">
        <v>41155</v>
      </c>
      <c r="I49" s="411">
        <v>41943</v>
      </c>
      <c r="J49" s="55" t="s">
        <v>22</v>
      </c>
      <c r="K49" s="101">
        <v>25</v>
      </c>
      <c r="L49" s="101">
        <v>0</v>
      </c>
      <c r="M49" s="51">
        <v>620</v>
      </c>
      <c r="N49" s="51">
        <v>620</v>
      </c>
      <c r="O49" s="430">
        <v>1</v>
      </c>
      <c r="P49" s="431">
        <v>72</v>
      </c>
      <c r="Q49" s="58"/>
      <c r="R49" s="59"/>
      <c r="S49" s="59"/>
      <c r="T49" s="59"/>
      <c r="U49" s="59"/>
      <c r="V49" s="59"/>
      <c r="W49" s="59"/>
      <c r="X49" s="59"/>
      <c r="Y49" s="59"/>
      <c r="Z49" s="59"/>
    </row>
    <row r="50" spans="1:26" s="60" customFormat="1" ht="30" x14ac:dyDescent="0.25">
      <c r="A50" s="62">
        <f>+A49+1</f>
        <v>2</v>
      </c>
      <c r="B50" s="49" t="s">
        <v>1687</v>
      </c>
      <c r="C50" s="49" t="s">
        <v>1687</v>
      </c>
      <c r="D50" s="50" t="s">
        <v>1688</v>
      </c>
      <c r="E50" s="101">
        <v>1754</v>
      </c>
      <c r="F50" s="52" t="s">
        <v>21</v>
      </c>
      <c r="G50" s="53" t="s">
        <v>239</v>
      </c>
      <c r="H50" s="411">
        <v>41267</v>
      </c>
      <c r="I50" s="411">
        <v>41851</v>
      </c>
      <c r="J50" s="55" t="s">
        <v>22</v>
      </c>
      <c r="K50" s="101">
        <v>19.239999999999998</v>
      </c>
      <c r="L50" s="101">
        <v>0</v>
      </c>
      <c r="M50" s="51">
        <v>745</v>
      </c>
      <c r="N50" s="51">
        <v>745</v>
      </c>
      <c r="O50" s="430">
        <v>1</v>
      </c>
      <c r="P50" s="432" t="s">
        <v>1689</v>
      </c>
      <c r="Q50" s="58"/>
      <c r="R50" s="59"/>
      <c r="S50" s="59"/>
      <c r="T50" s="59"/>
      <c r="U50" s="59"/>
      <c r="V50" s="59"/>
      <c r="W50" s="59"/>
      <c r="X50" s="59"/>
      <c r="Y50" s="59"/>
      <c r="Z50" s="59"/>
    </row>
    <row r="51" spans="1:26" s="60" customFormat="1" ht="30" x14ac:dyDescent="0.25">
      <c r="A51" s="62">
        <f t="shared" ref="A51:A56" si="0">+A50+1</f>
        <v>3</v>
      </c>
      <c r="B51" s="49" t="s">
        <v>1687</v>
      </c>
      <c r="C51" s="49" t="s">
        <v>1687</v>
      </c>
      <c r="D51" s="50" t="s">
        <v>1688</v>
      </c>
      <c r="E51" s="101">
        <v>686</v>
      </c>
      <c r="F51" s="52" t="s">
        <v>21</v>
      </c>
      <c r="G51" s="53" t="s">
        <v>239</v>
      </c>
      <c r="H51" s="411">
        <v>41852</v>
      </c>
      <c r="I51" s="411">
        <v>41943</v>
      </c>
      <c r="J51" s="55" t="s">
        <v>22</v>
      </c>
      <c r="K51" s="101">
        <v>2.99</v>
      </c>
      <c r="L51" s="101">
        <v>0</v>
      </c>
      <c r="M51" s="51">
        <v>2040</v>
      </c>
      <c r="N51" s="51">
        <v>2040</v>
      </c>
      <c r="O51" s="430">
        <v>1</v>
      </c>
      <c r="P51" s="431">
        <v>79</v>
      </c>
      <c r="Q51" s="58"/>
      <c r="R51" s="59"/>
      <c r="S51" s="59"/>
      <c r="T51" s="59"/>
      <c r="U51" s="59"/>
      <c r="V51" s="59"/>
      <c r="W51" s="59"/>
      <c r="X51" s="59"/>
      <c r="Y51" s="59"/>
      <c r="Z51" s="59"/>
    </row>
    <row r="52" spans="1:26" s="60" customFormat="1" ht="180" x14ac:dyDescent="0.25">
      <c r="A52" s="62">
        <f t="shared" si="0"/>
        <v>4</v>
      </c>
      <c r="B52" s="49" t="s">
        <v>1687</v>
      </c>
      <c r="C52" s="49" t="s">
        <v>1687</v>
      </c>
      <c r="D52" s="50" t="s">
        <v>1688</v>
      </c>
      <c r="E52" s="101">
        <v>1683</v>
      </c>
      <c r="F52" s="52" t="s">
        <v>21</v>
      </c>
      <c r="G52" s="53" t="s">
        <v>239</v>
      </c>
      <c r="H52" s="411">
        <v>41263</v>
      </c>
      <c r="I52" s="411">
        <v>41851</v>
      </c>
      <c r="J52" s="55" t="s">
        <v>22</v>
      </c>
      <c r="L52" s="101">
        <v>19.16</v>
      </c>
      <c r="M52" s="51">
        <v>2040</v>
      </c>
      <c r="N52" s="51">
        <v>2040</v>
      </c>
      <c r="O52" s="430">
        <v>1</v>
      </c>
      <c r="P52" s="431">
        <v>80</v>
      </c>
      <c r="Q52" s="58" t="s">
        <v>62</v>
      </c>
      <c r="R52" s="59"/>
      <c r="S52" s="59"/>
      <c r="T52" s="59"/>
      <c r="U52" s="59"/>
      <c r="V52" s="59"/>
      <c r="W52" s="59"/>
      <c r="X52" s="59"/>
      <c r="Y52" s="59"/>
      <c r="Z52" s="59"/>
    </row>
    <row r="53" spans="1:26" s="60" customFormat="1" ht="191.25" customHeight="1" x14ac:dyDescent="0.25">
      <c r="A53" s="62">
        <f t="shared" si="0"/>
        <v>5</v>
      </c>
      <c r="B53" s="49" t="s">
        <v>1687</v>
      </c>
      <c r="C53" s="49" t="s">
        <v>1687</v>
      </c>
      <c r="D53" s="50" t="s">
        <v>1688</v>
      </c>
      <c r="E53" s="101">
        <v>338</v>
      </c>
      <c r="F53" s="52" t="s">
        <v>295</v>
      </c>
      <c r="G53" s="53" t="s">
        <v>239</v>
      </c>
      <c r="H53" s="411">
        <v>41304</v>
      </c>
      <c r="I53" s="411">
        <v>41639</v>
      </c>
      <c r="J53" s="55" t="s">
        <v>526</v>
      </c>
      <c r="K53" s="101"/>
      <c r="L53" s="101">
        <v>11</v>
      </c>
      <c r="M53" s="56">
        <v>221</v>
      </c>
      <c r="N53" s="56">
        <v>221</v>
      </c>
      <c r="O53" s="430">
        <v>1</v>
      </c>
      <c r="P53" s="431">
        <v>81</v>
      </c>
      <c r="Q53" s="58" t="s">
        <v>62</v>
      </c>
      <c r="R53" s="59"/>
      <c r="S53" s="59"/>
      <c r="T53" s="59"/>
      <c r="U53" s="59"/>
      <c r="V53" s="59"/>
      <c r="W53" s="59"/>
      <c r="X53" s="59"/>
      <c r="Y53" s="59"/>
      <c r="Z53" s="59"/>
    </row>
    <row r="54" spans="1:26" s="60" customFormat="1" ht="240" x14ac:dyDescent="0.25">
      <c r="A54" s="62">
        <f t="shared" si="0"/>
        <v>6</v>
      </c>
      <c r="B54" s="49" t="s">
        <v>1687</v>
      </c>
      <c r="C54" s="49" t="s">
        <v>1687</v>
      </c>
      <c r="D54" s="50" t="s">
        <v>1688</v>
      </c>
      <c r="E54" s="101">
        <v>291</v>
      </c>
      <c r="F54" s="52" t="s">
        <v>295</v>
      </c>
      <c r="G54" s="53" t="s">
        <v>239</v>
      </c>
      <c r="H54" s="411">
        <v>41304</v>
      </c>
      <c r="I54" s="411">
        <v>41639</v>
      </c>
      <c r="J54" s="55" t="s">
        <v>526</v>
      </c>
      <c r="K54" s="101"/>
      <c r="L54" s="101">
        <v>11</v>
      </c>
      <c r="M54" s="56">
        <v>0</v>
      </c>
      <c r="N54" s="56">
        <v>0</v>
      </c>
      <c r="O54" s="430">
        <v>1</v>
      </c>
      <c r="P54" s="431">
        <v>82</v>
      </c>
      <c r="Q54" s="58" t="s">
        <v>1690</v>
      </c>
      <c r="R54" s="59"/>
      <c r="S54" s="59"/>
      <c r="T54" s="59"/>
      <c r="U54" s="59"/>
      <c r="V54" s="59"/>
      <c r="W54" s="59"/>
      <c r="X54" s="59"/>
      <c r="Y54" s="59"/>
      <c r="Z54" s="59"/>
    </row>
    <row r="55" spans="1:26" s="60" customFormat="1" ht="105" x14ac:dyDescent="0.25">
      <c r="A55" s="62">
        <f t="shared" si="0"/>
        <v>7</v>
      </c>
      <c r="B55" s="49" t="s">
        <v>1687</v>
      </c>
      <c r="C55" s="49" t="s">
        <v>1687</v>
      </c>
      <c r="D55" s="49" t="s">
        <v>1691</v>
      </c>
      <c r="E55" s="51">
        <v>46000169682009</v>
      </c>
      <c r="F55" s="52" t="s">
        <v>295</v>
      </c>
      <c r="G55" s="53" t="s">
        <v>239</v>
      </c>
      <c r="H55" s="411">
        <v>39871</v>
      </c>
      <c r="I55" s="411">
        <v>40083</v>
      </c>
      <c r="J55" s="55" t="s">
        <v>526</v>
      </c>
      <c r="K55" s="101"/>
      <c r="L55" s="101">
        <v>7</v>
      </c>
      <c r="M55" s="51">
        <v>420</v>
      </c>
      <c r="N55" s="56"/>
      <c r="O55" s="430">
        <v>1</v>
      </c>
      <c r="P55" s="431">
        <v>83</v>
      </c>
      <c r="Q55" s="58" t="s">
        <v>1692</v>
      </c>
      <c r="R55" s="59"/>
      <c r="S55" s="59"/>
      <c r="T55" s="59"/>
      <c r="U55" s="59"/>
      <c r="V55" s="59"/>
      <c r="W55" s="59"/>
      <c r="X55" s="59"/>
      <c r="Y55" s="59"/>
      <c r="Z55" s="59"/>
    </row>
    <row r="56" spans="1:26" s="60" customFormat="1" ht="285" x14ac:dyDescent="0.25">
      <c r="A56" s="62">
        <f t="shared" si="0"/>
        <v>8</v>
      </c>
      <c r="B56" s="49" t="s">
        <v>1687</v>
      </c>
      <c r="C56" s="49" t="s">
        <v>1687</v>
      </c>
      <c r="D56" s="49" t="s">
        <v>1691</v>
      </c>
      <c r="E56" s="51">
        <v>46000205982009</v>
      </c>
      <c r="F56" s="52" t="s">
        <v>295</v>
      </c>
      <c r="G56" s="53" t="s">
        <v>239</v>
      </c>
      <c r="H56" s="411">
        <v>40093</v>
      </c>
      <c r="I56" s="411">
        <v>40168</v>
      </c>
      <c r="J56" s="55" t="s">
        <v>526</v>
      </c>
      <c r="K56" s="101"/>
      <c r="L56" s="101">
        <v>2</v>
      </c>
      <c r="M56" s="51">
        <v>150</v>
      </c>
      <c r="N56" s="56"/>
      <c r="O56" s="430">
        <v>1</v>
      </c>
      <c r="P56" s="431">
        <v>83</v>
      </c>
      <c r="Q56" s="58" t="s">
        <v>1693</v>
      </c>
      <c r="R56" s="59"/>
      <c r="S56" s="59"/>
      <c r="T56" s="59"/>
      <c r="U56" s="59"/>
      <c r="V56" s="59"/>
      <c r="W56" s="59"/>
      <c r="X56" s="59"/>
      <c r="Y56" s="59"/>
      <c r="Z56" s="59"/>
    </row>
    <row r="57" spans="1:26" s="60" customFormat="1" x14ac:dyDescent="0.25">
      <c r="A57" s="62"/>
      <c r="B57" s="63" t="s">
        <v>31</v>
      </c>
      <c r="C57" s="50"/>
      <c r="D57" s="49"/>
      <c r="E57" s="101"/>
      <c r="F57" s="52"/>
      <c r="G57" s="52"/>
      <c r="H57" s="52"/>
      <c r="I57" s="55"/>
      <c r="J57" s="55"/>
      <c r="K57" s="67">
        <f t="shared" ref="K57" si="1">SUM(K49:K56)</f>
        <v>47.23</v>
      </c>
      <c r="L57" s="67">
        <f t="shared" ref="L57:N57" si="2">SUM(L49:L56)</f>
        <v>50.16</v>
      </c>
      <c r="M57" s="66">
        <f t="shared" si="2"/>
        <v>6236</v>
      </c>
      <c r="N57" s="67">
        <f t="shared" si="2"/>
        <v>5666</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47.23</v>
      </c>
      <c r="D61" s="74" t="s">
        <v>24</v>
      </c>
      <c r="E61" s="75"/>
      <c r="F61" s="76"/>
      <c r="G61" s="76"/>
      <c r="H61" s="76"/>
      <c r="I61" s="76"/>
      <c r="J61" s="76"/>
      <c r="K61" s="76"/>
      <c r="L61" s="76"/>
      <c r="M61" s="76"/>
    </row>
    <row r="62" spans="1:26" s="69" customFormat="1" ht="30" customHeight="1" x14ac:dyDescent="0.25">
      <c r="B62" s="72" t="s">
        <v>82</v>
      </c>
      <c r="C62" s="73">
        <f>+M57</f>
        <v>6236</v>
      </c>
      <c r="D62" s="74"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1671</v>
      </c>
      <c r="C69" s="81" t="s">
        <v>1065</v>
      </c>
      <c r="D69" s="82" t="s">
        <v>1694</v>
      </c>
      <c r="E69" s="433">
        <v>91</v>
      </c>
      <c r="F69" s="83" t="s">
        <v>239</v>
      </c>
      <c r="G69" s="208" t="s">
        <v>295</v>
      </c>
      <c r="H69" s="208" t="s">
        <v>21</v>
      </c>
      <c r="I69" s="84" t="s">
        <v>239</v>
      </c>
      <c r="J69" s="84" t="s">
        <v>21</v>
      </c>
      <c r="K69" s="41" t="s">
        <v>21</v>
      </c>
      <c r="L69" s="41" t="s">
        <v>21</v>
      </c>
      <c r="M69" s="41" t="s">
        <v>21</v>
      </c>
      <c r="N69" s="41" t="s">
        <v>21</v>
      </c>
      <c r="O69" s="994"/>
      <c r="P69" s="996"/>
      <c r="Q69" s="41" t="s">
        <v>21</v>
      </c>
    </row>
    <row r="70" spans="2:17" x14ac:dyDescent="0.25">
      <c r="B70" s="81" t="s">
        <v>1671</v>
      </c>
      <c r="C70" s="81" t="s">
        <v>1065</v>
      </c>
      <c r="D70" s="82" t="s">
        <v>1695</v>
      </c>
      <c r="E70" s="433">
        <v>30</v>
      </c>
      <c r="F70" s="83" t="s">
        <v>239</v>
      </c>
      <c r="G70" s="208" t="s">
        <v>295</v>
      </c>
      <c r="H70" s="208" t="s">
        <v>21</v>
      </c>
      <c r="I70" s="84" t="s">
        <v>239</v>
      </c>
      <c r="J70" s="84" t="s">
        <v>21</v>
      </c>
      <c r="K70" s="41" t="s">
        <v>295</v>
      </c>
      <c r="L70" s="41" t="s">
        <v>21</v>
      </c>
      <c r="M70" s="41" t="s">
        <v>21</v>
      </c>
      <c r="N70" s="41" t="s">
        <v>21</v>
      </c>
      <c r="O70" s="994"/>
      <c r="P70" s="996"/>
      <c r="Q70" s="41" t="s">
        <v>21</v>
      </c>
    </row>
    <row r="71" spans="2:17" ht="55.5" customHeight="1" x14ac:dyDescent="0.25">
      <c r="B71" s="81" t="s">
        <v>1671</v>
      </c>
      <c r="C71" s="81" t="s">
        <v>1065</v>
      </c>
      <c r="D71" s="82" t="s">
        <v>1696</v>
      </c>
      <c r="E71" s="433">
        <v>102</v>
      </c>
      <c r="F71" s="83" t="s">
        <v>239</v>
      </c>
      <c r="G71" s="208" t="s">
        <v>295</v>
      </c>
      <c r="H71" s="208" t="s">
        <v>295</v>
      </c>
      <c r="I71" s="84" t="s">
        <v>239</v>
      </c>
      <c r="J71" s="84" t="s">
        <v>21</v>
      </c>
      <c r="K71" s="41" t="s">
        <v>21</v>
      </c>
      <c r="L71" s="41" t="s">
        <v>21</v>
      </c>
      <c r="M71" s="41" t="s">
        <v>21</v>
      </c>
      <c r="N71" s="41" t="s">
        <v>21</v>
      </c>
      <c r="O71" s="1264" t="s">
        <v>1697</v>
      </c>
      <c r="P71" s="1265"/>
      <c r="Q71" s="123" t="s">
        <v>22</v>
      </c>
    </row>
    <row r="72" spans="2:17" ht="78.75" customHeight="1" x14ac:dyDescent="0.25">
      <c r="B72" s="81" t="s">
        <v>1671</v>
      </c>
      <c r="C72" s="81" t="s">
        <v>1065</v>
      </c>
      <c r="D72" s="82" t="s">
        <v>1698</v>
      </c>
      <c r="E72" s="433">
        <v>181</v>
      </c>
      <c r="F72" s="83" t="s">
        <v>239</v>
      </c>
      <c r="G72" s="208" t="s">
        <v>295</v>
      </c>
      <c r="H72" s="208" t="s">
        <v>295</v>
      </c>
      <c r="I72" s="84" t="s">
        <v>239</v>
      </c>
      <c r="J72" s="84" t="s">
        <v>295</v>
      </c>
      <c r="K72" s="41" t="s">
        <v>21</v>
      </c>
      <c r="L72" s="41" t="s">
        <v>295</v>
      </c>
      <c r="M72" s="41" t="s">
        <v>21</v>
      </c>
      <c r="N72" s="41" t="s">
        <v>21</v>
      </c>
      <c r="O72" s="1264" t="s">
        <v>1699</v>
      </c>
      <c r="P72" s="1265"/>
      <c r="Q72" s="123" t="s">
        <v>22</v>
      </c>
    </row>
    <row r="73" spans="2:17" ht="51.75" customHeight="1" x14ac:dyDescent="0.25">
      <c r="B73" s="81" t="s">
        <v>1671</v>
      </c>
      <c r="C73" s="81" t="s">
        <v>1065</v>
      </c>
      <c r="D73" s="82" t="s">
        <v>1700</v>
      </c>
      <c r="E73" s="434">
        <v>71</v>
      </c>
      <c r="F73" s="83" t="s">
        <v>239</v>
      </c>
      <c r="G73" s="208" t="s">
        <v>295</v>
      </c>
      <c r="H73" s="208" t="s">
        <v>295</v>
      </c>
      <c r="I73" s="84" t="s">
        <v>239</v>
      </c>
      <c r="J73" s="84" t="s">
        <v>295</v>
      </c>
      <c r="K73" s="84" t="s">
        <v>295</v>
      </c>
      <c r="L73" s="84" t="s">
        <v>295</v>
      </c>
      <c r="M73" s="84" t="s">
        <v>295</v>
      </c>
      <c r="N73" s="84" t="s">
        <v>295</v>
      </c>
      <c r="O73" s="1264" t="s">
        <v>1701</v>
      </c>
      <c r="P73" s="1265"/>
      <c r="Q73" s="124" t="s">
        <v>22</v>
      </c>
    </row>
    <row r="74" spans="2:17" x14ac:dyDescent="0.25">
      <c r="B74" s="81" t="s">
        <v>1671</v>
      </c>
      <c r="C74" s="81" t="s">
        <v>1065</v>
      </c>
      <c r="D74" s="82" t="s">
        <v>1702</v>
      </c>
      <c r="E74" s="434">
        <v>156</v>
      </c>
      <c r="F74" s="83" t="s">
        <v>239</v>
      </c>
      <c r="G74" s="208" t="s">
        <v>295</v>
      </c>
      <c r="H74" s="208" t="s">
        <v>295</v>
      </c>
      <c r="I74" s="84" t="s">
        <v>239</v>
      </c>
      <c r="J74" s="84" t="s">
        <v>295</v>
      </c>
      <c r="K74" s="84" t="s">
        <v>295</v>
      </c>
      <c r="L74" s="84" t="s">
        <v>295</v>
      </c>
      <c r="M74" s="84" t="s">
        <v>295</v>
      </c>
      <c r="N74" s="84" t="s">
        <v>295</v>
      </c>
      <c r="O74" s="994"/>
      <c r="P74" s="996"/>
      <c r="Q74" s="84" t="s">
        <v>295</v>
      </c>
    </row>
    <row r="75" spans="2:17" x14ac:dyDescent="0.25">
      <c r="B75" s="81" t="s">
        <v>1671</v>
      </c>
      <c r="C75" s="81" t="s">
        <v>1065</v>
      </c>
      <c r="D75" s="82" t="s">
        <v>1703</v>
      </c>
      <c r="E75" s="433">
        <v>55</v>
      </c>
      <c r="F75" s="83" t="s">
        <v>239</v>
      </c>
      <c r="G75" s="208" t="s">
        <v>295</v>
      </c>
      <c r="H75" s="208" t="s">
        <v>295</v>
      </c>
      <c r="I75" s="84" t="s">
        <v>239</v>
      </c>
      <c r="J75" s="84" t="s">
        <v>295</v>
      </c>
      <c r="K75" s="84" t="s">
        <v>295</v>
      </c>
      <c r="L75" s="84" t="s">
        <v>295</v>
      </c>
      <c r="M75" s="84" t="s">
        <v>295</v>
      </c>
      <c r="N75" s="84" t="s">
        <v>295</v>
      </c>
      <c r="O75" s="994"/>
      <c r="P75" s="996"/>
      <c r="Q75" s="84" t="s">
        <v>295</v>
      </c>
    </row>
    <row r="76" spans="2:17" x14ac:dyDescent="0.25">
      <c r="B76" s="81" t="s">
        <v>1671</v>
      </c>
      <c r="C76" s="124" t="s">
        <v>1065</v>
      </c>
      <c r="D76" s="434" t="s">
        <v>1704</v>
      </c>
      <c r="E76" s="434">
        <v>20</v>
      </c>
      <c r="F76" s="208" t="s">
        <v>54</v>
      </c>
      <c r="G76" s="208" t="s">
        <v>295</v>
      </c>
      <c r="H76" s="208" t="s">
        <v>295</v>
      </c>
      <c r="I76" s="124" t="s">
        <v>239</v>
      </c>
      <c r="J76" s="124" t="s">
        <v>295</v>
      </c>
      <c r="K76" s="124" t="s">
        <v>295</v>
      </c>
      <c r="L76" s="124" t="s">
        <v>295</v>
      </c>
      <c r="M76" s="124" t="s">
        <v>295</v>
      </c>
      <c r="N76" s="124" t="s">
        <v>295</v>
      </c>
      <c r="O76" s="670"/>
      <c r="P76" s="671"/>
      <c r="Q76" s="124" t="s">
        <v>21</v>
      </c>
    </row>
    <row r="77" spans="2:17" x14ac:dyDescent="0.25">
      <c r="B77" s="81" t="s">
        <v>1671</v>
      </c>
      <c r="C77" s="124" t="s">
        <v>1065</v>
      </c>
      <c r="D77" s="434" t="s">
        <v>1705</v>
      </c>
      <c r="E77" s="434">
        <v>50</v>
      </c>
      <c r="F77" s="208" t="s">
        <v>54</v>
      </c>
      <c r="G77" s="208" t="s">
        <v>295</v>
      </c>
      <c r="H77" s="208" t="s">
        <v>295</v>
      </c>
      <c r="I77" s="124" t="s">
        <v>239</v>
      </c>
      <c r="J77" s="124" t="s">
        <v>295</v>
      </c>
      <c r="K77" s="124" t="s">
        <v>295</v>
      </c>
      <c r="L77" s="124" t="s">
        <v>295</v>
      </c>
      <c r="M77" s="124" t="s">
        <v>295</v>
      </c>
      <c r="N77" s="124" t="s">
        <v>295</v>
      </c>
      <c r="O77" s="670"/>
      <c r="P77" s="671"/>
      <c r="Q77" s="124" t="s">
        <v>21</v>
      </c>
    </row>
    <row r="78" spans="2:17" x14ac:dyDescent="0.25">
      <c r="B78" s="81" t="s">
        <v>1671</v>
      </c>
      <c r="C78" s="124" t="s">
        <v>1065</v>
      </c>
      <c r="D78" s="434" t="s">
        <v>1706</v>
      </c>
      <c r="E78" s="434">
        <v>20</v>
      </c>
      <c r="F78" s="208" t="s">
        <v>54</v>
      </c>
      <c r="G78" s="208" t="s">
        <v>295</v>
      </c>
      <c r="H78" s="208" t="s">
        <v>295</v>
      </c>
      <c r="I78" s="124" t="s">
        <v>239</v>
      </c>
      <c r="J78" s="124" t="s">
        <v>295</v>
      </c>
      <c r="K78" s="124" t="s">
        <v>295</v>
      </c>
      <c r="L78" s="124" t="s">
        <v>295</v>
      </c>
      <c r="M78" s="124" t="s">
        <v>295</v>
      </c>
      <c r="N78" s="124" t="s">
        <v>295</v>
      </c>
      <c r="O78" s="670"/>
      <c r="P78" s="671"/>
      <c r="Q78" s="124" t="s">
        <v>21</v>
      </c>
    </row>
    <row r="79" spans="2:17" x14ac:dyDescent="0.25">
      <c r="B79" s="81" t="s">
        <v>1671</v>
      </c>
      <c r="C79" s="124" t="s">
        <v>1065</v>
      </c>
      <c r="D79" s="434" t="s">
        <v>1707</v>
      </c>
      <c r="E79" s="434">
        <v>52</v>
      </c>
      <c r="F79" s="208" t="s">
        <v>54</v>
      </c>
      <c r="G79" s="208" t="s">
        <v>295</v>
      </c>
      <c r="H79" s="208" t="s">
        <v>295</v>
      </c>
      <c r="I79" s="124" t="s">
        <v>239</v>
      </c>
      <c r="J79" s="124" t="s">
        <v>295</v>
      </c>
      <c r="K79" s="124" t="s">
        <v>295</v>
      </c>
      <c r="L79" s="124" t="s">
        <v>295</v>
      </c>
      <c r="M79" s="124" t="s">
        <v>295</v>
      </c>
      <c r="N79" s="124" t="s">
        <v>295</v>
      </c>
      <c r="O79" s="670"/>
      <c r="P79" s="671"/>
      <c r="Q79" s="124" t="s">
        <v>21</v>
      </c>
    </row>
    <row r="80" spans="2:17" ht="33.75" customHeight="1" x14ac:dyDescent="0.25">
      <c r="B80" s="81" t="s">
        <v>1671</v>
      </c>
      <c r="C80" s="81" t="s">
        <v>1065</v>
      </c>
      <c r="D80" s="82" t="s">
        <v>1708</v>
      </c>
      <c r="E80" s="433">
        <v>182</v>
      </c>
      <c r="F80" s="83" t="s">
        <v>239</v>
      </c>
      <c r="G80" s="83" t="s">
        <v>295</v>
      </c>
      <c r="H80" s="83" t="s">
        <v>295</v>
      </c>
      <c r="I80" s="84" t="s">
        <v>239</v>
      </c>
      <c r="J80" s="84" t="s">
        <v>295</v>
      </c>
      <c r="K80" s="84" t="s">
        <v>295</v>
      </c>
      <c r="L80" s="84" t="s">
        <v>295</v>
      </c>
      <c r="M80" s="84" t="s">
        <v>295</v>
      </c>
      <c r="N80" s="84" t="s">
        <v>295</v>
      </c>
      <c r="O80" s="1264" t="s">
        <v>1709</v>
      </c>
      <c r="P80" s="1265"/>
      <c r="Q80" s="124" t="s">
        <v>22</v>
      </c>
    </row>
    <row r="81" spans="2:17" ht="65.25" customHeight="1" x14ac:dyDescent="0.25">
      <c r="B81" s="81" t="s">
        <v>1671</v>
      </c>
      <c r="C81" s="81" t="s">
        <v>1065</v>
      </c>
      <c r="D81" s="82" t="s">
        <v>1710</v>
      </c>
      <c r="E81" s="435">
        <v>30</v>
      </c>
      <c r="F81" s="83" t="s">
        <v>239</v>
      </c>
      <c r="G81" s="83" t="s">
        <v>295</v>
      </c>
      <c r="H81" s="83" t="s">
        <v>295</v>
      </c>
      <c r="I81" s="84" t="s">
        <v>239</v>
      </c>
      <c r="J81" s="84" t="s">
        <v>295</v>
      </c>
      <c r="K81" s="84" t="s">
        <v>295</v>
      </c>
      <c r="L81" s="84" t="s">
        <v>295</v>
      </c>
      <c r="M81" s="84" t="s">
        <v>295</v>
      </c>
      <c r="N81" s="84" t="s">
        <v>295</v>
      </c>
      <c r="O81" s="1264" t="s">
        <v>1711</v>
      </c>
      <c r="P81" s="1265"/>
      <c r="Q81" s="124" t="s">
        <v>22</v>
      </c>
    </row>
    <row r="82" spans="2:17" x14ac:dyDescent="0.25">
      <c r="B82" s="81" t="s">
        <v>1671</v>
      </c>
      <c r="C82" s="81" t="s">
        <v>1065</v>
      </c>
      <c r="D82" s="82" t="s">
        <v>1712</v>
      </c>
      <c r="E82" s="435">
        <v>78</v>
      </c>
      <c r="F82" s="83" t="s">
        <v>239</v>
      </c>
      <c r="G82" s="83" t="s">
        <v>295</v>
      </c>
      <c r="H82" s="83" t="s">
        <v>295</v>
      </c>
      <c r="I82" s="84" t="s">
        <v>239</v>
      </c>
      <c r="J82" s="84" t="s">
        <v>295</v>
      </c>
      <c r="K82" s="84" t="s">
        <v>295</v>
      </c>
      <c r="L82" s="84" t="s">
        <v>295</v>
      </c>
      <c r="M82" s="84" t="s">
        <v>295</v>
      </c>
      <c r="N82" s="84" t="s">
        <v>295</v>
      </c>
      <c r="O82" s="1089"/>
      <c r="P82" s="1090"/>
      <c r="Q82" s="84" t="s">
        <v>295</v>
      </c>
    </row>
    <row r="83" spans="2:17" x14ac:dyDescent="0.25">
      <c r="B83" s="81" t="s">
        <v>1671</v>
      </c>
      <c r="C83" s="81" t="s">
        <v>1065</v>
      </c>
      <c r="D83" s="82" t="s">
        <v>1713</v>
      </c>
      <c r="E83" s="435">
        <v>74</v>
      </c>
      <c r="F83" s="83" t="s">
        <v>239</v>
      </c>
      <c r="G83" s="83" t="s">
        <v>295</v>
      </c>
      <c r="H83" s="83" t="s">
        <v>295</v>
      </c>
      <c r="I83" s="84" t="s">
        <v>239</v>
      </c>
      <c r="J83" s="84" t="s">
        <v>295</v>
      </c>
      <c r="K83" s="84" t="s">
        <v>295</v>
      </c>
      <c r="L83" s="84" t="s">
        <v>295</v>
      </c>
      <c r="M83" s="84" t="s">
        <v>295</v>
      </c>
      <c r="N83" s="84" t="s">
        <v>295</v>
      </c>
      <c r="O83" s="1089"/>
      <c r="P83" s="1090"/>
      <c r="Q83" s="84" t="s">
        <v>295</v>
      </c>
    </row>
    <row r="84" spans="2:17" ht="60" customHeight="1" x14ac:dyDescent="0.25">
      <c r="B84" s="81" t="s">
        <v>1671</v>
      </c>
      <c r="C84" s="81" t="s">
        <v>1065</v>
      </c>
      <c r="D84" s="82" t="s">
        <v>1714</v>
      </c>
      <c r="E84" s="436">
        <v>60</v>
      </c>
      <c r="F84" s="83" t="s">
        <v>239</v>
      </c>
      <c r="G84" s="83" t="s">
        <v>295</v>
      </c>
      <c r="H84" s="83" t="s">
        <v>295</v>
      </c>
      <c r="I84" s="84" t="s">
        <v>239</v>
      </c>
      <c r="J84" s="84" t="s">
        <v>295</v>
      </c>
      <c r="K84" s="84" t="s">
        <v>295</v>
      </c>
      <c r="L84" s="84" t="s">
        <v>295</v>
      </c>
      <c r="M84" s="84" t="s">
        <v>295</v>
      </c>
      <c r="N84" s="84" t="s">
        <v>295</v>
      </c>
      <c r="O84" s="1264" t="s">
        <v>1715</v>
      </c>
      <c r="P84" s="1265"/>
      <c r="Q84" s="124" t="s">
        <v>22</v>
      </c>
    </row>
    <row r="85" spans="2:17" x14ac:dyDescent="0.25">
      <c r="B85" s="81" t="s">
        <v>1671</v>
      </c>
      <c r="C85" s="81" t="s">
        <v>1065</v>
      </c>
      <c r="D85" s="82" t="s">
        <v>1716</v>
      </c>
      <c r="E85" s="435">
        <v>21</v>
      </c>
      <c r="F85" s="83" t="s">
        <v>239</v>
      </c>
      <c r="G85" s="83" t="s">
        <v>295</v>
      </c>
      <c r="H85" s="83" t="s">
        <v>295</v>
      </c>
      <c r="I85" s="84" t="s">
        <v>239</v>
      </c>
      <c r="J85" s="84" t="s">
        <v>295</v>
      </c>
      <c r="K85" s="84" t="s">
        <v>295</v>
      </c>
      <c r="L85" s="84" t="s">
        <v>295</v>
      </c>
      <c r="M85" s="84" t="s">
        <v>295</v>
      </c>
      <c r="N85" s="84" t="s">
        <v>295</v>
      </c>
      <c r="O85" s="1089" t="s">
        <v>1717</v>
      </c>
      <c r="P85" s="1090"/>
      <c r="Q85" s="84" t="s">
        <v>295</v>
      </c>
    </row>
    <row r="86" spans="2:17" x14ac:dyDescent="0.25">
      <c r="B86" s="41"/>
      <c r="C86" s="41"/>
      <c r="D86" s="41"/>
      <c r="E86" s="41"/>
      <c r="F86" s="41"/>
      <c r="G86" s="41"/>
      <c r="H86" s="41"/>
      <c r="I86" s="41"/>
      <c r="J86" s="41"/>
      <c r="K86" s="41"/>
      <c r="L86" s="41"/>
      <c r="M86" s="41"/>
      <c r="N86" s="41"/>
      <c r="O86" s="994"/>
      <c r="P86" s="996"/>
      <c r="Q86" s="41"/>
    </row>
    <row r="87" spans="2:17" x14ac:dyDescent="0.25">
      <c r="B87" s="2" t="s">
        <v>107</v>
      </c>
    </row>
    <row r="88" spans="2:17" x14ac:dyDescent="0.25">
      <c r="B88" s="2" t="s">
        <v>108</v>
      </c>
    </row>
    <row r="89" spans="2:17" x14ac:dyDescent="0.25">
      <c r="B89" s="2" t="s">
        <v>109</v>
      </c>
    </row>
    <row r="91" spans="2:17" ht="15.75" thickBot="1" x14ac:dyDescent="0.3"/>
    <row r="92" spans="2:17" ht="27" thickBot="1" x14ac:dyDescent="0.3">
      <c r="B92" s="1091" t="s">
        <v>110</v>
      </c>
      <c r="C92" s="1092"/>
      <c r="D92" s="1092"/>
      <c r="E92" s="1092"/>
      <c r="F92" s="1092"/>
      <c r="G92" s="1092"/>
      <c r="H92" s="1092"/>
      <c r="I92" s="1092"/>
      <c r="J92" s="1092"/>
      <c r="K92" s="1092"/>
      <c r="L92" s="1092"/>
      <c r="M92" s="1092"/>
      <c r="N92" s="1093"/>
    </row>
    <row r="97" spans="2:17" ht="76.5" customHeight="1" x14ac:dyDescent="0.25">
      <c r="B97" s="78" t="s">
        <v>111</v>
      </c>
      <c r="C97" s="78" t="s">
        <v>112</v>
      </c>
      <c r="D97" s="78" t="s">
        <v>113</v>
      </c>
      <c r="E97" s="78" t="s">
        <v>114</v>
      </c>
      <c r="F97" s="78" t="s">
        <v>115</v>
      </c>
      <c r="G97" s="78" t="s">
        <v>116</v>
      </c>
      <c r="H97" s="78" t="s">
        <v>117</v>
      </c>
      <c r="I97" s="78" t="s">
        <v>118</v>
      </c>
      <c r="J97" s="1084" t="s">
        <v>119</v>
      </c>
      <c r="K97" s="1085"/>
      <c r="L97" s="1086"/>
      <c r="M97" s="78" t="s">
        <v>120</v>
      </c>
      <c r="N97" s="78" t="s">
        <v>121</v>
      </c>
      <c r="O97" s="78" t="s">
        <v>122</v>
      </c>
      <c r="P97" s="1084" t="s">
        <v>97</v>
      </c>
      <c r="Q97" s="1086"/>
    </row>
    <row r="98" spans="2:17" ht="60.75" customHeight="1" x14ac:dyDescent="0.2">
      <c r="B98" s="116" t="s">
        <v>229</v>
      </c>
      <c r="C98" s="116">
        <v>1</v>
      </c>
      <c r="D98" s="116" t="s">
        <v>1718</v>
      </c>
      <c r="E98" s="116">
        <v>1020403483</v>
      </c>
      <c r="F98" s="116" t="s">
        <v>134</v>
      </c>
      <c r="G98" s="116" t="s">
        <v>319</v>
      </c>
      <c r="H98" s="437">
        <v>41754</v>
      </c>
      <c r="I98" s="114"/>
      <c r="J98" s="116" t="s">
        <v>1719</v>
      </c>
      <c r="K98" s="114" t="s">
        <v>1720</v>
      </c>
      <c r="L98" s="114" t="s">
        <v>134</v>
      </c>
      <c r="M98" s="180" t="s">
        <v>21</v>
      </c>
      <c r="N98" s="180" t="s">
        <v>295</v>
      </c>
      <c r="O98" s="112" t="s">
        <v>21</v>
      </c>
      <c r="P98" s="1114" t="s">
        <v>1721</v>
      </c>
      <c r="Q98" s="1114"/>
    </row>
    <row r="99" spans="2:17" ht="60.75" customHeight="1" x14ac:dyDescent="0.2">
      <c r="B99" s="116" t="s">
        <v>229</v>
      </c>
      <c r="C99" s="116">
        <v>1</v>
      </c>
      <c r="D99" s="116" t="s">
        <v>1722</v>
      </c>
      <c r="E99" s="116">
        <v>42692708</v>
      </c>
      <c r="F99" s="116" t="s">
        <v>273</v>
      </c>
      <c r="G99" s="116" t="s">
        <v>126</v>
      </c>
      <c r="H99" s="437">
        <v>41142</v>
      </c>
      <c r="I99" s="114"/>
      <c r="J99" s="116" t="s">
        <v>1723</v>
      </c>
      <c r="K99" s="114" t="s">
        <v>948</v>
      </c>
      <c r="L99" s="114" t="s">
        <v>273</v>
      </c>
      <c r="M99" s="180" t="s">
        <v>21</v>
      </c>
      <c r="N99" s="180" t="s">
        <v>295</v>
      </c>
      <c r="O99" s="112" t="s">
        <v>295</v>
      </c>
      <c r="P99" s="1114" t="s">
        <v>1724</v>
      </c>
      <c r="Q99" s="1114"/>
    </row>
    <row r="100" spans="2:17" ht="60.75" customHeight="1" x14ac:dyDescent="0.2">
      <c r="B100" s="116" t="s">
        <v>123</v>
      </c>
      <c r="C100" s="116">
        <v>1</v>
      </c>
      <c r="D100" s="116" t="s">
        <v>1725</v>
      </c>
      <c r="E100" s="116">
        <v>44007918</v>
      </c>
      <c r="F100" s="116" t="s">
        <v>273</v>
      </c>
      <c r="G100" s="116" t="s">
        <v>1726</v>
      </c>
      <c r="H100" s="437">
        <v>40893</v>
      </c>
      <c r="I100" s="114"/>
      <c r="J100" s="116" t="s">
        <v>1727</v>
      </c>
      <c r="K100" s="114" t="s">
        <v>142</v>
      </c>
      <c r="L100" s="114" t="s">
        <v>273</v>
      </c>
      <c r="M100" s="180" t="s">
        <v>21</v>
      </c>
      <c r="N100" s="180" t="s">
        <v>295</v>
      </c>
      <c r="O100" s="112" t="s">
        <v>295</v>
      </c>
      <c r="P100" s="1117"/>
      <c r="Q100" s="1118"/>
    </row>
    <row r="101" spans="2:17" ht="60.75" customHeight="1" x14ac:dyDescent="0.2">
      <c r="B101" s="116" t="s">
        <v>229</v>
      </c>
      <c r="C101" s="116">
        <v>1</v>
      </c>
      <c r="D101" s="116" t="s">
        <v>1728</v>
      </c>
      <c r="E101" s="116">
        <v>1038541262</v>
      </c>
      <c r="F101" s="116" t="s">
        <v>273</v>
      </c>
      <c r="G101" s="116" t="s">
        <v>126</v>
      </c>
      <c r="H101" s="437">
        <v>41152</v>
      </c>
      <c r="I101" s="114"/>
      <c r="J101" s="116" t="s">
        <v>1729</v>
      </c>
      <c r="K101" s="114" t="s">
        <v>1026</v>
      </c>
      <c r="L101" s="114" t="s">
        <v>273</v>
      </c>
      <c r="M101" s="180" t="s">
        <v>21</v>
      </c>
      <c r="N101" s="180" t="s">
        <v>295</v>
      </c>
      <c r="O101" s="112" t="s">
        <v>295</v>
      </c>
      <c r="P101" s="1114"/>
      <c r="Q101" s="1114"/>
    </row>
    <row r="102" spans="2:17" ht="60.75" customHeight="1" x14ac:dyDescent="0.2">
      <c r="B102" s="116" t="s">
        <v>229</v>
      </c>
      <c r="C102" s="116">
        <v>1</v>
      </c>
      <c r="D102" s="116" t="s">
        <v>1730</v>
      </c>
      <c r="E102" s="116">
        <v>1017192025</v>
      </c>
      <c r="F102" s="116" t="s">
        <v>273</v>
      </c>
      <c r="G102" s="116" t="s">
        <v>319</v>
      </c>
      <c r="H102" s="437">
        <v>41398</v>
      </c>
      <c r="I102" s="114"/>
      <c r="J102" s="116" t="s">
        <v>1727</v>
      </c>
      <c r="K102" s="114" t="s">
        <v>1731</v>
      </c>
      <c r="L102" s="114" t="s">
        <v>273</v>
      </c>
      <c r="M102" s="180" t="s">
        <v>21</v>
      </c>
      <c r="N102" s="180" t="s">
        <v>295</v>
      </c>
      <c r="O102" s="112" t="s">
        <v>295</v>
      </c>
      <c r="P102" s="1114"/>
      <c r="Q102" s="1114"/>
    </row>
    <row r="103" spans="2:17" s="232" customFormat="1" ht="60.75" customHeight="1" x14ac:dyDescent="0.2">
      <c r="B103" s="438" t="s">
        <v>229</v>
      </c>
      <c r="C103" s="438">
        <v>1</v>
      </c>
      <c r="D103" s="438" t="s">
        <v>1732</v>
      </c>
      <c r="E103" s="438">
        <v>1037615109</v>
      </c>
      <c r="F103" s="438" t="s">
        <v>273</v>
      </c>
      <c r="G103" s="438" t="s">
        <v>1278</v>
      </c>
      <c r="H103" s="438"/>
      <c r="I103" s="438" t="s">
        <v>701</v>
      </c>
      <c r="J103" s="438" t="s">
        <v>1733</v>
      </c>
      <c r="K103" s="438" t="s">
        <v>948</v>
      </c>
      <c r="L103" s="438" t="s">
        <v>273</v>
      </c>
      <c r="M103" s="439" t="s">
        <v>21</v>
      </c>
      <c r="N103" s="439" t="s">
        <v>295</v>
      </c>
      <c r="O103" s="440" t="s">
        <v>295</v>
      </c>
      <c r="P103" s="1267"/>
      <c r="Q103" s="1267"/>
    </row>
    <row r="104" spans="2:17" ht="60.75" customHeight="1" x14ac:dyDescent="0.2">
      <c r="B104" s="116" t="s">
        <v>229</v>
      </c>
      <c r="C104" s="116">
        <v>1</v>
      </c>
      <c r="D104" s="116" t="s">
        <v>1734</v>
      </c>
      <c r="E104" s="116">
        <v>1036609716</v>
      </c>
      <c r="F104" s="116" t="s">
        <v>273</v>
      </c>
      <c r="G104" s="116" t="s">
        <v>319</v>
      </c>
      <c r="H104" s="437">
        <v>41615</v>
      </c>
      <c r="I104" s="114"/>
      <c r="J104" s="116" t="s">
        <v>1735</v>
      </c>
      <c r="K104" s="114" t="s">
        <v>948</v>
      </c>
      <c r="L104" s="114" t="s">
        <v>273</v>
      </c>
      <c r="M104" s="180" t="s">
        <v>21</v>
      </c>
      <c r="N104" s="180" t="s">
        <v>295</v>
      </c>
      <c r="O104" s="112" t="s">
        <v>295</v>
      </c>
      <c r="P104" s="1114"/>
      <c r="Q104" s="1114"/>
    </row>
    <row r="105" spans="2:17" ht="60.75" customHeight="1" x14ac:dyDescent="0.2">
      <c r="B105" s="116" t="s">
        <v>123</v>
      </c>
      <c r="C105" s="116">
        <v>1</v>
      </c>
      <c r="D105" s="116" t="s">
        <v>1736</v>
      </c>
      <c r="E105" s="116">
        <v>1018344868</v>
      </c>
      <c r="F105" s="116" t="s">
        <v>273</v>
      </c>
      <c r="G105" s="116" t="s">
        <v>1737</v>
      </c>
      <c r="H105" s="437">
        <v>41111</v>
      </c>
      <c r="I105" s="114"/>
      <c r="J105" s="116" t="s">
        <v>1738</v>
      </c>
      <c r="K105" s="114">
        <v>15</v>
      </c>
      <c r="L105" s="114" t="s">
        <v>273</v>
      </c>
      <c r="M105" s="180" t="s">
        <v>21</v>
      </c>
      <c r="N105" s="180" t="s">
        <v>526</v>
      </c>
      <c r="O105" s="112" t="s">
        <v>295</v>
      </c>
      <c r="P105" s="1249" t="s">
        <v>1739</v>
      </c>
      <c r="Q105" s="1250"/>
    </row>
    <row r="106" spans="2:17" ht="60.75" customHeight="1" x14ac:dyDescent="0.2">
      <c r="B106" s="116" t="s">
        <v>123</v>
      </c>
      <c r="C106" s="116">
        <v>1</v>
      </c>
      <c r="D106" s="116" t="s">
        <v>1740</v>
      </c>
      <c r="E106" s="116">
        <v>32212474</v>
      </c>
      <c r="F106" s="116" t="s">
        <v>134</v>
      </c>
      <c r="G106" s="116" t="s">
        <v>1741</v>
      </c>
      <c r="H106" s="437">
        <v>40501</v>
      </c>
      <c r="I106" s="114"/>
      <c r="J106" s="116" t="s">
        <v>1727</v>
      </c>
      <c r="K106" s="114" t="s">
        <v>1244</v>
      </c>
      <c r="L106" s="114" t="s">
        <v>134</v>
      </c>
      <c r="M106" s="180" t="s">
        <v>21</v>
      </c>
      <c r="N106" s="180" t="s">
        <v>295</v>
      </c>
      <c r="O106" s="112" t="s">
        <v>295</v>
      </c>
      <c r="P106" s="1114"/>
      <c r="Q106" s="1114"/>
    </row>
    <row r="107" spans="2:17" ht="60.75" customHeight="1" x14ac:dyDescent="0.2">
      <c r="B107" s="116" t="s">
        <v>123</v>
      </c>
      <c r="C107" s="116">
        <v>1</v>
      </c>
      <c r="D107" s="116" t="s">
        <v>1742</v>
      </c>
      <c r="E107" s="116">
        <v>42692523</v>
      </c>
      <c r="F107" s="116" t="s">
        <v>1743</v>
      </c>
      <c r="G107" s="116" t="s">
        <v>367</v>
      </c>
      <c r="H107" s="437">
        <v>39429</v>
      </c>
      <c r="I107" s="114"/>
      <c r="J107" s="116" t="s">
        <v>1727</v>
      </c>
      <c r="K107" s="114" t="s">
        <v>1650</v>
      </c>
      <c r="L107" s="114" t="s">
        <v>233</v>
      </c>
      <c r="M107" s="180" t="s">
        <v>21</v>
      </c>
      <c r="N107" s="180" t="s">
        <v>295</v>
      </c>
      <c r="O107" s="112" t="s">
        <v>21</v>
      </c>
      <c r="P107" s="1117"/>
      <c r="Q107" s="1118"/>
    </row>
    <row r="108" spans="2:17" ht="60.75" customHeight="1" x14ac:dyDescent="0.2">
      <c r="B108" s="116" t="s">
        <v>123</v>
      </c>
      <c r="C108" s="116">
        <v>1</v>
      </c>
      <c r="D108" s="116" t="s">
        <v>1744</v>
      </c>
      <c r="E108" s="116">
        <v>43813178</v>
      </c>
      <c r="F108" s="116" t="s">
        <v>1745</v>
      </c>
      <c r="G108" s="116" t="s">
        <v>367</v>
      </c>
      <c r="H108" s="437">
        <v>38914</v>
      </c>
      <c r="I108" s="114"/>
      <c r="J108" s="116" t="s">
        <v>1746</v>
      </c>
      <c r="K108" s="114" t="s">
        <v>1747</v>
      </c>
      <c r="L108" s="114" t="s">
        <v>233</v>
      </c>
      <c r="M108" s="180" t="s">
        <v>21</v>
      </c>
      <c r="N108" s="180" t="s">
        <v>295</v>
      </c>
      <c r="O108" s="112" t="s">
        <v>295</v>
      </c>
      <c r="P108" s="1117"/>
      <c r="Q108" s="1118"/>
    </row>
    <row r="109" spans="2:17" ht="60.75" customHeight="1" x14ac:dyDescent="0.2">
      <c r="B109" s="116" t="s">
        <v>123</v>
      </c>
      <c r="C109" s="116">
        <v>1</v>
      </c>
      <c r="D109" s="116" t="s">
        <v>1748</v>
      </c>
      <c r="E109" s="116">
        <v>42935707</v>
      </c>
      <c r="F109" s="116" t="s">
        <v>968</v>
      </c>
      <c r="G109" s="116" t="s">
        <v>205</v>
      </c>
      <c r="H109" s="437">
        <v>34310</v>
      </c>
      <c r="I109" s="114"/>
      <c r="J109" s="116" t="s">
        <v>1727</v>
      </c>
      <c r="K109" s="114" t="s">
        <v>142</v>
      </c>
      <c r="L109" s="114" t="s">
        <v>233</v>
      </c>
      <c r="M109" s="180" t="s">
        <v>21</v>
      </c>
      <c r="N109" s="180" t="s">
        <v>295</v>
      </c>
      <c r="O109" s="112" t="s">
        <v>21</v>
      </c>
      <c r="P109" s="1117"/>
      <c r="Q109" s="1118"/>
    </row>
    <row r="110" spans="2:17" ht="64.5" customHeight="1" x14ac:dyDescent="0.2">
      <c r="B110" s="116" t="s">
        <v>123</v>
      </c>
      <c r="C110" s="116">
        <v>1</v>
      </c>
      <c r="D110" s="116" t="s">
        <v>1749</v>
      </c>
      <c r="E110" s="116">
        <v>42939497</v>
      </c>
      <c r="F110" s="116" t="s">
        <v>273</v>
      </c>
      <c r="G110" s="116" t="s">
        <v>319</v>
      </c>
      <c r="H110" s="437">
        <v>41398</v>
      </c>
      <c r="I110" s="114"/>
      <c r="J110" s="116" t="s">
        <v>1750</v>
      </c>
      <c r="K110" s="114" t="s">
        <v>1751</v>
      </c>
      <c r="L110" s="114" t="s">
        <v>233</v>
      </c>
      <c r="M110" s="180" t="s">
        <v>21</v>
      </c>
      <c r="N110" s="180" t="s">
        <v>295</v>
      </c>
      <c r="O110" s="112" t="s">
        <v>295</v>
      </c>
      <c r="P110" s="1249"/>
      <c r="Q110" s="1250"/>
    </row>
    <row r="111" spans="2:17" ht="45" x14ac:dyDescent="0.2">
      <c r="B111" s="116" t="s">
        <v>123</v>
      </c>
      <c r="C111" s="116">
        <v>1</v>
      </c>
      <c r="D111" s="116" t="s">
        <v>1752</v>
      </c>
      <c r="E111" s="116">
        <v>43620524</v>
      </c>
      <c r="F111" s="116" t="s">
        <v>396</v>
      </c>
      <c r="G111" s="116" t="s">
        <v>183</v>
      </c>
      <c r="H111" s="437">
        <v>39430</v>
      </c>
      <c r="I111" s="116"/>
      <c r="J111" s="116" t="s">
        <v>1727</v>
      </c>
      <c r="K111" s="116" t="s">
        <v>1753</v>
      </c>
      <c r="L111" s="116" t="s">
        <v>233</v>
      </c>
      <c r="M111" s="116" t="s">
        <v>21</v>
      </c>
      <c r="N111" s="116" t="s">
        <v>295</v>
      </c>
      <c r="O111" s="116" t="s">
        <v>295</v>
      </c>
      <c r="P111" s="1117"/>
      <c r="Q111" s="1118"/>
    </row>
    <row r="112" spans="2:17" ht="15.75" thickBot="1" x14ac:dyDescent="0.3"/>
    <row r="113" spans="1:26" ht="27" thickBot="1" x14ac:dyDescent="0.3">
      <c r="B113" s="1091" t="s">
        <v>145</v>
      </c>
      <c r="C113" s="1092"/>
      <c r="D113" s="1092"/>
      <c r="E113" s="1092"/>
      <c r="F113" s="1092"/>
      <c r="G113" s="1092"/>
      <c r="H113" s="1092"/>
      <c r="I113" s="1092"/>
      <c r="J113" s="1092"/>
      <c r="K113" s="1092"/>
      <c r="L113" s="1092"/>
      <c r="M113" s="1092"/>
      <c r="N113" s="1093"/>
    </row>
    <row r="116" spans="1:26" ht="46.15" customHeight="1" x14ac:dyDescent="0.25">
      <c r="B116" s="79" t="s">
        <v>20</v>
      </c>
      <c r="C116" s="79" t="s">
        <v>146</v>
      </c>
      <c r="D116" s="1084" t="s">
        <v>97</v>
      </c>
      <c r="E116" s="1086"/>
    </row>
    <row r="117" spans="1:26" ht="46.9" customHeight="1" x14ac:dyDescent="0.25">
      <c r="B117" s="682" t="s">
        <v>147</v>
      </c>
      <c r="C117" s="668" t="s">
        <v>295</v>
      </c>
      <c r="D117" s="993"/>
      <c r="E117" s="993"/>
    </row>
    <row r="120" spans="1:26" ht="26.25" x14ac:dyDescent="0.25">
      <c r="B120" s="1072" t="s">
        <v>148</v>
      </c>
      <c r="C120" s="1073"/>
      <c r="D120" s="1073"/>
      <c r="E120" s="1073"/>
      <c r="F120" s="1073"/>
      <c r="G120" s="1073"/>
      <c r="H120" s="1073"/>
      <c r="I120" s="1073"/>
      <c r="J120" s="1073"/>
      <c r="K120" s="1073"/>
      <c r="L120" s="1073"/>
      <c r="M120" s="1073"/>
      <c r="N120" s="1073"/>
      <c r="O120" s="1073"/>
      <c r="P120" s="1073"/>
    </row>
    <row r="122" spans="1:26" ht="15.75" thickBot="1" x14ac:dyDescent="0.3"/>
    <row r="123" spans="1:26" ht="27" thickBot="1" x14ac:dyDescent="0.3">
      <c r="B123" s="1091" t="s">
        <v>149</v>
      </c>
      <c r="C123" s="1092"/>
      <c r="D123" s="1092"/>
      <c r="E123" s="1092"/>
      <c r="F123" s="1092"/>
      <c r="G123" s="1092"/>
      <c r="H123" s="1092"/>
      <c r="I123" s="1092"/>
      <c r="J123" s="1092"/>
      <c r="K123" s="1092"/>
      <c r="L123" s="1092"/>
      <c r="M123" s="1092"/>
      <c r="N123" s="1093"/>
    </row>
    <row r="125" spans="1:26" ht="15.75" thickBot="1" x14ac:dyDescent="0.3">
      <c r="M125" s="45"/>
      <c r="N125" s="45"/>
    </row>
    <row r="126" spans="1:26" s="14" customFormat="1" ht="109.5" customHeight="1" x14ac:dyDescent="0.25">
      <c r="B126" s="46" t="s">
        <v>36</v>
      </c>
      <c r="C126" s="46" t="s">
        <v>37</v>
      </c>
      <c r="D126" s="46" t="s">
        <v>38</v>
      </c>
      <c r="E126" s="46" t="s">
        <v>39</v>
      </c>
      <c r="F126" s="46" t="s">
        <v>40</v>
      </c>
      <c r="G126" s="46" t="s">
        <v>41</v>
      </c>
      <c r="H126" s="46" t="s">
        <v>42</v>
      </c>
      <c r="I126" s="46" t="s">
        <v>43</v>
      </c>
      <c r="J126" s="46" t="s">
        <v>44</v>
      </c>
      <c r="K126" s="46" t="s">
        <v>45</v>
      </c>
      <c r="L126" s="46" t="s">
        <v>46</v>
      </c>
      <c r="M126" s="47" t="s">
        <v>47</v>
      </c>
      <c r="N126" s="46" t="s">
        <v>48</v>
      </c>
      <c r="O126" s="46" t="s">
        <v>49</v>
      </c>
      <c r="P126" s="48" t="s">
        <v>50</v>
      </c>
      <c r="Q126" s="48" t="s">
        <v>51</v>
      </c>
    </row>
    <row r="127" spans="1:26" s="60" customFormat="1" ht="60" x14ac:dyDescent="0.25">
      <c r="A127" s="62">
        <v>1</v>
      </c>
      <c r="B127" s="49" t="s">
        <v>1687</v>
      </c>
      <c r="C127" s="49" t="s">
        <v>1687</v>
      </c>
      <c r="D127" s="49" t="s">
        <v>272</v>
      </c>
      <c r="E127" s="51">
        <v>689</v>
      </c>
      <c r="F127" s="52" t="s">
        <v>295</v>
      </c>
      <c r="G127" s="53">
        <v>1</v>
      </c>
      <c r="H127" s="411">
        <v>40939</v>
      </c>
      <c r="I127" s="411">
        <v>41274</v>
      </c>
      <c r="J127" s="55" t="s">
        <v>526</v>
      </c>
      <c r="K127" s="56">
        <v>10.76</v>
      </c>
      <c r="L127" s="51">
        <v>0</v>
      </c>
      <c r="M127" s="56">
        <v>0</v>
      </c>
      <c r="N127" s="51">
        <v>100</v>
      </c>
      <c r="O127" s="57">
        <v>74158246</v>
      </c>
      <c r="P127" s="57" t="s">
        <v>1754</v>
      </c>
      <c r="Q127" s="56" t="s">
        <v>1755</v>
      </c>
      <c r="R127" s="59"/>
      <c r="S127" s="59"/>
      <c r="T127" s="59"/>
      <c r="U127" s="59"/>
      <c r="V127" s="59"/>
      <c r="W127" s="59"/>
      <c r="X127" s="59"/>
      <c r="Y127" s="59"/>
      <c r="Z127" s="59"/>
    </row>
    <row r="128" spans="1:26" s="60" customFormat="1" ht="60" x14ac:dyDescent="0.25">
      <c r="A128" s="62">
        <v>2</v>
      </c>
      <c r="B128" s="49" t="s">
        <v>1687</v>
      </c>
      <c r="C128" s="49" t="s">
        <v>1687</v>
      </c>
      <c r="D128" s="49" t="s">
        <v>272</v>
      </c>
      <c r="E128" s="51">
        <v>1091</v>
      </c>
      <c r="F128" s="52" t="s">
        <v>295</v>
      </c>
      <c r="G128" s="53">
        <v>1</v>
      </c>
      <c r="H128" s="411">
        <v>40800</v>
      </c>
      <c r="I128" s="411">
        <v>40908</v>
      </c>
      <c r="J128" s="55" t="s">
        <v>526</v>
      </c>
      <c r="K128" s="56">
        <v>3.56</v>
      </c>
      <c r="L128" s="51">
        <v>0</v>
      </c>
      <c r="M128" s="56">
        <v>0</v>
      </c>
      <c r="N128" s="51">
        <v>100</v>
      </c>
      <c r="O128" s="57">
        <v>17915546</v>
      </c>
      <c r="P128" s="57" t="s">
        <v>1756</v>
      </c>
      <c r="Q128" s="56" t="s">
        <v>1755</v>
      </c>
      <c r="R128" s="59"/>
      <c r="S128" s="59"/>
      <c r="T128" s="59"/>
      <c r="U128" s="59"/>
      <c r="V128" s="59"/>
      <c r="W128" s="59"/>
      <c r="X128" s="59"/>
      <c r="Y128" s="59"/>
      <c r="Z128" s="59"/>
    </row>
    <row r="129" spans="1:26" s="60" customFormat="1" ht="30" x14ac:dyDescent="0.25">
      <c r="A129" s="62">
        <v>3</v>
      </c>
      <c r="B129" s="49" t="s">
        <v>1687</v>
      </c>
      <c r="C129" s="49" t="s">
        <v>1687</v>
      </c>
      <c r="D129" s="49" t="s">
        <v>1691</v>
      </c>
      <c r="E129" s="51">
        <v>46000451262013</v>
      </c>
      <c r="F129" s="52" t="s">
        <v>295</v>
      </c>
      <c r="G129" s="53">
        <v>1</v>
      </c>
      <c r="H129" s="411">
        <v>41296</v>
      </c>
      <c r="I129" s="411">
        <v>41614</v>
      </c>
      <c r="J129" s="55" t="s">
        <v>526</v>
      </c>
      <c r="K129" s="56">
        <v>2.99</v>
      </c>
      <c r="L129" s="51">
        <v>0</v>
      </c>
      <c r="M129" s="51">
        <v>1200</v>
      </c>
      <c r="N129" s="51">
        <v>1200</v>
      </c>
      <c r="O129" s="57">
        <v>3360686036</v>
      </c>
      <c r="P129" s="57">
        <v>117</v>
      </c>
      <c r="Q129" s="58"/>
      <c r="R129" s="59"/>
      <c r="S129" s="59"/>
      <c r="T129" s="59"/>
      <c r="U129" s="59"/>
      <c r="V129" s="59"/>
      <c r="W129" s="59"/>
      <c r="X129" s="59"/>
      <c r="Y129" s="59"/>
      <c r="Z129" s="59"/>
    </row>
    <row r="130" spans="1:26" s="60" customFormat="1" ht="173.25" customHeight="1" x14ac:dyDescent="0.25">
      <c r="A130" s="62">
        <v>4</v>
      </c>
      <c r="B130" s="49" t="s">
        <v>1687</v>
      </c>
      <c r="C130" s="49" t="s">
        <v>1687</v>
      </c>
      <c r="D130" s="49" t="s">
        <v>1691</v>
      </c>
      <c r="E130" s="51">
        <v>46000379532012</v>
      </c>
      <c r="F130" s="52" t="s">
        <v>295</v>
      </c>
      <c r="G130" s="53">
        <v>1</v>
      </c>
      <c r="H130" s="411">
        <v>40949</v>
      </c>
      <c r="I130" s="411" t="s">
        <v>478</v>
      </c>
      <c r="J130" s="55" t="s">
        <v>526</v>
      </c>
      <c r="K130" s="56"/>
      <c r="L130" s="56">
        <v>10.039999999999999</v>
      </c>
      <c r="M130" s="51">
        <v>1395</v>
      </c>
      <c r="N130" s="51">
        <v>1395</v>
      </c>
      <c r="O130" s="57">
        <v>2975128097</v>
      </c>
      <c r="P130" s="57">
        <v>116</v>
      </c>
      <c r="Q130" s="675" t="s">
        <v>62</v>
      </c>
      <c r="R130" s="59"/>
      <c r="S130" s="59"/>
      <c r="T130" s="59"/>
      <c r="U130" s="59"/>
      <c r="V130" s="59"/>
      <c r="W130" s="59"/>
      <c r="X130" s="59"/>
      <c r="Y130" s="59"/>
      <c r="Z130" s="59"/>
    </row>
    <row r="131" spans="1:26" s="60" customFormat="1" ht="180" x14ac:dyDescent="0.25">
      <c r="A131" s="62">
        <v>5</v>
      </c>
      <c r="B131" s="49" t="s">
        <v>1687</v>
      </c>
      <c r="C131" s="49" t="s">
        <v>1687</v>
      </c>
      <c r="D131" s="49" t="s">
        <v>1691</v>
      </c>
      <c r="E131" s="51">
        <v>46000307292011</v>
      </c>
      <c r="F131" s="52" t="s">
        <v>295</v>
      </c>
      <c r="G131" s="53">
        <v>1</v>
      </c>
      <c r="H131" s="411">
        <v>40578</v>
      </c>
      <c r="I131" s="411">
        <v>40886</v>
      </c>
      <c r="J131" s="55" t="s">
        <v>526</v>
      </c>
      <c r="K131" s="51">
        <v>6</v>
      </c>
      <c r="L131" s="51">
        <v>4</v>
      </c>
      <c r="M131" s="51">
        <v>1495</v>
      </c>
      <c r="N131" s="51">
        <v>1495</v>
      </c>
      <c r="O131" s="57">
        <v>3540099453</v>
      </c>
      <c r="P131" s="57">
        <v>115</v>
      </c>
      <c r="Q131" s="682" t="s">
        <v>62</v>
      </c>
      <c r="R131" s="59"/>
      <c r="S131" s="59"/>
      <c r="T131" s="59"/>
      <c r="U131" s="59"/>
      <c r="V131" s="59"/>
      <c r="W131" s="59"/>
      <c r="X131" s="59"/>
      <c r="Y131" s="59"/>
      <c r="Z131" s="59"/>
    </row>
    <row r="132" spans="1:26" s="60" customFormat="1" ht="180" x14ac:dyDescent="0.25">
      <c r="A132" s="62">
        <v>6</v>
      </c>
      <c r="B132" s="49" t="s">
        <v>1687</v>
      </c>
      <c r="C132" s="49" t="s">
        <v>1687</v>
      </c>
      <c r="D132" s="49" t="s">
        <v>1691</v>
      </c>
      <c r="E132" s="51">
        <v>46000241962010</v>
      </c>
      <c r="F132" s="52" t="s">
        <v>295</v>
      </c>
      <c r="G132" s="53">
        <v>1</v>
      </c>
      <c r="H132" s="411">
        <v>40210</v>
      </c>
      <c r="I132" s="411">
        <v>40224</v>
      </c>
      <c r="J132" s="55" t="s">
        <v>526</v>
      </c>
      <c r="K132" s="51">
        <v>10</v>
      </c>
      <c r="L132" s="51">
        <v>0</v>
      </c>
      <c r="M132" s="51">
        <v>1250</v>
      </c>
      <c r="N132" s="51">
        <v>1250</v>
      </c>
      <c r="O132" s="57">
        <v>3041265550</v>
      </c>
      <c r="P132" s="57">
        <v>114</v>
      </c>
      <c r="Q132" s="682" t="s">
        <v>62</v>
      </c>
      <c r="R132" s="59"/>
      <c r="S132" s="59"/>
      <c r="T132" s="59"/>
      <c r="U132" s="59"/>
      <c r="V132" s="59"/>
      <c r="W132" s="59"/>
      <c r="X132" s="59"/>
      <c r="Y132" s="59"/>
      <c r="Z132" s="59"/>
    </row>
    <row r="133" spans="1:26" s="60" customFormat="1" ht="180" x14ac:dyDescent="0.25">
      <c r="A133" s="62">
        <v>7</v>
      </c>
      <c r="B133" s="49" t="s">
        <v>1687</v>
      </c>
      <c r="C133" s="49" t="s">
        <v>1687</v>
      </c>
      <c r="D133" s="49" t="s">
        <v>1691</v>
      </c>
      <c r="E133" s="51">
        <v>46000206172009</v>
      </c>
      <c r="F133" s="52" t="s">
        <v>295</v>
      </c>
      <c r="G133" s="53">
        <v>1</v>
      </c>
      <c r="H133" s="411">
        <v>40087</v>
      </c>
      <c r="I133" s="411">
        <v>40162</v>
      </c>
      <c r="J133" s="55" t="s">
        <v>526</v>
      </c>
      <c r="K133" s="56">
        <v>0.68</v>
      </c>
      <c r="L133" s="56">
        <v>1.32</v>
      </c>
      <c r="M133" s="56">
        <v>1500</v>
      </c>
      <c r="N133" s="56">
        <v>1500</v>
      </c>
      <c r="O133" s="57">
        <v>2114460000</v>
      </c>
      <c r="P133" s="57">
        <v>114</v>
      </c>
      <c r="Q133" s="58" t="s">
        <v>1757</v>
      </c>
      <c r="R133" s="59"/>
      <c r="S133" s="59"/>
      <c r="T133" s="59"/>
      <c r="U133" s="59"/>
      <c r="V133" s="59"/>
      <c r="W133" s="59"/>
      <c r="X133" s="59"/>
      <c r="Y133" s="59"/>
      <c r="Z133" s="59"/>
    </row>
    <row r="134" spans="1:26" s="60" customFormat="1" ht="180" x14ac:dyDescent="0.25">
      <c r="A134" s="62">
        <v>8</v>
      </c>
      <c r="B134" s="49" t="s">
        <v>1687</v>
      </c>
      <c r="C134" s="49" t="s">
        <v>1687</v>
      </c>
      <c r="D134" s="49" t="s">
        <v>1691</v>
      </c>
      <c r="E134" s="51">
        <v>46000172322009</v>
      </c>
      <c r="F134" s="52" t="s">
        <v>295</v>
      </c>
      <c r="G134" s="53">
        <v>1</v>
      </c>
      <c r="H134" s="411">
        <v>39870</v>
      </c>
      <c r="I134" s="411">
        <v>40085</v>
      </c>
      <c r="J134" s="55" t="s">
        <v>526</v>
      </c>
      <c r="K134" s="51">
        <v>0</v>
      </c>
      <c r="L134" s="51">
        <v>7</v>
      </c>
      <c r="M134" s="56">
        <v>1500</v>
      </c>
      <c r="N134" s="51">
        <v>1500</v>
      </c>
      <c r="O134" s="57">
        <v>526612836</v>
      </c>
      <c r="P134" s="57">
        <v>113</v>
      </c>
      <c r="Q134" s="58" t="s">
        <v>1757</v>
      </c>
      <c r="R134" s="59"/>
      <c r="S134" s="59"/>
      <c r="T134" s="59"/>
      <c r="U134" s="59"/>
      <c r="V134" s="59"/>
      <c r="W134" s="59"/>
      <c r="X134" s="59"/>
      <c r="Y134" s="59"/>
      <c r="Z134" s="59"/>
    </row>
    <row r="135" spans="1:26" s="60" customFormat="1" x14ac:dyDescent="0.25">
      <c r="A135" s="62"/>
      <c r="B135" s="63" t="s">
        <v>31</v>
      </c>
      <c r="C135" s="50"/>
      <c r="D135" s="49"/>
      <c r="E135" s="51"/>
      <c r="F135" s="52"/>
      <c r="G135" s="52"/>
      <c r="H135" s="52"/>
      <c r="I135" s="55"/>
      <c r="J135" s="55"/>
      <c r="K135" s="67">
        <f>SUM(K127:K134)</f>
        <v>33.99</v>
      </c>
      <c r="L135" s="67">
        <f>SUM(L127:L134)</f>
        <v>22.36</v>
      </c>
      <c r="M135" s="66">
        <f>SUM(M127:M134)</f>
        <v>8340</v>
      </c>
      <c r="N135" s="67">
        <f>SUM(N127:N134)</f>
        <v>8540</v>
      </c>
      <c r="O135" s="57"/>
      <c r="P135" s="57"/>
      <c r="Q135" s="68"/>
    </row>
    <row r="136" spans="1:26" x14ac:dyDescent="0.25">
      <c r="B136" s="69"/>
      <c r="C136" s="69"/>
      <c r="D136" s="69"/>
      <c r="E136" s="441"/>
      <c r="F136" s="69"/>
      <c r="G136" s="69"/>
      <c r="H136" s="69"/>
      <c r="I136" s="69"/>
      <c r="J136" s="69"/>
      <c r="K136" s="69"/>
      <c r="L136" s="69"/>
      <c r="M136" s="69"/>
      <c r="N136" s="69"/>
      <c r="O136" s="69"/>
      <c r="P136" s="69"/>
    </row>
    <row r="137" spans="1:26" ht="18.75" x14ac:dyDescent="0.25">
      <c r="B137" s="72" t="s">
        <v>172</v>
      </c>
      <c r="C137" s="89">
        <f>+K135</f>
        <v>33.99</v>
      </c>
      <c r="E137" s="441"/>
      <c r="H137" s="76"/>
      <c r="I137" s="76"/>
      <c r="J137" s="76"/>
      <c r="K137" s="76"/>
      <c r="L137" s="76"/>
      <c r="M137" s="76"/>
      <c r="N137" s="69"/>
      <c r="O137" s="69"/>
      <c r="P137" s="69"/>
    </row>
    <row r="139" spans="1:26" ht="15.75" thickBot="1" x14ac:dyDescent="0.3"/>
    <row r="140" spans="1:26" ht="37.15" customHeight="1" thickBot="1" x14ac:dyDescent="0.3">
      <c r="B140" s="90" t="s">
        <v>173</v>
      </c>
      <c r="C140" s="91" t="s">
        <v>174</v>
      </c>
      <c r="D140" s="90" t="s">
        <v>30</v>
      </c>
      <c r="E140" s="91" t="s">
        <v>175</v>
      </c>
    </row>
    <row r="141" spans="1:26" ht="41.45" customHeight="1" x14ac:dyDescent="0.25">
      <c r="B141" s="92" t="s">
        <v>176</v>
      </c>
      <c r="C141" s="93">
        <v>20</v>
      </c>
      <c r="D141" s="93"/>
      <c r="E141" s="1094">
        <f>+D141+D142+D143</f>
        <v>40</v>
      </c>
    </row>
    <row r="142" spans="1:26" x14ac:dyDescent="0.25">
      <c r="B142" s="92" t="s">
        <v>177</v>
      </c>
      <c r="C142" s="74">
        <v>30</v>
      </c>
      <c r="D142" s="668">
        <v>0</v>
      </c>
      <c r="E142" s="1095"/>
    </row>
    <row r="143" spans="1:26" ht="15.75" thickBot="1" x14ac:dyDescent="0.3">
      <c r="B143" s="92" t="s">
        <v>178</v>
      </c>
      <c r="C143" s="94">
        <v>40</v>
      </c>
      <c r="D143" s="94">
        <v>40</v>
      </c>
      <c r="E143" s="1096"/>
    </row>
    <row r="145" spans="2:17" ht="15.75" thickBot="1" x14ac:dyDescent="0.3"/>
    <row r="146" spans="2:17" ht="27" thickBot="1" x14ac:dyDescent="0.3">
      <c r="B146" s="1091" t="s">
        <v>179</v>
      </c>
      <c r="C146" s="1092"/>
      <c r="D146" s="1092"/>
      <c r="E146" s="1092"/>
      <c r="F146" s="1092"/>
      <c r="G146" s="1092"/>
      <c r="H146" s="1092"/>
      <c r="I146" s="1092"/>
      <c r="J146" s="1092"/>
      <c r="K146" s="1092"/>
      <c r="L146" s="1092"/>
      <c r="M146" s="1092"/>
      <c r="N146" s="1093"/>
    </row>
    <row r="148" spans="2:17" ht="76.5" customHeight="1" x14ac:dyDescent="0.25">
      <c r="B148" s="78" t="s">
        <v>111</v>
      </c>
      <c r="C148" s="78" t="s">
        <v>112</v>
      </c>
      <c r="D148" s="78" t="s">
        <v>113</v>
      </c>
      <c r="E148" s="78" t="s">
        <v>114</v>
      </c>
      <c r="F148" s="78" t="s">
        <v>115</v>
      </c>
      <c r="G148" s="78" t="s">
        <v>116</v>
      </c>
      <c r="H148" s="78" t="s">
        <v>117</v>
      </c>
      <c r="I148" s="78" t="s">
        <v>118</v>
      </c>
      <c r="J148" s="1084" t="s">
        <v>119</v>
      </c>
      <c r="K148" s="1085"/>
      <c r="L148" s="1086"/>
      <c r="M148" s="78" t="s">
        <v>120</v>
      </c>
      <c r="N148" s="78" t="s">
        <v>121</v>
      </c>
      <c r="O148" s="78" t="s">
        <v>122</v>
      </c>
      <c r="P148" s="1084" t="s">
        <v>97</v>
      </c>
      <c r="Q148" s="1086"/>
    </row>
    <row r="149" spans="2:17" ht="60.75" customHeight="1" x14ac:dyDescent="0.25">
      <c r="B149" s="85" t="s">
        <v>180</v>
      </c>
      <c r="C149" s="85"/>
      <c r="D149" s="81" t="s">
        <v>1758</v>
      </c>
      <c r="E149" s="81">
        <v>43517145</v>
      </c>
      <c r="F149" s="81" t="s">
        <v>396</v>
      </c>
      <c r="G149" s="81" t="s">
        <v>699</v>
      </c>
      <c r="H149" s="120">
        <v>33474</v>
      </c>
      <c r="I149" s="82"/>
      <c r="J149" s="86" t="s">
        <v>1759</v>
      </c>
      <c r="K149" s="87" t="s">
        <v>1760</v>
      </c>
      <c r="L149" s="84" t="s">
        <v>233</v>
      </c>
      <c r="M149" s="41" t="s">
        <v>21</v>
      </c>
      <c r="N149" s="41" t="s">
        <v>526</v>
      </c>
      <c r="O149" s="41" t="s">
        <v>295</v>
      </c>
      <c r="P149" s="997" t="s">
        <v>1761</v>
      </c>
      <c r="Q149" s="997"/>
    </row>
    <row r="150" spans="2:17" ht="60.75" customHeight="1" x14ac:dyDescent="0.25">
      <c r="B150" s="85" t="s">
        <v>214</v>
      </c>
      <c r="C150" s="85"/>
      <c r="D150" s="81" t="s">
        <v>1762</v>
      </c>
      <c r="E150" s="81">
        <v>43753138</v>
      </c>
      <c r="F150" s="81" t="s">
        <v>396</v>
      </c>
      <c r="G150" s="81" t="s">
        <v>126</v>
      </c>
      <c r="H150" s="120">
        <v>37244</v>
      </c>
      <c r="I150" s="82"/>
      <c r="J150" s="86" t="s">
        <v>1759</v>
      </c>
      <c r="K150" s="87" t="s">
        <v>584</v>
      </c>
      <c r="L150" s="84" t="s">
        <v>233</v>
      </c>
      <c r="M150" s="41" t="s">
        <v>21</v>
      </c>
      <c r="N150" s="41" t="s">
        <v>295</v>
      </c>
      <c r="O150" s="41" t="s">
        <v>295</v>
      </c>
      <c r="P150" s="993"/>
      <c r="Q150" s="993"/>
    </row>
    <row r="151" spans="2:17" ht="60.75" customHeight="1" x14ac:dyDescent="0.25">
      <c r="B151" s="85" t="s">
        <v>208</v>
      </c>
      <c r="C151" s="85"/>
      <c r="D151" s="81" t="s">
        <v>1763</v>
      </c>
      <c r="E151" s="81">
        <v>43006153</v>
      </c>
      <c r="F151" s="81" t="s">
        <v>206</v>
      </c>
      <c r="G151" s="81" t="s">
        <v>205</v>
      </c>
      <c r="H151" s="120">
        <v>36791</v>
      </c>
      <c r="I151" s="82" t="s">
        <v>1764</v>
      </c>
      <c r="J151" s="86" t="s">
        <v>1765</v>
      </c>
      <c r="K151" s="87" t="s">
        <v>1608</v>
      </c>
      <c r="L151" s="84" t="s">
        <v>449</v>
      </c>
      <c r="M151" s="41" t="s">
        <v>21</v>
      </c>
      <c r="N151" s="41" t="s">
        <v>526</v>
      </c>
      <c r="O151" s="41" t="s">
        <v>295</v>
      </c>
      <c r="P151" s="997" t="s">
        <v>1766</v>
      </c>
      <c r="Q151" s="997"/>
    </row>
    <row r="152" spans="2:17" ht="60.75" customHeight="1" x14ac:dyDescent="0.25">
      <c r="B152" s="85"/>
      <c r="C152" s="85"/>
      <c r="D152" s="81"/>
      <c r="E152" s="81"/>
      <c r="F152" s="81"/>
      <c r="G152" s="81"/>
      <c r="H152" s="81"/>
      <c r="I152" s="82"/>
      <c r="J152" s="86"/>
      <c r="K152" s="87"/>
      <c r="L152" s="84"/>
      <c r="M152" s="41"/>
      <c r="N152" s="41"/>
      <c r="O152" s="41"/>
      <c r="P152" s="993"/>
      <c r="Q152" s="993"/>
    </row>
    <row r="153" spans="2:17" ht="33.6" customHeight="1" x14ac:dyDescent="0.25">
      <c r="C153" s="85"/>
      <c r="D153" s="81"/>
      <c r="E153" s="81"/>
      <c r="F153" s="81"/>
      <c r="G153" s="81"/>
      <c r="H153" s="81"/>
      <c r="I153" s="82"/>
      <c r="J153" s="86"/>
      <c r="K153" s="84"/>
      <c r="L153" s="84"/>
      <c r="M153" s="41"/>
      <c r="N153" s="41"/>
      <c r="O153" s="41"/>
      <c r="P153" s="993"/>
      <c r="Q153" s="993"/>
    </row>
    <row r="156" spans="2:17" ht="15.75" thickBot="1" x14ac:dyDescent="0.3"/>
    <row r="157" spans="2:17" ht="54" customHeight="1" x14ac:dyDescent="0.25">
      <c r="B157" s="42" t="s">
        <v>20</v>
      </c>
      <c r="C157" s="42" t="s">
        <v>173</v>
      </c>
      <c r="D157" s="78" t="s">
        <v>174</v>
      </c>
      <c r="E157" s="42" t="s">
        <v>30</v>
      </c>
      <c r="F157" s="91" t="s">
        <v>194</v>
      </c>
      <c r="G157" s="96"/>
    </row>
    <row r="158" spans="2:17" ht="120.75" customHeight="1" x14ac:dyDescent="0.2">
      <c r="B158" s="1097" t="s">
        <v>195</v>
      </c>
      <c r="C158" s="97" t="s">
        <v>196</v>
      </c>
      <c r="D158" s="668">
        <v>25</v>
      </c>
      <c r="E158" s="668">
        <v>0</v>
      </c>
      <c r="F158" s="1098">
        <f>+E158+E159+E160</f>
        <v>25</v>
      </c>
      <c r="G158" s="98"/>
    </row>
    <row r="159" spans="2:17" ht="76.150000000000006" customHeight="1" x14ac:dyDescent="0.2">
      <c r="B159" s="1097"/>
      <c r="C159" s="97" t="s">
        <v>197</v>
      </c>
      <c r="D159" s="675">
        <v>25</v>
      </c>
      <c r="E159" s="668">
        <v>25</v>
      </c>
      <c r="F159" s="1099"/>
      <c r="G159" s="98"/>
    </row>
    <row r="160" spans="2:17" ht="69" customHeight="1" x14ac:dyDescent="0.2">
      <c r="B160" s="1097"/>
      <c r="C160" s="97" t="s">
        <v>198</v>
      </c>
      <c r="D160" s="668">
        <v>10</v>
      </c>
      <c r="E160" s="668">
        <v>0</v>
      </c>
      <c r="F160" s="1100"/>
      <c r="G160" s="98"/>
    </row>
    <row r="161" spans="2:5" x14ac:dyDescent="0.25">
      <c r="C161"/>
    </row>
    <row r="164" spans="2:5" x14ac:dyDescent="0.25">
      <c r="B164" s="39" t="s">
        <v>199</v>
      </c>
    </row>
    <row r="167" spans="2:5" x14ac:dyDescent="0.25">
      <c r="B167" s="40" t="s">
        <v>20</v>
      </c>
      <c r="C167" s="40" t="s">
        <v>29</v>
      </c>
      <c r="D167" s="42" t="s">
        <v>30</v>
      </c>
      <c r="E167" s="42" t="s">
        <v>31</v>
      </c>
    </row>
    <row r="168" spans="2:5" ht="28.5" x14ac:dyDescent="0.25">
      <c r="B168" s="43" t="s">
        <v>200</v>
      </c>
      <c r="C168" s="44">
        <v>40</v>
      </c>
      <c r="D168" s="668">
        <f>+E141</f>
        <v>40</v>
      </c>
      <c r="E168" s="1081">
        <f>+D168+D169</f>
        <v>65</v>
      </c>
    </row>
    <row r="169" spans="2:5" ht="42.75" x14ac:dyDescent="0.25">
      <c r="B169" s="43" t="s">
        <v>201</v>
      </c>
      <c r="C169" s="44">
        <v>60</v>
      </c>
      <c r="D169" s="668">
        <f>+F158</f>
        <v>25</v>
      </c>
      <c r="E169" s="1082"/>
    </row>
  </sheetData>
  <mergeCells count="65">
    <mergeCell ref="E168:E169"/>
    <mergeCell ref="P149:Q149"/>
    <mergeCell ref="P150:Q150"/>
    <mergeCell ref="P151:Q151"/>
    <mergeCell ref="P152:Q152"/>
    <mergeCell ref="P153:Q153"/>
    <mergeCell ref="B158:B160"/>
    <mergeCell ref="F158:F160"/>
    <mergeCell ref="D117:E117"/>
    <mergeCell ref="B120:P120"/>
    <mergeCell ref="B123:N123"/>
    <mergeCell ref="E141:E143"/>
    <mergeCell ref="B146:N146"/>
    <mergeCell ref="J148:L148"/>
    <mergeCell ref="P148:Q148"/>
    <mergeCell ref="D116:E116"/>
    <mergeCell ref="P102:Q102"/>
    <mergeCell ref="P103:Q103"/>
    <mergeCell ref="P104:Q104"/>
    <mergeCell ref="P105:Q105"/>
    <mergeCell ref="P106:Q106"/>
    <mergeCell ref="P107:Q107"/>
    <mergeCell ref="P108:Q108"/>
    <mergeCell ref="P109:Q109"/>
    <mergeCell ref="P110:Q110"/>
    <mergeCell ref="P111:Q111"/>
    <mergeCell ref="B113:N113"/>
    <mergeCell ref="J97:L97"/>
    <mergeCell ref="P97:Q97"/>
    <mergeCell ref="P98:Q98"/>
    <mergeCell ref="P99:Q99"/>
    <mergeCell ref="P100:Q100"/>
    <mergeCell ref="P101:Q101"/>
    <mergeCell ref="O82:P82"/>
    <mergeCell ref="O83:P83"/>
    <mergeCell ref="O84:P84"/>
    <mergeCell ref="O85:P85"/>
    <mergeCell ref="O86:P86"/>
    <mergeCell ref="B92:N92"/>
    <mergeCell ref="O72:P72"/>
    <mergeCell ref="O73:P73"/>
    <mergeCell ref="O74:P74"/>
    <mergeCell ref="O75:P75"/>
    <mergeCell ref="O80:P80"/>
    <mergeCell ref="O81:P81"/>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85 A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A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A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A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A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A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A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A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A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A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A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A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A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A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A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85 WLL983085 C65581 IV65581 SR65581 ACN65581 AMJ65581 AWF65581 BGB65581 BPX65581 BZT65581 CJP65581 CTL65581 DDH65581 DND65581 DWZ65581 EGV65581 EQR65581 FAN65581 FKJ65581 FUF65581 GEB65581 GNX65581 GXT65581 HHP65581 HRL65581 IBH65581 ILD65581 IUZ65581 JEV65581 JOR65581 JYN65581 KIJ65581 KSF65581 LCB65581 LLX65581 LVT65581 MFP65581 MPL65581 MZH65581 NJD65581 NSZ65581 OCV65581 OMR65581 OWN65581 PGJ65581 PQF65581 QAB65581 QJX65581 QTT65581 RDP65581 RNL65581 RXH65581 SHD65581 SQZ65581 TAV65581 TKR65581 TUN65581 UEJ65581 UOF65581 UYB65581 VHX65581 VRT65581 WBP65581 WLL65581 WVH65581 C131117 IV131117 SR131117 ACN131117 AMJ131117 AWF131117 BGB131117 BPX131117 BZT131117 CJP131117 CTL131117 DDH131117 DND131117 DWZ131117 EGV131117 EQR131117 FAN131117 FKJ131117 FUF131117 GEB131117 GNX131117 GXT131117 HHP131117 HRL131117 IBH131117 ILD131117 IUZ131117 JEV131117 JOR131117 JYN131117 KIJ131117 KSF131117 LCB131117 LLX131117 LVT131117 MFP131117 MPL131117 MZH131117 NJD131117 NSZ131117 OCV131117 OMR131117 OWN131117 PGJ131117 PQF131117 QAB131117 QJX131117 QTT131117 RDP131117 RNL131117 RXH131117 SHD131117 SQZ131117 TAV131117 TKR131117 TUN131117 UEJ131117 UOF131117 UYB131117 VHX131117 VRT131117 WBP131117 WLL131117 WVH131117 C196653 IV196653 SR196653 ACN196653 AMJ196653 AWF196653 BGB196653 BPX196653 BZT196653 CJP196653 CTL196653 DDH196653 DND196653 DWZ196653 EGV196653 EQR196653 FAN196653 FKJ196653 FUF196653 GEB196653 GNX196653 GXT196653 HHP196653 HRL196653 IBH196653 ILD196653 IUZ196653 JEV196653 JOR196653 JYN196653 KIJ196653 KSF196653 LCB196653 LLX196653 LVT196653 MFP196653 MPL196653 MZH196653 NJD196653 NSZ196653 OCV196653 OMR196653 OWN196653 PGJ196653 PQF196653 QAB196653 QJX196653 QTT196653 RDP196653 RNL196653 RXH196653 SHD196653 SQZ196653 TAV196653 TKR196653 TUN196653 UEJ196653 UOF196653 UYB196653 VHX196653 VRT196653 WBP196653 WLL196653 WVH196653 C262189 IV262189 SR262189 ACN262189 AMJ262189 AWF262189 BGB262189 BPX262189 BZT262189 CJP262189 CTL262189 DDH262189 DND262189 DWZ262189 EGV262189 EQR262189 FAN262189 FKJ262189 FUF262189 GEB262189 GNX262189 GXT262189 HHP262189 HRL262189 IBH262189 ILD262189 IUZ262189 JEV262189 JOR262189 JYN262189 KIJ262189 KSF262189 LCB262189 LLX262189 LVT262189 MFP262189 MPL262189 MZH262189 NJD262189 NSZ262189 OCV262189 OMR262189 OWN262189 PGJ262189 PQF262189 QAB262189 QJX262189 QTT262189 RDP262189 RNL262189 RXH262189 SHD262189 SQZ262189 TAV262189 TKR262189 TUN262189 UEJ262189 UOF262189 UYB262189 VHX262189 VRT262189 WBP262189 WLL262189 WVH262189 C327725 IV327725 SR327725 ACN327725 AMJ327725 AWF327725 BGB327725 BPX327725 BZT327725 CJP327725 CTL327725 DDH327725 DND327725 DWZ327725 EGV327725 EQR327725 FAN327725 FKJ327725 FUF327725 GEB327725 GNX327725 GXT327725 HHP327725 HRL327725 IBH327725 ILD327725 IUZ327725 JEV327725 JOR327725 JYN327725 KIJ327725 KSF327725 LCB327725 LLX327725 LVT327725 MFP327725 MPL327725 MZH327725 NJD327725 NSZ327725 OCV327725 OMR327725 OWN327725 PGJ327725 PQF327725 QAB327725 QJX327725 QTT327725 RDP327725 RNL327725 RXH327725 SHD327725 SQZ327725 TAV327725 TKR327725 TUN327725 UEJ327725 UOF327725 UYB327725 VHX327725 VRT327725 WBP327725 WLL327725 WVH327725 C393261 IV393261 SR393261 ACN393261 AMJ393261 AWF393261 BGB393261 BPX393261 BZT393261 CJP393261 CTL393261 DDH393261 DND393261 DWZ393261 EGV393261 EQR393261 FAN393261 FKJ393261 FUF393261 GEB393261 GNX393261 GXT393261 HHP393261 HRL393261 IBH393261 ILD393261 IUZ393261 JEV393261 JOR393261 JYN393261 KIJ393261 KSF393261 LCB393261 LLX393261 LVT393261 MFP393261 MPL393261 MZH393261 NJD393261 NSZ393261 OCV393261 OMR393261 OWN393261 PGJ393261 PQF393261 QAB393261 QJX393261 QTT393261 RDP393261 RNL393261 RXH393261 SHD393261 SQZ393261 TAV393261 TKR393261 TUN393261 UEJ393261 UOF393261 UYB393261 VHX393261 VRT393261 WBP393261 WLL393261 WVH393261 C458797 IV458797 SR458797 ACN458797 AMJ458797 AWF458797 BGB458797 BPX458797 BZT458797 CJP458797 CTL458797 DDH458797 DND458797 DWZ458797 EGV458797 EQR458797 FAN458797 FKJ458797 FUF458797 GEB458797 GNX458797 GXT458797 HHP458797 HRL458797 IBH458797 ILD458797 IUZ458797 JEV458797 JOR458797 JYN458797 KIJ458797 KSF458797 LCB458797 LLX458797 LVT458797 MFP458797 MPL458797 MZH458797 NJD458797 NSZ458797 OCV458797 OMR458797 OWN458797 PGJ458797 PQF458797 QAB458797 QJX458797 QTT458797 RDP458797 RNL458797 RXH458797 SHD458797 SQZ458797 TAV458797 TKR458797 TUN458797 UEJ458797 UOF458797 UYB458797 VHX458797 VRT458797 WBP458797 WLL458797 WVH458797 C524333 IV524333 SR524333 ACN524333 AMJ524333 AWF524333 BGB524333 BPX524333 BZT524333 CJP524333 CTL524333 DDH524333 DND524333 DWZ524333 EGV524333 EQR524333 FAN524333 FKJ524333 FUF524333 GEB524333 GNX524333 GXT524333 HHP524333 HRL524333 IBH524333 ILD524333 IUZ524333 JEV524333 JOR524333 JYN524333 KIJ524333 KSF524333 LCB524333 LLX524333 LVT524333 MFP524333 MPL524333 MZH524333 NJD524333 NSZ524333 OCV524333 OMR524333 OWN524333 PGJ524333 PQF524333 QAB524333 QJX524333 QTT524333 RDP524333 RNL524333 RXH524333 SHD524333 SQZ524333 TAV524333 TKR524333 TUN524333 UEJ524333 UOF524333 UYB524333 VHX524333 VRT524333 WBP524333 WLL524333 WVH524333 C589869 IV589869 SR589869 ACN589869 AMJ589869 AWF589869 BGB589869 BPX589869 BZT589869 CJP589869 CTL589869 DDH589869 DND589869 DWZ589869 EGV589869 EQR589869 FAN589869 FKJ589869 FUF589869 GEB589869 GNX589869 GXT589869 HHP589869 HRL589869 IBH589869 ILD589869 IUZ589869 JEV589869 JOR589869 JYN589869 KIJ589869 KSF589869 LCB589869 LLX589869 LVT589869 MFP589869 MPL589869 MZH589869 NJD589869 NSZ589869 OCV589869 OMR589869 OWN589869 PGJ589869 PQF589869 QAB589869 QJX589869 QTT589869 RDP589869 RNL589869 RXH589869 SHD589869 SQZ589869 TAV589869 TKR589869 TUN589869 UEJ589869 UOF589869 UYB589869 VHX589869 VRT589869 WBP589869 WLL589869 WVH589869 C655405 IV655405 SR655405 ACN655405 AMJ655405 AWF655405 BGB655405 BPX655405 BZT655405 CJP655405 CTL655405 DDH655405 DND655405 DWZ655405 EGV655405 EQR655405 FAN655405 FKJ655405 FUF655405 GEB655405 GNX655405 GXT655405 HHP655405 HRL655405 IBH655405 ILD655405 IUZ655405 JEV655405 JOR655405 JYN655405 KIJ655405 KSF655405 LCB655405 LLX655405 LVT655405 MFP655405 MPL655405 MZH655405 NJD655405 NSZ655405 OCV655405 OMR655405 OWN655405 PGJ655405 PQF655405 QAB655405 QJX655405 QTT655405 RDP655405 RNL655405 RXH655405 SHD655405 SQZ655405 TAV655405 TKR655405 TUN655405 UEJ655405 UOF655405 UYB655405 VHX655405 VRT655405 WBP655405 WLL655405 WVH655405 C720941 IV720941 SR720941 ACN720941 AMJ720941 AWF720941 BGB720941 BPX720941 BZT720941 CJP720941 CTL720941 DDH720941 DND720941 DWZ720941 EGV720941 EQR720941 FAN720941 FKJ720941 FUF720941 GEB720941 GNX720941 GXT720941 HHP720941 HRL720941 IBH720941 ILD720941 IUZ720941 JEV720941 JOR720941 JYN720941 KIJ720941 KSF720941 LCB720941 LLX720941 LVT720941 MFP720941 MPL720941 MZH720941 NJD720941 NSZ720941 OCV720941 OMR720941 OWN720941 PGJ720941 PQF720941 QAB720941 QJX720941 QTT720941 RDP720941 RNL720941 RXH720941 SHD720941 SQZ720941 TAV720941 TKR720941 TUN720941 UEJ720941 UOF720941 UYB720941 VHX720941 VRT720941 WBP720941 WLL720941 WVH720941 C786477 IV786477 SR786477 ACN786477 AMJ786477 AWF786477 BGB786477 BPX786477 BZT786477 CJP786477 CTL786477 DDH786477 DND786477 DWZ786477 EGV786477 EQR786477 FAN786477 FKJ786477 FUF786477 GEB786477 GNX786477 GXT786477 HHP786477 HRL786477 IBH786477 ILD786477 IUZ786477 JEV786477 JOR786477 JYN786477 KIJ786477 KSF786477 LCB786477 LLX786477 LVT786477 MFP786477 MPL786477 MZH786477 NJD786477 NSZ786477 OCV786477 OMR786477 OWN786477 PGJ786477 PQF786477 QAB786477 QJX786477 QTT786477 RDP786477 RNL786477 RXH786477 SHD786477 SQZ786477 TAV786477 TKR786477 TUN786477 UEJ786477 UOF786477 UYB786477 VHX786477 VRT786477 WBP786477 WLL786477 WVH786477 C852013 IV852013 SR852013 ACN852013 AMJ852013 AWF852013 BGB852013 BPX852013 BZT852013 CJP852013 CTL852013 DDH852013 DND852013 DWZ852013 EGV852013 EQR852013 FAN852013 FKJ852013 FUF852013 GEB852013 GNX852013 GXT852013 HHP852013 HRL852013 IBH852013 ILD852013 IUZ852013 JEV852013 JOR852013 JYN852013 KIJ852013 KSF852013 LCB852013 LLX852013 LVT852013 MFP852013 MPL852013 MZH852013 NJD852013 NSZ852013 OCV852013 OMR852013 OWN852013 PGJ852013 PQF852013 QAB852013 QJX852013 QTT852013 RDP852013 RNL852013 RXH852013 SHD852013 SQZ852013 TAV852013 TKR852013 TUN852013 UEJ852013 UOF852013 UYB852013 VHX852013 VRT852013 WBP852013 WLL852013 WVH852013 C917549 IV917549 SR917549 ACN917549 AMJ917549 AWF917549 BGB917549 BPX917549 BZT917549 CJP917549 CTL917549 DDH917549 DND917549 DWZ917549 EGV917549 EQR917549 FAN917549 FKJ917549 FUF917549 GEB917549 GNX917549 GXT917549 HHP917549 HRL917549 IBH917549 ILD917549 IUZ917549 JEV917549 JOR917549 JYN917549 KIJ917549 KSF917549 LCB917549 LLX917549 LVT917549 MFP917549 MPL917549 MZH917549 NJD917549 NSZ917549 OCV917549 OMR917549 OWN917549 PGJ917549 PQF917549 QAB917549 QJX917549 QTT917549 RDP917549 RNL917549 RXH917549 SHD917549 SQZ917549 TAV917549 TKR917549 TUN917549 UEJ917549 UOF917549 UYB917549 VHX917549 VRT917549 WBP917549 WLL917549 WVH917549 C983085 IV983085 SR983085 ACN983085 AMJ983085 AWF983085 BGB983085 BPX983085 BZT983085 CJP983085 CTL983085 DDH983085 DND983085 DWZ983085 EGV983085 EQR983085 FAN983085 FKJ983085 FUF983085 GEB983085 GNX983085 GXT983085 HHP983085 HRL983085 IBH983085 ILD983085 IUZ983085 JEV983085 JOR983085 JYN983085 KIJ983085 KSF983085 LCB983085 LLX983085 LVT983085 MFP983085 MPL983085 MZH983085 NJD983085 NSZ983085 OCV983085 OMR983085 OWN983085 PGJ983085 PQF983085 QAB983085 QJX983085 QTT983085 RDP983085 RNL983085 RXH983085 SHD983085 SQZ983085 TAV983085 TKR983085 TUN983085 UEJ983085 UOF983085 UYB983085 VHX983085 VRT983085 WBP98308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2"/>
  <sheetViews>
    <sheetView workbookViewId="0">
      <selection activeCell="H11" sqref="H11:L11"/>
    </sheetView>
  </sheetViews>
  <sheetFormatPr baseColWidth="10" defaultRowHeight="15" x14ac:dyDescent="0.25"/>
  <cols>
    <col min="6" max="6" width="15.140625" bestFit="1" customWidth="1"/>
  </cols>
  <sheetData>
    <row r="1" spans="1:12" ht="16.5" x14ac:dyDescent="0.25">
      <c r="A1" s="757"/>
      <c r="B1" s="757"/>
      <c r="C1" s="757"/>
      <c r="D1" s="757"/>
      <c r="E1" s="757"/>
      <c r="F1" s="757"/>
      <c r="G1" s="757"/>
      <c r="H1" s="757"/>
      <c r="I1" s="757"/>
      <c r="J1" s="757"/>
      <c r="K1" s="757"/>
      <c r="L1" s="757"/>
    </row>
    <row r="2" spans="1:12" x14ac:dyDescent="0.25">
      <c r="A2" s="888" t="s">
        <v>3756</v>
      </c>
      <c r="B2" s="888"/>
      <c r="C2" s="888"/>
      <c r="D2" s="888"/>
      <c r="E2" s="888"/>
      <c r="F2" s="888"/>
      <c r="G2" s="888"/>
      <c r="H2" s="888"/>
      <c r="I2" s="888"/>
      <c r="J2" s="888"/>
      <c r="K2" s="888"/>
      <c r="L2" s="888"/>
    </row>
    <row r="3" spans="1:12" ht="15.75" x14ac:dyDescent="0.25">
      <c r="A3" s="758"/>
      <c r="B3" s="758"/>
      <c r="C3" s="758"/>
      <c r="D3" s="758"/>
      <c r="E3" s="758"/>
      <c r="F3" s="758"/>
      <c r="G3" s="759"/>
      <c r="H3" s="758"/>
      <c r="I3" s="758"/>
      <c r="J3" s="758"/>
      <c r="K3" s="758"/>
      <c r="L3" s="758"/>
    </row>
    <row r="4" spans="1:12" ht="15" customHeight="1" x14ac:dyDescent="0.25">
      <c r="A4" s="889" t="s">
        <v>3757</v>
      </c>
      <c r="B4" s="889"/>
      <c r="C4" s="889"/>
      <c r="D4" s="889"/>
      <c r="E4" s="760" t="s">
        <v>3758</v>
      </c>
      <c r="F4" s="761" t="s">
        <v>3759</v>
      </c>
      <c r="G4" s="761" t="s">
        <v>3760</v>
      </c>
      <c r="H4" s="889" t="s">
        <v>97</v>
      </c>
      <c r="I4" s="889"/>
      <c r="J4" s="889"/>
      <c r="K4" s="889"/>
      <c r="L4" s="889"/>
    </row>
    <row r="5" spans="1:12" ht="32.25" customHeight="1" x14ac:dyDescent="0.25">
      <c r="A5" s="890" t="s">
        <v>3761</v>
      </c>
      <c r="B5" s="891"/>
      <c r="C5" s="891"/>
      <c r="D5" s="892"/>
      <c r="E5" s="762" t="s">
        <v>3762</v>
      </c>
      <c r="F5" s="763" t="s">
        <v>24</v>
      </c>
      <c r="G5" s="764"/>
      <c r="H5" s="893" t="s">
        <v>3763</v>
      </c>
      <c r="I5" s="894"/>
      <c r="J5" s="894"/>
      <c r="K5" s="894"/>
      <c r="L5" s="895"/>
    </row>
    <row r="6" spans="1:12" ht="29.25" customHeight="1" x14ac:dyDescent="0.25">
      <c r="A6" s="896" t="s">
        <v>3764</v>
      </c>
      <c r="B6" s="897"/>
      <c r="C6" s="897"/>
      <c r="D6" s="898"/>
      <c r="E6" s="765" t="s">
        <v>3765</v>
      </c>
      <c r="F6" s="763" t="s">
        <v>24</v>
      </c>
      <c r="G6" s="764"/>
      <c r="H6" s="893"/>
      <c r="I6" s="894"/>
      <c r="J6" s="894"/>
      <c r="K6" s="894"/>
      <c r="L6" s="895"/>
    </row>
    <row r="7" spans="1:12" ht="15.75" x14ac:dyDescent="0.25">
      <c r="A7" s="896" t="s">
        <v>3766</v>
      </c>
      <c r="B7" s="897"/>
      <c r="C7" s="897"/>
      <c r="D7" s="898"/>
      <c r="E7" s="765" t="s">
        <v>3767</v>
      </c>
      <c r="F7" s="763" t="s">
        <v>24</v>
      </c>
      <c r="G7" s="764"/>
      <c r="H7" s="893"/>
      <c r="I7" s="894"/>
      <c r="J7" s="894"/>
      <c r="K7" s="894"/>
      <c r="L7" s="895"/>
    </row>
    <row r="8" spans="1:12" ht="30" customHeight="1" x14ac:dyDescent="0.25">
      <c r="A8" s="899" t="s">
        <v>3768</v>
      </c>
      <c r="B8" s="900"/>
      <c r="C8" s="900"/>
      <c r="D8" s="901"/>
      <c r="E8" s="766" t="s">
        <v>3769</v>
      </c>
      <c r="F8" s="763" t="s">
        <v>24</v>
      </c>
      <c r="G8" s="764"/>
      <c r="H8" s="893"/>
      <c r="I8" s="894"/>
      <c r="J8" s="894"/>
      <c r="K8" s="894"/>
      <c r="L8" s="895"/>
    </row>
    <row r="9" spans="1:12" ht="28.5" customHeight="1" x14ac:dyDescent="0.25">
      <c r="A9" s="899" t="s">
        <v>3770</v>
      </c>
      <c r="B9" s="900"/>
      <c r="C9" s="900"/>
      <c r="D9" s="901"/>
      <c r="E9" s="767" t="s">
        <v>3771</v>
      </c>
      <c r="F9" s="763" t="s">
        <v>24</v>
      </c>
      <c r="G9" s="764"/>
      <c r="H9" s="902" t="s">
        <v>3772</v>
      </c>
      <c r="I9" s="903"/>
      <c r="J9" s="903"/>
      <c r="K9" s="903"/>
      <c r="L9" s="904"/>
    </row>
    <row r="10" spans="1:12" ht="43.5" customHeight="1" x14ac:dyDescent="0.25">
      <c r="A10" s="899" t="s">
        <v>3773</v>
      </c>
      <c r="B10" s="900"/>
      <c r="C10" s="900"/>
      <c r="D10" s="901"/>
      <c r="E10" s="767"/>
      <c r="F10" s="763" t="s">
        <v>3774</v>
      </c>
      <c r="G10" s="764"/>
      <c r="H10" s="893"/>
      <c r="I10" s="894"/>
      <c r="J10" s="894"/>
      <c r="K10" s="894"/>
      <c r="L10" s="895"/>
    </row>
    <row r="11" spans="1:12" ht="30.75" customHeight="1" x14ac:dyDescent="0.25">
      <c r="A11" s="899" t="s">
        <v>3775</v>
      </c>
      <c r="B11" s="900"/>
      <c r="C11" s="900"/>
      <c r="D11" s="901"/>
      <c r="E11" s="767"/>
      <c r="F11" s="763" t="s">
        <v>3774</v>
      </c>
      <c r="G11" s="764"/>
      <c r="H11" s="893"/>
      <c r="I11" s="894"/>
      <c r="J11" s="894"/>
      <c r="K11" s="894"/>
      <c r="L11" s="895"/>
    </row>
    <row r="12" spans="1:12" ht="15.75" x14ac:dyDescent="0.25">
      <c r="A12" s="896" t="s">
        <v>3776</v>
      </c>
      <c r="B12" s="897"/>
      <c r="C12" s="897"/>
      <c r="D12" s="898"/>
      <c r="E12" s="765" t="s">
        <v>3777</v>
      </c>
      <c r="F12" s="763" t="s">
        <v>24</v>
      </c>
      <c r="G12" s="764"/>
      <c r="H12" s="893"/>
      <c r="I12" s="894"/>
      <c r="J12" s="894"/>
      <c r="K12" s="894"/>
      <c r="L12" s="895"/>
    </row>
    <row r="13" spans="1:12" ht="15.75" x14ac:dyDescent="0.25">
      <c r="A13" s="896" t="s">
        <v>3778</v>
      </c>
      <c r="B13" s="897"/>
      <c r="C13" s="897"/>
      <c r="D13" s="898"/>
      <c r="E13" s="765">
        <v>20</v>
      </c>
      <c r="F13" s="763" t="s">
        <v>24</v>
      </c>
      <c r="G13" s="764"/>
      <c r="H13" s="893"/>
      <c r="I13" s="894"/>
      <c r="J13" s="894"/>
      <c r="K13" s="894"/>
      <c r="L13" s="895"/>
    </row>
    <row r="14" spans="1:12" ht="21.95" customHeight="1" x14ac:dyDescent="0.25">
      <c r="A14" s="896" t="s">
        <v>3779</v>
      </c>
      <c r="B14" s="897"/>
      <c r="C14" s="897"/>
      <c r="D14" s="898"/>
      <c r="E14" s="765">
        <v>30</v>
      </c>
      <c r="F14" s="763" t="s">
        <v>24</v>
      </c>
      <c r="G14" s="764"/>
      <c r="H14" s="893"/>
      <c r="I14" s="894"/>
      <c r="J14" s="894"/>
      <c r="K14" s="894"/>
      <c r="L14" s="895"/>
    </row>
    <row r="15" spans="1:12" ht="44.1" customHeight="1" x14ac:dyDescent="0.25">
      <c r="A15" s="896" t="s">
        <v>3780</v>
      </c>
      <c r="B15" s="897"/>
      <c r="C15" s="897"/>
      <c r="D15" s="898"/>
      <c r="E15" s="765" t="s">
        <v>3781</v>
      </c>
      <c r="F15" s="763" t="s">
        <v>24</v>
      </c>
      <c r="G15" s="764"/>
      <c r="H15" s="893"/>
      <c r="I15" s="894"/>
      <c r="J15" s="894"/>
      <c r="K15" s="894"/>
      <c r="L15" s="895"/>
    </row>
    <row r="16" spans="1:12" ht="15.75" x14ac:dyDescent="0.25">
      <c r="A16" s="896" t="s">
        <v>3782</v>
      </c>
      <c r="B16" s="897"/>
      <c r="C16" s="897"/>
      <c r="D16" s="898"/>
      <c r="E16" s="765">
        <v>35</v>
      </c>
      <c r="F16" s="763" t="s">
        <v>24</v>
      </c>
      <c r="G16" s="764"/>
      <c r="H16" s="893"/>
      <c r="I16" s="894"/>
      <c r="J16" s="894"/>
      <c r="K16" s="894"/>
      <c r="L16" s="895"/>
    </row>
    <row r="17" spans="1:12" ht="75" customHeight="1" x14ac:dyDescent="0.25">
      <c r="A17" s="916" t="s">
        <v>3783</v>
      </c>
      <c r="B17" s="917"/>
      <c r="C17" s="917"/>
      <c r="D17" s="918"/>
      <c r="E17" s="765"/>
      <c r="F17" s="763" t="s">
        <v>24</v>
      </c>
      <c r="G17" s="764"/>
      <c r="H17" s="902" t="s">
        <v>3784</v>
      </c>
      <c r="I17" s="903"/>
      <c r="J17" s="903"/>
      <c r="K17" s="903"/>
      <c r="L17" s="904"/>
    </row>
    <row r="18" spans="1:12" ht="25.5" customHeight="1" x14ac:dyDescent="0.25">
      <c r="A18" s="896" t="s">
        <v>3785</v>
      </c>
      <c r="B18" s="897"/>
      <c r="C18" s="897"/>
      <c r="D18" s="898"/>
      <c r="E18" s="765" t="s">
        <v>3786</v>
      </c>
      <c r="F18" s="763" t="s">
        <v>24</v>
      </c>
      <c r="G18" s="764"/>
      <c r="H18" s="893"/>
      <c r="I18" s="894"/>
      <c r="J18" s="894"/>
      <c r="K18" s="894"/>
      <c r="L18" s="919"/>
    </row>
    <row r="19" spans="1:12" ht="31.5" customHeight="1" x14ac:dyDescent="0.25">
      <c r="A19" s="896" t="s">
        <v>3787</v>
      </c>
      <c r="B19" s="897"/>
      <c r="C19" s="897"/>
      <c r="D19" s="898"/>
      <c r="E19" s="768"/>
      <c r="F19" s="763" t="s">
        <v>3774</v>
      </c>
      <c r="G19" s="764"/>
      <c r="H19" s="893"/>
      <c r="I19" s="894"/>
      <c r="J19" s="894"/>
      <c r="K19" s="894"/>
      <c r="L19" s="895"/>
    </row>
    <row r="20" spans="1:12" ht="16.5" x14ac:dyDescent="0.25">
      <c r="A20" s="757"/>
      <c r="B20" s="757"/>
      <c r="C20" s="757"/>
      <c r="D20" s="757"/>
      <c r="E20" s="757"/>
      <c r="F20" s="757"/>
      <c r="G20" s="757"/>
      <c r="H20" s="757"/>
      <c r="I20" s="757"/>
      <c r="J20" s="757"/>
      <c r="K20" s="757"/>
      <c r="L20" s="757"/>
    </row>
    <row r="21" spans="1:12" ht="16.5" x14ac:dyDescent="0.25">
      <c r="A21" s="757"/>
      <c r="B21" s="757"/>
      <c r="C21" s="757"/>
      <c r="D21" s="757"/>
      <c r="E21" s="757"/>
      <c r="F21" s="757"/>
      <c r="G21" s="757"/>
      <c r="H21" s="757"/>
      <c r="I21" s="757"/>
      <c r="J21" s="757"/>
      <c r="K21" s="757"/>
      <c r="L21" s="757"/>
    </row>
    <row r="23" spans="1:12" x14ac:dyDescent="0.25">
      <c r="A23" s="912" t="s">
        <v>3788</v>
      </c>
      <c r="B23" s="912"/>
      <c r="C23" s="912"/>
      <c r="D23" s="912"/>
      <c r="E23" s="912"/>
      <c r="F23" s="912"/>
      <c r="G23" s="912"/>
      <c r="H23" s="912"/>
      <c r="I23" s="912"/>
      <c r="J23" s="912"/>
      <c r="K23" s="912"/>
      <c r="L23" s="912"/>
    </row>
    <row r="24" spans="1:12" x14ac:dyDescent="0.25">
      <c r="G24" s="769"/>
    </row>
    <row r="25" spans="1:12" x14ac:dyDescent="0.25">
      <c r="A25" s="889" t="s">
        <v>3757</v>
      </c>
      <c r="B25" s="889"/>
      <c r="C25" s="889"/>
      <c r="D25" s="889"/>
      <c r="E25" s="760" t="s">
        <v>3758</v>
      </c>
      <c r="F25" s="761" t="s">
        <v>3759</v>
      </c>
      <c r="G25" s="761" t="s">
        <v>3760</v>
      </c>
      <c r="H25" s="889" t="s">
        <v>97</v>
      </c>
      <c r="I25" s="889"/>
      <c r="J25" s="889"/>
      <c r="K25" s="889"/>
      <c r="L25" s="889"/>
    </row>
    <row r="26" spans="1:12" x14ac:dyDescent="0.25">
      <c r="A26" s="913" t="s">
        <v>3761</v>
      </c>
      <c r="B26" s="914"/>
      <c r="C26" s="914"/>
      <c r="D26" s="915"/>
      <c r="E26" s="770" t="s">
        <v>3789</v>
      </c>
      <c r="F26" s="100" t="s">
        <v>24</v>
      </c>
      <c r="G26" s="100"/>
      <c r="H26" s="908" t="s">
        <v>3790</v>
      </c>
      <c r="I26" s="908"/>
      <c r="J26" s="908"/>
      <c r="K26" s="908"/>
      <c r="L26" s="908"/>
    </row>
    <row r="27" spans="1:12" x14ac:dyDescent="0.25">
      <c r="A27" s="905" t="s">
        <v>3764</v>
      </c>
      <c r="B27" s="906"/>
      <c r="C27" s="906"/>
      <c r="D27" s="907"/>
      <c r="E27" s="771" t="s">
        <v>3791</v>
      </c>
      <c r="F27" s="100" t="s">
        <v>24</v>
      </c>
      <c r="G27" s="100"/>
      <c r="H27" s="908"/>
      <c r="I27" s="908"/>
      <c r="J27" s="908"/>
      <c r="K27" s="908"/>
      <c r="L27" s="908"/>
    </row>
    <row r="28" spans="1:12" x14ac:dyDescent="0.25">
      <c r="A28" s="905" t="s">
        <v>3766</v>
      </c>
      <c r="B28" s="906"/>
      <c r="C28" s="906"/>
      <c r="D28" s="907"/>
      <c r="E28" s="771" t="s">
        <v>3792</v>
      </c>
      <c r="F28" s="100" t="s">
        <v>24</v>
      </c>
      <c r="G28" s="100"/>
      <c r="H28" s="908"/>
      <c r="I28" s="908"/>
      <c r="J28" s="908"/>
      <c r="K28" s="908"/>
      <c r="L28" s="908"/>
    </row>
    <row r="29" spans="1:12" x14ac:dyDescent="0.25">
      <c r="A29" s="909" t="s">
        <v>3768</v>
      </c>
      <c r="B29" s="910"/>
      <c r="C29" s="910"/>
      <c r="D29" s="911"/>
      <c r="E29" s="772" t="s">
        <v>3793</v>
      </c>
      <c r="F29" s="100" t="s">
        <v>24</v>
      </c>
      <c r="G29" s="100"/>
      <c r="H29" s="908"/>
      <c r="I29" s="908"/>
      <c r="J29" s="908"/>
      <c r="K29" s="908"/>
      <c r="L29" s="908"/>
    </row>
    <row r="30" spans="1:12" ht="15" customHeight="1" x14ac:dyDescent="0.25">
      <c r="A30" s="909" t="s">
        <v>3770</v>
      </c>
      <c r="B30" s="910"/>
      <c r="C30" s="910"/>
      <c r="D30" s="911"/>
      <c r="E30" s="773" t="s">
        <v>3794</v>
      </c>
      <c r="F30" s="100" t="s">
        <v>24</v>
      </c>
      <c r="G30" s="100"/>
      <c r="H30" s="926" t="s">
        <v>3772</v>
      </c>
      <c r="I30" s="927"/>
      <c r="J30" s="927"/>
      <c r="K30" s="927"/>
      <c r="L30" s="928"/>
    </row>
    <row r="31" spans="1:12" x14ac:dyDescent="0.25">
      <c r="A31" s="909" t="s">
        <v>3773</v>
      </c>
      <c r="B31" s="910"/>
      <c r="C31" s="910"/>
      <c r="D31" s="911"/>
      <c r="E31" s="773" t="s">
        <v>3795</v>
      </c>
      <c r="F31" s="100" t="s">
        <v>3774</v>
      </c>
      <c r="G31" s="100"/>
      <c r="H31" s="908"/>
      <c r="I31" s="908"/>
      <c r="J31" s="908"/>
      <c r="K31" s="908"/>
      <c r="L31" s="908"/>
    </row>
    <row r="32" spans="1:12" x14ac:dyDescent="0.25">
      <c r="A32" s="909" t="s">
        <v>3775</v>
      </c>
      <c r="B32" s="910"/>
      <c r="C32" s="910"/>
      <c r="D32" s="911"/>
      <c r="E32" s="773"/>
      <c r="F32" s="100" t="s">
        <v>3774</v>
      </c>
      <c r="G32" s="100"/>
      <c r="H32" s="908" t="s">
        <v>582</v>
      </c>
      <c r="I32" s="908"/>
      <c r="J32" s="908"/>
      <c r="K32" s="908"/>
      <c r="L32" s="908"/>
    </row>
    <row r="33" spans="1:12" x14ac:dyDescent="0.25">
      <c r="A33" s="905" t="s">
        <v>3776</v>
      </c>
      <c r="B33" s="906"/>
      <c r="C33" s="906"/>
      <c r="D33" s="907"/>
      <c r="E33" s="771" t="s">
        <v>3796</v>
      </c>
      <c r="F33" s="100" t="s">
        <v>24</v>
      </c>
      <c r="G33" s="100"/>
      <c r="H33" s="908"/>
      <c r="I33" s="908"/>
      <c r="J33" s="908"/>
      <c r="K33" s="908"/>
      <c r="L33" s="908"/>
    </row>
    <row r="34" spans="1:12" x14ac:dyDescent="0.25">
      <c r="A34" s="905" t="s">
        <v>3778</v>
      </c>
      <c r="B34" s="906"/>
      <c r="C34" s="906"/>
      <c r="D34" s="907"/>
      <c r="E34" s="771">
        <v>67</v>
      </c>
      <c r="F34" s="100" t="s">
        <v>24</v>
      </c>
      <c r="G34" s="100"/>
      <c r="H34" s="908"/>
      <c r="I34" s="908"/>
      <c r="J34" s="908"/>
      <c r="K34" s="908"/>
      <c r="L34" s="908"/>
    </row>
    <row r="35" spans="1:12" x14ac:dyDescent="0.25">
      <c r="A35" s="905" t="s">
        <v>3779</v>
      </c>
      <c r="B35" s="906"/>
      <c r="C35" s="906"/>
      <c r="D35" s="907"/>
      <c r="E35" s="771" t="s">
        <v>3797</v>
      </c>
      <c r="F35" s="100" t="s">
        <v>24</v>
      </c>
      <c r="G35" s="100"/>
      <c r="H35" s="908"/>
      <c r="I35" s="908"/>
      <c r="J35" s="908"/>
      <c r="K35" s="908"/>
      <c r="L35" s="908"/>
    </row>
    <row r="36" spans="1:12" x14ac:dyDescent="0.25">
      <c r="A36" s="905" t="s">
        <v>3780</v>
      </c>
      <c r="B36" s="906"/>
      <c r="C36" s="906"/>
      <c r="D36" s="907"/>
      <c r="E36" s="771" t="s">
        <v>3798</v>
      </c>
      <c r="F36" s="100" t="s">
        <v>24</v>
      </c>
      <c r="G36" s="100"/>
      <c r="H36" s="908"/>
      <c r="I36" s="908"/>
      <c r="J36" s="908"/>
      <c r="K36" s="908"/>
      <c r="L36" s="908"/>
    </row>
    <row r="37" spans="1:12" x14ac:dyDescent="0.25">
      <c r="A37" s="905" t="s">
        <v>3782</v>
      </c>
      <c r="B37" s="906"/>
      <c r="C37" s="906"/>
      <c r="D37" s="907"/>
      <c r="E37" s="771">
        <v>33</v>
      </c>
      <c r="F37" s="100" t="s">
        <v>24</v>
      </c>
      <c r="G37" s="100"/>
      <c r="H37" s="908"/>
      <c r="I37" s="908"/>
      <c r="J37" s="908"/>
      <c r="K37" s="908"/>
      <c r="L37" s="908"/>
    </row>
    <row r="38" spans="1:12" x14ac:dyDescent="0.25">
      <c r="A38" s="920" t="s">
        <v>3783</v>
      </c>
      <c r="B38" s="921"/>
      <c r="C38" s="921"/>
      <c r="D38" s="922"/>
      <c r="E38" s="771" t="s">
        <v>3799</v>
      </c>
      <c r="F38" s="100" t="s">
        <v>24</v>
      </c>
      <c r="G38" s="100"/>
      <c r="H38" s="923" t="s">
        <v>3800</v>
      </c>
      <c r="I38" s="924"/>
      <c r="J38" s="924"/>
      <c r="K38" s="924"/>
      <c r="L38" s="925"/>
    </row>
    <row r="39" spans="1:12" x14ac:dyDescent="0.25">
      <c r="A39" s="905" t="s">
        <v>3785</v>
      </c>
      <c r="B39" s="906"/>
      <c r="C39" s="906"/>
      <c r="D39" s="907"/>
      <c r="E39" s="771" t="s">
        <v>3801</v>
      </c>
      <c r="F39" s="100" t="s">
        <v>24</v>
      </c>
      <c r="G39" s="100"/>
      <c r="H39" s="923"/>
      <c r="I39" s="924"/>
      <c r="J39" s="924"/>
      <c r="K39" s="924"/>
      <c r="L39" s="925"/>
    </row>
    <row r="40" spans="1:12" x14ac:dyDescent="0.25">
      <c r="A40" s="905" t="s">
        <v>3787</v>
      </c>
      <c r="B40" s="906"/>
      <c r="C40" s="906"/>
      <c r="D40" s="907"/>
      <c r="E40" s="774"/>
      <c r="F40" s="100" t="s">
        <v>3774</v>
      </c>
      <c r="G40" s="100"/>
      <c r="H40" s="908" t="s">
        <v>582</v>
      </c>
      <c r="I40" s="908"/>
      <c r="J40" s="908"/>
      <c r="K40" s="908"/>
      <c r="L40" s="908"/>
    </row>
    <row r="43" spans="1:12" s="141" customFormat="1" x14ac:dyDescent="0.25">
      <c r="A43" s="933" t="s">
        <v>3802</v>
      </c>
      <c r="B43" s="933"/>
      <c r="C43" s="933"/>
      <c r="D43" s="933"/>
      <c r="E43" s="933"/>
      <c r="F43" s="933"/>
      <c r="G43" s="933"/>
      <c r="H43" s="933"/>
      <c r="I43" s="933"/>
      <c r="J43" s="933"/>
      <c r="K43" s="933"/>
      <c r="L43" s="933"/>
    </row>
    <row r="44" spans="1:12" x14ac:dyDescent="0.25">
      <c r="G44" s="769"/>
    </row>
    <row r="45" spans="1:12" x14ac:dyDescent="0.25">
      <c r="A45" s="889" t="s">
        <v>3757</v>
      </c>
      <c r="B45" s="889"/>
      <c r="C45" s="889"/>
      <c r="D45" s="889"/>
      <c r="E45" s="760" t="s">
        <v>3758</v>
      </c>
      <c r="F45" s="761" t="s">
        <v>3759</v>
      </c>
      <c r="G45" s="761" t="s">
        <v>3760</v>
      </c>
      <c r="H45" s="889" t="s">
        <v>97</v>
      </c>
      <c r="I45" s="889"/>
      <c r="J45" s="889"/>
      <c r="K45" s="889"/>
      <c r="L45" s="889"/>
    </row>
    <row r="46" spans="1:12" ht="33" customHeight="1" x14ac:dyDescent="0.25">
      <c r="A46" s="913" t="s">
        <v>3761</v>
      </c>
      <c r="B46" s="914"/>
      <c r="C46" s="914"/>
      <c r="D46" s="915"/>
      <c r="E46" s="775" t="s">
        <v>3803</v>
      </c>
      <c r="F46" s="668" t="s">
        <v>24</v>
      </c>
      <c r="G46" s="668"/>
      <c r="H46" s="908" t="s">
        <v>3804</v>
      </c>
      <c r="I46" s="908"/>
      <c r="J46" s="908"/>
      <c r="K46" s="908"/>
      <c r="L46" s="908"/>
    </row>
    <row r="47" spans="1:12" ht="24" customHeight="1" x14ac:dyDescent="0.25">
      <c r="A47" s="905" t="s">
        <v>3764</v>
      </c>
      <c r="B47" s="906"/>
      <c r="C47" s="906"/>
      <c r="D47" s="907"/>
      <c r="E47" s="771">
        <v>29</v>
      </c>
      <c r="F47" s="668" t="s">
        <v>24</v>
      </c>
      <c r="G47" s="668"/>
      <c r="H47" s="908"/>
      <c r="I47" s="908"/>
      <c r="J47" s="908"/>
      <c r="K47" s="908"/>
      <c r="L47" s="908"/>
    </row>
    <row r="48" spans="1:12" x14ac:dyDescent="0.25">
      <c r="A48" s="929" t="s">
        <v>3766</v>
      </c>
      <c r="B48" s="930"/>
      <c r="C48" s="930"/>
      <c r="D48" s="931"/>
      <c r="E48" s="771" t="s">
        <v>3805</v>
      </c>
      <c r="F48" s="668" t="s">
        <v>24</v>
      </c>
      <c r="G48" s="668"/>
      <c r="H48" s="932" t="s">
        <v>3806</v>
      </c>
      <c r="I48" s="932"/>
      <c r="J48" s="932"/>
      <c r="K48" s="932"/>
      <c r="L48" s="932"/>
    </row>
    <row r="49" spans="1:12" ht="23.1" customHeight="1" x14ac:dyDescent="0.25">
      <c r="A49" s="909" t="s">
        <v>3768</v>
      </c>
      <c r="B49" s="910"/>
      <c r="C49" s="910"/>
      <c r="D49" s="911"/>
      <c r="E49" s="776">
        <v>7</v>
      </c>
      <c r="F49" s="668" t="s">
        <v>24</v>
      </c>
      <c r="G49" s="668"/>
      <c r="H49" s="908"/>
      <c r="I49" s="908"/>
      <c r="J49" s="908"/>
      <c r="K49" s="908"/>
      <c r="L49" s="908"/>
    </row>
    <row r="50" spans="1:12" x14ac:dyDescent="0.25">
      <c r="A50" s="909" t="s">
        <v>3770</v>
      </c>
      <c r="B50" s="910"/>
      <c r="C50" s="910"/>
      <c r="D50" s="910"/>
      <c r="E50" s="777">
        <v>39</v>
      </c>
      <c r="F50" s="685" t="s">
        <v>24</v>
      </c>
      <c r="G50" s="668"/>
      <c r="H50" s="926" t="s">
        <v>3772</v>
      </c>
      <c r="I50" s="927"/>
      <c r="J50" s="927"/>
      <c r="K50" s="927"/>
      <c r="L50" s="928"/>
    </row>
    <row r="51" spans="1:12" ht="33.950000000000003" customHeight="1" x14ac:dyDescent="0.25">
      <c r="A51" s="909" t="s">
        <v>3773</v>
      </c>
      <c r="B51" s="910"/>
      <c r="C51" s="910"/>
      <c r="D51" s="911"/>
      <c r="E51" s="778" t="s">
        <v>3807</v>
      </c>
      <c r="F51" s="668" t="s">
        <v>24</v>
      </c>
      <c r="G51" s="668"/>
      <c r="H51" s="908"/>
      <c r="I51" s="908"/>
      <c r="J51" s="908"/>
      <c r="K51" s="908"/>
      <c r="L51" s="908"/>
    </row>
    <row r="52" spans="1:12" ht="24" customHeight="1" x14ac:dyDescent="0.25">
      <c r="A52" s="909" t="s">
        <v>3775</v>
      </c>
      <c r="B52" s="910"/>
      <c r="C52" s="910"/>
      <c r="D52" s="911"/>
      <c r="E52" s="773"/>
      <c r="F52" s="668" t="s">
        <v>3774</v>
      </c>
      <c r="G52" s="668"/>
      <c r="H52" s="923"/>
      <c r="I52" s="924"/>
      <c r="J52" s="924"/>
      <c r="K52" s="924"/>
      <c r="L52" s="925"/>
    </row>
    <row r="53" spans="1:12" x14ac:dyDescent="0.25">
      <c r="A53" s="905" t="s">
        <v>3776</v>
      </c>
      <c r="B53" s="906"/>
      <c r="C53" s="906"/>
      <c r="D53" s="907"/>
      <c r="E53" s="773" t="s">
        <v>3808</v>
      </c>
      <c r="F53" s="668" t="s">
        <v>24</v>
      </c>
      <c r="G53" s="668"/>
      <c r="H53" s="908"/>
      <c r="I53" s="908"/>
      <c r="J53" s="908"/>
      <c r="K53" s="908"/>
      <c r="L53" s="908"/>
    </row>
    <row r="54" spans="1:12" x14ac:dyDescent="0.25">
      <c r="A54" s="905" t="s">
        <v>3778</v>
      </c>
      <c r="B54" s="906"/>
      <c r="C54" s="906"/>
      <c r="D54" s="907"/>
      <c r="E54" s="771">
        <v>31</v>
      </c>
      <c r="F54" s="668" t="s">
        <v>24</v>
      </c>
      <c r="G54" s="668"/>
      <c r="H54" s="908"/>
      <c r="I54" s="908"/>
      <c r="J54" s="908"/>
      <c r="K54" s="908"/>
      <c r="L54" s="908"/>
    </row>
    <row r="55" spans="1:12" ht="23.1" customHeight="1" x14ac:dyDescent="0.25">
      <c r="A55" s="905" t="s">
        <v>3779</v>
      </c>
      <c r="B55" s="906"/>
      <c r="C55" s="906"/>
      <c r="D55" s="907"/>
      <c r="E55" s="771" t="s">
        <v>3809</v>
      </c>
      <c r="F55" s="668" t="s">
        <v>24</v>
      </c>
      <c r="G55" s="668"/>
      <c r="H55" s="908"/>
      <c r="I55" s="908"/>
      <c r="J55" s="908"/>
      <c r="K55" s="908"/>
      <c r="L55" s="908"/>
    </row>
    <row r="56" spans="1:12" ht="30" customHeight="1" x14ac:dyDescent="0.25">
      <c r="A56" s="905" t="s">
        <v>3780</v>
      </c>
      <c r="B56" s="906"/>
      <c r="C56" s="906"/>
      <c r="D56" s="907"/>
      <c r="E56" s="771" t="s">
        <v>3810</v>
      </c>
      <c r="F56" s="668" t="s">
        <v>24</v>
      </c>
      <c r="G56" s="668"/>
      <c r="H56" s="908"/>
      <c r="I56" s="908"/>
      <c r="J56" s="908"/>
      <c r="K56" s="908"/>
      <c r="L56" s="908"/>
    </row>
    <row r="57" spans="1:12" x14ac:dyDescent="0.25">
      <c r="A57" s="905" t="s">
        <v>3782</v>
      </c>
      <c r="B57" s="906"/>
      <c r="C57" s="906"/>
      <c r="D57" s="907"/>
      <c r="E57" s="771">
        <v>21</v>
      </c>
      <c r="F57" s="668" t="s">
        <v>24</v>
      </c>
      <c r="G57" s="668"/>
      <c r="H57" s="908"/>
      <c r="I57" s="908"/>
      <c r="J57" s="908"/>
      <c r="K57" s="908"/>
      <c r="L57" s="908"/>
    </row>
    <row r="58" spans="1:12" ht="42" customHeight="1" x14ac:dyDescent="0.25">
      <c r="A58" s="905" t="s">
        <v>3783</v>
      </c>
      <c r="B58" s="906"/>
      <c r="C58" s="906"/>
      <c r="D58" s="907"/>
      <c r="E58" s="771">
        <v>7</v>
      </c>
      <c r="F58" s="668" t="s">
        <v>24</v>
      </c>
      <c r="G58" s="668"/>
      <c r="H58" s="934" t="s">
        <v>3811</v>
      </c>
      <c r="I58" s="935"/>
      <c r="J58" s="935"/>
      <c r="K58" s="935"/>
      <c r="L58" s="936"/>
    </row>
    <row r="59" spans="1:12" ht="24" customHeight="1" x14ac:dyDescent="0.25">
      <c r="A59" s="905" t="s">
        <v>3785</v>
      </c>
      <c r="B59" s="906"/>
      <c r="C59" s="906"/>
      <c r="D59" s="907"/>
      <c r="E59" s="771" t="s">
        <v>3812</v>
      </c>
      <c r="F59" s="668" t="s">
        <v>24</v>
      </c>
      <c r="G59" s="668"/>
      <c r="H59" s="923"/>
      <c r="I59" s="924"/>
      <c r="J59" s="924"/>
      <c r="K59" s="924"/>
      <c r="L59" s="925"/>
    </row>
    <row r="60" spans="1:12" ht="24" customHeight="1" x14ac:dyDescent="0.25">
      <c r="A60" s="905" t="s">
        <v>3787</v>
      </c>
      <c r="B60" s="906"/>
      <c r="C60" s="906"/>
      <c r="D60" s="907"/>
      <c r="E60" s="771"/>
      <c r="F60" s="668" t="s">
        <v>3774</v>
      </c>
      <c r="G60" s="668"/>
      <c r="H60" s="908"/>
      <c r="I60" s="908"/>
      <c r="J60" s="908"/>
      <c r="K60" s="908"/>
      <c r="L60" s="908"/>
    </row>
    <row r="63" spans="1:12" x14ac:dyDescent="0.25">
      <c r="A63" s="912" t="s">
        <v>3813</v>
      </c>
      <c r="B63" s="912"/>
      <c r="C63" s="912"/>
      <c r="D63" s="912"/>
      <c r="E63" s="912"/>
      <c r="F63" s="912"/>
      <c r="G63" s="912"/>
      <c r="H63" s="912"/>
      <c r="I63" s="912"/>
      <c r="J63" s="912"/>
      <c r="K63" s="912"/>
      <c r="L63" s="912"/>
    </row>
    <row r="64" spans="1:12" x14ac:dyDescent="0.25">
      <c r="G64" s="769"/>
    </row>
    <row r="65" spans="1:12" x14ac:dyDescent="0.25">
      <c r="A65" s="889" t="s">
        <v>3757</v>
      </c>
      <c r="B65" s="889"/>
      <c r="C65" s="889"/>
      <c r="D65" s="889"/>
      <c r="E65" s="760" t="s">
        <v>3758</v>
      </c>
      <c r="F65" s="761" t="s">
        <v>3759</v>
      </c>
      <c r="G65" s="761" t="s">
        <v>3760</v>
      </c>
      <c r="H65" s="889" t="s">
        <v>97</v>
      </c>
      <c r="I65" s="889"/>
      <c r="J65" s="889"/>
      <c r="K65" s="889"/>
      <c r="L65" s="889"/>
    </row>
    <row r="66" spans="1:12" ht="15.75" x14ac:dyDescent="0.25">
      <c r="A66" s="937" t="s">
        <v>3761</v>
      </c>
      <c r="B66" s="938"/>
      <c r="C66" s="938"/>
      <c r="D66" s="939"/>
      <c r="E66" s="779">
        <v>2</v>
      </c>
      <c r="F66" s="779" t="s">
        <v>24</v>
      </c>
      <c r="G66" s="779"/>
      <c r="H66" s="941" t="s">
        <v>3814</v>
      </c>
      <c r="I66" s="942"/>
      <c r="J66" s="942"/>
      <c r="K66" s="942"/>
      <c r="L66" s="943"/>
    </row>
    <row r="67" spans="1:12" x14ac:dyDescent="0.25">
      <c r="A67" s="937" t="s">
        <v>3764</v>
      </c>
      <c r="B67" s="938"/>
      <c r="C67" s="938"/>
      <c r="D67" s="939"/>
      <c r="E67" s="779">
        <v>15</v>
      </c>
      <c r="F67" s="779" t="s">
        <v>24</v>
      </c>
      <c r="G67" s="779"/>
      <c r="H67" s="940"/>
      <c r="I67" s="940"/>
      <c r="J67" s="940"/>
      <c r="K67" s="940"/>
      <c r="L67" s="940"/>
    </row>
    <row r="68" spans="1:12" x14ac:dyDescent="0.25">
      <c r="A68" s="937" t="s">
        <v>3766</v>
      </c>
      <c r="B68" s="938"/>
      <c r="C68" s="938"/>
      <c r="D68" s="939"/>
      <c r="E68" s="779">
        <v>21</v>
      </c>
      <c r="F68" s="779" t="s">
        <v>24</v>
      </c>
      <c r="G68" s="779"/>
      <c r="H68" s="940"/>
      <c r="I68" s="940"/>
      <c r="J68" s="940"/>
      <c r="K68" s="940"/>
      <c r="L68" s="940"/>
    </row>
    <row r="69" spans="1:12" x14ac:dyDescent="0.25">
      <c r="A69" s="937" t="s">
        <v>3768</v>
      </c>
      <c r="B69" s="938"/>
      <c r="C69" s="938"/>
      <c r="D69" s="939"/>
      <c r="E69" s="779">
        <v>5</v>
      </c>
      <c r="F69" s="779" t="s">
        <v>24</v>
      </c>
      <c r="G69" s="779"/>
      <c r="H69" s="940"/>
      <c r="I69" s="940"/>
      <c r="J69" s="940"/>
      <c r="K69" s="940"/>
      <c r="L69" s="940"/>
    </row>
    <row r="70" spans="1:12" x14ac:dyDescent="0.25">
      <c r="A70" s="937" t="s">
        <v>3770</v>
      </c>
      <c r="B70" s="938"/>
      <c r="C70" s="938"/>
      <c r="D70" s="939"/>
      <c r="E70" s="779">
        <v>30</v>
      </c>
      <c r="F70" s="779" t="s">
        <v>24</v>
      </c>
      <c r="G70" s="779"/>
      <c r="H70" s="940"/>
      <c r="I70" s="940"/>
      <c r="J70" s="940"/>
      <c r="K70" s="940"/>
      <c r="L70" s="940"/>
    </row>
    <row r="71" spans="1:12" x14ac:dyDescent="0.25">
      <c r="A71" s="937" t="s">
        <v>3773</v>
      </c>
      <c r="B71" s="938"/>
      <c r="C71" s="938"/>
      <c r="D71" s="939"/>
      <c r="E71" s="779">
        <v>8</v>
      </c>
      <c r="F71" s="779" t="s">
        <v>24</v>
      </c>
      <c r="G71" s="779"/>
      <c r="H71" s="940"/>
      <c r="I71" s="940"/>
      <c r="J71" s="940"/>
      <c r="K71" s="940"/>
      <c r="L71" s="940"/>
    </row>
    <row r="72" spans="1:12" x14ac:dyDescent="0.25">
      <c r="A72" s="937" t="s">
        <v>3775</v>
      </c>
      <c r="B72" s="938"/>
      <c r="C72" s="938"/>
      <c r="D72" s="939"/>
      <c r="E72" s="779"/>
      <c r="F72" s="779"/>
      <c r="G72" s="779"/>
      <c r="H72" s="940" t="s">
        <v>582</v>
      </c>
      <c r="I72" s="940"/>
      <c r="J72" s="940"/>
      <c r="K72" s="940"/>
      <c r="L72" s="940"/>
    </row>
    <row r="73" spans="1:12" x14ac:dyDescent="0.25">
      <c r="A73" s="937" t="s">
        <v>3776</v>
      </c>
      <c r="B73" s="938"/>
      <c r="C73" s="938"/>
      <c r="D73" s="939"/>
      <c r="E73" s="779">
        <v>9</v>
      </c>
      <c r="F73" s="779" t="s">
        <v>24</v>
      </c>
      <c r="G73" s="779"/>
      <c r="H73" s="940"/>
      <c r="I73" s="940"/>
      <c r="J73" s="940"/>
      <c r="K73" s="940"/>
      <c r="L73" s="940"/>
    </row>
    <row r="74" spans="1:12" x14ac:dyDescent="0.25">
      <c r="A74" s="937" t="s">
        <v>3778</v>
      </c>
      <c r="B74" s="938"/>
      <c r="C74" s="938"/>
      <c r="D74" s="939"/>
      <c r="E74" s="779">
        <v>18</v>
      </c>
      <c r="F74" s="779" t="s">
        <v>24</v>
      </c>
      <c r="G74" s="779"/>
      <c r="H74" s="940"/>
      <c r="I74" s="940"/>
      <c r="J74" s="940"/>
      <c r="K74" s="940"/>
      <c r="L74" s="940"/>
    </row>
    <row r="75" spans="1:12" x14ac:dyDescent="0.25">
      <c r="A75" s="937" t="s">
        <v>3779</v>
      </c>
      <c r="B75" s="938"/>
      <c r="C75" s="938"/>
      <c r="D75" s="939"/>
      <c r="E75" s="779">
        <v>11</v>
      </c>
      <c r="F75" s="779" t="s">
        <v>24</v>
      </c>
      <c r="G75" s="779"/>
      <c r="H75" s="940"/>
      <c r="I75" s="940"/>
      <c r="J75" s="940"/>
      <c r="K75" s="940"/>
      <c r="L75" s="940"/>
    </row>
    <row r="76" spans="1:12" x14ac:dyDescent="0.25">
      <c r="A76" s="937" t="s">
        <v>3780</v>
      </c>
      <c r="B76" s="938"/>
      <c r="C76" s="938"/>
      <c r="D76" s="939"/>
      <c r="E76" s="779">
        <v>13</v>
      </c>
      <c r="F76" s="779" t="s">
        <v>24</v>
      </c>
      <c r="G76" s="779"/>
      <c r="H76" s="940"/>
      <c r="I76" s="940"/>
      <c r="J76" s="940"/>
      <c r="K76" s="940"/>
      <c r="L76" s="940"/>
    </row>
    <row r="77" spans="1:12" x14ac:dyDescent="0.25">
      <c r="A77" s="937" t="s">
        <v>3782</v>
      </c>
      <c r="B77" s="938"/>
      <c r="C77" s="938"/>
      <c r="D77" s="939"/>
      <c r="E77" s="779">
        <v>10</v>
      </c>
      <c r="F77" s="779" t="s">
        <v>24</v>
      </c>
      <c r="G77" s="779"/>
      <c r="H77" s="940"/>
      <c r="I77" s="940"/>
      <c r="J77" s="940"/>
      <c r="K77" s="940"/>
      <c r="L77" s="940"/>
    </row>
    <row r="78" spans="1:12" ht="59.25" customHeight="1" x14ac:dyDescent="0.25">
      <c r="A78" s="937" t="s">
        <v>3783</v>
      </c>
      <c r="B78" s="938"/>
      <c r="C78" s="938"/>
      <c r="D78" s="939"/>
      <c r="E78" s="779"/>
      <c r="F78" s="779"/>
      <c r="G78" s="779" t="s">
        <v>24</v>
      </c>
      <c r="H78" s="944" t="s">
        <v>3815</v>
      </c>
      <c r="I78" s="945"/>
      <c r="J78" s="945"/>
      <c r="K78" s="945"/>
      <c r="L78" s="946"/>
    </row>
    <row r="79" spans="1:12" x14ac:dyDescent="0.25">
      <c r="A79" s="937" t="s">
        <v>3785</v>
      </c>
      <c r="B79" s="938"/>
      <c r="C79" s="938"/>
      <c r="D79" s="939"/>
      <c r="E79" s="779">
        <v>16</v>
      </c>
      <c r="F79" s="779" t="s">
        <v>24</v>
      </c>
      <c r="G79" s="779"/>
      <c r="H79" s="940"/>
      <c r="I79" s="940"/>
      <c r="J79" s="940"/>
      <c r="K79" s="940"/>
      <c r="L79" s="940"/>
    </row>
    <row r="80" spans="1:12" x14ac:dyDescent="0.25">
      <c r="A80" s="937" t="s">
        <v>3787</v>
      </c>
      <c r="B80" s="938"/>
      <c r="C80" s="938"/>
      <c r="D80" s="939"/>
      <c r="E80" s="779"/>
      <c r="F80" s="779" t="s">
        <v>3774</v>
      </c>
      <c r="G80" s="779"/>
      <c r="H80" s="940" t="s">
        <v>582</v>
      </c>
      <c r="I80" s="940"/>
      <c r="J80" s="940"/>
      <c r="K80" s="940"/>
      <c r="L80" s="940"/>
    </row>
    <row r="81" spans="1:12" x14ac:dyDescent="0.25">
      <c r="A81" s="780"/>
      <c r="B81" s="780"/>
      <c r="C81" s="780"/>
      <c r="D81" s="780"/>
      <c r="E81" s="781"/>
      <c r="F81" s="781"/>
      <c r="G81" s="781"/>
      <c r="H81" s="782"/>
      <c r="I81" s="782"/>
      <c r="J81" s="782"/>
      <c r="K81" s="782"/>
      <c r="L81" s="782"/>
    </row>
    <row r="83" spans="1:12" s="141" customFormat="1" x14ac:dyDescent="0.25">
      <c r="A83" s="933" t="s">
        <v>3816</v>
      </c>
      <c r="B83" s="933"/>
      <c r="C83" s="933"/>
      <c r="D83" s="933"/>
      <c r="E83" s="933"/>
      <c r="F83" s="933"/>
      <c r="G83" s="933"/>
      <c r="H83" s="933"/>
      <c r="I83" s="933"/>
      <c r="J83" s="933"/>
      <c r="K83" s="933"/>
      <c r="L83" s="933"/>
    </row>
    <row r="84" spans="1:12" x14ac:dyDescent="0.25">
      <c r="G84" s="769"/>
    </row>
    <row r="85" spans="1:12" x14ac:dyDescent="0.25">
      <c r="A85" s="889" t="s">
        <v>3757</v>
      </c>
      <c r="B85" s="889"/>
      <c r="C85" s="889"/>
      <c r="D85" s="889"/>
      <c r="E85" s="760" t="s">
        <v>3758</v>
      </c>
      <c r="F85" s="761" t="s">
        <v>3759</v>
      </c>
      <c r="G85" s="761" t="s">
        <v>3760</v>
      </c>
      <c r="H85" s="889" t="s">
        <v>97</v>
      </c>
      <c r="I85" s="889"/>
      <c r="J85" s="889"/>
      <c r="K85" s="889"/>
      <c r="L85" s="889"/>
    </row>
    <row r="86" spans="1:12" s="141" customFormat="1" ht="29.1" customHeight="1" x14ac:dyDescent="0.25">
      <c r="A86" s="937" t="s">
        <v>3761</v>
      </c>
      <c r="B86" s="938"/>
      <c r="C86" s="938"/>
      <c r="D86" s="939"/>
      <c r="E86" s="779" t="s">
        <v>3817</v>
      </c>
      <c r="F86" s="83" t="s">
        <v>24</v>
      </c>
      <c r="G86" s="83"/>
      <c r="H86" s="941" t="s">
        <v>3818</v>
      </c>
      <c r="I86" s="942"/>
      <c r="J86" s="942"/>
      <c r="K86" s="942"/>
      <c r="L86" s="943"/>
    </row>
    <row r="87" spans="1:12" s="141" customFormat="1" ht="32.1" customHeight="1" x14ac:dyDescent="0.25">
      <c r="A87" s="947" t="s">
        <v>3764</v>
      </c>
      <c r="B87" s="948"/>
      <c r="C87" s="948"/>
      <c r="D87" s="949"/>
      <c r="E87" s="783" t="s">
        <v>3819</v>
      </c>
      <c r="F87" s="83" t="s">
        <v>24</v>
      </c>
      <c r="G87" s="83"/>
      <c r="H87" s="940"/>
      <c r="I87" s="940"/>
      <c r="J87" s="940"/>
      <c r="K87" s="940"/>
      <c r="L87" s="940"/>
    </row>
    <row r="88" spans="1:12" s="141" customFormat="1" x14ac:dyDescent="0.25">
      <c r="A88" s="947" t="s">
        <v>3766</v>
      </c>
      <c r="B88" s="948"/>
      <c r="C88" s="948"/>
      <c r="D88" s="949"/>
      <c r="E88" s="783" t="s">
        <v>3820</v>
      </c>
      <c r="F88" s="83" t="s">
        <v>24</v>
      </c>
      <c r="G88" s="83"/>
      <c r="H88" s="940"/>
      <c r="I88" s="940"/>
      <c r="J88" s="940"/>
      <c r="K88" s="940"/>
      <c r="L88" s="940"/>
    </row>
    <row r="89" spans="1:12" s="141" customFormat="1" ht="21" customHeight="1" x14ac:dyDescent="0.25">
      <c r="A89" s="947" t="s">
        <v>3768</v>
      </c>
      <c r="B89" s="948"/>
      <c r="C89" s="948"/>
      <c r="D89" s="949"/>
      <c r="E89" s="783" t="s">
        <v>3821</v>
      </c>
      <c r="F89" s="83" t="s">
        <v>24</v>
      </c>
      <c r="G89" s="83"/>
      <c r="H89" s="940"/>
      <c r="I89" s="940"/>
      <c r="J89" s="940"/>
      <c r="K89" s="940"/>
      <c r="L89" s="940"/>
    </row>
    <row r="90" spans="1:12" s="141" customFormat="1" ht="15" customHeight="1" x14ac:dyDescent="0.25">
      <c r="A90" s="947" t="s">
        <v>3770</v>
      </c>
      <c r="B90" s="948"/>
      <c r="C90" s="948"/>
      <c r="D90" s="949"/>
      <c r="E90" s="783" t="s">
        <v>3822</v>
      </c>
      <c r="F90" s="83" t="s">
        <v>24</v>
      </c>
      <c r="G90" s="83"/>
      <c r="H90" s="950" t="s">
        <v>3772</v>
      </c>
      <c r="I90" s="951"/>
      <c r="J90" s="951"/>
      <c r="K90" s="951"/>
      <c r="L90" s="952"/>
    </row>
    <row r="91" spans="1:12" s="141" customFormat="1" ht="27.75" customHeight="1" x14ac:dyDescent="0.25">
      <c r="A91" s="947" t="s">
        <v>3773</v>
      </c>
      <c r="B91" s="948"/>
      <c r="C91" s="948"/>
      <c r="D91" s="949"/>
      <c r="E91" s="783"/>
      <c r="F91" s="83" t="s">
        <v>3774</v>
      </c>
      <c r="G91" s="83"/>
      <c r="H91" s="940"/>
      <c r="I91" s="940"/>
      <c r="J91" s="940"/>
      <c r="K91" s="940"/>
      <c r="L91" s="940"/>
    </row>
    <row r="92" spans="1:12" s="141" customFormat="1" ht="26.1" customHeight="1" x14ac:dyDescent="0.25">
      <c r="A92" s="947" t="s">
        <v>3775</v>
      </c>
      <c r="B92" s="948"/>
      <c r="C92" s="948"/>
      <c r="D92" s="949"/>
      <c r="E92" s="783"/>
      <c r="F92" s="83" t="s">
        <v>3774</v>
      </c>
      <c r="G92" s="83"/>
      <c r="H92" s="940" t="s">
        <v>582</v>
      </c>
      <c r="I92" s="940"/>
      <c r="J92" s="940"/>
      <c r="K92" s="940"/>
      <c r="L92" s="940"/>
    </row>
    <row r="93" spans="1:12" s="141" customFormat="1" x14ac:dyDescent="0.25">
      <c r="A93" s="947" t="s">
        <v>3776</v>
      </c>
      <c r="B93" s="948"/>
      <c r="C93" s="948"/>
      <c r="D93" s="949"/>
      <c r="E93" s="783">
        <v>7</v>
      </c>
      <c r="F93" s="83" t="s">
        <v>24</v>
      </c>
      <c r="G93" s="83"/>
      <c r="H93" s="940"/>
      <c r="I93" s="940"/>
      <c r="J93" s="940"/>
      <c r="K93" s="940"/>
      <c r="L93" s="940"/>
    </row>
    <row r="94" spans="1:12" s="141" customFormat="1" x14ac:dyDescent="0.25">
      <c r="A94" s="947" t="s">
        <v>3778</v>
      </c>
      <c r="B94" s="948"/>
      <c r="C94" s="948"/>
      <c r="D94" s="949"/>
      <c r="E94" s="783">
        <v>15</v>
      </c>
      <c r="F94" s="83" t="s">
        <v>24</v>
      </c>
      <c r="G94" s="83"/>
      <c r="H94" s="940"/>
      <c r="I94" s="940"/>
      <c r="J94" s="940"/>
      <c r="K94" s="940"/>
      <c r="L94" s="940"/>
    </row>
    <row r="95" spans="1:12" s="141" customFormat="1" ht="29.1" customHeight="1" x14ac:dyDescent="0.25">
      <c r="A95" s="947" t="s">
        <v>3779</v>
      </c>
      <c r="B95" s="948"/>
      <c r="C95" s="948"/>
      <c r="D95" s="949"/>
      <c r="E95" s="783" t="s">
        <v>3807</v>
      </c>
      <c r="F95" s="83" t="s">
        <v>24</v>
      </c>
      <c r="G95" s="83"/>
      <c r="H95" s="940"/>
      <c r="I95" s="940"/>
      <c r="J95" s="940"/>
      <c r="K95" s="940"/>
      <c r="L95" s="940"/>
    </row>
    <row r="96" spans="1:12" s="141" customFormat="1" ht="54.75" customHeight="1" x14ac:dyDescent="0.25">
      <c r="A96" s="947" t="s">
        <v>3780</v>
      </c>
      <c r="B96" s="948"/>
      <c r="C96" s="948"/>
      <c r="D96" s="949"/>
      <c r="E96" s="783" t="s">
        <v>3823</v>
      </c>
      <c r="F96" s="83" t="s">
        <v>24</v>
      </c>
      <c r="G96" s="83"/>
      <c r="H96" s="940"/>
      <c r="I96" s="940"/>
      <c r="J96" s="940"/>
      <c r="K96" s="940"/>
      <c r="L96" s="940"/>
    </row>
    <row r="97" spans="1:12" s="141" customFormat="1" x14ac:dyDescent="0.25">
      <c r="A97" s="947" t="s">
        <v>3782</v>
      </c>
      <c r="B97" s="948"/>
      <c r="C97" s="948"/>
      <c r="D97" s="949"/>
      <c r="E97" s="783">
        <v>8</v>
      </c>
      <c r="F97" s="83" t="s">
        <v>24</v>
      </c>
      <c r="G97" s="83"/>
      <c r="H97" s="940"/>
      <c r="I97" s="940"/>
      <c r="J97" s="940"/>
      <c r="K97" s="940"/>
      <c r="L97" s="940"/>
    </row>
    <row r="98" spans="1:12" s="141" customFormat="1" ht="52.5" customHeight="1" x14ac:dyDescent="0.25">
      <c r="A98" s="957" t="s">
        <v>3783</v>
      </c>
      <c r="B98" s="958"/>
      <c r="C98" s="958"/>
      <c r="D98" s="959"/>
      <c r="E98" s="783"/>
      <c r="F98" s="83"/>
      <c r="G98" s="83" t="s">
        <v>24</v>
      </c>
      <c r="H98" s="944" t="s">
        <v>3824</v>
      </c>
      <c r="I98" s="945"/>
      <c r="J98" s="945"/>
      <c r="K98" s="945"/>
      <c r="L98" s="946"/>
    </row>
    <row r="99" spans="1:12" s="141" customFormat="1" x14ac:dyDescent="0.25">
      <c r="A99" s="947" t="s">
        <v>3785</v>
      </c>
      <c r="B99" s="948"/>
      <c r="C99" s="948"/>
      <c r="D99" s="949"/>
      <c r="E99" s="783" t="s">
        <v>3825</v>
      </c>
      <c r="F99" s="83" t="s">
        <v>24</v>
      </c>
      <c r="G99" s="83"/>
      <c r="H99" s="954"/>
      <c r="I99" s="955"/>
      <c r="J99" s="955"/>
      <c r="K99" s="955"/>
      <c r="L99" s="956"/>
    </row>
    <row r="100" spans="1:12" s="141" customFormat="1" x14ac:dyDescent="0.25">
      <c r="A100" s="947" t="s">
        <v>3787</v>
      </c>
      <c r="B100" s="948"/>
      <c r="C100" s="948"/>
      <c r="D100" s="949"/>
      <c r="E100" s="784"/>
      <c r="F100" s="82" t="s">
        <v>3774</v>
      </c>
      <c r="G100" s="83"/>
      <c r="H100" s="940"/>
      <c r="I100" s="940"/>
      <c r="J100" s="940"/>
      <c r="K100" s="940"/>
      <c r="L100" s="940"/>
    </row>
    <row r="103" spans="1:12" x14ac:dyDescent="0.25">
      <c r="A103" s="912" t="s">
        <v>3826</v>
      </c>
      <c r="B103" s="912"/>
      <c r="C103" s="912"/>
      <c r="D103" s="912"/>
      <c r="E103" s="912"/>
      <c r="F103" s="912"/>
      <c r="G103" s="912"/>
      <c r="H103" s="912"/>
      <c r="I103" s="912"/>
      <c r="J103" s="912"/>
      <c r="K103" s="912"/>
      <c r="L103" s="912"/>
    </row>
    <row r="104" spans="1:12" x14ac:dyDescent="0.25">
      <c r="G104" s="769"/>
    </row>
    <row r="105" spans="1:12" x14ac:dyDescent="0.25">
      <c r="A105" s="889" t="s">
        <v>3757</v>
      </c>
      <c r="B105" s="889"/>
      <c r="C105" s="889"/>
      <c r="D105" s="889"/>
      <c r="E105" s="760" t="s">
        <v>3758</v>
      </c>
      <c r="F105" s="761" t="s">
        <v>3759</v>
      </c>
      <c r="G105" s="761" t="s">
        <v>3760</v>
      </c>
      <c r="H105" s="889" t="s">
        <v>97</v>
      </c>
      <c r="I105" s="889"/>
      <c r="J105" s="889"/>
      <c r="K105" s="889"/>
      <c r="L105" s="889"/>
    </row>
    <row r="106" spans="1:12" s="141" customFormat="1" ht="20.25" customHeight="1" x14ac:dyDescent="0.25">
      <c r="A106" s="937" t="s">
        <v>3761</v>
      </c>
      <c r="B106" s="938"/>
      <c r="C106" s="938"/>
      <c r="D106" s="939"/>
      <c r="E106" s="779" t="s">
        <v>3827</v>
      </c>
      <c r="F106" s="83" t="s">
        <v>24</v>
      </c>
      <c r="G106" s="83"/>
      <c r="H106" s="953" t="s">
        <v>3828</v>
      </c>
      <c r="I106" s="953"/>
      <c r="J106" s="953"/>
      <c r="K106" s="953"/>
      <c r="L106" s="953"/>
    </row>
    <row r="107" spans="1:12" s="141" customFormat="1" x14ac:dyDescent="0.25">
      <c r="A107" s="947" t="s">
        <v>3764</v>
      </c>
      <c r="B107" s="948"/>
      <c r="C107" s="948"/>
      <c r="D107" s="949"/>
      <c r="E107" s="783">
        <v>11</v>
      </c>
      <c r="F107" s="83" t="s">
        <v>24</v>
      </c>
      <c r="G107" s="83"/>
      <c r="H107" s="940"/>
      <c r="I107" s="940"/>
      <c r="J107" s="940"/>
      <c r="K107" s="940"/>
      <c r="L107" s="940"/>
    </row>
    <row r="108" spans="1:12" s="141" customFormat="1" x14ac:dyDescent="0.25">
      <c r="A108" s="947" t="s">
        <v>3766</v>
      </c>
      <c r="B108" s="948"/>
      <c r="C108" s="948"/>
      <c r="D108" s="949"/>
      <c r="E108" s="783" t="s">
        <v>3829</v>
      </c>
      <c r="F108" s="83" t="s">
        <v>24</v>
      </c>
      <c r="G108" s="83"/>
      <c r="H108" s="940"/>
      <c r="I108" s="940"/>
      <c r="J108" s="940"/>
      <c r="K108" s="940"/>
      <c r="L108" s="940"/>
    </row>
    <row r="109" spans="1:12" s="141" customFormat="1" x14ac:dyDescent="0.25">
      <c r="A109" s="947" t="s">
        <v>3768</v>
      </c>
      <c r="B109" s="948"/>
      <c r="C109" s="948"/>
      <c r="D109" s="949"/>
      <c r="E109" s="783" t="s">
        <v>3799</v>
      </c>
      <c r="F109" s="83" t="s">
        <v>24</v>
      </c>
      <c r="G109" s="83"/>
      <c r="H109" s="940"/>
      <c r="I109" s="940"/>
      <c r="J109" s="940"/>
      <c r="K109" s="940"/>
      <c r="L109" s="940"/>
    </row>
    <row r="110" spans="1:12" s="141" customFormat="1" x14ac:dyDescent="0.25">
      <c r="A110" s="947" t="s">
        <v>3770</v>
      </c>
      <c r="B110" s="948"/>
      <c r="C110" s="948"/>
      <c r="D110" s="949"/>
      <c r="E110" s="783" t="s">
        <v>3830</v>
      </c>
      <c r="F110" s="83" t="s">
        <v>24</v>
      </c>
      <c r="G110" s="83"/>
      <c r="H110" s="960"/>
      <c r="I110" s="961"/>
      <c r="J110" s="961"/>
      <c r="K110" s="961"/>
      <c r="L110" s="962"/>
    </row>
    <row r="111" spans="1:12" s="141" customFormat="1" x14ac:dyDescent="0.25">
      <c r="A111" s="947" t="s">
        <v>3773</v>
      </c>
      <c r="B111" s="948"/>
      <c r="C111" s="948"/>
      <c r="D111" s="949"/>
      <c r="E111" s="783">
        <v>9</v>
      </c>
      <c r="F111" s="83" t="s">
        <v>24</v>
      </c>
      <c r="G111" s="83"/>
      <c r="H111" s="940"/>
      <c r="I111" s="940"/>
      <c r="J111" s="940"/>
      <c r="K111" s="940"/>
      <c r="L111" s="940"/>
    </row>
    <row r="112" spans="1:12" s="141" customFormat="1" x14ac:dyDescent="0.25">
      <c r="A112" s="947" t="s">
        <v>3775</v>
      </c>
      <c r="B112" s="948"/>
      <c r="C112" s="948"/>
      <c r="D112" s="949"/>
      <c r="E112" s="783"/>
      <c r="F112" s="83" t="s">
        <v>3774</v>
      </c>
      <c r="G112" s="83"/>
      <c r="H112" s="940" t="s">
        <v>582</v>
      </c>
      <c r="I112" s="940"/>
      <c r="J112" s="940"/>
      <c r="K112" s="940"/>
      <c r="L112" s="940"/>
    </row>
    <row r="113" spans="1:12" s="141" customFormat="1" x14ac:dyDescent="0.25">
      <c r="A113" s="947" t="s">
        <v>3776</v>
      </c>
      <c r="B113" s="948"/>
      <c r="C113" s="948"/>
      <c r="D113" s="949"/>
      <c r="E113" s="783">
        <v>29</v>
      </c>
      <c r="F113" s="83" t="s">
        <v>24</v>
      </c>
      <c r="G113" s="83"/>
      <c r="H113" s="940"/>
      <c r="I113" s="940"/>
      <c r="J113" s="940"/>
      <c r="K113" s="940"/>
      <c r="L113" s="940"/>
    </row>
    <row r="114" spans="1:12" s="141" customFormat="1" x14ac:dyDescent="0.25">
      <c r="A114" s="947" t="s">
        <v>3778</v>
      </c>
      <c r="B114" s="948"/>
      <c r="C114" s="948"/>
      <c r="D114" s="949"/>
      <c r="E114" s="783">
        <v>10</v>
      </c>
      <c r="F114" s="83" t="s">
        <v>24</v>
      </c>
      <c r="G114" s="83"/>
      <c r="H114" s="940"/>
      <c r="I114" s="940"/>
      <c r="J114" s="940"/>
      <c r="K114" s="940"/>
      <c r="L114" s="940"/>
    </row>
    <row r="115" spans="1:12" s="141" customFormat="1" x14ac:dyDescent="0.25">
      <c r="A115" s="947" t="s">
        <v>3779</v>
      </c>
      <c r="B115" s="948"/>
      <c r="C115" s="948"/>
      <c r="D115" s="949"/>
      <c r="E115" s="783">
        <v>18</v>
      </c>
      <c r="F115" s="83" t="s">
        <v>24</v>
      </c>
      <c r="G115" s="83"/>
      <c r="H115" s="940"/>
      <c r="I115" s="940"/>
      <c r="J115" s="940"/>
      <c r="K115" s="940"/>
      <c r="L115" s="940"/>
    </row>
    <row r="116" spans="1:12" s="141" customFormat="1" x14ac:dyDescent="0.25">
      <c r="A116" s="947" t="s">
        <v>3780</v>
      </c>
      <c r="B116" s="948"/>
      <c r="C116" s="948"/>
      <c r="D116" s="949"/>
      <c r="E116" s="783" t="s">
        <v>3831</v>
      </c>
      <c r="F116" s="83" t="s">
        <v>24</v>
      </c>
      <c r="G116" s="83"/>
      <c r="H116" s="940"/>
      <c r="I116" s="940"/>
      <c r="J116" s="940"/>
      <c r="K116" s="940"/>
      <c r="L116" s="940"/>
    </row>
    <row r="117" spans="1:12" s="141" customFormat="1" x14ac:dyDescent="0.25">
      <c r="A117" s="947" t="s">
        <v>3782</v>
      </c>
      <c r="B117" s="948"/>
      <c r="C117" s="948"/>
      <c r="D117" s="949"/>
      <c r="E117" s="783">
        <v>17</v>
      </c>
      <c r="F117" s="83" t="s">
        <v>24</v>
      </c>
      <c r="G117" s="83"/>
      <c r="H117" s="940"/>
      <c r="I117" s="940"/>
      <c r="J117" s="940"/>
      <c r="K117" s="940"/>
      <c r="L117" s="940"/>
    </row>
    <row r="118" spans="1:12" s="141" customFormat="1" ht="63" customHeight="1" x14ac:dyDescent="0.25">
      <c r="A118" s="957" t="s">
        <v>3783</v>
      </c>
      <c r="B118" s="958"/>
      <c r="C118" s="958"/>
      <c r="D118" s="959"/>
      <c r="E118" s="783" t="s">
        <v>239</v>
      </c>
      <c r="F118" s="83" t="s">
        <v>24</v>
      </c>
      <c r="G118" s="83"/>
      <c r="H118" s="944" t="s">
        <v>3832</v>
      </c>
      <c r="I118" s="945"/>
      <c r="J118" s="945"/>
      <c r="K118" s="945"/>
      <c r="L118" s="946"/>
    </row>
    <row r="119" spans="1:12" s="141" customFormat="1" x14ac:dyDescent="0.25">
      <c r="A119" s="947" t="s">
        <v>3785</v>
      </c>
      <c r="B119" s="948"/>
      <c r="C119" s="948"/>
      <c r="D119" s="949"/>
      <c r="E119" s="783" t="s">
        <v>3833</v>
      </c>
      <c r="F119" s="83" t="s">
        <v>24</v>
      </c>
      <c r="G119" s="83"/>
      <c r="H119" s="954"/>
      <c r="I119" s="955"/>
      <c r="J119" s="955"/>
      <c r="K119" s="955"/>
      <c r="L119" s="956"/>
    </row>
    <row r="120" spans="1:12" s="141" customFormat="1" x14ac:dyDescent="0.25">
      <c r="A120" s="947" t="s">
        <v>3787</v>
      </c>
      <c r="B120" s="948"/>
      <c r="C120" s="948"/>
      <c r="D120" s="949"/>
      <c r="E120" s="784"/>
      <c r="F120" s="82"/>
      <c r="G120" s="83"/>
      <c r="H120" s="940" t="s">
        <v>582</v>
      </c>
      <c r="I120" s="940"/>
      <c r="J120" s="940"/>
      <c r="K120" s="940"/>
      <c r="L120" s="940"/>
    </row>
    <row r="123" spans="1:12" s="141" customFormat="1" x14ac:dyDescent="0.25">
      <c r="A123" s="933" t="s">
        <v>3834</v>
      </c>
      <c r="B123" s="933"/>
      <c r="C123" s="933"/>
      <c r="D123" s="933"/>
      <c r="E123" s="933"/>
      <c r="F123" s="933"/>
      <c r="G123" s="933"/>
      <c r="H123" s="933"/>
      <c r="I123" s="933"/>
      <c r="J123" s="933"/>
      <c r="K123" s="933"/>
      <c r="L123" s="933"/>
    </row>
    <row r="124" spans="1:12" x14ac:dyDescent="0.25">
      <c r="G124" s="769"/>
    </row>
    <row r="125" spans="1:12" x14ac:dyDescent="0.25">
      <c r="A125" s="889" t="s">
        <v>3757</v>
      </c>
      <c r="B125" s="889"/>
      <c r="C125" s="889"/>
      <c r="D125" s="889"/>
      <c r="E125" s="760" t="s">
        <v>3758</v>
      </c>
      <c r="F125" s="761" t="s">
        <v>3759</v>
      </c>
      <c r="G125" s="761" t="s">
        <v>3760</v>
      </c>
      <c r="H125" s="889" t="s">
        <v>97</v>
      </c>
      <c r="I125" s="889"/>
      <c r="J125" s="889"/>
      <c r="K125" s="889"/>
      <c r="L125" s="889"/>
    </row>
    <row r="126" spans="1:12" s="141" customFormat="1" ht="29.1" customHeight="1" x14ac:dyDescent="0.25">
      <c r="A126" s="937" t="s">
        <v>3761</v>
      </c>
      <c r="B126" s="938"/>
      <c r="C126" s="938"/>
      <c r="D126" s="939"/>
      <c r="E126" s="779" t="s">
        <v>3835</v>
      </c>
      <c r="F126" s="83" t="s">
        <v>24</v>
      </c>
      <c r="G126" s="83"/>
      <c r="H126" s="941" t="s">
        <v>3836</v>
      </c>
      <c r="I126" s="942"/>
      <c r="J126" s="942"/>
      <c r="K126" s="942"/>
      <c r="L126" s="943"/>
    </row>
    <row r="127" spans="1:12" s="141" customFormat="1" ht="36" customHeight="1" x14ac:dyDescent="0.25">
      <c r="A127" s="947" t="s">
        <v>3764</v>
      </c>
      <c r="B127" s="948"/>
      <c r="C127" s="948"/>
      <c r="D127" s="949"/>
      <c r="E127" s="783">
        <v>14</v>
      </c>
      <c r="F127" s="83" t="s">
        <v>24</v>
      </c>
      <c r="G127" s="83"/>
      <c r="H127" s="940"/>
      <c r="I127" s="940"/>
      <c r="J127" s="940"/>
      <c r="K127" s="940"/>
      <c r="L127" s="940"/>
    </row>
    <row r="128" spans="1:12" s="141" customFormat="1" x14ac:dyDescent="0.25">
      <c r="A128" s="947" t="s">
        <v>3766</v>
      </c>
      <c r="B128" s="948"/>
      <c r="C128" s="948"/>
      <c r="D128" s="949"/>
      <c r="E128" s="783" t="s">
        <v>3837</v>
      </c>
      <c r="F128" s="83" t="s">
        <v>24</v>
      </c>
      <c r="G128" s="83"/>
      <c r="H128" s="940"/>
      <c r="I128" s="940"/>
      <c r="J128" s="940"/>
      <c r="K128" s="940"/>
      <c r="L128" s="940"/>
    </row>
    <row r="129" spans="1:12" s="141" customFormat="1" ht="24.95" customHeight="1" x14ac:dyDescent="0.25">
      <c r="A129" s="947" t="s">
        <v>3768</v>
      </c>
      <c r="B129" s="948"/>
      <c r="C129" s="948"/>
      <c r="D129" s="949"/>
      <c r="E129" s="783">
        <v>28</v>
      </c>
      <c r="F129" s="83" t="s">
        <v>24</v>
      </c>
      <c r="G129" s="83"/>
      <c r="H129" s="940"/>
      <c r="I129" s="940"/>
      <c r="J129" s="940"/>
      <c r="K129" s="940"/>
      <c r="L129" s="940"/>
    </row>
    <row r="130" spans="1:12" s="141" customFormat="1" x14ac:dyDescent="0.25">
      <c r="A130" s="947" t="s">
        <v>3770</v>
      </c>
      <c r="B130" s="948"/>
      <c r="C130" s="948"/>
      <c r="D130" s="949"/>
      <c r="E130" s="783" t="s">
        <v>3838</v>
      </c>
      <c r="F130" s="83" t="s">
        <v>24</v>
      </c>
      <c r="G130" s="83"/>
      <c r="H130" s="960"/>
      <c r="I130" s="961"/>
      <c r="J130" s="961"/>
      <c r="K130" s="961"/>
      <c r="L130" s="962"/>
    </row>
    <row r="131" spans="1:12" s="141" customFormat="1" ht="39" customHeight="1" x14ac:dyDescent="0.25">
      <c r="A131" s="947" t="s">
        <v>3773</v>
      </c>
      <c r="B131" s="948"/>
      <c r="C131" s="948"/>
      <c r="D131" s="949"/>
      <c r="E131" s="783">
        <v>10</v>
      </c>
      <c r="F131" s="83" t="s">
        <v>24</v>
      </c>
      <c r="G131" s="83"/>
      <c r="H131" s="940"/>
      <c r="I131" s="940"/>
      <c r="J131" s="940"/>
      <c r="K131" s="940"/>
      <c r="L131" s="940"/>
    </row>
    <row r="132" spans="1:12" s="141" customFormat="1" ht="24" customHeight="1" x14ac:dyDescent="0.25">
      <c r="A132" s="947" t="s">
        <v>3775</v>
      </c>
      <c r="B132" s="948"/>
      <c r="C132" s="948"/>
      <c r="D132" s="949"/>
      <c r="E132" s="783"/>
      <c r="F132" s="83" t="s">
        <v>3774</v>
      </c>
      <c r="G132" s="83"/>
      <c r="H132" s="940" t="s">
        <v>582</v>
      </c>
      <c r="I132" s="940"/>
      <c r="J132" s="940"/>
      <c r="K132" s="940"/>
      <c r="L132" s="940"/>
    </row>
    <row r="133" spans="1:12" s="141" customFormat="1" ht="24.95" customHeight="1" x14ac:dyDescent="0.25">
      <c r="A133" s="947" t="s">
        <v>3776</v>
      </c>
      <c r="B133" s="948"/>
      <c r="C133" s="948"/>
      <c r="D133" s="949"/>
      <c r="E133" s="783">
        <v>27</v>
      </c>
      <c r="F133" s="83" t="s">
        <v>24</v>
      </c>
      <c r="G133" s="83"/>
      <c r="H133" s="940"/>
      <c r="I133" s="940"/>
      <c r="J133" s="940"/>
      <c r="K133" s="940"/>
      <c r="L133" s="940"/>
    </row>
    <row r="134" spans="1:12" s="141" customFormat="1" x14ac:dyDescent="0.25">
      <c r="A134" s="947" t="s">
        <v>3778</v>
      </c>
      <c r="B134" s="948"/>
      <c r="C134" s="948"/>
      <c r="D134" s="949"/>
      <c r="E134" s="783">
        <v>12</v>
      </c>
      <c r="F134" s="83" t="s">
        <v>24</v>
      </c>
      <c r="G134" s="83"/>
      <c r="H134" s="940"/>
      <c r="I134" s="940"/>
      <c r="J134" s="940"/>
      <c r="K134" s="940"/>
      <c r="L134" s="940"/>
    </row>
    <row r="135" spans="1:12" s="141" customFormat="1" ht="27" customHeight="1" x14ac:dyDescent="0.25">
      <c r="A135" s="947" t="s">
        <v>3779</v>
      </c>
      <c r="B135" s="948"/>
      <c r="C135" s="948"/>
      <c r="D135" s="949"/>
      <c r="E135" s="783" t="s">
        <v>3839</v>
      </c>
      <c r="F135" s="83" t="s">
        <v>24</v>
      </c>
      <c r="G135" s="83"/>
      <c r="H135" s="940"/>
      <c r="I135" s="940"/>
      <c r="J135" s="940"/>
      <c r="K135" s="940"/>
      <c r="L135" s="940"/>
    </row>
    <row r="136" spans="1:12" s="141" customFormat="1" ht="57" customHeight="1" x14ac:dyDescent="0.25">
      <c r="A136" s="947" t="s">
        <v>3780</v>
      </c>
      <c r="B136" s="948"/>
      <c r="C136" s="948"/>
      <c r="D136" s="949"/>
      <c r="E136" s="783" t="s">
        <v>3840</v>
      </c>
      <c r="F136" s="83" t="s">
        <v>24</v>
      </c>
      <c r="G136" s="83"/>
      <c r="H136" s="940"/>
      <c r="I136" s="940"/>
      <c r="J136" s="940"/>
      <c r="K136" s="940"/>
      <c r="L136" s="940"/>
    </row>
    <row r="137" spans="1:12" s="141" customFormat="1" ht="18.95" customHeight="1" x14ac:dyDescent="0.25">
      <c r="A137" s="947" t="s">
        <v>3782</v>
      </c>
      <c r="B137" s="948"/>
      <c r="C137" s="948"/>
      <c r="D137" s="949"/>
      <c r="E137" s="783">
        <v>25</v>
      </c>
      <c r="F137" s="83" t="s">
        <v>24</v>
      </c>
      <c r="G137" s="83"/>
      <c r="H137" s="940"/>
      <c r="I137" s="940"/>
      <c r="J137" s="940"/>
      <c r="K137" s="940"/>
      <c r="L137" s="940"/>
    </row>
    <row r="138" spans="1:12" s="141" customFormat="1" ht="35.25" customHeight="1" x14ac:dyDescent="0.25">
      <c r="A138" s="957" t="s">
        <v>3783</v>
      </c>
      <c r="B138" s="958"/>
      <c r="C138" s="958"/>
      <c r="D138" s="959"/>
      <c r="E138" s="783" t="s">
        <v>239</v>
      </c>
      <c r="F138" s="83" t="s">
        <v>24</v>
      </c>
      <c r="G138" s="83"/>
      <c r="H138" s="944" t="s">
        <v>3841</v>
      </c>
      <c r="I138" s="945"/>
      <c r="J138" s="945"/>
      <c r="K138" s="945"/>
      <c r="L138" s="946"/>
    </row>
    <row r="139" spans="1:12" s="141" customFormat="1" ht="33" customHeight="1" x14ac:dyDescent="0.25">
      <c r="A139" s="947" t="s">
        <v>3785</v>
      </c>
      <c r="B139" s="948"/>
      <c r="C139" s="948"/>
      <c r="D139" s="949"/>
      <c r="E139" s="783" t="s">
        <v>3825</v>
      </c>
      <c r="F139" s="83" t="s">
        <v>24</v>
      </c>
      <c r="G139" s="83"/>
      <c r="H139" s="941"/>
      <c r="I139" s="942"/>
      <c r="J139" s="942"/>
      <c r="K139" s="942"/>
      <c r="L139" s="943"/>
    </row>
    <row r="140" spans="1:12" s="141" customFormat="1" ht="31.5" customHeight="1" x14ac:dyDescent="0.25">
      <c r="A140" s="947" t="s">
        <v>3787</v>
      </c>
      <c r="B140" s="948"/>
      <c r="C140" s="948"/>
      <c r="D140" s="949"/>
      <c r="E140" s="784"/>
      <c r="F140" s="83" t="s">
        <v>3774</v>
      </c>
      <c r="G140" s="83"/>
      <c r="H140" s="940"/>
      <c r="I140" s="940"/>
      <c r="J140" s="940"/>
      <c r="K140" s="940"/>
      <c r="L140" s="940"/>
    </row>
    <row r="142" spans="1:12" x14ac:dyDescent="0.25">
      <c r="A142" s="912" t="s">
        <v>3842</v>
      </c>
      <c r="B142" s="912"/>
      <c r="C142" s="912"/>
      <c r="D142" s="912"/>
      <c r="E142" s="912"/>
      <c r="F142" s="912"/>
      <c r="G142" s="912"/>
      <c r="H142" s="912"/>
      <c r="I142" s="912"/>
      <c r="J142" s="912"/>
      <c r="K142" s="912"/>
      <c r="L142" s="912"/>
    </row>
    <row r="143" spans="1:12" x14ac:dyDescent="0.25">
      <c r="G143" s="769"/>
    </row>
    <row r="144" spans="1:12" x14ac:dyDescent="0.25">
      <c r="A144" s="889" t="s">
        <v>3757</v>
      </c>
      <c r="B144" s="889"/>
      <c r="C144" s="889"/>
      <c r="D144" s="889"/>
      <c r="E144" s="760" t="s">
        <v>3758</v>
      </c>
      <c r="F144" s="761" t="s">
        <v>3759</v>
      </c>
      <c r="G144" s="761" t="s">
        <v>3760</v>
      </c>
      <c r="H144" s="889" t="s">
        <v>97</v>
      </c>
      <c r="I144" s="889"/>
      <c r="J144" s="889"/>
      <c r="K144" s="889"/>
      <c r="L144" s="889"/>
    </row>
    <row r="145" spans="1:12" x14ac:dyDescent="0.25">
      <c r="A145" s="913" t="s">
        <v>3761</v>
      </c>
      <c r="B145" s="914"/>
      <c r="C145" s="914"/>
      <c r="D145" s="915"/>
      <c r="E145" s="770" t="s">
        <v>3843</v>
      </c>
      <c r="F145" s="100" t="s">
        <v>24</v>
      </c>
      <c r="G145" s="100"/>
      <c r="H145" s="908" t="s">
        <v>3844</v>
      </c>
      <c r="I145" s="908"/>
      <c r="J145" s="908"/>
      <c r="K145" s="908"/>
      <c r="L145" s="908"/>
    </row>
    <row r="146" spans="1:12" x14ac:dyDescent="0.25">
      <c r="A146" s="905" t="s">
        <v>3764</v>
      </c>
      <c r="B146" s="906"/>
      <c r="C146" s="906"/>
      <c r="D146" s="907"/>
      <c r="E146" s="771" t="s">
        <v>3845</v>
      </c>
      <c r="F146" s="100" t="s">
        <v>24</v>
      </c>
      <c r="G146" s="100"/>
      <c r="H146" s="908"/>
      <c r="I146" s="908"/>
      <c r="J146" s="908"/>
      <c r="K146" s="908"/>
      <c r="L146" s="908"/>
    </row>
    <row r="147" spans="1:12" x14ac:dyDescent="0.25">
      <c r="A147" s="905" t="s">
        <v>3766</v>
      </c>
      <c r="B147" s="906"/>
      <c r="C147" s="906"/>
      <c r="D147" s="907"/>
      <c r="E147" s="771">
        <v>28</v>
      </c>
      <c r="F147" s="100" t="s">
        <v>24</v>
      </c>
      <c r="G147" s="100"/>
      <c r="H147" s="908"/>
      <c r="I147" s="908"/>
      <c r="J147" s="908"/>
      <c r="K147" s="908"/>
      <c r="L147" s="908"/>
    </row>
    <row r="148" spans="1:12" x14ac:dyDescent="0.25">
      <c r="A148" s="909" t="s">
        <v>3768</v>
      </c>
      <c r="B148" s="910"/>
      <c r="C148" s="910"/>
      <c r="D148" s="911"/>
      <c r="E148" s="785" t="s">
        <v>3846</v>
      </c>
      <c r="F148" s="100" t="s">
        <v>24</v>
      </c>
      <c r="G148" s="100"/>
      <c r="H148" s="908"/>
      <c r="I148" s="908"/>
      <c r="J148" s="908"/>
      <c r="K148" s="908"/>
      <c r="L148" s="908"/>
    </row>
    <row r="149" spans="1:12" ht="15" customHeight="1" x14ac:dyDescent="0.25">
      <c r="A149" s="909" t="s">
        <v>3770</v>
      </c>
      <c r="B149" s="910"/>
      <c r="C149" s="910"/>
      <c r="D149" s="911"/>
      <c r="E149" s="773" t="s">
        <v>3847</v>
      </c>
      <c r="F149" s="100" t="s">
        <v>24</v>
      </c>
      <c r="G149" s="100"/>
      <c r="H149" s="926" t="s">
        <v>3772</v>
      </c>
      <c r="I149" s="927"/>
      <c r="J149" s="927"/>
      <c r="K149" s="927"/>
      <c r="L149" s="928"/>
    </row>
    <row r="150" spans="1:12" x14ac:dyDescent="0.25">
      <c r="A150" s="909" t="s">
        <v>3773</v>
      </c>
      <c r="B150" s="910"/>
      <c r="C150" s="910"/>
      <c r="D150" s="911"/>
      <c r="E150" s="773">
        <v>27</v>
      </c>
      <c r="F150" s="100" t="s">
        <v>24</v>
      </c>
      <c r="G150" s="100"/>
      <c r="H150" s="908"/>
      <c r="I150" s="908"/>
      <c r="J150" s="908"/>
      <c r="K150" s="908"/>
      <c r="L150" s="908"/>
    </row>
    <row r="151" spans="1:12" x14ac:dyDescent="0.25">
      <c r="A151" s="909" t="s">
        <v>3775</v>
      </c>
      <c r="B151" s="910"/>
      <c r="C151" s="910"/>
      <c r="D151" s="911"/>
      <c r="E151" s="773"/>
      <c r="F151" s="100" t="s">
        <v>3774</v>
      </c>
      <c r="G151" s="100"/>
      <c r="H151" s="908" t="s">
        <v>582</v>
      </c>
      <c r="I151" s="908"/>
      <c r="J151" s="908"/>
      <c r="K151" s="908"/>
      <c r="L151" s="908"/>
    </row>
    <row r="152" spans="1:12" x14ac:dyDescent="0.25">
      <c r="A152" s="905" t="s">
        <v>3776</v>
      </c>
      <c r="B152" s="906"/>
      <c r="C152" s="906"/>
      <c r="D152" s="907"/>
      <c r="E152" s="771" t="s">
        <v>3848</v>
      </c>
      <c r="F152" s="100" t="s">
        <v>24</v>
      </c>
      <c r="G152" s="100"/>
      <c r="H152" s="908"/>
      <c r="I152" s="908"/>
      <c r="J152" s="908"/>
      <c r="K152" s="908"/>
      <c r="L152" s="908"/>
    </row>
    <row r="153" spans="1:12" x14ac:dyDescent="0.25">
      <c r="A153" s="905" t="s">
        <v>3778</v>
      </c>
      <c r="B153" s="906"/>
      <c r="C153" s="906"/>
      <c r="D153" s="907"/>
      <c r="E153" s="771">
        <v>41</v>
      </c>
      <c r="F153" s="100" t="s">
        <v>24</v>
      </c>
      <c r="G153" s="100"/>
      <c r="H153" s="908"/>
      <c r="I153" s="908"/>
      <c r="J153" s="908"/>
      <c r="K153" s="908"/>
      <c r="L153" s="908"/>
    </row>
    <row r="154" spans="1:12" x14ac:dyDescent="0.25">
      <c r="A154" s="905" t="s">
        <v>3779</v>
      </c>
      <c r="B154" s="906"/>
      <c r="C154" s="906"/>
      <c r="D154" s="907"/>
      <c r="E154" s="771" t="s">
        <v>3849</v>
      </c>
      <c r="F154" s="100" t="s">
        <v>24</v>
      </c>
      <c r="G154" s="100"/>
      <c r="H154" s="908"/>
      <c r="I154" s="908"/>
      <c r="J154" s="908"/>
      <c r="K154" s="908"/>
      <c r="L154" s="908"/>
    </row>
    <row r="155" spans="1:12" x14ac:dyDescent="0.25">
      <c r="A155" s="905" t="s">
        <v>3780</v>
      </c>
      <c r="B155" s="906"/>
      <c r="C155" s="906"/>
      <c r="D155" s="907"/>
      <c r="E155" s="771" t="s">
        <v>3839</v>
      </c>
      <c r="F155" s="100" t="s">
        <v>24</v>
      </c>
      <c r="G155" s="100"/>
      <c r="H155" s="908"/>
      <c r="I155" s="908"/>
      <c r="J155" s="908"/>
      <c r="K155" s="908"/>
      <c r="L155" s="908"/>
    </row>
    <row r="156" spans="1:12" x14ac:dyDescent="0.25">
      <c r="A156" s="905" t="s">
        <v>3782</v>
      </c>
      <c r="B156" s="906"/>
      <c r="C156" s="906"/>
      <c r="D156" s="907"/>
      <c r="E156" s="771">
        <v>18</v>
      </c>
      <c r="F156" s="100" t="s">
        <v>24</v>
      </c>
      <c r="G156" s="100"/>
      <c r="H156" s="908"/>
      <c r="I156" s="908"/>
      <c r="J156" s="908"/>
      <c r="K156" s="908"/>
      <c r="L156" s="908"/>
    </row>
    <row r="157" spans="1:12" x14ac:dyDescent="0.25">
      <c r="A157" s="920" t="s">
        <v>3783</v>
      </c>
      <c r="B157" s="921"/>
      <c r="C157" s="921"/>
      <c r="D157" s="922"/>
      <c r="E157" s="771" t="s">
        <v>3846</v>
      </c>
      <c r="F157" s="100" t="s">
        <v>24</v>
      </c>
      <c r="G157" s="100"/>
      <c r="H157" s="923" t="s">
        <v>3850</v>
      </c>
      <c r="I157" s="924"/>
      <c r="J157" s="924"/>
      <c r="K157" s="924"/>
      <c r="L157" s="925"/>
    </row>
    <row r="158" spans="1:12" x14ac:dyDescent="0.25">
      <c r="A158" s="905" t="s">
        <v>3785</v>
      </c>
      <c r="B158" s="906"/>
      <c r="C158" s="906"/>
      <c r="D158" s="907"/>
      <c r="E158" s="771" t="s">
        <v>3851</v>
      </c>
      <c r="F158" s="100" t="s">
        <v>24</v>
      </c>
      <c r="G158" s="100"/>
      <c r="H158" s="923"/>
      <c r="I158" s="924"/>
      <c r="J158" s="924"/>
      <c r="K158" s="924"/>
      <c r="L158" s="925"/>
    </row>
    <row r="159" spans="1:12" x14ac:dyDescent="0.25">
      <c r="A159" s="905" t="s">
        <v>3787</v>
      </c>
      <c r="B159" s="906"/>
      <c r="C159" s="906"/>
      <c r="D159" s="907"/>
      <c r="E159" s="774"/>
      <c r="F159" s="100" t="s">
        <v>3774</v>
      </c>
      <c r="G159" s="100"/>
      <c r="H159" s="908" t="s">
        <v>582</v>
      </c>
      <c r="I159" s="908"/>
      <c r="J159" s="908"/>
      <c r="K159" s="908"/>
      <c r="L159" s="908"/>
    </row>
    <row r="162" spans="1:12" x14ac:dyDescent="0.25">
      <c r="A162" s="912" t="s">
        <v>3852</v>
      </c>
      <c r="B162" s="912"/>
      <c r="C162" s="912"/>
      <c r="D162" s="912"/>
      <c r="E162" s="912"/>
      <c r="F162" s="912"/>
      <c r="G162" s="912"/>
      <c r="H162" s="912"/>
      <c r="I162" s="912"/>
      <c r="J162" s="912"/>
      <c r="K162" s="912"/>
      <c r="L162" s="912"/>
    </row>
    <row r="163" spans="1:12" x14ac:dyDescent="0.25">
      <c r="G163" s="769"/>
    </row>
    <row r="164" spans="1:12" x14ac:dyDescent="0.25">
      <c r="A164" s="889" t="s">
        <v>3757</v>
      </c>
      <c r="B164" s="889"/>
      <c r="C164" s="889"/>
      <c r="D164" s="889"/>
      <c r="E164" s="760" t="s">
        <v>3758</v>
      </c>
      <c r="F164" s="761" t="s">
        <v>3759</v>
      </c>
      <c r="G164" s="761" t="s">
        <v>3760</v>
      </c>
      <c r="H164" s="889" t="s">
        <v>97</v>
      </c>
      <c r="I164" s="889"/>
      <c r="J164" s="889"/>
      <c r="K164" s="889"/>
      <c r="L164" s="889"/>
    </row>
    <row r="165" spans="1:12" x14ac:dyDescent="0.25">
      <c r="A165" s="913" t="s">
        <v>3761</v>
      </c>
      <c r="B165" s="914"/>
      <c r="C165" s="914"/>
      <c r="D165" s="915"/>
      <c r="E165" s="770">
        <v>2</v>
      </c>
      <c r="F165" s="770" t="s">
        <v>24</v>
      </c>
      <c r="G165" s="770"/>
      <c r="H165" s="908" t="s">
        <v>3853</v>
      </c>
      <c r="I165" s="908"/>
      <c r="J165" s="908"/>
      <c r="K165" s="908"/>
      <c r="L165" s="908"/>
    </row>
    <row r="166" spans="1:12" x14ac:dyDescent="0.25">
      <c r="A166" s="913" t="s">
        <v>3764</v>
      </c>
      <c r="B166" s="914"/>
      <c r="C166" s="914"/>
      <c r="D166" s="915"/>
      <c r="E166" s="770">
        <v>16</v>
      </c>
      <c r="F166" s="770" t="s">
        <v>24</v>
      </c>
      <c r="G166" s="770"/>
      <c r="H166" s="908"/>
      <c r="I166" s="908"/>
      <c r="J166" s="908"/>
      <c r="K166" s="908"/>
      <c r="L166" s="908"/>
    </row>
    <row r="167" spans="1:12" x14ac:dyDescent="0.25">
      <c r="A167" s="913" t="s">
        <v>3766</v>
      </c>
      <c r="B167" s="914"/>
      <c r="C167" s="914"/>
      <c r="D167" s="915"/>
      <c r="E167" s="770">
        <v>18</v>
      </c>
      <c r="F167" s="770" t="s">
        <v>24</v>
      </c>
      <c r="G167" s="770"/>
      <c r="H167" s="908"/>
      <c r="I167" s="908"/>
      <c r="J167" s="908"/>
      <c r="K167" s="908"/>
      <c r="L167" s="908"/>
    </row>
    <row r="168" spans="1:12" ht="15.75" x14ac:dyDescent="0.25">
      <c r="A168" s="913" t="s">
        <v>3768</v>
      </c>
      <c r="B168" s="914"/>
      <c r="C168" s="914"/>
      <c r="D168" s="915"/>
      <c r="E168" s="770">
        <v>7</v>
      </c>
      <c r="F168" s="770" t="s">
        <v>24</v>
      </c>
      <c r="G168" s="770"/>
      <c r="H168" s="963"/>
      <c r="I168" s="964"/>
      <c r="J168" s="964"/>
      <c r="K168" s="964"/>
      <c r="L168" s="965"/>
    </row>
    <row r="169" spans="1:12" x14ac:dyDescent="0.25">
      <c r="A169" s="913" t="s">
        <v>3770</v>
      </c>
      <c r="B169" s="914"/>
      <c r="C169" s="914"/>
      <c r="D169" s="915"/>
      <c r="E169" s="770">
        <v>21</v>
      </c>
      <c r="F169" s="770" t="s">
        <v>24</v>
      </c>
      <c r="G169" s="770"/>
      <c r="H169" s="908"/>
      <c r="I169" s="908"/>
      <c r="J169" s="908"/>
      <c r="K169" s="908"/>
      <c r="L169" s="908"/>
    </row>
    <row r="170" spans="1:12" x14ac:dyDescent="0.25">
      <c r="A170" s="913" t="s">
        <v>3773</v>
      </c>
      <c r="B170" s="914"/>
      <c r="C170" s="914"/>
      <c r="D170" s="915"/>
      <c r="E170" s="770">
        <v>17</v>
      </c>
      <c r="F170" s="770" t="s">
        <v>24</v>
      </c>
      <c r="G170" s="770"/>
      <c r="H170" s="908"/>
      <c r="I170" s="908"/>
      <c r="J170" s="908"/>
      <c r="K170" s="908"/>
      <c r="L170" s="908"/>
    </row>
    <row r="171" spans="1:12" x14ac:dyDescent="0.25">
      <c r="A171" s="913" t="s">
        <v>3775</v>
      </c>
      <c r="B171" s="914"/>
      <c r="C171" s="914"/>
      <c r="D171" s="915"/>
      <c r="E171" s="770"/>
      <c r="F171" s="770" t="s">
        <v>3774</v>
      </c>
      <c r="G171" s="770"/>
      <c r="H171" s="908" t="s">
        <v>582</v>
      </c>
      <c r="I171" s="908"/>
      <c r="J171" s="908"/>
      <c r="K171" s="908"/>
      <c r="L171" s="908"/>
    </row>
    <row r="172" spans="1:12" x14ac:dyDescent="0.25">
      <c r="A172" s="913" t="s">
        <v>3776</v>
      </c>
      <c r="B172" s="914"/>
      <c r="C172" s="914"/>
      <c r="D172" s="915"/>
      <c r="E172" s="770">
        <v>9</v>
      </c>
      <c r="F172" s="770" t="s">
        <v>24</v>
      </c>
      <c r="G172" s="770"/>
      <c r="H172" s="908"/>
      <c r="I172" s="908"/>
      <c r="J172" s="908"/>
      <c r="K172" s="908"/>
      <c r="L172" s="908"/>
    </row>
    <row r="173" spans="1:12" x14ac:dyDescent="0.25">
      <c r="A173" s="913" t="s">
        <v>3778</v>
      </c>
      <c r="B173" s="914"/>
      <c r="C173" s="914"/>
      <c r="D173" s="915"/>
      <c r="E173" s="770">
        <v>16</v>
      </c>
      <c r="F173" s="770" t="s">
        <v>24</v>
      </c>
      <c r="G173" s="770"/>
      <c r="H173" s="908"/>
      <c r="I173" s="908"/>
      <c r="J173" s="908"/>
      <c r="K173" s="908"/>
      <c r="L173" s="908"/>
    </row>
    <row r="174" spans="1:12" x14ac:dyDescent="0.25">
      <c r="A174" s="913" t="s">
        <v>3779</v>
      </c>
      <c r="B174" s="914"/>
      <c r="C174" s="914"/>
      <c r="D174" s="915"/>
      <c r="E174" s="770">
        <v>13</v>
      </c>
      <c r="F174" s="770" t="s">
        <v>24</v>
      </c>
      <c r="G174" s="770"/>
      <c r="H174" s="908"/>
      <c r="I174" s="908"/>
      <c r="J174" s="908"/>
      <c r="K174" s="908"/>
      <c r="L174" s="908"/>
    </row>
    <row r="175" spans="1:12" x14ac:dyDescent="0.25">
      <c r="A175" s="913" t="s">
        <v>3780</v>
      </c>
      <c r="B175" s="914"/>
      <c r="C175" s="914"/>
      <c r="D175" s="915"/>
      <c r="E175" s="770">
        <v>11</v>
      </c>
      <c r="F175" s="770" t="s">
        <v>24</v>
      </c>
      <c r="G175" s="770"/>
      <c r="H175" s="908"/>
      <c r="I175" s="908"/>
      <c r="J175" s="908"/>
      <c r="K175" s="908"/>
      <c r="L175" s="908"/>
    </row>
    <row r="176" spans="1:12" x14ac:dyDescent="0.25">
      <c r="A176" s="913" t="s">
        <v>3782</v>
      </c>
      <c r="B176" s="914"/>
      <c r="C176" s="914"/>
      <c r="D176" s="915"/>
      <c r="E176" s="770">
        <v>10</v>
      </c>
      <c r="F176" s="770" t="s">
        <v>24</v>
      </c>
      <c r="G176" s="770"/>
      <c r="H176" s="908"/>
      <c r="I176" s="908"/>
      <c r="J176" s="908"/>
      <c r="K176" s="908"/>
      <c r="L176" s="908"/>
    </row>
    <row r="177" spans="1:12" x14ac:dyDescent="0.25">
      <c r="A177" s="913" t="s">
        <v>3783</v>
      </c>
      <c r="B177" s="914"/>
      <c r="C177" s="914"/>
      <c r="D177" s="915"/>
      <c r="E177" s="770">
        <v>5</v>
      </c>
      <c r="F177" s="770" t="s">
        <v>24</v>
      </c>
      <c r="G177" s="770"/>
      <c r="H177" s="908" t="s">
        <v>3854</v>
      </c>
      <c r="I177" s="908"/>
      <c r="J177" s="908"/>
      <c r="K177" s="908"/>
      <c r="L177" s="908"/>
    </row>
    <row r="178" spans="1:12" x14ac:dyDescent="0.25">
      <c r="A178" s="913" t="s">
        <v>3785</v>
      </c>
      <c r="B178" s="914"/>
      <c r="C178" s="914"/>
      <c r="D178" s="915"/>
      <c r="E178" s="770">
        <v>3</v>
      </c>
      <c r="F178" s="770" t="s">
        <v>24</v>
      </c>
      <c r="G178" s="770"/>
      <c r="H178" s="908"/>
      <c r="I178" s="908"/>
      <c r="J178" s="908"/>
      <c r="K178" s="908"/>
      <c r="L178" s="908"/>
    </row>
    <row r="179" spans="1:12" x14ac:dyDescent="0.25">
      <c r="A179" s="913" t="s">
        <v>3787</v>
      </c>
      <c r="B179" s="914"/>
      <c r="C179" s="914"/>
      <c r="D179" s="915"/>
      <c r="E179" s="770"/>
      <c r="F179" s="770" t="s">
        <v>3774</v>
      </c>
      <c r="G179" s="770"/>
      <c r="H179" s="908" t="s">
        <v>582</v>
      </c>
      <c r="I179" s="908"/>
      <c r="J179" s="908"/>
      <c r="K179" s="908"/>
      <c r="L179" s="908"/>
    </row>
    <row r="182" spans="1:12" s="141" customFormat="1" x14ac:dyDescent="0.25">
      <c r="A182" s="933" t="s">
        <v>3855</v>
      </c>
      <c r="B182" s="933"/>
      <c r="C182" s="933"/>
      <c r="D182" s="933"/>
      <c r="E182" s="933"/>
      <c r="F182" s="933"/>
      <c r="G182" s="933"/>
      <c r="H182" s="933"/>
      <c r="I182" s="933"/>
      <c r="J182" s="933"/>
      <c r="K182" s="933"/>
      <c r="L182" s="933"/>
    </row>
    <row r="183" spans="1:12" x14ac:dyDescent="0.25">
      <c r="A183" s="141"/>
      <c r="B183" s="141"/>
      <c r="C183" s="141"/>
      <c r="D183" s="141"/>
      <c r="E183" s="141"/>
      <c r="F183" s="141"/>
      <c r="G183" s="786"/>
      <c r="H183" s="141"/>
      <c r="I183" s="141"/>
      <c r="J183" s="141"/>
      <c r="K183" s="141"/>
      <c r="L183" s="141"/>
    </row>
    <row r="184" spans="1:12" ht="15" customHeight="1" x14ac:dyDescent="0.25">
      <c r="A184" s="966" t="s">
        <v>3757</v>
      </c>
      <c r="B184" s="967"/>
      <c r="C184" s="967"/>
      <c r="D184" s="968"/>
      <c r="E184" s="787" t="s">
        <v>3758</v>
      </c>
      <c r="F184" s="788" t="s">
        <v>3759</v>
      </c>
      <c r="G184" s="788" t="s">
        <v>3760</v>
      </c>
      <c r="H184" s="966" t="s">
        <v>97</v>
      </c>
      <c r="I184" s="967"/>
      <c r="J184" s="967"/>
      <c r="K184" s="967"/>
      <c r="L184" s="968"/>
    </row>
    <row r="185" spans="1:12" ht="15" customHeight="1" x14ac:dyDescent="0.25">
      <c r="A185" s="937" t="s">
        <v>3761</v>
      </c>
      <c r="B185" s="938"/>
      <c r="C185" s="938"/>
      <c r="D185" s="939"/>
      <c r="E185" s="779" t="s">
        <v>3856</v>
      </c>
      <c r="F185" s="83" t="s">
        <v>24</v>
      </c>
      <c r="G185" s="83"/>
      <c r="H185" s="940" t="s">
        <v>3857</v>
      </c>
      <c r="I185" s="940"/>
      <c r="J185" s="940"/>
      <c r="K185" s="940"/>
      <c r="L185" s="940"/>
    </row>
    <row r="186" spans="1:12" ht="15" customHeight="1" x14ac:dyDescent="0.25">
      <c r="A186" s="947" t="s">
        <v>3764</v>
      </c>
      <c r="B186" s="948"/>
      <c r="C186" s="948"/>
      <c r="D186" s="949"/>
      <c r="E186" s="783">
        <v>14</v>
      </c>
      <c r="F186" s="83" t="s">
        <v>24</v>
      </c>
      <c r="G186" s="83"/>
      <c r="H186" s="940"/>
      <c r="I186" s="940"/>
      <c r="J186" s="940"/>
      <c r="K186" s="940"/>
      <c r="L186" s="940"/>
    </row>
    <row r="187" spans="1:12" ht="15" customHeight="1" x14ac:dyDescent="0.25">
      <c r="A187" s="947" t="s">
        <v>3766</v>
      </c>
      <c r="B187" s="948"/>
      <c r="C187" s="948"/>
      <c r="D187" s="949"/>
      <c r="E187" s="783" t="s">
        <v>3858</v>
      </c>
      <c r="F187" s="83" t="s">
        <v>24</v>
      </c>
      <c r="G187" s="83"/>
      <c r="H187" s="969"/>
      <c r="I187" s="969"/>
      <c r="J187" s="969"/>
      <c r="K187" s="969"/>
      <c r="L187" s="969"/>
    </row>
    <row r="188" spans="1:12" ht="15" customHeight="1" x14ac:dyDescent="0.25">
      <c r="A188" s="947" t="s">
        <v>3768</v>
      </c>
      <c r="B188" s="948"/>
      <c r="C188" s="948"/>
      <c r="D188" s="949"/>
      <c r="E188" s="783" t="s">
        <v>3859</v>
      </c>
      <c r="F188" s="74" t="s">
        <v>24</v>
      </c>
      <c r="G188" s="83"/>
      <c r="H188" s="969" t="s">
        <v>3860</v>
      </c>
      <c r="I188" s="969"/>
      <c r="J188" s="969"/>
      <c r="K188" s="969"/>
      <c r="L188" s="969"/>
    </row>
    <row r="189" spans="1:12" ht="15" customHeight="1" x14ac:dyDescent="0.25">
      <c r="A189" s="947" t="s">
        <v>3770</v>
      </c>
      <c r="B189" s="948"/>
      <c r="C189" s="948"/>
      <c r="D189" s="949"/>
      <c r="E189" s="783">
        <v>30</v>
      </c>
      <c r="F189" s="83" t="s">
        <v>24</v>
      </c>
      <c r="G189" s="83"/>
      <c r="H189" s="970" t="s">
        <v>3861</v>
      </c>
      <c r="I189" s="971"/>
      <c r="J189" s="971"/>
      <c r="K189" s="971"/>
      <c r="L189" s="972"/>
    </row>
    <row r="190" spans="1:12" ht="15" customHeight="1" x14ac:dyDescent="0.25">
      <c r="A190" s="947" t="s">
        <v>3773</v>
      </c>
      <c r="B190" s="948"/>
      <c r="C190" s="948"/>
      <c r="D190" s="949"/>
      <c r="E190" s="783" t="s">
        <v>3825</v>
      </c>
      <c r="F190" s="74" t="s">
        <v>24</v>
      </c>
      <c r="G190" s="83"/>
      <c r="H190" s="969"/>
      <c r="I190" s="969"/>
      <c r="J190" s="969"/>
      <c r="K190" s="969"/>
      <c r="L190" s="969"/>
    </row>
    <row r="191" spans="1:12" ht="15" customHeight="1" x14ac:dyDescent="0.25">
      <c r="A191" s="947" t="s">
        <v>3775</v>
      </c>
      <c r="B191" s="948"/>
      <c r="C191" s="948"/>
      <c r="D191" s="949"/>
      <c r="E191" s="783"/>
      <c r="F191" s="83" t="s">
        <v>3774</v>
      </c>
      <c r="G191" s="83"/>
      <c r="H191" s="954"/>
      <c r="I191" s="955"/>
      <c r="J191" s="955"/>
      <c r="K191" s="955"/>
      <c r="L191" s="956"/>
    </row>
    <row r="192" spans="1:12" ht="15" customHeight="1" x14ac:dyDescent="0.25">
      <c r="A192" s="947" t="s">
        <v>3776</v>
      </c>
      <c r="B192" s="948"/>
      <c r="C192" s="948"/>
      <c r="D192" s="949"/>
      <c r="E192" s="783">
        <v>8</v>
      </c>
      <c r="F192" s="83" t="s">
        <v>24</v>
      </c>
      <c r="G192" s="83"/>
      <c r="H192" s="940"/>
      <c r="I192" s="940"/>
      <c r="J192" s="940"/>
      <c r="K192" s="940"/>
      <c r="L192" s="940"/>
    </row>
    <row r="193" spans="1:12" ht="15" customHeight="1" x14ac:dyDescent="0.25">
      <c r="A193" s="947" t="s">
        <v>3778</v>
      </c>
      <c r="B193" s="948"/>
      <c r="C193" s="948"/>
      <c r="D193" s="949"/>
      <c r="E193" s="783">
        <v>15</v>
      </c>
      <c r="F193" s="83" t="s">
        <v>24</v>
      </c>
      <c r="G193" s="83"/>
      <c r="H193" s="940"/>
      <c r="I193" s="940"/>
      <c r="J193" s="940"/>
      <c r="K193" s="940"/>
      <c r="L193" s="940"/>
    </row>
    <row r="194" spans="1:12" ht="15" customHeight="1" x14ac:dyDescent="0.25">
      <c r="A194" s="947" t="s">
        <v>3779</v>
      </c>
      <c r="B194" s="948"/>
      <c r="C194" s="948"/>
      <c r="D194" s="949"/>
      <c r="E194" s="783" t="s">
        <v>3862</v>
      </c>
      <c r="F194" s="83" t="s">
        <v>24</v>
      </c>
      <c r="G194" s="83"/>
      <c r="H194" s="940"/>
      <c r="I194" s="940"/>
      <c r="J194" s="940"/>
      <c r="K194" s="940"/>
      <c r="L194" s="940"/>
    </row>
    <row r="195" spans="1:12" ht="15" customHeight="1" x14ac:dyDescent="0.25">
      <c r="A195" s="947" t="s">
        <v>3780</v>
      </c>
      <c r="B195" s="948"/>
      <c r="C195" s="948"/>
      <c r="D195" s="949"/>
      <c r="E195" s="783" t="s">
        <v>3863</v>
      </c>
      <c r="F195" s="83" t="s">
        <v>24</v>
      </c>
      <c r="G195" s="83"/>
      <c r="H195" s="940"/>
      <c r="I195" s="940"/>
      <c r="J195" s="940"/>
      <c r="K195" s="940"/>
      <c r="L195" s="940"/>
    </row>
    <row r="196" spans="1:12" ht="15" customHeight="1" x14ac:dyDescent="0.25">
      <c r="A196" s="947" t="s">
        <v>3782</v>
      </c>
      <c r="B196" s="948"/>
      <c r="C196" s="948"/>
      <c r="D196" s="949"/>
      <c r="E196" s="783">
        <v>9</v>
      </c>
      <c r="F196" s="83" t="s">
        <v>24</v>
      </c>
      <c r="G196" s="83"/>
      <c r="H196" s="940"/>
      <c r="I196" s="940"/>
      <c r="J196" s="940"/>
      <c r="K196" s="940"/>
      <c r="L196" s="940"/>
    </row>
    <row r="197" spans="1:12" ht="33.75" customHeight="1" x14ac:dyDescent="0.25">
      <c r="A197" s="957" t="s">
        <v>3864</v>
      </c>
      <c r="B197" s="958"/>
      <c r="C197" s="958"/>
      <c r="D197" s="959"/>
      <c r="E197" s="783"/>
      <c r="F197" s="83"/>
      <c r="G197" s="83" t="s">
        <v>24</v>
      </c>
      <c r="H197" s="944" t="s">
        <v>3865</v>
      </c>
      <c r="I197" s="945"/>
      <c r="J197" s="945"/>
      <c r="K197" s="945"/>
      <c r="L197" s="946"/>
    </row>
    <row r="198" spans="1:12" ht="15" customHeight="1" x14ac:dyDescent="0.25">
      <c r="A198" s="947" t="s">
        <v>3785</v>
      </c>
      <c r="B198" s="948"/>
      <c r="C198" s="948"/>
      <c r="D198" s="949"/>
      <c r="E198" s="783" t="s">
        <v>3866</v>
      </c>
      <c r="F198" s="83" t="s">
        <v>24</v>
      </c>
      <c r="G198" s="83"/>
      <c r="H198" s="954"/>
      <c r="I198" s="955"/>
      <c r="J198" s="955"/>
      <c r="K198" s="955"/>
      <c r="L198" s="956"/>
    </row>
    <row r="199" spans="1:12" ht="15" customHeight="1" x14ac:dyDescent="0.25">
      <c r="A199" s="947" t="s">
        <v>3787</v>
      </c>
      <c r="B199" s="948"/>
      <c r="C199" s="948"/>
      <c r="D199" s="949"/>
      <c r="E199" s="784"/>
      <c r="F199" s="83" t="s">
        <v>3774</v>
      </c>
      <c r="G199" s="83"/>
      <c r="H199" s="940" t="s">
        <v>582</v>
      </c>
      <c r="I199" s="940"/>
      <c r="J199" s="940"/>
      <c r="K199" s="940"/>
      <c r="L199" s="940"/>
    </row>
    <row r="202" spans="1:12" x14ac:dyDescent="0.25">
      <c r="A202" s="912" t="s">
        <v>3867</v>
      </c>
      <c r="B202" s="912"/>
      <c r="C202" s="912"/>
      <c r="D202" s="912"/>
      <c r="E202" s="912"/>
      <c r="F202" s="912"/>
      <c r="G202" s="912"/>
      <c r="H202" s="912"/>
      <c r="I202" s="912"/>
      <c r="J202" s="912"/>
      <c r="K202" s="912"/>
      <c r="L202" s="912"/>
    </row>
    <row r="203" spans="1:12" x14ac:dyDescent="0.25">
      <c r="G203" s="769"/>
    </row>
    <row r="204" spans="1:12" x14ac:dyDescent="0.25">
      <c r="A204" s="889" t="s">
        <v>3757</v>
      </c>
      <c r="B204" s="889"/>
      <c r="C204" s="889"/>
      <c r="D204" s="889"/>
      <c r="E204" s="760" t="s">
        <v>3758</v>
      </c>
      <c r="F204" s="761" t="s">
        <v>3759</v>
      </c>
      <c r="G204" s="761" t="s">
        <v>3760</v>
      </c>
      <c r="H204" s="889" t="s">
        <v>97</v>
      </c>
      <c r="I204" s="889"/>
      <c r="J204" s="889"/>
      <c r="K204" s="889"/>
      <c r="L204" s="889"/>
    </row>
    <row r="205" spans="1:12" ht="27" customHeight="1" x14ac:dyDescent="0.25">
      <c r="A205" s="937" t="s">
        <v>3761</v>
      </c>
      <c r="B205" s="938"/>
      <c r="C205" s="938"/>
      <c r="D205" s="939"/>
      <c r="E205" s="779" t="s">
        <v>3868</v>
      </c>
      <c r="F205" s="83" t="s">
        <v>24</v>
      </c>
      <c r="G205" s="83"/>
      <c r="H205" s="940" t="s">
        <v>3869</v>
      </c>
      <c r="I205" s="940"/>
      <c r="J205" s="940"/>
      <c r="K205" s="940"/>
      <c r="L205" s="940"/>
    </row>
    <row r="206" spans="1:12" ht="28.5" customHeight="1" x14ac:dyDescent="0.25">
      <c r="A206" s="947" t="s">
        <v>3764</v>
      </c>
      <c r="B206" s="948"/>
      <c r="C206" s="948"/>
      <c r="D206" s="949"/>
      <c r="E206" s="783">
        <v>22</v>
      </c>
      <c r="F206" s="83" t="s">
        <v>24</v>
      </c>
      <c r="G206" s="83"/>
      <c r="H206" s="940"/>
      <c r="I206" s="940"/>
      <c r="J206" s="940"/>
      <c r="K206" s="940"/>
      <c r="L206" s="940"/>
    </row>
    <row r="207" spans="1:12" x14ac:dyDescent="0.25">
      <c r="A207" s="947" t="s">
        <v>3766</v>
      </c>
      <c r="B207" s="948"/>
      <c r="C207" s="948"/>
      <c r="D207" s="949"/>
      <c r="E207" s="783"/>
      <c r="F207" s="83"/>
      <c r="G207" s="83" t="s">
        <v>24</v>
      </c>
      <c r="H207" s="969" t="s">
        <v>3870</v>
      </c>
      <c r="I207" s="969"/>
      <c r="J207" s="969"/>
      <c r="K207" s="969"/>
      <c r="L207" s="969"/>
    </row>
    <row r="208" spans="1:12" ht="24" customHeight="1" x14ac:dyDescent="0.25">
      <c r="A208" s="947" t="s">
        <v>3768</v>
      </c>
      <c r="B208" s="948"/>
      <c r="C208" s="948"/>
      <c r="D208" s="949"/>
      <c r="E208" s="783">
        <v>2</v>
      </c>
      <c r="F208" s="74" t="s">
        <v>24</v>
      </c>
      <c r="G208" s="83"/>
      <c r="H208" s="969"/>
      <c r="I208" s="969"/>
      <c r="J208" s="969"/>
      <c r="K208" s="969"/>
      <c r="L208" s="969"/>
    </row>
    <row r="209" spans="1:12" x14ac:dyDescent="0.25">
      <c r="A209" s="947" t="s">
        <v>3770</v>
      </c>
      <c r="B209" s="948"/>
      <c r="C209" s="948"/>
      <c r="D209" s="949"/>
      <c r="E209" s="783" t="s">
        <v>3871</v>
      </c>
      <c r="F209" s="83" t="s">
        <v>24</v>
      </c>
      <c r="G209" s="83"/>
      <c r="H209" s="970"/>
      <c r="I209" s="971"/>
      <c r="J209" s="971"/>
      <c r="K209" s="971"/>
      <c r="L209" s="972"/>
    </row>
    <row r="210" spans="1:12" ht="24" customHeight="1" x14ac:dyDescent="0.25">
      <c r="A210" s="947" t="s">
        <v>3773</v>
      </c>
      <c r="B210" s="948"/>
      <c r="C210" s="948"/>
      <c r="D210" s="949"/>
      <c r="E210" s="783"/>
      <c r="F210" s="74" t="s">
        <v>3774</v>
      </c>
      <c r="G210" s="83"/>
      <c r="H210" s="969" t="s">
        <v>582</v>
      </c>
      <c r="I210" s="969"/>
      <c r="J210" s="969"/>
      <c r="K210" s="969"/>
      <c r="L210" s="969"/>
    </row>
    <row r="211" spans="1:12" ht="21.95" customHeight="1" x14ac:dyDescent="0.25">
      <c r="A211" s="947" t="s">
        <v>3775</v>
      </c>
      <c r="B211" s="948"/>
      <c r="C211" s="948"/>
      <c r="D211" s="949"/>
      <c r="E211" s="783"/>
      <c r="F211" s="83" t="s">
        <v>3774</v>
      </c>
      <c r="G211" s="83"/>
      <c r="H211" s="954" t="s">
        <v>582</v>
      </c>
      <c r="I211" s="955"/>
      <c r="J211" s="955"/>
      <c r="K211" s="955"/>
      <c r="L211" s="956"/>
    </row>
    <row r="212" spans="1:12" x14ac:dyDescent="0.25">
      <c r="A212" s="947" t="s">
        <v>3776</v>
      </c>
      <c r="B212" s="948"/>
      <c r="C212" s="948"/>
      <c r="D212" s="949"/>
      <c r="E212" s="783">
        <v>1</v>
      </c>
      <c r="F212" s="83" t="s">
        <v>24</v>
      </c>
      <c r="G212" s="83"/>
      <c r="H212" s="940"/>
      <c r="I212" s="940"/>
      <c r="J212" s="940"/>
      <c r="K212" s="940"/>
      <c r="L212" s="940"/>
    </row>
    <row r="213" spans="1:12" x14ac:dyDescent="0.25">
      <c r="A213" s="947" t="s">
        <v>3778</v>
      </c>
      <c r="B213" s="948"/>
      <c r="C213" s="948"/>
      <c r="D213" s="949"/>
      <c r="E213" s="783">
        <v>3</v>
      </c>
      <c r="F213" s="83" t="s">
        <v>24</v>
      </c>
      <c r="G213" s="83"/>
      <c r="H213" s="940"/>
      <c r="I213" s="940"/>
      <c r="J213" s="940"/>
      <c r="K213" s="940"/>
      <c r="L213" s="940"/>
    </row>
    <row r="214" spans="1:12" ht="24" customHeight="1" x14ac:dyDescent="0.25">
      <c r="A214" s="947" t="s">
        <v>3779</v>
      </c>
      <c r="B214" s="948"/>
      <c r="C214" s="948"/>
      <c r="D214" s="949"/>
      <c r="E214" s="783" t="s">
        <v>3872</v>
      </c>
      <c r="F214" s="83" t="s">
        <v>24</v>
      </c>
      <c r="G214" s="83"/>
      <c r="H214" s="940"/>
      <c r="I214" s="940"/>
      <c r="J214" s="940"/>
      <c r="K214" s="940"/>
      <c r="L214" s="940"/>
    </row>
    <row r="215" spans="1:12" ht="24" customHeight="1" x14ac:dyDescent="0.25">
      <c r="A215" s="947" t="s">
        <v>3780</v>
      </c>
      <c r="B215" s="948"/>
      <c r="C215" s="948"/>
      <c r="D215" s="949"/>
      <c r="E215" s="783" t="s">
        <v>3873</v>
      </c>
      <c r="F215" s="83" t="s">
        <v>24</v>
      </c>
      <c r="G215" s="83"/>
      <c r="H215" s="940"/>
      <c r="I215" s="940"/>
      <c r="J215" s="940"/>
      <c r="K215" s="940"/>
      <c r="L215" s="940"/>
    </row>
    <row r="216" spans="1:12" x14ac:dyDescent="0.25">
      <c r="A216" s="947" t="s">
        <v>3782</v>
      </c>
      <c r="B216" s="948"/>
      <c r="C216" s="948"/>
      <c r="D216" s="949"/>
      <c r="E216" s="783">
        <v>5</v>
      </c>
      <c r="F216" s="83" t="s">
        <v>24</v>
      </c>
      <c r="G216" s="83"/>
      <c r="H216" s="940"/>
      <c r="I216" s="940"/>
      <c r="J216" s="940"/>
      <c r="K216" s="940"/>
      <c r="L216" s="940"/>
    </row>
    <row r="217" spans="1:12" ht="33" customHeight="1" x14ac:dyDescent="0.25">
      <c r="A217" s="947" t="s">
        <v>3864</v>
      </c>
      <c r="B217" s="948"/>
      <c r="C217" s="948"/>
      <c r="D217" s="949"/>
      <c r="E217" s="783" t="s">
        <v>239</v>
      </c>
      <c r="F217" s="83"/>
      <c r="G217" s="83"/>
      <c r="H217" s="944" t="s">
        <v>3874</v>
      </c>
      <c r="I217" s="945"/>
      <c r="J217" s="945"/>
      <c r="K217" s="945"/>
      <c r="L217" s="946"/>
    </row>
    <row r="218" spans="1:12" ht="30" customHeight="1" x14ac:dyDescent="0.25">
      <c r="A218" s="947" t="s">
        <v>3785</v>
      </c>
      <c r="B218" s="948"/>
      <c r="C218" s="948"/>
      <c r="D218" s="949"/>
      <c r="E218" s="783">
        <v>23</v>
      </c>
      <c r="F218" s="83" t="s">
        <v>24</v>
      </c>
      <c r="G218" s="83"/>
      <c r="H218" s="954"/>
      <c r="I218" s="955"/>
      <c r="J218" s="955"/>
      <c r="K218" s="955"/>
      <c r="L218" s="956"/>
    </row>
    <row r="219" spans="1:12" ht="24" customHeight="1" x14ac:dyDescent="0.25">
      <c r="A219" s="947" t="s">
        <v>3787</v>
      </c>
      <c r="B219" s="948"/>
      <c r="C219" s="948"/>
      <c r="D219" s="949"/>
      <c r="E219" s="784"/>
      <c r="F219" s="83" t="s">
        <v>3774</v>
      </c>
      <c r="G219" s="83"/>
      <c r="H219" s="940"/>
      <c r="I219" s="940"/>
      <c r="J219" s="940"/>
      <c r="K219" s="940"/>
      <c r="L219" s="940"/>
    </row>
    <row r="222" spans="1:12" s="141" customFormat="1" x14ac:dyDescent="0.25">
      <c r="A222" s="933" t="s">
        <v>3875</v>
      </c>
      <c r="B222" s="933"/>
      <c r="C222" s="933"/>
      <c r="D222" s="933"/>
      <c r="E222" s="933"/>
      <c r="F222" s="933"/>
      <c r="G222" s="933"/>
      <c r="H222" s="933"/>
      <c r="I222" s="933"/>
      <c r="J222" s="933"/>
      <c r="K222" s="933"/>
      <c r="L222" s="933"/>
    </row>
    <row r="223" spans="1:12" x14ac:dyDescent="0.25">
      <c r="A223" t="s">
        <v>3876</v>
      </c>
      <c r="G223" s="769"/>
    </row>
    <row r="224" spans="1:12" x14ac:dyDescent="0.25">
      <c r="A224" s="889" t="s">
        <v>3757</v>
      </c>
      <c r="B224" s="889"/>
      <c r="C224" s="889"/>
      <c r="D224" s="889"/>
      <c r="E224" s="760" t="s">
        <v>3758</v>
      </c>
      <c r="F224" s="761" t="s">
        <v>3759</v>
      </c>
      <c r="G224" s="761" t="s">
        <v>3760</v>
      </c>
      <c r="H224" s="889" t="s">
        <v>97</v>
      </c>
      <c r="I224" s="889"/>
      <c r="J224" s="889"/>
      <c r="K224" s="889"/>
      <c r="L224" s="889"/>
    </row>
    <row r="225" spans="1:12" ht="32.1" customHeight="1" x14ac:dyDescent="0.25">
      <c r="A225" s="913" t="s">
        <v>3761</v>
      </c>
      <c r="B225" s="914"/>
      <c r="C225" s="914"/>
      <c r="D225" s="915"/>
      <c r="E225" s="779" t="s">
        <v>3877</v>
      </c>
      <c r="F225" s="789" t="s">
        <v>24</v>
      </c>
      <c r="G225" s="789"/>
      <c r="H225" s="908" t="s">
        <v>3878</v>
      </c>
      <c r="I225" s="908"/>
      <c r="J225" s="908"/>
      <c r="K225" s="908"/>
      <c r="L225" s="908"/>
    </row>
    <row r="226" spans="1:12" ht="21" customHeight="1" x14ac:dyDescent="0.25">
      <c r="A226" s="913" t="s">
        <v>3764</v>
      </c>
      <c r="B226" s="914"/>
      <c r="C226" s="914"/>
      <c r="D226" s="915"/>
      <c r="E226" s="779" t="s">
        <v>3879</v>
      </c>
      <c r="F226" s="789"/>
      <c r="G226" s="789"/>
      <c r="H226" s="976"/>
      <c r="I226" s="976"/>
      <c r="J226" s="976"/>
      <c r="K226" s="976"/>
      <c r="L226" s="976"/>
    </row>
    <row r="227" spans="1:12" x14ac:dyDescent="0.25">
      <c r="A227" s="913" t="s">
        <v>3766</v>
      </c>
      <c r="B227" s="914"/>
      <c r="C227" s="914"/>
      <c r="D227" s="915"/>
      <c r="E227" s="779">
        <v>10</v>
      </c>
      <c r="F227" s="789" t="s">
        <v>24</v>
      </c>
      <c r="G227" s="789"/>
      <c r="H227" s="976"/>
      <c r="I227" s="976"/>
      <c r="J227" s="976"/>
      <c r="K227" s="976"/>
      <c r="L227" s="976"/>
    </row>
    <row r="228" spans="1:12" ht="30.95" customHeight="1" x14ac:dyDescent="0.25">
      <c r="A228" s="913" t="s">
        <v>3768</v>
      </c>
      <c r="B228" s="914"/>
      <c r="C228" s="914"/>
      <c r="D228" s="915"/>
      <c r="E228" s="779" t="s">
        <v>3880</v>
      </c>
      <c r="F228" s="789" t="s">
        <v>24</v>
      </c>
      <c r="G228" s="789"/>
      <c r="H228" s="973"/>
      <c r="I228" s="974"/>
      <c r="J228" s="974"/>
      <c r="K228" s="974"/>
      <c r="L228" s="975"/>
    </row>
    <row r="229" spans="1:12" x14ac:dyDescent="0.25">
      <c r="A229" s="913" t="s">
        <v>3770</v>
      </c>
      <c r="B229" s="914"/>
      <c r="C229" s="914"/>
      <c r="D229" s="915"/>
      <c r="E229" s="779" t="s">
        <v>3881</v>
      </c>
      <c r="F229" s="789" t="s">
        <v>24</v>
      </c>
      <c r="G229" s="789"/>
      <c r="H229" s="976"/>
      <c r="I229" s="976"/>
      <c r="J229" s="976"/>
      <c r="K229" s="976"/>
      <c r="L229" s="976"/>
    </row>
    <row r="230" spans="1:12" ht="33.950000000000003" customHeight="1" x14ac:dyDescent="0.25">
      <c r="A230" s="913" t="s">
        <v>3773</v>
      </c>
      <c r="B230" s="914"/>
      <c r="C230" s="914"/>
      <c r="D230" s="915"/>
      <c r="E230" s="779">
        <v>41</v>
      </c>
      <c r="F230" s="789" t="s">
        <v>24</v>
      </c>
      <c r="G230" s="789"/>
      <c r="H230" s="976"/>
      <c r="I230" s="976"/>
      <c r="J230" s="976"/>
      <c r="K230" s="976"/>
      <c r="L230" s="976"/>
    </row>
    <row r="231" spans="1:12" ht="26.1" customHeight="1" x14ac:dyDescent="0.25">
      <c r="A231" s="913" t="s">
        <v>3775</v>
      </c>
      <c r="B231" s="914"/>
      <c r="C231" s="914"/>
      <c r="D231" s="915"/>
      <c r="E231" s="779"/>
      <c r="F231" s="789" t="s">
        <v>3774</v>
      </c>
      <c r="G231" s="789"/>
      <c r="H231" s="976"/>
      <c r="I231" s="976"/>
      <c r="J231" s="976"/>
      <c r="K231" s="976"/>
      <c r="L231" s="976"/>
    </row>
    <row r="232" spans="1:12" x14ac:dyDescent="0.25">
      <c r="A232" s="913" t="s">
        <v>3776</v>
      </c>
      <c r="B232" s="914"/>
      <c r="C232" s="914"/>
      <c r="D232" s="915"/>
      <c r="E232" s="779" t="s">
        <v>3882</v>
      </c>
      <c r="F232" s="789" t="s">
        <v>24</v>
      </c>
      <c r="G232" s="789"/>
      <c r="H232" s="976"/>
      <c r="I232" s="976"/>
      <c r="J232" s="976"/>
      <c r="K232" s="976"/>
      <c r="L232" s="976"/>
    </row>
    <row r="233" spans="1:12" x14ac:dyDescent="0.25">
      <c r="A233" s="913" t="s">
        <v>3778</v>
      </c>
      <c r="B233" s="914"/>
      <c r="C233" s="914"/>
      <c r="D233" s="915"/>
      <c r="E233" s="779" t="s">
        <v>3883</v>
      </c>
      <c r="F233" s="789" t="s">
        <v>24</v>
      </c>
      <c r="G233" s="789"/>
      <c r="H233" s="976"/>
      <c r="I233" s="976"/>
      <c r="J233" s="976"/>
      <c r="K233" s="976"/>
      <c r="L233" s="976"/>
    </row>
    <row r="234" spans="1:12" ht="30.95" customHeight="1" x14ac:dyDescent="0.25">
      <c r="A234" s="913" t="s">
        <v>3779</v>
      </c>
      <c r="B234" s="914"/>
      <c r="C234" s="914"/>
      <c r="D234" s="915"/>
      <c r="E234" s="779" t="s">
        <v>3884</v>
      </c>
      <c r="F234" s="789" t="s">
        <v>24</v>
      </c>
      <c r="G234" s="789"/>
      <c r="H234" s="976"/>
      <c r="I234" s="976"/>
      <c r="J234" s="976"/>
      <c r="K234" s="976"/>
      <c r="L234" s="976"/>
    </row>
    <row r="235" spans="1:12" ht="30" customHeight="1" x14ac:dyDescent="0.25">
      <c r="A235" s="913" t="s">
        <v>3780</v>
      </c>
      <c r="B235" s="914"/>
      <c r="C235" s="914"/>
      <c r="D235" s="915"/>
      <c r="E235" s="779" t="s">
        <v>3885</v>
      </c>
      <c r="F235" s="789" t="s">
        <v>24</v>
      </c>
      <c r="G235" s="789"/>
      <c r="H235" s="976"/>
      <c r="I235" s="976"/>
      <c r="J235" s="976"/>
      <c r="K235" s="976"/>
      <c r="L235" s="976"/>
    </row>
    <row r="236" spans="1:12" ht="27.95" customHeight="1" x14ac:dyDescent="0.25">
      <c r="A236" s="913" t="s">
        <v>3782</v>
      </c>
      <c r="B236" s="914"/>
      <c r="C236" s="914"/>
      <c r="D236" s="915"/>
      <c r="E236" s="779" t="s">
        <v>3886</v>
      </c>
      <c r="F236" s="789" t="s">
        <v>24</v>
      </c>
      <c r="G236" s="789"/>
      <c r="H236" s="976"/>
      <c r="I236" s="976"/>
      <c r="J236" s="976"/>
      <c r="K236" s="976"/>
      <c r="L236" s="976"/>
    </row>
    <row r="237" spans="1:12" ht="63" customHeight="1" x14ac:dyDescent="0.25">
      <c r="A237" s="913" t="s">
        <v>3783</v>
      </c>
      <c r="B237" s="914"/>
      <c r="C237" s="914"/>
      <c r="D237" s="915"/>
      <c r="E237" s="779" t="s">
        <v>3887</v>
      </c>
      <c r="F237" s="789" t="s">
        <v>24</v>
      </c>
      <c r="G237" s="789"/>
      <c r="H237" s="970" t="s">
        <v>3854</v>
      </c>
      <c r="I237" s="971"/>
      <c r="J237" s="971"/>
      <c r="K237" s="971"/>
      <c r="L237" s="972"/>
    </row>
    <row r="238" spans="1:12" ht="29.1" customHeight="1" x14ac:dyDescent="0.25">
      <c r="A238" s="913" t="s">
        <v>3785</v>
      </c>
      <c r="B238" s="914"/>
      <c r="C238" s="914"/>
      <c r="D238" s="915"/>
      <c r="E238" s="779" t="s">
        <v>3888</v>
      </c>
      <c r="F238" s="789" t="s">
        <v>24</v>
      </c>
      <c r="G238" s="789"/>
      <c r="H238" s="976"/>
      <c r="I238" s="976"/>
      <c r="J238" s="976"/>
      <c r="K238" s="976"/>
      <c r="L238" s="976"/>
    </row>
    <row r="239" spans="1:12" ht="36.950000000000003" customHeight="1" x14ac:dyDescent="0.25">
      <c r="A239" s="913" t="s">
        <v>3787</v>
      </c>
      <c r="B239" s="914"/>
      <c r="C239" s="914"/>
      <c r="D239" s="915"/>
      <c r="E239" s="779" t="s">
        <v>3889</v>
      </c>
      <c r="F239" s="789" t="s">
        <v>24</v>
      </c>
      <c r="G239" s="789"/>
      <c r="H239" s="976"/>
      <c r="I239" s="976"/>
      <c r="J239" s="976"/>
      <c r="K239" s="976"/>
      <c r="L239" s="976"/>
    </row>
    <row r="240" spans="1:12" x14ac:dyDescent="0.25">
      <c r="A240" s="977"/>
      <c r="B240" s="977"/>
      <c r="C240" s="977"/>
      <c r="D240" s="977"/>
      <c r="E240" s="977"/>
      <c r="F240" s="977"/>
      <c r="G240" s="977"/>
      <c r="H240" s="977"/>
      <c r="I240" s="977"/>
      <c r="J240" s="977"/>
      <c r="K240" s="977"/>
      <c r="L240" s="977"/>
    </row>
    <row r="241" spans="1:12" x14ac:dyDescent="0.25">
      <c r="A241" s="977"/>
      <c r="B241" s="977"/>
      <c r="C241" s="977"/>
      <c r="D241" s="977"/>
      <c r="E241" s="977"/>
      <c r="F241" s="977"/>
      <c r="G241" s="977"/>
      <c r="H241" s="977"/>
      <c r="I241" s="977"/>
      <c r="J241" s="977"/>
      <c r="K241" s="977"/>
      <c r="L241" s="977"/>
    </row>
    <row r="242" spans="1:12" s="141" customFormat="1" x14ac:dyDescent="0.25">
      <c r="A242" s="790" t="s">
        <v>3890</v>
      </c>
      <c r="G242" s="786"/>
    </row>
    <row r="243" spans="1:12" x14ac:dyDescent="0.25">
      <c r="A243" s="889" t="s">
        <v>3757</v>
      </c>
      <c r="B243" s="889"/>
      <c r="C243" s="889"/>
      <c r="D243" s="889"/>
      <c r="E243" s="760" t="s">
        <v>3758</v>
      </c>
      <c r="F243" s="761" t="s">
        <v>3759</v>
      </c>
      <c r="G243" s="761" t="s">
        <v>3760</v>
      </c>
      <c r="H243" s="889" t="s">
        <v>97</v>
      </c>
      <c r="I243" s="889"/>
      <c r="J243" s="889"/>
      <c r="K243" s="889"/>
      <c r="L243" s="889"/>
    </row>
    <row r="244" spans="1:12" x14ac:dyDescent="0.25">
      <c r="A244" s="913" t="s">
        <v>3761</v>
      </c>
      <c r="B244" s="914"/>
      <c r="C244" s="914"/>
      <c r="D244" s="915"/>
      <c r="E244" s="789" t="s">
        <v>3877</v>
      </c>
      <c r="F244" s="789" t="s">
        <v>24</v>
      </c>
      <c r="G244" s="789"/>
      <c r="H244" s="908" t="s">
        <v>3878</v>
      </c>
      <c r="I244" s="908"/>
      <c r="J244" s="908"/>
      <c r="K244" s="908"/>
      <c r="L244" s="908"/>
    </row>
    <row r="245" spans="1:12" x14ac:dyDescent="0.25">
      <c r="A245" s="913" t="s">
        <v>3764</v>
      </c>
      <c r="B245" s="914"/>
      <c r="C245" s="914"/>
      <c r="D245" s="915"/>
      <c r="E245" s="789"/>
      <c r="F245" s="789"/>
      <c r="G245" s="789"/>
      <c r="H245" s="976"/>
      <c r="I245" s="976"/>
      <c r="J245" s="976"/>
      <c r="K245" s="976"/>
      <c r="L245" s="976"/>
    </row>
    <row r="246" spans="1:12" x14ac:dyDescent="0.25">
      <c r="A246" s="913" t="s">
        <v>3766</v>
      </c>
      <c r="B246" s="914"/>
      <c r="C246" s="914"/>
      <c r="D246" s="915"/>
      <c r="E246" s="789">
        <v>10</v>
      </c>
      <c r="F246" s="789" t="s">
        <v>24</v>
      </c>
      <c r="G246" s="789"/>
      <c r="H246" s="976"/>
      <c r="I246" s="976"/>
      <c r="J246" s="976"/>
      <c r="K246" s="976"/>
      <c r="L246" s="976"/>
    </row>
    <row r="247" spans="1:12" x14ac:dyDescent="0.25">
      <c r="A247" s="913" t="s">
        <v>3768</v>
      </c>
      <c r="B247" s="914"/>
      <c r="C247" s="914"/>
      <c r="D247" s="915"/>
      <c r="E247" s="789" t="s">
        <v>3880</v>
      </c>
      <c r="F247" s="789" t="s">
        <v>24</v>
      </c>
      <c r="G247" s="789"/>
      <c r="H247" s="973"/>
      <c r="I247" s="974"/>
      <c r="J247" s="974"/>
      <c r="K247" s="974"/>
      <c r="L247" s="975"/>
    </row>
    <row r="248" spans="1:12" x14ac:dyDescent="0.25">
      <c r="A248" s="913" t="s">
        <v>3770</v>
      </c>
      <c r="B248" s="914"/>
      <c r="C248" s="914"/>
      <c r="D248" s="915"/>
      <c r="E248" s="789"/>
      <c r="F248" s="789"/>
      <c r="G248" s="789"/>
      <c r="H248" s="976"/>
      <c r="I248" s="976"/>
      <c r="J248" s="976"/>
      <c r="K248" s="976"/>
      <c r="L248" s="976"/>
    </row>
    <row r="249" spans="1:12" x14ac:dyDescent="0.25">
      <c r="A249" s="913" t="s">
        <v>3773</v>
      </c>
      <c r="B249" s="914"/>
      <c r="C249" s="914"/>
      <c r="D249" s="915"/>
      <c r="E249" s="789"/>
      <c r="F249" s="789"/>
      <c r="G249" s="789" t="s">
        <v>24</v>
      </c>
      <c r="H249" s="976"/>
      <c r="I249" s="976"/>
      <c r="J249" s="976"/>
      <c r="K249" s="976"/>
      <c r="L249" s="976"/>
    </row>
    <row r="250" spans="1:12" x14ac:dyDescent="0.25">
      <c r="A250" s="913" t="s">
        <v>3775</v>
      </c>
      <c r="B250" s="914"/>
      <c r="C250" s="914"/>
      <c r="D250" s="915"/>
      <c r="E250" s="789"/>
      <c r="F250" s="789"/>
      <c r="G250" s="789"/>
      <c r="H250" s="976"/>
      <c r="I250" s="976"/>
      <c r="J250" s="976"/>
      <c r="K250" s="976"/>
      <c r="L250" s="976"/>
    </row>
    <row r="251" spans="1:12" x14ac:dyDescent="0.25">
      <c r="A251" s="913" t="s">
        <v>3776</v>
      </c>
      <c r="B251" s="914"/>
      <c r="C251" s="914"/>
      <c r="D251" s="915"/>
      <c r="E251" s="789">
        <v>24</v>
      </c>
      <c r="F251" s="789" t="s">
        <v>24</v>
      </c>
      <c r="G251" s="789"/>
      <c r="H251" s="976"/>
      <c r="I251" s="976"/>
      <c r="J251" s="976"/>
      <c r="K251" s="976"/>
      <c r="L251" s="976"/>
    </row>
    <row r="252" spans="1:12" x14ac:dyDescent="0.25">
      <c r="A252" s="913" t="s">
        <v>3778</v>
      </c>
      <c r="B252" s="914"/>
      <c r="C252" s="914"/>
      <c r="D252" s="915"/>
      <c r="E252" s="789" t="s">
        <v>3891</v>
      </c>
      <c r="F252" s="789" t="s">
        <v>24</v>
      </c>
      <c r="G252" s="789"/>
      <c r="H252" s="976"/>
      <c r="I252" s="976"/>
      <c r="J252" s="976"/>
      <c r="K252" s="976"/>
      <c r="L252" s="976"/>
    </row>
    <row r="253" spans="1:12" x14ac:dyDescent="0.25">
      <c r="A253" s="913" t="s">
        <v>3779</v>
      </c>
      <c r="B253" s="914"/>
      <c r="C253" s="914"/>
      <c r="D253" s="915"/>
      <c r="E253" s="789" t="s">
        <v>3892</v>
      </c>
      <c r="F253" s="789" t="s">
        <v>24</v>
      </c>
      <c r="G253" s="789"/>
      <c r="H253" s="976"/>
      <c r="I253" s="976"/>
      <c r="J253" s="976"/>
      <c r="K253" s="976"/>
      <c r="L253" s="976"/>
    </row>
    <row r="254" spans="1:12" x14ac:dyDescent="0.25">
      <c r="A254" s="913" t="s">
        <v>3780</v>
      </c>
      <c r="B254" s="914"/>
      <c r="C254" s="914"/>
      <c r="D254" s="915"/>
      <c r="E254" s="789" t="s">
        <v>3893</v>
      </c>
      <c r="F254" s="789" t="s">
        <v>24</v>
      </c>
      <c r="G254" s="789"/>
      <c r="H254" s="976"/>
      <c r="I254" s="976"/>
      <c r="J254" s="976"/>
      <c r="K254" s="976"/>
      <c r="L254" s="976"/>
    </row>
    <row r="255" spans="1:12" x14ac:dyDescent="0.25">
      <c r="A255" s="913" t="s">
        <v>3782</v>
      </c>
      <c r="B255" s="914"/>
      <c r="C255" s="914"/>
      <c r="D255" s="915"/>
      <c r="E255" s="789">
        <v>32</v>
      </c>
      <c r="F255" s="789" t="s">
        <v>24</v>
      </c>
      <c r="G255" s="789"/>
      <c r="H255" s="976"/>
      <c r="I255" s="976"/>
      <c r="J255" s="976"/>
      <c r="K255" s="976"/>
      <c r="L255" s="976"/>
    </row>
    <row r="256" spans="1:12" x14ac:dyDescent="0.25">
      <c r="A256" s="913" t="s">
        <v>3783</v>
      </c>
      <c r="B256" s="914"/>
      <c r="C256" s="914"/>
      <c r="D256" s="915"/>
      <c r="E256" s="789">
        <v>16</v>
      </c>
      <c r="F256" s="789" t="s">
        <v>24</v>
      </c>
      <c r="G256" s="789"/>
      <c r="H256" s="976" t="s">
        <v>3894</v>
      </c>
      <c r="I256" s="976"/>
      <c r="J256" s="976"/>
      <c r="K256" s="976"/>
      <c r="L256" s="976"/>
    </row>
    <row r="257" spans="1:12" x14ac:dyDescent="0.25">
      <c r="A257" s="913" t="s">
        <v>3785</v>
      </c>
      <c r="B257" s="914"/>
      <c r="C257" s="914"/>
      <c r="D257" s="915"/>
      <c r="E257" s="779" t="s">
        <v>3888</v>
      </c>
      <c r="F257" s="789" t="s">
        <v>24</v>
      </c>
      <c r="G257" s="789"/>
      <c r="H257" s="976"/>
      <c r="I257" s="976"/>
      <c r="J257" s="976"/>
      <c r="K257" s="976"/>
      <c r="L257" s="976"/>
    </row>
    <row r="258" spans="1:12" x14ac:dyDescent="0.25">
      <c r="A258" s="913" t="s">
        <v>3787</v>
      </c>
      <c r="B258" s="914"/>
      <c r="C258" s="914"/>
      <c r="D258" s="915"/>
      <c r="E258" s="779" t="s">
        <v>3889</v>
      </c>
      <c r="F258" s="789" t="s">
        <v>24</v>
      </c>
      <c r="G258" s="789"/>
      <c r="H258" s="976"/>
      <c r="I258" s="976"/>
      <c r="J258" s="976"/>
      <c r="K258" s="976"/>
      <c r="L258" s="976"/>
    </row>
    <row r="262" spans="1:12" s="141" customFormat="1" ht="15" customHeight="1" x14ac:dyDescent="0.25">
      <c r="A262" s="933" t="s">
        <v>3895</v>
      </c>
      <c r="B262" s="933"/>
      <c r="C262" s="933"/>
      <c r="D262" s="933"/>
      <c r="E262" s="933"/>
      <c r="F262" s="933"/>
      <c r="G262" s="933"/>
      <c r="H262" s="933"/>
      <c r="I262" s="933"/>
      <c r="J262" s="933"/>
      <c r="K262" s="933"/>
      <c r="L262" s="933"/>
    </row>
    <row r="263" spans="1:12" ht="15" customHeight="1" x14ac:dyDescent="0.25">
      <c r="G263" s="769"/>
    </row>
    <row r="264" spans="1:12" ht="15" customHeight="1" x14ac:dyDescent="0.25">
      <c r="A264" s="978" t="s">
        <v>3757</v>
      </c>
      <c r="B264" s="979"/>
      <c r="C264" s="979"/>
      <c r="D264" s="980"/>
      <c r="E264" s="760" t="s">
        <v>3758</v>
      </c>
      <c r="F264" s="761" t="s">
        <v>3759</v>
      </c>
      <c r="G264" s="761" t="s">
        <v>3760</v>
      </c>
      <c r="H264" s="978" t="s">
        <v>97</v>
      </c>
      <c r="I264" s="979"/>
      <c r="J264" s="979"/>
      <c r="K264" s="979"/>
      <c r="L264" s="980"/>
    </row>
    <row r="265" spans="1:12" ht="15" customHeight="1" x14ac:dyDescent="0.25">
      <c r="A265" s="981" t="s">
        <v>3761</v>
      </c>
      <c r="B265" s="982"/>
      <c r="C265" s="982"/>
      <c r="D265" s="983"/>
      <c r="E265" s="775" t="s">
        <v>3896</v>
      </c>
      <c r="F265" s="100" t="s">
        <v>24</v>
      </c>
      <c r="G265" s="100"/>
      <c r="H265" s="908" t="s">
        <v>3897</v>
      </c>
      <c r="I265" s="908"/>
      <c r="J265" s="908"/>
      <c r="K265" s="908"/>
      <c r="L265" s="908"/>
    </row>
    <row r="266" spans="1:12" ht="15" customHeight="1" x14ac:dyDescent="0.25">
      <c r="A266" s="905" t="s">
        <v>3764</v>
      </c>
      <c r="B266" s="906"/>
      <c r="C266" s="906"/>
      <c r="D266" s="907"/>
      <c r="E266" s="771">
        <v>9</v>
      </c>
      <c r="F266" s="100" t="s">
        <v>24</v>
      </c>
      <c r="G266" s="100"/>
      <c r="H266" s="923"/>
      <c r="I266" s="924"/>
      <c r="J266" s="924"/>
      <c r="K266" s="924"/>
      <c r="L266" s="925"/>
    </row>
    <row r="267" spans="1:12" ht="15" customHeight="1" x14ac:dyDescent="0.25">
      <c r="A267" s="905" t="s">
        <v>3766</v>
      </c>
      <c r="B267" s="906"/>
      <c r="C267" s="906"/>
      <c r="D267" s="907"/>
      <c r="E267" s="771">
        <v>17</v>
      </c>
      <c r="F267" s="100" t="s">
        <v>24</v>
      </c>
      <c r="G267" s="100"/>
      <c r="H267" s="923"/>
      <c r="I267" s="924"/>
      <c r="J267" s="924"/>
      <c r="K267" s="924"/>
      <c r="L267" s="925"/>
    </row>
    <row r="268" spans="1:12" ht="15" customHeight="1" x14ac:dyDescent="0.25">
      <c r="A268" s="909" t="s">
        <v>3768</v>
      </c>
      <c r="B268" s="910"/>
      <c r="C268" s="910"/>
      <c r="D268" s="911"/>
      <c r="E268" s="773" t="s">
        <v>3898</v>
      </c>
      <c r="F268" s="100" t="s">
        <v>24</v>
      </c>
      <c r="G268" s="100"/>
      <c r="H268" s="923"/>
      <c r="I268" s="924"/>
      <c r="J268" s="924"/>
      <c r="K268" s="924"/>
      <c r="L268" s="925"/>
    </row>
    <row r="269" spans="1:12" ht="15" customHeight="1" x14ac:dyDescent="0.25">
      <c r="A269" s="909" t="s">
        <v>3770</v>
      </c>
      <c r="B269" s="910"/>
      <c r="C269" s="910"/>
      <c r="D269" s="911"/>
      <c r="E269" s="773" t="s">
        <v>3899</v>
      </c>
      <c r="F269" s="100" t="s">
        <v>24</v>
      </c>
      <c r="G269" s="100"/>
      <c r="H269" s="923"/>
      <c r="I269" s="924"/>
      <c r="J269" s="924"/>
      <c r="K269" s="924"/>
      <c r="L269" s="925"/>
    </row>
    <row r="270" spans="1:12" ht="15" customHeight="1" x14ac:dyDescent="0.25">
      <c r="A270" s="909" t="s">
        <v>3773</v>
      </c>
      <c r="B270" s="910"/>
      <c r="C270" s="910"/>
      <c r="D270" s="911"/>
      <c r="E270" s="773">
        <v>7</v>
      </c>
      <c r="F270" s="100" t="s">
        <v>24</v>
      </c>
      <c r="G270" s="100"/>
      <c r="H270" s="923"/>
      <c r="I270" s="924"/>
      <c r="J270" s="924"/>
      <c r="K270" s="924"/>
      <c r="L270" s="925"/>
    </row>
    <row r="271" spans="1:12" ht="15" customHeight="1" x14ac:dyDescent="0.25">
      <c r="A271" s="909" t="s">
        <v>3775</v>
      </c>
      <c r="B271" s="910"/>
      <c r="C271" s="910"/>
      <c r="D271" s="911"/>
      <c r="E271" s="773"/>
      <c r="F271" s="100" t="s">
        <v>3774</v>
      </c>
      <c r="G271" s="100"/>
      <c r="H271" s="923" t="s">
        <v>582</v>
      </c>
      <c r="I271" s="924"/>
      <c r="J271" s="924"/>
      <c r="K271" s="924"/>
      <c r="L271" s="925"/>
    </row>
    <row r="272" spans="1:12" ht="15" customHeight="1" x14ac:dyDescent="0.25">
      <c r="A272" s="905" t="s">
        <v>3776</v>
      </c>
      <c r="B272" s="906"/>
      <c r="C272" s="906"/>
      <c r="D272" s="907"/>
      <c r="E272" s="771">
        <v>16</v>
      </c>
      <c r="F272" s="100" t="s">
        <v>24</v>
      </c>
      <c r="G272" s="100"/>
      <c r="H272" s="923"/>
      <c r="I272" s="924"/>
      <c r="J272" s="924"/>
      <c r="K272" s="924"/>
      <c r="L272" s="925"/>
    </row>
    <row r="273" spans="1:12" ht="15" customHeight="1" x14ac:dyDescent="0.25">
      <c r="A273" s="905" t="s">
        <v>3778</v>
      </c>
      <c r="B273" s="906"/>
      <c r="C273" s="906"/>
      <c r="D273" s="907"/>
      <c r="E273" s="771">
        <v>8</v>
      </c>
      <c r="F273" s="100" t="s">
        <v>24</v>
      </c>
      <c r="G273" s="100"/>
      <c r="H273" s="923"/>
      <c r="I273" s="924"/>
      <c r="J273" s="924"/>
      <c r="K273" s="924"/>
      <c r="L273" s="925"/>
    </row>
    <row r="274" spans="1:12" ht="15" customHeight="1" x14ac:dyDescent="0.25">
      <c r="A274" s="905" t="s">
        <v>3779</v>
      </c>
      <c r="B274" s="906"/>
      <c r="C274" s="906"/>
      <c r="D274" s="907"/>
      <c r="E274" s="771">
        <v>12</v>
      </c>
      <c r="F274" s="100" t="s">
        <v>24</v>
      </c>
      <c r="G274" s="100"/>
      <c r="H274" s="923"/>
      <c r="I274" s="924"/>
      <c r="J274" s="924"/>
      <c r="K274" s="924"/>
      <c r="L274" s="925"/>
    </row>
    <row r="275" spans="1:12" ht="15" customHeight="1" x14ac:dyDescent="0.25">
      <c r="A275" s="905" t="s">
        <v>3780</v>
      </c>
      <c r="B275" s="906"/>
      <c r="C275" s="906"/>
      <c r="D275" s="907"/>
      <c r="E275" s="771" t="s">
        <v>3900</v>
      </c>
      <c r="F275" s="100" t="s">
        <v>24</v>
      </c>
      <c r="G275" s="100"/>
      <c r="H275" s="923"/>
      <c r="I275" s="924"/>
      <c r="J275" s="924"/>
      <c r="K275" s="924"/>
      <c r="L275" s="925"/>
    </row>
    <row r="276" spans="1:12" ht="15" customHeight="1" x14ac:dyDescent="0.25">
      <c r="A276" s="905" t="s">
        <v>3782</v>
      </c>
      <c r="B276" s="906"/>
      <c r="C276" s="906"/>
      <c r="D276" s="907"/>
      <c r="E276" s="771">
        <v>15</v>
      </c>
      <c r="F276" s="100" t="s">
        <v>24</v>
      </c>
      <c r="G276" s="100"/>
      <c r="H276" s="923"/>
      <c r="I276" s="924"/>
      <c r="J276" s="924"/>
      <c r="K276" s="924"/>
      <c r="L276" s="925"/>
    </row>
    <row r="277" spans="1:12" x14ac:dyDescent="0.25">
      <c r="A277" s="920" t="s">
        <v>3864</v>
      </c>
      <c r="B277" s="921"/>
      <c r="C277" s="921"/>
      <c r="D277" s="922"/>
      <c r="E277" s="771">
        <v>18</v>
      </c>
      <c r="F277" s="100" t="s">
        <v>24</v>
      </c>
      <c r="G277" s="199"/>
      <c r="H277" s="984" t="s">
        <v>3901</v>
      </c>
      <c r="I277" s="985"/>
      <c r="J277" s="985"/>
      <c r="K277" s="985"/>
      <c r="L277" s="986"/>
    </row>
    <row r="278" spans="1:12" x14ac:dyDescent="0.25">
      <c r="A278" s="905" t="s">
        <v>3785</v>
      </c>
      <c r="B278" s="906"/>
      <c r="C278" s="906"/>
      <c r="D278" s="907"/>
      <c r="E278" s="771" t="s">
        <v>3902</v>
      </c>
      <c r="F278" s="675" t="s">
        <v>24</v>
      </c>
      <c r="G278" s="100"/>
      <c r="H278" s="923"/>
      <c r="I278" s="924"/>
      <c r="J278" s="924"/>
      <c r="K278" s="924"/>
      <c r="L278" s="925"/>
    </row>
    <row r="279" spans="1:12" x14ac:dyDescent="0.25">
      <c r="A279" s="905" t="s">
        <v>3787</v>
      </c>
      <c r="B279" s="906"/>
      <c r="C279" s="906"/>
      <c r="D279" s="907"/>
      <c r="E279" s="774"/>
      <c r="F279" s="100" t="s">
        <v>3774</v>
      </c>
      <c r="G279" s="100"/>
      <c r="H279" s="908" t="s">
        <v>582</v>
      </c>
      <c r="I279" s="908"/>
      <c r="J279" s="908"/>
      <c r="K279" s="908"/>
      <c r="L279" s="908"/>
    </row>
    <row r="282" spans="1:12" x14ac:dyDescent="0.25">
      <c r="A282" s="912" t="s">
        <v>3903</v>
      </c>
      <c r="B282" s="912"/>
      <c r="C282" s="912"/>
      <c r="D282" s="912"/>
      <c r="E282" s="912"/>
      <c r="F282" s="912"/>
      <c r="G282" s="912"/>
      <c r="H282" s="912"/>
      <c r="I282" s="912"/>
      <c r="J282" s="912"/>
      <c r="K282" s="912"/>
      <c r="L282" s="912"/>
    </row>
    <row r="283" spans="1:12" x14ac:dyDescent="0.25">
      <c r="G283" s="769"/>
    </row>
    <row r="284" spans="1:12" x14ac:dyDescent="0.25">
      <c r="A284" s="889" t="s">
        <v>3757</v>
      </c>
      <c r="B284" s="889"/>
      <c r="C284" s="889"/>
      <c r="D284" s="889"/>
      <c r="E284" s="760" t="s">
        <v>3758</v>
      </c>
      <c r="F284" s="761" t="s">
        <v>3759</v>
      </c>
      <c r="G284" s="761" t="s">
        <v>3760</v>
      </c>
      <c r="H284" s="889" t="s">
        <v>97</v>
      </c>
      <c r="I284" s="889"/>
      <c r="J284" s="889"/>
      <c r="K284" s="889"/>
      <c r="L284" s="889"/>
    </row>
    <row r="285" spans="1:12" ht="44.25" customHeight="1" x14ac:dyDescent="0.25">
      <c r="A285" s="937" t="s">
        <v>3761</v>
      </c>
      <c r="B285" s="938"/>
      <c r="C285" s="938"/>
      <c r="D285" s="939"/>
      <c r="E285" s="779" t="s">
        <v>3843</v>
      </c>
      <c r="F285" s="83" t="s">
        <v>24</v>
      </c>
      <c r="G285" s="83"/>
      <c r="H285" s="940" t="s">
        <v>3844</v>
      </c>
      <c r="I285" s="940"/>
      <c r="J285" s="940"/>
      <c r="K285" s="940"/>
      <c r="L285" s="940"/>
    </row>
    <row r="286" spans="1:12" ht="26.1" customHeight="1" x14ac:dyDescent="0.25">
      <c r="A286" s="947" t="s">
        <v>3764</v>
      </c>
      <c r="B286" s="948"/>
      <c r="C286" s="948"/>
      <c r="D286" s="949"/>
      <c r="E286" s="783">
        <v>14</v>
      </c>
      <c r="F286" s="83" t="s">
        <v>24</v>
      </c>
      <c r="G286" s="83"/>
      <c r="H286" s="940"/>
      <c r="I286" s="940"/>
      <c r="J286" s="940"/>
      <c r="K286" s="940"/>
      <c r="L286" s="940"/>
    </row>
    <row r="287" spans="1:12" x14ac:dyDescent="0.25">
      <c r="A287" s="947" t="s">
        <v>3766</v>
      </c>
      <c r="B287" s="948"/>
      <c r="C287" s="948"/>
      <c r="D287" s="949"/>
      <c r="E287" s="783"/>
      <c r="F287" s="83"/>
      <c r="G287" s="83" t="s">
        <v>24</v>
      </c>
      <c r="H287" s="940" t="s">
        <v>3870</v>
      </c>
      <c r="I287" s="940"/>
      <c r="J287" s="940"/>
      <c r="K287" s="940"/>
      <c r="L287" s="940"/>
    </row>
    <row r="288" spans="1:12" ht="24.95" customHeight="1" x14ac:dyDescent="0.25">
      <c r="A288" s="947" t="s">
        <v>3768</v>
      </c>
      <c r="B288" s="948"/>
      <c r="C288" s="948"/>
      <c r="D288" s="949"/>
      <c r="E288" s="783" t="s">
        <v>3904</v>
      </c>
      <c r="F288" s="83" t="s">
        <v>24</v>
      </c>
      <c r="G288" s="83"/>
      <c r="H288" s="940"/>
      <c r="I288" s="940"/>
      <c r="J288" s="940"/>
      <c r="K288" s="940"/>
      <c r="L288" s="940"/>
    </row>
    <row r="289" spans="1:12" x14ac:dyDescent="0.25">
      <c r="A289" s="947" t="s">
        <v>3770</v>
      </c>
      <c r="B289" s="948"/>
      <c r="C289" s="948"/>
      <c r="D289" s="949"/>
      <c r="E289" s="783" t="s">
        <v>3905</v>
      </c>
      <c r="F289" s="83" t="s">
        <v>24</v>
      </c>
      <c r="G289" s="83"/>
      <c r="H289" s="960" t="s">
        <v>3906</v>
      </c>
      <c r="I289" s="961"/>
      <c r="J289" s="961"/>
      <c r="K289" s="961"/>
      <c r="L289" s="962"/>
    </row>
    <row r="290" spans="1:12" ht="45" customHeight="1" x14ac:dyDescent="0.25">
      <c r="A290" s="947" t="s">
        <v>3773</v>
      </c>
      <c r="B290" s="948"/>
      <c r="C290" s="948"/>
      <c r="D290" s="949"/>
      <c r="E290" s="783" t="s">
        <v>3840</v>
      </c>
      <c r="F290" s="83" t="s">
        <v>24</v>
      </c>
      <c r="G290" s="83"/>
      <c r="H290" s="940"/>
      <c r="I290" s="940"/>
      <c r="J290" s="940"/>
      <c r="K290" s="940"/>
      <c r="L290" s="940"/>
    </row>
    <row r="291" spans="1:12" ht="26.1" customHeight="1" x14ac:dyDescent="0.25">
      <c r="A291" s="947" t="s">
        <v>3775</v>
      </c>
      <c r="B291" s="948"/>
      <c r="C291" s="948"/>
      <c r="D291" s="949"/>
      <c r="E291" s="783"/>
      <c r="F291" s="83" t="s">
        <v>3774</v>
      </c>
      <c r="G291" s="83"/>
      <c r="H291" s="940" t="s">
        <v>582</v>
      </c>
      <c r="I291" s="940"/>
      <c r="J291" s="940"/>
      <c r="K291" s="940"/>
      <c r="L291" s="940"/>
    </row>
    <row r="292" spans="1:12" x14ac:dyDescent="0.25">
      <c r="A292" s="947" t="s">
        <v>3776</v>
      </c>
      <c r="B292" s="948"/>
      <c r="C292" s="948"/>
      <c r="D292" s="949"/>
      <c r="E292" s="783">
        <v>7</v>
      </c>
      <c r="F292" s="83" t="s">
        <v>24</v>
      </c>
      <c r="G292" s="83"/>
      <c r="H292" s="940"/>
      <c r="I292" s="940"/>
      <c r="J292" s="940"/>
      <c r="K292" s="940"/>
      <c r="L292" s="940"/>
    </row>
    <row r="293" spans="1:12" x14ac:dyDescent="0.25">
      <c r="A293" s="947" t="s">
        <v>3778</v>
      </c>
      <c r="B293" s="948"/>
      <c r="C293" s="948"/>
      <c r="D293" s="949"/>
      <c r="E293" s="783">
        <v>15</v>
      </c>
      <c r="F293" s="83" t="s">
        <v>24</v>
      </c>
      <c r="G293" s="83"/>
      <c r="H293" s="940"/>
      <c r="I293" s="940"/>
      <c r="J293" s="940"/>
      <c r="K293" s="940"/>
      <c r="L293" s="940"/>
    </row>
    <row r="294" spans="1:12" ht="24.95" customHeight="1" x14ac:dyDescent="0.25">
      <c r="A294" s="947" t="s">
        <v>3779</v>
      </c>
      <c r="B294" s="948"/>
      <c r="C294" s="948"/>
      <c r="D294" s="949"/>
      <c r="E294" s="783" t="s">
        <v>3907</v>
      </c>
      <c r="F294" s="83" t="s">
        <v>24</v>
      </c>
      <c r="G294" s="83"/>
      <c r="H294" s="940"/>
      <c r="I294" s="940"/>
      <c r="J294" s="940"/>
      <c r="K294" s="940"/>
      <c r="L294" s="940"/>
    </row>
    <row r="295" spans="1:12" ht="27.75" customHeight="1" x14ac:dyDescent="0.25">
      <c r="A295" s="947" t="s">
        <v>3780</v>
      </c>
      <c r="B295" s="948"/>
      <c r="C295" s="948"/>
      <c r="D295" s="949"/>
      <c r="E295" s="783" t="s">
        <v>3823</v>
      </c>
      <c r="F295" s="83" t="s">
        <v>24</v>
      </c>
      <c r="G295" s="83"/>
      <c r="H295" s="940"/>
      <c r="I295" s="940"/>
      <c r="J295" s="940"/>
      <c r="K295" s="940"/>
      <c r="L295" s="940"/>
    </row>
    <row r="296" spans="1:12" x14ac:dyDescent="0.25">
      <c r="A296" s="947" t="s">
        <v>3782</v>
      </c>
      <c r="B296" s="948"/>
      <c r="C296" s="948"/>
      <c r="D296" s="949"/>
      <c r="E296" s="783">
        <v>8</v>
      </c>
      <c r="F296" s="83" t="s">
        <v>24</v>
      </c>
      <c r="G296" s="83"/>
      <c r="H296" s="940"/>
      <c r="I296" s="940"/>
      <c r="J296" s="940"/>
      <c r="K296" s="940"/>
      <c r="L296" s="940"/>
    </row>
    <row r="297" spans="1:12" ht="42" customHeight="1" x14ac:dyDescent="0.25">
      <c r="A297" s="957" t="s">
        <v>3783</v>
      </c>
      <c r="B297" s="958"/>
      <c r="C297" s="958"/>
      <c r="D297" s="959"/>
      <c r="E297" s="783" t="s">
        <v>239</v>
      </c>
      <c r="F297" s="83"/>
      <c r="G297" s="83"/>
      <c r="H297" s="944" t="s">
        <v>3908</v>
      </c>
      <c r="I297" s="945"/>
      <c r="J297" s="945"/>
      <c r="K297" s="945"/>
      <c r="L297" s="946"/>
    </row>
    <row r="298" spans="1:12" ht="18.95" customHeight="1" x14ac:dyDescent="0.25">
      <c r="A298" s="947" t="s">
        <v>3785</v>
      </c>
      <c r="B298" s="948"/>
      <c r="C298" s="948"/>
      <c r="D298" s="949"/>
      <c r="E298" s="783">
        <v>16</v>
      </c>
      <c r="F298" s="83" t="s">
        <v>24</v>
      </c>
      <c r="G298" s="83"/>
      <c r="H298" s="954"/>
      <c r="I298" s="955"/>
      <c r="J298" s="955"/>
      <c r="K298" s="955"/>
      <c r="L298" s="956"/>
    </row>
    <row r="299" spans="1:12" ht="30.95" customHeight="1" x14ac:dyDescent="0.25">
      <c r="A299" s="947" t="s">
        <v>3787</v>
      </c>
      <c r="B299" s="948"/>
      <c r="C299" s="948"/>
      <c r="D299" s="949"/>
      <c r="E299" s="784"/>
      <c r="F299" s="83" t="s">
        <v>3774</v>
      </c>
      <c r="G299" s="83"/>
      <c r="H299" s="940" t="s">
        <v>582</v>
      </c>
      <c r="I299" s="940"/>
      <c r="J299" s="940"/>
      <c r="K299" s="940"/>
      <c r="L299" s="940"/>
    </row>
    <row r="302" spans="1:12" s="141" customFormat="1" x14ac:dyDescent="0.25">
      <c r="A302" s="988" t="s">
        <v>3909</v>
      </c>
      <c r="B302" s="988"/>
      <c r="C302" s="988"/>
      <c r="D302" s="988"/>
      <c r="E302" s="988"/>
      <c r="F302" s="988"/>
      <c r="G302" s="988"/>
      <c r="H302" s="988"/>
      <c r="I302" s="988"/>
      <c r="J302" s="988"/>
      <c r="K302" s="988"/>
      <c r="L302" s="988"/>
    </row>
    <row r="303" spans="1:12" x14ac:dyDescent="0.25">
      <c r="G303" s="769"/>
    </row>
    <row r="304" spans="1:12" x14ac:dyDescent="0.25">
      <c r="A304" s="889" t="s">
        <v>3757</v>
      </c>
      <c r="B304" s="889"/>
      <c r="C304" s="889"/>
      <c r="D304" s="889"/>
      <c r="E304" s="760" t="s">
        <v>3758</v>
      </c>
      <c r="F304" s="761" t="s">
        <v>3759</v>
      </c>
      <c r="G304" s="761" t="s">
        <v>3760</v>
      </c>
      <c r="H304" s="889" t="s">
        <v>97</v>
      </c>
      <c r="I304" s="889"/>
      <c r="J304" s="889"/>
      <c r="K304" s="889"/>
      <c r="L304" s="889"/>
    </row>
    <row r="305" spans="1:12" s="141" customFormat="1" x14ac:dyDescent="0.25">
      <c r="A305" s="937" t="s">
        <v>3761</v>
      </c>
      <c r="B305" s="938"/>
      <c r="C305" s="938"/>
      <c r="D305" s="939"/>
      <c r="E305" s="791" t="s">
        <v>3910</v>
      </c>
      <c r="F305" s="74" t="s">
        <v>24</v>
      </c>
      <c r="G305" s="83"/>
      <c r="H305" s="940" t="s">
        <v>3911</v>
      </c>
      <c r="I305" s="940"/>
      <c r="J305" s="940"/>
      <c r="K305" s="940"/>
      <c r="L305" s="940"/>
    </row>
    <row r="306" spans="1:12" s="141" customFormat="1" x14ac:dyDescent="0.25">
      <c r="A306" s="947" t="s">
        <v>3764</v>
      </c>
      <c r="B306" s="948"/>
      <c r="C306" s="948"/>
      <c r="D306" s="949"/>
      <c r="E306" s="783" t="s">
        <v>3912</v>
      </c>
      <c r="F306" s="74" t="s">
        <v>24</v>
      </c>
      <c r="G306" s="83"/>
      <c r="H306" s="989"/>
      <c r="I306" s="989"/>
      <c r="J306" s="989"/>
      <c r="K306" s="989"/>
      <c r="L306" s="989"/>
    </row>
    <row r="307" spans="1:12" s="141" customFormat="1" x14ac:dyDescent="0.25">
      <c r="A307" s="947" t="s">
        <v>3766</v>
      </c>
      <c r="B307" s="948"/>
      <c r="C307" s="948"/>
      <c r="D307" s="949"/>
      <c r="E307" s="783" t="s">
        <v>3913</v>
      </c>
      <c r="F307" s="74" t="s">
        <v>24</v>
      </c>
      <c r="G307" s="83"/>
      <c r="H307" s="940"/>
      <c r="I307" s="940"/>
      <c r="J307" s="940"/>
      <c r="K307" s="940"/>
      <c r="L307" s="940"/>
    </row>
    <row r="308" spans="1:12" s="141" customFormat="1" ht="41.25" customHeight="1" x14ac:dyDescent="0.25">
      <c r="A308" s="947" t="s">
        <v>3768</v>
      </c>
      <c r="B308" s="948"/>
      <c r="C308" s="948"/>
      <c r="D308" s="949"/>
      <c r="E308" s="783" t="s">
        <v>3914</v>
      </c>
      <c r="F308" s="74" t="s">
        <v>24</v>
      </c>
      <c r="G308" s="74"/>
      <c r="H308" s="987" t="s">
        <v>3915</v>
      </c>
      <c r="I308" s="987"/>
      <c r="J308" s="987"/>
      <c r="K308" s="987"/>
      <c r="L308" s="987"/>
    </row>
    <row r="309" spans="1:12" s="141" customFormat="1" x14ac:dyDescent="0.25">
      <c r="A309" s="947" t="s">
        <v>3770</v>
      </c>
      <c r="B309" s="948"/>
      <c r="C309" s="948"/>
      <c r="D309" s="949"/>
      <c r="E309" s="783" t="s">
        <v>3916</v>
      </c>
      <c r="F309" s="74" t="s">
        <v>24</v>
      </c>
      <c r="G309" s="74"/>
      <c r="H309" s="987" t="s">
        <v>3917</v>
      </c>
      <c r="I309" s="987"/>
      <c r="J309" s="987"/>
      <c r="K309" s="987"/>
      <c r="L309" s="987"/>
    </row>
    <row r="310" spans="1:12" s="141" customFormat="1" ht="27" customHeight="1" x14ac:dyDescent="0.25">
      <c r="A310" s="947" t="s">
        <v>3773</v>
      </c>
      <c r="B310" s="948"/>
      <c r="C310" s="948"/>
      <c r="D310" s="949"/>
      <c r="E310" s="783">
        <v>6</v>
      </c>
      <c r="F310" s="74" t="s">
        <v>24</v>
      </c>
      <c r="G310" s="83"/>
      <c r="H310" s="987" t="s">
        <v>3918</v>
      </c>
      <c r="I310" s="987"/>
      <c r="J310" s="987"/>
      <c r="K310" s="987"/>
      <c r="L310" s="987"/>
    </row>
    <row r="311" spans="1:12" s="141" customFormat="1" x14ac:dyDescent="0.25">
      <c r="A311" s="947" t="s">
        <v>3775</v>
      </c>
      <c r="B311" s="948"/>
      <c r="C311" s="948"/>
      <c r="D311" s="949"/>
      <c r="E311" s="783" t="s">
        <v>239</v>
      </c>
      <c r="F311" s="783" t="s">
        <v>239</v>
      </c>
      <c r="G311" s="783" t="s">
        <v>239</v>
      </c>
      <c r="H311" s="991" t="s">
        <v>239</v>
      </c>
      <c r="I311" s="991"/>
      <c r="J311" s="991"/>
      <c r="K311" s="991"/>
      <c r="L311" s="991"/>
    </row>
    <row r="312" spans="1:12" s="141" customFormat="1" x14ac:dyDescent="0.25">
      <c r="A312" s="947" t="s">
        <v>3776</v>
      </c>
      <c r="B312" s="948"/>
      <c r="C312" s="948"/>
      <c r="D312" s="949"/>
      <c r="E312" s="783">
        <v>42</v>
      </c>
      <c r="F312" s="74" t="s">
        <v>24</v>
      </c>
      <c r="G312" s="83"/>
      <c r="H312" s="990"/>
      <c r="I312" s="990"/>
      <c r="J312" s="990"/>
      <c r="K312" s="990"/>
      <c r="L312" s="990"/>
    </row>
    <row r="313" spans="1:12" s="141" customFormat="1" x14ac:dyDescent="0.25">
      <c r="A313" s="947" t="s">
        <v>3778</v>
      </c>
      <c r="B313" s="948"/>
      <c r="C313" s="948"/>
      <c r="D313" s="949"/>
      <c r="E313" s="783">
        <v>7</v>
      </c>
      <c r="F313" s="74" t="s">
        <v>24</v>
      </c>
      <c r="G313" s="83"/>
      <c r="H313" s="990"/>
      <c r="I313" s="990"/>
      <c r="J313" s="990"/>
      <c r="K313" s="990"/>
      <c r="L313" s="990"/>
    </row>
    <row r="314" spans="1:12" s="141" customFormat="1" x14ac:dyDescent="0.25">
      <c r="A314" s="947" t="s">
        <v>3779</v>
      </c>
      <c r="B314" s="948"/>
      <c r="C314" s="948"/>
      <c r="D314" s="949"/>
      <c r="E314" s="783">
        <v>13</v>
      </c>
      <c r="F314" s="74" t="s">
        <v>24</v>
      </c>
      <c r="G314" s="83"/>
      <c r="H314" s="990"/>
      <c r="I314" s="990"/>
      <c r="J314" s="990"/>
      <c r="K314" s="990"/>
      <c r="L314" s="990"/>
    </row>
    <row r="315" spans="1:12" s="141" customFormat="1" x14ac:dyDescent="0.25">
      <c r="A315" s="947" t="s">
        <v>3780</v>
      </c>
      <c r="B315" s="948"/>
      <c r="C315" s="948"/>
      <c r="D315" s="949"/>
      <c r="E315" s="783" t="s">
        <v>3919</v>
      </c>
      <c r="F315" s="74" t="s">
        <v>24</v>
      </c>
      <c r="G315" s="83"/>
      <c r="H315" s="990"/>
      <c r="I315" s="990"/>
      <c r="J315" s="990"/>
      <c r="K315" s="990"/>
      <c r="L315" s="990"/>
    </row>
    <row r="316" spans="1:12" s="141" customFormat="1" x14ac:dyDescent="0.25">
      <c r="A316" s="947" t="s">
        <v>3782</v>
      </c>
      <c r="B316" s="948"/>
      <c r="C316" s="948"/>
      <c r="D316" s="949"/>
      <c r="E316" s="783" t="s">
        <v>3825</v>
      </c>
      <c r="F316" s="74" t="s">
        <v>24</v>
      </c>
      <c r="G316" s="83"/>
      <c r="H316" s="940"/>
      <c r="I316" s="940"/>
      <c r="J316" s="940"/>
      <c r="K316" s="940"/>
      <c r="L316" s="940"/>
    </row>
    <row r="317" spans="1:12" s="141" customFormat="1" ht="54.75" customHeight="1" x14ac:dyDescent="0.25">
      <c r="A317" s="947" t="s">
        <v>3783</v>
      </c>
      <c r="B317" s="948"/>
      <c r="C317" s="948"/>
      <c r="D317" s="949"/>
      <c r="E317" s="783">
        <v>3</v>
      </c>
      <c r="F317" s="74" t="s">
        <v>24</v>
      </c>
      <c r="G317" s="74"/>
      <c r="H317" s="944" t="s">
        <v>3920</v>
      </c>
      <c r="I317" s="945"/>
      <c r="J317" s="945"/>
      <c r="K317" s="945"/>
      <c r="L317" s="946"/>
    </row>
    <row r="318" spans="1:12" s="141" customFormat="1" x14ac:dyDescent="0.25">
      <c r="A318" s="947" t="s">
        <v>3785</v>
      </c>
      <c r="B318" s="948"/>
      <c r="C318" s="948"/>
      <c r="D318" s="949"/>
      <c r="E318" s="783" t="s">
        <v>3921</v>
      </c>
      <c r="F318" s="74" t="s">
        <v>24</v>
      </c>
      <c r="G318" s="83"/>
      <c r="H318" s="954"/>
      <c r="I318" s="955"/>
      <c r="J318" s="955"/>
      <c r="K318" s="955"/>
      <c r="L318" s="956"/>
    </row>
    <row r="319" spans="1:12" s="141" customFormat="1" x14ac:dyDescent="0.25">
      <c r="A319" s="947" t="s">
        <v>3787</v>
      </c>
      <c r="B319" s="948"/>
      <c r="C319" s="948"/>
      <c r="D319" s="949"/>
      <c r="E319" s="792" t="s">
        <v>239</v>
      </c>
      <c r="F319" s="74" t="s">
        <v>239</v>
      </c>
      <c r="G319" s="74" t="s">
        <v>239</v>
      </c>
      <c r="H319" s="992" t="s">
        <v>239</v>
      </c>
      <c r="I319" s="992"/>
      <c r="J319" s="992"/>
      <c r="K319" s="992"/>
      <c r="L319" s="992"/>
    </row>
    <row r="322" spans="1:12" x14ac:dyDescent="0.25">
      <c r="A322" s="912" t="s">
        <v>3922</v>
      </c>
      <c r="B322" s="912"/>
      <c r="C322" s="912"/>
      <c r="D322" s="912"/>
      <c r="E322" s="912"/>
      <c r="F322" s="912"/>
      <c r="G322" s="912"/>
      <c r="H322" s="912"/>
      <c r="I322" s="912"/>
      <c r="J322" s="912"/>
      <c r="K322" s="912"/>
      <c r="L322" s="912"/>
    </row>
    <row r="323" spans="1:12" x14ac:dyDescent="0.25">
      <c r="G323" s="769"/>
    </row>
    <row r="324" spans="1:12" x14ac:dyDescent="0.25">
      <c r="A324" s="889" t="s">
        <v>3757</v>
      </c>
      <c r="B324" s="889"/>
      <c r="C324" s="889"/>
      <c r="D324" s="889"/>
      <c r="E324" s="760" t="s">
        <v>3758</v>
      </c>
      <c r="F324" s="761" t="s">
        <v>3759</v>
      </c>
      <c r="G324" s="761" t="s">
        <v>3760</v>
      </c>
      <c r="H324" s="889" t="s">
        <v>97</v>
      </c>
      <c r="I324" s="889"/>
      <c r="J324" s="889"/>
      <c r="K324" s="889"/>
      <c r="L324" s="889"/>
    </row>
    <row r="325" spans="1:12" s="141" customFormat="1" x14ac:dyDescent="0.25">
      <c r="A325" s="937" t="s">
        <v>3761</v>
      </c>
      <c r="B325" s="938"/>
      <c r="C325" s="938"/>
      <c r="D325" s="939"/>
      <c r="E325" s="779" t="s">
        <v>3923</v>
      </c>
      <c r="F325" s="83" t="s">
        <v>24</v>
      </c>
      <c r="G325" s="83"/>
      <c r="H325" s="940" t="s">
        <v>3924</v>
      </c>
      <c r="I325" s="940"/>
      <c r="J325" s="940"/>
      <c r="K325" s="940"/>
      <c r="L325" s="940"/>
    </row>
    <row r="326" spans="1:12" s="141" customFormat="1" x14ac:dyDescent="0.25">
      <c r="A326" s="947" t="s">
        <v>3764</v>
      </c>
      <c r="B326" s="948"/>
      <c r="C326" s="948"/>
      <c r="D326" s="949"/>
      <c r="E326" s="783">
        <v>7</v>
      </c>
      <c r="F326" s="83" t="s">
        <v>24</v>
      </c>
      <c r="G326" s="83"/>
      <c r="H326" s="940"/>
      <c r="I326" s="940"/>
      <c r="J326" s="940"/>
      <c r="K326" s="940"/>
      <c r="L326" s="940"/>
    </row>
    <row r="327" spans="1:12" s="141" customFormat="1" x14ac:dyDescent="0.25">
      <c r="A327" s="947" t="s">
        <v>3766</v>
      </c>
      <c r="B327" s="948"/>
      <c r="C327" s="948"/>
      <c r="D327" s="949"/>
      <c r="E327" s="783" t="s">
        <v>3925</v>
      </c>
      <c r="F327" s="83" t="s">
        <v>24</v>
      </c>
      <c r="G327" s="83"/>
      <c r="H327" s="940"/>
      <c r="I327" s="940"/>
      <c r="J327" s="940"/>
      <c r="K327" s="940"/>
      <c r="L327" s="940"/>
    </row>
    <row r="328" spans="1:12" s="141" customFormat="1" x14ac:dyDescent="0.25">
      <c r="A328" s="947" t="s">
        <v>3768</v>
      </c>
      <c r="B328" s="948"/>
      <c r="C328" s="948"/>
      <c r="D328" s="949"/>
      <c r="E328" s="783">
        <v>4</v>
      </c>
      <c r="F328" s="74" t="s">
        <v>24</v>
      </c>
      <c r="G328" s="83"/>
      <c r="H328" s="940"/>
      <c r="I328" s="940"/>
      <c r="J328" s="940"/>
      <c r="K328" s="940"/>
      <c r="L328" s="940"/>
    </row>
    <row r="329" spans="1:12" s="141" customFormat="1" x14ac:dyDescent="0.25">
      <c r="A329" s="947" t="s">
        <v>3770</v>
      </c>
      <c r="B329" s="948"/>
      <c r="C329" s="948"/>
      <c r="D329" s="949"/>
      <c r="E329" s="783" t="s">
        <v>3926</v>
      </c>
      <c r="F329" s="83" t="s">
        <v>24</v>
      </c>
      <c r="G329" s="83"/>
      <c r="H329" s="954"/>
      <c r="I329" s="955"/>
      <c r="J329" s="955"/>
      <c r="K329" s="955"/>
      <c r="L329" s="956"/>
    </row>
    <row r="330" spans="1:12" s="141" customFormat="1" x14ac:dyDescent="0.25">
      <c r="A330" s="947" t="s">
        <v>3773</v>
      </c>
      <c r="B330" s="948"/>
      <c r="C330" s="948"/>
      <c r="D330" s="949"/>
      <c r="E330" s="783">
        <v>5</v>
      </c>
      <c r="F330" s="74" t="s">
        <v>24</v>
      </c>
      <c r="G330" s="83"/>
      <c r="H330" s="940"/>
      <c r="I330" s="940"/>
      <c r="J330" s="940"/>
      <c r="K330" s="940"/>
      <c r="L330" s="940"/>
    </row>
    <row r="331" spans="1:12" s="141" customFormat="1" x14ac:dyDescent="0.25">
      <c r="A331" s="947" t="s">
        <v>3775</v>
      </c>
      <c r="B331" s="948"/>
      <c r="C331" s="948"/>
      <c r="D331" s="949"/>
      <c r="E331" s="783"/>
      <c r="F331" s="83" t="s">
        <v>3774</v>
      </c>
      <c r="G331" s="83"/>
      <c r="H331" s="954" t="s">
        <v>582</v>
      </c>
      <c r="I331" s="955"/>
      <c r="J331" s="955"/>
      <c r="K331" s="955"/>
      <c r="L331" s="956"/>
    </row>
    <row r="332" spans="1:12" s="141" customFormat="1" x14ac:dyDescent="0.25">
      <c r="A332" s="947" t="s">
        <v>3776</v>
      </c>
      <c r="B332" s="948"/>
      <c r="C332" s="948"/>
      <c r="D332" s="949"/>
      <c r="E332" s="783">
        <v>18</v>
      </c>
      <c r="F332" s="83" t="s">
        <v>24</v>
      </c>
      <c r="G332" s="83"/>
      <c r="H332" s="940"/>
      <c r="I332" s="940"/>
      <c r="J332" s="940"/>
      <c r="K332" s="940"/>
      <c r="L332" s="940"/>
    </row>
    <row r="333" spans="1:12" s="141" customFormat="1" x14ac:dyDescent="0.25">
      <c r="A333" s="947" t="s">
        <v>3778</v>
      </c>
      <c r="B333" s="948"/>
      <c r="C333" s="948"/>
      <c r="D333" s="949"/>
      <c r="E333" s="783">
        <v>6</v>
      </c>
      <c r="F333" s="83" t="s">
        <v>24</v>
      </c>
      <c r="G333" s="83"/>
      <c r="H333" s="940"/>
      <c r="I333" s="940"/>
      <c r="J333" s="940"/>
      <c r="K333" s="940"/>
      <c r="L333" s="940"/>
    </row>
    <row r="334" spans="1:12" s="141" customFormat="1" x14ac:dyDescent="0.25">
      <c r="A334" s="947" t="s">
        <v>3779</v>
      </c>
      <c r="B334" s="948"/>
      <c r="C334" s="948"/>
      <c r="D334" s="949"/>
      <c r="E334" s="783" t="s">
        <v>3862</v>
      </c>
      <c r="F334" s="83" t="s">
        <v>24</v>
      </c>
      <c r="G334" s="83"/>
      <c r="H334" s="940"/>
      <c r="I334" s="940"/>
      <c r="J334" s="940"/>
      <c r="K334" s="940"/>
      <c r="L334" s="940"/>
    </row>
    <row r="335" spans="1:12" s="141" customFormat="1" x14ac:dyDescent="0.25">
      <c r="A335" s="947" t="s">
        <v>3780</v>
      </c>
      <c r="B335" s="948"/>
      <c r="C335" s="948"/>
      <c r="D335" s="949"/>
      <c r="E335" s="783" t="s">
        <v>3927</v>
      </c>
      <c r="F335" s="83" t="s">
        <v>24</v>
      </c>
      <c r="G335" s="83"/>
      <c r="H335" s="940"/>
      <c r="I335" s="940"/>
      <c r="J335" s="940"/>
      <c r="K335" s="940"/>
      <c r="L335" s="940"/>
    </row>
    <row r="336" spans="1:12" s="141" customFormat="1" x14ac:dyDescent="0.25">
      <c r="A336" s="947" t="s">
        <v>3782</v>
      </c>
      <c r="B336" s="948"/>
      <c r="C336" s="948"/>
      <c r="D336" s="949"/>
      <c r="E336" s="783">
        <v>17</v>
      </c>
      <c r="F336" s="83" t="s">
        <v>24</v>
      </c>
      <c r="G336" s="83"/>
      <c r="H336" s="940"/>
      <c r="I336" s="940"/>
      <c r="J336" s="940"/>
      <c r="K336" s="940"/>
      <c r="L336" s="940"/>
    </row>
    <row r="337" spans="1:12" s="141" customFormat="1" x14ac:dyDescent="0.25">
      <c r="A337" s="957" t="s">
        <v>3864</v>
      </c>
      <c r="B337" s="958"/>
      <c r="C337" s="958"/>
      <c r="D337" s="959"/>
      <c r="E337" s="783"/>
      <c r="F337" s="83"/>
      <c r="G337" s="83" t="s">
        <v>24</v>
      </c>
      <c r="H337" s="970" t="s">
        <v>3928</v>
      </c>
      <c r="I337" s="971"/>
      <c r="J337" s="971"/>
      <c r="K337" s="971"/>
      <c r="L337" s="972"/>
    </row>
    <row r="338" spans="1:12" s="141" customFormat="1" x14ac:dyDescent="0.25">
      <c r="A338" s="947" t="s">
        <v>3785</v>
      </c>
      <c r="B338" s="948"/>
      <c r="C338" s="948"/>
      <c r="D338" s="949"/>
      <c r="E338" s="783" t="s">
        <v>3863</v>
      </c>
      <c r="F338" s="83" t="s">
        <v>24</v>
      </c>
      <c r="G338" s="83"/>
      <c r="H338" s="954"/>
      <c r="I338" s="955"/>
      <c r="J338" s="955"/>
      <c r="K338" s="955"/>
      <c r="L338" s="956"/>
    </row>
    <row r="339" spans="1:12" s="141" customFormat="1" x14ac:dyDescent="0.25">
      <c r="A339" s="947" t="s">
        <v>3787</v>
      </c>
      <c r="B339" s="948"/>
      <c r="C339" s="948"/>
      <c r="D339" s="949"/>
      <c r="E339" s="784"/>
      <c r="F339" s="83" t="s">
        <v>3774</v>
      </c>
      <c r="G339" s="83"/>
      <c r="H339" s="940" t="s">
        <v>582</v>
      </c>
      <c r="I339" s="940"/>
      <c r="J339" s="940"/>
      <c r="K339" s="940"/>
      <c r="L339" s="940"/>
    </row>
    <row r="342" spans="1:12" s="141" customFormat="1" x14ac:dyDescent="0.25">
      <c r="A342" s="933" t="s">
        <v>3929</v>
      </c>
      <c r="B342" s="933"/>
      <c r="C342" s="933"/>
      <c r="D342" s="933"/>
      <c r="E342" s="933"/>
      <c r="F342" s="933"/>
      <c r="G342" s="933"/>
      <c r="H342" s="933"/>
      <c r="I342" s="933"/>
      <c r="J342" s="933"/>
      <c r="K342" s="933"/>
      <c r="L342" s="933"/>
    </row>
    <row r="343" spans="1:12" x14ac:dyDescent="0.25">
      <c r="G343" s="769"/>
    </row>
    <row r="344" spans="1:12" x14ac:dyDescent="0.25">
      <c r="A344" s="889" t="s">
        <v>3757</v>
      </c>
      <c r="B344" s="889"/>
      <c r="C344" s="889"/>
      <c r="D344" s="889"/>
      <c r="E344" s="760" t="s">
        <v>3758</v>
      </c>
      <c r="F344" s="761" t="s">
        <v>3759</v>
      </c>
      <c r="G344" s="761" t="s">
        <v>3760</v>
      </c>
      <c r="H344" s="889" t="s">
        <v>97</v>
      </c>
      <c r="I344" s="889"/>
      <c r="J344" s="889"/>
      <c r="K344" s="889"/>
      <c r="L344" s="889"/>
    </row>
    <row r="345" spans="1:12" s="141" customFormat="1" x14ac:dyDescent="0.25">
      <c r="A345" s="937" t="s">
        <v>3761</v>
      </c>
      <c r="B345" s="938"/>
      <c r="C345" s="938"/>
      <c r="D345" s="939"/>
      <c r="E345" s="779" t="s">
        <v>3930</v>
      </c>
      <c r="F345" s="83" t="s">
        <v>24</v>
      </c>
      <c r="G345" s="83"/>
      <c r="H345" s="940" t="s">
        <v>3931</v>
      </c>
      <c r="I345" s="940"/>
      <c r="J345" s="940"/>
      <c r="K345" s="940"/>
      <c r="L345" s="940"/>
    </row>
    <row r="346" spans="1:12" s="141" customFormat="1" x14ac:dyDescent="0.25">
      <c r="A346" s="947" t="s">
        <v>3764</v>
      </c>
      <c r="B346" s="948"/>
      <c r="C346" s="948"/>
      <c r="D346" s="949"/>
      <c r="E346" s="783">
        <v>21</v>
      </c>
      <c r="F346" s="83" t="s">
        <v>24</v>
      </c>
      <c r="G346" s="83"/>
      <c r="H346" s="940"/>
      <c r="I346" s="940"/>
      <c r="J346" s="940"/>
      <c r="K346" s="940"/>
      <c r="L346" s="940"/>
    </row>
    <row r="347" spans="1:12" s="141" customFormat="1" x14ac:dyDescent="0.25">
      <c r="A347" s="947" t="s">
        <v>3766</v>
      </c>
      <c r="B347" s="948"/>
      <c r="C347" s="948"/>
      <c r="D347" s="949"/>
      <c r="E347" s="783">
        <v>36</v>
      </c>
      <c r="F347" s="83" t="s">
        <v>24</v>
      </c>
      <c r="G347" s="83"/>
      <c r="H347" s="940" t="s">
        <v>3932</v>
      </c>
      <c r="I347" s="940"/>
      <c r="J347" s="940"/>
      <c r="K347" s="940"/>
      <c r="L347" s="940"/>
    </row>
    <row r="348" spans="1:12" s="141" customFormat="1" x14ac:dyDescent="0.25">
      <c r="A348" s="947" t="s">
        <v>3768</v>
      </c>
      <c r="B348" s="948"/>
      <c r="C348" s="948"/>
      <c r="D348" s="949"/>
      <c r="E348" s="783">
        <v>7</v>
      </c>
      <c r="F348" s="83" t="s">
        <v>24</v>
      </c>
      <c r="G348" s="83"/>
      <c r="H348" s="940"/>
      <c r="I348" s="940"/>
      <c r="J348" s="940"/>
      <c r="K348" s="940"/>
      <c r="L348" s="940"/>
    </row>
    <row r="349" spans="1:12" s="141" customFormat="1" x14ac:dyDescent="0.25">
      <c r="A349" s="947" t="s">
        <v>3770</v>
      </c>
      <c r="B349" s="948"/>
      <c r="C349" s="948"/>
      <c r="D349" s="949"/>
      <c r="E349" s="783">
        <v>70</v>
      </c>
      <c r="F349" s="83" t="s">
        <v>3933</v>
      </c>
      <c r="G349" s="83"/>
      <c r="H349" s="960" t="s">
        <v>3934</v>
      </c>
      <c r="I349" s="961"/>
      <c r="J349" s="961"/>
      <c r="K349" s="961"/>
      <c r="L349" s="962"/>
    </row>
    <row r="350" spans="1:12" s="141" customFormat="1" x14ac:dyDescent="0.25">
      <c r="A350" s="947" t="s">
        <v>3773</v>
      </c>
      <c r="B350" s="948"/>
      <c r="C350" s="948"/>
      <c r="D350" s="949"/>
      <c r="E350" s="783" t="s">
        <v>3935</v>
      </c>
      <c r="F350" s="83" t="s">
        <v>24</v>
      </c>
      <c r="G350" s="83"/>
      <c r="H350" s="940"/>
      <c r="I350" s="940"/>
      <c r="J350" s="940"/>
      <c r="K350" s="940"/>
      <c r="L350" s="940"/>
    </row>
    <row r="351" spans="1:12" s="141" customFormat="1" x14ac:dyDescent="0.25">
      <c r="A351" s="947" t="s">
        <v>3775</v>
      </c>
      <c r="B351" s="948"/>
      <c r="C351" s="948"/>
      <c r="D351" s="949"/>
      <c r="E351" s="783"/>
      <c r="F351" s="83" t="s">
        <v>3774</v>
      </c>
      <c r="G351" s="83"/>
      <c r="H351" s="954" t="s">
        <v>582</v>
      </c>
      <c r="I351" s="955"/>
      <c r="J351" s="955"/>
      <c r="K351" s="955"/>
      <c r="L351" s="956"/>
    </row>
    <row r="352" spans="1:12" s="141" customFormat="1" x14ac:dyDescent="0.25">
      <c r="A352" s="947" t="s">
        <v>3776</v>
      </c>
      <c r="B352" s="948"/>
      <c r="C352" s="948"/>
      <c r="D352" s="949"/>
      <c r="E352" s="783">
        <v>34</v>
      </c>
      <c r="F352" s="83" t="s">
        <v>24</v>
      </c>
      <c r="G352" s="83"/>
      <c r="H352" s="940"/>
      <c r="I352" s="940"/>
      <c r="J352" s="940"/>
      <c r="K352" s="940"/>
      <c r="L352" s="940"/>
    </row>
    <row r="353" spans="1:12" s="141" customFormat="1" x14ac:dyDescent="0.25">
      <c r="A353" s="947" t="s">
        <v>3778</v>
      </c>
      <c r="B353" s="948"/>
      <c r="C353" s="948"/>
      <c r="D353" s="949"/>
      <c r="E353" s="783">
        <v>19</v>
      </c>
      <c r="F353" s="83" t="s">
        <v>24</v>
      </c>
      <c r="G353" s="83"/>
      <c r="H353" s="940"/>
      <c r="I353" s="940"/>
      <c r="J353" s="940"/>
      <c r="K353" s="940"/>
      <c r="L353" s="940"/>
    </row>
    <row r="354" spans="1:12" s="141" customFormat="1" x14ac:dyDescent="0.25">
      <c r="A354" s="947" t="s">
        <v>3779</v>
      </c>
      <c r="B354" s="948"/>
      <c r="C354" s="948"/>
      <c r="D354" s="949"/>
      <c r="E354" s="783" t="s">
        <v>3936</v>
      </c>
      <c r="F354" s="83" t="s">
        <v>24</v>
      </c>
      <c r="G354" s="83"/>
      <c r="H354" s="940"/>
      <c r="I354" s="940"/>
      <c r="J354" s="940"/>
      <c r="K354" s="940"/>
      <c r="L354" s="940"/>
    </row>
    <row r="355" spans="1:12" s="141" customFormat="1" x14ac:dyDescent="0.25">
      <c r="A355" s="947" t="s">
        <v>3780</v>
      </c>
      <c r="B355" s="948"/>
      <c r="C355" s="948"/>
      <c r="D355" s="949"/>
      <c r="E355" s="783" t="s">
        <v>3937</v>
      </c>
      <c r="F355" s="83" t="s">
        <v>24</v>
      </c>
      <c r="G355" s="83"/>
      <c r="H355" s="940"/>
      <c r="I355" s="940"/>
      <c r="J355" s="940"/>
      <c r="K355" s="940"/>
      <c r="L355" s="940"/>
    </row>
    <row r="356" spans="1:12" s="141" customFormat="1" x14ac:dyDescent="0.25">
      <c r="A356" s="947" t="s">
        <v>3782</v>
      </c>
      <c r="B356" s="948"/>
      <c r="C356" s="948"/>
      <c r="D356" s="949"/>
      <c r="E356" s="783">
        <v>32</v>
      </c>
      <c r="F356" s="83" t="s">
        <v>24</v>
      </c>
      <c r="G356" s="83"/>
      <c r="H356" s="940"/>
      <c r="I356" s="940"/>
      <c r="J356" s="940"/>
      <c r="K356" s="940"/>
      <c r="L356" s="940"/>
    </row>
    <row r="357" spans="1:12" s="141" customFormat="1" ht="192" customHeight="1" x14ac:dyDescent="0.25">
      <c r="A357" s="957" t="s">
        <v>3783</v>
      </c>
      <c r="B357" s="958"/>
      <c r="C357" s="958"/>
      <c r="D357" s="959"/>
      <c r="E357" s="783"/>
      <c r="F357" s="83"/>
      <c r="G357" s="83" t="s">
        <v>24</v>
      </c>
      <c r="H357" s="970" t="s">
        <v>3938</v>
      </c>
      <c r="I357" s="971"/>
      <c r="J357" s="971"/>
      <c r="K357" s="971"/>
      <c r="L357" s="972"/>
    </row>
    <row r="358" spans="1:12" s="141" customFormat="1" x14ac:dyDescent="0.25">
      <c r="A358" s="947" t="s">
        <v>3785</v>
      </c>
      <c r="B358" s="948"/>
      <c r="C358" s="948"/>
      <c r="D358" s="949"/>
      <c r="E358" s="783" t="s">
        <v>3939</v>
      </c>
      <c r="F358" s="83" t="s">
        <v>24</v>
      </c>
      <c r="G358" s="83"/>
      <c r="H358" s="954"/>
      <c r="I358" s="955"/>
      <c r="J358" s="955"/>
      <c r="K358" s="955"/>
      <c r="L358" s="956"/>
    </row>
    <row r="359" spans="1:12" s="141" customFormat="1" x14ac:dyDescent="0.25">
      <c r="A359" s="947" t="s">
        <v>3787</v>
      </c>
      <c r="B359" s="948"/>
      <c r="C359" s="948"/>
      <c r="D359" s="949"/>
      <c r="E359" s="784"/>
      <c r="F359" s="83"/>
      <c r="G359" s="83"/>
      <c r="H359" s="940" t="s">
        <v>582</v>
      </c>
      <c r="I359" s="940"/>
      <c r="J359" s="940"/>
      <c r="K359" s="940"/>
      <c r="L359" s="940"/>
    </row>
    <row r="360" spans="1:12" s="141" customFormat="1" x14ac:dyDescent="0.25"/>
    <row r="362" spans="1:12" x14ac:dyDescent="0.25">
      <c r="A362" s="912" t="s">
        <v>3940</v>
      </c>
      <c r="B362" s="912"/>
      <c r="C362" s="912"/>
      <c r="D362" s="912"/>
      <c r="E362" s="912"/>
      <c r="F362" s="912"/>
      <c r="G362" s="912"/>
      <c r="H362" s="912"/>
      <c r="I362" s="912"/>
      <c r="J362" s="912"/>
      <c r="K362" s="912"/>
      <c r="L362" s="912"/>
    </row>
    <row r="363" spans="1:12" x14ac:dyDescent="0.25">
      <c r="G363" s="769"/>
    </row>
    <row r="364" spans="1:12" x14ac:dyDescent="0.25">
      <c r="A364" s="889" t="s">
        <v>3757</v>
      </c>
      <c r="B364" s="889"/>
      <c r="C364" s="889"/>
      <c r="D364" s="889"/>
      <c r="E364" s="760" t="s">
        <v>3758</v>
      </c>
      <c r="F364" s="761" t="s">
        <v>3759</v>
      </c>
      <c r="G364" s="761" t="s">
        <v>3760</v>
      </c>
      <c r="H364" s="889" t="s">
        <v>97</v>
      </c>
      <c r="I364" s="889"/>
      <c r="J364" s="889"/>
      <c r="K364" s="889"/>
      <c r="L364" s="889"/>
    </row>
    <row r="365" spans="1:12" x14ac:dyDescent="0.25">
      <c r="A365" s="913" t="s">
        <v>3761</v>
      </c>
      <c r="B365" s="914"/>
      <c r="C365" s="914"/>
      <c r="D365" s="915"/>
      <c r="E365" s="793" t="s">
        <v>3803</v>
      </c>
      <c r="F365" s="668" t="s">
        <v>24</v>
      </c>
      <c r="G365" s="668"/>
      <c r="H365" s="993" t="s">
        <v>3941</v>
      </c>
      <c r="I365" s="993"/>
      <c r="J365" s="993"/>
      <c r="K365" s="993"/>
      <c r="L365" s="993"/>
    </row>
    <row r="366" spans="1:12" x14ac:dyDescent="0.25">
      <c r="A366" s="905" t="s">
        <v>3764</v>
      </c>
      <c r="B366" s="906"/>
      <c r="C366" s="906"/>
      <c r="D366" s="907"/>
      <c r="E366" s="794" t="s">
        <v>3942</v>
      </c>
      <c r="F366" s="668" t="s">
        <v>24</v>
      </c>
      <c r="G366" s="668"/>
      <c r="H366" s="993"/>
      <c r="I366" s="993"/>
      <c r="J366" s="993"/>
      <c r="K366" s="993"/>
      <c r="L366" s="993"/>
    </row>
    <row r="367" spans="1:12" x14ac:dyDescent="0.25">
      <c r="A367" s="905" t="s">
        <v>3766</v>
      </c>
      <c r="B367" s="906"/>
      <c r="C367" s="906"/>
      <c r="D367" s="907"/>
      <c r="E367" s="795" t="s">
        <v>3943</v>
      </c>
      <c r="F367" s="668" t="s">
        <v>24</v>
      </c>
      <c r="G367" s="668"/>
      <c r="H367" s="997" t="s">
        <v>3944</v>
      </c>
      <c r="I367" s="997"/>
      <c r="J367" s="997"/>
      <c r="K367" s="997"/>
      <c r="L367" s="997"/>
    </row>
    <row r="368" spans="1:12" x14ac:dyDescent="0.25">
      <c r="A368" s="909" t="s">
        <v>3768</v>
      </c>
      <c r="B368" s="910"/>
      <c r="C368" s="910"/>
      <c r="D368" s="911"/>
      <c r="E368" s="796" t="s">
        <v>3945</v>
      </c>
      <c r="F368" s="668" t="s">
        <v>24</v>
      </c>
      <c r="G368" s="668"/>
      <c r="H368" s="993"/>
      <c r="I368" s="993"/>
      <c r="J368" s="993"/>
      <c r="K368" s="993"/>
      <c r="L368" s="993"/>
    </row>
    <row r="369" spans="1:12" x14ac:dyDescent="0.25">
      <c r="A369" s="909" t="s">
        <v>3770</v>
      </c>
      <c r="B369" s="910"/>
      <c r="C369" s="910"/>
      <c r="D369" s="911"/>
      <c r="E369" s="796" t="s">
        <v>3946</v>
      </c>
      <c r="F369" s="668" t="s">
        <v>24</v>
      </c>
      <c r="G369" s="668"/>
      <c r="H369" s="994"/>
      <c r="I369" s="995"/>
      <c r="J369" s="995"/>
      <c r="K369" s="995"/>
      <c r="L369" s="996"/>
    </row>
    <row r="370" spans="1:12" x14ac:dyDescent="0.25">
      <c r="A370" s="909" t="s">
        <v>3773</v>
      </c>
      <c r="B370" s="910"/>
      <c r="C370" s="910"/>
      <c r="D370" s="911"/>
      <c r="E370" s="796">
        <v>36</v>
      </c>
      <c r="F370" s="668" t="s">
        <v>24</v>
      </c>
      <c r="G370" s="668"/>
      <c r="H370" s="993"/>
      <c r="I370" s="993"/>
      <c r="J370" s="993"/>
      <c r="K370" s="993"/>
      <c r="L370" s="993"/>
    </row>
    <row r="371" spans="1:12" x14ac:dyDescent="0.25">
      <c r="A371" s="909" t="s">
        <v>3775</v>
      </c>
      <c r="B371" s="910"/>
      <c r="C371" s="910"/>
      <c r="D371" s="911"/>
      <c r="E371" s="796" t="s">
        <v>3774</v>
      </c>
      <c r="F371" s="668" t="s">
        <v>3774</v>
      </c>
      <c r="G371" s="668"/>
      <c r="H371" s="994"/>
      <c r="I371" s="995"/>
      <c r="J371" s="995"/>
      <c r="K371" s="995"/>
      <c r="L371" s="996"/>
    </row>
    <row r="372" spans="1:12" x14ac:dyDescent="0.25">
      <c r="A372" s="905" t="s">
        <v>3776</v>
      </c>
      <c r="B372" s="906"/>
      <c r="C372" s="906"/>
      <c r="D372" s="907"/>
      <c r="E372" s="794">
        <v>35</v>
      </c>
      <c r="F372" s="668" t="s">
        <v>24</v>
      </c>
      <c r="G372" s="668"/>
      <c r="H372" s="993"/>
      <c r="I372" s="993"/>
      <c r="J372" s="993"/>
      <c r="K372" s="993"/>
      <c r="L372" s="993"/>
    </row>
    <row r="373" spans="1:12" x14ac:dyDescent="0.25">
      <c r="A373" s="905" t="s">
        <v>3778</v>
      </c>
      <c r="B373" s="906"/>
      <c r="C373" s="906"/>
      <c r="D373" s="907"/>
      <c r="E373" s="794">
        <v>21</v>
      </c>
      <c r="F373" s="668" t="s">
        <v>24</v>
      </c>
      <c r="G373" s="668"/>
      <c r="H373" s="993"/>
      <c r="I373" s="993"/>
      <c r="J373" s="993"/>
      <c r="K373" s="993"/>
      <c r="L373" s="993"/>
    </row>
    <row r="374" spans="1:12" x14ac:dyDescent="0.25">
      <c r="A374" s="905" t="s">
        <v>3779</v>
      </c>
      <c r="B374" s="906"/>
      <c r="C374" s="906"/>
      <c r="D374" s="907"/>
      <c r="E374" s="794">
        <v>16</v>
      </c>
      <c r="F374" s="668" t="s">
        <v>24</v>
      </c>
      <c r="G374" s="668"/>
      <c r="H374" s="993"/>
      <c r="I374" s="993"/>
      <c r="J374" s="993"/>
      <c r="K374" s="993"/>
      <c r="L374" s="993"/>
    </row>
    <row r="375" spans="1:12" x14ac:dyDescent="0.25">
      <c r="A375" s="905" t="s">
        <v>3780</v>
      </c>
      <c r="B375" s="906"/>
      <c r="C375" s="906"/>
      <c r="D375" s="907"/>
      <c r="E375" s="794" t="s">
        <v>3947</v>
      </c>
      <c r="F375" s="668" t="s">
        <v>24</v>
      </c>
      <c r="G375" s="668"/>
      <c r="H375" s="993"/>
      <c r="I375" s="993"/>
      <c r="J375" s="993"/>
      <c r="K375" s="993"/>
      <c r="L375" s="993"/>
    </row>
    <row r="376" spans="1:12" x14ac:dyDescent="0.25">
      <c r="A376" s="905" t="s">
        <v>3782</v>
      </c>
      <c r="B376" s="906"/>
      <c r="C376" s="906"/>
      <c r="D376" s="907"/>
      <c r="E376" s="794">
        <v>13</v>
      </c>
      <c r="F376" s="668" t="s">
        <v>24</v>
      </c>
      <c r="G376" s="668"/>
      <c r="H376" s="993"/>
      <c r="I376" s="993"/>
      <c r="J376" s="993"/>
      <c r="K376" s="993"/>
      <c r="L376" s="993"/>
    </row>
    <row r="377" spans="1:12" ht="30" customHeight="1" x14ac:dyDescent="0.25">
      <c r="A377" s="920" t="s">
        <v>3783</v>
      </c>
      <c r="B377" s="921"/>
      <c r="C377" s="921"/>
      <c r="D377" s="922"/>
      <c r="E377" s="794">
        <v>10</v>
      </c>
      <c r="F377" s="668" t="s">
        <v>24</v>
      </c>
      <c r="G377" s="668"/>
      <c r="H377" s="984" t="s">
        <v>3948</v>
      </c>
      <c r="I377" s="985"/>
      <c r="J377" s="985"/>
      <c r="K377" s="985"/>
      <c r="L377" s="986"/>
    </row>
    <row r="378" spans="1:12" x14ac:dyDescent="0.25">
      <c r="A378" s="905" t="s">
        <v>3785</v>
      </c>
      <c r="B378" s="906"/>
      <c r="C378" s="906"/>
      <c r="D378" s="907"/>
      <c r="E378" s="794" t="s">
        <v>3949</v>
      </c>
      <c r="F378" s="668" t="s">
        <v>24</v>
      </c>
      <c r="G378" s="668"/>
      <c r="H378" s="994"/>
      <c r="I378" s="995"/>
      <c r="J378" s="995"/>
      <c r="K378" s="995"/>
      <c r="L378" s="996"/>
    </row>
    <row r="379" spans="1:12" x14ac:dyDescent="0.25">
      <c r="A379" s="905" t="s">
        <v>3787</v>
      </c>
      <c r="B379" s="906"/>
      <c r="C379" s="906"/>
      <c r="D379" s="907"/>
      <c r="E379" s="794"/>
      <c r="F379" s="668" t="s">
        <v>3774</v>
      </c>
      <c r="G379" s="668"/>
      <c r="H379" s="993"/>
      <c r="I379" s="993"/>
      <c r="J379" s="993"/>
      <c r="K379" s="993"/>
      <c r="L379" s="993"/>
    </row>
    <row r="382" spans="1:12" s="141" customFormat="1" x14ac:dyDescent="0.25">
      <c r="A382" s="933" t="s">
        <v>3950</v>
      </c>
      <c r="B382" s="933"/>
      <c r="C382" s="933"/>
      <c r="D382" s="933"/>
      <c r="E382" s="933"/>
      <c r="F382" s="933"/>
      <c r="G382" s="933"/>
      <c r="H382" s="933"/>
      <c r="I382" s="933"/>
      <c r="J382" s="933"/>
      <c r="K382" s="933"/>
      <c r="L382" s="933"/>
    </row>
    <row r="383" spans="1:12" x14ac:dyDescent="0.25">
      <c r="A383" s="141"/>
      <c r="B383" s="141"/>
      <c r="C383" s="141"/>
      <c r="D383" s="141"/>
      <c r="E383" s="141"/>
      <c r="F383" s="141"/>
      <c r="G383" s="141"/>
      <c r="H383" s="141"/>
      <c r="I383" s="141"/>
      <c r="J383" s="141"/>
      <c r="K383" s="141"/>
      <c r="L383" s="141"/>
    </row>
    <row r="384" spans="1:12" ht="15" customHeight="1" x14ac:dyDescent="0.25">
      <c r="A384" s="1001" t="s">
        <v>3757</v>
      </c>
      <c r="B384" s="1001"/>
      <c r="C384" s="1001"/>
      <c r="D384" s="1001"/>
      <c r="E384" s="787" t="s">
        <v>3758</v>
      </c>
      <c r="F384" s="788" t="s">
        <v>3759</v>
      </c>
      <c r="G384" s="788" t="s">
        <v>3760</v>
      </c>
      <c r="H384" s="1001" t="s">
        <v>97</v>
      </c>
      <c r="I384" s="1001"/>
      <c r="J384" s="1001"/>
      <c r="K384" s="1001"/>
      <c r="L384" s="1001"/>
    </row>
    <row r="385" spans="1:12" ht="15" customHeight="1" x14ac:dyDescent="0.25">
      <c r="A385" s="937" t="s">
        <v>3761</v>
      </c>
      <c r="B385" s="938"/>
      <c r="C385" s="938"/>
      <c r="D385" s="939"/>
      <c r="E385" s="779" t="s">
        <v>3951</v>
      </c>
      <c r="F385" s="83" t="s">
        <v>24</v>
      </c>
      <c r="G385" s="83"/>
      <c r="H385" s="970" t="s">
        <v>3952</v>
      </c>
      <c r="I385" s="971"/>
      <c r="J385" s="971"/>
      <c r="K385" s="971"/>
      <c r="L385" s="972"/>
    </row>
    <row r="386" spans="1:12" ht="15" customHeight="1" x14ac:dyDescent="0.25">
      <c r="A386" s="947" t="s">
        <v>3953</v>
      </c>
      <c r="B386" s="948"/>
      <c r="C386" s="948"/>
      <c r="D386" s="949"/>
      <c r="E386" s="783">
        <v>32</v>
      </c>
      <c r="F386" s="83" t="s">
        <v>24</v>
      </c>
      <c r="G386" s="82"/>
      <c r="H386" s="940"/>
      <c r="I386" s="940"/>
      <c r="J386" s="940"/>
      <c r="K386" s="940"/>
      <c r="L386" s="940"/>
    </row>
    <row r="387" spans="1:12" ht="15" customHeight="1" x14ac:dyDescent="0.25">
      <c r="A387" s="998" t="s">
        <v>3766</v>
      </c>
      <c r="B387" s="999"/>
      <c r="C387" s="999"/>
      <c r="D387" s="1000"/>
      <c r="E387" s="783" t="s">
        <v>3954</v>
      </c>
      <c r="F387" s="83" t="s">
        <v>24</v>
      </c>
      <c r="G387" s="83"/>
      <c r="H387" s="944"/>
      <c r="I387" s="945"/>
      <c r="J387" s="945"/>
      <c r="K387" s="945"/>
      <c r="L387" s="946"/>
    </row>
    <row r="388" spans="1:12" ht="15" customHeight="1" x14ac:dyDescent="0.25">
      <c r="A388" s="947" t="s">
        <v>3768</v>
      </c>
      <c r="B388" s="948"/>
      <c r="C388" s="948"/>
      <c r="D388" s="949"/>
      <c r="E388" s="783">
        <v>35</v>
      </c>
      <c r="F388" s="83" t="s">
        <v>24</v>
      </c>
      <c r="G388" s="82"/>
      <c r="H388" s="940"/>
      <c r="I388" s="940"/>
      <c r="J388" s="940"/>
      <c r="K388" s="940"/>
      <c r="L388" s="940"/>
    </row>
    <row r="389" spans="1:12" ht="15" customHeight="1" x14ac:dyDescent="0.25">
      <c r="A389" s="947" t="s">
        <v>3770</v>
      </c>
      <c r="B389" s="948"/>
      <c r="C389" s="948"/>
      <c r="D389" s="949"/>
      <c r="E389" s="783" t="s">
        <v>3955</v>
      </c>
      <c r="F389" s="74" t="s">
        <v>24</v>
      </c>
      <c r="G389" s="82"/>
      <c r="H389" s="954" t="s">
        <v>3956</v>
      </c>
      <c r="I389" s="955"/>
      <c r="J389" s="955"/>
      <c r="K389" s="955"/>
      <c r="L389" s="956"/>
    </row>
    <row r="390" spans="1:12" ht="15" customHeight="1" x14ac:dyDescent="0.25">
      <c r="A390" s="947" t="s">
        <v>3773</v>
      </c>
      <c r="B390" s="948"/>
      <c r="C390" s="948"/>
      <c r="D390" s="949"/>
      <c r="E390" s="783"/>
      <c r="F390" s="783" t="s">
        <v>3774</v>
      </c>
      <c r="G390" s="83"/>
      <c r="H390" s="940"/>
      <c r="I390" s="940"/>
      <c r="J390" s="940"/>
      <c r="K390" s="940"/>
      <c r="L390" s="940"/>
    </row>
    <row r="391" spans="1:12" ht="15" customHeight="1" x14ac:dyDescent="0.25">
      <c r="A391" s="947" t="s">
        <v>3775</v>
      </c>
      <c r="B391" s="948"/>
      <c r="C391" s="948"/>
      <c r="D391" s="949"/>
      <c r="E391" s="783"/>
      <c r="F391" s="83" t="s">
        <v>3774</v>
      </c>
      <c r="G391" s="82"/>
      <c r="H391" s="954" t="s">
        <v>239</v>
      </c>
      <c r="I391" s="955"/>
      <c r="J391" s="955"/>
      <c r="K391" s="955"/>
      <c r="L391" s="956"/>
    </row>
    <row r="392" spans="1:12" ht="15" customHeight="1" x14ac:dyDescent="0.25">
      <c r="A392" s="947" t="s">
        <v>3776</v>
      </c>
      <c r="B392" s="948"/>
      <c r="C392" s="948"/>
      <c r="D392" s="949"/>
      <c r="E392" s="783">
        <v>44</v>
      </c>
      <c r="F392" s="83" t="s">
        <v>24</v>
      </c>
      <c r="G392" s="82"/>
      <c r="H392" s="940"/>
      <c r="I392" s="940"/>
      <c r="J392" s="940"/>
      <c r="K392" s="940"/>
      <c r="L392" s="940"/>
    </row>
    <row r="393" spans="1:12" ht="15" customHeight="1" x14ac:dyDescent="0.25">
      <c r="A393" s="947" t="s">
        <v>3778</v>
      </c>
      <c r="B393" s="948"/>
      <c r="C393" s="948"/>
      <c r="D393" s="949"/>
      <c r="E393" s="783">
        <v>34</v>
      </c>
      <c r="F393" s="83" t="s">
        <v>24</v>
      </c>
      <c r="G393" s="82"/>
      <c r="H393" s="940"/>
      <c r="I393" s="940"/>
      <c r="J393" s="940"/>
      <c r="K393" s="940"/>
      <c r="L393" s="940"/>
    </row>
    <row r="394" spans="1:12" ht="15" customHeight="1" x14ac:dyDescent="0.25">
      <c r="A394" s="1005" t="s">
        <v>3779</v>
      </c>
      <c r="B394" s="1006"/>
      <c r="C394" s="1006"/>
      <c r="D394" s="1007"/>
      <c r="E394" s="783">
        <v>39</v>
      </c>
      <c r="F394" s="83" t="s">
        <v>24</v>
      </c>
      <c r="G394" s="82"/>
      <c r="H394" s="944"/>
      <c r="I394" s="945"/>
      <c r="J394" s="945"/>
      <c r="K394" s="945"/>
      <c r="L394" s="946"/>
    </row>
    <row r="395" spans="1:12" ht="15" customHeight="1" x14ac:dyDescent="0.25">
      <c r="A395" s="947" t="s">
        <v>3780</v>
      </c>
      <c r="B395" s="948"/>
      <c r="C395" s="948"/>
      <c r="D395" s="949"/>
      <c r="E395" s="783">
        <v>40</v>
      </c>
      <c r="F395" s="83" t="s">
        <v>24</v>
      </c>
      <c r="G395" s="82"/>
      <c r="H395" s="944"/>
      <c r="I395" s="945"/>
      <c r="J395" s="945"/>
      <c r="K395" s="945"/>
      <c r="L395" s="946"/>
    </row>
    <row r="396" spans="1:12" ht="15" customHeight="1" x14ac:dyDescent="0.25">
      <c r="A396" s="947" t="s">
        <v>3782</v>
      </c>
      <c r="B396" s="948"/>
      <c r="C396" s="948"/>
      <c r="D396" s="949"/>
      <c r="E396" s="783">
        <v>41</v>
      </c>
      <c r="F396" s="83" t="s">
        <v>24</v>
      </c>
      <c r="G396" s="82"/>
      <c r="H396" s="940"/>
      <c r="I396" s="940"/>
      <c r="J396" s="940"/>
      <c r="K396" s="940"/>
      <c r="L396" s="940"/>
    </row>
    <row r="397" spans="1:12" ht="27" customHeight="1" x14ac:dyDescent="0.25">
      <c r="A397" s="1002" t="s">
        <v>3783</v>
      </c>
      <c r="B397" s="1003"/>
      <c r="C397" s="1003"/>
      <c r="D397" s="1004"/>
      <c r="E397" s="783"/>
      <c r="F397" s="83"/>
      <c r="G397" s="83" t="s">
        <v>24</v>
      </c>
      <c r="H397" s="944" t="s">
        <v>3865</v>
      </c>
      <c r="I397" s="945"/>
      <c r="J397" s="945"/>
      <c r="K397" s="945"/>
      <c r="L397" s="946"/>
    </row>
    <row r="398" spans="1:12" ht="15" customHeight="1" x14ac:dyDescent="0.25">
      <c r="A398" s="947" t="s">
        <v>3785</v>
      </c>
      <c r="B398" s="948"/>
      <c r="C398" s="948"/>
      <c r="D398" s="949"/>
      <c r="E398" s="783" t="s">
        <v>3957</v>
      </c>
      <c r="F398" s="83" t="s">
        <v>24</v>
      </c>
      <c r="G398" s="83"/>
      <c r="H398" s="970"/>
      <c r="I398" s="971"/>
      <c r="J398" s="971"/>
      <c r="K398" s="971"/>
      <c r="L398" s="972"/>
    </row>
    <row r="399" spans="1:12" ht="15" customHeight="1" x14ac:dyDescent="0.25">
      <c r="A399" s="947" t="s">
        <v>3787</v>
      </c>
      <c r="B399" s="948"/>
      <c r="C399" s="948"/>
      <c r="D399" s="949"/>
      <c r="E399" s="783" t="s">
        <v>239</v>
      </c>
      <c r="F399" s="82"/>
      <c r="G399" s="82"/>
      <c r="H399" s="940" t="s">
        <v>239</v>
      </c>
      <c r="I399" s="940"/>
      <c r="J399" s="940"/>
      <c r="K399" s="940"/>
      <c r="L399" s="940"/>
    </row>
    <row r="400" spans="1:12" x14ac:dyDescent="0.25">
      <c r="A400" s="141"/>
      <c r="B400" s="141"/>
      <c r="C400" s="141"/>
      <c r="D400" s="141"/>
      <c r="E400" s="141"/>
      <c r="F400" s="141"/>
      <c r="G400" s="141"/>
      <c r="H400" s="141"/>
      <c r="I400" s="141"/>
      <c r="J400" s="141"/>
      <c r="K400" s="141"/>
      <c r="L400" s="141"/>
    </row>
    <row r="402" spans="1:12" x14ac:dyDescent="0.25">
      <c r="A402" s="1008" t="s">
        <v>3958</v>
      </c>
      <c r="B402" s="1008"/>
      <c r="C402" s="1008"/>
      <c r="D402" s="1008"/>
      <c r="E402" s="1008"/>
      <c r="F402" s="1008"/>
      <c r="G402" s="1008"/>
      <c r="H402" s="1008"/>
      <c r="I402" s="1008"/>
      <c r="J402" s="1008"/>
      <c r="K402" s="1008"/>
      <c r="L402" s="1008"/>
    </row>
    <row r="403" spans="1:12" x14ac:dyDescent="0.25">
      <c r="A403" s="272"/>
      <c r="B403" s="272"/>
      <c r="C403" s="272"/>
      <c r="D403" s="272"/>
      <c r="E403" s="272"/>
      <c r="F403" s="272"/>
      <c r="G403" s="272"/>
      <c r="H403" s="272"/>
      <c r="I403" s="272"/>
      <c r="J403" s="272"/>
      <c r="K403" s="272"/>
      <c r="L403" s="272"/>
    </row>
    <row r="404" spans="1:12" ht="15" customHeight="1" x14ac:dyDescent="0.25">
      <c r="A404" s="1009" t="s">
        <v>3757</v>
      </c>
      <c r="B404" s="1009"/>
      <c r="C404" s="1009"/>
      <c r="D404" s="1009"/>
      <c r="E404" s="797" t="s">
        <v>3758</v>
      </c>
      <c r="F404" s="798" t="s">
        <v>3759</v>
      </c>
      <c r="G404" s="798" t="s">
        <v>3760</v>
      </c>
      <c r="H404" s="1009" t="s">
        <v>97</v>
      </c>
      <c r="I404" s="1009"/>
      <c r="J404" s="1009"/>
      <c r="K404" s="1009"/>
      <c r="L404" s="1009"/>
    </row>
    <row r="405" spans="1:12" ht="15" customHeight="1" x14ac:dyDescent="0.25">
      <c r="A405" s="937" t="s">
        <v>3761</v>
      </c>
      <c r="B405" s="938"/>
      <c r="C405" s="938"/>
      <c r="D405" s="939"/>
      <c r="E405" s="779" t="s">
        <v>3959</v>
      </c>
      <c r="F405" s="83" t="s">
        <v>24</v>
      </c>
      <c r="G405" s="83"/>
      <c r="H405" s="970" t="s">
        <v>3960</v>
      </c>
      <c r="I405" s="971"/>
      <c r="J405" s="971"/>
      <c r="K405" s="971"/>
      <c r="L405" s="972"/>
    </row>
    <row r="406" spans="1:12" ht="15" customHeight="1" x14ac:dyDescent="0.25">
      <c r="A406" s="947" t="s">
        <v>3953</v>
      </c>
      <c r="B406" s="948"/>
      <c r="C406" s="948"/>
      <c r="D406" s="949"/>
      <c r="E406" s="783">
        <v>13</v>
      </c>
      <c r="F406" s="83" t="s">
        <v>24</v>
      </c>
      <c r="G406" s="82"/>
      <c r="H406" s="940"/>
      <c r="I406" s="940"/>
      <c r="J406" s="940"/>
      <c r="K406" s="940"/>
      <c r="L406" s="940"/>
    </row>
    <row r="407" spans="1:12" ht="15" customHeight="1" x14ac:dyDescent="0.25">
      <c r="A407" s="998" t="s">
        <v>3766</v>
      </c>
      <c r="B407" s="999"/>
      <c r="C407" s="999"/>
      <c r="D407" s="1000"/>
      <c r="E407" s="783" t="s">
        <v>3961</v>
      </c>
      <c r="F407" s="83" t="s">
        <v>24</v>
      </c>
      <c r="G407" s="83"/>
      <c r="H407" s="970" t="s">
        <v>3962</v>
      </c>
      <c r="I407" s="971"/>
      <c r="J407" s="971"/>
      <c r="K407" s="971"/>
      <c r="L407" s="972"/>
    </row>
    <row r="408" spans="1:12" ht="15" customHeight="1" x14ac:dyDescent="0.25">
      <c r="A408" s="947" t="s">
        <v>3768</v>
      </c>
      <c r="B408" s="948"/>
      <c r="C408" s="948"/>
      <c r="D408" s="949"/>
      <c r="E408" s="783" t="s">
        <v>3963</v>
      </c>
      <c r="F408" s="83" t="s">
        <v>24</v>
      </c>
      <c r="G408" s="82"/>
      <c r="H408" s="940"/>
      <c r="I408" s="940"/>
      <c r="J408" s="940"/>
      <c r="K408" s="940"/>
      <c r="L408" s="940"/>
    </row>
    <row r="409" spans="1:12" ht="15" customHeight="1" x14ac:dyDescent="0.25">
      <c r="A409" s="947" t="s">
        <v>3770</v>
      </c>
      <c r="B409" s="948"/>
      <c r="C409" s="948"/>
      <c r="D409" s="949"/>
      <c r="E409" s="783" t="s">
        <v>3964</v>
      </c>
      <c r="F409" s="74" t="s">
        <v>24</v>
      </c>
      <c r="G409" s="82"/>
      <c r="H409" s="954"/>
      <c r="I409" s="955"/>
      <c r="J409" s="955"/>
      <c r="K409" s="955"/>
      <c r="L409" s="956"/>
    </row>
    <row r="410" spans="1:12" ht="15" customHeight="1" x14ac:dyDescent="0.25">
      <c r="A410" s="947" t="s">
        <v>3773</v>
      </c>
      <c r="B410" s="948"/>
      <c r="C410" s="948"/>
      <c r="D410" s="949"/>
      <c r="E410" s="783" t="s">
        <v>3965</v>
      </c>
      <c r="F410" s="783" t="s">
        <v>24</v>
      </c>
      <c r="G410" s="83"/>
      <c r="H410" s="940"/>
      <c r="I410" s="940"/>
      <c r="J410" s="940"/>
      <c r="K410" s="940"/>
      <c r="L410" s="940"/>
    </row>
    <row r="411" spans="1:12" ht="15" customHeight="1" x14ac:dyDescent="0.25">
      <c r="A411" s="947" t="s">
        <v>3775</v>
      </c>
      <c r="B411" s="948"/>
      <c r="C411" s="948"/>
      <c r="D411" s="949"/>
      <c r="E411" s="783"/>
      <c r="F411" s="83" t="s">
        <v>3774</v>
      </c>
      <c r="G411" s="82"/>
      <c r="H411" s="954"/>
      <c r="I411" s="955"/>
      <c r="J411" s="955"/>
      <c r="K411" s="955"/>
      <c r="L411" s="956"/>
    </row>
    <row r="412" spans="1:12" ht="15" customHeight="1" x14ac:dyDescent="0.25">
      <c r="A412" s="947" t="s">
        <v>3776</v>
      </c>
      <c r="B412" s="948"/>
      <c r="C412" s="948"/>
      <c r="D412" s="949"/>
      <c r="E412" s="783">
        <v>8</v>
      </c>
      <c r="F412" s="83" t="s">
        <v>24</v>
      </c>
      <c r="G412" s="82"/>
      <c r="H412" s="940"/>
      <c r="I412" s="940"/>
      <c r="J412" s="940"/>
      <c r="K412" s="940"/>
      <c r="L412" s="940"/>
    </row>
    <row r="413" spans="1:12" ht="15" customHeight="1" x14ac:dyDescent="0.25">
      <c r="A413" s="947" t="s">
        <v>3778</v>
      </c>
      <c r="B413" s="948"/>
      <c r="C413" s="948"/>
      <c r="D413" s="949"/>
      <c r="E413" s="783"/>
      <c r="F413" s="83" t="s">
        <v>24</v>
      </c>
      <c r="G413" s="82"/>
      <c r="H413" s="940"/>
      <c r="I413" s="940"/>
      <c r="J413" s="940"/>
      <c r="K413" s="940"/>
      <c r="L413" s="940"/>
    </row>
    <row r="414" spans="1:12" ht="39" customHeight="1" x14ac:dyDescent="0.25">
      <c r="A414" s="1005" t="s">
        <v>3779</v>
      </c>
      <c r="B414" s="1006"/>
      <c r="C414" s="1006"/>
      <c r="D414" s="1007"/>
      <c r="E414" s="783">
        <v>12</v>
      </c>
      <c r="F414" s="83" t="s">
        <v>24</v>
      </c>
      <c r="G414" s="82"/>
      <c r="H414" s="944"/>
      <c r="I414" s="945"/>
      <c r="J414" s="945"/>
      <c r="K414" s="945"/>
      <c r="L414" s="946"/>
    </row>
    <row r="415" spans="1:12" ht="15" customHeight="1" x14ac:dyDescent="0.25">
      <c r="A415" s="947" t="s">
        <v>3780</v>
      </c>
      <c r="B415" s="948"/>
      <c r="C415" s="948"/>
      <c r="D415" s="949"/>
      <c r="E415" s="783" t="s">
        <v>3966</v>
      </c>
      <c r="F415" s="83" t="s">
        <v>24</v>
      </c>
      <c r="G415" s="82"/>
      <c r="H415" s="944"/>
      <c r="I415" s="945"/>
      <c r="J415" s="945"/>
      <c r="K415" s="945"/>
      <c r="L415" s="946"/>
    </row>
    <row r="416" spans="1:12" ht="15" customHeight="1" x14ac:dyDescent="0.25">
      <c r="A416" s="947" t="s">
        <v>3782</v>
      </c>
      <c r="B416" s="948"/>
      <c r="C416" s="948"/>
      <c r="D416" s="949"/>
      <c r="E416" s="783">
        <v>9</v>
      </c>
      <c r="F416" s="83" t="s">
        <v>24</v>
      </c>
      <c r="G416" s="82"/>
      <c r="H416" s="940"/>
      <c r="I416" s="940"/>
      <c r="J416" s="940"/>
      <c r="K416" s="940"/>
      <c r="L416" s="940"/>
    </row>
    <row r="417" spans="1:12" ht="50.25" customHeight="1" x14ac:dyDescent="0.25">
      <c r="A417" s="1002" t="s">
        <v>3783</v>
      </c>
      <c r="B417" s="1003"/>
      <c r="C417" s="1003"/>
      <c r="D417" s="1004"/>
      <c r="E417" s="783" t="s">
        <v>239</v>
      </c>
      <c r="F417" s="83" t="s">
        <v>24</v>
      </c>
      <c r="G417" s="83"/>
      <c r="H417" s="944" t="s">
        <v>3967</v>
      </c>
      <c r="I417" s="945"/>
      <c r="J417" s="945"/>
      <c r="K417" s="945"/>
      <c r="L417" s="946"/>
    </row>
    <row r="418" spans="1:12" ht="15" customHeight="1" x14ac:dyDescent="0.25">
      <c r="A418" s="947" t="s">
        <v>3785</v>
      </c>
      <c r="B418" s="948"/>
      <c r="C418" s="948"/>
      <c r="D418" s="949"/>
      <c r="E418" s="783" t="s">
        <v>3968</v>
      </c>
      <c r="F418" s="83" t="s">
        <v>24</v>
      </c>
      <c r="G418" s="83"/>
      <c r="H418" s="970"/>
      <c r="I418" s="971"/>
      <c r="J418" s="971"/>
      <c r="K418" s="971"/>
      <c r="L418" s="972"/>
    </row>
    <row r="419" spans="1:12" ht="15" customHeight="1" x14ac:dyDescent="0.25">
      <c r="A419" s="947" t="s">
        <v>3787</v>
      </c>
      <c r="B419" s="948"/>
      <c r="C419" s="948"/>
      <c r="D419" s="949"/>
      <c r="E419" s="783" t="s">
        <v>239</v>
      </c>
      <c r="F419" s="82"/>
      <c r="G419" s="82"/>
      <c r="H419" s="940" t="s">
        <v>239</v>
      </c>
      <c r="I419" s="940"/>
      <c r="J419" s="940"/>
      <c r="K419" s="940"/>
      <c r="L419" s="940"/>
    </row>
    <row r="422" spans="1:12" x14ac:dyDescent="0.25">
      <c r="A422" s="1008" t="s">
        <v>3969</v>
      </c>
      <c r="B422" s="1008"/>
      <c r="C422" s="1008"/>
      <c r="D422" s="1008"/>
      <c r="E422" s="1008"/>
      <c r="F422" s="1008"/>
      <c r="G422" s="1008"/>
      <c r="H422" s="1008"/>
      <c r="I422" s="1008"/>
      <c r="J422" s="1008"/>
      <c r="K422" s="1008"/>
      <c r="L422" s="1008"/>
    </row>
    <row r="423" spans="1:12" x14ac:dyDescent="0.25">
      <c r="A423" s="272"/>
      <c r="B423" s="272"/>
      <c r="C423" s="272"/>
      <c r="D423" s="272"/>
      <c r="E423" s="272"/>
      <c r="F423" s="272"/>
      <c r="G423" s="272"/>
      <c r="H423" s="272"/>
      <c r="I423" s="272"/>
      <c r="J423" s="272"/>
      <c r="K423" s="272"/>
      <c r="L423" s="272"/>
    </row>
    <row r="424" spans="1:12" ht="15" customHeight="1" x14ac:dyDescent="0.25">
      <c r="A424" s="1009" t="s">
        <v>3757</v>
      </c>
      <c r="B424" s="1009"/>
      <c r="C424" s="1009"/>
      <c r="D424" s="1009"/>
      <c r="E424" s="797" t="s">
        <v>3758</v>
      </c>
      <c r="F424" s="798" t="s">
        <v>3759</v>
      </c>
      <c r="G424" s="798" t="s">
        <v>3760</v>
      </c>
      <c r="H424" s="1009" t="s">
        <v>97</v>
      </c>
      <c r="I424" s="1009"/>
      <c r="J424" s="1009"/>
      <c r="K424" s="1009"/>
      <c r="L424" s="1009"/>
    </row>
    <row r="425" spans="1:12" ht="15" customHeight="1" x14ac:dyDescent="0.25">
      <c r="A425" s="937" t="s">
        <v>3761</v>
      </c>
      <c r="B425" s="938"/>
      <c r="C425" s="938"/>
      <c r="D425" s="939"/>
      <c r="E425" s="779" t="s">
        <v>3970</v>
      </c>
      <c r="F425" s="83" t="s">
        <v>24</v>
      </c>
      <c r="G425" s="83"/>
      <c r="H425" s="944" t="s">
        <v>3971</v>
      </c>
      <c r="I425" s="945"/>
      <c r="J425" s="945"/>
      <c r="K425" s="945"/>
      <c r="L425" s="946"/>
    </row>
    <row r="426" spans="1:12" ht="15" customHeight="1" x14ac:dyDescent="0.25">
      <c r="A426" s="947" t="s">
        <v>3953</v>
      </c>
      <c r="B426" s="948"/>
      <c r="C426" s="948"/>
      <c r="D426" s="949"/>
      <c r="E426" s="783">
        <v>10</v>
      </c>
      <c r="F426" s="83" t="s">
        <v>24</v>
      </c>
      <c r="G426" s="82"/>
      <c r="H426" s="940"/>
      <c r="I426" s="940"/>
      <c r="J426" s="940"/>
      <c r="K426" s="940"/>
      <c r="L426" s="940"/>
    </row>
    <row r="427" spans="1:12" ht="15" customHeight="1" x14ac:dyDescent="0.25">
      <c r="A427" s="1005" t="s">
        <v>3766</v>
      </c>
      <c r="B427" s="1006"/>
      <c r="C427" s="1006"/>
      <c r="D427" s="1007"/>
      <c r="E427" s="783"/>
      <c r="F427" s="83" t="s">
        <v>24</v>
      </c>
      <c r="G427" s="83"/>
      <c r="H427" s="944"/>
      <c r="I427" s="945"/>
      <c r="J427" s="945"/>
      <c r="K427" s="945"/>
      <c r="L427" s="946"/>
    </row>
    <row r="428" spans="1:12" ht="15" customHeight="1" x14ac:dyDescent="0.25">
      <c r="A428" s="947" t="s">
        <v>3768</v>
      </c>
      <c r="B428" s="948"/>
      <c r="C428" s="948"/>
      <c r="D428" s="949"/>
      <c r="E428" s="783" t="s">
        <v>239</v>
      </c>
      <c r="F428" s="83" t="s">
        <v>24</v>
      </c>
      <c r="G428" s="82"/>
      <c r="H428" s="940"/>
      <c r="I428" s="940"/>
      <c r="J428" s="940"/>
      <c r="K428" s="940"/>
      <c r="L428" s="940"/>
    </row>
    <row r="429" spans="1:12" ht="15" customHeight="1" x14ac:dyDescent="0.25">
      <c r="A429" s="947" t="s">
        <v>3770</v>
      </c>
      <c r="B429" s="948"/>
      <c r="C429" s="948"/>
      <c r="D429" s="949"/>
      <c r="E429" s="783" t="s">
        <v>239</v>
      </c>
      <c r="F429" s="83" t="s">
        <v>24</v>
      </c>
      <c r="G429" s="82"/>
      <c r="H429" s="954" t="s">
        <v>3972</v>
      </c>
      <c r="I429" s="955"/>
      <c r="J429" s="955"/>
      <c r="K429" s="955"/>
      <c r="L429" s="956"/>
    </row>
    <row r="430" spans="1:12" ht="15" customHeight="1" x14ac:dyDescent="0.25">
      <c r="A430" s="947" t="s">
        <v>3773</v>
      </c>
      <c r="B430" s="948"/>
      <c r="C430" s="948"/>
      <c r="D430" s="949"/>
      <c r="E430" s="783">
        <v>8</v>
      </c>
      <c r="F430" s="83" t="s">
        <v>24</v>
      </c>
      <c r="G430" s="83"/>
      <c r="H430" s="940"/>
      <c r="I430" s="940"/>
      <c r="J430" s="940"/>
      <c r="K430" s="940"/>
      <c r="L430" s="940"/>
    </row>
    <row r="431" spans="1:12" ht="15" customHeight="1" x14ac:dyDescent="0.25">
      <c r="A431" s="947" t="s">
        <v>3775</v>
      </c>
      <c r="B431" s="948"/>
      <c r="C431" s="948"/>
      <c r="D431" s="949"/>
      <c r="E431" s="783" t="s">
        <v>239</v>
      </c>
      <c r="F431" s="83" t="s">
        <v>3774</v>
      </c>
      <c r="G431" s="82"/>
      <c r="H431" s="954" t="s">
        <v>239</v>
      </c>
      <c r="I431" s="955"/>
      <c r="J431" s="955"/>
      <c r="K431" s="955"/>
      <c r="L431" s="956"/>
    </row>
    <row r="432" spans="1:12" ht="15" customHeight="1" x14ac:dyDescent="0.25">
      <c r="A432" s="947" t="s">
        <v>3776</v>
      </c>
      <c r="B432" s="948"/>
      <c r="C432" s="948"/>
      <c r="D432" s="949"/>
      <c r="E432" s="783">
        <v>21</v>
      </c>
      <c r="F432" s="83" t="s">
        <v>24</v>
      </c>
      <c r="G432" s="82"/>
      <c r="H432" s="940"/>
      <c r="I432" s="940"/>
      <c r="J432" s="940"/>
      <c r="K432" s="940"/>
      <c r="L432" s="940"/>
    </row>
    <row r="433" spans="1:12" ht="15" customHeight="1" x14ac:dyDescent="0.25">
      <c r="A433" s="947" t="s">
        <v>3778</v>
      </c>
      <c r="B433" s="948"/>
      <c r="C433" s="948"/>
      <c r="D433" s="949"/>
      <c r="E433" s="783">
        <v>9</v>
      </c>
      <c r="F433" s="83" t="s">
        <v>24</v>
      </c>
      <c r="G433" s="82"/>
      <c r="H433" s="940"/>
      <c r="I433" s="940"/>
      <c r="J433" s="940"/>
      <c r="K433" s="940"/>
      <c r="L433" s="940"/>
    </row>
    <row r="434" spans="1:12" ht="32.25" customHeight="1" x14ac:dyDescent="0.25">
      <c r="A434" s="998" t="s">
        <v>3779</v>
      </c>
      <c r="B434" s="999"/>
      <c r="C434" s="999"/>
      <c r="D434" s="1000"/>
      <c r="E434" s="783">
        <v>17</v>
      </c>
      <c r="F434" s="83" t="s">
        <v>24</v>
      </c>
      <c r="G434" s="82"/>
      <c r="H434" s="944"/>
      <c r="I434" s="945"/>
      <c r="J434" s="945"/>
      <c r="K434" s="945"/>
      <c r="L434" s="946"/>
    </row>
    <row r="435" spans="1:12" ht="15" customHeight="1" x14ac:dyDescent="0.25">
      <c r="A435" s="947" t="s">
        <v>3780</v>
      </c>
      <c r="B435" s="948"/>
      <c r="C435" s="948"/>
      <c r="D435" s="949"/>
      <c r="E435" s="783" t="s">
        <v>3973</v>
      </c>
      <c r="F435" s="83" t="s">
        <v>24</v>
      </c>
      <c r="G435" s="82"/>
      <c r="H435" s="940"/>
      <c r="I435" s="940"/>
      <c r="J435" s="940"/>
      <c r="K435" s="940"/>
      <c r="L435" s="940"/>
    </row>
    <row r="436" spans="1:12" ht="15" customHeight="1" x14ac:dyDescent="0.25">
      <c r="A436" s="947" t="s">
        <v>3782</v>
      </c>
      <c r="B436" s="948"/>
      <c r="C436" s="948"/>
      <c r="D436" s="949"/>
      <c r="E436" s="783">
        <v>20</v>
      </c>
      <c r="F436" s="83" t="s">
        <v>24</v>
      </c>
      <c r="G436" s="82"/>
      <c r="H436" s="940"/>
      <c r="I436" s="940"/>
      <c r="J436" s="940"/>
      <c r="K436" s="940"/>
      <c r="L436" s="940"/>
    </row>
    <row r="437" spans="1:12" ht="44.25" customHeight="1" x14ac:dyDescent="0.25">
      <c r="A437" s="1002" t="s">
        <v>3783</v>
      </c>
      <c r="B437" s="1003"/>
      <c r="C437" s="1003"/>
      <c r="D437" s="1004"/>
      <c r="E437" s="783">
        <v>7</v>
      </c>
      <c r="F437" s="83" t="s">
        <v>24</v>
      </c>
      <c r="G437" s="82"/>
      <c r="H437" s="944" t="s">
        <v>3974</v>
      </c>
      <c r="I437" s="945"/>
      <c r="J437" s="945"/>
      <c r="K437" s="945"/>
      <c r="L437" s="946"/>
    </row>
    <row r="438" spans="1:12" ht="15" customHeight="1" x14ac:dyDescent="0.25">
      <c r="A438" s="947" t="s">
        <v>3785</v>
      </c>
      <c r="B438" s="948"/>
      <c r="C438" s="948"/>
      <c r="D438" s="949"/>
      <c r="E438" s="783" t="s">
        <v>3975</v>
      </c>
      <c r="F438" s="83" t="s">
        <v>24</v>
      </c>
      <c r="G438" s="83"/>
      <c r="H438" s="944"/>
      <c r="I438" s="945"/>
      <c r="J438" s="945"/>
      <c r="K438" s="945"/>
      <c r="L438" s="946"/>
    </row>
    <row r="439" spans="1:12" ht="15" customHeight="1" x14ac:dyDescent="0.25">
      <c r="A439" s="947" t="s">
        <v>3787</v>
      </c>
      <c r="B439" s="948"/>
      <c r="C439" s="948"/>
      <c r="D439" s="949"/>
      <c r="E439" s="783" t="s">
        <v>239</v>
      </c>
      <c r="F439" s="82"/>
      <c r="G439" s="82"/>
      <c r="H439" s="940" t="s">
        <v>239</v>
      </c>
      <c r="I439" s="940"/>
      <c r="J439" s="940"/>
      <c r="K439" s="940"/>
      <c r="L439" s="940"/>
    </row>
    <row r="440" spans="1:12" x14ac:dyDescent="0.25">
      <c r="A440" s="141"/>
      <c r="B440" s="141"/>
      <c r="C440" s="141"/>
      <c r="D440" s="141"/>
      <c r="E440" s="141"/>
      <c r="F440" s="141"/>
      <c r="G440" s="141"/>
      <c r="H440" s="141"/>
      <c r="I440" s="141"/>
      <c r="J440" s="141"/>
      <c r="K440" s="141"/>
      <c r="L440" s="141"/>
    </row>
    <row r="442" spans="1:12" x14ac:dyDescent="0.25">
      <c r="A442" s="933" t="s">
        <v>3976</v>
      </c>
      <c r="B442" s="933"/>
      <c r="C442" s="933"/>
      <c r="D442" s="933"/>
      <c r="E442" s="933"/>
      <c r="F442" s="933"/>
      <c r="G442" s="933"/>
      <c r="H442" s="933"/>
      <c r="I442" s="933"/>
      <c r="J442" s="933"/>
      <c r="K442" s="933"/>
      <c r="L442" s="933"/>
    </row>
    <row r="443" spans="1:12" x14ac:dyDescent="0.25">
      <c r="A443" s="141"/>
      <c r="B443" s="141"/>
      <c r="C443" s="141"/>
      <c r="D443" s="141"/>
      <c r="E443" s="141"/>
      <c r="F443" s="141"/>
      <c r="G443" s="141"/>
      <c r="H443" s="141"/>
      <c r="I443" s="141"/>
      <c r="J443" s="141"/>
      <c r="K443" s="141"/>
      <c r="L443" s="141"/>
    </row>
    <row r="444" spans="1:12" ht="15" customHeight="1" x14ac:dyDescent="0.25">
      <c r="A444" s="889" t="s">
        <v>3757</v>
      </c>
      <c r="B444" s="889"/>
      <c r="C444" s="889"/>
      <c r="D444" s="889"/>
      <c r="E444" s="760" t="s">
        <v>3758</v>
      </c>
      <c r="F444" s="761" t="s">
        <v>3759</v>
      </c>
      <c r="G444" s="761" t="s">
        <v>3760</v>
      </c>
      <c r="H444" s="889" t="s">
        <v>97</v>
      </c>
      <c r="I444" s="889"/>
      <c r="J444" s="889"/>
      <c r="K444" s="889"/>
      <c r="L444" s="889"/>
    </row>
    <row r="445" spans="1:12" ht="29.1" customHeight="1" x14ac:dyDescent="0.25">
      <c r="A445" s="1010" t="s">
        <v>3761</v>
      </c>
      <c r="B445" s="1011"/>
      <c r="C445" s="1011"/>
      <c r="D445" s="1012"/>
      <c r="E445" s="779" t="s">
        <v>3977</v>
      </c>
      <c r="F445" s="83" t="s">
        <v>24</v>
      </c>
      <c r="G445" s="83"/>
      <c r="H445" s="1013" t="s">
        <v>3978</v>
      </c>
      <c r="I445" s="1014"/>
      <c r="J445" s="1014"/>
      <c r="K445" s="1014"/>
      <c r="L445" s="1015"/>
    </row>
    <row r="446" spans="1:12" ht="24.95" customHeight="1" x14ac:dyDescent="0.25">
      <c r="A446" s="1016" t="s">
        <v>3953</v>
      </c>
      <c r="B446" s="1017"/>
      <c r="C446" s="1017"/>
      <c r="D446" s="1018"/>
      <c r="E446" s="783" t="s">
        <v>3979</v>
      </c>
      <c r="F446" s="83" t="s">
        <v>24</v>
      </c>
      <c r="G446" s="82"/>
      <c r="H446" s="940"/>
      <c r="I446" s="940"/>
      <c r="J446" s="940"/>
      <c r="K446" s="940"/>
      <c r="L446" s="940"/>
    </row>
    <row r="447" spans="1:12" ht="26.25" customHeight="1" x14ac:dyDescent="0.25">
      <c r="A447" s="1002" t="s">
        <v>3766</v>
      </c>
      <c r="B447" s="1003"/>
      <c r="C447" s="1003"/>
      <c r="D447" s="1004"/>
      <c r="E447" s="783" t="s">
        <v>3980</v>
      </c>
      <c r="F447" s="83" t="s">
        <v>24</v>
      </c>
      <c r="G447" s="83"/>
      <c r="H447" s="1013" t="s">
        <v>3981</v>
      </c>
      <c r="I447" s="1014"/>
      <c r="J447" s="1014"/>
      <c r="K447" s="1014"/>
      <c r="L447" s="1015"/>
    </row>
    <row r="448" spans="1:12" ht="24.95" customHeight="1" x14ac:dyDescent="0.25">
      <c r="A448" s="1016" t="s">
        <v>3768</v>
      </c>
      <c r="B448" s="1017"/>
      <c r="C448" s="1017"/>
      <c r="D448" s="1018"/>
      <c r="E448" s="783" t="s">
        <v>3982</v>
      </c>
      <c r="F448" s="83" t="s">
        <v>24</v>
      </c>
      <c r="G448" s="82"/>
      <c r="H448" s="940"/>
      <c r="I448" s="940"/>
      <c r="J448" s="940"/>
      <c r="K448" s="940"/>
      <c r="L448" s="940"/>
    </row>
    <row r="449" spans="1:12" x14ac:dyDescent="0.25">
      <c r="A449" s="1016" t="s">
        <v>3770</v>
      </c>
      <c r="B449" s="1017"/>
      <c r="C449" s="1017"/>
      <c r="D449" s="1018"/>
      <c r="E449" s="783" t="s">
        <v>3983</v>
      </c>
      <c r="F449" s="83" t="s">
        <v>24</v>
      </c>
      <c r="G449" s="82"/>
      <c r="H449" s="954"/>
      <c r="I449" s="955"/>
      <c r="J449" s="955"/>
      <c r="K449" s="955"/>
      <c r="L449" s="956"/>
    </row>
    <row r="450" spans="1:12" ht="33.950000000000003" customHeight="1" x14ac:dyDescent="0.25">
      <c r="A450" s="998" t="s">
        <v>3773</v>
      </c>
      <c r="B450" s="999"/>
      <c r="C450" s="999"/>
      <c r="D450" s="1000"/>
      <c r="E450" s="783">
        <v>54</v>
      </c>
      <c r="F450" s="83" t="s">
        <v>24</v>
      </c>
      <c r="G450" s="83"/>
      <c r="H450" s="1013"/>
      <c r="I450" s="1014"/>
      <c r="J450" s="1014"/>
      <c r="K450" s="1014"/>
      <c r="L450" s="1015"/>
    </row>
    <row r="451" spans="1:12" ht="30.95" customHeight="1" x14ac:dyDescent="0.25">
      <c r="A451" s="1016" t="s">
        <v>3775</v>
      </c>
      <c r="B451" s="1017"/>
      <c r="C451" s="1017"/>
      <c r="D451" s="1018"/>
      <c r="E451" s="783" t="s">
        <v>239</v>
      </c>
      <c r="F451" s="82"/>
      <c r="G451" s="82"/>
      <c r="H451" s="954"/>
      <c r="I451" s="955"/>
      <c r="J451" s="955"/>
      <c r="K451" s="955"/>
      <c r="L451" s="956"/>
    </row>
    <row r="452" spans="1:12" ht="15" customHeight="1" x14ac:dyDescent="0.25">
      <c r="A452" s="1016" t="s">
        <v>3776</v>
      </c>
      <c r="B452" s="1017"/>
      <c r="C452" s="1017"/>
      <c r="D452" s="1018"/>
      <c r="E452" s="783">
        <v>39</v>
      </c>
      <c r="F452" s="83" t="s">
        <v>24</v>
      </c>
      <c r="G452" s="82"/>
      <c r="H452" s="940"/>
      <c r="I452" s="940"/>
      <c r="J452" s="940"/>
      <c r="K452" s="940"/>
      <c r="L452" s="940"/>
    </row>
    <row r="453" spans="1:12" ht="15" customHeight="1" x14ac:dyDescent="0.25">
      <c r="A453" s="1016" t="s">
        <v>3778</v>
      </c>
      <c r="B453" s="1017"/>
      <c r="C453" s="1017"/>
      <c r="D453" s="1018"/>
      <c r="E453" s="783">
        <v>51</v>
      </c>
      <c r="F453" s="83" t="s">
        <v>24</v>
      </c>
      <c r="G453" s="82"/>
      <c r="H453" s="940"/>
      <c r="I453" s="940"/>
      <c r="J453" s="940"/>
      <c r="K453" s="940"/>
      <c r="L453" s="940"/>
    </row>
    <row r="454" spans="1:12" ht="33.950000000000003" customHeight="1" x14ac:dyDescent="0.25">
      <c r="A454" s="1002" t="s">
        <v>3779</v>
      </c>
      <c r="B454" s="1003"/>
      <c r="C454" s="1003"/>
      <c r="D454" s="1004"/>
      <c r="E454" s="783" t="s">
        <v>3984</v>
      </c>
      <c r="F454" s="83" t="s">
        <v>24</v>
      </c>
      <c r="G454" s="82"/>
      <c r="H454" s="944"/>
      <c r="I454" s="945"/>
      <c r="J454" s="945"/>
      <c r="K454" s="945"/>
      <c r="L454" s="946"/>
    </row>
    <row r="455" spans="1:12" ht="43.5" customHeight="1" x14ac:dyDescent="0.25">
      <c r="A455" s="1016" t="s">
        <v>3780</v>
      </c>
      <c r="B455" s="1017"/>
      <c r="C455" s="1017"/>
      <c r="D455" s="1018"/>
      <c r="E455" s="783" t="s">
        <v>3985</v>
      </c>
      <c r="F455" s="83" t="s">
        <v>24</v>
      </c>
      <c r="G455" s="82"/>
      <c r="H455" s="940"/>
      <c r="I455" s="940"/>
      <c r="J455" s="940"/>
      <c r="K455" s="940"/>
      <c r="L455" s="940"/>
    </row>
    <row r="456" spans="1:12" ht="30" customHeight="1" x14ac:dyDescent="0.25">
      <c r="A456" s="1016" t="s">
        <v>3782</v>
      </c>
      <c r="B456" s="1017"/>
      <c r="C456" s="1017"/>
      <c r="D456" s="1018"/>
      <c r="E456" s="783">
        <v>45</v>
      </c>
      <c r="F456" s="83" t="s">
        <v>24</v>
      </c>
      <c r="G456" s="82"/>
      <c r="H456" s="940"/>
      <c r="I456" s="940"/>
      <c r="J456" s="940"/>
      <c r="K456" s="940"/>
      <c r="L456" s="940"/>
    </row>
    <row r="457" spans="1:12" ht="27" customHeight="1" x14ac:dyDescent="0.25">
      <c r="A457" s="1002" t="s">
        <v>3783</v>
      </c>
      <c r="B457" s="1003"/>
      <c r="C457" s="1003"/>
      <c r="D457" s="1004"/>
      <c r="E457" s="783" t="s">
        <v>239</v>
      </c>
      <c r="F457" s="83"/>
      <c r="G457" s="83"/>
      <c r="H457" s="1013" t="s">
        <v>3986</v>
      </c>
      <c r="I457" s="1014"/>
      <c r="J457" s="1014"/>
      <c r="K457" s="1014"/>
      <c r="L457" s="1015"/>
    </row>
    <row r="458" spans="1:12" ht="30" customHeight="1" x14ac:dyDescent="0.25">
      <c r="A458" s="1016" t="s">
        <v>3785</v>
      </c>
      <c r="B458" s="1017"/>
      <c r="C458" s="1017"/>
      <c r="D458" s="1018"/>
      <c r="E458" s="783" t="s">
        <v>3987</v>
      </c>
      <c r="F458" s="83" t="s">
        <v>24</v>
      </c>
      <c r="G458" s="83"/>
      <c r="H458" s="944"/>
      <c r="I458" s="945"/>
      <c r="J458" s="945"/>
      <c r="K458" s="945"/>
      <c r="L458" s="946"/>
    </row>
    <row r="459" spans="1:12" ht="32.1" customHeight="1" x14ac:dyDescent="0.25">
      <c r="A459" s="1016" t="s">
        <v>3787</v>
      </c>
      <c r="B459" s="1017"/>
      <c r="C459" s="1017"/>
      <c r="D459" s="1018"/>
      <c r="E459" s="783" t="s">
        <v>239</v>
      </c>
      <c r="F459" s="82"/>
      <c r="G459" s="82"/>
      <c r="H459" s="940" t="s">
        <v>239</v>
      </c>
      <c r="I459" s="940"/>
      <c r="J459" s="940"/>
      <c r="K459" s="940"/>
      <c r="L459" s="940"/>
    </row>
    <row r="460" spans="1:12" x14ac:dyDescent="0.25">
      <c r="A460" s="141"/>
      <c r="B460" s="141"/>
      <c r="C460" s="141"/>
      <c r="D460" s="141"/>
      <c r="E460" s="141"/>
      <c r="F460" s="141"/>
      <c r="G460" s="141"/>
      <c r="H460" s="141"/>
      <c r="I460" s="141"/>
      <c r="J460" s="141"/>
      <c r="K460" s="141"/>
      <c r="L460" s="141"/>
    </row>
    <row r="462" spans="1:12" x14ac:dyDescent="0.25">
      <c r="A462" s="1008" t="s">
        <v>3988</v>
      </c>
      <c r="B462" s="1008"/>
      <c r="C462" s="1008"/>
      <c r="D462" s="1008"/>
      <c r="E462" s="1008"/>
      <c r="F462" s="1008"/>
      <c r="G462" s="1008"/>
      <c r="H462" s="1008"/>
      <c r="I462" s="1008"/>
      <c r="J462" s="1008"/>
      <c r="K462" s="1008"/>
      <c r="L462" s="1008"/>
    </row>
    <row r="463" spans="1:12" x14ac:dyDescent="0.25">
      <c r="A463" s="272"/>
      <c r="B463" s="272"/>
      <c r="C463" s="272"/>
      <c r="D463" s="272"/>
      <c r="E463" s="272"/>
      <c r="F463" s="272"/>
      <c r="G463" s="272"/>
      <c r="H463" s="272"/>
      <c r="I463" s="272"/>
      <c r="J463" s="272"/>
      <c r="K463" s="272"/>
      <c r="L463" s="272"/>
    </row>
    <row r="464" spans="1:12" ht="15" customHeight="1" x14ac:dyDescent="0.25">
      <c r="A464" s="1009" t="s">
        <v>3757</v>
      </c>
      <c r="B464" s="1009"/>
      <c r="C464" s="1009"/>
      <c r="D464" s="1009"/>
      <c r="E464" s="797" t="s">
        <v>3758</v>
      </c>
      <c r="F464" s="798" t="s">
        <v>3759</v>
      </c>
      <c r="G464" s="798" t="s">
        <v>3760</v>
      </c>
      <c r="H464" s="1009" t="s">
        <v>97</v>
      </c>
      <c r="I464" s="1009"/>
      <c r="J464" s="1009"/>
      <c r="K464" s="1009"/>
      <c r="L464" s="1009"/>
    </row>
    <row r="465" spans="1:12" ht="52.5" customHeight="1" x14ac:dyDescent="0.25">
      <c r="A465" s="1019" t="s">
        <v>3761</v>
      </c>
      <c r="B465" s="1020"/>
      <c r="C465" s="1020"/>
      <c r="D465" s="1021"/>
      <c r="E465" s="789"/>
      <c r="F465" s="290"/>
      <c r="G465" s="449" t="s">
        <v>24</v>
      </c>
      <c r="H465" s="1022" t="s">
        <v>3989</v>
      </c>
      <c r="I465" s="1023"/>
      <c r="J465" s="1023"/>
      <c r="K465" s="1023"/>
      <c r="L465" s="1024"/>
    </row>
    <row r="466" spans="1:12" ht="15" customHeight="1" x14ac:dyDescent="0.25">
      <c r="A466" s="1025" t="s">
        <v>3764</v>
      </c>
      <c r="B466" s="1026"/>
      <c r="C466" s="1026"/>
      <c r="D466" s="1027"/>
      <c r="E466" s="799">
        <v>11</v>
      </c>
      <c r="F466" s="449" t="s">
        <v>24</v>
      </c>
      <c r="G466" s="290"/>
      <c r="H466" s="976"/>
      <c r="I466" s="976"/>
      <c r="J466" s="976"/>
      <c r="K466" s="976"/>
      <c r="L466" s="976"/>
    </row>
    <row r="467" spans="1:12" ht="15" customHeight="1" x14ac:dyDescent="0.25">
      <c r="A467" s="1025" t="s">
        <v>3766</v>
      </c>
      <c r="B467" s="1026"/>
      <c r="C467" s="1026"/>
      <c r="D467" s="1027"/>
      <c r="E467" s="799" t="s">
        <v>3990</v>
      </c>
      <c r="F467" s="290"/>
      <c r="G467" s="449" t="s">
        <v>24</v>
      </c>
      <c r="H467" s="1028" t="s">
        <v>3991</v>
      </c>
      <c r="I467" s="1029"/>
      <c r="J467" s="1029"/>
      <c r="K467" s="1029"/>
      <c r="L467" s="1030"/>
    </row>
    <row r="468" spans="1:12" ht="15" customHeight="1" x14ac:dyDescent="0.25">
      <c r="A468" s="1025" t="s">
        <v>3768</v>
      </c>
      <c r="B468" s="1026"/>
      <c r="C468" s="1026"/>
      <c r="D468" s="1027"/>
      <c r="E468" s="799" t="s">
        <v>3992</v>
      </c>
      <c r="F468" s="449" t="s">
        <v>24</v>
      </c>
      <c r="G468" s="290"/>
      <c r="H468" s="976"/>
      <c r="I468" s="976"/>
      <c r="J468" s="976"/>
      <c r="K468" s="976"/>
      <c r="L468" s="976"/>
    </row>
    <row r="469" spans="1:12" ht="15" customHeight="1" x14ac:dyDescent="0.25">
      <c r="A469" s="1025" t="s">
        <v>3770</v>
      </c>
      <c r="B469" s="1026"/>
      <c r="C469" s="1026"/>
      <c r="D469" s="1027"/>
      <c r="E469" s="799" t="s">
        <v>239</v>
      </c>
      <c r="F469" s="290"/>
      <c r="G469" s="290"/>
      <c r="H469" s="1031" t="s">
        <v>239</v>
      </c>
      <c r="I469" s="1032"/>
      <c r="J469" s="1032"/>
      <c r="K469" s="1032"/>
      <c r="L469" s="1033"/>
    </row>
    <row r="470" spans="1:12" ht="15" customHeight="1" x14ac:dyDescent="0.25">
      <c r="A470" s="1025" t="s">
        <v>3773</v>
      </c>
      <c r="B470" s="1026"/>
      <c r="C470" s="1026"/>
      <c r="D470" s="1027"/>
      <c r="E470" s="799"/>
      <c r="F470" s="290"/>
      <c r="G470" s="449" t="s">
        <v>24</v>
      </c>
      <c r="H470" s="1028" t="s">
        <v>3993</v>
      </c>
      <c r="I470" s="1029"/>
      <c r="J470" s="1029"/>
      <c r="K470" s="1029"/>
      <c r="L470" s="1030"/>
    </row>
    <row r="471" spans="1:12" ht="15" customHeight="1" x14ac:dyDescent="0.25">
      <c r="A471" s="1025" t="s">
        <v>3775</v>
      </c>
      <c r="B471" s="1026"/>
      <c r="C471" s="1026"/>
      <c r="D471" s="1027"/>
      <c r="E471" s="799" t="s">
        <v>239</v>
      </c>
      <c r="F471" s="290"/>
      <c r="G471" s="290"/>
      <c r="H471" s="1031"/>
      <c r="I471" s="1032"/>
      <c r="J471" s="1032"/>
      <c r="K471" s="1032"/>
      <c r="L471" s="1033"/>
    </row>
    <row r="472" spans="1:12" ht="15" customHeight="1" x14ac:dyDescent="0.25">
      <c r="A472" s="1025" t="s">
        <v>3776</v>
      </c>
      <c r="B472" s="1026"/>
      <c r="C472" s="1026"/>
      <c r="D472" s="1027"/>
      <c r="E472" s="799">
        <v>5</v>
      </c>
      <c r="F472" s="449" t="s">
        <v>24</v>
      </c>
      <c r="G472" s="290"/>
      <c r="H472" s="976"/>
      <c r="I472" s="976"/>
      <c r="J472" s="976"/>
      <c r="K472" s="976"/>
      <c r="L472" s="976"/>
    </row>
    <row r="473" spans="1:12" ht="15" customHeight="1" x14ac:dyDescent="0.25">
      <c r="A473" s="1025" t="s">
        <v>3778</v>
      </c>
      <c r="B473" s="1026"/>
      <c r="C473" s="1026"/>
      <c r="D473" s="1027"/>
      <c r="E473" s="799">
        <v>12</v>
      </c>
      <c r="F473" s="449" t="s">
        <v>24</v>
      </c>
      <c r="G473" s="290"/>
      <c r="H473" s="976"/>
      <c r="I473" s="976"/>
      <c r="J473" s="976"/>
      <c r="K473" s="976"/>
      <c r="L473" s="976"/>
    </row>
    <row r="474" spans="1:12" ht="15" customHeight="1" x14ac:dyDescent="0.25">
      <c r="A474" s="1025" t="s">
        <v>3779</v>
      </c>
      <c r="B474" s="1026"/>
      <c r="C474" s="1026"/>
      <c r="D474" s="1027"/>
      <c r="E474" s="799" t="s">
        <v>3823</v>
      </c>
      <c r="F474" s="449" t="s">
        <v>24</v>
      </c>
      <c r="G474" s="290"/>
      <c r="H474" s="976"/>
      <c r="I474" s="976"/>
      <c r="J474" s="976"/>
      <c r="K474" s="976"/>
      <c r="L474" s="976"/>
    </row>
    <row r="475" spans="1:12" ht="15" customHeight="1" x14ac:dyDescent="0.25">
      <c r="A475" s="1025" t="s">
        <v>3780</v>
      </c>
      <c r="B475" s="1026"/>
      <c r="C475" s="1026"/>
      <c r="D475" s="1027"/>
      <c r="E475" s="799" t="s">
        <v>3799</v>
      </c>
      <c r="F475" s="449" t="s">
        <v>24</v>
      </c>
      <c r="G475" s="290"/>
      <c r="H475" s="976"/>
      <c r="I475" s="976"/>
      <c r="J475" s="976"/>
      <c r="K475" s="976"/>
      <c r="L475" s="976"/>
    </row>
    <row r="476" spans="1:12" ht="15" customHeight="1" x14ac:dyDescent="0.25">
      <c r="A476" s="1025" t="s">
        <v>3782</v>
      </c>
      <c r="B476" s="1026"/>
      <c r="C476" s="1026"/>
      <c r="D476" s="1027"/>
      <c r="E476" s="799">
        <v>6</v>
      </c>
      <c r="F476" s="449" t="s">
        <v>24</v>
      </c>
      <c r="G476" s="290"/>
      <c r="H476" s="976"/>
      <c r="I476" s="976"/>
      <c r="J476" s="976"/>
      <c r="K476" s="976"/>
      <c r="L476" s="976"/>
    </row>
    <row r="477" spans="1:12" ht="15" customHeight="1" x14ac:dyDescent="0.25">
      <c r="A477" s="1040" t="s">
        <v>3783</v>
      </c>
      <c r="B477" s="1041"/>
      <c r="C477" s="1041"/>
      <c r="D477" s="1042"/>
      <c r="E477" s="799" t="s">
        <v>3994</v>
      </c>
      <c r="F477" s="449" t="s">
        <v>24</v>
      </c>
      <c r="G477" s="290"/>
      <c r="H477" s="1031" t="s">
        <v>3995</v>
      </c>
      <c r="I477" s="1032"/>
      <c r="J477" s="1032"/>
      <c r="K477" s="1032"/>
      <c r="L477" s="1033"/>
    </row>
    <row r="478" spans="1:12" ht="42" customHeight="1" x14ac:dyDescent="0.25">
      <c r="A478" s="1025" t="s">
        <v>3785</v>
      </c>
      <c r="B478" s="1026"/>
      <c r="C478" s="1026"/>
      <c r="D478" s="1027"/>
      <c r="E478" s="799"/>
      <c r="F478" s="290"/>
      <c r="G478" s="449" t="s">
        <v>24</v>
      </c>
      <c r="H478" s="1022" t="s">
        <v>3996</v>
      </c>
      <c r="I478" s="1023"/>
      <c r="J478" s="1023"/>
      <c r="K478" s="1023"/>
      <c r="L478" s="1024"/>
    </row>
    <row r="479" spans="1:12" ht="15" customHeight="1" x14ac:dyDescent="0.25">
      <c r="A479" s="1025" t="s">
        <v>3787</v>
      </c>
      <c r="B479" s="1026"/>
      <c r="C479" s="1026"/>
      <c r="D479" s="1027"/>
      <c r="E479" s="799" t="s">
        <v>239</v>
      </c>
      <c r="F479" s="290"/>
      <c r="G479" s="290"/>
      <c r="H479" s="976" t="s">
        <v>239</v>
      </c>
      <c r="I479" s="976"/>
      <c r="J479" s="976"/>
      <c r="K479" s="976"/>
      <c r="L479" s="976"/>
    </row>
    <row r="482" spans="1:12" x14ac:dyDescent="0.25">
      <c r="A482" s="912" t="s">
        <v>3997</v>
      </c>
      <c r="B482" s="912"/>
      <c r="C482" s="912"/>
      <c r="D482" s="912"/>
      <c r="E482" s="912"/>
      <c r="F482" s="912"/>
      <c r="G482" s="912"/>
      <c r="H482" s="912"/>
      <c r="I482" s="912"/>
      <c r="J482" s="912"/>
      <c r="K482" s="912"/>
      <c r="L482" s="912"/>
    </row>
    <row r="483" spans="1:12" x14ac:dyDescent="0.25">
      <c r="G483" s="769"/>
    </row>
    <row r="484" spans="1:12" x14ac:dyDescent="0.25">
      <c r="A484" s="978" t="s">
        <v>3757</v>
      </c>
      <c r="B484" s="979"/>
      <c r="C484" s="979"/>
      <c r="D484" s="980"/>
      <c r="E484" s="760" t="s">
        <v>3758</v>
      </c>
      <c r="F484" s="761" t="s">
        <v>3759</v>
      </c>
      <c r="G484" s="761" t="s">
        <v>3760</v>
      </c>
      <c r="H484" s="978" t="s">
        <v>97</v>
      </c>
      <c r="I484" s="979"/>
      <c r="J484" s="979"/>
      <c r="K484" s="979"/>
      <c r="L484" s="980"/>
    </row>
    <row r="485" spans="1:12" x14ac:dyDescent="0.25">
      <c r="A485" s="981" t="s">
        <v>3761</v>
      </c>
      <c r="B485" s="982"/>
      <c r="C485" s="982"/>
      <c r="D485" s="983"/>
      <c r="E485" s="800" t="s">
        <v>3998</v>
      </c>
      <c r="F485" s="668" t="s">
        <v>24</v>
      </c>
      <c r="G485" s="100"/>
      <c r="H485" s="923" t="s">
        <v>3999</v>
      </c>
      <c r="I485" s="924"/>
      <c r="J485" s="924"/>
      <c r="K485" s="924"/>
      <c r="L485" s="925"/>
    </row>
    <row r="486" spans="1:12" x14ac:dyDescent="0.25">
      <c r="A486" s="905" t="s">
        <v>3764</v>
      </c>
      <c r="B486" s="906"/>
      <c r="C486" s="906"/>
      <c r="D486" s="907"/>
      <c r="E486" s="771" t="s">
        <v>4000</v>
      </c>
      <c r="F486" s="668" t="s">
        <v>24</v>
      </c>
      <c r="G486" s="100"/>
      <c r="H486" s="1037"/>
      <c r="I486" s="1038"/>
      <c r="J486" s="1038"/>
      <c r="K486" s="1038"/>
      <c r="L486" s="1039"/>
    </row>
    <row r="487" spans="1:12" x14ac:dyDescent="0.25">
      <c r="A487" s="905" t="s">
        <v>3766</v>
      </c>
      <c r="B487" s="906"/>
      <c r="C487" s="906"/>
      <c r="D487" s="907"/>
      <c r="E487" s="771" t="s">
        <v>4001</v>
      </c>
      <c r="F487" s="668" t="s">
        <v>24</v>
      </c>
      <c r="G487" s="100"/>
      <c r="H487" s="923"/>
      <c r="I487" s="924"/>
      <c r="J487" s="924"/>
      <c r="K487" s="924"/>
      <c r="L487" s="925"/>
    </row>
    <row r="488" spans="1:12" x14ac:dyDescent="0.25">
      <c r="A488" s="909" t="s">
        <v>3768</v>
      </c>
      <c r="B488" s="910"/>
      <c r="C488" s="910"/>
      <c r="D488" s="911"/>
      <c r="E488" s="773" t="s">
        <v>4002</v>
      </c>
      <c r="F488" s="668" t="s">
        <v>24</v>
      </c>
      <c r="G488" s="668"/>
      <c r="H488" s="1034"/>
      <c r="I488" s="1035"/>
      <c r="J488" s="1035"/>
      <c r="K488" s="1035"/>
      <c r="L488" s="1036"/>
    </row>
    <row r="489" spans="1:12" x14ac:dyDescent="0.25">
      <c r="A489" s="909" t="s">
        <v>3770</v>
      </c>
      <c r="B489" s="910"/>
      <c r="C489" s="910"/>
      <c r="D489" s="911"/>
      <c r="E489" s="773" t="s">
        <v>3926</v>
      </c>
      <c r="F489" s="668" t="s">
        <v>24</v>
      </c>
      <c r="G489" s="668"/>
      <c r="H489" s="1034"/>
      <c r="I489" s="1035"/>
      <c r="J489" s="1035"/>
      <c r="K489" s="1035"/>
      <c r="L489" s="1036"/>
    </row>
    <row r="490" spans="1:12" x14ac:dyDescent="0.25">
      <c r="A490" s="909" t="s">
        <v>3773</v>
      </c>
      <c r="B490" s="910"/>
      <c r="C490" s="910"/>
      <c r="D490" s="911"/>
      <c r="E490" s="773" t="s">
        <v>239</v>
      </c>
      <c r="F490" s="668" t="s">
        <v>239</v>
      </c>
      <c r="G490" s="668" t="s">
        <v>239</v>
      </c>
      <c r="H490" s="1046" t="s">
        <v>239</v>
      </c>
      <c r="I490" s="1047"/>
      <c r="J490" s="1047"/>
      <c r="K490" s="1047"/>
      <c r="L490" s="1048"/>
    </row>
    <row r="491" spans="1:12" ht="16.5" x14ac:dyDescent="0.25">
      <c r="A491" s="909" t="s">
        <v>3775</v>
      </c>
      <c r="B491" s="910"/>
      <c r="C491" s="910"/>
      <c r="D491" s="911"/>
      <c r="E491" s="773" t="s">
        <v>239</v>
      </c>
      <c r="F491" s="801" t="s">
        <v>239</v>
      </c>
      <c r="G491" s="801" t="s">
        <v>239</v>
      </c>
      <c r="H491" s="1046" t="s">
        <v>239</v>
      </c>
      <c r="I491" s="1047"/>
      <c r="J491" s="1047"/>
      <c r="K491" s="1047"/>
      <c r="L491" s="1048"/>
    </row>
    <row r="492" spans="1:12" x14ac:dyDescent="0.25">
      <c r="A492" s="905" t="s">
        <v>3776</v>
      </c>
      <c r="B492" s="906"/>
      <c r="C492" s="906"/>
      <c r="D492" s="907"/>
      <c r="E492" s="771">
        <v>20</v>
      </c>
      <c r="F492" s="668" t="s">
        <v>24</v>
      </c>
      <c r="G492" s="100"/>
      <c r="H492" s="1043"/>
      <c r="I492" s="1044"/>
      <c r="J492" s="1044"/>
      <c r="K492" s="1044"/>
      <c r="L492" s="1045"/>
    </row>
    <row r="493" spans="1:12" x14ac:dyDescent="0.25">
      <c r="A493" s="905" t="s">
        <v>3778</v>
      </c>
      <c r="B493" s="906"/>
      <c r="C493" s="906"/>
      <c r="D493" s="907"/>
      <c r="E493" s="771">
        <v>11</v>
      </c>
      <c r="F493" s="668" t="s">
        <v>24</v>
      </c>
      <c r="G493" s="100"/>
      <c r="H493" s="1043"/>
      <c r="I493" s="1044"/>
      <c r="J493" s="1044"/>
      <c r="K493" s="1044"/>
      <c r="L493" s="1045"/>
    </row>
    <row r="494" spans="1:12" x14ac:dyDescent="0.25">
      <c r="A494" s="905" t="s">
        <v>3779</v>
      </c>
      <c r="B494" s="906"/>
      <c r="C494" s="906"/>
      <c r="D494" s="907"/>
      <c r="E494" s="771">
        <v>16</v>
      </c>
      <c r="F494" s="668" t="s">
        <v>24</v>
      </c>
      <c r="G494" s="100"/>
      <c r="H494" s="1043"/>
      <c r="I494" s="1044"/>
      <c r="J494" s="1044"/>
      <c r="K494" s="1044"/>
      <c r="L494" s="1045"/>
    </row>
    <row r="495" spans="1:12" x14ac:dyDescent="0.25">
      <c r="A495" s="905" t="s">
        <v>3780</v>
      </c>
      <c r="B495" s="906"/>
      <c r="C495" s="906"/>
      <c r="D495" s="907"/>
      <c r="E495" s="771" t="s">
        <v>4003</v>
      </c>
      <c r="F495" s="668" t="s">
        <v>24</v>
      </c>
      <c r="G495" s="100"/>
      <c r="H495" s="1043"/>
      <c r="I495" s="1044"/>
      <c r="J495" s="1044"/>
      <c r="K495" s="1044"/>
      <c r="L495" s="1045"/>
    </row>
    <row r="496" spans="1:12" x14ac:dyDescent="0.25">
      <c r="A496" s="905" t="s">
        <v>3782</v>
      </c>
      <c r="B496" s="906"/>
      <c r="C496" s="906"/>
      <c r="D496" s="907"/>
      <c r="E496" s="771">
        <v>19</v>
      </c>
      <c r="F496" s="668" t="s">
        <v>24</v>
      </c>
      <c r="G496" s="100"/>
      <c r="H496" s="923"/>
      <c r="I496" s="924"/>
      <c r="J496" s="924"/>
      <c r="K496" s="924"/>
      <c r="L496" s="925"/>
    </row>
    <row r="497" spans="1:12" x14ac:dyDescent="0.25">
      <c r="A497" s="920" t="s">
        <v>3783</v>
      </c>
      <c r="B497" s="921"/>
      <c r="C497" s="921"/>
      <c r="D497" s="922"/>
      <c r="E497" s="771" t="s">
        <v>3912</v>
      </c>
      <c r="F497" s="668" t="s">
        <v>24</v>
      </c>
      <c r="G497" s="668"/>
      <c r="H497" s="1034" t="s">
        <v>4004</v>
      </c>
      <c r="I497" s="1035"/>
      <c r="J497" s="1035"/>
      <c r="K497" s="1035"/>
      <c r="L497" s="1036"/>
    </row>
    <row r="498" spans="1:12" x14ac:dyDescent="0.25">
      <c r="A498" s="905" t="s">
        <v>3785</v>
      </c>
      <c r="B498" s="906"/>
      <c r="C498" s="906"/>
      <c r="D498" s="907"/>
      <c r="E498" s="771" t="s">
        <v>3919</v>
      </c>
      <c r="F498" s="668" t="s">
        <v>24</v>
      </c>
      <c r="G498" s="100"/>
      <c r="H498" s="923"/>
      <c r="I498" s="924"/>
      <c r="J498" s="924"/>
      <c r="K498" s="924"/>
      <c r="L498" s="925"/>
    </row>
    <row r="499" spans="1:12" x14ac:dyDescent="0.25">
      <c r="A499" s="905" t="s">
        <v>3787</v>
      </c>
      <c r="B499" s="906"/>
      <c r="C499" s="906"/>
      <c r="D499" s="907"/>
      <c r="E499" s="771" t="s">
        <v>239</v>
      </c>
      <c r="F499" s="668" t="s">
        <v>239</v>
      </c>
      <c r="G499" s="668" t="s">
        <v>239</v>
      </c>
      <c r="H499" s="1049" t="s">
        <v>239</v>
      </c>
      <c r="I499" s="1049"/>
      <c r="J499" s="1049"/>
      <c r="K499" s="1049"/>
      <c r="L499" s="1049"/>
    </row>
    <row r="502" spans="1:12" s="141" customFormat="1" x14ac:dyDescent="0.25">
      <c r="A502" s="933" t="s">
        <v>4005</v>
      </c>
      <c r="B502" s="933"/>
      <c r="C502" s="933"/>
      <c r="D502" s="933"/>
      <c r="E502" s="933"/>
      <c r="F502" s="933"/>
      <c r="G502" s="933"/>
      <c r="H502" s="933"/>
      <c r="I502" s="933"/>
      <c r="J502" s="933"/>
      <c r="K502" s="933"/>
      <c r="L502" s="933"/>
    </row>
    <row r="503" spans="1:12" x14ac:dyDescent="0.25">
      <c r="A503" s="272"/>
      <c r="B503" s="272"/>
      <c r="C503" s="272"/>
      <c r="D503" s="272"/>
      <c r="E503" s="272"/>
      <c r="F503" s="272"/>
      <c r="G503" s="272"/>
      <c r="H503" s="272"/>
      <c r="I503" s="272"/>
      <c r="J503" s="272"/>
      <c r="K503" s="272"/>
      <c r="L503" s="272"/>
    </row>
    <row r="504" spans="1:12" ht="15" customHeight="1" x14ac:dyDescent="0.25">
      <c r="A504" s="1009" t="s">
        <v>3757</v>
      </c>
      <c r="B504" s="1009"/>
      <c r="C504" s="1009"/>
      <c r="D504" s="1009"/>
      <c r="E504" s="797" t="s">
        <v>3758</v>
      </c>
      <c r="F504" s="798" t="s">
        <v>3759</v>
      </c>
      <c r="G504" s="798" t="s">
        <v>3760</v>
      </c>
      <c r="H504" s="1009" t="s">
        <v>97</v>
      </c>
      <c r="I504" s="1009"/>
      <c r="J504" s="1009"/>
      <c r="K504" s="1009"/>
      <c r="L504" s="1009"/>
    </row>
    <row r="505" spans="1:12" s="141" customFormat="1" ht="15" customHeight="1" x14ac:dyDescent="0.25">
      <c r="A505" s="937" t="s">
        <v>3761</v>
      </c>
      <c r="B505" s="938"/>
      <c r="C505" s="938"/>
      <c r="D505" s="939"/>
      <c r="E505" s="779" t="s">
        <v>3959</v>
      </c>
      <c r="F505" s="83" t="s">
        <v>24</v>
      </c>
      <c r="G505" s="83"/>
      <c r="H505" s="970" t="s">
        <v>4006</v>
      </c>
      <c r="I505" s="971"/>
      <c r="J505" s="971"/>
      <c r="K505" s="971"/>
      <c r="L505" s="972"/>
    </row>
    <row r="506" spans="1:12" s="141" customFormat="1" ht="15" customHeight="1" x14ac:dyDescent="0.25">
      <c r="A506" s="947" t="s">
        <v>3953</v>
      </c>
      <c r="B506" s="948"/>
      <c r="C506" s="948"/>
      <c r="D506" s="949"/>
      <c r="E506" s="783">
        <v>13</v>
      </c>
      <c r="F506" s="83" t="s">
        <v>24</v>
      </c>
      <c r="G506" s="82"/>
      <c r="H506" s="940"/>
      <c r="I506" s="940"/>
      <c r="J506" s="940"/>
      <c r="K506" s="940"/>
      <c r="L506" s="940"/>
    </row>
    <row r="507" spans="1:12" s="141" customFormat="1" ht="15" customHeight="1" x14ac:dyDescent="0.25">
      <c r="A507" s="998" t="s">
        <v>3766</v>
      </c>
      <c r="B507" s="999"/>
      <c r="C507" s="999"/>
      <c r="D507" s="1000"/>
      <c r="E507" s="783" t="s">
        <v>3961</v>
      </c>
      <c r="F507" s="83" t="s">
        <v>24</v>
      </c>
      <c r="G507" s="83"/>
      <c r="H507" s="970" t="s">
        <v>4007</v>
      </c>
      <c r="I507" s="971"/>
      <c r="J507" s="971"/>
      <c r="K507" s="971"/>
      <c r="L507" s="972"/>
    </row>
    <row r="508" spans="1:12" s="141" customFormat="1" ht="15" customHeight="1" x14ac:dyDescent="0.25">
      <c r="A508" s="947" t="s">
        <v>3768</v>
      </c>
      <c r="B508" s="948"/>
      <c r="C508" s="948"/>
      <c r="D508" s="949"/>
      <c r="E508" s="783" t="s">
        <v>3963</v>
      </c>
      <c r="F508" s="83" t="s">
        <v>24</v>
      </c>
      <c r="G508" s="82"/>
      <c r="H508" s="940"/>
      <c r="I508" s="940"/>
      <c r="J508" s="940"/>
      <c r="K508" s="940"/>
      <c r="L508" s="940"/>
    </row>
    <row r="509" spans="1:12" s="141" customFormat="1" ht="15" customHeight="1" x14ac:dyDescent="0.25">
      <c r="A509" s="947" t="s">
        <v>3770</v>
      </c>
      <c r="B509" s="948"/>
      <c r="C509" s="948"/>
      <c r="D509" s="949"/>
      <c r="E509" s="783" t="s">
        <v>3964</v>
      </c>
      <c r="F509" s="74" t="s">
        <v>24</v>
      </c>
      <c r="G509" s="82"/>
      <c r="H509" s="954"/>
      <c r="I509" s="955"/>
      <c r="J509" s="955"/>
      <c r="K509" s="955"/>
      <c r="L509" s="956"/>
    </row>
    <row r="510" spans="1:12" s="141" customFormat="1" ht="15" customHeight="1" x14ac:dyDescent="0.25">
      <c r="A510" s="947" t="s">
        <v>3773</v>
      </c>
      <c r="B510" s="948"/>
      <c r="C510" s="948"/>
      <c r="D510" s="949"/>
      <c r="E510" s="783" t="s">
        <v>3965</v>
      </c>
      <c r="F510" s="783" t="s">
        <v>24</v>
      </c>
      <c r="G510" s="83"/>
      <c r="H510" s="940"/>
      <c r="I510" s="940"/>
      <c r="J510" s="940"/>
      <c r="K510" s="940"/>
      <c r="L510" s="940"/>
    </row>
    <row r="511" spans="1:12" s="141" customFormat="1" ht="15" customHeight="1" x14ac:dyDescent="0.25">
      <c r="A511" s="947" t="s">
        <v>3775</v>
      </c>
      <c r="B511" s="948"/>
      <c r="C511" s="948"/>
      <c r="D511" s="949"/>
      <c r="E511" s="783"/>
      <c r="F511" s="83" t="s">
        <v>3774</v>
      </c>
      <c r="G511" s="82"/>
      <c r="H511" s="954"/>
      <c r="I511" s="955"/>
      <c r="J511" s="955"/>
      <c r="K511" s="955"/>
      <c r="L511" s="956"/>
    </row>
    <row r="512" spans="1:12" s="141" customFormat="1" ht="15" customHeight="1" x14ac:dyDescent="0.25">
      <c r="A512" s="947" t="s">
        <v>3776</v>
      </c>
      <c r="B512" s="948"/>
      <c r="C512" s="948"/>
      <c r="D512" s="949"/>
      <c r="E512" s="783">
        <v>8</v>
      </c>
      <c r="F512" s="83" t="s">
        <v>24</v>
      </c>
      <c r="G512" s="82"/>
      <c r="H512" s="940"/>
      <c r="I512" s="940"/>
      <c r="J512" s="940"/>
      <c r="K512" s="940"/>
      <c r="L512" s="940"/>
    </row>
    <row r="513" spans="1:12" s="141" customFormat="1" ht="15" customHeight="1" x14ac:dyDescent="0.25">
      <c r="A513" s="947" t="s">
        <v>3778</v>
      </c>
      <c r="B513" s="948"/>
      <c r="C513" s="948"/>
      <c r="D513" s="949"/>
      <c r="E513" s="783">
        <v>19</v>
      </c>
      <c r="F513" s="83" t="s">
        <v>24</v>
      </c>
      <c r="G513" s="82"/>
      <c r="H513" s="940"/>
      <c r="I513" s="940"/>
      <c r="J513" s="940"/>
      <c r="K513" s="940"/>
      <c r="L513" s="940"/>
    </row>
    <row r="514" spans="1:12" s="141" customFormat="1" ht="24" customHeight="1" x14ac:dyDescent="0.25">
      <c r="A514" s="998" t="s">
        <v>3779</v>
      </c>
      <c r="B514" s="999"/>
      <c r="C514" s="999"/>
      <c r="D514" s="1000"/>
      <c r="E514" s="783">
        <v>12</v>
      </c>
      <c r="F514" s="83" t="s">
        <v>24</v>
      </c>
      <c r="G514" s="82"/>
      <c r="H514" s="944"/>
      <c r="I514" s="945"/>
      <c r="J514" s="945"/>
      <c r="K514" s="945"/>
      <c r="L514" s="946"/>
    </row>
    <row r="515" spans="1:12" s="141" customFormat="1" ht="15" customHeight="1" x14ac:dyDescent="0.25">
      <c r="A515" s="947" t="s">
        <v>3780</v>
      </c>
      <c r="B515" s="948"/>
      <c r="C515" s="948"/>
      <c r="D515" s="949"/>
      <c r="E515" s="783" t="s">
        <v>3966</v>
      </c>
      <c r="F515" s="83" t="s">
        <v>24</v>
      </c>
      <c r="G515" s="82"/>
      <c r="H515" s="944"/>
      <c r="I515" s="945"/>
      <c r="J515" s="945"/>
      <c r="K515" s="945"/>
      <c r="L515" s="946"/>
    </row>
    <row r="516" spans="1:12" s="141" customFormat="1" ht="15" customHeight="1" x14ac:dyDescent="0.25">
      <c r="A516" s="947" t="s">
        <v>3782</v>
      </c>
      <c r="B516" s="948"/>
      <c r="C516" s="948"/>
      <c r="D516" s="949"/>
      <c r="E516" s="783">
        <v>9</v>
      </c>
      <c r="F516" s="83" t="s">
        <v>24</v>
      </c>
      <c r="G516" s="82"/>
      <c r="H516" s="940"/>
      <c r="I516" s="940"/>
      <c r="J516" s="940"/>
      <c r="K516" s="940"/>
      <c r="L516" s="940"/>
    </row>
    <row r="517" spans="1:12" s="141" customFormat="1" ht="51.75" customHeight="1" x14ac:dyDescent="0.25">
      <c r="A517" s="1002" t="s">
        <v>3783</v>
      </c>
      <c r="B517" s="1003"/>
      <c r="C517" s="1003"/>
      <c r="D517" s="1004"/>
      <c r="E517" s="783" t="s">
        <v>239</v>
      </c>
      <c r="F517" s="83" t="s">
        <v>24</v>
      </c>
      <c r="G517" s="83"/>
      <c r="H517" s="944" t="s">
        <v>3967</v>
      </c>
      <c r="I517" s="945"/>
      <c r="J517" s="945"/>
      <c r="K517" s="945"/>
      <c r="L517" s="946"/>
    </row>
    <row r="518" spans="1:12" s="141" customFormat="1" ht="15" customHeight="1" x14ac:dyDescent="0.25">
      <c r="A518" s="947" t="s">
        <v>3785</v>
      </c>
      <c r="B518" s="948"/>
      <c r="C518" s="948"/>
      <c r="D518" s="949"/>
      <c r="E518" s="783" t="s">
        <v>3968</v>
      </c>
      <c r="F518" s="83" t="s">
        <v>24</v>
      </c>
      <c r="G518" s="83"/>
      <c r="H518" s="970"/>
      <c r="I518" s="971"/>
      <c r="J518" s="971"/>
      <c r="K518" s="971"/>
      <c r="L518" s="972"/>
    </row>
    <row r="519" spans="1:12" s="141" customFormat="1" ht="15" customHeight="1" x14ac:dyDescent="0.25">
      <c r="A519" s="947" t="s">
        <v>3787</v>
      </c>
      <c r="B519" s="948"/>
      <c r="C519" s="948"/>
      <c r="D519" s="949"/>
      <c r="E519" s="783" t="s">
        <v>239</v>
      </c>
      <c r="F519" s="82"/>
      <c r="G519" s="82"/>
      <c r="H519" s="940" t="s">
        <v>239</v>
      </c>
      <c r="I519" s="940"/>
      <c r="J519" s="940"/>
      <c r="K519" s="940"/>
      <c r="L519" s="940"/>
    </row>
    <row r="520" spans="1:12" s="141" customFormat="1" x14ac:dyDescent="0.25"/>
    <row r="521" spans="1:12" s="141" customFormat="1" x14ac:dyDescent="0.25"/>
    <row r="522" spans="1:12" s="141" customFormat="1" x14ac:dyDescent="0.25">
      <c r="A522" s="933" t="s">
        <v>4008</v>
      </c>
      <c r="B522" s="933"/>
      <c r="C522" s="933"/>
      <c r="D522" s="933"/>
      <c r="E522" s="933"/>
      <c r="F522" s="933"/>
      <c r="G522" s="933"/>
      <c r="H522" s="933"/>
      <c r="I522" s="933"/>
      <c r="J522" s="933"/>
      <c r="K522" s="933"/>
      <c r="L522" s="933"/>
    </row>
    <row r="523" spans="1:12" s="141" customFormat="1" x14ac:dyDescent="0.25"/>
    <row r="524" spans="1:12" s="141" customFormat="1" ht="15" customHeight="1" x14ac:dyDescent="0.25">
      <c r="A524" s="1001" t="s">
        <v>3757</v>
      </c>
      <c r="B524" s="1001"/>
      <c r="C524" s="1001"/>
      <c r="D524" s="1001"/>
      <c r="E524" s="787" t="s">
        <v>3758</v>
      </c>
      <c r="F524" s="788" t="s">
        <v>3759</v>
      </c>
      <c r="G524" s="788" t="s">
        <v>3760</v>
      </c>
      <c r="H524" s="1001" t="s">
        <v>97</v>
      </c>
      <c r="I524" s="1001"/>
      <c r="J524" s="1001"/>
      <c r="K524" s="1001"/>
      <c r="L524" s="1001"/>
    </row>
    <row r="525" spans="1:12" s="141" customFormat="1" ht="15" customHeight="1" x14ac:dyDescent="0.25">
      <c r="A525" s="937" t="s">
        <v>4009</v>
      </c>
      <c r="B525" s="938"/>
      <c r="C525" s="938"/>
      <c r="D525" s="939"/>
      <c r="E525" s="779" t="s">
        <v>4010</v>
      </c>
      <c r="F525" s="802" t="s">
        <v>24</v>
      </c>
      <c r="G525" s="82"/>
      <c r="H525" s="940" t="s">
        <v>4011</v>
      </c>
      <c r="I525" s="940"/>
      <c r="J525" s="940"/>
      <c r="K525" s="940"/>
      <c r="L525" s="940"/>
    </row>
    <row r="526" spans="1:12" s="141" customFormat="1" ht="15" customHeight="1" x14ac:dyDescent="0.25">
      <c r="A526" s="947" t="s">
        <v>3764</v>
      </c>
      <c r="B526" s="948"/>
      <c r="C526" s="948"/>
      <c r="D526" s="949"/>
      <c r="E526" s="783">
        <v>12</v>
      </c>
      <c r="F526" s="83" t="s">
        <v>24</v>
      </c>
      <c r="G526" s="82"/>
      <c r="H526" s="940"/>
      <c r="I526" s="940"/>
      <c r="J526" s="940"/>
      <c r="K526" s="940"/>
      <c r="L526" s="940"/>
    </row>
    <row r="527" spans="1:12" s="141" customFormat="1" ht="15" customHeight="1" x14ac:dyDescent="0.25">
      <c r="A527" s="947" t="s">
        <v>3766</v>
      </c>
      <c r="B527" s="948"/>
      <c r="C527" s="948"/>
      <c r="D527" s="949"/>
      <c r="E527" s="783" t="s">
        <v>4012</v>
      </c>
      <c r="F527" s="83" t="s">
        <v>24</v>
      </c>
      <c r="G527" s="82"/>
      <c r="H527" s="940"/>
      <c r="I527" s="940"/>
      <c r="J527" s="940"/>
      <c r="K527" s="940"/>
      <c r="L527" s="940"/>
    </row>
    <row r="528" spans="1:12" s="141" customFormat="1" ht="15" customHeight="1" x14ac:dyDescent="0.25">
      <c r="A528" s="947" t="s">
        <v>3768</v>
      </c>
      <c r="B528" s="948"/>
      <c r="C528" s="948"/>
      <c r="D528" s="949"/>
      <c r="E528" s="783" t="s">
        <v>4013</v>
      </c>
      <c r="F528" s="83"/>
      <c r="G528" s="82"/>
      <c r="H528" s="940"/>
      <c r="I528" s="940"/>
      <c r="J528" s="940"/>
      <c r="K528" s="940"/>
      <c r="L528" s="940"/>
    </row>
    <row r="529" spans="1:12" s="141" customFormat="1" ht="15" customHeight="1" x14ac:dyDescent="0.25">
      <c r="A529" s="947" t="s">
        <v>3770</v>
      </c>
      <c r="B529" s="948"/>
      <c r="C529" s="948"/>
      <c r="D529" s="949"/>
      <c r="E529" s="783" t="s">
        <v>239</v>
      </c>
      <c r="F529" s="783" t="s">
        <v>239</v>
      </c>
      <c r="G529" s="82"/>
      <c r="H529" s="954" t="s">
        <v>4014</v>
      </c>
      <c r="I529" s="955"/>
      <c r="J529" s="955"/>
      <c r="K529" s="955"/>
      <c r="L529" s="956"/>
    </row>
    <row r="530" spans="1:12" s="141" customFormat="1" ht="15" customHeight="1" x14ac:dyDescent="0.25">
      <c r="A530" s="947" t="s">
        <v>3773</v>
      </c>
      <c r="B530" s="948"/>
      <c r="C530" s="948"/>
      <c r="D530" s="949"/>
      <c r="E530" s="783"/>
      <c r="F530" s="83" t="s">
        <v>24</v>
      </c>
      <c r="G530" s="82"/>
      <c r="H530" s="944"/>
      <c r="I530" s="945"/>
      <c r="J530" s="945"/>
      <c r="K530" s="945"/>
      <c r="L530" s="946"/>
    </row>
    <row r="531" spans="1:12" s="141" customFormat="1" ht="15" customHeight="1" x14ac:dyDescent="0.25">
      <c r="A531" s="947" t="s">
        <v>3775</v>
      </c>
      <c r="B531" s="948"/>
      <c r="C531" s="948"/>
      <c r="D531" s="949"/>
      <c r="E531" s="783" t="s">
        <v>239</v>
      </c>
      <c r="F531" s="783" t="s">
        <v>239</v>
      </c>
      <c r="G531" s="82"/>
      <c r="H531" s="954"/>
      <c r="I531" s="955"/>
      <c r="J531" s="955"/>
      <c r="K531" s="955"/>
      <c r="L531" s="956"/>
    </row>
    <row r="532" spans="1:12" s="141" customFormat="1" ht="15" customHeight="1" x14ac:dyDescent="0.25">
      <c r="A532" s="947" t="s">
        <v>3776</v>
      </c>
      <c r="B532" s="948"/>
      <c r="C532" s="948"/>
      <c r="D532" s="949"/>
      <c r="E532" s="783">
        <v>6</v>
      </c>
      <c r="F532" s="83" t="s">
        <v>24</v>
      </c>
      <c r="G532" s="82"/>
      <c r="H532" s="940"/>
      <c r="I532" s="940"/>
      <c r="J532" s="940"/>
      <c r="K532" s="940"/>
      <c r="L532" s="940"/>
    </row>
    <row r="533" spans="1:12" s="141" customFormat="1" ht="15" customHeight="1" x14ac:dyDescent="0.25">
      <c r="A533" s="947" t="s">
        <v>3778</v>
      </c>
      <c r="B533" s="948"/>
      <c r="C533" s="948"/>
      <c r="D533" s="949"/>
      <c r="E533" s="783">
        <v>13</v>
      </c>
      <c r="F533" s="83" t="s">
        <v>24</v>
      </c>
      <c r="G533" s="82"/>
      <c r="H533" s="940"/>
      <c r="I533" s="940"/>
      <c r="J533" s="940"/>
      <c r="K533" s="940"/>
      <c r="L533" s="940"/>
    </row>
    <row r="534" spans="1:12" s="141" customFormat="1" ht="15" customHeight="1" x14ac:dyDescent="0.25">
      <c r="A534" s="947" t="s">
        <v>3779</v>
      </c>
      <c r="B534" s="948"/>
      <c r="C534" s="948"/>
      <c r="D534" s="949"/>
      <c r="E534" s="783" t="s">
        <v>3902</v>
      </c>
      <c r="F534" s="83" t="s">
        <v>3933</v>
      </c>
      <c r="G534" s="82"/>
      <c r="H534" s="940"/>
      <c r="I534" s="940"/>
      <c r="J534" s="940"/>
      <c r="K534" s="940"/>
      <c r="L534" s="940"/>
    </row>
    <row r="535" spans="1:12" s="141" customFormat="1" ht="15" customHeight="1" x14ac:dyDescent="0.25">
      <c r="A535" s="947" t="s">
        <v>3780</v>
      </c>
      <c r="B535" s="948"/>
      <c r="C535" s="948"/>
      <c r="D535" s="949"/>
      <c r="E535" s="803" t="s">
        <v>3872</v>
      </c>
      <c r="F535" s="83" t="s">
        <v>24</v>
      </c>
      <c r="G535" s="82"/>
      <c r="H535" s="940"/>
      <c r="I535" s="940"/>
      <c r="J535" s="940"/>
      <c r="K535" s="940"/>
      <c r="L535" s="940"/>
    </row>
    <row r="536" spans="1:12" s="141" customFormat="1" ht="15" customHeight="1" x14ac:dyDescent="0.25">
      <c r="A536" s="947" t="s">
        <v>3782</v>
      </c>
      <c r="B536" s="948"/>
      <c r="C536" s="948"/>
      <c r="D536" s="949"/>
      <c r="E536" s="783">
        <v>7</v>
      </c>
      <c r="F536" s="83" t="s">
        <v>24</v>
      </c>
      <c r="G536" s="82"/>
      <c r="H536" s="940"/>
      <c r="I536" s="940"/>
      <c r="J536" s="940"/>
      <c r="K536" s="940"/>
      <c r="L536" s="940"/>
    </row>
    <row r="537" spans="1:12" s="141" customFormat="1" ht="31.5" customHeight="1" x14ac:dyDescent="0.25">
      <c r="A537" s="947" t="s">
        <v>3783</v>
      </c>
      <c r="B537" s="948"/>
      <c r="C537" s="948"/>
      <c r="D537" s="949"/>
      <c r="E537" s="783"/>
      <c r="F537" s="83"/>
      <c r="G537" s="83" t="s">
        <v>24</v>
      </c>
      <c r="H537" s="1050" t="s">
        <v>4015</v>
      </c>
      <c r="I537" s="1051"/>
      <c r="J537" s="1051"/>
      <c r="K537" s="1051"/>
      <c r="L537" s="1052"/>
    </row>
    <row r="538" spans="1:12" s="141" customFormat="1" ht="15" customHeight="1" x14ac:dyDescent="0.25">
      <c r="A538" s="947" t="s">
        <v>3785</v>
      </c>
      <c r="B538" s="948"/>
      <c r="C538" s="948"/>
      <c r="D538" s="949"/>
      <c r="E538" s="783" t="s">
        <v>4016</v>
      </c>
      <c r="F538" s="83" t="s">
        <v>24</v>
      </c>
      <c r="G538" s="82"/>
      <c r="H538" s="954"/>
      <c r="I538" s="955"/>
      <c r="J538" s="955"/>
      <c r="K538" s="955"/>
      <c r="L538" s="956"/>
    </row>
    <row r="539" spans="1:12" s="141" customFormat="1" ht="15" customHeight="1" x14ac:dyDescent="0.25">
      <c r="A539" s="947" t="s">
        <v>3787</v>
      </c>
      <c r="B539" s="948"/>
      <c r="C539" s="948"/>
      <c r="D539" s="949"/>
      <c r="E539" s="783" t="s">
        <v>239</v>
      </c>
      <c r="F539" s="82"/>
      <c r="G539" s="82"/>
      <c r="H539" s="940" t="s">
        <v>239</v>
      </c>
      <c r="I539" s="940"/>
      <c r="J539" s="940"/>
      <c r="K539" s="940"/>
      <c r="L539" s="940"/>
    </row>
    <row r="540" spans="1:12" s="141" customFormat="1" x14ac:dyDescent="0.25"/>
    <row r="542" spans="1:12" x14ac:dyDescent="0.25">
      <c r="A542" s="912" t="s">
        <v>4017</v>
      </c>
      <c r="B542" s="912"/>
      <c r="C542" s="912"/>
      <c r="D542" s="912"/>
      <c r="E542" s="912"/>
      <c r="F542" s="912"/>
      <c r="G542" s="912"/>
      <c r="H542" s="912"/>
      <c r="I542" s="912"/>
      <c r="J542" s="912"/>
      <c r="K542" s="912"/>
      <c r="L542" s="912"/>
    </row>
    <row r="543" spans="1:12" x14ac:dyDescent="0.25">
      <c r="G543" s="769"/>
    </row>
    <row r="544" spans="1:12" x14ac:dyDescent="0.25">
      <c r="A544" s="889" t="s">
        <v>3757</v>
      </c>
      <c r="B544" s="889"/>
      <c r="C544" s="889"/>
      <c r="D544" s="889"/>
      <c r="E544" s="760" t="s">
        <v>3758</v>
      </c>
      <c r="F544" s="761" t="s">
        <v>3759</v>
      </c>
      <c r="G544" s="761" t="s">
        <v>3760</v>
      </c>
      <c r="H544" s="889" t="s">
        <v>97</v>
      </c>
      <c r="I544" s="889"/>
      <c r="J544" s="889"/>
      <c r="K544" s="889"/>
      <c r="L544" s="889"/>
    </row>
    <row r="545" spans="1:12" x14ac:dyDescent="0.25">
      <c r="A545" s="937" t="s">
        <v>3761</v>
      </c>
      <c r="B545" s="938"/>
      <c r="C545" s="938"/>
      <c r="D545" s="939"/>
      <c r="E545" s="779" t="s">
        <v>4018</v>
      </c>
      <c r="F545" s="83" t="s">
        <v>24</v>
      </c>
      <c r="G545" s="83"/>
      <c r="H545" s="940" t="s">
        <v>4019</v>
      </c>
      <c r="I545" s="940"/>
      <c r="J545" s="940"/>
      <c r="K545" s="940"/>
      <c r="L545" s="940"/>
    </row>
    <row r="546" spans="1:12" x14ac:dyDescent="0.25">
      <c r="A546" s="947" t="s">
        <v>3764</v>
      </c>
      <c r="B546" s="948"/>
      <c r="C546" s="948"/>
      <c r="D546" s="949"/>
      <c r="E546" s="783">
        <v>14</v>
      </c>
      <c r="F546" s="83" t="s">
        <v>24</v>
      </c>
      <c r="G546" s="83"/>
      <c r="H546" s="940"/>
      <c r="I546" s="940"/>
      <c r="J546" s="940"/>
      <c r="K546" s="940"/>
      <c r="L546" s="940"/>
    </row>
    <row r="547" spans="1:12" x14ac:dyDescent="0.25">
      <c r="A547" s="947" t="s">
        <v>3766</v>
      </c>
      <c r="B547" s="948"/>
      <c r="C547" s="948"/>
      <c r="D547" s="949"/>
      <c r="E547" s="783" t="s">
        <v>4020</v>
      </c>
      <c r="F547" s="83" t="s">
        <v>24</v>
      </c>
      <c r="G547" s="83"/>
      <c r="H547" s="940"/>
      <c r="I547" s="940"/>
      <c r="J547" s="940"/>
      <c r="K547" s="940"/>
      <c r="L547" s="940"/>
    </row>
    <row r="548" spans="1:12" x14ac:dyDescent="0.25">
      <c r="A548" s="947" t="s">
        <v>3768</v>
      </c>
      <c r="B548" s="948"/>
      <c r="C548" s="948"/>
      <c r="D548" s="949"/>
      <c r="E548" s="783" t="s">
        <v>4021</v>
      </c>
      <c r="F548" s="83" t="s">
        <v>24</v>
      </c>
      <c r="G548" s="83"/>
      <c r="H548" s="940"/>
      <c r="I548" s="940"/>
      <c r="J548" s="940"/>
      <c r="K548" s="940"/>
      <c r="L548" s="940"/>
    </row>
    <row r="549" spans="1:12" x14ac:dyDescent="0.25">
      <c r="A549" s="947" t="s">
        <v>3770</v>
      </c>
      <c r="B549" s="948"/>
      <c r="C549" s="948"/>
      <c r="D549" s="949"/>
      <c r="E549" s="783" t="s">
        <v>4022</v>
      </c>
      <c r="F549" s="83" t="s">
        <v>24</v>
      </c>
      <c r="G549" s="83"/>
      <c r="H549" s="960"/>
      <c r="I549" s="961"/>
      <c r="J549" s="961"/>
      <c r="K549" s="961"/>
      <c r="L549" s="962"/>
    </row>
    <row r="550" spans="1:12" x14ac:dyDescent="0.25">
      <c r="A550" s="947" t="s">
        <v>3773</v>
      </c>
      <c r="B550" s="948"/>
      <c r="C550" s="948"/>
      <c r="D550" s="949"/>
      <c r="E550" s="783">
        <v>16</v>
      </c>
      <c r="F550" s="83" t="s">
        <v>24</v>
      </c>
      <c r="G550" s="83"/>
      <c r="H550" s="940"/>
      <c r="I550" s="940"/>
      <c r="J550" s="940"/>
      <c r="K550" s="940"/>
      <c r="L550" s="940"/>
    </row>
    <row r="551" spans="1:12" x14ac:dyDescent="0.25">
      <c r="A551" s="947" t="s">
        <v>3775</v>
      </c>
      <c r="B551" s="948"/>
      <c r="C551" s="948"/>
      <c r="D551" s="949"/>
      <c r="E551" s="783"/>
      <c r="F551" s="83" t="s">
        <v>3774</v>
      </c>
      <c r="G551" s="83"/>
      <c r="H551" s="940" t="s">
        <v>582</v>
      </c>
      <c r="I551" s="940"/>
      <c r="J551" s="940"/>
      <c r="K551" s="940"/>
      <c r="L551" s="940"/>
    </row>
    <row r="552" spans="1:12" x14ac:dyDescent="0.25">
      <c r="A552" s="947" t="s">
        <v>3776</v>
      </c>
      <c r="B552" s="948"/>
      <c r="C552" s="948"/>
      <c r="D552" s="949"/>
      <c r="E552" s="783">
        <v>8</v>
      </c>
      <c r="F552" s="83" t="s">
        <v>24</v>
      </c>
      <c r="G552" s="83"/>
      <c r="H552" s="940"/>
      <c r="I552" s="940"/>
      <c r="J552" s="940"/>
      <c r="K552" s="940"/>
      <c r="L552" s="940"/>
    </row>
    <row r="553" spans="1:12" x14ac:dyDescent="0.25">
      <c r="A553" s="947" t="s">
        <v>3778</v>
      </c>
      <c r="B553" s="948"/>
      <c r="C553" s="948"/>
      <c r="D553" s="949"/>
      <c r="E553" s="783">
        <v>15</v>
      </c>
      <c r="F553" s="83" t="s">
        <v>24</v>
      </c>
      <c r="G553" s="83"/>
      <c r="H553" s="940"/>
      <c r="I553" s="940"/>
      <c r="J553" s="940"/>
      <c r="K553" s="940"/>
      <c r="L553" s="940"/>
    </row>
    <row r="554" spans="1:12" x14ac:dyDescent="0.25">
      <c r="A554" s="947" t="s">
        <v>3779</v>
      </c>
      <c r="B554" s="948"/>
      <c r="C554" s="948"/>
      <c r="D554" s="949"/>
      <c r="E554" s="783">
        <v>12</v>
      </c>
      <c r="F554" s="83" t="s">
        <v>24</v>
      </c>
      <c r="G554" s="83"/>
      <c r="H554" s="940"/>
      <c r="I554" s="940"/>
      <c r="J554" s="940"/>
      <c r="K554" s="940"/>
      <c r="L554" s="940"/>
    </row>
    <row r="555" spans="1:12" x14ac:dyDescent="0.25">
      <c r="A555" s="947" t="s">
        <v>3780</v>
      </c>
      <c r="B555" s="948"/>
      <c r="C555" s="948"/>
      <c r="D555" s="949"/>
      <c r="E555" s="783">
        <v>10</v>
      </c>
      <c r="F555" s="83" t="s">
        <v>24</v>
      </c>
      <c r="G555" s="83"/>
      <c r="H555" s="940"/>
      <c r="I555" s="940"/>
      <c r="J555" s="940"/>
      <c r="K555" s="940"/>
      <c r="L555" s="940"/>
    </row>
    <row r="556" spans="1:12" x14ac:dyDescent="0.25">
      <c r="A556" s="947" t="s">
        <v>3782</v>
      </c>
      <c r="B556" s="948"/>
      <c r="C556" s="948"/>
      <c r="D556" s="949"/>
      <c r="E556" s="783">
        <v>9</v>
      </c>
      <c r="F556" s="83" t="s">
        <v>24</v>
      </c>
      <c r="G556" s="83"/>
      <c r="H556" s="940"/>
      <c r="I556" s="940"/>
      <c r="J556" s="940"/>
      <c r="K556" s="940"/>
      <c r="L556" s="940"/>
    </row>
    <row r="557" spans="1:12" ht="46.5" customHeight="1" x14ac:dyDescent="0.25">
      <c r="A557" s="957" t="s">
        <v>3783</v>
      </c>
      <c r="B557" s="958"/>
      <c r="C557" s="958"/>
      <c r="D557" s="959"/>
      <c r="E557" s="783">
        <v>17</v>
      </c>
      <c r="F557" s="83" t="s">
        <v>24</v>
      </c>
      <c r="G557" s="83"/>
      <c r="H557" s="944" t="s">
        <v>4023</v>
      </c>
      <c r="I557" s="945"/>
      <c r="J557" s="945"/>
      <c r="K557" s="945"/>
      <c r="L557" s="946"/>
    </row>
    <row r="558" spans="1:12" x14ac:dyDescent="0.25">
      <c r="A558" s="947" t="s">
        <v>3785</v>
      </c>
      <c r="B558" s="948"/>
      <c r="C558" s="948"/>
      <c r="D558" s="949"/>
      <c r="E558" s="783" t="s">
        <v>3840</v>
      </c>
      <c r="F558" s="83" t="s">
        <v>24</v>
      </c>
      <c r="G558" s="83"/>
      <c r="H558" s="954"/>
      <c r="I558" s="955"/>
      <c r="J558" s="955"/>
      <c r="K558" s="955"/>
      <c r="L558" s="956"/>
    </row>
    <row r="559" spans="1:12" x14ac:dyDescent="0.25">
      <c r="A559" s="947" t="s">
        <v>3787</v>
      </c>
      <c r="B559" s="948"/>
      <c r="C559" s="948"/>
      <c r="D559" s="949"/>
      <c r="E559" s="784"/>
      <c r="F559" s="82"/>
      <c r="G559" s="83"/>
      <c r="H559" s="940" t="s">
        <v>582</v>
      </c>
      <c r="I559" s="940"/>
      <c r="J559" s="940"/>
      <c r="K559" s="940"/>
      <c r="L559" s="940"/>
    </row>
    <row r="562" spans="1:12" x14ac:dyDescent="0.25">
      <c r="A562" s="912" t="s">
        <v>4024</v>
      </c>
      <c r="B562" s="912"/>
      <c r="C562" s="912"/>
      <c r="D562" s="912"/>
      <c r="E562" s="912"/>
      <c r="F562" s="912"/>
      <c r="G562" s="912"/>
      <c r="H562" s="912"/>
      <c r="I562" s="912"/>
      <c r="J562" s="912"/>
      <c r="K562" s="912"/>
      <c r="L562" s="912"/>
    </row>
    <row r="563" spans="1:12" x14ac:dyDescent="0.25">
      <c r="G563" s="769"/>
    </row>
    <row r="564" spans="1:12" x14ac:dyDescent="0.25">
      <c r="A564" s="889" t="s">
        <v>3757</v>
      </c>
      <c r="B564" s="889"/>
      <c r="C564" s="889"/>
      <c r="D564" s="889"/>
      <c r="E564" s="760" t="s">
        <v>3758</v>
      </c>
      <c r="F564" s="761" t="s">
        <v>3759</v>
      </c>
      <c r="G564" s="761" t="s">
        <v>3760</v>
      </c>
      <c r="H564" s="889" t="s">
        <v>97</v>
      </c>
      <c r="I564" s="889"/>
      <c r="J564" s="889"/>
      <c r="K564" s="889"/>
      <c r="L564" s="889"/>
    </row>
    <row r="565" spans="1:12" x14ac:dyDescent="0.25">
      <c r="A565" s="913" t="s">
        <v>3761</v>
      </c>
      <c r="B565" s="914"/>
      <c r="C565" s="914"/>
      <c r="D565" s="915"/>
      <c r="E565" s="770" t="s">
        <v>3914</v>
      </c>
      <c r="F565" s="100" t="s">
        <v>24</v>
      </c>
      <c r="G565" s="100"/>
      <c r="H565" s="908" t="s">
        <v>4025</v>
      </c>
      <c r="I565" s="908"/>
      <c r="J565" s="908"/>
      <c r="K565" s="908"/>
      <c r="L565" s="908"/>
    </row>
    <row r="566" spans="1:12" ht="27.75" customHeight="1" x14ac:dyDescent="0.25">
      <c r="A566" s="905" t="s">
        <v>3764</v>
      </c>
      <c r="B566" s="906"/>
      <c r="C566" s="906"/>
      <c r="D566" s="907"/>
      <c r="E566" s="771" t="s">
        <v>4026</v>
      </c>
      <c r="F566" s="100"/>
      <c r="G566" s="100" t="s">
        <v>24</v>
      </c>
      <c r="H566" s="1053" t="s">
        <v>4027</v>
      </c>
      <c r="I566" s="1053"/>
      <c r="J566" s="1053"/>
      <c r="K566" s="1053"/>
      <c r="L566" s="1053"/>
    </row>
    <row r="567" spans="1:12" x14ac:dyDescent="0.25">
      <c r="A567" s="905" t="s">
        <v>3766</v>
      </c>
      <c r="B567" s="906"/>
      <c r="C567" s="906"/>
      <c r="D567" s="907"/>
      <c r="E567" s="771">
        <v>84</v>
      </c>
      <c r="F567" s="100" t="s">
        <v>24</v>
      </c>
      <c r="G567" s="100"/>
      <c r="H567" s="908"/>
      <c r="I567" s="908"/>
      <c r="J567" s="908"/>
      <c r="K567" s="908"/>
      <c r="L567" s="908"/>
    </row>
    <row r="568" spans="1:12" x14ac:dyDescent="0.25">
      <c r="A568" s="909" t="s">
        <v>3768</v>
      </c>
      <c r="B568" s="910"/>
      <c r="C568" s="910"/>
      <c r="D568" s="911"/>
      <c r="E568" s="773">
        <v>27</v>
      </c>
      <c r="F568" s="668" t="s">
        <v>24</v>
      </c>
      <c r="G568" s="100"/>
      <c r="H568" s="908"/>
      <c r="I568" s="908"/>
      <c r="J568" s="908"/>
      <c r="K568" s="908"/>
      <c r="L568" s="908"/>
    </row>
    <row r="569" spans="1:12" x14ac:dyDescent="0.25">
      <c r="A569" s="909" t="s">
        <v>3770</v>
      </c>
      <c r="B569" s="910"/>
      <c r="C569" s="910"/>
      <c r="D569" s="911"/>
      <c r="E569" s="773" t="s">
        <v>4028</v>
      </c>
      <c r="F569" s="100" t="s">
        <v>24</v>
      </c>
      <c r="G569" s="100"/>
      <c r="H569" s="923" t="s">
        <v>4029</v>
      </c>
      <c r="I569" s="924"/>
      <c r="J569" s="924"/>
      <c r="K569" s="924"/>
      <c r="L569" s="925"/>
    </row>
    <row r="570" spans="1:12" x14ac:dyDescent="0.25">
      <c r="A570" s="909" t="s">
        <v>3773</v>
      </c>
      <c r="B570" s="910"/>
      <c r="C570" s="910"/>
      <c r="D570" s="911"/>
      <c r="E570" s="773"/>
      <c r="F570" s="668" t="s">
        <v>24</v>
      </c>
      <c r="G570" s="100"/>
      <c r="H570" s="1055"/>
      <c r="I570" s="1055"/>
      <c r="J570" s="1055"/>
      <c r="K570" s="1055"/>
      <c r="L570" s="1055"/>
    </row>
    <row r="571" spans="1:12" x14ac:dyDescent="0.25">
      <c r="A571" s="909" t="s">
        <v>3775</v>
      </c>
      <c r="B571" s="910"/>
      <c r="C571" s="910"/>
      <c r="D571" s="911"/>
      <c r="E571" s="773"/>
      <c r="F571" s="100"/>
      <c r="G571" s="100"/>
      <c r="H571" s="923"/>
      <c r="I571" s="924"/>
      <c r="J571" s="924"/>
      <c r="K571" s="924"/>
      <c r="L571" s="925"/>
    </row>
    <row r="572" spans="1:12" x14ac:dyDescent="0.25">
      <c r="A572" s="905" t="s">
        <v>3776</v>
      </c>
      <c r="B572" s="906"/>
      <c r="C572" s="906"/>
      <c r="D572" s="907"/>
      <c r="E572" s="771" t="s">
        <v>4030</v>
      </c>
      <c r="F572" s="100" t="s">
        <v>24</v>
      </c>
      <c r="G572" s="100"/>
      <c r="H572" s="908"/>
      <c r="I572" s="908"/>
      <c r="J572" s="908"/>
      <c r="K572" s="908"/>
      <c r="L572" s="908"/>
    </row>
    <row r="573" spans="1:12" x14ac:dyDescent="0.25">
      <c r="A573" s="905" t="s">
        <v>3778</v>
      </c>
      <c r="B573" s="906"/>
      <c r="C573" s="906"/>
      <c r="D573" s="907"/>
      <c r="E573" s="771">
        <v>30</v>
      </c>
      <c r="F573" s="100" t="s">
        <v>24</v>
      </c>
      <c r="G573" s="100"/>
      <c r="H573" s="908"/>
      <c r="I573" s="908"/>
      <c r="J573" s="908"/>
      <c r="K573" s="908"/>
      <c r="L573" s="908"/>
    </row>
    <row r="574" spans="1:12" x14ac:dyDescent="0.25">
      <c r="A574" s="905" t="s">
        <v>3779</v>
      </c>
      <c r="B574" s="906"/>
      <c r="C574" s="906"/>
      <c r="D574" s="907"/>
      <c r="E574" s="771">
        <v>32</v>
      </c>
      <c r="F574" s="100"/>
      <c r="G574" s="100" t="s">
        <v>24</v>
      </c>
      <c r="H574" s="1054" t="s">
        <v>4031</v>
      </c>
      <c r="I574" s="1054"/>
      <c r="J574" s="1054"/>
      <c r="K574" s="1054"/>
      <c r="L574" s="1054"/>
    </row>
    <row r="575" spans="1:12" x14ac:dyDescent="0.25">
      <c r="A575" s="905" t="s">
        <v>3780</v>
      </c>
      <c r="B575" s="906"/>
      <c r="C575" s="906"/>
      <c r="D575" s="907"/>
      <c r="E575" s="771">
        <v>31</v>
      </c>
      <c r="F575" s="100"/>
      <c r="G575" s="100" t="s">
        <v>24</v>
      </c>
      <c r="H575" s="1054" t="s">
        <v>4032</v>
      </c>
      <c r="I575" s="1054"/>
      <c r="J575" s="1054"/>
      <c r="K575" s="1054"/>
      <c r="L575" s="1054"/>
    </row>
    <row r="576" spans="1:12" x14ac:dyDescent="0.25">
      <c r="A576" s="905" t="s">
        <v>3782</v>
      </c>
      <c r="B576" s="906"/>
      <c r="C576" s="906"/>
      <c r="D576" s="907"/>
      <c r="E576" s="771">
        <v>33</v>
      </c>
      <c r="F576" s="100" t="s">
        <v>24</v>
      </c>
      <c r="G576" s="100"/>
      <c r="H576" s="1055"/>
      <c r="I576" s="1055"/>
      <c r="J576" s="1055"/>
      <c r="K576" s="1055"/>
      <c r="L576" s="1055"/>
    </row>
    <row r="577" spans="1:12" ht="27.75" customHeight="1" x14ac:dyDescent="0.25">
      <c r="A577" s="920" t="s">
        <v>3783</v>
      </c>
      <c r="B577" s="921"/>
      <c r="C577" s="921"/>
      <c r="D577" s="922"/>
      <c r="E577" s="771"/>
      <c r="F577" s="100"/>
      <c r="G577" s="100" t="s">
        <v>24</v>
      </c>
      <c r="H577" s="1056" t="s">
        <v>4033</v>
      </c>
      <c r="I577" s="1057"/>
      <c r="J577" s="1057"/>
      <c r="K577" s="1057"/>
      <c r="L577" s="1058"/>
    </row>
    <row r="578" spans="1:12" ht="29.25" customHeight="1" x14ac:dyDescent="0.25">
      <c r="A578" s="905" t="s">
        <v>3785</v>
      </c>
      <c r="B578" s="906"/>
      <c r="C578" s="906"/>
      <c r="D578" s="907"/>
      <c r="E578" s="771"/>
      <c r="F578" s="100"/>
      <c r="G578" s="100" t="s">
        <v>24</v>
      </c>
      <c r="H578" s="1056" t="s">
        <v>4034</v>
      </c>
      <c r="I578" s="1057"/>
      <c r="J578" s="1057"/>
      <c r="K578" s="1057"/>
      <c r="L578" s="1058"/>
    </row>
    <row r="579" spans="1:12" x14ac:dyDescent="0.25">
      <c r="A579" s="905" t="s">
        <v>3787</v>
      </c>
      <c r="B579" s="906"/>
      <c r="C579" s="906"/>
      <c r="D579" s="907"/>
      <c r="E579" s="774"/>
      <c r="F579" s="100"/>
      <c r="G579" s="100"/>
      <c r="H579" s="908" t="s">
        <v>582</v>
      </c>
      <c r="I579" s="908"/>
      <c r="J579" s="908"/>
      <c r="K579" s="908"/>
      <c r="L579" s="908"/>
    </row>
    <row r="582" spans="1:12" x14ac:dyDescent="0.25">
      <c r="A582" s="912" t="s">
        <v>4035</v>
      </c>
      <c r="B582" s="912"/>
      <c r="C582" s="912"/>
      <c r="D582" s="912"/>
      <c r="E582" s="912"/>
      <c r="F582" s="912"/>
      <c r="G582" s="912"/>
      <c r="H582" s="912"/>
      <c r="I582" s="912"/>
      <c r="J582" s="912"/>
      <c r="K582" s="912"/>
      <c r="L582" s="912"/>
    </row>
    <row r="583" spans="1:12" x14ac:dyDescent="0.25">
      <c r="G583" s="769"/>
    </row>
    <row r="584" spans="1:12" x14ac:dyDescent="0.25">
      <c r="A584" s="889" t="s">
        <v>3757</v>
      </c>
      <c r="B584" s="889"/>
      <c r="C584" s="889"/>
      <c r="D584" s="889"/>
      <c r="E584" s="760" t="s">
        <v>3758</v>
      </c>
      <c r="F584" s="761" t="s">
        <v>3759</v>
      </c>
      <c r="G584" s="761" t="s">
        <v>3760</v>
      </c>
      <c r="H584" s="889" t="s">
        <v>97</v>
      </c>
      <c r="I584" s="889"/>
      <c r="J584" s="889"/>
      <c r="K584" s="889"/>
      <c r="L584" s="889"/>
    </row>
    <row r="585" spans="1:12" x14ac:dyDescent="0.25">
      <c r="A585" s="913" t="s">
        <v>3761</v>
      </c>
      <c r="B585" s="914"/>
      <c r="C585" s="914"/>
      <c r="D585" s="915"/>
      <c r="E585" s="770" t="s">
        <v>3914</v>
      </c>
      <c r="F585" s="100" t="s">
        <v>24</v>
      </c>
      <c r="G585" s="100"/>
      <c r="H585" s="908" t="s">
        <v>4036</v>
      </c>
      <c r="I585" s="908"/>
      <c r="J585" s="908"/>
      <c r="K585" s="908"/>
      <c r="L585" s="908"/>
    </row>
    <row r="586" spans="1:12" ht="27.75" customHeight="1" x14ac:dyDescent="0.25">
      <c r="A586" s="905" t="s">
        <v>3764</v>
      </c>
      <c r="B586" s="906"/>
      <c r="C586" s="906"/>
      <c r="D586" s="907"/>
      <c r="E586" s="771" t="s">
        <v>4026</v>
      </c>
      <c r="F586" s="100"/>
      <c r="G586" s="100" t="s">
        <v>24</v>
      </c>
      <c r="H586" s="1053" t="s">
        <v>4027</v>
      </c>
      <c r="I586" s="1053"/>
      <c r="J586" s="1053"/>
      <c r="K586" s="1053"/>
      <c r="L586" s="1053"/>
    </row>
    <row r="587" spans="1:12" x14ac:dyDescent="0.25">
      <c r="A587" s="905" t="s">
        <v>3766</v>
      </c>
      <c r="B587" s="906"/>
      <c r="C587" s="906"/>
      <c r="D587" s="907"/>
      <c r="E587" s="771">
        <v>84</v>
      </c>
      <c r="F587" s="100" t="s">
        <v>24</v>
      </c>
      <c r="G587" s="100"/>
      <c r="H587" s="908"/>
      <c r="I587" s="908"/>
      <c r="J587" s="908"/>
      <c r="K587" s="908"/>
      <c r="L587" s="908"/>
    </row>
    <row r="588" spans="1:12" x14ac:dyDescent="0.25">
      <c r="A588" s="909" t="s">
        <v>3768</v>
      </c>
      <c r="B588" s="910"/>
      <c r="C588" s="910"/>
      <c r="D588" s="911"/>
      <c r="E588" s="773">
        <v>27</v>
      </c>
      <c r="F588" s="668" t="s">
        <v>24</v>
      </c>
      <c r="G588" s="100"/>
      <c r="H588" s="908"/>
      <c r="I588" s="908"/>
      <c r="J588" s="908"/>
      <c r="K588" s="908"/>
      <c r="L588" s="908"/>
    </row>
    <row r="589" spans="1:12" x14ac:dyDescent="0.25">
      <c r="A589" s="909" t="s">
        <v>3770</v>
      </c>
      <c r="B589" s="910"/>
      <c r="C589" s="910"/>
      <c r="D589" s="911"/>
      <c r="E589" s="773" t="s">
        <v>4028</v>
      </c>
      <c r="F589" s="100" t="s">
        <v>24</v>
      </c>
      <c r="G589" s="100"/>
      <c r="H589" s="923" t="s">
        <v>4029</v>
      </c>
      <c r="I589" s="924"/>
      <c r="J589" s="924"/>
      <c r="K589" s="924"/>
      <c r="L589" s="925"/>
    </row>
    <row r="590" spans="1:12" x14ac:dyDescent="0.25">
      <c r="A590" s="909" t="s">
        <v>3773</v>
      </c>
      <c r="B590" s="910"/>
      <c r="C590" s="910"/>
      <c r="D590" s="911"/>
      <c r="E590" s="773"/>
      <c r="F590" s="668" t="s">
        <v>24</v>
      </c>
      <c r="G590" s="100"/>
      <c r="H590" s="1055"/>
      <c r="I590" s="1055"/>
      <c r="J590" s="1055"/>
      <c r="K590" s="1055"/>
      <c r="L590" s="1055"/>
    </row>
    <row r="591" spans="1:12" x14ac:dyDescent="0.25">
      <c r="A591" s="909" t="s">
        <v>3775</v>
      </c>
      <c r="B591" s="910"/>
      <c r="C591" s="910"/>
      <c r="D591" s="911"/>
      <c r="E591" s="773"/>
      <c r="F591" s="100"/>
      <c r="G591" s="100"/>
      <c r="H591" s="923"/>
      <c r="I591" s="924"/>
      <c r="J591" s="924"/>
      <c r="K591" s="924"/>
      <c r="L591" s="925"/>
    </row>
    <row r="592" spans="1:12" x14ac:dyDescent="0.25">
      <c r="A592" s="905" t="s">
        <v>3776</v>
      </c>
      <c r="B592" s="906"/>
      <c r="C592" s="906"/>
      <c r="D592" s="907"/>
      <c r="E592" s="771" t="s">
        <v>4030</v>
      </c>
      <c r="F592" s="100" t="s">
        <v>24</v>
      </c>
      <c r="G592" s="100"/>
      <c r="H592" s="908"/>
      <c r="I592" s="908"/>
      <c r="J592" s="908"/>
      <c r="K592" s="908"/>
      <c r="L592" s="908"/>
    </row>
    <row r="593" spans="1:12" x14ac:dyDescent="0.25">
      <c r="A593" s="905" t="s">
        <v>3778</v>
      </c>
      <c r="B593" s="906"/>
      <c r="C593" s="906"/>
      <c r="D593" s="907"/>
      <c r="E593" s="771">
        <v>30</v>
      </c>
      <c r="F593" s="100" t="s">
        <v>24</v>
      </c>
      <c r="G593" s="100"/>
      <c r="H593" s="908"/>
      <c r="I593" s="908"/>
      <c r="J593" s="908"/>
      <c r="K593" s="908"/>
      <c r="L593" s="908"/>
    </row>
    <row r="594" spans="1:12" x14ac:dyDescent="0.25">
      <c r="A594" s="905" t="s">
        <v>3779</v>
      </c>
      <c r="B594" s="906"/>
      <c r="C594" s="906"/>
      <c r="D594" s="907"/>
      <c r="E594" s="771">
        <v>32</v>
      </c>
      <c r="F594" s="100"/>
      <c r="G594" s="100" t="s">
        <v>24</v>
      </c>
      <c r="H594" s="1059" t="s">
        <v>4031</v>
      </c>
      <c r="I594" s="1059"/>
      <c r="J594" s="1059"/>
      <c r="K594" s="1059"/>
      <c r="L594" s="1059"/>
    </row>
    <row r="595" spans="1:12" x14ac:dyDescent="0.25">
      <c r="A595" s="905" t="s">
        <v>3780</v>
      </c>
      <c r="B595" s="906"/>
      <c r="C595" s="906"/>
      <c r="D595" s="907"/>
      <c r="E595" s="771">
        <v>31</v>
      </c>
      <c r="F595" s="100"/>
      <c r="G595" s="100" t="s">
        <v>24</v>
      </c>
      <c r="H595" s="1059" t="s">
        <v>4032</v>
      </c>
      <c r="I595" s="1059"/>
      <c r="J595" s="1059"/>
      <c r="K595" s="1059"/>
      <c r="L595" s="1059"/>
    </row>
    <row r="596" spans="1:12" x14ac:dyDescent="0.25">
      <c r="A596" s="905" t="s">
        <v>3782</v>
      </c>
      <c r="B596" s="906"/>
      <c r="C596" s="906"/>
      <c r="D596" s="907"/>
      <c r="E596" s="771">
        <v>33</v>
      </c>
      <c r="F596" s="100" t="s">
        <v>24</v>
      </c>
      <c r="G596" s="100"/>
      <c r="H596" s="1055"/>
      <c r="I596" s="1055"/>
      <c r="J596" s="1055"/>
      <c r="K596" s="1055"/>
      <c r="L596" s="1055"/>
    </row>
    <row r="597" spans="1:12" x14ac:dyDescent="0.25">
      <c r="A597" s="920" t="s">
        <v>3783</v>
      </c>
      <c r="B597" s="921"/>
      <c r="C597" s="921"/>
      <c r="D597" s="922"/>
      <c r="E597" s="771"/>
      <c r="F597" s="100"/>
      <c r="G597" s="100" t="s">
        <v>24</v>
      </c>
      <c r="H597" s="1056" t="s">
        <v>4033</v>
      </c>
      <c r="I597" s="1057"/>
      <c r="J597" s="1057"/>
      <c r="K597" s="1057"/>
      <c r="L597" s="1058"/>
    </row>
    <row r="598" spans="1:12" x14ac:dyDescent="0.25">
      <c r="A598" s="905" t="s">
        <v>3785</v>
      </c>
      <c r="B598" s="906"/>
      <c r="C598" s="906"/>
      <c r="D598" s="907"/>
      <c r="E598" s="771"/>
      <c r="F598" s="100"/>
      <c r="G598" s="100" t="s">
        <v>24</v>
      </c>
      <c r="H598" s="1056" t="s">
        <v>4034</v>
      </c>
      <c r="I598" s="1057"/>
      <c r="J598" s="1057"/>
      <c r="K598" s="1057"/>
      <c r="L598" s="1058"/>
    </row>
    <row r="599" spans="1:12" x14ac:dyDescent="0.25">
      <c r="A599" s="905" t="s">
        <v>3787</v>
      </c>
      <c r="B599" s="906"/>
      <c r="C599" s="906"/>
      <c r="D599" s="907"/>
      <c r="E599" s="774"/>
      <c r="F599" s="100"/>
      <c r="G599" s="100"/>
      <c r="H599" s="908" t="s">
        <v>582</v>
      </c>
      <c r="I599" s="908"/>
      <c r="J599" s="908"/>
      <c r="K599" s="908"/>
      <c r="L599" s="908"/>
    </row>
    <row r="602" spans="1:12" x14ac:dyDescent="0.25">
      <c r="A602" s="933" t="s">
        <v>4037</v>
      </c>
      <c r="B602" s="933"/>
      <c r="C602" s="933"/>
      <c r="D602" s="933"/>
      <c r="E602" s="933"/>
      <c r="F602" s="933"/>
      <c r="G602" s="933"/>
      <c r="H602" s="933"/>
      <c r="I602" s="933"/>
      <c r="J602" s="933"/>
      <c r="K602" s="933"/>
      <c r="L602" s="933"/>
    </row>
    <row r="603" spans="1:12" x14ac:dyDescent="0.25">
      <c r="A603" s="141"/>
      <c r="B603" s="141"/>
      <c r="C603" s="141"/>
      <c r="D603" s="141"/>
      <c r="E603" s="141"/>
      <c r="F603" s="141"/>
      <c r="G603" s="786"/>
      <c r="H603" s="141"/>
      <c r="I603" s="141"/>
      <c r="J603" s="141"/>
      <c r="K603" s="141"/>
      <c r="L603" s="141"/>
    </row>
    <row r="604" spans="1:12" ht="15" customHeight="1" x14ac:dyDescent="0.25">
      <c r="A604" s="889" t="s">
        <v>3757</v>
      </c>
      <c r="B604" s="889"/>
      <c r="C604" s="889"/>
      <c r="D604" s="889"/>
      <c r="E604" s="760" t="s">
        <v>3758</v>
      </c>
      <c r="F604" s="761" t="s">
        <v>3759</v>
      </c>
      <c r="G604" s="761" t="s">
        <v>3760</v>
      </c>
      <c r="H604" s="889" t="s">
        <v>97</v>
      </c>
      <c r="I604" s="889"/>
      <c r="J604" s="889"/>
      <c r="K604" s="889"/>
      <c r="L604" s="889"/>
    </row>
    <row r="605" spans="1:12" ht="15" customHeight="1" x14ac:dyDescent="0.25">
      <c r="A605" s="937" t="s">
        <v>3761</v>
      </c>
      <c r="B605" s="938"/>
      <c r="C605" s="938"/>
      <c r="D605" s="939"/>
      <c r="E605" s="791" t="s">
        <v>3998</v>
      </c>
      <c r="F605" s="74" t="s">
        <v>24</v>
      </c>
      <c r="G605" s="83"/>
      <c r="H605" s="940" t="s">
        <v>4038</v>
      </c>
      <c r="I605" s="940"/>
      <c r="J605" s="940"/>
      <c r="K605" s="940"/>
      <c r="L605" s="940"/>
    </row>
    <row r="606" spans="1:12" ht="15" customHeight="1" x14ac:dyDescent="0.25">
      <c r="A606" s="947" t="s">
        <v>3764</v>
      </c>
      <c r="B606" s="948"/>
      <c r="C606" s="948"/>
      <c r="D606" s="949"/>
      <c r="E606" s="74" t="s">
        <v>4039</v>
      </c>
      <c r="F606" s="74" t="s">
        <v>24</v>
      </c>
      <c r="G606" s="83"/>
      <c r="H606" s="989"/>
      <c r="I606" s="989"/>
      <c r="J606" s="989"/>
      <c r="K606" s="989"/>
      <c r="L606" s="989"/>
    </row>
    <row r="607" spans="1:12" ht="15" customHeight="1" x14ac:dyDescent="0.25">
      <c r="A607" s="947" t="s">
        <v>3766</v>
      </c>
      <c r="B607" s="948"/>
      <c r="C607" s="948"/>
      <c r="D607" s="949"/>
      <c r="E607" s="783" t="s">
        <v>4040</v>
      </c>
      <c r="F607" s="74" t="s">
        <v>24</v>
      </c>
      <c r="G607" s="83"/>
      <c r="H607" s="940" t="s">
        <v>4038</v>
      </c>
      <c r="I607" s="940"/>
      <c r="J607" s="940"/>
      <c r="K607" s="940"/>
      <c r="L607" s="940"/>
    </row>
    <row r="608" spans="1:12" ht="15" customHeight="1" x14ac:dyDescent="0.25">
      <c r="A608" s="947" t="s">
        <v>3768</v>
      </c>
      <c r="B608" s="948"/>
      <c r="C608" s="948"/>
      <c r="D608" s="949"/>
      <c r="E608" s="783"/>
      <c r="F608" s="74" t="s">
        <v>24</v>
      </c>
      <c r="G608" s="74"/>
      <c r="H608" s="991"/>
      <c r="I608" s="991"/>
      <c r="J608" s="991"/>
      <c r="K608" s="991"/>
      <c r="L608" s="991"/>
    </row>
    <row r="609" spans="1:12" ht="27" customHeight="1" x14ac:dyDescent="0.25">
      <c r="A609" s="947" t="s">
        <v>3770</v>
      </c>
      <c r="B609" s="948"/>
      <c r="C609" s="948"/>
      <c r="D609" s="949"/>
      <c r="E609" s="783" t="s">
        <v>4041</v>
      </c>
      <c r="F609" s="74" t="s">
        <v>24</v>
      </c>
      <c r="G609" s="74"/>
      <c r="H609" s="1060" t="s">
        <v>4042</v>
      </c>
      <c r="I609" s="1060"/>
      <c r="J609" s="1060"/>
      <c r="K609" s="1060"/>
      <c r="L609" s="1060"/>
    </row>
    <row r="610" spans="1:12" ht="18" customHeight="1" x14ac:dyDescent="0.25">
      <c r="A610" s="947" t="s">
        <v>3773</v>
      </c>
      <c r="B610" s="948"/>
      <c r="C610" s="948"/>
      <c r="D610" s="949"/>
      <c r="E610" s="783" t="s">
        <v>4043</v>
      </c>
      <c r="F610" s="74" t="s">
        <v>24</v>
      </c>
      <c r="G610" s="74"/>
      <c r="H610" s="1060" t="s">
        <v>4044</v>
      </c>
      <c r="I610" s="1060"/>
      <c r="J610" s="1060"/>
      <c r="K610" s="1060"/>
      <c r="L610" s="1060"/>
    </row>
    <row r="611" spans="1:12" ht="60" customHeight="1" x14ac:dyDescent="0.25">
      <c r="A611" s="947" t="s">
        <v>3775</v>
      </c>
      <c r="B611" s="948"/>
      <c r="C611" s="948"/>
      <c r="D611" s="949"/>
      <c r="E611" s="783" t="s">
        <v>4045</v>
      </c>
      <c r="F611" s="74" t="s">
        <v>24</v>
      </c>
      <c r="G611" s="74"/>
      <c r="H611" s="989" t="s">
        <v>4046</v>
      </c>
      <c r="I611" s="989"/>
      <c r="J611" s="989"/>
      <c r="K611" s="989"/>
      <c r="L611" s="989"/>
    </row>
    <row r="612" spans="1:12" ht="15" customHeight="1" x14ac:dyDescent="0.25">
      <c r="A612" s="947" t="s">
        <v>3776</v>
      </c>
      <c r="B612" s="948"/>
      <c r="C612" s="948"/>
      <c r="D612" s="949"/>
      <c r="E612" s="783">
        <v>7</v>
      </c>
      <c r="F612" s="74" t="s">
        <v>24</v>
      </c>
      <c r="G612" s="83"/>
      <c r="H612" s="990"/>
      <c r="I612" s="990"/>
      <c r="J612" s="990"/>
      <c r="K612" s="990"/>
      <c r="L612" s="990"/>
    </row>
    <row r="613" spans="1:12" ht="15" customHeight="1" x14ac:dyDescent="0.25">
      <c r="A613" s="947" t="s">
        <v>3778</v>
      </c>
      <c r="B613" s="948"/>
      <c r="C613" s="948"/>
      <c r="D613" s="949"/>
      <c r="E613" s="783">
        <v>24</v>
      </c>
      <c r="F613" s="74" t="s">
        <v>24</v>
      </c>
      <c r="G613" s="83"/>
      <c r="H613" s="990"/>
      <c r="I613" s="990"/>
      <c r="J613" s="990"/>
      <c r="K613" s="990"/>
      <c r="L613" s="990"/>
    </row>
    <row r="614" spans="1:12" ht="15" customHeight="1" x14ac:dyDescent="0.25">
      <c r="A614" s="947" t="s">
        <v>3779</v>
      </c>
      <c r="B614" s="948"/>
      <c r="C614" s="948"/>
      <c r="D614" s="949"/>
      <c r="E614" s="783" t="s">
        <v>3921</v>
      </c>
      <c r="F614" s="74" t="s">
        <v>24</v>
      </c>
      <c r="G614" s="83"/>
      <c r="H614" s="990"/>
      <c r="I614" s="990"/>
      <c r="J614" s="990"/>
      <c r="K614" s="990"/>
      <c r="L614" s="990"/>
    </row>
    <row r="615" spans="1:12" ht="15" customHeight="1" x14ac:dyDescent="0.25">
      <c r="A615" s="947" t="s">
        <v>3780</v>
      </c>
      <c r="B615" s="948"/>
      <c r="C615" s="948"/>
      <c r="D615" s="949"/>
      <c r="E615" s="783" t="s">
        <v>4047</v>
      </c>
      <c r="F615" s="74" t="s">
        <v>24</v>
      </c>
      <c r="G615" s="83"/>
      <c r="H615" s="970"/>
      <c r="I615" s="971"/>
      <c r="J615" s="971"/>
      <c r="K615" s="971"/>
      <c r="L615" s="972"/>
    </row>
    <row r="616" spans="1:12" ht="15" customHeight="1" x14ac:dyDescent="0.25">
      <c r="A616" s="947" t="s">
        <v>3782</v>
      </c>
      <c r="B616" s="948"/>
      <c r="C616" s="948"/>
      <c r="D616" s="949"/>
      <c r="E616" s="783">
        <v>8</v>
      </c>
      <c r="F616" s="74" t="s">
        <v>24</v>
      </c>
      <c r="G616" s="83"/>
      <c r="H616" s="940"/>
      <c r="I616" s="940"/>
      <c r="J616" s="940"/>
      <c r="K616" s="940"/>
      <c r="L616" s="940"/>
    </row>
    <row r="617" spans="1:12" ht="15" customHeight="1" x14ac:dyDescent="0.25">
      <c r="A617" s="957" t="s">
        <v>3783</v>
      </c>
      <c r="B617" s="958"/>
      <c r="C617" s="958"/>
      <c r="D617" s="959"/>
      <c r="E617" s="783" t="s">
        <v>4048</v>
      </c>
      <c r="F617" s="74" t="s">
        <v>24</v>
      </c>
      <c r="G617" s="74"/>
      <c r="H617" s="1060" t="s">
        <v>4049</v>
      </c>
      <c r="I617" s="1060"/>
      <c r="J617" s="1060"/>
      <c r="K617" s="1060"/>
      <c r="L617" s="1060"/>
    </row>
    <row r="618" spans="1:12" ht="15" customHeight="1" x14ac:dyDescent="0.25">
      <c r="A618" s="947" t="s">
        <v>3785</v>
      </c>
      <c r="B618" s="948"/>
      <c r="C618" s="948"/>
      <c r="D618" s="949"/>
      <c r="E618" s="783" t="s">
        <v>4050</v>
      </c>
      <c r="F618" s="74" t="s">
        <v>24</v>
      </c>
      <c r="G618" s="83"/>
      <c r="H618" s="954"/>
      <c r="I618" s="955"/>
      <c r="J618" s="955"/>
      <c r="K618" s="955"/>
      <c r="L618" s="956"/>
    </row>
    <row r="619" spans="1:12" ht="15" customHeight="1" x14ac:dyDescent="0.25">
      <c r="A619" s="947" t="s">
        <v>3787</v>
      </c>
      <c r="B619" s="948"/>
      <c r="C619" s="948"/>
      <c r="D619" s="949"/>
      <c r="E619" s="783" t="s">
        <v>239</v>
      </c>
      <c r="F619" s="74" t="s">
        <v>239</v>
      </c>
      <c r="G619" s="74" t="s">
        <v>239</v>
      </c>
      <c r="H619" s="1060" t="s">
        <v>239</v>
      </c>
      <c r="I619" s="1060"/>
      <c r="J619" s="1060"/>
      <c r="K619" s="1060"/>
      <c r="L619" s="1060"/>
    </row>
    <row r="620" spans="1:12" x14ac:dyDescent="0.25">
      <c r="A620" s="141"/>
      <c r="B620" s="141"/>
      <c r="C620" s="141"/>
      <c r="D620" s="141"/>
      <c r="E620" s="141"/>
      <c r="F620" s="141"/>
      <c r="G620" s="141"/>
      <c r="H620" s="141"/>
      <c r="I620" s="141"/>
      <c r="J620" s="141"/>
      <c r="K620" s="141"/>
      <c r="L620" s="141"/>
    </row>
    <row r="621" spans="1:12" x14ac:dyDescent="0.25">
      <c r="A621" s="141"/>
      <c r="B621" s="141"/>
      <c r="C621" s="141"/>
      <c r="D621" s="141"/>
      <c r="E621" s="141"/>
      <c r="F621" s="141"/>
      <c r="G621" s="141"/>
      <c r="H621" s="141"/>
      <c r="I621" s="141"/>
      <c r="J621" s="141"/>
      <c r="K621" s="141"/>
      <c r="L621" s="141"/>
    </row>
    <row r="622" spans="1:12" x14ac:dyDescent="0.25">
      <c r="A622" s="933" t="s">
        <v>4051</v>
      </c>
      <c r="B622" s="933"/>
      <c r="C622" s="933"/>
      <c r="D622" s="933"/>
      <c r="E622" s="933"/>
      <c r="F622" s="933"/>
      <c r="G622" s="933"/>
      <c r="H622" s="933"/>
      <c r="I622" s="933"/>
      <c r="J622" s="933"/>
      <c r="K622" s="933"/>
      <c r="L622" s="933"/>
    </row>
    <row r="623" spans="1:12" x14ac:dyDescent="0.25">
      <c r="A623" s="141"/>
      <c r="B623" s="141"/>
      <c r="C623" s="141"/>
      <c r="D623" s="141"/>
      <c r="E623" s="141"/>
      <c r="F623" s="141"/>
      <c r="G623" s="786"/>
      <c r="H623" s="141"/>
      <c r="I623" s="141"/>
      <c r="J623" s="141"/>
      <c r="K623" s="141"/>
      <c r="L623" s="141"/>
    </row>
    <row r="624" spans="1:12" ht="15" customHeight="1" x14ac:dyDescent="0.25">
      <c r="A624" s="1061" t="s">
        <v>3757</v>
      </c>
      <c r="B624" s="1061"/>
      <c r="C624" s="1061"/>
      <c r="D624" s="1061"/>
      <c r="E624" s="804" t="s">
        <v>3758</v>
      </c>
      <c r="F624" s="805" t="s">
        <v>3759</v>
      </c>
      <c r="G624" s="805" t="s">
        <v>3760</v>
      </c>
      <c r="H624" s="1061" t="s">
        <v>97</v>
      </c>
      <c r="I624" s="1061"/>
      <c r="J624" s="1061"/>
      <c r="K624" s="1061"/>
      <c r="L624" s="1061"/>
    </row>
    <row r="625" spans="1:12" ht="16.5" customHeight="1" x14ac:dyDescent="0.25">
      <c r="A625" s="937" t="s">
        <v>3761</v>
      </c>
      <c r="B625" s="938"/>
      <c r="C625" s="938"/>
      <c r="D625" s="939"/>
      <c r="E625" s="806" t="s">
        <v>3817</v>
      </c>
      <c r="F625" s="83" t="s">
        <v>24</v>
      </c>
      <c r="G625" s="83"/>
      <c r="H625" s="1062" t="s">
        <v>4052</v>
      </c>
      <c r="I625" s="1062"/>
      <c r="J625" s="1062"/>
      <c r="K625" s="1062"/>
      <c r="L625" s="1062"/>
    </row>
    <row r="626" spans="1:12" ht="16.5" customHeight="1" x14ac:dyDescent="0.25">
      <c r="A626" s="947" t="s">
        <v>3764</v>
      </c>
      <c r="B626" s="948"/>
      <c r="C626" s="948"/>
      <c r="D626" s="949"/>
      <c r="E626" s="807" t="s">
        <v>3905</v>
      </c>
      <c r="F626" s="83" t="s">
        <v>24</v>
      </c>
      <c r="G626" s="83"/>
      <c r="H626" s="1063"/>
      <c r="I626" s="1063"/>
      <c r="J626" s="1063"/>
      <c r="K626" s="1063"/>
      <c r="L626" s="1063"/>
    </row>
    <row r="627" spans="1:12" ht="16.5" customHeight="1" x14ac:dyDescent="0.25">
      <c r="A627" s="947" t="s">
        <v>3766</v>
      </c>
      <c r="B627" s="948"/>
      <c r="C627" s="948"/>
      <c r="D627" s="949"/>
      <c r="E627" s="807">
        <v>33</v>
      </c>
      <c r="F627" s="83" t="s">
        <v>24</v>
      </c>
      <c r="G627" s="83"/>
      <c r="H627" s="940"/>
      <c r="I627" s="940"/>
      <c r="J627" s="940"/>
      <c r="K627" s="940"/>
      <c r="L627" s="940"/>
    </row>
    <row r="628" spans="1:12" ht="16.5" customHeight="1" x14ac:dyDescent="0.25">
      <c r="A628" s="947" t="s">
        <v>3768</v>
      </c>
      <c r="B628" s="948"/>
      <c r="C628" s="948"/>
      <c r="D628" s="949"/>
      <c r="E628" s="807" t="s">
        <v>3821</v>
      </c>
      <c r="F628" s="83" t="s">
        <v>24</v>
      </c>
      <c r="G628" s="83"/>
      <c r="H628" s="940"/>
      <c r="I628" s="940"/>
      <c r="J628" s="940"/>
      <c r="K628" s="940"/>
      <c r="L628" s="940"/>
    </row>
    <row r="629" spans="1:12" ht="16.5" customHeight="1" x14ac:dyDescent="0.25">
      <c r="A629" s="947" t="s">
        <v>3770</v>
      </c>
      <c r="B629" s="948"/>
      <c r="C629" s="948"/>
      <c r="D629" s="949"/>
      <c r="E629" s="807" t="s">
        <v>4053</v>
      </c>
      <c r="F629" s="83" t="s">
        <v>24</v>
      </c>
      <c r="G629" s="83"/>
      <c r="H629" s="960" t="s">
        <v>4054</v>
      </c>
      <c r="I629" s="961"/>
      <c r="J629" s="961"/>
      <c r="K629" s="961"/>
      <c r="L629" s="962"/>
    </row>
    <row r="630" spans="1:12" ht="16.5" customHeight="1" x14ac:dyDescent="0.25">
      <c r="A630" s="947" t="s">
        <v>3773</v>
      </c>
      <c r="B630" s="948"/>
      <c r="C630" s="948"/>
      <c r="D630" s="949"/>
      <c r="E630" s="807" t="s">
        <v>4055</v>
      </c>
      <c r="F630" s="83" t="s">
        <v>24</v>
      </c>
      <c r="G630" s="83"/>
      <c r="H630" s="940"/>
      <c r="I630" s="940"/>
      <c r="J630" s="940"/>
      <c r="K630" s="940"/>
      <c r="L630" s="940"/>
    </row>
    <row r="631" spans="1:12" ht="16.5" customHeight="1" x14ac:dyDescent="0.25">
      <c r="A631" s="947" t="s">
        <v>3775</v>
      </c>
      <c r="B631" s="948"/>
      <c r="C631" s="948"/>
      <c r="D631" s="949"/>
      <c r="E631" s="807">
        <v>0</v>
      </c>
      <c r="F631" s="83" t="s">
        <v>24</v>
      </c>
      <c r="G631" s="83"/>
      <c r="H631" s="940"/>
      <c r="I631" s="940"/>
      <c r="J631" s="940"/>
      <c r="K631" s="940"/>
      <c r="L631" s="940"/>
    </row>
    <row r="632" spans="1:12" ht="16.5" customHeight="1" x14ac:dyDescent="0.25">
      <c r="A632" s="947" t="s">
        <v>3776</v>
      </c>
      <c r="B632" s="948"/>
      <c r="C632" s="948"/>
      <c r="D632" s="949"/>
      <c r="E632" s="807">
        <v>7</v>
      </c>
      <c r="F632" s="83" t="s">
        <v>24</v>
      </c>
      <c r="G632" s="83"/>
      <c r="H632" s="940"/>
      <c r="I632" s="940"/>
      <c r="J632" s="940"/>
      <c r="K632" s="940"/>
      <c r="L632" s="940"/>
    </row>
    <row r="633" spans="1:12" ht="16.5" customHeight="1" x14ac:dyDescent="0.25">
      <c r="A633" s="947" t="s">
        <v>3778</v>
      </c>
      <c r="B633" s="948"/>
      <c r="C633" s="948"/>
      <c r="D633" s="949"/>
      <c r="E633" s="807">
        <v>23</v>
      </c>
      <c r="F633" s="83" t="s">
        <v>24</v>
      </c>
      <c r="G633" s="83"/>
      <c r="H633" s="940"/>
      <c r="I633" s="940"/>
      <c r="J633" s="940"/>
      <c r="K633" s="940"/>
      <c r="L633" s="940"/>
    </row>
    <row r="634" spans="1:12" ht="16.5" customHeight="1" x14ac:dyDescent="0.25">
      <c r="A634" s="947" t="s">
        <v>3779</v>
      </c>
      <c r="B634" s="948"/>
      <c r="C634" s="948"/>
      <c r="D634" s="949"/>
      <c r="E634" s="807" t="s">
        <v>3807</v>
      </c>
      <c r="F634" s="83" t="s">
        <v>24</v>
      </c>
      <c r="G634" s="83"/>
      <c r="H634" s="940"/>
      <c r="I634" s="940"/>
      <c r="J634" s="940"/>
      <c r="K634" s="940"/>
      <c r="L634" s="940"/>
    </row>
    <row r="635" spans="1:12" ht="16.5" customHeight="1" x14ac:dyDescent="0.25">
      <c r="A635" s="947" t="s">
        <v>3780</v>
      </c>
      <c r="B635" s="948"/>
      <c r="C635" s="948"/>
      <c r="D635" s="949"/>
      <c r="E635" s="807" t="s">
        <v>3823</v>
      </c>
      <c r="F635" s="83" t="s">
        <v>24</v>
      </c>
      <c r="G635" s="83"/>
      <c r="H635" s="940"/>
      <c r="I635" s="940"/>
      <c r="J635" s="940"/>
      <c r="K635" s="940"/>
      <c r="L635" s="940"/>
    </row>
    <row r="636" spans="1:12" ht="16.5" customHeight="1" x14ac:dyDescent="0.25">
      <c r="A636" s="947" t="s">
        <v>3782</v>
      </c>
      <c r="B636" s="948"/>
      <c r="C636" s="948"/>
      <c r="D636" s="949"/>
      <c r="E636" s="807">
        <v>8</v>
      </c>
      <c r="F636" s="83" t="s">
        <v>24</v>
      </c>
      <c r="G636" s="83"/>
      <c r="H636" s="940"/>
      <c r="I636" s="940"/>
      <c r="J636" s="940"/>
      <c r="K636" s="940"/>
      <c r="L636" s="940"/>
    </row>
    <row r="637" spans="1:12" ht="24.75" customHeight="1" x14ac:dyDescent="0.25">
      <c r="A637" s="957" t="s">
        <v>3783</v>
      </c>
      <c r="B637" s="958"/>
      <c r="C637" s="958"/>
      <c r="D637" s="959"/>
      <c r="E637" s="807" t="s">
        <v>3825</v>
      </c>
      <c r="F637" s="83" t="s">
        <v>24</v>
      </c>
      <c r="G637" s="83"/>
      <c r="H637" s="1060" t="s">
        <v>4049</v>
      </c>
      <c r="I637" s="1060"/>
      <c r="J637" s="1060"/>
      <c r="K637" s="1060"/>
      <c r="L637" s="1060"/>
    </row>
    <row r="638" spans="1:12" ht="16.5" customHeight="1" x14ac:dyDescent="0.25">
      <c r="A638" s="947" t="s">
        <v>3785</v>
      </c>
      <c r="B638" s="948"/>
      <c r="C638" s="948"/>
      <c r="D638" s="949"/>
      <c r="E638" s="807" t="s">
        <v>4056</v>
      </c>
      <c r="F638" s="83" t="s">
        <v>24</v>
      </c>
      <c r="G638" s="83"/>
      <c r="H638" s="954"/>
      <c r="I638" s="955"/>
      <c r="J638" s="955"/>
      <c r="K638" s="955"/>
      <c r="L638" s="956"/>
    </row>
    <row r="639" spans="1:12" ht="15" customHeight="1" x14ac:dyDescent="0.25">
      <c r="A639" s="947" t="s">
        <v>3787</v>
      </c>
      <c r="B639" s="948"/>
      <c r="C639" s="948"/>
      <c r="D639" s="949"/>
      <c r="E639" s="808"/>
      <c r="F639" s="82"/>
      <c r="G639" s="83"/>
      <c r="H639" s="940" t="s">
        <v>582</v>
      </c>
      <c r="I639" s="940"/>
      <c r="J639" s="940"/>
      <c r="K639" s="940"/>
      <c r="L639" s="940"/>
    </row>
    <row r="640" spans="1:12" x14ac:dyDescent="0.25">
      <c r="A640" s="141"/>
      <c r="B640" s="141"/>
      <c r="C640" s="141"/>
      <c r="D640" s="141"/>
      <c r="E640" s="141"/>
      <c r="F640" s="141"/>
      <c r="G640" s="141"/>
      <c r="H640" s="141"/>
      <c r="I640" s="141"/>
      <c r="J640" s="141"/>
      <c r="K640" s="141"/>
      <c r="L640" s="141"/>
    </row>
    <row r="641" spans="1:12" x14ac:dyDescent="0.25">
      <c r="A641" s="141"/>
      <c r="B641" s="141"/>
      <c r="C641" s="141"/>
      <c r="D641" s="141"/>
      <c r="E641" s="141"/>
      <c r="F641" s="141"/>
      <c r="G641" s="141"/>
      <c r="H641" s="141"/>
      <c r="I641" s="141"/>
      <c r="J641" s="141"/>
      <c r="K641" s="141"/>
      <c r="L641" s="141"/>
    </row>
    <row r="642" spans="1:12" s="809" customFormat="1" ht="15.75" x14ac:dyDescent="0.25">
      <c r="A642" s="988" t="s">
        <v>4057</v>
      </c>
      <c r="B642" s="988"/>
      <c r="C642" s="988"/>
      <c r="D642" s="988"/>
      <c r="E642" s="988"/>
      <c r="F642" s="988"/>
      <c r="G642" s="988"/>
      <c r="H642" s="988"/>
      <c r="I642" s="988"/>
      <c r="J642" s="988"/>
      <c r="K642" s="988"/>
      <c r="L642" s="988"/>
    </row>
    <row r="643" spans="1:12" x14ac:dyDescent="0.25">
      <c r="G643" s="769"/>
    </row>
    <row r="644" spans="1:12" x14ac:dyDescent="0.25">
      <c r="A644" s="889" t="s">
        <v>3757</v>
      </c>
      <c r="B644" s="889"/>
      <c r="C644" s="889"/>
      <c r="D644" s="889"/>
      <c r="E644" s="760" t="s">
        <v>3758</v>
      </c>
      <c r="F644" s="761" t="s">
        <v>3759</v>
      </c>
      <c r="G644" s="761" t="s">
        <v>3760</v>
      </c>
      <c r="H644" s="889" t="s">
        <v>97</v>
      </c>
      <c r="I644" s="889"/>
      <c r="J644" s="889"/>
      <c r="K644" s="889"/>
      <c r="L644" s="889"/>
    </row>
    <row r="645" spans="1:12" x14ac:dyDescent="0.25">
      <c r="A645" s="913" t="s">
        <v>3761</v>
      </c>
      <c r="B645" s="914"/>
      <c r="C645" s="914"/>
      <c r="D645" s="915"/>
      <c r="E645" s="810" t="s">
        <v>3817</v>
      </c>
      <c r="F645" s="100" t="s">
        <v>24</v>
      </c>
      <c r="G645" s="100"/>
      <c r="H645" s="1064" t="s">
        <v>4058</v>
      </c>
      <c r="I645" s="1064"/>
      <c r="J645" s="1064"/>
      <c r="K645" s="1064"/>
      <c r="L645" s="1064"/>
    </row>
    <row r="646" spans="1:12" x14ac:dyDescent="0.25">
      <c r="A646" s="905" t="s">
        <v>3764</v>
      </c>
      <c r="B646" s="906"/>
      <c r="C646" s="906"/>
      <c r="D646" s="907"/>
      <c r="E646" s="811" t="s">
        <v>4059</v>
      </c>
      <c r="F646" s="100" t="s">
        <v>24</v>
      </c>
      <c r="G646" s="100"/>
      <c r="H646" s="1065" t="s">
        <v>4060</v>
      </c>
      <c r="I646" s="1065"/>
      <c r="J646" s="1065"/>
      <c r="K646" s="1065"/>
      <c r="L646" s="1065"/>
    </row>
    <row r="647" spans="1:12" x14ac:dyDescent="0.25">
      <c r="A647" s="905" t="s">
        <v>3766</v>
      </c>
      <c r="B647" s="906"/>
      <c r="C647" s="906"/>
      <c r="D647" s="907"/>
      <c r="E647" s="811">
        <v>33</v>
      </c>
      <c r="F647" s="100" t="s">
        <v>24</v>
      </c>
      <c r="G647" s="100"/>
      <c r="H647" s="908"/>
      <c r="I647" s="908"/>
      <c r="J647" s="908"/>
      <c r="K647" s="908"/>
      <c r="L647" s="908"/>
    </row>
    <row r="648" spans="1:12" x14ac:dyDescent="0.25">
      <c r="A648" s="909" t="s">
        <v>3768</v>
      </c>
      <c r="B648" s="910"/>
      <c r="C648" s="910"/>
      <c r="D648" s="911"/>
      <c r="E648" s="772" t="s">
        <v>3821</v>
      </c>
      <c r="F648" s="100" t="s">
        <v>24</v>
      </c>
      <c r="G648" s="100"/>
      <c r="H648" s="908"/>
      <c r="I648" s="908"/>
      <c r="J648" s="908"/>
      <c r="K648" s="908"/>
      <c r="L648" s="908"/>
    </row>
    <row r="649" spans="1:12" x14ac:dyDescent="0.25">
      <c r="A649" s="909" t="s">
        <v>3770</v>
      </c>
      <c r="B649" s="910"/>
      <c r="C649" s="910"/>
      <c r="D649" s="911"/>
      <c r="E649" s="772" t="s">
        <v>4053</v>
      </c>
      <c r="F649" s="100" t="s">
        <v>24</v>
      </c>
      <c r="G649" s="100"/>
      <c r="H649" s="1066" t="s">
        <v>4054</v>
      </c>
      <c r="I649" s="1067"/>
      <c r="J649" s="1067"/>
      <c r="K649" s="1067"/>
      <c r="L649" s="1068"/>
    </row>
    <row r="650" spans="1:12" x14ac:dyDescent="0.25">
      <c r="A650" s="909" t="s">
        <v>3773</v>
      </c>
      <c r="B650" s="910"/>
      <c r="C650" s="910"/>
      <c r="D650" s="911"/>
      <c r="E650" s="772"/>
      <c r="F650" s="100"/>
      <c r="G650" s="100" t="s">
        <v>24</v>
      </c>
      <c r="H650" s="908" t="s">
        <v>4061</v>
      </c>
      <c r="I650" s="908"/>
      <c r="J650" s="908"/>
      <c r="K650" s="908"/>
      <c r="L650" s="908"/>
    </row>
    <row r="651" spans="1:12" x14ac:dyDescent="0.25">
      <c r="A651" s="909" t="s">
        <v>3775</v>
      </c>
      <c r="B651" s="910"/>
      <c r="C651" s="910"/>
      <c r="D651" s="911"/>
      <c r="E651" s="772">
        <v>3</v>
      </c>
      <c r="F651" s="100" t="s">
        <v>24</v>
      </c>
      <c r="G651" s="100"/>
      <c r="H651" s="908"/>
      <c r="I651" s="908"/>
      <c r="J651" s="908"/>
      <c r="K651" s="908"/>
      <c r="L651" s="908"/>
    </row>
    <row r="652" spans="1:12" x14ac:dyDescent="0.25">
      <c r="A652" s="905" t="s">
        <v>3776</v>
      </c>
      <c r="B652" s="906"/>
      <c r="C652" s="906"/>
      <c r="D652" s="907"/>
      <c r="E652" s="811">
        <v>7</v>
      </c>
      <c r="F652" s="100" t="s">
        <v>24</v>
      </c>
      <c r="G652" s="100"/>
      <c r="H652" s="908"/>
      <c r="I652" s="908"/>
      <c r="J652" s="908"/>
      <c r="K652" s="908"/>
      <c r="L652" s="908"/>
    </row>
    <row r="653" spans="1:12" x14ac:dyDescent="0.25">
      <c r="A653" s="905" t="s">
        <v>3778</v>
      </c>
      <c r="B653" s="906"/>
      <c r="C653" s="906"/>
      <c r="D653" s="907"/>
      <c r="E653" s="811">
        <v>24</v>
      </c>
      <c r="F653" s="100" t="s">
        <v>24</v>
      </c>
      <c r="G653" s="100"/>
      <c r="H653" s="908"/>
      <c r="I653" s="908"/>
      <c r="J653" s="908"/>
      <c r="K653" s="908"/>
      <c r="L653" s="908"/>
    </row>
    <row r="654" spans="1:12" x14ac:dyDescent="0.25">
      <c r="A654" s="905" t="s">
        <v>3779</v>
      </c>
      <c r="B654" s="906"/>
      <c r="C654" s="906"/>
      <c r="D654" s="907"/>
      <c r="E654" s="811" t="s">
        <v>3807</v>
      </c>
      <c r="F654" s="100" t="s">
        <v>24</v>
      </c>
      <c r="G654" s="100"/>
      <c r="H654" s="908"/>
      <c r="I654" s="908"/>
      <c r="J654" s="908"/>
      <c r="K654" s="908"/>
      <c r="L654" s="908"/>
    </row>
    <row r="655" spans="1:12" x14ac:dyDescent="0.25">
      <c r="A655" s="905" t="s">
        <v>3780</v>
      </c>
      <c r="B655" s="906"/>
      <c r="C655" s="906"/>
      <c r="D655" s="907"/>
      <c r="E655" s="811" t="s">
        <v>3823</v>
      </c>
      <c r="F655" s="100" t="s">
        <v>24</v>
      </c>
      <c r="G655" s="100"/>
      <c r="H655" s="908"/>
      <c r="I655" s="908"/>
      <c r="J655" s="908"/>
      <c r="K655" s="908"/>
      <c r="L655" s="908"/>
    </row>
    <row r="656" spans="1:12" x14ac:dyDescent="0.25">
      <c r="A656" s="905" t="s">
        <v>3782</v>
      </c>
      <c r="B656" s="906"/>
      <c r="C656" s="906"/>
      <c r="D656" s="907"/>
      <c r="E656" s="811">
        <v>8</v>
      </c>
      <c r="F656" s="100" t="s">
        <v>24</v>
      </c>
      <c r="G656" s="100"/>
      <c r="H656" s="908"/>
      <c r="I656" s="908"/>
      <c r="J656" s="908"/>
      <c r="K656" s="908"/>
      <c r="L656" s="908"/>
    </row>
    <row r="657" spans="1:12" x14ac:dyDescent="0.25">
      <c r="A657" s="905" t="s">
        <v>3783</v>
      </c>
      <c r="B657" s="906"/>
      <c r="C657" s="906"/>
      <c r="D657" s="907"/>
      <c r="E657" s="811" t="s">
        <v>3825</v>
      </c>
      <c r="F657" s="100" t="s">
        <v>24</v>
      </c>
      <c r="G657" s="100"/>
      <c r="H657" s="1060" t="s">
        <v>4049</v>
      </c>
      <c r="I657" s="1060"/>
      <c r="J657" s="1060"/>
      <c r="K657" s="1060"/>
      <c r="L657" s="1060"/>
    </row>
    <row r="658" spans="1:12" x14ac:dyDescent="0.25">
      <c r="A658" s="905" t="s">
        <v>3785</v>
      </c>
      <c r="B658" s="906"/>
      <c r="C658" s="906"/>
      <c r="D658" s="907"/>
      <c r="E658" s="811" t="s">
        <v>4056</v>
      </c>
      <c r="F658" s="100" t="s">
        <v>24</v>
      </c>
      <c r="G658" s="100"/>
      <c r="H658" s="923"/>
      <c r="I658" s="924"/>
      <c r="J658" s="924"/>
      <c r="K658" s="924"/>
      <c r="L658" s="925"/>
    </row>
    <row r="659" spans="1:12" x14ac:dyDescent="0.25">
      <c r="A659" s="905" t="s">
        <v>3787</v>
      </c>
      <c r="B659" s="906"/>
      <c r="C659" s="906"/>
      <c r="D659" s="907"/>
      <c r="E659" s="774"/>
      <c r="F659" s="86"/>
      <c r="G659" s="100"/>
      <c r="H659" s="908" t="s">
        <v>582</v>
      </c>
      <c r="I659" s="908"/>
      <c r="J659" s="908"/>
      <c r="K659" s="908"/>
      <c r="L659" s="908"/>
    </row>
    <row r="662" spans="1:12" x14ac:dyDescent="0.25">
      <c r="A662" s="912" t="s">
        <v>4062</v>
      </c>
      <c r="B662" s="912"/>
      <c r="C662" s="912"/>
      <c r="D662" s="912"/>
      <c r="E662" s="912"/>
      <c r="F662" s="912"/>
      <c r="G662" s="912"/>
      <c r="H662" s="912"/>
      <c r="I662" s="912"/>
      <c r="J662" s="912"/>
      <c r="K662" s="912"/>
      <c r="L662" s="912"/>
    </row>
    <row r="663" spans="1:12" x14ac:dyDescent="0.25">
      <c r="G663" s="769"/>
    </row>
    <row r="664" spans="1:12" x14ac:dyDescent="0.25">
      <c r="A664" s="889" t="s">
        <v>3757</v>
      </c>
      <c r="B664" s="889"/>
      <c r="C664" s="889"/>
      <c r="D664" s="889"/>
      <c r="E664" s="760" t="s">
        <v>3758</v>
      </c>
      <c r="F664" s="761" t="s">
        <v>3759</v>
      </c>
      <c r="G664" s="761" t="s">
        <v>3760</v>
      </c>
      <c r="H664" s="889" t="s">
        <v>97</v>
      </c>
      <c r="I664" s="889"/>
      <c r="J664" s="889"/>
      <c r="K664" s="889"/>
      <c r="L664" s="889"/>
    </row>
    <row r="665" spans="1:12" x14ac:dyDescent="0.25">
      <c r="A665" s="913" t="s">
        <v>3761</v>
      </c>
      <c r="B665" s="914"/>
      <c r="C665" s="914"/>
      <c r="D665" s="915"/>
      <c r="E665" s="810" t="s">
        <v>3817</v>
      </c>
      <c r="F665" s="100" t="s">
        <v>24</v>
      </c>
      <c r="G665" s="100"/>
      <c r="H665" s="908" t="s">
        <v>4063</v>
      </c>
      <c r="I665" s="908"/>
      <c r="J665" s="908"/>
      <c r="K665" s="908"/>
      <c r="L665" s="908"/>
    </row>
    <row r="666" spans="1:12" x14ac:dyDescent="0.25">
      <c r="A666" s="905" t="s">
        <v>3764</v>
      </c>
      <c r="B666" s="906"/>
      <c r="C666" s="906"/>
      <c r="D666" s="907"/>
      <c r="E666" s="811" t="s">
        <v>4059</v>
      </c>
      <c r="F666" s="100" t="s">
        <v>24</v>
      </c>
      <c r="G666" s="100"/>
      <c r="H666" s="908" t="s">
        <v>4064</v>
      </c>
      <c r="I666" s="908"/>
      <c r="J666" s="908"/>
      <c r="K666" s="908"/>
      <c r="L666" s="908"/>
    </row>
    <row r="667" spans="1:12" x14ac:dyDescent="0.25">
      <c r="A667" s="905" t="s">
        <v>3766</v>
      </c>
      <c r="B667" s="906"/>
      <c r="C667" s="906"/>
      <c r="D667" s="907"/>
      <c r="E667" s="811">
        <v>35</v>
      </c>
      <c r="F667" s="100" t="s">
        <v>24</v>
      </c>
      <c r="G667" s="100"/>
      <c r="H667" s="908"/>
      <c r="I667" s="908"/>
      <c r="J667" s="908"/>
      <c r="K667" s="908"/>
      <c r="L667" s="908"/>
    </row>
    <row r="668" spans="1:12" x14ac:dyDescent="0.25">
      <c r="A668" s="909" t="s">
        <v>3768</v>
      </c>
      <c r="B668" s="910"/>
      <c r="C668" s="910"/>
      <c r="D668" s="911"/>
      <c r="E668" s="772" t="s">
        <v>4065</v>
      </c>
      <c r="F668" s="100" t="s">
        <v>24</v>
      </c>
      <c r="G668" s="100"/>
      <c r="H668" s="908"/>
      <c r="I668" s="908"/>
      <c r="J668" s="908"/>
      <c r="K668" s="908"/>
      <c r="L668" s="908"/>
    </row>
    <row r="669" spans="1:12" x14ac:dyDescent="0.25">
      <c r="A669" s="909" t="s">
        <v>3770</v>
      </c>
      <c r="B669" s="910"/>
      <c r="C669" s="910"/>
      <c r="D669" s="911"/>
      <c r="E669" s="772" t="s">
        <v>4066</v>
      </c>
      <c r="F669" s="100" t="s">
        <v>24</v>
      </c>
      <c r="G669" s="100"/>
      <c r="H669" s="923" t="s">
        <v>4054</v>
      </c>
      <c r="I669" s="924"/>
      <c r="J669" s="924"/>
      <c r="K669" s="924"/>
      <c r="L669" s="925"/>
    </row>
    <row r="670" spans="1:12" x14ac:dyDescent="0.25">
      <c r="A670" s="909" t="s">
        <v>3773</v>
      </c>
      <c r="B670" s="910"/>
      <c r="C670" s="910"/>
      <c r="D670" s="911"/>
      <c r="E670" s="772" t="s">
        <v>4067</v>
      </c>
      <c r="F670" s="100" t="s">
        <v>24</v>
      </c>
      <c r="G670" s="100"/>
      <c r="H670" s="908"/>
      <c r="I670" s="908"/>
      <c r="J670" s="908"/>
      <c r="K670" s="908"/>
      <c r="L670" s="908"/>
    </row>
    <row r="671" spans="1:12" x14ac:dyDescent="0.25">
      <c r="A671" s="909" t="s">
        <v>3775</v>
      </c>
      <c r="B671" s="910"/>
      <c r="C671" s="910"/>
      <c r="D671" s="911"/>
      <c r="E671" s="772">
        <v>0</v>
      </c>
      <c r="F671" s="100" t="s">
        <v>24</v>
      </c>
      <c r="G671" s="100"/>
      <c r="H671" s="908"/>
      <c r="I671" s="908"/>
      <c r="J671" s="908"/>
      <c r="K671" s="908"/>
      <c r="L671" s="908"/>
    </row>
    <row r="672" spans="1:12" x14ac:dyDescent="0.25">
      <c r="A672" s="905" t="s">
        <v>3776</v>
      </c>
      <c r="B672" s="906"/>
      <c r="C672" s="906"/>
      <c r="D672" s="907"/>
      <c r="E672" s="811">
        <v>9</v>
      </c>
      <c r="F672" s="100" t="s">
        <v>24</v>
      </c>
      <c r="G672" s="100"/>
      <c r="H672" s="908"/>
      <c r="I672" s="908"/>
      <c r="J672" s="908"/>
      <c r="K672" s="908"/>
      <c r="L672" s="908"/>
    </row>
    <row r="673" spans="1:12" x14ac:dyDescent="0.25">
      <c r="A673" s="905" t="s">
        <v>3778</v>
      </c>
      <c r="B673" s="906"/>
      <c r="C673" s="906"/>
      <c r="D673" s="907"/>
      <c r="E673" s="811">
        <v>26</v>
      </c>
      <c r="F673" s="100" t="s">
        <v>24</v>
      </c>
      <c r="G673" s="100"/>
      <c r="H673" s="908"/>
      <c r="I673" s="908"/>
      <c r="J673" s="908"/>
      <c r="K673" s="908"/>
      <c r="L673" s="908"/>
    </row>
    <row r="674" spans="1:12" x14ac:dyDescent="0.25">
      <c r="A674" s="905" t="s">
        <v>3779</v>
      </c>
      <c r="B674" s="906"/>
      <c r="C674" s="906"/>
      <c r="D674" s="907"/>
      <c r="E674" s="811" t="s">
        <v>3819</v>
      </c>
      <c r="F674" s="100" t="s">
        <v>24</v>
      </c>
      <c r="G674" s="100"/>
      <c r="H674" s="908"/>
      <c r="I674" s="908"/>
      <c r="J674" s="908"/>
      <c r="K674" s="908"/>
      <c r="L674" s="908"/>
    </row>
    <row r="675" spans="1:12" x14ac:dyDescent="0.25">
      <c r="A675" s="905" t="s">
        <v>3780</v>
      </c>
      <c r="B675" s="906"/>
      <c r="C675" s="906"/>
      <c r="D675" s="907"/>
      <c r="E675" s="811" t="s">
        <v>3807</v>
      </c>
      <c r="F675" s="100" t="s">
        <v>24</v>
      </c>
      <c r="G675" s="100"/>
      <c r="H675" s="908"/>
      <c r="I675" s="908"/>
      <c r="J675" s="908"/>
      <c r="K675" s="908"/>
      <c r="L675" s="908"/>
    </row>
    <row r="676" spans="1:12" x14ac:dyDescent="0.25">
      <c r="A676" s="905" t="s">
        <v>3782</v>
      </c>
      <c r="B676" s="906"/>
      <c r="C676" s="906"/>
      <c r="D676" s="907"/>
      <c r="E676" s="811">
        <v>10</v>
      </c>
      <c r="F676" s="100" t="s">
        <v>24</v>
      </c>
      <c r="G676" s="100"/>
      <c r="H676" s="908"/>
      <c r="I676" s="908"/>
      <c r="J676" s="908"/>
      <c r="K676" s="908"/>
      <c r="L676" s="908"/>
    </row>
    <row r="677" spans="1:12" x14ac:dyDescent="0.25">
      <c r="A677" s="920" t="s">
        <v>3783</v>
      </c>
      <c r="B677" s="921"/>
      <c r="C677" s="921"/>
      <c r="D677" s="922"/>
      <c r="E677" s="811" t="s">
        <v>3820</v>
      </c>
      <c r="F677" s="100"/>
      <c r="G677" s="100"/>
      <c r="H677" s="1060" t="s">
        <v>4049</v>
      </c>
      <c r="I677" s="1060"/>
      <c r="J677" s="1060"/>
      <c r="K677" s="1060"/>
      <c r="L677" s="1060"/>
    </row>
    <row r="678" spans="1:12" x14ac:dyDescent="0.25">
      <c r="A678" s="905" t="s">
        <v>3785</v>
      </c>
      <c r="B678" s="906"/>
      <c r="C678" s="906"/>
      <c r="D678" s="907"/>
      <c r="E678" s="811" t="s">
        <v>4068</v>
      </c>
      <c r="F678" s="100" t="s">
        <v>24</v>
      </c>
      <c r="G678" s="100"/>
      <c r="H678" s="923"/>
      <c r="I678" s="924"/>
      <c r="J678" s="924"/>
      <c r="K678" s="924"/>
      <c r="L678" s="925"/>
    </row>
    <row r="679" spans="1:12" x14ac:dyDescent="0.25">
      <c r="A679" s="905" t="s">
        <v>3787</v>
      </c>
      <c r="B679" s="906"/>
      <c r="C679" s="906"/>
      <c r="D679" s="907"/>
      <c r="E679" s="812"/>
      <c r="F679" s="86"/>
      <c r="G679" s="100"/>
      <c r="H679" s="908" t="s">
        <v>582</v>
      </c>
      <c r="I679" s="908"/>
      <c r="J679" s="908"/>
      <c r="K679" s="908"/>
      <c r="L679" s="908"/>
    </row>
    <row r="682" spans="1:12" x14ac:dyDescent="0.25">
      <c r="A682" s="912" t="s">
        <v>4051</v>
      </c>
      <c r="B682" s="912"/>
      <c r="C682" s="912"/>
      <c r="D682" s="912"/>
      <c r="E682" s="912"/>
      <c r="F682" s="912"/>
      <c r="G682" s="912"/>
      <c r="H682" s="912"/>
      <c r="I682" s="912"/>
      <c r="J682" s="912"/>
      <c r="K682" s="912"/>
      <c r="L682" s="912"/>
    </row>
    <row r="683" spans="1:12" x14ac:dyDescent="0.25">
      <c r="G683" s="769"/>
    </row>
    <row r="684" spans="1:12" x14ac:dyDescent="0.25">
      <c r="A684" s="889" t="s">
        <v>3757</v>
      </c>
      <c r="B684" s="889"/>
      <c r="C684" s="889"/>
      <c r="D684" s="889"/>
      <c r="E684" s="760" t="s">
        <v>3758</v>
      </c>
      <c r="F684" s="761" t="s">
        <v>3759</v>
      </c>
      <c r="G684" s="761" t="s">
        <v>3760</v>
      </c>
      <c r="H684" s="889" t="s">
        <v>97</v>
      </c>
      <c r="I684" s="889"/>
      <c r="J684" s="889"/>
      <c r="K684" s="889"/>
      <c r="L684" s="889"/>
    </row>
    <row r="685" spans="1:12" x14ac:dyDescent="0.25">
      <c r="A685" s="913" t="s">
        <v>3761</v>
      </c>
      <c r="B685" s="914"/>
      <c r="C685" s="914"/>
      <c r="D685" s="915"/>
      <c r="E685" s="810" t="s">
        <v>3817</v>
      </c>
      <c r="F685" s="100" t="s">
        <v>24</v>
      </c>
      <c r="G685" s="100"/>
      <c r="H685" s="908" t="s">
        <v>4052</v>
      </c>
      <c r="I685" s="908"/>
      <c r="J685" s="908"/>
      <c r="K685" s="908"/>
      <c r="L685" s="908"/>
    </row>
    <row r="686" spans="1:12" x14ac:dyDescent="0.25">
      <c r="A686" s="905" t="s">
        <v>3764</v>
      </c>
      <c r="B686" s="906"/>
      <c r="C686" s="906"/>
      <c r="D686" s="907"/>
      <c r="E686" s="811" t="s">
        <v>3905</v>
      </c>
      <c r="F686" s="100" t="s">
        <v>24</v>
      </c>
      <c r="G686" s="100"/>
      <c r="H686" s="908"/>
      <c r="I686" s="908"/>
      <c r="J686" s="908"/>
      <c r="K686" s="908"/>
      <c r="L686" s="908"/>
    </row>
    <row r="687" spans="1:12" x14ac:dyDescent="0.25">
      <c r="A687" s="905" t="s">
        <v>3766</v>
      </c>
      <c r="B687" s="906"/>
      <c r="C687" s="906"/>
      <c r="D687" s="907"/>
      <c r="E687" s="811">
        <v>33</v>
      </c>
      <c r="F687" s="100" t="s">
        <v>24</v>
      </c>
      <c r="G687" s="100"/>
      <c r="H687" s="908"/>
      <c r="I687" s="908"/>
      <c r="J687" s="908"/>
      <c r="K687" s="908"/>
      <c r="L687" s="908"/>
    </row>
    <row r="688" spans="1:12" x14ac:dyDescent="0.25">
      <c r="A688" s="909" t="s">
        <v>3768</v>
      </c>
      <c r="B688" s="910"/>
      <c r="C688" s="910"/>
      <c r="D688" s="911"/>
      <c r="E688" s="772" t="s">
        <v>3821</v>
      </c>
      <c r="F688" s="100" t="s">
        <v>24</v>
      </c>
      <c r="G688" s="100"/>
      <c r="H688" s="908"/>
      <c r="I688" s="908"/>
      <c r="J688" s="908"/>
      <c r="K688" s="908"/>
      <c r="L688" s="908"/>
    </row>
    <row r="689" spans="1:12" x14ac:dyDescent="0.25">
      <c r="A689" s="909" t="s">
        <v>3770</v>
      </c>
      <c r="B689" s="910"/>
      <c r="C689" s="910"/>
      <c r="D689" s="911"/>
      <c r="E689" s="772" t="s">
        <v>4053</v>
      </c>
      <c r="F689" s="100" t="s">
        <v>24</v>
      </c>
      <c r="G689" s="100"/>
      <c r="H689" s="923" t="s">
        <v>4054</v>
      </c>
      <c r="I689" s="924"/>
      <c r="J689" s="924"/>
      <c r="K689" s="924"/>
      <c r="L689" s="925"/>
    </row>
    <row r="690" spans="1:12" x14ac:dyDescent="0.25">
      <c r="A690" s="909" t="s">
        <v>3773</v>
      </c>
      <c r="B690" s="910"/>
      <c r="C690" s="910"/>
      <c r="D690" s="911"/>
      <c r="E690" s="772" t="s">
        <v>4055</v>
      </c>
      <c r="F690" s="100" t="s">
        <v>24</v>
      </c>
      <c r="G690" s="100"/>
      <c r="H690" s="908"/>
      <c r="I690" s="908"/>
      <c r="J690" s="908"/>
      <c r="K690" s="908"/>
      <c r="L690" s="908"/>
    </row>
    <row r="691" spans="1:12" x14ac:dyDescent="0.25">
      <c r="A691" s="909" t="s">
        <v>3775</v>
      </c>
      <c r="B691" s="910"/>
      <c r="C691" s="910"/>
      <c r="D691" s="911"/>
      <c r="E691" s="811">
        <v>0</v>
      </c>
      <c r="F691" s="100" t="s">
        <v>24</v>
      </c>
      <c r="G691" s="100"/>
      <c r="H691" s="908"/>
      <c r="I691" s="908"/>
      <c r="J691" s="908"/>
      <c r="K691" s="908"/>
      <c r="L691" s="908"/>
    </row>
    <row r="692" spans="1:12" x14ac:dyDescent="0.25">
      <c r="A692" s="905" t="s">
        <v>3776</v>
      </c>
      <c r="B692" s="906"/>
      <c r="C692" s="906"/>
      <c r="D692" s="907"/>
      <c r="E692" s="811">
        <v>7</v>
      </c>
      <c r="F692" s="100" t="s">
        <v>24</v>
      </c>
      <c r="G692" s="100"/>
      <c r="H692" s="908"/>
      <c r="I692" s="908"/>
      <c r="J692" s="908"/>
      <c r="K692" s="908"/>
      <c r="L692" s="908"/>
    </row>
    <row r="693" spans="1:12" x14ac:dyDescent="0.25">
      <c r="A693" s="905" t="s">
        <v>3778</v>
      </c>
      <c r="B693" s="906"/>
      <c r="C693" s="906"/>
      <c r="D693" s="907"/>
      <c r="E693" s="811">
        <v>23</v>
      </c>
      <c r="F693" s="100" t="s">
        <v>24</v>
      </c>
      <c r="G693" s="100"/>
      <c r="H693" s="908"/>
      <c r="I693" s="908"/>
      <c r="J693" s="908"/>
      <c r="K693" s="908"/>
      <c r="L693" s="908"/>
    </row>
    <row r="694" spans="1:12" x14ac:dyDescent="0.25">
      <c r="A694" s="905" t="s">
        <v>3779</v>
      </c>
      <c r="B694" s="906"/>
      <c r="C694" s="906"/>
      <c r="D694" s="907"/>
      <c r="E694" s="811" t="s">
        <v>3807</v>
      </c>
      <c r="F694" s="100" t="s">
        <v>24</v>
      </c>
      <c r="G694" s="100"/>
      <c r="H694" s="908"/>
      <c r="I694" s="908"/>
      <c r="J694" s="908"/>
      <c r="K694" s="908"/>
      <c r="L694" s="908"/>
    </row>
    <row r="695" spans="1:12" x14ac:dyDescent="0.25">
      <c r="A695" s="905" t="s">
        <v>3780</v>
      </c>
      <c r="B695" s="906"/>
      <c r="C695" s="906"/>
      <c r="D695" s="907"/>
      <c r="E695" s="811" t="s">
        <v>3823</v>
      </c>
      <c r="F695" s="100" t="s">
        <v>24</v>
      </c>
      <c r="G695" s="100"/>
      <c r="H695" s="908"/>
      <c r="I695" s="908"/>
      <c r="J695" s="908"/>
      <c r="K695" s="908"/>
      <c r="L695" s="908"/>
    </row>
    <row r="696" spans="1:12" x14ac:dyDescent="0.25">
      <c r="A696" s="905" t="s">
        <v>3782</v>
      </c>
      <c r="B696" s="906"/>
      <c r="C696" s="906"/>
      <c r="D696" s="907"/>
      <c r="E696" s="811">
        <v>8</v>
      </c>
      <c r="F696" s="100" t="s">
        <v>24</v>
      </c>
      <c r="G696" s="100"/>
      <c r="H696" s="908"/>
      <c r="I696" s="908"/>
      <c r="J696" s="908"/>
      <c r="K696" s="908"/>
      <c r="L696" s="908"/>
    </row>
    <row r="697" spans="1:12" x14ac:dyDescent="0.25">
      <c r="A697" s="920" t="s">
        <v>3783</v>
      </c>
      <c r="B697" s="921"/>
      <c r="C697" s="921"/>
      <c r="D697" s="922"/>
      <c r="E697" s="811" t="s">
        <v>3825</v>
      </c>
      <c r="F697" s="100"/>
      <c r="G697" s="100"/>
      <c r="H697" s="1060" t="s">
        <v>4049</v>
      </c>
      <c r="I697" s="1060"/>
      <c r="J697" s="1060"/>
      <c r="K697" s="1060"/>
      <c r="L697" s="1060"/>
    </row>
    <row r="698" spans="1:12" x14ac:dyDescent="0.25">
      <c r="A698" s="905" t="s">
        <v>3785</v>
      </c>
      <c r="B698" s="906"/>
      <c r="C698" s="906"/>
      <c r="D698" s="907"/>
      <c r="E698" s="811" t="s">
        <v>4056</v>
      </c>
      <c r="F698" s="100" t="s">
        <v>24</v>
      </c>
      <c r="G698" s="100"/>
      <c r="H698" s="923"/>
      <c r="I698" s="924"/>
      <c r="J698" s="924"/>
      <c r="K698" s="924"/>
      <c r="L698" s="925"/>
    </row>
    <row r="699" spans="1:12" x14ac:dyDescent="0.25">
      <c r="A699" s="905" t="s">
        <v>3787</v>
      </c>
      <c r="B699" s="906"/>
      <c r="C699" s="906"/>
      <c r="D699" s="907"/>
      <c r="E699" s="812"/>
      <c r="F699" s="86"/>
      <c r="G699" s="100"/>
      <c r="H699" s="908" t="s">
        <v>582</v>
      </c>
      <c r="I699" s="908"/>
      <c r="J699" s="908"/>
      <c r="K699" s="908"/>
      <c r="L699" s="908"/>
    </row>
    <row r="702" spans="1:12" s="141" customFormat="1" x14ac:dyDescent="0.25">
      <c r="A702" s="933" t="s">
        <v>4069</v>
      </c>
      <c r="B702" s="933"/>
      <c r="C702" s="933"/>
      <c r="D702" s="933"/>
      <c r="E702" s="933"/>
      <c r="F702" s="933"/>
      <c r="G702" s="933"/>
      <c r="H702" s="933"/>
      <c r="I702" s="933"/>
      <c r="J702" s="933"/>
      <c r="K702" s="933"/>
      <c r="L702" s="933"/>
    </row>
    <row r="703" spans="1:12" x14ac:dyDescent="0.25">
      <c r="A703" s="141"/>
      <c r="B703" s="141"/>
      <c r="C703" s="141"/>
      <c r="D703" s="141"/>
      <c r="E703" s="141"/>
      <c r="F703" s="141"/>
      <c r="G703" s="786"/>
      <c r="H703" s="141"/>
      <c r="I703" s="141"/>
      <c r="J703" s="141"/>
      <c r="K703" s="141"/>
      <c r="L703" s="141"/>
    </row>
    <row r="704" spans="1:12" ht="15" customHeight="1" x14ac:dyDescent="0.25">
      <c r="A704" s="889" t="s">
        <v>3757</v>
      </c>
      <c r="B704" s="889"/>
      <c r="C704" s="889"/>
      <c r="D704" s="889"/>
      <c r="E704" s="760" t="s">
        <v>3758</v>
      </c>
      <c r="F704" s="761" t="s">
        <v>3759</v>
      </c>
      <c r="G704" s="761" t="s">
        <v>3760</v>
      </c>
      <c r="H704" s="889" t="s">
        <v>97</v>
      </c>
      <c r="I704" s="889"/>
      <c r="J704" s="889"/>
      <c r="K704" s="889"/>
      <c r="L704" s="889"/>
    </row>
    <row r="705" spans="1:12" s="141" customFormat="1" ht="15" customHeight="1" x14ac:dyDescent="0.25">
      <c r="A705" s="937" t="s">
        <v>3761</v>
      </c>
      <c r="B705" s="938"/>
      <c r="C705" s="938"/>
      <c r="D705" s="939"/>
      <c r="E705" s="806" t="s">
        <v>4018</v>
      </c>
      <c r="F705" s="83" t="s">
        <v>24</v>
      </c>
      <c r="G705" s="83"/>
      <c r="H705" s="1062" t="s">
        <v>4070</v>
      </c>
      <c r="I705" s="1062"/>
      <c r="J705" s="1062"/>
      <c r="K705" s="1062"/>
      <c r="L705" s="1062"/>
    </row>
    <row r="706" spans="1:12" s="141" customFormat="1" ht="15" customHeight="1" x14ac:dyDescent="0.25">
      <c r="A706" s="947" t="s">
        <v>3764</v>
      </c>
      <c r="B706" s="948"/>
      <c r="C706" s="948"/>
      <c r="D706" s="949"/>
      <c r="E706" s="807">
        <v>3</v>
      </c>
      <c r="F706" s="83" t="s">
        <v>24</v>
      </c>
      <c r="G706" s="83"/>
      <c r="H706" s="1063"/>
      <c r="I706" s="1063"/>
      <c r="J706" s="1063"/>
      <c r="K706" s="1063"/>
      <c r="L706" s="1063"/>
    </row>
    <row r="707" spans="1:12" s="141" customFormat="1" ht="15" customHeight="1" x14ac:dyDescent="0.25">
      <c r="A707" s="947" t="s">
        <v>3766</v>
      </c>
      <c r="B707" s="948"/>
      <c r="C707" s="948"/>
      <c r="D707" s="949"/>
      <c r="E707" s="807" t="s">
        <v>4071</v>
      </c>
      <c r="F707" s="83" t="s">
        <v>24</v>
      </c>
      <c r="G707" s="83"/>
      <c r="H707" s="940"/>
      <c r="I707" s="940"/>
      <c r="J707" s="940"/>
      <c r="K707" s="940"/>
      <c r="L707" s="940"/>
    </row>
    <row r="708" spans="1:12" s="141" customFormat="1" ht="15" customHeight="1" x14ac:dyDescent="0.25">
      <c r="A708" s="947" t="s">
        <v>3768</v>
      </c>
      <c r="B708" s="948"/>
      <c r="C708" s="948"/>
      <c r="D708" s="949"/>
      <c r="E708" s="807" t="s">
        <v>4072</v>
      </c>
      <c r="F708" s="83" t="s">
        <v>24</v>
      </c>
      <c r="G708" s="83"/>
      <c r="H708" s="940"/>
      <c r="I708" s="940"/>
      <c r="J708" s="940"/>
      <c r="K708" s="940"/>
      <c r="L708" s="940"/>
    </row>
    <row r="709" spans="1:12" s="141" customFormat="1" ht="15" customHeight="1" x14ac:dyDescent="0.25">
      <c r="A709" s="947" t="s">
        <v>3770</v>
      </c>
      <c r="B709" s="948"/>
      <c r="C709" s="948"/>
      <c r="D709" s="949"/>
      <c r="E709" s="807" t="s">
        <v>4073</v>
      </c>
      <c r="F709" s="83" t="s">
        <v>24</v>
      </c>
      <c r="G709" s="83"/>
      <c r="H709" s="960"/>
      <c r="I709" s="961"/>
      <c r="J709" s="961"/>
      <c r="K709" s="961"/>
      <c r="L709" s="962"/>
    </row>
    <row r="710" spans="1:12" s="141" customFormat="1" ht="15" customHeight="1" x14ac:dyDescent="0.25">
      <c r="A710" s="947" t="s">
        <v>3773</v>
      </c>
      <c r="B710" s="948"/>
      <c r="C710" s="948"/>
      <c r="D710" s="949"/>
      <c r="E710" s="807" t="s">
        <v>4074</v>
      </c>
      <c r="F710" s="83" t="s">
        <v>24</v>
      </c>
      <c r="G710" s="83"/>
      <c r="H710" s="940"/>
      <c r="I710" s="940"/>
      <c r="J710" s="940"/>
      <c r="K710" s="940"/>
      <c r="L710" s="940"/>
    </row>
    <row r="711" spans="1:12" s="141" customFormat="1" ht="15" customHeight="1" x14ac:dyDescent="0.25">
      <c r="A711" s="947" t="s">
        <v>3775</v>
      </c>
      <c r="B711" s="948"/>
      <c r="C711" s="948"/>
      <c r="D711" s="949"/>
      <c r="E711" s="807" t="s">
        <v>239</v>
      </c>
      <c r="F711" s="83"/>
      <c r="G711" s="83"/>
      <c r="H711" s="940"/>
      <c r="I711" s="940"/>
      <c r="J711" s="940"/>
      <c r="K711" s="940"/>
      <c r="L711" s="940"/>
    </row>
    <row r="712" spans="1:12" s="141" customFormat="1" ht="15" customHeight="1" x14ac:dyDescent="0.25">
      <c r="A712" s="947" t="s">
        <v>3776</v>
      </c>
      <c r="B712" s="948"/>
      <c r="C712" s="948"/>
      <c r="D712" s="949"/>
      <c r="E712" s="807">
        <v>219</v>
      </c>
      <c r="F712" s="83" t="s">
        <v>24</v>
      </c>
      <c r="G712" s="83"/>
      <c r="H712" s="940"/>
      <c r="I712" s="940"/>
      <c r="J712" s="940"/>
      <c r="K712" s="940"/>
      <c r="L712" s="940"/>
    </row>
    <row r="713" spans="1:12" s="141" customFormat="1" ht="15" customHeight="1" x14ac:dyDescent="0.25">
      <c r="A713" s="947" t="s">
        <v>3778</v>
      </c>
      <c r="B713" s="948"/>
      <c r="C713" s="948"/>
      <c r="D713" s="949"/>
      <c r="E713" s="807">
        <v>218</v>
      </c>
      <c r="F713" s="83" t="s">
        <v>24</v>
      </c>
      <c r="G713" s="83"/>
      <c r="H713" s="940"/>
      <c r="I713" s="940"/>
      <c r="J713" s="940"/>
      <c r="K713" s="940"/>
      <c r="L713" s="940"/>
    </row>
    <row r="714" spans="1:12" s="141" customFormat="1" ht="15" customHeight="1" x14ac:dyDescent="0.25">
      <c r="A714" s="947" t="s">
        <v>3779</v>
      </c>
      <c r="B714" s="948"/>
      <c r="C714" s="948"/>
      <c r="D714" s="949"/>
      <c r="E714" s="807" t="s">
        <v>4075</v>
      </c>
      <c r="F714" s="83" t="s">
        <v>24</v>
      </c>
      <c r="G714" s="83"/>
      <c r="H714" s="940"/>
      <c r="I714" s="940"/>
      <c r="J714" s="940"/>
      <c r="K714" s="940"/>
      <c r="L714" s="940"/>
    </row>
    <row r="715" spans="1:12" s="141" customFormat="1" ht="15" customHeight="1" x14ac:dyDescent="0.25">
      <c r="A715" s="947" t="s">
        <v>3780</v>
      </c>
      <c r="B715" s="948"/>
      <c r="C715" s="948"/>
      <c r="D715" s="949"/>
      <c r="E715" s="807">
        <v>212</v>
      </c>
      <c r="F715" s="83" t="s">
        <v>24</v>
      </c>
      <c r="G715" s="83"/>
      <c r="H715" s="970"/>
      <c r="I715" s="971"/>
      <c r="J715" s="971"/>
      <c r="K715" s="971"/>
      <c r="L715" s="972"/>
    </row>
    <row r="716" spans="1:12" s="141" customFormat="1" ht="15" customHeight="1" x14ac:dyDescent="0.25">
      <c r="A716" s="947" t="s">
        <v>3782</v>
      </c>
      <c r="B716" s="948"/>
      <c r="C716" s="948"/>
      <c r="D716" s="949"/>
      <c r="E716" s="807">
        <v>217</v>
      </c>
      <c r="F716" s="83" t="s">
        <v>24</v>
      </c>
      <c r="G716" s="83"/>
      <c r="H716" s="940"/>
      <c r="I716" s="940"/>
      <c r="J716" s="940"/>
      <c r="K716" s="940"/>
      <c r="L716" s="940"/>
    </row>
    <row r="717" spans="1:12" s="141" customFormat="1" ht="84" customHeight="1" x14ac:dyDescent="0.25">
      <c r="A717" s="957" t="s">
        <v>3783</v>
      </c>
      <c r="B717" s="958"/>
      <c r="C717" s="958"/>
      <c r="D717" s="959"/>
      <c r="E717" s="807"/>
      <c r="F717" s="83" t="s">
        <v>24</v>
      </c>
      <c r="G717" s="83"/>
      <c r="H717" s="944" t="s">
        <v>4076</v>
      </c>
      <c r="I717" s="945"/>
      <c r="J717" s="945"/>
      <c r="K717" s="945"/>
      <c r="L717" s="946"/>
    </row>
    <row r="718" spans="1:12" s="141" customFormat="1" ht="15" customHeight="1" x14ac:dyDescent="0.25">
      <c r="A718" s="947" t="s">
        <v>3785</v>
      </c>
      <c r="B718" s="948"/>
      <c r="C718" s="948"/>
      <c r="D718" s="949"/>
      <c r="E718" s="807" t="s">
        <v>4077</v>
      </c>
      <c r="F718" s="83" t="s">
        <v>24</v>
      </c>
      <c r="G718" s="83"/>
      <c r="H718" s="954"/>
      <c r="I718" s="955"/>
      <c r="J718" s="955"/>
      <c r="K718" s="955"/>
      <c r="L718" s="956"/>
    </row>
    <row r="719" spans="1:12" s="141" customFormat="1" ht="15" customHeight="1" x14ac:dyDescent="0.25">
      <c r="A719" s="947" t="s">
        <v>3787</v>
      </c>
      <c r="B719" s="948"/>
      <c r="C719" s="948"/>
      <c r="D719" s="949"/>
      <c r="E719" s="808"/>
      <c r="F719" s="82"/>
      <c r="G719" s="83"/>
      <c r="H719" s="940"/>
      <c r="I719" s="940"/>
      <c r="J719" s="940"/>
      <c r="K719" s="940"/>
      <c r="L719" s="940"/>
    </row>
    <row r="722" spans="1:12" s="141" customFormat="1" x14ac:dyDescent="0.25">
      <c r="A722" s="933" t="s">
        <v>4078</v>
      </c>
      <c r="B722" s="933"/>
      <c r="C722" s="933"/>
      <c r="D722" s="933"/>
      <c r="E722" s="933"/>
      <c r="F722" s="933"/>
      <c r="G722" s="933"/>
      <c r="H722" s="933"/>
      <c r="I722" s="933"/>
      <c r="J722" s="933"/>
      <c r="K722" s="933"/>
      <c r="L722" s="933"/>
    </row>
    <row r="723" spans="1:12" x14ac:dyDescent="0.25">
      <c r="G723" s="769"/>
    </row>
    <row r="724" spans="1:12" x14ac:dyDescent="0.25">
      <c r="A724" s="889" t="s">
        <v>3757</v>
      </c>
      <c r="B724" s="889"/>
      <c r="C724" s="889"/>
      <c r="D724" s="889"/>
      <c r="E724" s="760" t="s">
        <v>3758</v>
      </c>
      <c r="F724" s="761" t="s">
        <v>3759</v>
      </c>
      <c r="G724" s="761" t="s">
        <v>3760</v>
      </c>
      <c r="H724" s="889" t="s">
        <v>97</v>
      </c>
      <c r="I724" s="889"/>
      <c r="J724" s="889"/>
      <c r="K724" s="889"/>
      <c r="L724" s="889"/>
    </row>
    <row r="725" spans="1:12" x14ac:dyDescent="0.25">
      <c r="A725" s="913" t="s">
        <v>3761</v>
      </c>
      <c r="B725" s="914"/>
      <c r="C725" s="914"/>
      <c r="D725" s="915"/>
      <c r="E725" s="770" t="s">
        <v>3998</v>
      </c>
      <c r="F725" s="100" t="s">
        <v>24</v>
      </c>
      <c r="G725" s="100"/>
      <c r="H725" s="908" t="s">
        <v>4079</v>
      </c>
      <c r="I725" s="908"/>
      <c r="J725" s="908"/>
      <c r="K725" s="908"/>
      <c r="L725" s="908"/>
    </row>
    <row r="726" spans="1:12" x14ac:dyDescent="0.25">
      <c r="A726" s="905" t="s">
        <v>3764</v>
      </c>
      <c r="B726" s="906"/>
      <c r="C726" s="906"/>
      <c r="D726" s="907"/>
      <c r="E726" s="771">
        <v>11</v>
      </c>
      <c r="F726" s="100" t="s">
        <v>24</v>
      </c>
      <c r="G726" s="100"/>
      <c r="H726" s="908"/>
      <c r="I726" s="908"/>
      <c r="J726" s="908"/>
      <c r="K726" s="908"/>
      <c r="L726" s="908"/>
    </row>
    <row r="727" spans="1:12" x14ac:dyDescent="0.25">
      <c r="A727" s="905" t="s">
        <v>3766</v>
      </c>
      <c r="B727" s="906"/>
      <c r="C727" s="906"/>
      <c r="D727" s="907"/>
      <c r="E727" s="771" t="s">
        <v>4080</v>
      </c>
      <c r="F727" s="100" t="s">
        <v>24</v>
      </c>
      <c r="G727" s="100"/>
      <c r="H727" s="908"/>
      <c r="I727" s="908"/>
      <c r="J727" s="908"/>
      <c r="K727" s="908"/>
      <c r="L727" s="908"/>
    </row>
    <row r="728" spans="1:12" x14ac:dyDescent="0.25">
      <c r="A728" s="909" t="s">
        <v>3768</v>
      </c>
      <c r="B728" s="910"/>
      <c r="C728" s="910"/>
      <c r="D728" s="911"/>
      <c r="E728" s="773" t="s">
        <v>4081</v>
      </c>
      <c r="F728" s="668" t="s">
        <v>24</v>
      </c>
      <c r="G728" s="100"/>
      <c r="H728" s="908"/>
      <c r="I728" s="908"/>
      <c r="J728" s="908"/>
      <c r="K728" s="908"/>
      <c r="L728" s="908"/>
    </row>
    <row r="729" spans="1:12" x14ac:dyDescent="0.25">
      <c r="A729" s="909" t="s">
        <v>3770</v>
      </c>
      <c r="B729" s="910"/>
      <c r="C729" s="910"/>
      <c r="D729" s="911"/>
      <c r="E729" s="773" t="s">
        <v>4082</v>
      </c>
      <c r="F729" s="100" t="s">
        <v>24</v>
      </c>
      <c r="G729" s="100"/>
      <c r="H729" s="984" t="s">
        <v>4083</v>
      </c>
      <c r="I729" s="985"/>
      <c r="J729" s="985"/>
      <c r="K729" s="985"/>
      <c r="L729" s="986"/>
    </row>
    <row r="730" spans="1:12" x14ac:dyDescent="0.25">
      <c r="A730" s="909" t="s">
        <v>3773</v>
      </c>
      <c r="B730" s="910"/>
      <c r="C730" s="910"/>
      <c r="D730" s="911"/>
      <c r="E730" s="773" t="s">
        <v>239</v>
      </c>
      <c r="F730" s="668"/>
      <c r="G730" s="100"/>
      <c r="H730" s="1055" t="s">
        <v>4084</v>
      </c>
      <c r="I730" s="1055"/>
      <c r="J730" s="1055"/>
      <c r="K730" s="1055"/>
      <c r="L730" s="1055"/>
    </row>
    <row r="731" spans="1:12" x14ac:dyDescent="0.25">
      <c r="A731" s="909" t="s">
        <v>3775</v>
      </c>
      <c r="B731" s="910"/>
      <c r="C731" s="910"/>
      <c r="D731" s="911"/>
      <c r="E731" s="773" t="s">
        <v>239</v>
      </c>
      <c r="F731" s="100"/>
      <c r="G731" s="100"/>
      <c r="H731" s="923" t="s">
        <v>2198</v>
      </c>
      <c r="I731" s="924"/>
      <c r="J731" s="924"/>
      <c r="K731" s="924"/>
      <c r="L731" s="925"/>
    </row>
    <row r="732" spans="1:12" x14ac:dyDescent="0.25">
      <c r="A732" s="905" t="s">
        <v>3776</v>
      </c>
      <c r="B732" s="906"/>
      <c r="C732" s="906"/>
      <c r="D732" s="907"/>
      <c r="E732" s="771">
        <v>19</v>
      </c>
      <c r="F732" s="100" t="s">
        <v>24</v>
      </c>
      <c r="G732" s="100"/>
      <c r="H732" s="908"/>
      <c r="I732" s="908"/>
      <c r="J732" s="908"/>
      <c r="K732" s="908"/>
      <c r="L732" s="908"/>
    </row>
    <row r="733" spans="1:12" x14ac:dyDescent="0.25">
      <c r="A733" s="905" t="s">
        <v>3778</v>
      </c>
      <c r="B733" s="906"/>
      <c r="C733" s="906"/>
      <c r="D733" s="907"/>
      <c r="E733" s="771">
        <v>10</v>
      </c>
      <c r="F733" s="100" t="s">
        <v>24</v>
      </c>
      <c r="G733" s="100"/>
      <c r="H733" s="908"/>
      <c r="I733" s="908"/>
      <c r="J733" s="908"/>
      <c r="K733" s="908"/>
      <c r="L733" s="908"/>
    </row>
    <row r="734" spans="1:12" x14ac:dyDescent="0.25">
      <c r="A734" s="905" t="s">
        <v>3779</v>
      </c>
      <c r="B734" s="906"/>
      <c r="C734" s="906"/>
      <c r="D734" s="907"/>
      <c r="E734" s="771" t="s">
        <v>4085</v>
      </c>
      <c r="F734" s="100" t="s">
        <v>24</v>
      </c>
      <c r="G734" s="100"/>
      <c r="H734" s="908"/>
      <c r="I734" s="908"/>
      <c r="J734" s="908"/>
      <c r="K734" s="908"/>
      <c r="L734" s="908"/>
    </row>
    <row r="735" spans="1:12" x14ac:dyDescent="0.25">
      <c r="A735" s="905" t="s">
        <v>3780</v>
      </c>
      <c r="B735" s="906"/>
      <c r="C735" s="906"/>
      <c r="D735" s="907"/>
      <c r="E735" s="771" t="s">
        <v>4086</v>
      </c>
      <c r="F735" s="100" t="s">
        <v>24</v>
      </c>
      <c r="G735" s="100"/>
      <c r="H735" s="908"/>
      <c r="I735" s="908"/>
      <c r="J735" s="908"/>
      <c r="K735" s="908"/>
      <c r="L735" s="908"/>
    </row>
    <row r="736" spans="1:12" x14ac:dyDescent="0.25">
      <c r="A736" s="905" t="s">
        <v>3782</v>
      </c>
      <c r="B736" s="906"/>
      <c r="C736" s="906"/>
      <c r="D736" s="907"/>
      <c r="E736" s="771">
        <v>16</v>
      </c>
      <c r="F736" s="100" t="s">
        <v>24</v>
      </c>
      <c r="G736" s="100"/>
      <c r="H736" s="908"/>
      <c r="I736" s="908"/>
      <c r="J736" s="908"/>
      <c r="K736" s="908"/>
      <c r="L736" s="908"/>
    </row>
    <row r="737" spans="1:12" x14ac:dyDescent="0.25">
      <c r="A737" s="920" t="s">
        <v>3864</v>
      </c>
      <c r="B737" s="921"/>
      <c r="C737" s="921"/>
      <c r="D737" s="922"/>
      <c r="E737" s="771" t="s">
        <v>4087</v>
      </c>
      <c r="F737" s="100" t="s">
        <v>24</v>
      </c>
      <c r="G737" s="100"/>
      <c r="H737" s="923" t="s">
        <v>4088</v>
      </c>
      <c r="I737" s="924"/>
      <c r="J737" s="924"/>
      <c r="K737" s="924"/>
      <c r="L737" s="925"/>
    </row>
    <row r="738" spans="1:12" x14ac:dyDescent="0.25">
      <c r="A738" s="905" t="s">
        <v>3785</v>
      </c>
      <c r="B738" s="906"/>
      <c r="C738" s="906"/>
      <c r="D738" s="907"/>
      <c r="E738" s="771" t="s">
        <v>3862</v>
      </c>
      <c r="F738" s="100" t="s">
        <v>24</v>
      </c>
      <c r="G738" s="100"/>
      <c r="H738" s="923"/>
      <c r="I738" s="924"/>
      <c r="J738" s="924"/>
      <c r="K738" s="924"/>
      <c r="L738" s="925"/>
    </row>
    <row r="739" spans="1:12" x14ac:dyDescent="0.25">
      <c r="A739" s="905" t="s">
        <v>3787</v>
      </c>
      <c r="B739" s="906"/>
      <c r="C739" s="906"/>
      <c r="D739" s="907"/>
      <c r="E739" s="771" t="s">
        <v>239</v>
      </c>
      <c r="F739" s="100"/>
      <c r="G739" s="100"/>
      <c r="H739" s="908" t="s">
        <v>582</v>
      </c>
      <c r="I739" s="908"/>
      <c r="J739" s="908"/>
      <c r="K739" s="908"/>
      <c r="L739" s="908"/>
    </row>
    <row r="742" spans="1:12" x14ac:dyDescent="0.25">
      <c r="A742" s="912" t="s">
        <v>4089</v>
      </c>
      <c r="B742" s="912"/>
      <c r="C742" s="912"/>
      <c r="D742" s="912"/>
      <c r="E742" s="912"/>
      <c r="F742" s="912"/>
      <c r="G742" s="912"/>
      <c r="H742" s="912"/>
      <c r="I742" s="912"/>
      <c r="J742" s="912"/>
      <c r="K742" s="912"/>
      <c r="L742" s="912"/>
    </row>
    <row r="743" spans="1:12" x14ac:dyDescent="0.25">
      <c r="G743" s="769"/>
    </row>
    <row r="744" spans="1:12" x14ac:dyDescent="0.25">
      <c r="A744" s="889" t="s">
        <v>3757</v>
      </c>
      <c r="B744" s="889"/>
      <c r="C744" s="889"/>
      <c r="D744" s="889"/>
      <c r="E744" s="760" t="s">
        <v>3758</v>
      </c>
      <c r="F744" s="761" t="s">
        <v>3759</v>
      </c>
      <c r="G744" s="761" t="s">
        <v>3760</v>
      </c>
      <c r="H744" s="889" t="s">
        <v>97</v>
      </c>
      <c r="I744" s="889"/>
      <c r="J744" s="889"/>
      <c r="K744" s="889"/>
      <c r="L744" s="889"/>
    </row>
    <row r="745" spans="1:12" s="141" customFormat="1" ht="30" customHeight="1" x14ac:dyDescent="0.3">
      <c r="A745" s="937" t="s">
        <v>3761</v>
      </c>
      <c r="B745" s="938"/>
      <c r="C745" s="938"/>
      <c r="D745" s="939"/>
      <c r="E745" s="779" t="s">
        <v>3959</v>
      </c>
      <c r="F745" s="813" t="s">
        <v>24</v>
      </c>
      <c r="G745" s="83"/>
      <c r="H745" s="940" t="s">
        <v>4036</v>
      </c>
      <c r="I745" s="940"/>
      <c r="J745" s="940"/>
      <c r="K745" s="940"/>
      <c r="L745" s="940"/>
    </row>
    <row r="746" spans="1:12" s="141" customFormat="1" ht="30.75" customHeight="1" x14ac:dyDescent="0.3">
      <c r="A746" s="947" t="s">
        <v>3764</v>
      </c>
      <c r="B746" s="948"/>
      <c r="C746" s="948"/>
      <c r="D746" s="949"/>
      <c r="E746" s="783" t="s">
        <v>3863</v>
      </c>
      <c r="F746" s="813" t="s">
        <v>24</v>
      </c>
      <c r="G746" s="83"/>
      <c r="H746" s="940"/>
      <c r="I746" s="940"/>
      <c r="J746" s="940"/>
      <c r="K746" s="940"/>
      <c r="L746" s="940"/>
    </row>
    <row r="747" spans="1:12" s="141" customFormat="1" ht="18.75" x14ac:dyDescent="0.3">
      <c r="A747" s="947" t="s">
        <v>3766</v>
      </c>
      <c r="B747" s="948"/>
      <c r="C747" s="948"/>
      <c r="D747" s="949"/>
      <c r="E747" s="783" t="s">
        <v>4090</v>
      </c>
      <c r="F747" s="813" t="s">
        <v>24</v>
      </c>
      <c r="G747" s="83"/>
      <c r="H747" s="969"/>
      <c r="I747" s="969"/>
      <c r="J747" s="969"/>
      <c r="K747" s="969"/>
      <c r="L747" s="969"/>
    </row>
    <row r="748" spans="1:12" s="141" customFormat="1" ht="30" customHeight="1" x14ac:dyDescent="0.25">
      <c r="A748" s="947" t="s">
        <v>3768</v>
      </c>
      <c r="B748" s="948"/>
      <c r="C748" s="948"/>
      <c r="D748" s="949"/>
      <c r="E748" s="783" t="s">
        <v>4091</v>
      </c>
      <c r="F748" s="814" t="s">
        <v>24</v>
      </c>
      <c r="G748" s="83"/>
      <c r="H748" s="940"/>
      <c r="I748" s="940"/>
      <c r="J748" s="940"/>
      <c r="K748" s="940"/>
      <c r="L748" s="940"/>
    </row>
    <row r="749" spans="1:12" s="141" customFormat="1" ht="18.75" x14ac:dyDescent="0.3">
      <c r="A749" s="947" t="s">
        <v>3770</v>
      </c>
      <c r="B749" s="948"/>
      <c r="C749" s="948"/>
      <c r="D749" s="949"/>
      <c r="E749" s="783" t="s">
        <v>4092</v>
      </c>
      <c r="F749" s="813" t="s">
        <v>523</v>
      </c>
      <c r="G749" s="83"/>
      <c r="H749" s="970" t="s">
        <v>4093</v>
      </c>
      <c r="I749" s="971"/>
      <c r="J749" s="971"/>
      <c r="K749" s="971"/>
      <c r="L749" s="972"/>
    </row>
    <row r="750" spans="1:12" s="141" customFormat="1" ht="47.25" customHeight="1" x14ac:dyDescent="0.25">
      <c r="A750" s="947" t="s">
        <v>3773</v>
      </c>
      <c r="B750" s="948"/>
      <c r="C750" s="948"/>
      <c r="D750" s="949"/>
      <c r="E750" s="783">
        <v>8</v>
      </c>
      <c r="F750" s="814" t="s">
        <v>24</v>
      </c>
      <c r="G750" s="83"/>
      <c r="H750" s="940"/>
      <c r="I750" s="940"/>
      <c r="J750" s="940"/>
      <c r="K750" s="940"/>
      <c r="L750" s="940"/>
    </row>
    <row r="751" spans="1:12" s="141" customFormat="1" ht="36.75" customHeight="1" x14ac:dyDescent="0.3">
      <c r="A751" s="947" t="s">
        <v>3775</v>
      </c>
      <c r="B751" s="948"/>
      <c r="C751" s="948"/>
      <c r="D751" s="949"/>
      <c r="E751" s="783"/>
      <c r="F751" s="813"/>
      <c r="G751" s="83"/>
      <c r="H751" s="954" t="s">
        <v>582</v>
      </c>
      <c r="I751" s="955"/>
      <c r="J751" s="955"/>
      <c r="K751" s="955"/>
      <c r="L751" s="956"/>
    </row>
    <row r="752" spans="1:12" s="141" customFormat="1" ht="18.75" x14ac:dyDescent="0.3">
      <c r="A752" s="947" t="s">
        <v>3776</v>
      </c>
      <c r="B752" s="948"/>
      <c r="C752" s="948"/>
      <c r="D752" s="949"/>
      <c r="E752" s="783" t="s">
        <v>4094</v>
      </c>
      <c r="F752" s="813" t="s">
        <v>24</v>
      </c>
      <c r="G752" s="83"/>
      <c r="H752" s="940"/>
      <c r="I752" s="940"/>
      <c r="J752" s="940"/>
      <c r="K752" s="940"/>
      <c r="L752" s="940"/>
    </row>
    <row r="753" spans="1:12" s="141" customFormat="1" ht="18.75" x14ac:dyDescent="0.3">
      <c r="A753" s="947" t="s">
        <v>3778</v>
      </c>
      <c r="B753" s="948"/>
      <c r="C753" s="948"/>
      <c r="D753" s="949"/>
      <c r="E753" s="783">
        <v>9</v>
      </c>
      <c r="F753" s="813" t="s">
        <v>24</v>
      </c>
      <c r="G753" s="83"/>
      <c r="H753" s="940"/>
      <c r="I753" s="940"/>
      <c r="J753" s="940"/>
      <c r="K753" s="940"/>
      <c r="L753" s="940"/>
    </row>
    <row r="754" spans="1:12" s="141" customFormat="1" ht="38.25" customHeight="1" x14ac:dyDescent="0.3">
      <c r="A754" s="947" t="s">
        <v>3779</v>
      </c>
      <c r="B754" s="948"/>
      <c r="C754" s="948"/>
      <c r="D754" s="949"/>
      <c r="E754" s="783" t="s">
        <v>4095</v>
      </c>
      <c r="F754" s="813" t="s">
        <v>24</v>
      </c>
      <c r="G754" s="83"/>
      <c r="H754" s="940"/>
      <c r="I754" s="940"/>
      <c r="J754" s="940"/>
      <c r="K754" s="940"/>
      <c r="L754" s="940"/>
    </row>
    <row r="755" spans="1:12" s="141" customFormat="1" ht="73.5" customHeight="1" x14ac:dyDescent="0.3">
      <c r="A755" s="947" t="s">
        <v>3780</v>
      </c>
      <c r="B755" s="948"/>
      <c r="C755" s="948"/>
      <c r="D755" s="949"/>
      <c r="E755" s="783">
        <v>16</v>
      </c>
      <c r="F755" s="813" t="s">
        <v>24</v>
      </c>
      <c r="G755" s="83"/>
      <c r="H755" s="970" t="s">
        <v>4096</v>
      </c>
      <c r="I755" s="971"/>
      <c r="J755" s="971"/>
      <c r="K755" s="971"/>
      <c r="L755" s="972"/>
    </row>
    <row r="756" spans="1:12" s="141" customFormat="1" ht="18.75" x14ac:dyDescent="0.3">
      <c r="A756" s="947" t="s">
        <v>3782</v>
      </c>
      <c r="B756" s="948"/>
      <c r="C756" s="948"/>
      <c r="D756" s="949"/>
      <c r="E756" s="783">
        <v>17</v>
      </c>
      <c r="F756" s="813" t="s">
        <v>24</v>
      </c>
      <c r="G756" s="83"/>
      <c r="H756" s="940"/>
      <c r="I756" s="940"/>
      <c r="J756" s="940"/>
      <c r="K756" s="940"/>
      <c r="L756" s="940"/>
    </row>
    <row r="757" spans="1:12" s="141" customFormat="1" ht="46.5" customHeight="1" x14ac:dyDescent="0.3">
      <c r="A757" s="957" t="s">
        <v>3864</v>
      </c>
      <c r="B757" s="958"/>
      <c r="C757" s="958"/>
      <c r="D757" s="959"/>
      <c r="E757" s="783" t="s">
        <v>4097</v>
      </c>
      <c r="F757" s="813" t="s">
        <v>24</v>
      </c>
      <c r="G757" s="83"/>
      <c r="H757" s="944" t="s">
        <v>4098</v>
      </c>
      <c r="I757" s="945"/>
      <c r="J757" s="945"/>
      <c r="K757" s="945"/>
      <c r="L757" s="946"/>
    </row>
    <row r="758" spans="1:12" s="141" customFormat="1" ht="39" customHeight="1" x14ac:dyDescent="0.3">
      <c r="A758" s="947" t="s">
        <v>3785</v>
      </c>
      <c r="B758" s="948"/>
      <c r="C758" s="948"/>
      <c r="D758" s="949"/>
      <c r="E758" s="783" t="s">
        <v>4099</v>
      </c>
      <c r="F758" s="813" t="s">
        <v>24</v>
      </c>
      <c r="G758" s="83"/>
      <c r="H758" s="954"/>
      <c r="I758" s="955"/>
      <c r="J758" s="955"/>
      <c r="K758" s="955"/>
      <c r="L758" s="956"/>
    </row>
    <row r="759" spans="1:12" s="141" customFormat="1" x14ac:dyDescent="0.25">
      <c r="A759" s="947" t="s">
        <v>3787</v>
      </c>
      <c r="B759" s="948"/>
      <c r="C759" s="948"/>
      <c r="D759" s="949"/>
      <c r="E759" s="784"/>
      <c r="F759" s="83"/>
      <c r="G759" s="83"/>
      <c r="H759" s="940" t="s">
        <v>582</v>
      </c>
      <c r="I759" s="940"/>
      <c r="J759" s="940"/>
      <c r="K759" s="940"/>
      <c r="L759" s="940"/>
    </row>
    <row r="762" spans="1:12" x14ac:dyDescent="0.25">
      <c r="A762" s="912" t="s">
        <v>4100</v>
      </c>
      <c r="B762" s="912"/>
      <c r="C762" s="912"/>
      <c r="D762" s="912"/>
      <c r="E762" s="912"/>
      <c r="F762" s="912"/>
      <c r="G762" s="912"/>
      <c r="H762" s="912"/>
      <c r="I762" s="912"/>
      <c r="J762" s="912"/>
      <c r="K762" s="912"/>
      <c r="L762" s="912"/>
    </row>
    <row r="763" spans="1:12" x14ac:dyDescent="0.25">
      <c r="G763" s="769"/>
    </row>
    <row r="764" spans="1:12" x14ac:dyDescent="0.25">
      <c r="A764" s="889" t="s">
        <v>3757</v>
      </c>
      <c r="B764" s="889"/>
      <c r="C764" s="889"/>
      <c r="D764" s="889"/>
      <c r="E764" s="760" t="s">
        <v>3758</v>
      </c>
      <c r="F764" s="761" t="s">
        <v>3759</v>
      </c>
      <c r="G764" s="761" t="s">
        <v>3760</v>
      </c>
      <c r="H764" s="889" t="s">
        <v>97</v>
      </c>
      <c r="I764" s="889"/>
      <c r="J764" s="889"/>
      <c r="K764" s="889"/>
      <c r="L764" s="889"/>
    </row>
    <row r="765" spans="1:12" x14ac:dyDescent="0.25">
      <c r="A765" s="913" t="s">
        <v>3761</v>
      </c>
      <c r="B765" s="914"/>
      <c r="C765" s="914"/>
      <c r="D765" s="915"/>
      <c r="E765" s="770" t="s">
        <v>4101</v>
      </c>
      <c r="F765" s="100" t="s">
        <v>24</v>
      </c>
      <c r="G765" s="100"/>
      <c r="H765" s="908" t="s">
        <v>4102</v>
      </c>
      <c r="I765" s="908"/>
      <c r="J765" s="908"/>
      <c r="K765" s="908"/>
      <c r="L765" s="908"/>
    </row>
    <row r="766" spans="1:12" x14ac:dyDescent="0.25">
      <c r="A766" s="905" t="s">
        <v>3764</v>
      </c>
      <c r="B766" s="906"/>
      <c r="C766" s="906"/>
      <c r="D766" s="907"/>
      <c r="E766" s="771">
        <v>51</v>
      </c>
      <c r="F766" s="100" t="s">
        <v>24</v>
      </c>
      <c r="G766" s="100"/>
      <c r="H766" s="908"/>
      <c r="I766" s="908"/>
      <c r="J766" s="908"/>
      <c r="K766" s="908"/>
      <c r="L766" s="908"/>
    </row>
    <row r="767" spans="1:12" x14ac:dyDescent="0.25">
      <c r="A767" s="905" t="s">
        <v>3766</v>
      </c>
      <c r="B767" s="906"/>
      <c r="C767" s="906"/>
      <c r="D767" s="907"/>
      <c r="E767" s="783"/>
      <c r="F767" s="100" t="s">
        <v>24</v>
      </c>
      <c r="G767" s="100"/>
      <c r="H767" s="908" t="s">
        <v>3944</v>
      </c>
      <c r="I767" s="908"/>
      <c r="J767" s="908"/>
      <c r="K767" s="908"/>
      <c r="L767" s="908"/>
    </row>
    <row r="768" spans="1:12" x14ac:dyDescent="0.25">
      <c r="A768" s="909" t="s">
        <v>3768</v>
      </c>
      <c r="B768" s="910"/>
      <c r="C768" s="910"/>
      <c r="D768" s="911"/>
      <c r="E768" s="783">
        <v>12</v>
      </c>
      <c r="F768" s="100" t="s">
        <v>24</v>
      </c>
      <c r="G768" s="100"/>
      <c r="H768" s="908"/>
      <c r="I768" s="908"/>
      <c r="J768" s="908"/>
      <c r="K768" s="908"/>
      <c r="L768" s="908"/>
    </row>
    <row r="769" spans="1:12" x14ac:dyDescent="0.25">
      <c r="A769" s="909" t="s">
        <v>3770</v>
      </c>
      <c r="B769" s="910"/>
      <c r="C769" s="910"/>
      <c r="D769" s="911"/>
      <c r="E769" s="773"/>
      <c r="F769" s="100" t="s">
        <v>24</v>
      </c>
      <c r="G769" s="100"/>
      <c r="H769" s="923" t="s">
        <v>4103</v>
      </c>
      <c r="I769" s="924"/>
      <c r="J769" s="924"/>
      <c r="K769" s="924"/>
      <c r="L769" s="925"/>
    </row>
    <row r="770" spans="1:12" x14ac:dyDescent="0.25">
      <c r="A770" s="909" t="s">
        <v>3773</v>
      </c>
      <c r="B770" s="910"/>
      <c r="C770" s="910"/>
      <c r="D770" s="911"/>
      <c r="E770" s="773" t="s">
        <v>4104</v>
      </c>
      <c r="F770" s="449" t="s">
        <v>24</v>
      </c>
      <c r="G770" s="100"/>
      <c r="H770" s="908"/>
      <c r="I770" s="908"/>
      <c r="J770" s="908"/>
      <c r="K770" s="908"/>
      <c r="L770" s="908"/>
    </row>
    <row r="771" spans="1:12" x14ac:dyDescent="0.25">
      <c r="A771" s="909" t="s">
        <v>3775</v>
      </c>
      <c r="B771" s="910"/>
      <c r="C771" s="910"/>
      <c r="D771" s="911"/>
      <c r="E771" s="773">
        <v>13</v>
      </c>
      <c r="F771" s="449" t="s">
        <v>24</v>
      </c>
      <c r="G771" s="100"/>
      <c r="H771" s="908"/>
      <c r="I771" s="908"/>
      <c r="J771" s="908"/>
      <c r="K771" s="908"/>
      <c r="L771" s="908"/>
    </row>
    <row r="772" spans="1:12" x14ac:dyDescent="0.25">
      <c r="A772" s="905" t="s">
        <v>3776</v>
      </c>
      <c r="B772" s="906"/>
      <c r="C772" s="906"/>
      <c r="D772" s="907"/>
      <c r="E772" s="771">
        <v>11</v>
      </c>
      <c r="F772" s="449" t="s">
        <v>24</v>
      </c>
      <c r="G772" s="100"/>
      <c r="H772" s="908"/>
      <c r="I772" s="908"/>
      <c r="J772" s="908"/>
      <c r="K772" s="908"/>
      <c r="L772" s="908"/>
    </row>
    <row r="773" spans="1:12" x14ac:dyDescent="0.25">
      <c r="A773" s="905" t="s">
        <v>3778</v>
      </c>
      <c r="B773" s="906"/>
      <c r="C773" s="906"/>
      <c r="D773" s="907"/>
      <c r="E773" s="771">
        <v>2</v>
      </c>
      <c r="F773" s="449" t="s">
        <v>24</v>
      </c>
      <c r="G773" s="100"/>
      <c r="H773" s="908"/>
      <c r="I773" s="908"/>
      <c r="J773" s="908"/>
      <c r="K773" s="908"/>
      <c r="L773" s="908"/>
    </row>
    <row r="774" spans="1:12" x14ac:dyDescent="0.25">
      <c r="A774" s="905" t="s">
        <v>3779</v>
      </c>
      <c r="B774" s="906"/>
      <c r="C774" s="906"/>
      <c r="D774" s="907"/>
      <c r="E774" s="771" t="s">
        <v>3799</v>
      </c>
      <c r="F774" s="449" t="s">
        <v>24</v>
      </c>
      <c r="G774" s="100"/>
      <c r="H774" s="908"/>
      <c r="I774" s="908"/>
      <c r="J774" s="908"/>
      <c r="K774" s="908"/>
      <c r="L774" s="908"/>
    </row>
    <row r="775" spans="1:12" x14ac:dyDescent="0.25">
      <c r="A775" s="905" t="s">
        <v>3780</v>
      </c>
      <c r="B775" s="906"/>
      <c r="C775" s="906"/>
      <c r="D775" s="907"/>
      <c r="E775" s="783" t="s">
        <v>3904</v>
      </c>
      <c r="F775" s="449" t="s">
        <v>24</v>
      </c>
      <c r="G775" s="100"/>
      <c r="H775" s="984" t="s">
        <v>3944</v>
      </c>
      <c r="I775" s="985"/>
      <c r="J775" s="985"/>
      <c r="K775" s="985"/>
      <c r="L775" s="986"/>
    </row>
    <row r="776" spans="1:12" x14ac:dyDescent="0.25">
      <c r="A776" s="905" t="s">
        <v>3782</v>
      </c>
      <c r="B776" s="906"/>
      <c r="C776" s="906"/>
      <c r="D776" s="907"/>
      <c r="E776" s="771">
        <v>9</v>
      </c>
      <c r="F776" s="449" t="s">
        <v>24</v>
      </c>
      <c r="G776" s="100"/>
      <c r="H776" s="908"/>
      <c r="I776" s="908"/>
      <c r="J776" s="908"/>
      <c r="K776" s="908"/>
      <c r="L776" s="908"/>
    </row>
    <row r="777" spans="1:12" x14ac:dyDescent="0.25">
      <c r="A777" s="920" t="s">
        <v>3783</v>
      </c>
      <c r="B777" s="921"/>
      <c r="C777" s="921"/>
      <c r="D777" s="922"/>
      <c r="E777" s="771">
        <v>12</v>
      </c>
      <c r="F777" s="449" t="s">
        <v>24</v>
      </c>
      <c r="G777" s="100"/>
      <c r="H777" s="923" t="s">
        <v>4105</v>
      </c>
      <c r="I777" s="924"/>
      <c r="J777" s="924"/>
      <c r="K777" s="924"/>
      <c r="L777" s="925"/>
    </row>
    <row r="778" spans="1:12" x14ac:dyDescent="0.25">
      <c r="A778" s="905" t="s">
        <v>3785</v>
      </c>
      <c r="B778" s="906"/>
      <c r="C778" s="906"/>
      <c r="D778" s="907"/>
      <c r="E778" s="771" t="s">
        <v>4106</v>
      </c>
      <c r="F778" s="100" t="s">
        <v>24</v>
      </c>
      <c r="G778" s="100"/>
      <c r="H778" s="923"/>
      <c r="I778" s="924"/>
      <c r="J778" s="924"/>
      <c r="K778" s="924"/>
      <c r="L778" s="925"/>
    </row>
    <row r="779" spans="1:12" x14ac:dyDescent="0.25">
      <c r="A779" s="905" t="s">
        <v>3787</v>
      </c>
      <c r="B779" s="906"/>
      <c r="C779" s="906"/>
      <c r="D779" s="907"/>
      <c r="E779" s="774"/>
      <c r="F779" s="86"/>
      <c r="G779" s="100"/>
      <c r="H779" s="908" t="s">
        <v>582</v>
      </c>
      <c r="I779" s="908"/>
      <c r="J779" s="908"/>
      <c r="K779" s="908"/>
      <c r="L779" s="908"/>
    </row>
    <row r="782" spans="1:12" x14ac:dyDescent="0.25">
      <c r="F782" s="815"/>
    </row>
  </sheetData>
  <mergeCells count="1287">
    <mergeCell ref="A777:D777"/>
    <mergeCell ref="H777:L777"/>
    <mergeCell ref="A778:D778"/>
    <mergeCell ref="H778:L778"/>
    <mergeCell ref="A779:D779"/>
    <mergeCell ref="H779:L779"/>
    <mergeCell ref="A774:D774"/>
    <mergeCell ref="H774:L774"/>
    <mergeCell ref="A775:D775"/>
    <mergeCell ref="H775:L775"/>
    <mergeCell ref="A776:D776"/>
    <mergeCell ref="H776:L776"/>
    <mergeCell ref="A771:D771"/>
    <mergeCell ref="H771:L771"/>
    <mergeCell ref="A772:D772"/>
    <mergeCell ref="H772:L772"/>
    <mergeCell ref="A773:D773"/>
    <mergeCell ref="H773:L773"/>
    <mergeCell ref="A768:D768"/>
    <mergeCell ref="H768:L768"/>
    <mergeCell ref="A769:D769"/>
    <mergeCell ref="H769:L769"/>
    <mergeCell ref="A770:D770"/>
    <mergeCell ref="H770:L770"/>
    <mergeCell ref="A765:D765"/>
    <mergeCell ref="H765:L765"/>
    <mergeCell ref="A766:D766"/>
    <mergeCell ref="H766:L766"/>
    <mergeCell ref="A767:D767"/>
    <mergeCell ref="H767:L767"/>
    <mergeCell ref="A758:D758"/>
    <mergeCell ref="H758:L758"/>
    <mergeCell ref="A759:D759"/>
    <mergeCell ref="H759:L759"/>
    <mergeCell ref="A762:L762"/>
    <mergeCell ref="A764:D764"/>
    <mergeCell ref="H764:L764"/>
    <mergeCell ref="A755:D755"/>
    <mergeCell ref="H755:L755"/>
    <mergeCell ref="A756:D756"/>
    <mergeCell ref="H756:L756"/>
    <mergeCell ref="A757:D757"/>
    <mergeCell ref="H757:L757"/>
    <mergeCell ref="A752:D752"/>
    <mergeCell ref="H752:L752"/>
    <mergeCell ref="A753:D753"/>
    <mergeCell ref="H753:L753"/>
    <mergeCell ref="A754:D754"/>
    <mergeCell ref="H754:L754"/>
    <mergeCell ref="A749:D749"/>
    <mergeCell ref="H749:L749"/>
    <mergeCell ref="A750:D750"/>
    <mergeCell ref="H750:L750"/>
    <mergeCell ref="A751:D751"/>
    <mergeCell ref="H751:L751"/>
    <mergeCell ref="A746:D746"/>
    <mergeCell ref="H746:L746"/>
    <mergeCell ref="A747:D747"/>
    <mergeCell ref="H747:L747"/>
    <mergeCell ref="A748:D748"/>
    <mergeCell ref="H748:L748"/>
    <mergeCell ref="A739:D739"/>
    <mergeCell ref="H739:L739"/>
    <mergeCell ref="A742:L742"/>
    <mergeCell ref="A744:D744"/>
    <mergeCell ref="H744:L744"/>
    <mergeCell ref="A745:D745"/>
    <mergeCell ref="H745:L745"/>
    <mergeCell ref="A736:D736"/>
    <mergeCell ref="H736:L736"/>
    <mergeCell ref="A737:D737"/>
    <mergeCell ref="H737:L737"/>
    <mergeCell ref="A738:D738"/>
    <mergeCell ref="H738:L738"/>
    <mergeCell ref="A733:D733"/>
    <mergeCell ref="H733:L733"/>
    <mergeCell ref="A734:D734"/>
    <mergeCell ref="H734:L734"/>
    <mergeCell ref="A735:D735"/>
    <mergeCell ref="H735:L735"/>
    <mergeCell ref="A730:D730"/>
    <mergeCell ref="H730:L730"/>
    <mergeCell ref="A731:D731"/>
    <mergeCell ref="H731:L731"/>
    <mergeCell ref="A732:D732"/>
    <mergeCell ref="H732:L732"/>
    <mergeCell ref="A727:D727"/>
    <mergeCell ref="H727:L727"/>
    <mergeCell ref="A728:D728"/>
    <mergeCell ref="H728:L728"/>
    <mergeCell ref="A729:D729"/>
    <mergeCell ref="H729:L729"/>
    <mergeCell ref="A722:L722"/>
    <mergeCell ref="A724:D724"/>
    <mergeCell ref="H724:L724"/>
    <mergeCell ref="A725:D725"/>
    <mergeCell ref="H725:L725"/>
    <mergeCell ref="A726:D726"/>
    <mergeCell ref="H726:L726"/>
    <mergeCell ref="A717:D717"/>
    <mergeCell ref="H717:L717"/>
    <mergeCell ref="A718:D718"/>
    <mergeCell ref="H718:L718"/>
    <mergeCell ref="A719:D719"/>
    <mergeCell ref="H719:L719"/>
    <mergeCell ref="A714:D714"/>
    <mergeCell ref="H714:L714"/>
    <mergeCell ref="A715:D715"/>
    <mergeCell ref="H715:L715"/>
    <mergeCell ref="A716:D716"/>
    <mergeCell ref="H716:L716"/>
    <mergeCell ref="A711:D711"/>
    <mergeCell ref="H711:L711"/>
    <mergeCell ref="A712:D712"/>
    <mergeCell ref="H712:L712"/>
    <mergeCell ref="A713:D713"/>
    <mergeCell ref="H713:L713"/>
    <mergeCell ref="A708:D708"/>
    <mergeCell ref="H708:L708"/>
    <mergeCell ref="A709:D709"/>
    <mergeCell ref="H709:L709"/>
    <mergeCell ref="A710:D710"/>
    <mergeCell ref="H710:L710"/>
    <mergeCell ref="A705:D705"/>
    <mergeCell ref="H705:L705"/>
    <mergeCell ref="A706:D706"/>
    <mergeCell ref="H706:L706"/>
    <mergeCell ref="A707:D707"/>
    <mergeCell ref="H707:L707"/>
    <mergeCell ref="A698:D698"/>
    <mergeCell ref="H698:L698"/>
    <mergeCell ref="A699:D699"/>
    <mergeCell ref="H699:L699"/>
    <mergeCell ref="A702:L702"/>
    <mergeCell ref="A704:D704"/>
    <mergeCell ref="H704:L704"/>
    <mergeCell ref="A695:D695"/>
    <mergeCell ref="H695:L695"/>
    <mergeCell ref="A696:D696"/>
    <mergeCell ref="H696:L696"/>
    <mergeCell ref="A697:D697"/>
    <mergeCell ref="H697:L697"/>
    <mergeCell ref="A692:D692"/>
    <mergeCell ref="H692:L692"/>
    <mergeCell ref="A693:D693"/>
    <mergeCell ref="H693:L693"/>
    <mergeCell ref="A694:D694"/>
    <mergeCell ref="H694:L694"/>
    <mergeCell ref="A689:D689"/>
    <mergeCell ref="H689:L689"/>
    <mergeCell ref="A690:D690"/>
    <mergeCell ref="H690:L690"/>
    <mergeCell ref="A691:D691"/>
    <mergeCell ref="H691:L691"/>
    <mergeCell ref="A686:D686"/>
    <mergeCell ref="H686:L686"/>
    <mergeCell ref="A687:D687"/>
    <mergeCell ref="H687:L687"/>
    <mergeCell ref="A688:D688"/>
    <mergeCell ref="H688:L688"/>
    <mergeCell ref="A679:D679"/>
    <mergeCell ref="H679:L679"/>
    <mergeCell ref="A682:L682"/>
    <mergeCell ref="A684:D684"/>
    <mergeCell ref="H684:L684"/>
    <mergeCell ref="A685:D685"/>
    <mergeCell ref="H685:L685"/>
    <mergeCell ref="A676:D676"/>
    <mergeCell ref="H676:L676"/>
    <mergeCell ref="A677:D677"/>
    <mergeCell ref="H677:L677"/>
    <mergeCell ref="A678:D678"/>
    <mergeCell ref="H678:L678"/>
    <mergeCell ref="A673:D673"/>
    <mergeCell ref="H673:L673"/>
    <mergeCell ref="A674:D674"/>
    <mergeCell ref="H674:L674"/>
    <mergeCell ref="A675:D675"/>
    <mergeCell ref="H675:L675"/>
    <mergeCell ref="A670:D670"/>
    <mergeCell ref="H670:L670"/>
    <mergeCell ref="A671:D671"/>
    <mergeCell ref="H671:L671"/>
    <mergeCell ref="A672:D672"/>
    <mergeCell ref="H672:L672"/>
    <mergeCell ref="A667:D667"/>
    <mergeCell ref="H667:L667"/>
    <mergeCell ref="A668:D668"/>
    <mergeCell ref="H668:L668"/>
    <mergeCell ref="A669:D669"/>
    <mergeCell ref="H669:L669"/>
    <mergeCell ref="A662:L662"/>
    <mergeCell ref="A664:D664"/>
    <mergeCell ref="H664:L664"/>
    <mergeCell ref="A665:D665"/>
    <mergeCell ref="H665:L665"/>
    <mergeCell ref="A666:D666"/>
    <mergeCell ref="H666:L666"/>
    <mergeCell ref="A657:D657"/>
    <mergeCell ref="H657:L657"/>
    <mergeCell ref="A658:D658"/>
    <mergeCell ref="H658:L658"/>
    <mergeCell ref="A659:D659"/>
    <mergeCell ref="H659:L659"/>
    <mergeCell ref="A654:D654"/>
    <mergeCell ref="H654:L654"/>
    <mergeCell ref="A655:D655"/>
    <mergeCell ref="H655:L655"/>
    <mergeCell ref="A656:D656"/>
    <mergeCell ref="H656:L656"/>
    <mergeCell ref="A651:D651"/>
    <mergeCell ref="H651:L651"/>
    <mergeCell ref="A652:D652"/>
    <mergeCell ref="H652:L652"/>
    <mergeCell ref="A653:D653"/>
    <mergeCell ref="H653:L653"/>
    <mergeCell ref="A648:D648"/>
    <mergeCell ref="H648:L648"/>
    <mergeCell ref="A649:D649"/>
    <mergeCell ref="H649:L649"/>
    <mergeCell ref="A650:D650"/>
    <mergeCell ref="H650:L650"/>
    <mergeCell ref="A645:D645"/>
    <mergeCell ref="H645:L645"/>
    <mergeCell ref="A646:D646"/>
    <mergeCell ref="H646:L646"/>
    <mergeCell ref="A647:D647"/>
    <mergeCell ref="H647:L647"/>
    <mergeCell ref="A638:D638"/>
    <mergeCell ref="H638:L638"/>
    <mergeCell ref="A639:D639"/>
    <mergeCell ref="H639:L639"/>
    <mergeCell ref="A642:L642"/>
    <mergeCell ref="A644:D644"/>
    <mergeCell ref="H644:L644"/>
    <mergeCell ref="A635:D635"/>
    <mergeCell ref="H635:L635"/>
    <mergeCell ref="A636:D636"/>
    <mergeCell ref="H636:L636"/>
    <mergeCell ref="A637:D637"/>
    <mergeCell ref="H637:L637"/>
    <mergeCell ref="A632:D632"/>
    <mergeCell ref="H632:L632"/>
    <mergeCell ref="A633:D633"/>
    <mergeCell ref="H633:L633"/>
    <mergeCell ref="A634:D634"/>
    <mergeCell ref="H634:L634"/>
    <mergeCell ref="A629:D629"/>
    <mergeCell ref="H629:L629"/>
    <mergeCell ref="A630:D630"/>
    <mergeCell ref="H630:L630"/>
    <mergeCell ref="A631:D631"/>
    <mergeCell ref="H631:L631"/>
    <mergeCell ref="A626:D626"/>
    <mergeCell ref="H626:L626"/>
    <mergeCell ref="A627:D627"/>
    <mergeCell ref="H627:L627"/>
    <mergeCell ref="A628:D628"/>
    <mergeCell ref="H628:L628"/>
    <mergeCell ref="A619:D619"/>
    <mergeCell ref="H619:L619"/>
    <mergeCell ref="A622:L622"/>
    <mergeCell ref="A624:D624"/>
    <mergeCell ref="H624:L624"/>
    <mergeCell ref="A625:D625"/>
    <mergeCell ref="H625:L625"/>
    <mergeCell ref="A616:D616"/>
    <mergeCell ref="H616:L616"/>
    <mergeCell ref="A617:D617"/>
    <mergeCell ref="H617:L617"/>
    <mergeCell ref="A618:D618"/>
    <mergeCell ref="H618:L618"/>
    <mergeCell ref="A613:D613"/>
    <mergeCell ref="H613:L613"/>
    <mergeCell ref="A614:D614"/>
    <mergeCell ref="H614:L614"/>
    <mergeCell ref="A615:D615"/>
    <mergeCell ref="H615:L615"/>
    <mergeCell ref="A610:D610"/>
    <mergeCell ref="H610:L610"/>
    <mergeCell ref="A611:D611"/>
    <mergeCell ref="H611:L611"/>
    <mergeCell ref="A612:D612"/>
    <mergeCell ref="H612:L612"/>
    <mergeCell ref="A607:D607"/>
    <mergeCell ref="H607:L607"/>
    <mergeCell ref="A608:D608"/>
    <mergeCell ref="H608:L608"/>
    <mergeCell ref="A609:D609"/>
    <mergeCell ref="H609:L609"/>
    <mergeCell ref="A602:L602"/>
    <mergeCell ref="A604:D604"/>
    <mergeCell ref="H604:L604"/>
    <mergeCell ref="A605:D605"/>
    <mergeCell ref="H605:L605"/>
    <mergeCell ref="A606:D606"/>
    <mergeCell ref="H606:L606"/>
    <mergeCell ref="A597:D597"/>
    <mergeCell ref="H597:L597"/>
    <mergeCell ref="A598:D598"/>
    <mergeCell ref="H598:L598"/>
    <mergeCell ref="A599:D599"/>
    <mergeCell ref="H599:L599"/>
    <mergeCell ref="A594:D594"/>
    <mergeCell ref="H594:L594"/>
    <mergeCell ref="A595:D595"/>
    <mergeCell ref="H595:L595"/>
    <mergeCell ref="A596:D596"/>
    <mergeCell ref="H596:L596"/>
    <mergeCell ref="A591:D591"/>
    <mergeCell ref="H591:L591"/>
    <mergeCell ref="A592:D592"/>
    <mergeCell ref="H592:L592"/>
    <mergeCell ref="A593:D593"/>
    <mergeCell ref="H593:L593"/>
    <mergeCell ref="A588:D588"/>
    <mergeCell ref="H588:L588"/>
    <mergeCell ref="A589:D589"/>
    <mergeCell ref="H589:L589"/>
    <mergeCell ref="A590:D590"/>
    <mergeCell ref="H590:L590"/>
    <mergeCell ref="A585:D585"/>
    <mergeCell ref="H585:L585"/>
    <mergeCell ref="A586:D586"/>
    <mergeCell ref="H586:L586"/>
    <mergeCell ref="A587:D587"/>
    <mergeCell ref="H587:L587"/>
    <mergeCell ref="A578:D578"/>
    <mergeCell ref="H578:L578"/>
    <mergeCell ref="A579:D579"/>
    <mergeCell ref="H579:L579"/>
    <mergeCell ref="A582:L582"/>
    <mergeCell ref="A584:D584"/>
    <mergeCell ref="H584:L584"/>
    <mergeCell ref="A575:D575"/>
    <mergeCell ref="H575:L575"/>
    <mergeCell ref="A576:D576"/>
    <mergeCell ref="H576:L576"/>
    <mergeCell ref="A577:D577"/>
    <mergeCell ref="H577:L577"/>
    <mergeCell ref="A572:D572"/>
    <mergeCell ref="H572:L572"/>
    <mergeCell ref="A573:D573"/>
    <mergeCell ref="H573:L573"/>
    <mergeCell ref="A574:D574"/>
    <mergeCell ref="H574:L574"/>
    <mergeCell ref="A569:D569"/>
    <mergeCell ref="H569:L569"/>
    <mergeCell ref="A570:D570"/>
    <mergeCell ref="H570:L570"/>
    <mergeCell ref="A571:D571"/>
    <mergeCell ref="H571:L571"/>
    <mergeCell ref="A566:D566"/>
    <mergeCell ref="H566:L566"/>
    <mergeCell ref="A567:D567"/>
    <mergeCell ref="H567:L567"/>
    <mergeCell ref="A568:D568"/>
    <mergeCell ref="H568:L568"/>
    <mergeCell ref="A559:D559"/>
    <mergeCell ref="H559:L559"/>
    <mergeCell ref="A562:L562"/>
    <mergeCell ref="A564:D564"/>
    <mergeCell ref="H564:L564"/>
    <mergeCell ref="A565:D565"/>
    <mergeCell ref="H565:L565"/>
    <mergeCell ref="A556:D556"/>
    <mergeCell ref="H556:L556"/>
    <mergeCell ref="A557:D557"/>
    <mergeCell ref="H557:L557"/>
    <mergeCell ref="A558:D558"/>
    <mergeCell ref="H558:L558"/>
    <mergeCell ref="A553:D553"/>
    <mergeCell ref="H553:L553"/>
    <mergeCell ref="A554:D554"/>
    <mergeCell ref="H554:L554"/>
    <mergeCell ref="A555:D555"/>
    <mergeCell ref="H555:L555"/>
    <mergeCell ref="A550:D550"/>
    <mergeCell ref="H550:L550"/>
    <mergeCell ref="A551:D551"/>
    <mergeCell ref="H551:L551"/>
    <mergeCell ref="A552:D552"/>
    <mergeCell ref="H552:L552"/>
    <mergeCell ref="A547:D547"/>
    <mergeCell ref="H547:L547"/>
    <mergeCell ref="A548:D548"/>
    <mergeCell ref="H548:L548"/>
    <mergeCell ref="A549:D549"/>
    <mergeCell ref="H549:L549"/>
    <mergeCell ref="A542:L542"/>
    <mergeCell ref="A544:D544"/>
    <mergeCell ref="H544:L544"/>
    <mergeCell ref="A545:D545"/>
    <mergeCell ref="H545:L545"/>
    <mergeCell ref="A546:D546"/>
    <mergeCell ref="H546:L546"/>
    <mergeCell ref="A537:D537"/>
    <mergeCell ref="H537:L537"/>
    <mergeCell ref="A538:D538"/>
    <mergeCell ref="H538:L538"/>
    <mergeCell ref="A539:D539"/>
    <mergeCell ref="H539:L539"/>
    <mergeCell ref="A534:D534"/>
    <mergeCell ref="H534:L534"/>
    <mergeCell ref="A535:D535"/>
    <mergeCell ref="H535:L535"/>
    <mergeCell ref="A536:D536"/>
    <mergeCell ref="H536:L536"/>
    <mergeCell ref="A531:D531"/>
    <mergeCell ref="H531:L531"/>
    <mergeCell ref="A532:D532"/>
    <mergeCell ref="H532:L532"/>
    <mergeCell ref="A533:D533"/>
    <mergeCell ref="H533:L533"/>
    <mergeCell ref="A528:D528"/>
    <mergeCell ref="H528:L528"/>
    <mergeCell ref="A529:D529"/>
    <mergeCell ref="H529:L529"/>
    <mergeCell ref="A530:D530"/>
    <mergeCell ref="H530:L530"/>
    <mergeCell ref="A525:D525"/>
    <mergeCell ref="H525:L525"/>
    <mergeCell ref="A526:D526"/>
    <mergeCell ref="H526:L526"/>
    <mergeCell ref="A527:D527"/>
    <mergeCell ref="H527:L527"/>
    <mergeCell ref="A518:D518"/>
    <mergeCell ref="H518:L518"/>
    <mergeCell ref="A519:D519"/>
    <mergeCell ref="H519:L519"/>
    <mergeCell ref="A522:L522"/>
    <mergeCell ref="A524:D524"/>
    <mergeCell ref="H524:L524"/>
    <mergeCell ref="A515:D515"/>
    <mergeCell ref="H515:L515"/>
    <mergeCell ref="A516:D516"/>
    <mergeCell ref="H516:L516"/>
    <mergeCell ref="A517:D517"/>
    <mergeCell ref="H517:L517"/>
    <mergeCell ref="A512:D512"/>
    <mergeCell ref="H512:L512"/>
    <mergeCell ref="A513:D513"/>
    <mergeCell ref="H513:L513"/>
    <mergeCell ref="A514:D514"/>
    <mergeCell ref="H514:L514"/>
    <mergeCell ref="A509:D509"/>
    <mergeCell ref="H509:L509"/>
    <mergeCell ref="A510:D510"/>
    <mergeCell ref="H510:L510"/>
    <mergeCell ref="A511:D511"/>
    <mergeCell ref="H511:L511"/>
    <mergeCell ref="A506:D506"/>
    <mergeCell ref="H506:L506"/>
    <mergeCell ref="A507:D507"/>
    <mergeCell ref="H507:L507"/>
    <mergeCell ref="A508:D508"/>
    <mergeCell ref="H508:L508"/>
    <mergeCell ref="A499:D499"/>
    <mergeCell ref="H499:L499"/>
    <mergeCell ref="A502:L502"/>
    <mergeCell ref="A504:D504"/>
    <mergeCell ref="H504:L504"/>
    <mergeCell ref="A505:D505"/>
    <mergeCell ref="H505:L505"/>
    <mergeCell ref="A496:D496"/>
    <mergeCell ref="H496:L496"/>
    <mergeCell ref="A497:D497"/>
    <mergeCell ref="H497:L497"/>
    <mergeCell ref="A498:D498"/>
    <mergeCell ref="H498:L498"/>
    <mergeCell ref="A493:D493"/>
    <mergeCell ref="H493:L493"/>
    <mergeCell ref="A494:D494"/>
    <mergeCell ref="H494:L494"/>
    <mergeCell ref="A495:D495"/>
    <mergeCell ref="H495:L495"/>
    <mergeCell ref="A490:D490"/>
    <mergeCell ref="H490:L490"/>
    <mergeCell ref="A491:D491"/>
    <mergeCell ref="H491:L491"/>
    <mergeCell ref="A492:D492"/>
    <mergeCell ref="H492:L492"/>
    <mergeCell ref="A487:D487"/>
    <mergeCell ref="H487:L487"/>
    <mergeCell ref="A488:D488"/>
    <mergeCell ref="H488:L488"/>
    <mergeCell ref="A489:D489"/>
    <mergeCell ref="H489:L489"/>
    <mergeCell ref="A482:L482"/>
    <mergeCell ref="A484:D484"/>
    <mergeCell ref="H484:L484"/>
    <mergeCell ref="A485:D485"/>
    <mergeCell ref="H485:L485"/>
    <mergeCell ref="A486:D486"/>
    <mergeCell ref="H486:L486"/>
    <mergeCell ref="A477:D477"/>
    <mergeCell ref="H477:L477"/>
    <mergeCell ref="A478:D478"/>
    <mergeCell ref="H478:L478"/>
    <mergeCell ref="A479:D479"/>
    <mergeCell ref="H479:L479"/>
    <mergeCell ref="A474:D474"/>
    <mergeCell ref="H474:L474"/>
    <mergeCell ref="A475:D475"/>
    <mergeCell ref="H475:L475"/>
    <mergeCell ref="A476:D476"/>
    <mergeCell ref="H476:L476"/>
    <mergeCell ref="A471:D471"/>
    <mergeCell ref="H471:L471"/>
    <mergeCell ref="A472:D472"/>
    <mergeCell ref="H472:L472"/>
    <mergeCell ref="A473:D473"/>
    <mergeCell ref="H473:L473"/>
    <mergeCell ref="A468:D468"/>
    <mergeCell ref="H468:L468"/>
    <mergeCell ref="A469:D469"/>
    <mergeCell ref="H469:L469"/>
    <mergeCell ref="A470:D470"/>
    <mergeCell ref="H470:L470"/>
    <mergeCell ref="A465:D465"/>
    <mergeCell ref="H465:L465"/>
    <mergeCell ref="A466:D466"/>
    <mergeCell ref="H466:L466"/>
    <mergeCell ref="A467:D467"/>
    <mergeCell ref="H467:L467"/>
    <mergeCell ref="A458:D458"/>
    <mergeCell ref="H458:L458"/>
    <mergeCell ref="A459:D459"/>
    <mergeCell ref="H459:L459"/>
    <mergeCell ref="A462:L462"/>
    <mergeCell ref="A464:D464"/>
    <mergeCell ref="H464:L464"/>
    <mergeCell ref="A455:D455"/>
    <mergeCell ref="H455:L455"/>
    <mergeCell ref="A456:D456"/>
    <mergeCell ref="H456:L456"/>
    <mergeCell ref="A457:D457"/>
    <mergeCell ref="H457:L457"/>
    <mergeCell ref="A452:D452"/>
    <mergeCell ref="H452:L452"/>
    <mergeCell ref="A453:D453"/>
    <mergeCell ref="H453:L453"/>
    <mergeCell ref="A454:D454"/>
    <mergeCell ref="H454:L454"/>
    <mergeCell ref="A449:D449"/>
    <mergeCell ref="H449:L449"/>
    <mergeCell ref="A450:D450"/>
    <mergeCell ref="H450:L450"/>
    <mergeCell ref="A451:D451"/>
    <mergeCell ref="H451:L451"/>
    <mergeCell ref="A446:D446"/>
    <mergeCell ref="H446:L446"/>
    <mergeCell ref="A447:D447"/>
    <mergeCell ref="H447:L447"/>
    <mergeCell ref="A448:D448"/>
    <mergeCell ref="H448:L448"/>
    <mergeCell ref="A439:D439"/>
    <mergeCell ref="H439:L439"/>
    <mergeCell ref="A442:L442"/>
    <mergeCell ref="A444:D444"/>
    <mergeCell ref="H444:L444"/>
    <mergeCell ref="A445:D445"/>
    <mergeCell ref="H445:L445"/>
    <mergeCell ref="A436:D436"/>
    <mergeCell ref="H436:L436"/>
    <mergeCell ref="A437:D437"/>
    <mergeCell ref="H437:L437"/>
    <mergeCell ref="A438:D438"/>
    <mergeCell ref="H438:L438"/>
    <mergeCell ref="A433:D433"/>
    <mergeCell ref="H433:L433"/>
    <mergeCell ref="A434:D434"/>
    <mergeCell ref="H434:L434"/>
    <mergeCell ref="A435:D435"/>
    <mergeCell ref="H435:L435"/>
    <mergeCell ref="A430:D430"/>
    <mergeCell ref="H430:L430"/>
    <mergeCell ref="A431:D431"/>
    <mergeCell ref="H431:L431"/>
    <mergeCell ref="A432:D432"/>
    <mergeCell ref="H432:L432"/>
    <mergeCell ref="A427:D427"/>
    <mergeCell ref="H427:L427"/>
    <mergeCell ref="A428:D428"/>
    <mergeCell ref="H428:L428"/>
    <mergeCell ref="A429:D429"/>
    <mergeCell ref="H429:L429"/>
    <mergeCell ref="A422:L422"/>
    <mergeCell ref="A424:D424"/>
    <mergeCell ref="H424:L424"/>
    <mergeCell ref="A425:D425"/>
    <mergeCell ref="H425:L425"/>
    <mergeCell ref="A426:D426"/>
    <mergeCell ref="H426:L426"/>
    <mergeCell ref="A417:D417"/>
    <mergeCell ref="H417:L417"/>
    <mergeCell ref="A418:D418"/>
    <mergeCell ref="H418:L418"/>
    <mergeCell ref="A419:D419"/>
    <mergeCell ref="H419:L419"/>
    <mergeCell ref="A414:D414"/>
    <mergeCell ref="H414:L414"/>
    <mergeCell ref="A415:D415"/>
    <mergeCell ref="H415:L415"/>
    <mergeCell ref="A416:D416"/>
    <mergeCell ref="H416:L416"/>
    <mergeCell ref="A411:D411"/>
    <mergeCell ref="H411:L411"/>
    <mergeCell ref="A412:D412"/>
    <mergeCell ref="H412:L412"/>
    <mergeCell ref="A413:D413"/>
    <mergeCell ref="H413:L413"/>
    <mergeCell ref="A408:D408"/>
    <mergeCell ref="H408:L408"/>
    <mergeCell ref="A409:D409"/>
    <mergeCell ref="H409:L409"/>
    <mergeCell ref="A410:D410"/>
    <mergeCell ref="H410:L410"/>
    <mergeCell ref="A405:D405"/>
    <mergeCell ref="H405:L405"/>
    <mergeCell ref="A406:D406"/>
    <mergeCell ref="H406:L406"/>
    <mergeCell ref="A407:D407"/>
    <mergeCell ref="H407:L407"/>
    <mergeCell ref="A398:D398"/>
    <mergeCell ref="H398:L398"/>
    <mergeCell ref="A399:D399"/>
    <mergeCell ref="H399:L399"/>
    <mergeCell ref="A402:L402"/>
    <mergeCell ref="A404:D404"/>
    <mergeCell ref="H404:L404"/>
    <mergeCell ref="A395:D395"/>
    <mergeCell ref="H395:L395"/>
    <mergeCell ref="A396:D396"/>
    <mergeCell ref="H396:L396"/>
    <mergeCell ref="A397:D397"/>
    <mergeCell ref="H397:L397"/>
    <mergeCell ref="A392:D392"/>
    <mergeCell ref="H392:L392"/>
    <mergeCell ref="A393:D393"/>
    <mergeCell ref="H393:L393"/>
    <mergeCell ref="A394:D394"/>
    <mergeCell ref="H394:L394"/>
    <mergeCell ref="A389:D389"/>
    <mergeCell ref="H389:L389"/>
    <mergeCell ref="A390:D390"/>
    <mergeCell ref="H390:L390"/>
    <mergeCell ref="A391:D391"/>
    <mergeCell ref="H391:L391"/>
    <mergeCell ref="A386:D386"/>
    <mergeCell ref="H386:L386"/>
    <mergeCell ref="A387:D387"/>
    <mergeCell ref="H387:L387"/>
    <mergeCell ref="A388:D388"/>
    <mergeCell ref="H388:L388"/>
    <mergeCell ref="A379:D379"/>
    <mergeCell ref="H379:L379"/>
    <mergeCell ref="A382:L382"/>
    <mergeCell ref="A384:D384"/>
    <mergeCell ref="H384:L384"/>
    <mergeCell ref="A385:D385"/>
    <mergeCell ref="H385:L385"/>
    <mergeCell ref="A376:D376"/>
    <mergeCell ref="H376:L376"/>
    <mergeCell ref="A377:D377"/>
    <mergeCell ref="H377:L377"/>
    <mergeCell ref="A378:D378"/>
    <mergeCell ref="H378:L378"/>
    <mergeCell ref="A373:D373"/>
    <mergeCell ref="H373:L373"/>
    <mergeCell ref="A374:D374"/>
    <mergeCell ref="H374:L374"/>
    <mergeCell ref="A375:D375"/>
    <mergeCell ref="H375:L375"/>
    <mergeCell ref="A370:D370"/>
    <mergeCell ref="H370:L370"/>
    <mergeCell ref="A371:D371"/>
    <mergeCell ref="H371:L371"/>
    <mergeCell ref="A372:D372"/>
    <mergeCell ref="H372:L372"/>
    <mergeCell ref="A367:D367"/>
    <mergeCell ref="H367:L367"/>
    <mergeCell ref="A368:D368"/>
    <mergeCell ref="H368:L368"/>
    <mergeCell ref="A369:D369"/>
    <mergeCell ref="H369:L369"/>
    <mergeCell ref="A362:L362"/>
    <mergeCell ref="A364:D364"/>
    <mergeCell ref="H364:L364"/>
    <mergeCell ref="A365:D365"/>
    <mergeCell ref="H365:L365"/>
    <mergeCell ref="A366:D366"/>
    <mergeCell ref="H366:L366"/>
    <mergeCell ref="A357:D357"/>
    <mergeCell ref="H357:L357"/>
    <mergeCell ref="A358:D358"/>
    <mergeCell ref="H358:L358"/>
    <mergeCell ref="A359:D359"/>
    <mergeCell ref="H359:L359"/>
    <mergeCell ref="A354:D354"/>
    <mergeCell ref="H354:L354"/>
    <mergeCell ref="A355:D355"/>
    <mergeCell ref="H355:L355"/>
    <mergeCell ref="A356:D356"/>
    <mergeCell ref="H356:L356"/>
    <mergeCell ref="A351:D351"/>
    <mergeCell ref="H351:L351"/>
    <mergeCell ref="A352:D352"/>
    <mergeCell ref="H352:L352"/>
    <mergeCell ref="A353:D353"/>
    <mergeCell ref="H353:L353"/>
    <mergeCell ref="A348:D348"/>
    <mergeCell ref="H348:L348"/>
    <mergeCell ref="A349:D349"/>
    <mergeCell ref="H349:L349"/>
    <mergeCell ref="A350:D350"/>
    <mergeCell ref="H350:L350"/>
    <mergeCell ref="A345:D345"/>
    <mergeCell ref="H345:L345"/>
    <mergeCell ref="A346:D346"/>
    <mergeCell ref="H346:L346"/>
    <mergeCell ref="A347:D347"/>
    <mergeCell ref="H347:L347"/>
    <mergeCell ref="A338:D338"/>
    <mergeCell ref="H338:L338"/>
    <mergeCell ref="A339:D339"/>
    <mergeCell ref="H339:L339"/>
    <mergeCell ref="A342:L342"/>
    <mergeCell ref="A344:D344"/>
    <mergeCell ref="H344:L344"/>
    <mergeCell ref="A335:D335"/>
    <mergeCell ref="H335:L335"/>
    <mergeCell ref="A336:D336"/>
    <mergeCell ref="H336:L336"/>
    <mergeCell ref="A337:D337"/>
    <mergeCell ref="H337:L337"/>
    <mergeCell ref="A332:D332"/>
    <mergeCell ref="H332:L332"/>
    <mergeCell ref="A333:D333"/>
    <mergeCell ref="H333:L333"/>
    <mergeCell ref="A334:D334"/>
    <mergeCell ref="H334:L334"/>
    <mergeCell ref="A329:D329"/>
    <mergeCell ref="H329:L329"/>
    <mergeCell ref="A330:D330"/>
    <mergeCell ref="H330:L330"/>
    <mergeCell ref="A331:D331"/>
    <mergeCell ref="H331:L331"/>
    <mergeCell ref="A326:D326"/>
    <mergeCell ref="H326:L326"/>
    <mergeCell ref="A327:D327"/>
    <mergeCell ref="H327:L327"/>
    <mergeCell ref="A328:D328"/>
    <mergeCell ref="H328:L328"/>
    <mergeCell ref="A319:D319"/>
    <mergeCell ref="H319:L319"/>
    <mergeCell ref="A322:L322"/>
    <mergeCell ref="A324:D324"/>
    <mergeCell ref="H324:L324"/>
    <mergeCell ref="A325:D325"/>
    <mergeCell ref="H325:L325"/>
    <mergeCell ref="A316:D316"/>
    <mergeCell ref="H316:L316"/>
    <mergeCell ref="A317:D317"/>
    <mergeCell ref="H317:L317"/>
    <mergeCell ref="A318:D318"/>
    <mergeCell ref="H318:L318"/>
    <mergeCell ref="A313:D313"/>
    <mergeCell ref="H313:L313"/>
    <mergeCell ref="A314:D314"/>
    <mergeCell ref="H314:L314"/>
    <mergeCell ref="A315:D315"/>
    <mergeCell ref="H315:L315"/>
    <mergeCell ref="A310:D310"/>
    <mergeCell ref="H310:L310"/>
    <mergeCell ref="A311:D311"/>
    <mergeCell ref="H311:L311"/>
    <mergeCell ref="A312:D312"/>
    <mergeCell ref="H312:L312"/>
    <mergeCell ref="A307:D307"/>
    <mergeCell ref="H307:L307"/>
    <mergeCell ref="A308:D308"/>
    <mergeCell ref="H308:L308"/>
    <mergeCell ref="A309:D309"/>
    <mergeCell ref="H309:L309"/>
    <mergeCell ref="A302:L302"/>
    <mergeCell ref="A304:D304"/>
    <mergeCell ref="H304:L304"/>
    <mergeCell ref="A305:D305"/>
    <mergeCell ref="H305:L305"/>
    <mergeCell ref="A306:D306"/>
    <mergeCell ref="H306:L306"/>
    <mergeCell ref="A297:D297"/>
    <mergeCell ref="H297:L297"/>
    <mergeCell ref="A298:D298"/>
    <mergeCell ref="H298:L298"/>
    <mergeCell ref="A299:D299"/>
    <mergeCell ref="H299:L299"/>
    <mergeCell ref="A294:D294"/>
    <mergeCell ref="H294:L294"/>
    <mergeCell ref="A295:D295"/>
    <mergeCell ref="H295:L295"/>
    <mergeCell ref="A296:D296"/>
    <mergeCell ref="H296:L296"/>
    <mergeCell ref="A291:D291"/>
    <mergeCell ref="H291:L291"/>
    <mergeCell ref="A292:D292"/>
    <mergeCell ref="H292:L292"/>
    <mergeCell ref="A293:D293"/>
    <mergeCell ref="H293:L293"/>
    <mergeCell ref="A288:D288"/>
    <mergeCell ref="H288:L288"/>
    <mergeCell ref="A289:D289"/>
    <mergeCell ref="H289:L289"/>
    <mergeCell ref="A290:D290"/>
    <mergeCell ref="H290:L290"/>
    <mergeCell ref="A285:D285"/>
    <mergeCell ref="H285:L285"/>
    <mergeCell ref="A286:D286"/>
    <mergeCell ref="H286:L286"/>
    <mergeCell ref="A287:D287"/>
    <mergeCell ref="H287:L287"/>
    <mergeCell ref="A278:D278"/>
    <mergeCell ref="H278:L278"/>
    <mergeCell ref="A279:D279"/>
    <mergeCell ref="H279:L279"/>
    <mergeCell ref="A282:L282"/>
    <mergeCell ref="A284:D284"/>
    <mergeCell ref="H284:L284"/>
    <mergeCell ref="A275:D275"/>
    <mergeCell ref="H275:L275"/>
    <mergeCell ref="A276:D276"/>
    <mergeCell ref="H276:L276"/>
    <mergeCell ref="A277:D277"/>
    <mergeCell ref="H277:L277"/>
    <mergeCell ref="A272:D272"/>
    <mergeCell ref="H272:L272"/>
    <mergeCell ref="A273:D273"/>
    <mergeCell ref="H273:L273"/>
    <mergeCell ref="A274:D274"/>
    <mergeCell ref="H274:L274"/>
    <mergeCell ref="A269:D269"/>
    <mergeCell ref="H269:L269"/>
    <mergeCell ref="A270:D270"/>
    <mergeCell ref="H270:L270"/>
    <mergeCell ref="A271:D271"/>
    <mergeCell ref="H271:L271"/>
    <mergeCell ref="A266:D266"/>
    <mergeCell ref="H266:L266"/>
    <mergeCell ref="A267:D267"/>
    <mergeCell ref="H267:L267"/>
    <mergeCell ref="A268:D268"/>
    <mergeCell ref="H268:L268"/>
    <mergeCell ref="A258:D258"/>
    <mergeCell ref="H258:L258"/>
    <mergeCell ref="A262:L262"/>
    <mergeCell ref="A264:D264"/>
    <mergeCell ref="H264:L264"/>
    <mergeCell ref="A265:D265"/>
    <mergeCell ref="H265:L265"/>
    <mergeCell ref="A255:D255"/>
    <mergeCell ref="H255:L255"/>
    <mergeCell ref="A256:D256"/>
    <mergeCell ref="H256:L256"/>
    <mergeCell ref="A257:D257"/>
    <mergeCell ref="H257:L257"/>
    <mergeCell ref="A252:D252"/>
    <mergeCell ref="H252:L252"/>
    <mergeCell ref="A253:D253"/>
    <mergeCell ref="H253:L253"/>
    <mergeCell ref="A254:D254"/>
    <mergeCell ref="H254:L254"/>
    <mergeCell ref="A249:D249"/>
    <mergeCell ref="H249:L249"/>
    <mergeCell ref="A250:D250"/>
    <mergeCell ref="H250:L250"/>
    <mergeCell ref="A251:D251"/>
    <mergeCell ref="H251:L251"/>
    <mergeCell ref="A246:D246"/>
    <mergeCell ref="H246:L246"/>
    <mergeCell ref="A247:D247"/>
    <mergeCell ref="H247:L247"/>
    <mergeCell ref="A248:D248"/>
    <mergeCell ref="H248:L248"/>
    <mergeCell ref="A240:L241"/>
    <mergeCell ref="A243:D243"/>
    <mergeCell ref="H243:L243"/>
    <mergeCell ref="A244:D244"/>
    <mergeCell ref="H244:L244"/>
    <mergeCell ref="A245:D245"/>
    <mergeCell ref="H245:L245"/>
    <mergeCell ref="A237:D237"/>
    <mergeCell ref="H237:L237"/>
    <mergeCell ref="A238:D238"/>
    <mergeCell ref="H238:L238"/>
    <mergeCell ref="A239:D239"/>
    <mergeCell ref="H239:L239"/>
    <mergeCell ref="A234:D234"/>
    <mergeCell ref="H234:L234"/>
    <mergeCell ref="A235:D235"/>
    <mergeCell ref="H235:L235"/>
    <mergeCell ref="A236:D236"/>
    <mergeCell ref="H236:L236"/>
    <mergeCell ref="A231:D231"/>
    <mergeCell ref="H231:L231"/>
    <mergeCell ref="A232:D232"/>
    <mergeCell ref="H232:L232"/>
    <mergeCell ref="A233:D233"/>
    <mergeCell ref="H233:L233"/>
    <mergeCell ref="A228:D228"/>
    <mergeCell ref="H228:L228"/>
    <mergeCell ref="A229:D229"/>
    <mergeCell ref="H229:L229"/>
    <mergeCell ref="A230:D230"/>
    <mergeCell ref="H230:L230"/>
    <mergeCell ref="A225:D225"/>
    <mergeCell ref="H225:L225"/>
    <mergeCell ref="A226:D226"/>
    <mergeCell ref="H226:L226"/>
    <mergeCell ref="A227:D227"/>
    <mergeCell ref="H227:L227"/>
    <mergeCell ref="A218:D218"/>
    <mergeCell ref="H218:L218"/>
    <mergeCell ref="A219:D219"/>
    <mergeCell ref="H219:L219"/>
    <mergeCell ref="A222:L222"/>
    <mergeCell ref="A224:D224"/>
    <mergeCell ref="H224:L224"/>
    <mergeCell ref="A215:D215"/>
    <mergeCell ref="H215:L215"/>
    <mergeCell ref="A216:D216"/>
    <mergeCell ref="H216:L216"/>
    <mergeCell ref="A217:D217"/>
    <mergeCell ref="H217:L217"/>
    <mergeCell ref="A212:D212"/>
    <mergeCell ref="H212:L212"/>
    <mergeCell ref="A213:D213"/>
    <mergeCell ref="H213:L213"/>
    <mergeCell ref="A214:D214"/>
    <mergeCell ref="H214:L214"/>
    <mergeCell ref="A209:D209"/>
    <mergeCell ref="H209:L209"/>
    <mergeCell ref="A210:D210"/>
    <mergeCell ref="H210:L210"/>
    <mergeCell ref="A211:D211"/>
    <mergeCell ref="H211:L211"/>
    <mergeCell ref="A206:D206"/>
    <mergeCell ref="H206:L206"/>
    <mergeCell ref="A207:D207"/>
    <mergeCell ref="H207:L207"/>
    <mergeCell ref="A208:D208"/>
    <mergeCell ref="H208:L208"/>
    <mergeCell ref="A199:D199"/>
    <mergeCell ref="H199:L199"/>
    <mergeCell ref="A202:L202"/>
    <mergeCell ref="A204:D204"/>
    <mergeCell ref="H204:L204"/>
    <mergeCell ref="A205:D205"/>
    <mergeCell ref="H205:L205"/>
    <mergeCell ref="A196:D196"/>
    <mergeCell ref="H196:L196"/>
    <mergeCell ref="A197:D197"/>
    <mergeCell ref="H197:L197"/>
    <mergeCell ref="A198:D198"/>
    <mergeCell ref="H198:L198"/>
    <mergeCell ref="A193:D193"/>
    <mergeCell ref="H193:L193"/>
    <mergeCell ref="A194:D194"/>
    <mergeCell ref="H194:L194"/>
    <mergeCell ref="A195:D195"/>
    <mergeCell ref="H195:L195"/>
    <mergeCell ref="A190:D190"/>
    <mergeCell ref="H190:L190"/>
    <mergeCell ref="A191:D191"/>
    <mergeCell ref="H191:L191"/>
    <mergeCell ref="A192:D192"/>
    <mergeCell ref="H192:L192"/>
    <mergeCell ref="A187:D187"/>
    <mergeCell ref="H187:L187"/>
    <mergeCell ref="A188:D188"/>
    <mergeCell ref="H188:L188"/>
    <mergeCell ref="A189:D189"/>
    <mergeCell ref="H189:L189"/>
    <mergeCell ref="A182:L182"/>
    <mergeCell ref="A184:D184"/>
    <mergeCell ref="H184:L184"/>
    <mergeCell ref="A185:D185"/>
    <mergeCell ref="H185:L185"/>
    <mergeCell ref="A186:D186"/>
    <mergeCell ref="H186:L186"/>
    <mergeCell ref="A177:D177"/>
    <mergeCell ref="H177:L177"/>
    <mergeCell ref="A178:D178"/>
    <mergeCell ref="H178:L178"/>
    <mergeCell ref="A179:D179"/>
    <mergeCell ref="H179:L179"/>
    <mergeCell ref="A174:D174"/>
    <mergeCell ref="H174:L174"/>
    <mergeCell ref="A175:D175"/>
    <mergeCell ref="H175:L175"/>
    <mergeCell ref="A176:D176"/>
    <mergeCell ref="H176:L176"/>
    <mergeCell ref="A171:D171"/>
    <mergeCell ref="H171:L171"/>
    <mergeCell ref="A172:D172"/>
    <mergeCell ref="H172:L172"/>
    <mergeCell ref="A173:D173"/>
    <mergeCell ref="H173:L173"/>
    <mergeCell ref="A168:D168"/>
    <mergeCell ref="H168:L168"/>
    <mergeCell ref="A169:D169"/>
    <mergeCell ref="H169:L169"/>
    <mergeCell ref="A170:D170"/>
    <mergeCell ref="H170:L170"/>
    <mergeCell ref="A165:D165"/>
    <mergeCell ref="H165:L165"/>
    <mergeCell ref="A166:D166"/>
    <mergeCell ref="H166:L166"/>
    <mergeCell ref="A167:D167"/>
    <mergeCell ref="H167:L167"/>
    <mergeCell ref="A158:D158"/>
    <mergeCell ref="H158:L158"/>
    <mergeCell ref="A159:D159"/>
    <mergeCell ref="H159:L159"/>
    <mergeCell ref="A162:L162"/>
    <mergeCell ref="A164:D164"/>
    <mergeCell ref="H164:L164"/>
    <mergeCell ref="A155:D155"/>
    <mergeCell ref="H155:L155"/>
    <mergeCell ref="A156:D156"/>
    <mergeCell ref="H156:L156"/>
    <mergeCell ref="A157:D157"/>
    <mergeCell ref="H157:L157"/>
    <mergeCell ref="A152:D152"/>
    <mergeCell ref="H152:L152"/>
    <mergeCell ref="A153:D153"/>
    <mergeCell ref="H153:L153"/>
    <mergeCell ref="A154:D154"/>
    <mergeCell ref="H154:L154"/>
    <mergeCell ref="A149:D149"/>
    <mergeCell ref="H149:L149"/>
    <mergeCell ref="A150:D150"/>
    <mergeCell ref="H150:L150"/>
    <mergeCell ref="A151:D151"/>
    <mergeCell ref="H151:L151"/>
    <mergeCell ref="A146:D146"/>
    <mergeCell ref="H146:L146"/>
    <mergeCell ref="A147:D147"/>
    <mergeCell ref="H147:L147"/>
    <mergeCell ref="A148:D148"/>
    <mergeCell ref="H148:L148"/>
    <mergeCell ref="A140:D140"/>
    <mergeCell ref="H140:L140"/>
    <mergeCell ref="A142:L142"/>
    <mergeCell ref="A144:D144"/>
    <mergeCell ref="H144:L144"/>
    <mergeCell ref="A145:D145"/>
    <mergeCell ref="H145:L145"/>
    <mergeCell ref="A137:D137"/>
    <mergeCell ref="H137:L137"/>
    <mergeCell ref="A138:D138"/>
    <mergeCell ref="H138:L138"/>
    <mergeCell ref="A139:D139"/>
    <mergeCell ref="H139:L139"/>
    <mergeCell ref="A134:D134"/>
    <mergeCell ref="H134:L134"/>
    <mergeCell ref="A135:D135"/>
    <mergeCell ref="H135:L135"/>
    <mergeCell ref="A136:D136"/>
    <mergeCell ref="H136:L136"/>
    <mergeCell ref="A131:D131"/>
    <mergeCell ref="H131:L131"/>
    <mergeCell ref="A132:D132"/>
    <mergeCell ref="H132:L132"/>
    <mergeCell ref="A133:D133"/>
    <mergeCell ref="H133:L133"/>
    <mergeCell ref="A128:D128"/>
    <mergeCell ref="H128:L128"/>
    <mergeCell ref="A129:D129"/>
    <mergeCell ref="H129:L129"/>
    <mergeCell ref="A130:D130"/>
    <mergeCell ref="H130:L130"/>
    <mergeCell ref="A123:L123"/>
    <mergeCell ref="A125:D125"/>
    <mergeCell ref="H125:L125"/>
    <mergeCell ref="A126:D126"/>
    <mergeCell ref="H126:L126"/>
    <mergeCell ref="A127:D127"/>
    <mergeCell ref="H127:L127"/>
    <mergeCell ref="A118:D118"/>
    <mergeCell ref="H118:L118"/>
    <mergeCell ref="A119:D119"/>
    <mergeCell ref="H119:L119"/>
    <mergeCell ref="A120:D120"/>
    <mergeCell ref="H120:L120"/>
    <mergeCell ref="A115:D115"/>
    <mergeCell ref="H115:L115"/>
    <mergeCell ref="A116:D116"/>
    <mergeCell ref="H116:L116"/>
    <mergeCell ref="A117:D117"/>
    <mergeCell ref="H117:L117"/>
    <mergeCell ref="A112:D112"/>
    <mergeCell ref="H112:L112"/>
    <mergeCell ref="A113:D113"/>
    <mergeCell ref="H113:L113"/>
    <mergeCell ref="A114:D114"/>
    <mergeCell ref="H114:L114"/>
    <mergeCell ref="A109:D109"/>
    <mergeCell ref="H109:L109"/>
    <mergeCell ref="A110:D110"/>
    <mergeCell ref="H110:L110"/>
    <mergeCell ref="A111:D111"/>
    <mergeCell ref="H111:L111"/>
    <mergeCell ref="A106:D106"/>
    <mergeCell ref="H106:L106"/>
    <mergeCell ref="A107:D107"/>
    <mergeCell ref="H107:L107"/>
    <mergeCell ref="A108:D108"/>
    <mergeCell ref="H108:L108"/>
    <mergeCell ref="A99:D99"/>
    <mergeCell ref="H99:L99"/>
    <mergeCell ref="A100:D100"/>
    <mergeCell ref="H100:L100"/>
    <mergeCell ref="A103:L103"/>
    <mergeCell ref="A105:D105"/>
    <mergeCell ref="H105:L105"/>
    <mergeCell ref="A96:D96"/>
    <mergeCell ref="H96:L96"/>
    <mergeCell ref="A97:D97"/>
    <mergeCell ref="H97:L97"/>
    <mergeCell ref="A98:D98"/>
    <mergeCell ref="H98:L98"/>
    <mergeCell ref="A93:D93"/>
    <mergeCell ref="H93:L93"/>
    <mergeCell ref="A94:D94"/>
    <mergeCell ref="H94:L94"/>
    <mergeCell ref="A95:D95"/>
    <mergeCell ref="H95:L95"/>
    <mergeCell ref="A90:D90"/>
    <mergeCell ref="H90:L90"/>
    <mergeCell ref="A91:D91"/>
    <mergeCell ref="H91:L91"/>
    <mergeCell ref="A92:D92"/>
    <mergeCell ref="H92:L92"/>
    <mergeCell ref="A87:D87"/>
    <mergeCell ref="H87:L87"/>
    <mergeCell ref="A88:D88"/>
    <mergeCell ref="H88:L88"/>
    <mergeCell ref="A89:D89"/>
    <mergeCell ref="H89:L89"/>
    <mergeCell ref="A80:D80"/>
    <mergeCell ref="H80:L80"/>
    <mergeCell ref="A83:L83"/>
    <mergeCell ref="A85:D85"/>
    <mergeCell ref="H85:L85"/>
    <mergeCell ref="A86:D86"/>
    <mergeCell ref="H86:L86"/>
    <mergeCell ref="A77:D77"/>
    <mergeCell ref="H77:L77"/>
    <mergeCell ref="A78:D78"/>
    <mergeCell ref="H78:L78"/>
    <mergeCell ref="A79:D79"/>
    <mergeCell ref="H79:L79"/>
    <mergeCell ref="A74:D74"/>
    <mergeCell ref="H74:L74"/>
    <mergeCell ref="A75:D75"/>
    <mergeCell ref="H75:L75"/>
    <mergeCell ref="A76:D76"/>
    <mergeCell ref="H76:L76"/>
    <mergeCell ref="A71:D71"/>
    <mergeCell ref="H71:L71"/>
    <mergeCell ref="A72:D72"/>
    <mergeCell ref="H72:L72"/>
    <mergeCell ref="A73:D73"/>
    <mergeCell ref="H73:L73"/>
    <mergeCell ref="A68:D68"/>
    <mergeCell ref="H68:L68"/>
    <mergeCell ref="A69:D69"/>
    <mergeCell ref="H69:L69"/>
    <mergeCell ref="A70:D70"/>
    <mergeCell ref="H70:L70"/>
    <mergeCell ref="A63:L63"/>
    <mergeCell ref="A65:D65"/>
    <mergeCell ref="H65:L65"/>
    <mergeCell ref="A66:D66"/>
    <mergeCell ref="H66:L66"/>
    <mergeCell ref="A67:D67"/>
    <mergeCell ref="H67:L67"/>
    <mergeCell ref="A58:D58"/>
    <mergeCell ref="H58:L58"/>
    <mergeCell ref="A59:D59"/>
    <mergeCell ref="H59:L59"/>
    <mergeCell ref="A60:D60"/>
    <mergeCell ref="H60:L60"/>
    <mergeCell ref="A55:D55"/>
    <mergeCell ref="H55:L55"/>
    <mergeCell ref="A56:D56"/>
    <mergeCell ref="H56:L56"/>
    <mergeCell ref="A57:D57"/>
    <mergeCell ref="H57:L57"/>
    <mergeCell ref="A52:D52"/>
    <mergeCell ref="H52:L52"/>
    <mergeCell ref="A53:D53"/>
    <mergeCell ref="H53:L53"/>
    <mergeCell ref="A54:D54"/>
    <mergeCell ref="H54:L54"/>
    <mergeCell ref="A49:D49"/>
    <mergeCell ref="H49:L49"/>
    <mergeCell ref="A50:D50"/>
    <mergeCell ref="H50:L50"/>
    <mergeCell ref="A51:D51"/>
    <mergeCell ref="H51:L51"/>
    <mergeCell ref="A46:D46"/>
    <mergeCell ref="H46:L46"/>
    <mergeCell ref="A47:D47"/>
    <mergeCell ref="H47:L47"/>
    <mergeCell ref="A48:D48"/>
    <mergeCell ref="H48:L48"/>
    <mergeCell ref="A39:D39"/>
    <mergeCell ref="H39:L39"/>
    <mergeCell ref="A40:D40"/>
    <mergeCell ref="H40:L40"/>
    <mergeCell ref="A43:L43"/>
    <mergeCell ref="A45:D45"/>
    <mergeCell ref="H45:L45"/>
    <mergeCell ref="A36:D36"/>
    <mergeCell ref="H36:L36"/>
    <mergeCell ref="A37:D37"/>
    <mergeCell ref="H37:L37"/>
    <mergeCell ref="A38:D38"/>
    <mergeCell ref="H38:L38"/>
    <mergeCell ref="A33:D33"/>
    <mergeCell ref="H33:L33"/>
    <mergeCell ref="A34:D34"/>
    <mergeCell ref="H34:L34"/>
    <mergeCell ref="A35:D35"/>
    <mergeCell ref="H35:L35"/>
    <mergeCell ref="A30:D30"/>
    <mergeCell ref="H30:L30"/>
    <mergeCell ref="A31:D31"/>
    <mergeCell ref="H31:L31"/>
    <mergeCell ref="A32:D32"/>
    <mergeCell ref="H32:L32"/>
    <mergeCell ref="A27:D27"/>
    <mergeCell ref="H27:L27"/>
    <mergeCell ref="A28:D28"/>
    <mergeCell ref="H28:L28"/>
    <mergeCell ref="A29:D29"/>
    <mergeCell ref="H29:L29"/>
    <mergeCell ref="A19:D19"/>
    <mergeCell ref="H19:L19"/>
    <mergeCell ref="A23:L23"/>
    <mergeCell ref="A25:D25"/>
    <mergeCell ref="H25:L25"/>
    <mergeCell ref="A26:D26"/>
    <mergeCell ref="H26:L26"/>
    <mergeCell ref="A16:D16"/>
    <mergeCell ref="H16:L16"/>
    <mergeCell ref="A17:D17"/>
    <mergeCell ref="H17:L17"/>
    <mergeCell ref="A18:D18"/>
    <mergeCell ref="H18:L18"/>
    <mergeCell ref="A2:L2"/>
    <mergeCell ref="A4:D4"/>
    <mergeCell ref="H4:L4"/>
    <mergeCell ref="A5:D5"/>
    <mergeCell ref="H5:L5"/>
    <mergeCell ref="A6:D6"/>
    <mergeCell ref="H6:L6"/>
    <mergeCell ref="A13:D13"/>
    <mergeCell ref="H13:L13"/>
    <mergeCell ref="A14:D14"/>
    <mergeCell ref="H14:L14"/>
    <mergeCell ref="A15:D15"/>
    <mergeCell ref="H15:L15"/>
    <mergeCell ref="A10:D10"/>
    <mergeCell ref="H10:L10"/>
    <mergeCell ref="A11:D11"/>
    <mergeCell ref="H11:L11"/>
    <mergeCell ref="A12:D12"/>
    <mergeCell ref="H12:L12"/>
    <mergeCell ref="A7:D7"/>
    <mergeCell ref="H7:L7"/>
    <mergeCell ref="A8:D8"/>
    <mergeCell ref="H8:L8"/>
    <mergeCell ref="A9:D9"/>
    <mergeCell ref="H9:L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6"/>
  <sheetViews>
    <sheetView topLeftCell="I211" zoomScale="85" zoomScaleNormal="85" workbookViewId="0">
      <selection activeCell="R219" sqref="R219"/>
    </sheetView>
  </sheetViews>
  <sheetFormatPr baseColWidth="10" defaultRowHeight="15" x14ac:dyDescent="0.25"/>
  <cols>
    <col min="1" max="1" width="3.140625" style="2" bestFit="1" customWidth="1"/>
    <col min="2" max="2" width="102.7109375" style="2" bestFit="1" customWidth="1"/>
    <col min="3" max="3" width="31.140625" style="2" customWidth="1"/>
    <col min="4" max="4" width="35.2851562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18" width="29.85546875" style="2" customWidth="1"/>
    <col min="19"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1610</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1611</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11</v>
      </c>
      <c r="D10" s="1076"/>
      <c r="E10" s="1077"/>
      <c r="F10" s="5"/>
      <c r="G10" s="5"/>
      <c r="H10" s="5"/>
      <c r="I10" s="5"/>
      <c r="J10" s="5"/>
      <c r="K10" s="5"/>
      <c r="L10" s="5"/>
      <c r="M10" s="5"/>
      <c r="N10" s="6"/>
    </row>
    <row r="11" spans="2:16" ht="16.5" thickBot="1" x14ac:dyDescent="0.3">
      <c r="B11" s="7" t="s">
        <v>10</v>
      </c>
      <c r="C11" s="8" t="s">
        <v>11</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11</v>
      </c>
      <c r="E15" s="18">
        <v>919609444</v>
      </c>
      <c r="F15" s="19">
        <v>338</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919609444</v>
      </c>
      <c r="F22" s="19">
        <f>SUM(F15:F21)</f>
        <v>338</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270.39999999999998</v>
      </c>
      <c r="D24" s="32"/>
      <c r="E24" s="33">
        <f>E22</f>
        <v>919609444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t="s">
        <v>24</v>
      </c>
      <c r="D30" s="41"/>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t="s">
        <v>24</v>
      </c>
      <c r="D32" s="41"/>
      <c r="E32"/>
      <c r="F32"/>
      <c r="G32"/>
      <c r="H32"/>
      <c r="I32" s="14"/>
      <c r="J32" s="14"/>
      <c r="K32" s="14"/>
      <c r="L32" s="14"/>
      <c r="M32" s="14"/>
      <c r="N32" s="15"/>
    </row>
    <row r="33" spans="1:17" x14ac:dyDescent="0.25">
      <c r="A33" s="36"/>
      <c r="B33" s="41" t="s">
        <v>27</v>
      </c>
      <c r="C33" s="41" t="s">
        <v>24</v>
      </c>
      <c r="D33" s="41"/>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30</v>
      </c>
      <c r="E40" s="1081">
        <f>+D40+D41</f>
        <v>55</v>
      </c>
      <c r="F40"/>
      <c r="G40"/>
      <c r="H40"/>
      <c r="I40" s="14"/>
      <c r="J40" s="14"/>
      <c r="K40" s="14"/>
      <c r="L40" s="14"/>
      <c r="M40" s="14"/>
      <c r="N40" s="15"/>
    </row>
    <row r="41" spans="1:17" ht="42.75" x14ac:dyDescent="0.25">
      <c r="A41" s="36"/>
      <c r="B41" s="43" t="s">
        <v>33</v>
      </c>
      <c r="C41" s="44">
        <v>60</v>
      </c>
      <c r="D41" s="668">
        <v>25</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30" x14ac:dyDescent="0.25">
      <c r="A49" s="62">
        <v>1</v>
      </c>
      <c r="B49" s="49" t="s">
        <v>1612</v>
      </c>
      <c r="C49" s="49" t="s">
        <v>1612</v>
      </c>
      <c r="D49" s="49" t="s">
        <v>544</v>
      </c>
      <c r="E49" s="423" t="s">
        <v>1613</v>
      </c>
      <c r="F49" s="52" t="s">
        <v>21</v>
      </c>
      <c r="G49" s="53" t="s">
        <v>54</v>
      </c>
      <c r="H49" s="54" t="s">
        <v>75</v>
      </c>
      <c r="I49" s="54" t="s">
        <v>1614</v>
      </c>
      <c r="J49" s="55" t="s">
        <v>22</v>
      </c>
      <c r="K49" s="101">
        <v>4</v>
      </c>
      <c r="L49" s="101"/>
      <c r="M49" s="101">
        <v>579</v>
      </c>
      <c r="N49" s="101" t="s">
        <v>54</v>
      </c>
      <c r="O49" s="57">
        <v>210137010</v>
      </c>
      <c r="P49" s="57">
        <v>37</v>
      </c>
      <c r="Q49" s="58"/>
      <c r="R49" s="59"/>
      <c r="S49" s="59"/>
      <c r="T49" s="59"/>
      <c r="U49" s="59"/>
      <c r="V49" s="59"/>
      <c r="W49" s="59"/>
      <c r="X49" s="59"/>
      <c r="Y49" s="59"/>
      <c r="Z49" s="59"/>
    </row>
    <row r="50" spans="1:26" s="60" customFormat="1" ht="30" x14ac:dyDescent="0.25">
      <c r="A50" s="62">
        <f>+A49+1</f>
        <v>2</v>
      </c>
      <c r="B50" s="49" t="s">
        <v>1612</v>
      </c>
      <c r="C50" s="50" t="s">
        <v>1612</v>
      </c>
      <c r="D50" s="49" t="s">
        <v>544</v>
      </c>
      <c r="E50" s="423" t="s">
        <v>1615</v>
      </c>
      <c r="F50" s="52" t="s">
        <v>21</v>
      </c>
      <c r="G50" s="52" t="s">
        <v>54</v>
      </c>
      <c r="H50" s="54" t="s">
        <v>1616</v>
      </c>
      <c r="I50" s="54" t="s">
        <v>1617</v>
      </c>
      <c r="J50" s="55" t="s">
        <v>21</v>
      </c>
      <c r="K50" s="101">
        <v>10</v>
      </c>
      <c r="L50" s="101">
        <v>0</v>
      </c>
      <c r="M50" s="101">
        <v>30</v>
      </c>
      <c r="N50" s="101" t="s">
        <v>54</v>
      </c>
      <c r="O50" s="57">
        <v>19920000</v>
      </c>
      <c r="P50" s="57">
        <v>38</v>
      </c>
      <c r="Q50" s="58"/>
      <c r="R50" s="59"/>
      <c r="S50" s="59"/>
      <c r="T50" s="59"/>
      <c r="U50" s="59"/>
      <c r="V50" s="59"/>
      <c r="W50" s="59"/>
      <c r="X50" s="59"/>
      <c r="Y50" s="59"/>
      <c r="Z50" s="59"/>
    </row>
    <row r="51" spans="1:26" s="60" customFormat="1" ht="30" x14ac:dyDescent="0.25">
      <c r="A51" s="62">
        <f t="shared" ref="A51:A56" si="0">+A50+1</f>
        <v>3</v>
      </c>
      <c r="B51" s="49" t="s">
        <v>1612</v>
      </c>
      <c r="C51" s="50" t="s">
        <v>1612</v>
      </c>
      <c r="D51" s="49" t="s">
        <v>544</v>
      </c>
      <c r="E51" s="281">
        <v>4600001882</v>
      </c>
      <c r="F51" s="52" t="s">
        <v>21</v>
      </c>
      <c r="G51" s="52" t="s">
        <v>54</v>
      </c>
      <c r="H51" s="54" t="s">
        <v>1618</v>
      </c>
      <c r="I51" s="54" t="s">
        <v>1619</v>
      </c>
      <c r="J51" s="55" t="s">
        <v>22</v>
      </c>
      <c r="K51" s="101">
        <v>2</v>
      </c>
      <c r="L51" s="101">
        <v>3</v>
      </c>
      <c r="M51" s="101">
        <v>200</v>
      </c>
      <c r="N51" s="101" t="s">
        <v>220</v>
      </c>
      <c r="O51" s="57">
        <v>214967389</v>
      </c>
      <c r="P51" s="57">
        <v>39</v>
      </c>
      <c r="Q51" s="58"/>
      <c r="R51" s="59"/>
      <c r="S51" s="59"/>
      <c r="T51" s="59"/>
      <c r="U51" s="59"/>
      <c r="V51" s="59"/>
      <c r="W51" s="59"/>
      <c r="X51" s="59"/>
      <c r="Y51" s="59"/>
      <c r="Z51" s="59"/>
    </row>
    <row r="52" spans="1:26" s="60" customFormat="1" ht="45" x14ac:dyDescent="0.25">
      <c r="A52" s="62">
        <f t="shared" si="0"/>
        <v>4</v>
      </c>
      <c r="B52" s="49" t="s">
        <v>1612</v>
      </c>
      <c r="C52" s="50" t="s">
        <v>1612</v>
      </c>
      <c r="D52" s="49" t="s">
        <v>1620</v>
      </c>
      <c r="E52" s="281">
        <v>768</v>
      </c>
      <c r="F52" s="52" t="s">
        <v>21</v>
      </c>
      <c r="G52" s="52" t="s">
        <v>54</v>
      </c>
      <c r="H52" s="54" t="s">
        <v>1621</v>
      </c>
      <c r="I52" s="54" t="s">
        <v>1011</v>
      </c>
      <c r="J52" s="55"/>
      <c r="K52" s="101">
        <v>12</v>
      </c>
      <c r="L52" s="101">
        <v>3</v>
      </c>
      <c r="M52" s="101">
        <v>200</v>
      </c>
      <c r="N52" s="101" t="s">
        <v>54</v>
      </c>
      <c r="O52" s="57"/>
      <c r="P52" s="57" t="s">
        <v>54</v>
      </c>
      <c r="Q52" s="58" t="s">
        <v>1622</v>
      </c>
      <c r="R52" s="59"/>
      <c r="S52" s="59"/>
      <c r="T52" s="59"/>
      <c r="U52" s="59"/>
      <c r="V52" s="59"/>
      <c r="W52" s="59"/>
      <c r="X52" s="59"/>
      <c r="Y52" s="59"/>
      <c r="Z52" s="59"/>
    </row>
    <row r="53" spans="1:26" s="60" customFormat="1" x14ac:dyDescent="0.25">
      <c r="A53" s="62">
        <f t="shared" si="0"/>
        <v>5</v>
      </c>
      <c r="B53" s="49"/>
      <c r="C53" s="50"/>
      <c r="D53" s="49"/>
      <c r="E53" s="101"/>
      <c r="F53" s="52"/>
      <c r="G53" s="52"/>
      <c r="H53" s="52"/>
      <c r="I53" s="101"/>
      <c r="J53" s="55"/>
      <c r="K53" s="101"/>
      <c r="L53" s="101"/>
      <c r="M53" s="101"/>
      <c r="N53" s="101"/>
      <c r="O53" s="57"/>
      <c r="P53" s="57"/>
      <c r="Q53" s="58"/>
      <c r="R53" s="59"/>
      <c r="S53" s="59"/>
      <c r="T53" s="59"/>
      <c r="U53" s="59"/>
      <c r="V53" s="59"/>
      <c r="W53" s="59"/>
      <c r="X53" s="59"/>
      <c r="Y53" s="59"/>
      <c r="Z53" s="59"/>
    </row>
    <row r="54" spans="1:26" s="60" customFormat="1" x14ac:dyDescent="0.25">
      <c r="A54" s="62">
        <f t="shared" si="0"/>
        <v>6</v>
      </c>
      <c r="B54" s="49"/>
      <c r="C54" s="50"/>
      <c r="D54" s="49"/>
      <c r="E54" s="101"/>
      <c r="F54" s="52"/>
      <c r="G54" s="52"/>
      <c r="H54" s="52"/>
      <c r="I54" s="101"/>
      <c r="J54" s="55"/>
      <c r="K54" s="101"/>
      <c r="L54" s="101"/>
      <c r="M54" s="101"/>
      <c r="N54" s="101"/>
      <c r="O54" s="57"/>
      <c r="P54" s="57"/>
      <c r="Q54" s="58"/>
      <c r="R54" s="59"/>
      <c r="S54" s="59"/>
      <c r="T54" s="59"/>
      <c r="U54" s="59"/>
      <c r="V54" s="59"/>
      <c r="W54" s="59"/>
      <c r="X54" s="59"/>
      <c r="Y54" s="59"/>
      <c r="Z54" s="59"/>
    </row>
    <row r="55" spans="1:26" s="60" customFormat="1" x14ac:dyDescent="0.25">
      <c r="A55" s="62">
        <f t="shared" si="0"/>
        <v>7</v>
      </c>
      <c r="B55" s="49"/>
      <c r="C55" s="50"/>
      <c r="D55" s="49"/>
      <c r="E55" s="101"/>
      <c r="F55" s="52"/>
      <c r="G55" s="52"/>
      <c r="H55" s="52"/>
      <c r="I55" s="101"/>
      <c r="J55" s="55"/>
      <c r="K55" s="101"/>
      <c r="L55" s="101"/>
      <c r="M55" s="101"/>
      <c r="N55" s="101"/>
      <c r="O55" s="57"/>
      <c r="P55" s="57"/>
      <c r="Q55" s="58"/>
      <c r="R55" s="59"/>
      <c r="S55" s="59"/>
      <c r="T55" s="59"/>
      <c r="U55" s="59"/>
      <c r="V55" s="59"/>
      <c r="W55" s="59"/>
      <c r="X55" s="59"/>
      <c r="Y55" s="59"/>
      <c r="Z55" s="59"/>
    </row>
    <row r="56" spans="1:26" s="60" customFormat="1" x14ac:dyDescent="0.25">
      <c r="A56" s="62">
        <f t="shared" si="0"/>
        <v>8</v>
      </c>
      <c r="B56" s="49"/>
      <c r="C56" s="50"/>
      <c r="D56" s="49"/>
      <c r="E56" s="101"/>
      <c r="F56" s="52"/>
      <c r="G56" s="52"/>
      <c r="H56" s="52"/>
      <c r="I56" s="101"/>
      <c r="J56" s="55"/>
      <c r="K56" s="101"/>
      <c r="L56" s="101"/>
      <c r="M56" s="101"/>
      <c r="N56" s="101"/>
      <c r="O56" s="57"/>
      <c r="P56" s="57"/>
      <c r="Q56" s="58"/>
      <c r="R56" s="59"/>
      <c r="S56" s="59"/>
      <c r="T56" s="59"/>
      <c r="U56" s="59"/>
      <c r="V56" s="59"/>
      <c r="W56" s="59"/>
      <c r="X56" s="59"/>
      <c r="Y56" s="59"/>
      <c r="Z56" s="59"/>
    </row>
    <row r="57" spans="1:26" s="60" customFormat="1" x14ac:dyDescent="0.25">
      <c r="A57" s="62"/>
      <c r="B57" s="63" t="s">
        <v>31</v>
      </c>
      <c r="C57" s="50"/>
      <c r="D57" s="49"/>
      <c r="E57" s="101"/>
      <c r="F57" s="52"/>
      <c r="G57" s="52"/>
      <c r="H57" s="52"/>
      <c r="I57" s="101"/>
      <c r="J57" s="55"/>
      <c r="K57" s="67">
        <f t="shared" ref="K57" si="1">SUM(K49:K56)</f>
        <v>28</v>
      </c>
      <c r="L57" s="67">
        <f t="shared" ref="L57:N57" si="2">SUM(L49:L56)</f>
        <v>6</v>
      </c>
      <c r="M57" s="66">
        <f t="shared" si="2"/>
        <v>1009</v>
      </c>
      <c r="N57" s="67">
        <f t="shared" si="2"/>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28</v>
      </c>
      <c r="D61" s="75" t="s">
        <v>24</v>
      </c>
      <c r="E61" s="75"/>
      <c r="F61" s="76"/>
      <c r="G61" s="76"/>
      <c r="H61" s="76"/>
      <c r="I61" s="76"/>
      <c r="J61" s="76"/>
      <c r="K61" s="76"/>
      <c r="L61" s="76"/>
      <c r="M61" s="76"/>
    </row>
    <row r="62" spans="1:26" s="69" customFormat="1" ht="30" customHeight="1" x14ac:dyDescent="0.25">
      <c r="B62" s="72" t="s">
        <v>82</v>
      </c>
      <c r="C62" s="73">
        <f>+M57</f>
        <v>1009</v>
      </c>
      <c r="D62" s="75"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ht="30" x14ac:dyDescent="0.25">
      <c r="B69" s="81" t="s">
        <v>99</v>
      </c>
      <c r="C69" s="81" t="s">
        <v>100</v>
      </c>
      <c r="D69" s="320" t="s">
        <v>1623</v>
      </c>
      <c r="E69" s="82">
        <v>104</v>
      </c>
      <c r="F69" s="83" t="s">
        <v>54</v>
      </c>
      <c r="G69" s="83" t="s">
        <v>54</v>
      </c>
      <c r="H69" s="83" t="s">
        <v>21</v>
      </c>
      <c r="I69" s="84" t="s">
        <v>54</v>
      </c>
      <c r="J69" s="84" t="s">
        <v>21</v>
      </c>
      <c r="K69" s="41" t="s">
        <v>21</v>
      </c>
      <c r="L69" s="41" t="s">
        <v>21</v>
      </c>
      <c r="M69" s="41" t="s">
        <v>21</v>
      </c>
      <c r="N69" s="41" t="s">
        <v>21</v>
      </c>
      <c r="O69" s="994"/>
      <c r="P69" s="996"/>
      <c r="Q69" s="41" t="s">
        <v>21</v>
      </c>
    </row>
    <row r="70" spans="2:17" ht="30" x14ac:dyDescent="0.25">
      <c r="B70" s="81" t="s">
        <v>99</v>
      </c>
      <c r="C70" s="81" t="s">
        <v>100</v>
      </c>
      <c r="D70" s="320" t="s">
        <v>1624</v>
      </c>
      <c r="E70" s="82">
        <v>52</v>
      </c>
      <c r="F70" s="83" t="s">
        <v>54</v>
      </c>
      <c r="G70" s="83" t="s">
        <v>54</v>
      </c>
      <c r="H70" s="83" t="s">
        <v>21</v>
      </c>
      <c r="I70" s="84" t="s">
        <v>54</v>
      </c>
      <c r="J70" s="84" t="s">
        <v>21</v>
      </c>
      <c r="K70" s="41" t="s">
        <v>21</v>
      </c>
      <c r="L70" s="41" t="s">
        <v>21</v>
      </c>
      <c r="M70" s="41" t="s">
        <v>21</v>
      </c>
      <c r="N70" s="41" t="s">
        <v>21</v>
      </c>
      <c r="O70" s="994"/>
      <c r="P70" s="996"/>
      <c r="Q70" s="41" t="s">
        <v>21</v>
      </c>
    </row>
    <row r="71" spans="2:17" x14ac:dyDescent="0.25">
      <c r="B71" s="81" t="s">
        <v>99</v>
      </c>
      <c r="C71" s="81" t="s">
        <v>100</v>
      </c>
      <c r="D71" s="82" t="s">
        <v>1625</v>
      </c>
      <c r="E71" s="82">
        <v>156</v>
      </c>
      <c r="F71" s="83" t="s">
        <v>54</v>
      </c>
      <c r="G71" s="83" t="s">
        <v>54</v>
      </c>
      <c r="H71" s="83" t="s">
        <v>21</v>
      </c>
      <c r="I71" s="84" t="s">
        <v>54</v>
      </c>
      <c r="J71" s="84" t="s">
        <v>21</v>
      </c>
      <c r="K71" s="41" t="s">
        <v>21</v>
      </c>
      <c r="L71" s="41" t="s">
        <v>21</v>
      </c>
      <c r="M71" s="41" t="s">
        <v>21</v>
      </c>
      <c r="N71" s="41" t="s">
        <v>21</v>
      </c>
      <c r="O71" s="994"/>
      <c r="P71" s="996"/>
      <c r="Q71" s="41" t="s">
        <v>21</v>
      </c>
    </row>
    <row r="72" spans="2:17" ht="30" x14ac:dyDescent="0.25">
      <c r="B72" s="81" t="s">
        <v>99</v>
      </c>
      <c r="C72" s="81" t="s">
        <v>100</v>
      </c>
      <c r="D72" s="320" t="s">
        <v>1626</v>
      </c>
      <c r="E72" s="82">
        <v>26</v>
      </c>
      <c r="F72" s="83" t="s">
        <v>54</v>
      </c>
      <c r="G72" s="83" t="s">
        <v>54</v>
      </c>
      <c r="H72" s="83" t="s">
        <v>21</v>
      </c>
      <c r="I72" s="84" t="s">
        <v>54</v>
      </c>
      <c r="J72" s="84" t="s">
        <v>21</v>
      </c>
      <c r="K72" s="41" t="s">
        <v>21</v>
      </c>
      <c r="L72" s="41" t="s">
        <v>21</v>
      </c>
      <c r="M72" s="41" t="s">
        <v>21</v>
      </c>
      <c r="N72" s="41" t="s">
        <v>21</v>
      </c>
      <c r="O72" s="994"/>
      <c r="P72" s="996"/>
      <c r="Q72" s="41" t="s">
        <v>21</v>
      </c>
    </row>
    <row r="73" spans="2:17" x14ac:dyDescent="0.25">
      <c r="B73" s="81"/>
      <c r="C73" s="81"/>
      <c r="D73" s="82"/>
      <c r="E73" s="82"/>
      <c r="F73" s="83"/>
      <c r="G73" s="83"/>
      <c r="H73" s="83"/>
      <c r="I73" s="84"/>
      <c r="J73" s="84"/>
      <c r="K73" s="41"/>
      <c r="L73" s="41"/>
      <c r="M73" s="41"/>
      <c r="N73" s="41"/>
      <c r="O73" s="994"/>
      <c r="P73" s="996"/>
      <c r="Q73" s="41"/>
    </row>
    <row r="74" spans="2:17" x14ac:dyDescent="0.25">
      <c r="B74" s="81"/>
      <c r="C74" s="81"/>
      <c r="D74" s="82"/>
      <c r="E74" s="82"/>
      <c r="F74" s="83"/>
      <c r="G74" s="83"/>
      <c r="H74" s="83"/>
      <c r="I74" s="84"/>
      <c r="J74" s="84"/>
      <c r="K74" s="41"/>
      <c r="L74" s="41"/>
      <c r="M74" s="41"/>
      <c r="N74" s="41"/>
      <c r="O74" s="994"/>
      <c r="P74" s="996"/>
      <c r="Q74" s="41"/>
    </row>
    <row r="75" spans="2:17" x14ac:dyDescent="0.25">
      <c r="B75" s="41"/>
      <c r="C75" s="41"/>
      <c r="D75" s="41"/>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5">
      <c r="B87" s="85" t="s">
        <v>123</v>
      </c>
      <c r="C87" s="424">
        <v>1</v>
      </c>
      <c r="D87" s="81" t="s">
        <v>1627</v>
      </c>
      <c r="E87" s="81">
        <v>8056875</v>
      </c>
      <c r="F87" s="81" t="s">
        <v>140</v>
      </c>
      <c r="G87" s="81" t="s">
        <v>126</v>
      </c>
      <c r="H87" s="81">
        <v>2010</v>
      </c>
      <c r="I87" s="99" t="s">
        <v>22</v>
      </c>
      <c r="J87" s="117" t="s">
        <v>1628</v>
      </c>
      <c r="K87" s="114" t="s">
        <v>1629</v>
      </c>
      <c r="L87" s="113" t="s">
        <v>1630</v>
      </c>
      <c r="M87" s="112" t="s">
        <v>21</v>
      </c>
      <c r="N87" s="112" t="s">
        <v>21</v>
      </c>
      <c r="O87" s="112" t="s">
        <v>21</v>
      </c>
      <c r="P87" s="1268" t="s">
        <v>1631</v>
      </c>
      <c r="Q87" s="1268"/>
    </row>
    <row r="88" spans="2:17" ht="60.75" customHeight="1" x14ac:dyDescent="0.25">
      <c r="B88" s="85" t="s">
        <v>123</v>
      </c>
      <c r="C88" s="424">
        <v>1</v>
      </c>
      <c r="D88" s="81" t="s">
        <v>1632</v>
      </c>
      <c r="E88" s="81">
        <v>10779091</v>
      </c>
      <c r="F88" s="81" t="s">
        <v>1633</v>
      </c>
      <c r="G88" s="81" t="s">
        <v>1634</v>
      </c>
      <c r="H88" s="81">
        <v>2010</v>
      </c>
      <c r="I88" s="99" t="s">
        <v>22</v>
      </c>
      <c r="J88" s="704" t="s">
        <v>1635</v>
      </c>
      <c r="K88" s="114" t="s">
        <v>981</v>
      </c>
      <c r="L88" s="113" t="s">
        <v>1636</v>
      </c>
      <c r="M88" s="112" t="s">
        <v>21</v>
      </c>
      <c r="N88" s="112" t="s">
        <v>21</v>
      </c>
      <c r="O88" s="112" t="s">
        <v>21</v>
      </c>
      <c r="P88" s="1117"/>
      <c r="Q88" s="1118"/>
    </row>
    <row r="89" spans="2:17" ht="60.75" customHeight="1" x14ac:dyDescent="0.25">
      <c r="B89" s="85" t="s">
        <v>229</v>
      </c>
      <c r="C89" s="424">
        <v>1</v>
      </c>
      <c r="D89" s="81" t="s">
        <v>1637</v>
      </c>
      <c r="E89" s="81">
        <v>39288421</v>
      </c>
      <c r="F89" s="81" t="s">
        <v>273</v>
      </c>
      <c r="G89" s="81" t="s">
        <v>126</v>
      </c>
      <c r="H89" s="81">
        <v>2008</v>
      </c>
      <c r="I89" s="99" t="s">
        <v>22</v>
      </c>
      <c r="J89" s="704" t="s">
        <v>1638</v>
      </c>
      <c r="K89" s="114" t="s">
        <v>1639</v>
      </c>
      <c r="L89" s="113" t="s">
        <v>273</v>
      </c>
      <c r="M89" s="112" t="s">
        <v>21</v>
      </c>
      <c r="N89" s="112" t="s">
        <v>21</v>
      </c>
      <c r="O89" s="112" t="s">
        <v>21</v>
      </c>
      <c r="P89" s="1269" t="s">
        <v>1631</v>
      </c>
      <c r="Q89" s="1270"/>
    </row>
    <row r="90" spans="2:17" ht="141" customHeight="1" x14ac:dyDescent="0.25">
      <c r="B90" s="85" t="s">
        <v>229</v>
      </c>
      <c r="C90" s="424">
        <v>1</v>
      </c>
      <c r="D90" s="81" t="s">
        <v>1640</v>
      </c>
      <c r="E90" s="81">
        <v>8058385</v>
      </c>
      <c r="F90" s="81" t="s">
        <v>140</v>
      </c>
      <c r="G90" s="81" t="s">
        <v>126</v>
      </c>
      <c r="H90" s="81">
        <v>2008</v>
      </c>
      <c r="I90" s="99" t="s">
        <v>22</v>
      </c>
      <c r="J90" s="114" t="s">
        <v>1641</v>
      </c>
      <c r="K90" s="114" t="s">
        <v>1111</v>
      </c>
      <c r="L90" s="113" t="s">
        <v>140</v>
      </c>
      <c r="M90" s="112" t="s">
        <v>21</v>
      </c>
      <c r="N90" s="112" t="s">
        <v>21</v>
      </c>
      <c r="O90" s="112" t="s">
        <v>21</v>
      </c>
      <c r="P90" s="1269" t="s">
        <v>1642</v>
      </c>
      <c r="Q90" s="1270"/>
    </row>
    <row r="91" spans="2:17" ht="15.75" thickBot="1" x14ac:dyDescent="0.3"/>
    <row r="92" spans="2:17" ht="27" thickBot="1" x14ac:dyDescent="0.3">
      <c r="B92" s="1091" t="s">
        <v>145</v>
      </c>
      <c r="C92" s="1092"/>
      <c r="D92" s="1092"/>
      <c r="E92" s="1092"/>
      <c r="F92" s="1092"/>
      <c r="G92" s="1092"/>
      <c r="H92" s="1092"/>
      <c r="I92" s="1092"/>
      <c r="J92" s="1092"/>
      <c r="K92" s="1092"/>
      <c r="L92" s="1092"/>
      <c r="M92" s="1092"/>
      <c r="N92" s="1093"/>
    </row>
    <row r="95" spans="2:17" ht="46.15" customHeight="1" x14ac:dyDescent="0.25">
      <c r="B95" s="79" t="s">
        <v>20</v>
      </c>
      <c r="C95" s="79" t="s">
        <v>146</v>
      </c>
      <c r="D95" s="1084" t="s">
        <v>97</v>
      </c>
      <c r="E95" s="1086"/>
    </row>
    <row r="96" spans="2:17" ht="46.9" customHeight="1" x14ac:dyDescent="0.25">
      <c r="B96" s="682" t="s">
        <v>147</v>
      </c>
      <c r="C96" s="41" t="s">
        <v>22</v>
      </c>
      <c r="D96" s="1271" t="s">
        <v>1643</v>
      </c>
      <c r="E96" s="1271"/>
    </row>
    <row r="99" spans="1:26" ht="26.25" x14ac:dyDescent="0.25">
      <c r="B99" s="1072" t="s">
        <v>148</v>
      </c>
      <c r="C99" s="1073"/>
      <c r="D99" s="1073"/>
      <c r="E99" s="1073"/>
      <c r="F99" s="1073"/>
      <c r="G99" s="1073"/>
      <c r="H99" s="1073"/>
      <c r="I99" s="1073"/>
      <c r="J99" s="1073"/>
      <c r="K99" s="1073"/>
      <c r="L99" s="1073"/>
      <c r="M99" s="1073"/>
      <c r="N99" s="1073"/>
      <c r="O99" s="1073"/>
      <c r="P99" s="1073"/>
    </row>
    <row r="101" spans="1:26" ht="15.75" thickBot="1" x14ac:dyDescent="0.3"/>
    <row r="102" spans="1:26" ht="27" thickBot="1" x14ac:dyDescent="0.3">
      <c r="B102" s="1091" t="s">
        <v>149</v>
      </c>
      <c r="C102" s="1092"/>
      <c r="D102" s="1092"/>
      <c r="E102" s="1092"/>
      <c r="F102" s="1092"/>
      <c r="G102" s="1092"/>
      <c r="H102" s="1092"/>
      <c r="I102" s="1092"/>
      <c r="J102" s="1092"/>
      <c r="K102" s="1092"/>
      <c r="L102" s="1092"/>
      <c r="M102" s="1092"/>
      <c r="N102" s="1093"/>
    </row>
    <row r="104" spans="1:26" ht="15.75" thickBot="1" x14ac:dyDescent="0.3">
      <c r="M104" s="45"/>
      <c r="N104" s="45"/>
    </row>
    <row r="105" spans="1:26" s="14" customFormat="1" ht="109.5" customHeight="1" x14ac:dyDescent="0.25">
      <c r="B105" s="46" t="s">
        <v>36</v>
      </c>
      <c r="C105" s="46" t="s">
        <v>37</v>
      </c>
      <c r="D105" s="46" t="s">
        <v>38</v>
      </c>
      <c r="E105" s="46" t="s">
        <v>39</v>
      </c>
      <c r="F105" s="46" t="s">
        <v>40</v>
      </c>
      <c r="G105" s="46" t="s">
        <v>41</v>
      </c>
      <c r="H105" s="46" t="s">
        <v>42</v>
      </c>
      <c r="I105" s="46" t="s">
        <v>43</v>
      </c>
      <c r="J105" s="46" t="s">
        <v>44</v>
      </c>
      <c r="K105" s="46" t="s">
        <v>45</v>
      </c>
      <c r="L105" s="46" t="s">
        <v>46</v>
      </c>
      <c r="M105" s="47" t="s">
        <v>47</v>
      </c>
      <c r="N105" s="46" t="s">
        <v>48</v>
      </c>
      <c r="O105" s="46" t="s">
        <v>49</v>
      </c>
      <c r="P105" s="48" t="s">
        <v>50</v>
      </c>
      <c r="Q105" s="48" t="s">
        <v>51</v>
      </c>
    </row>
    <row r="106" spans="1:26" s="60" customFormat="1" ht="30" x14ac:dyDescent="0.25">
      <c r="A106" s="62">
        <v>1</v>
      </c>
      <c r="B106" s="49" t="s">
        <v>1612</v>
      </c>
      <c r="C106" s="50" t="s">
        <v>1612</v>
      </c>
      <c r="D106" s="49" t="s">
        <v>544</v>
      </c>
      <c r="E106" s="64" t="s">
        <v>1644</v>
      </c>
      <c r="F106" s="52" t="s">
        <v>21</v>
      </c>
      <c r="G106" s="53"/>
      <c r="H106" s="54">
        <v>40355</v>
      </c>
      <c r="I106" s="54">
        <v>40684</v>
      </c>
      <c r="J106" s="55" t="s">
        <v>22</v>
      </c>
      <c r="K106" s="281">
        <v>11</v>
      </c>
      <c r="L106" s="55" t="s">
        <v>54</v>
      </c>
      <c r="M106" s="101">
        <v>29</v>
      </c>
      <c r="N106" s="56" t="s">
        <v>54</v>
      </c>
      <c r="O106" s="425">
        <v>18125000</v>
      </c>
      <c r="P106" s="57">
        <v>103</v>
      </c>
      <c r="Q106" s="58"/>
      <c r="R106" s="59"/>
      <c r="S106" s="59"/>
      <c r="T106" s="59"/>
      <c r="U106" s="59"/>
      <c r="V106" s="59"/>
      <c r="W106" s="59"/>
      <c r="X106" s="59"/>
      <c r="Y106" s="59"/>
      <c r="Z106" s="59"/>
    </row>
    <row r="107" spans="1:26" s="60" customFormat="1" ht="30" x14ac:dyDescent="0.25">
      <c r="A107" s="62">
        <f>+A106+1</f>
        <v>2</v>
      </c>
      <c r="B107" s="49" t="s">
        <v>1612</v>
      </c>
      <c r="C107" s="50" t="s">
        <v>1612</v>
      </c>
      <c r="D107" s="49" t="s">
        <v>544</v>
      </c>
      <c r="E107" s="423" t="s">
        <v>1645</v>
      </c>
      <c r="F107" s="52" t="s">
        <v>21</v>
      </c>
      <c r="G107" s="52"/>
      <c r="H107" s="54">
        <v>40742</v>
      </c>
      <c r="I107" s="54">
        <v>40879</v>
      </c>
      <c r="J107" s="55" t="s">
        <v>22</v>
      </c>
      <c r="K107" s="101">
        <v>4</v>
      </c>
      <c r="L107" s="55" t="s">
        <v>54</v>
      </c>
      <c r="M107" s="101">
        <v>30</v>
      </c>
      <c r="N107" s="56" t="s">
        <v>54</v>
      </c>
      <c r="O107" s="425">
        <v>9672180</v>
      </c>
      <c r="P107" s="57">
        <v>104</v>
      </c>
      <c r="Q107" s="58"/>
      <c r="R107" s="59"/>
      <c r="S107" s="59"/>
      <c r="T107" s="59"/>
      <c r="U107" s="59"/>
      <c r="V107" s="59"/>
      <c r="W107" s="59"/>
      <c r="X107" s="59"/>
      <c r="Y107" s="59"/>
      <c r="Z107" s="59"/>
    </row>
    <row r="108" spans="1:26" s="60" customFormat="1" ht="30" x14ac:dyDescent="0.25">
      <c r="A108" s="62">
        <f t="shared" ref="A108:A113" si="3">+A107+1</f>
        <v>3</v>
      </c>
      <c r="B108" s="49" t="s">
        <v>1612</v>
      </c>
      <c r="C108" s="50" t="s">
        <v>1612</v>
      </c>
      <c r="D108" s="49" t="s">
        <v>544</v>
      </c>
      <c r="E108" s="64" t="s">
        <v>1646</v>
      </c>
      <c r="F108" s="52" t="s">
        <v>22</v>
      </c>
      <c r="G108" s="52"/>
      <c r="H108" s="54">
        <v>41106</v>
      </c>
      <c r="I108" s="54">
        <v>41272</v>
      </c>
      <c r="J108" s="55" t="s">
        <v>22</v>
      </c>
      <c r="K108" s="101"/>
      <c r="L108" s="101">
        <v>5</v>
      </c>
      <c r="M108" s="101">
        <v>507</v>
      </c>
      <c r="N108" s="56" t="s">
        <v>54</v>
      </c>
      <c r="O108" s="57">
        <v>371934342</v>
      </c>
      <c r="P108" s="57">
        <v>105</v>
      </c>
      <c r="Q108" s="58"/>
      <c r="R108" s="59"/>
      <c r="S108" s="59"/>
      <c r="T108" s="59"/>
      <c r="U108" s="59"/>
      <c r="V108" s="59"/>
      <c r="W108" s="59"/>
      <c r="X108" s="59"/>
      <c r="Y108" s="59"/>
      <c r="Z108" s="59"/>
    </row>
    <row r="109" spans="1:26" s="60" customFormat="1" x14ac:dyDescent="0.25">
      <c r="A109" s="62">
        <f t="shared" si="3"/>
        <v>4</v>
      </c>
      <c r="B109" s="49"/>
      <c r="C109" s="50"/>
      <c r="D109" s="49"/>
      <c r="E109" s="64"/>
      <c r="F109" s="52"/>
      <c r="G109" s="52"/>
      <c r="H109" s="52"/>
      <c r="I109" s="101"/>
      <c r="J109" s="55"/>
      <c r="K109" s="101"/>
      <c r="L109" s="101"/>
      <c r="M109" s="101"/>
      <c r="N109" s="56"/>
      <c r="O109" s="57"/>
      <c r="P109" s="57"/>
      <c r="Q109" s="58"/>
      <c r="R109" s="59"/>
      <c r="S109" s="59"/>
      <c r="T109" s="59"/>
      <c r="U109" s="59"/>
      <c r="V109" s="59"/>
      <c r="W109" s="59"/>
      <c r="X109" s="59"/>
      <c r="Y109" s="59"/>
      <c r="Z109" s="59"/>
    </row>
    <row r="110" spans="1:26" s="60" customFormat="1" x14ac:dyDescent="0.25">
      <c r="A110" s="62">
        <f t="shared" si="3"/>
        <v>5</v>
      </c>
      <c r="B110" s="49"/>
      <c r="C110" s="50"/>
      <c r="D110" s="49"/>
      <c r="E110" s="64"/>
      <c r="F110" s="52"/>
      <c r="G110" s="52"/>
      <c r="H110" s="52"/>
      <c r="I110" s="101"/>
      <c r="J110" s="55"/>
      <c r="K110" s="101"/>
      <c r="L110" s="101"/>
      <c r="M110" s="101"/>
      <c r="N110" s="56"/>
      <c r="O110" s="57"/>
      <c r="P110" s="57"/>
      <c r="Q110" s="58"/>
      <c r="R110" s="59"/>
      <c r="S110" s="59"/>
      <c r="T110" s="59"/>
      <c r="U110" s="59"/>
      <c r="V110" s="59"/>
      <c r="W110" s="59"/>
      <c r="X110" s="59"/>
      <c r="Y110" s="59"/>
      <c r="Z110" s="59"/>
    </row>
    <row r="111" spans="1:26" s="60" customFormat="1" x14ac:dyDescent="0.25">
      <c r="A111" s="62">
        <f t="shared" si="3"/>
        <v>6</v>
      </c>
      <c r="B111" s="49"/>
      <c r="C111" s="50"/>
      <c r="D111" s="49"/>
      <c r="E111" s="64"/>
      <c r="F111" s="52"/>
      <c r="G111" s="52"/>
      <c r="H111" s="52"/>
      <c r="I111" s="101"/>
      <c r="J111" s="55"/>
      <c r="K111" s="101"/>
      <c r="L111" s="101"/>
      <c r="M111" s="101"/>
      <c r="N111" s="56"/>
      <c r="O111" s="57"/>
      <c r="P111" s="57"/>
      <c r="Q111" s="58"/>
      <c r="R111" s="59"/>
      <c r="S111" s="59"/>
      <c r="T111" s="59"/>
      <c r="U111" s="59"/>
      <c r="V111" s="59"/>
      <c r="W111" s="59"/>
      <c r="X111" s="59"/>
      <c r="Y111" s="59"/>
      <c r="Z111" s="59"/>
    </row>
    <row r="112" spans="1:26" s="60" customFormat="1" x14ac:dyDescent="0.25">
      <c r="A112" s="62">
        <f t="shared" si="3"/>
        <v>7</v>
      </c>
      <c r="B112" s="49"/>
      <c r="C112" s="50"/>
      <c r="D112" s="49"/>
      <c r="E112" s="64"/>
      <c r="F112" s="52"/>
      <c r="G112" s="52"/>
      <c r="H112" s="52"/>
      <c r="I112" s="101"/>
      <c r="J112" s="55"/>
      <c r="K112" s="101"/>
      <c r="L112" s="101"/>
      <c r="M112" s="101"/>
      <c r="N112" s="56"/>
      <c r="O112" s="57"/>
      <c r="P112" s="57"/>
      <c r="Q112" s="58"/>
      <c r="R112" s="59"/>
      <c r="S112" s="59"/>
      <c r="T112" s="59"/>
      <c r="U112" s="59"/>
      <c r="V112" s="59"/>
      <c r="W112" s="59"/>
      <c r="X112" s="59"/>
      <c r="Y112" s="59"/>
      <c r="Z112" s="59"/>
    </row>
    <row r="113" spans="1:26" s="60" customFormat="1" x14ac:dyDescent="0.25">
      <c r="A113" s="62">
        <f t="shared" si="3"/>
        <v>8</v>
      </c>
      <c r="B113" s="49"/>
      <c r="C113" s="50"/>
      <c r="D113" s="49"/>
      <c r="E113" s="64"/>
      <c r="F113" s="52"/>
      <c r="G113" s="52"/>
      <c r="H113" s="52"/>
      <c r="I113" s="101"/>
      <c r="J113" s="55"/>
      <c r="K113" s="101"/>
      <c r="L113" s="101"/>
      <c r="M113" s="101"/>
      <c r="N113" s="56"/>
      <c r="O113" s="57"/>
      <c r="P113" s="57"/>
      <c r="Q113" s="58"/>
      <c r="R113" s="59"/>
      <c r="S113" s="59"/>
      <c r="T113" s="59"/>
      <c r="U113" s="59"/>
      <c r="V113" s="59"/>
      <c r="W113" s="59"/>
      <c r="X113" s="59"/>
      <c r="Y113" s="59"/>
      <c r="Z113" s="59"/>
    </row>
    <row r="114" spans="1:26" s="60" customFormat="1" x14ac:dyDescent="0.25">
      <c r="A114" s="62"/>
      <c r="B114" s="63" t="s">
        <v>31</v>
      </c>
      <c r="C114" s="50"/>
      <c r="D114" s="49"/>
      <c r="E114" s="64"/>
      <c r="F114" s="52"/>
      <c r="G114" s="52"/>
      <c r="H114" s="52"/>
      <c r="I114" s="101"/>
      <c r="J114" s="55"/>
      <c r="K114" s="67">
        <f t="shared" ref="K114:N114" si="4">SUM(K106:K113)</f>
        <v>15</v>
      </c>
      <c r="L114" s="67">
        <f t="shared" si="4"/>
        <v>5</v>
      </c>
      <c r="M114" s="66">
        <f t="shared" si="4"/>
        <v>566</v>
      </c>
      <c r="N114" s="67">
        <f t="shared" si="4"/>
        <v>0</v>
      </c>
      <c r="O114" s="57"/>
      <c r="P114" s="57"/>
      <c r="Q114" s="68"/>
    </row>
    <row r="115" spans="1:26" x14ac:dyDescent="0.25">
      <c r="B115" s="69"/>
      <c r="C115" s="69"/>
      <c r="D115" s="69"/>
      <c r="E115" s="70"/>
      <c r="F115" s="69"/>
      <c r="G115" s="69"/>
      <c r="H115" s="69"/>
      <c r="I115" s="69"/>
      <c r="J115" s="69"/>
      <c r="K115" s="69"/>
      <c r="L115" s="69"/>
      <c r="M115" s="69"/>
      <c r="N115" s="69"/>
      <c r="O115" s="69"/>
      <c r="P115" s="69"/>
    </row>
    <row r="116" spans="1:26" ht="18.75" x14ac:dyDescent="0.25">
      <c r="B116" s="72" t="s">
        <v>172</v>
      </c>
      <c r="C116" s="89">
        <f>+K114</f>
        <v>15</v>
      </c>
      <c r="H116" s="76"/>
      <c r="I116" s="76"/>
      <c r="J116" s="76"/>
      <c r="K116" s="76"/>
      <c r="L116" s="76"/>
      <c r="M116" s="76"/>
      <c r="N116" s="69"/>
      <c r="O116" s="69"/>
      <c r="P116" s="69"/>
    </row>
    <row r="118" spans="1:26" ht="15.75" thickBot="1" x14ac:dyDescent="0.3"/>
    <row r="119" spans="1:26" ht="37.15" customHeight="1" thickBot="1" x14ac:dyDescent="0.3">
      <c r="B119" s="90" t="s">
        <v>173</v>
      </c>
      <c r="C119" s="91" t="s">
        <v>174</v>
      </c>
      <c r="D119" s="90" t="s">
        <v>30</v>
      </c>
      <c r="E119" s="91" t="s">
        <v>175</v>
      </c>
    </row>
    <row r="120" spans="1:26" ht="41.45" customHeight="1" x14ac:dyDescent="0.25">
      <c r="B120" s="92" t="s">
        <v>176</v>
      </c>
      <c r="C120" s="93">
        <v>20</v>
      </c>
      <c r="D120" s="93">
        <v>0</v>
      </c>
      <c r="E120" s="1094">
        <f>+D120+D121+D122</f>
        <v>30</v>
      </c>
    </row>
    <row r="121" spans="1:26" x14ac:dyDescent="0.25">
      <c r="B121" s="92" t="s">
        <v>177</v>
      </c>
      <c r="C121" s="74">
        <v>30</v>
      </c>
      <c r="D121" s="668">
        <v>30</v>
      </c>
      <c r="E121" s="1095"/>
    </row>
    <row r="122" spans="1:26" ht="15.75" thickBot="1" x14ac:dyDescent="0.3">
      <c r="B122" s="92" t="s">
        <v>178</v>
      </c>
      <c r="C122" s="94">
        <v>40</v>
      </c>
      <c r="D122" s="94">
        <v>0</v>
      </c>
      <c r="E122" s="1096"/>
    </row>
    <row r="124" spans="1:26" ht="15.75" thickBot="1" x14ac:dyDescent="0.3"/>
    <row r="125" spans="1:26" ht="27" thickBot="1" x14ac:dyDescent="0.3">
      <c r="B125" s="1091" t="s">
        <v>179</v>
      </c>
      <c r="C125" s="1092"/>
      <c r="D125" s="1092"/>
      <c r="E125" s="1092"/>
      <c r="F125" s="1092"/>
      <c r="G125" s="1092"/>
      <c r="H125" s="1092"/>
      <c r="I125" s="1092"/>
      <c r="J125" s="1092"/>
      <c r="K125" s="1092"/>
      <c r="L125" s="1092"/>
      <c r="M125" s="1092"/>
      <c r="N125" s="1093"/>
    </row>
    <row r="127" spans="1:26" ht="76.5" customHeight="1" x14ac:dyDescent="0.25">
      <c r="B127" s="78" t="s">
        <v>111</v>
      </c>
      <c r="C127" s="78" t="s">
        <v>112</v>
      </c>
      <c r="D127" s="78" t="s">
        <v>113</v>
      </c>
      <c r="E127" s="78" t="s">
        <v>114</v>
      </c>
      <c r="F127" s="78" t="s">
        <v>115</v>
      </c>
      <c r="G127" s="78" t="s">
        <v>116</v>
      </c>
      <c r="H127" s="78" t="s">
        <v>117</v>
      </c>
      <c r="I127" s="78" t="s">
        <v>118</v>
      </c>
      <c r="J127" s="1084" t="s">
        <v>119</v>
      </c>
      <c r="K127" s="1085"/>
      <c r="L127" s="1086"/>
      <c r="M127" s="78" t="s">
        <v>120</v>
      </c>
      <c r="N127" s="78" t="s">
        <v>121</v>
      </c>
      <c r="O127" s="78" t="s">
        <v>122</v>
      </c>
      <c r="P127" s="1084" t="s">
        <v>97</v>
      </c>
      <c r="Q127" s="1086"/>
    </row>
    <row r="128" spans="1:26" ht="60.75" customHeight="1" x14ac:dyDescent="0.25">
      <c r="B128" s="85" t="s">
        <v>1647</v>
      </c>
      <c r="C128" s="199">
        <v>1</v>
      </c>
      <c r="D128" s="81" t="s">
        <v>1648</v>
      </c>
      <c r="E128" s="81">
        <v>1028094876</v>
      </c>
      <c r="F128" s="81" t="s">
        <v>401</v>
      </c>
      <c r="G128" s="81" t="s">
        <v>1649</v>
      </c>
      <c r="H128" s="81">
        <v>2010</v>
      </c>
      <c r="I128" s="82" t="s">
        <v>1221</v>
      </c>
      <c r="J128" s="703" t="s">
        <v>1641</v>
      </c>
      <c r="K128" s="87" t="s">
        <v>1650</v>
      </c>
      <c r="L128" s="84" t="s">
        <v>1651</v>
      </c>
      <c r="M128" s="41" t="s">
        <v>21</v>
      </c>
      <c r="N128" s="41" t="s">
        <v>22</v>
      </c>
      <c r="O128" s="41" t="s">
        <v>21</v>
      </c>
      <c r="P128" s="993" t="s">
        <v>1652</v>
      </c>
      <c r="Q128" s="993"/>
    </row>
    <row r="129" spans="2:17" ht="60.75" customHeight="1" x14ac:dyDescent="0.25">
      <c r="B129" s="85" t="s">
        <v>214</v>
      </c>
      <c r="C129" s="199">
        <v>1</v>
      </c>
      <c r="D129" s="81" t="s">
        <v>1653</v>
      </c>
      <c r="E129" s="81">
        <v>39271054</v>
      </c>
      <c r="F129" s="81" t="s">
        <v>968</v>
      </c>
      <c r="G129" s="81" t="s">
        <v>1654</v>
      </c>
      <c r="H129" s="81">
        <v>2004</v>
      </c>
      <c r="I129" s="82" t="s">
        <v>582</v>
      </c>
      <c r="J129" s="703" t="s">
        <v>1641</v>
      </c>
      <c r="K129" s="87" t="s">
        <v>1392</v>
      </c>
      <c r="L129" s="84" t="s">
        <v>262</v>
      </c>
      <c r="M129" s="41" t="s">
        <v>21</v>
      </c>
      <c r="N129" s="41" t="s">
        <v>21</v>
      </c>
      <c r="O129" s="41" t="s">
        <v>21</v>
      </c>
      <c r="P129" s="668"/>
      <c r="Q129" s="668"/>
    </row>
    <row r="130" spans="2:17" ht="60.75" customHeight="1" x14ac:dyDescent="0.25">
      <c r="B130" s="85" t="s">
        <v>208</v>
      </c>
      <c r="C130" s="199">
        <v>1</v>
      </c>
      <c r="D130" s="81" t="s">
        <v>1655</v>
      </c>
      <c r="E130" s="81">
        <v>43222390</v>
      </c>
      <c r="F130" s="81" t="s">
        <v>453</v>
      </c>
      <c r="G130" s="81" t="s">
        <v>1649</v>
      </c>
      <c r="H130" s="81">
        <v>2011</v>
      </c>
      <c r="I130" s="82" t="s">
        <v>1221</v>
      </c>
      <c r="J130" s="86"/>
      <c r="K130" s="87"/>
      <c r="L130" s="84"/>
      <c r="M130" s="41" t="s">
        <v>21</v>
      </c>
      <c r="N130" s="41" t="s">
        <v>22</v>
      </c>
      <c r="O130" s="41" t="s">
        <v>21</v>
      </c>
      <c r="P130" s="1272" t="s">
        <v>1656</v>
      </c>
      <c r="Q130" s="1273"/>
    </row>
    <row r="131" spans="2:17" ht="60.75" customHeight="1" x14ac:dyDescent="0.25">
      <c r="B131" s="85"/>
      <c r="C131" s="85"/>
      <c r="D131" s="81"/>
      <c r="E131" s="81"/>
      <c r="F131" s="81"/>
      <c r="G131" s="81"/>
      <c r="H131" s="81"/>
      <c r="I131" s="82"/>
      <c r="J131" s="86"/>
      <c r="K131" s="87"/>
      <c r="L131" s="84"/>
      <c r="M131" s="41"/>
      <c r="N131" s="41"/>
      <c r="O131" s="41"/>
      <c r="P131" s="668"/>
      <c r="Q131" s="668"/>
    </row>
    <row r="132" spans="2:17" ht="33.6" customHeight="1" x14ac:dyDescent="0.25">
      <c r="C132" s="85"/>
      <c r="D132" s="81"/>
      <c r="E132" s="81"/>
      <c r="F132" s="81"/>
      <c r="G132" s="81"/>
      <c r="H132" s="81"/>
      <c r="I132" s="82"/>
      <c r="J132" s="86"/>
      <c r="K132" s="84"/>
      <c r="L132" s="84"/>
      <c r="M132" s="41"/>
      <c r="N132" s="41"/>
      <c r="O132" s="41"/>
      <c r="P132" s="993"/>
      <c r="Q132" s="993"/>
    </row>
    <row r="135" spans="2:17" ht="15.75" thickBot="1" x14ac:dyDescent="0.3"/>
    <row r="136" spans="2:17" ht="54" customHeight="1" x14ac:dyDescent="0.25">
      <c r="B136" s="42" t="s">
        <v>20</v>
      </c>
      <c r="C136" s="42" t="s">
        <v>173</v>
      </c>
      <c r="D136" s="78" t="s">
        <v>174</v>
      </c>
      <c r="E136" s="42" t="s">
        <v>30</v>
      </c>
      <c r="F136" s="91" t="s">
        <v>194</v>
      </c>
      <c r="G136" s="96"/>
    </row>
    <row r="137" spans="2:17" ht="120.75" customHeight="1" x14ac:dyDescent="0.2">
      <c r="B137" s="1097" t="s">
        <v>195</v>
      </c>
      <c r="C137" s="97" t="s">
        <v>196</v>
      </c>
      <c r="D137" s="668">
        <v>25</v>
      </c>
      <c r="E137" s="668">
        <v>0</v>
      </c>
      <c r="F137" s="1098">
        <f>+E137+E138+E139</f>
        <v>25</v>
      </c>
      <c r="G137" s="98"/>
    </row>
    <row r="138" spans="2:17" ht="76.150000000000006" customHeight="1" x14ac:dyDescent="0.2">
      <c r="B138" s="1097"/>
      <c r="C138" s="97" t="s">
        <v>197</v>
      </c>
      <c r="D138" s="675">
        <v>25</v>
      </c>
      <c r="E138" s="668">
        <v>25</v>
      </c>
      <c r="F138" s="1099"/>
      <c r="G138" s="98"/>
    </row>
    <row r="139" spans="2:17" ht="69" customHeight="1" x14ac:dyDescent="0.2">
      <c r="B139" s="1097"/>
      <c r="C139" s="97" t="s">
        <v>198</v>
      </c>
      <c r="D139" s="668">
        <v>10</v>
      </c>
      <c r="E139" s="668">
        <v>0</v>
      </c>
      <c r="F139" s="1100"/>
      <c r="G139" s="98"/>
    </row>
    <row r="140" spans="2:17" x14ac:dyDescent="0.25">
      <c r="C140"/>
    </row>
    <row r="143" spans="2:17" x14ac:dyDescent="0.25">
      <c r="B143" s="39" t="s">
        <v>199</v>
      </c>
    </row>
    <row r="146" spans="2:16" x14ac:dyDescent="0.25">
      <c r="B146" s="40" t="s">
        <v>20</v>
      </c>
      <c r="C146" s="40" t="s">
        <v>29</v>
      </c>
      <c r="D146" s="42" t="s">
        <v>30</v>
      </c>
      <c r="E146" s="42" t="s">
        <v>31</v>
      </c>
    </row>
    <row r="147" spans="2:16" ht="28.5" x14ac:dyDescent="0.25">
      <c r="B147" s="43" t="s">
        <v>200</v>
      </c>
      <c r="C147" s="44">
        <v>40</v>
      </c>
      <c r="D147" s="668">
        <f>+E120</f>
        <v>30</v>
      </c>
      <c r="E147" s="1081">
        <f>+D147+D148</f>
        <v>55</v>
      </c>
    </row>
    <row r="148" spans="2:16" ht="42.75" x14ac:dyDescent="0.25">
      <c r="B148" s="43" t="s">
        <v>201</v>
      </c>
      <c r="C148" s="44">
        <v>60</v>
      </c>
      <c r="D148" s="668">
        <f>+F137</f>
        <v>25</v>
      </c>
      <c r="E148" s="1082"/>
    </row>
    <row r="150" spans="2:16" x14ac:dyDescent="0.25">
      <c r="B150" s="1" t="s">
        <v>1657</v>
      </c>
    </row>
    <row r="152" spans="2:16" ht="26.25" x14ac:dyDescent="0.25">
      <c r="B152" s="1072" t="s">
        <v>1</v>
      </c>
      <c r="C152" s="1073"/>
      <c r="D152" s="1073"/>
      <c r="E152" s="1073"/>
      <c r="F152" s="1073"/>
      <c r="G152" s="1073"/>
      <c r="H152" s="1073"/>
      <c r="I152" s="1073"/>
      <c r="J152" s="1073"/>
      <c r="K152" s="1073"/>
      <c r="L152" s="1073"/>
      <c r="M152" s="1073"/>
      <c r="N152" s="1073"/>
      <c r="O152" s="1073"/>
      <c r="P152" s="1073"/>
    </row>
    <row r="154" spans="2:16" ht="26.25" x14ac:dyDescent="0.25">
      <c r="B154" s="1072" t="s">
        <v>2</v>
      </c>
      <c r="C154" s="1073"/>
      <c r="D154" s="1073"/>
      <c r="E154" s="1073"/>
      <c r="F154" s="1073"/>
      <c r="G154" s="1073"/>
      <c r="H154" s="1073"/>
      <c r="I154" s="1073"/>
      <c r="J154" s="1073"/>
      <c r="K154" s="1073"/>
      <c r="L154" s="1073"/>
      <c r="M154" s="1073"/>
      <c r="N154" s="1073"/>
      <c r="O154" s="1073"/>
      <c r="P154" s="1073"/>
    </row>
    <row r="155" spans="2:16" ht="15.75" thickBot="1" x14ac:dyDescent="0.3"/>
    <row r="156" spans="2:16" ht="21.75" thickBot="1" x14ac:dyDescent="0.3">
      <c r="B156" s="3" t="s">
        <v>3</v>
      </c>
      <c r="C156" s="1074" t="s">
        <v>1611</v>
      </c>
      <c r="D156" s="1074"/>
      <c r="E156" s="1074"/>
      <c r="F156" s="1074"/>
      <c r="G156" s="1074"/>
      <c r="H156" s="1074"/>
      <c r="I156" s="1074"/>
      <c r="J156" s="1074"/>
      <c r="K156" s="1074"/>
      <c r="L156" s="1074"/>
      <c r="M156" s="1074"/>
      <c r="N156" s="1075"/>
    </row>
    <row r="157" spans="2:16" ht="16.5" thickBot="1" x14ac:dyDescent="0.3">
      <c r="B157" s="4" t="s">
        <v>5</v>
      </c>
      <c r="C157" s="1074"/>
      <c r="D157" s="1074"/>
      <c r="E157" s="1074"/>
      <c r="F157" s="1074"/>
      <c r="G157" s="1074"/>
      <c r="H157" s="1074"/>
      <c r="I157" s="1074"/>
      <c r="J157" s="1074"/>
      <c r="K157" s="1074"/>
      <c r="L157" s="1074"/>
      <c r="M157" s="1074"/>
      <c r="N157" s="1075"/>
    </row>
    <row r="158" spans="2:16" ht="16.5" thickBot="1" x14ac:dyDescent="0.3">
      <c r="B158" s="4" t="s">
        <v>6</v>
      </c>
      <c r="C158" s="1074"/>
      <c r="D158" s="1074"/>
      <c r="E158" s="1074"/>
      <c r="F158" s="1074"/>
      <c r="G158" s="1074"/>
      <c r="H158" s="1074"/>
      <c r="I158" s="1074"/>
      <c r="J158" s="1074"/>
      <c r="K158" s="1074"/>
      <c r="L158" s="1074"/>
      <c r="M158" s="1074"/>
      <c r="N158" s="1075"/>
    </row>
    <row r="159" spans="2:16" ht="16.5" thickBot="1" x14ac:dyDescent="0.3">
      <c r="B159" s="4" t="s">
        <v>7</v>
      </c>
      <c r="C159" s="1074"/>
      <c r="D159" s="1074"/>
      <c r="E159" s="1074"/>
      <c r="F159" s="1074"/>
      <c r="G159" s="1074"/>
      <c r="H159" s="1074"/>
      <c r="I159" s="1074"/>
      <c r="J159" s="1074"/>
      <c r="K159" s="1074"/>
      <c r="L159" s="1074"/>
      <c r="M159" s="1074"/>
      <c r="N159" s="1075"/>
    </row>
    <row r="160" spans="2:16" ht="16.5" thickBot="1" x14ac:dyDescent="0.3">
      <c r="B160" s="4" t="s">
        <v>8</v>
      </c>
      <c r="C160" s="1076">
        <v>14</v>
      </c>
      <c r="D160" s="1076"/>
      <c r="E160" s="1077"/>
      <c r="F160" s="5"/>
      <c r="G160" s="5"/>
      <c r="H160" s="5"/>
      <c r="I160" s="5"/>
      <c r="J160" s="5"/>
      <c r="K160" s="5"/>
      <c r="L160" s="5"/>
      <c r="M160" s="5"/>
      <c r="N160" s="6"/>
    </row>
    <row r="161" spans="1:14" ht="16.5" thickBot="1" x14ac:dyDescent="0.3">
      <c r="B161" s="7" t="s">
        <v>10</v>
      </c>
      <c r="C161" s="8" t="s">
        <v>11</v>
      </c>
      <c r="D161" s="9"/>
      <c r="E161" s="9"/>
      <c r="F161" s="9"/>
      <c r="G161" s="9"/>
      <c r="H161" s="9"/>
      <c r="I161" s="9"/>
      <c r="J161" s="9"/>
      <c r="K161" s="9"/>
      <c r="L161" s="9"/>
      <c r="M161" s="9"/>
      <c r="N161" s="10"/>
    </row>
    <row r="162" spans="1:14" ht="15.75" x14ac:dyDescent="0.25">
      <c r="B162" s="11"/>
      <c r="C162" s="12"/>
      <c r="D162" s="13"/>
      <c r="E162" s="13"/>
      <c r="F162" s="13"/>
      <c r="G162" s="13"/>
      <c r="H162" s="13"/>
      <c r="I162" s="14"/>
      <c r="J162" s="14"/>
      <c r="K162" s="14"/>
      <c r="L162" s="14"/>
      <c r="M162" s="14"/>
      <c r="N162" s="13"/>
    </row>
    <row r="163" spans="1:14" x14ac:dyDescent="0.25">
      <c r="I163" s="14"/>
      <c r="J163" s="14"/>
      <c r="K163" s="14"/>
      <c r="L163" s="14"/>
      <c r="M163" s="14"/>
      <c r="N163" s="15"/>
    </row>
    <row r="164" spans="1:14" x14ac:dyDescent="0.25">
      <c r="B164" s="1078" t="s">
        <v>12</v>
      </c>
      <c r="C164" s="1078"/>
      <c r="D164" s="672" t="s">
        <v>13</v>
      </c>
      <c r="E164" s="672" t="s">
        <v>14</v>
      </c>
      <c r="F164" s="672" t="s">
        <v>15</v>
      </c>
      <c r="G164" s="16"/>
      <c r="I164" s="17"/>
      <c r="J164" s="17"/>
      <c r="K164" s="17"/>
      <c r="L164" s="17"/>
      <c r="M164" s="17"/>
      <c r="N164" s="15"/>
    </row>
    <row r="165" spans="1:14" x14ac:dyDescent="0.25">
      <c r="B165" s="1078"/>
      <c r="C165" s="1078"/>
      <c r="D165" s="672">
        <v>14</v>
      </c>
      <c r="E165" s="18">
        <v>565913504</v>
      </c>
      <c r="F165" s="19">
        <v>208</v>
      </c>
      <c r="G165" s="20"/>
      <c r="I165" s="21"/>
      <c r="J165" s="21"/>
      <c r="K165" s="21"/>
      <c r="L165" s="21"/>
      <c r="M165" s="21"/>
      <c r="N165" s="15"/>
    </row>
    <row r="166" spans="1:14" x14ac:dyDescent="0.25">
      <c r="B166" s="1078"/>
      <c r="C166" s="1078"/>
      <c r="D166" s="672"/>
      <c r="E166" s="18"/>
      <c r="F166" s="18"/>
      <c r="G166" s="20"/>
      <c r="I166" s="21"/>
      <c r="J166" s="21"/>
      <c r="K166" s="21"/>
      <c r="L166" s="21"/>
      <c r="M166" s="21"/>
      <c r="N166" s="15"/>
    </row>
    <row r="167" spans="1:14" x14ac:dyDescent="0.25">
      <c r="B167" s="1078"/>
      <c r="C167" s="1078"/>
      <c r="D167" s="672"/>
      <c r="E167" s="18"/>
      <c r="F167" s="18"/>
      <c r="G167" s="20"/>
      <c r="I167" s="21"/>
      <c r="J167" s="21"/>
      <c r="K167" s="21"/>
      <c r="L167" s="21"/>
      <c r="M167" s="21"/>
      <c r="N167" s="15"/>
    </row>
    <row r="168" spans="1:14" x14ac:dyDescent="0.25">
      <c r="B168" s="1078"/>
      <c r="C168" s="1078"/>
      <c r="D168" s="672"/>
      <c r="E168" s="22"/>
      <c r="F168" s="18"/>
      <c r="G168" s="20"/>
      <c r="H168" s="23"/>
      <c r="I168" s="21"/>
      <c r="J168" s="21"/>
      <c r="K168" s="21"/>
      <c r="L168" s="21"/>
      <c r="M168" s="21"/>
      <c r="N168" s="24"/>
    </row>
    <row r="169" spans="1:14" x14ac:dyDescent="0.25">
      <c r="B169" s="1078"/>
      <c r="C169" s="1078"/>
      <c r="D169" s="672"/>
      <c r="E169" s="22"/>
      <c r="F169" s="18"/>
      <c r="G169" s="20"/>
      <c r="H169" s="23"/>
      <c r="I169" s="25"/>
      <c r="J169" s="25"/>
      <c r="K169" s="25"/>
      <c r="L169" s="25"/>
      <c r="M169" s="25"/>
      <c r="N169" s="24"/>
    </row>
    <row r="170" spans="1:14" x14ac:dyDescent="0.25">
      <c r="B170" s="1078"/>
      <c r="C170" s="1078"/>
      <c r="D170" s="672"/>
      <c r="E170" s="22"/>
      <c r="F170" s="18"/>
      <c r="G170" s="20"/>
      <c r="H170" s="23"/>
      <c r="I170" s="14"/>
      <c r="J170" s="14"/>
      <c r="K170" s="14"/>
      <c r="L170" s="14"/>
      <c r="M170" s="14"/>
      <c r="N170" s="24"/>
    </row>
    <row r="171" spans="1:14" x14ac:dyDescent="0.25">
      <c r="B171" s="1078"/>
      <c r="C171" s="1078"/>
      <c r="D171" s="672"/>
      <c r="E171" s="22"/>
      <c r="F171" s="18"/>
      <c r="G171" s="20"/>
      <c r="H171" s="23"/>
      <c r="I171" s="14"/>
      <c r="J171" s="14"/>
      <c r="K171" s="14"/>
      <c r="L171" s="14"/>
      <c r="M171" s="14"/>
      <c r="N171" s="24"/>
    </row>
    <row r="172" spans="1:14" ht="15.75" thickBot="1" x14ac:dyDescent="0.3">
      <c r="B172" s="1079" t="s">
        <v>16</v>
      </c>
      <c r="C172" s="1080"/>
      <c r="D172" s="672"/>
      <c r="E172" s="26">
        <f>SUM(E165:E171)</f>
        <v>565913504</v>
      </c>
      <c r="F172" s="19">
        <f>SUM(F165:F171)</f>
        <v>208</v>
      </c>
      <c r="G172" s="20"/>
      <c r="H172" s="23"/>
      <c r="I172" s="14"/>
      <c r="J172" s="14"/>
      <c r="K172" s="14"/>
      <c r="L172" s="14"/>
      <c r="M172" s="14"/>
      <c r="N172" s="24"/>
    </row>
    <row r="173" spans="1:14" ht="45.75" thickBot="1" x14ac:dyDescent="0.3">
      <c r="A173" s="27"/>
      <c r="B173" s="28" t="s">
        <v>17</v>
      </c>
      <c r="C173" s="28" t="s">
        <v>18</v>
      </c>
      <c r="E173" s="17"/>
      <c r="F173" s="17"/>
      <c r="G173" s="17"/>
      <c r="H173" s="17"/>
      <c r="I173" s="29"/>
      <c r="J173" s="29"/>
      <c r="K173" s="29"/>
      <c r="L173" s="29"/>
      <c r="M173" s="29"/>
    </row>
    <row r="174" spans="1:14" ht="15.75" thickBot="1" x14ac:dyDescent="0.3">
      <c r="A174" s="30">
        <v>1</v>
      </c>
      <c r="C174" s="31">
        <f>+(F172*80)/100</f>
        <v>166.4</v>
      </c>
      <c r="D174" s="32"/>
      <c r="E174" s="33">
        <f>E172</f>
        <v>565913504</v>
      </c>
      <c r="F174" s="34"/>
      <c r="G174" s="34"/>
      <c r="H174" s="34"/>
      <c r="I174" s="35"/>
      <c r="J174" s="35"/>
      <c r="K174" s="35"/>
      <c r="L174" s="35"/>
      <c r="M174" s="35"/>
    </row>
    <row r="175" spans="1:14" x14ac:dyDescent="0.25">
      <c r="A175" s="36"/>
      <c r="C175" s="37"/>
      <c r="D175" s="21"/>
      <c r="E175" s="38"/>
      <c r="F175" s="34"/>
      <c r="G175" s="34"/>
      <c r="H175" s="34"/>
      <c r="I175" s="35"/>
      <c r="J175" s="35"/>
      <c r="K175" s="35"/>
      <c r="L175" s="35"/>
      <c r="M175" s="35"/>
    </row>
    <row r="176" spans="1:14" x14ac:dyDescent="0.25">
      <c r="A176" s="36"/>
      <c r="C176" s="37"/>
      <c r="D176" s="21"/>
      <c r="E176" s="38"/>
      <c r="F176" s="34"/>
      <c r="G176" s="34"/>
      <c r="H176" s="34"/>
      <c r="I176" s="35"/>
      <c r="J176" s="35"/>
      <c r="K176" s="35"/>
      <c r="L176" s="35"/>
      <c r="M176" s="35"/>
    </row>
    <row r="177" spans="1:14" x14ac:dyDescent="0.25">
      <c r="A177" s="36"/>
      <c r="B177" s="39" t="s">
        <v>19</v>
      </c>
      <c r="C177"/>
      <c r="D177"/>
      <c r="E177"/>
      <c r="F177"/>
      <c r="G177"/>
      <c r="H177"/>
      <c r="I177" s="14"/>
      <c r="J177" s="14"/>
      <c r="K177" s="14"/>
      <c r="L177" s="14"/>
      <c r="M177" s="14"/>
      <c r="N177" s="15"/>
    </row>
    <row r="178" spans="1:14" x14ac:dyDescent="0.25">
      <c r="A178" s="36"/>
      <c r="B178"/>
      <c r="C178"/>
      <c r="D178"/>
      <c r="E178"/>
      <c r="F178"/>
      <c r="G178"/>
      <c r="H178"/>
      <c r="I178" s="14"/>
      <c r="J178" s="14"/>
      <c r="K178" s="14"/>
      <c r="L178" s="14"/>
      <c r="M178" s="14"/>
      <c r="N178" s="15"/>
    </row>
    <row r="179" spans="1:14" x14ac:dyDescent="0.25">
      <c r="A179" s="36"/>
      <c r="B179" s="40" t="s">
        <v>20</v>
      </c>
      <c r="C179" s="40" t="s">
        <v>21</v>
      </c>
      <c r="D179" s="40" t="s">
        <v>22</v>
      </c>
      <c r="E179"/>
      <c r="F179"/>
      <c r="G179"/>
      <c r="H179"/>
      <c r="I179" s="14"/>
      <c r="J179" s="14"/>
      <c r="K179" s="14"/>
      <c r="L179" s="14"/>
      <c r="M179" s="14"/>
      <c r="N179" s="15"/>
    </row>
    <row r="180" spans="1:14" x14ac:dyDescent="0.25">
      <c r="A180" s="36"/>
      <c r="B180" s="41" t="s">
        <v>23</v>
      </c>
      <c r="C180" s="41"/>
      <c r="D180" s="41" t="s">
        <v>24</v>
      </c>
      <c r="E180"/>
      <c r="F180"/>
      <c r="G180"/>
      <c r="H180"/>
      <c r="I180" s="14"/>
      <c r="J180" s="14"/>
      <c r="K180" s="14"/>
      <c r="L180" s="14"/>
      <c r="M180" s="14"/>
      <c r="N180" s="15"/>
    </row>
    <row r="181" spans="1:14" x14ac:dyDescent="0.25">
      <c r="A181" s="36"/>
      <c r="B181" s="41" t="s">
        <v>25</v>
      </c>
      <c r="C181" s="41" t="s">
        <v>24</v>
      </c>
      <c r="D181" s="41"/>
      <c r="E181"/>
      <c r="F181"/>
      <c r="G181"/>
      <c r="H181"/>
      <c r="I181" s="14"/>
      <c r="J181" s="14"/>
      <c r="K181" s="14"/>
      <c r="L181" s="14"/>
      <c r="M181" s="14"/>
      <c r="N181" s="15"/>
    </row>
    <row r="182" spans="1:14" x14ac:dyDescent="0.25">
      <c r="A182" s="36"/>
      <c r="B182" s="41" t="s">
        <v>26</v>
      </c>
      <c r="C182" s="41" t="s">
        <v>24</v>
      </c>
      <c r="D182" s="41"/>
      <c r="E182"/>
      <c r="F182"/>
      <c r="G182"/>
      <c r="H182"/>
      <c r="I182" s="14"/>
      <c r="J182" s="14"/>
      <c r="K182" s="14"/>
      <c r="L182" s="14"/>
      <c r="M182" s="14"/>
      <c r="N182" s="15"/>
    </row>
    <row r="183" spans="1:14" x14ac:dyDescent="0.25">
      <c r="A183" s="36"/>
      <c r="B183" s="41" t="s">
        <v>27</v>
      </c>
      <c r="C183" s="41" t="s">
        <v>24</v>
      </c>
      <c r="D183" s="41"/>
      <c r="E183"/>
      <c r="F183"/>
      <c r="G183"/>
      <c r="H183"/>
      <c r="I183" s="14"/>
      <c r="J183" s="14"/>
      <c r="K183" s="14"/>
      <c r="L183" s="14"/>
      <c r="M183" s="14"/>
      <c r="N183" s="15"/>
    </row>
    <row r="184" spans="1:14" x14ac:dyDescent="0.25">
      <c r="A184" s="36"/>
      <c r="B184"/>
      <c r="C184"/>
      <c r="D184"/>
      <c r="E184"/>
      <c r="F184"/>
      <c r="G184"/>
      <c r="H184"/>
      <c r="I184" s="14"/>
      <c r="J184" s="14"/>
      <c r="K184" s="14"/>
      <c r="L184" s="14"/>
      <c r="M184" s="14"/>
      <c r="N184" s="15"/>
    </row>
    <row r="185" spans="1:14" x14ac:dyDescent="0.25">
      <c r="A185" s="36"/>
      <c r="B185"/>
      <c r="C185"/>
      <c r="D185"/>
      <c r="E185"/>
      <c r="F185"/>
      <c r="G185"/>
      <c r="H185"/>
      <c r="I185" s="14"/>
      <c r="J185" s="14"/>
      <c r="K185" s="14"/>
      <c r="L185" s="14"/>
      <c r="M185" s="14"/>
      <c r="N185" s="15"/>
    </row>
    <row r="186" spans="1:14" x14ac:dyDescent="0.25">
      <c r="A186" s="36"/>
      <c r="B186" s="39" t="s">
        <v>28</v>
      </c>
      <c r="C186"/>
      <c r="D186"/>
      <c r="E186"/>
      <c r="F186"/>
      <c r="G186"/>
      <c r="H186"/>
      <c r="I186" s="14"/>
      <c r="J186" s="14"/>
      <c r="K186" s="14"/>
      <c r="L186" s="14"/>
      <c r="M186" s="14"/>
      <c r="N186" s="15"/>
    </row>
    <row r="187" spans="1:14" x14ac:dyDescent="0.25">
      <c r="A187" s="36"/>
      <c r="B187"/>
      <c r="C187"/>
      <c r="D187"/>
      <c r="E187"/>
      <c r="F187"/>
      <c r="G187"/>
      <c r="H187"/>
      <c r="I187" s="14"/>
      <c r="J187" s="14"/>
      <c r="K187" s="14"/>
      <c r="L187" s="14"/>
      <c r="M187" s="14"/>
      <c r="N187" s="15"/>
    </row>
    <row r="188" spans="1:14" x14ac:dyDescent="0.25">
      <c r="A188" s="36"/>
      <c r="B188"/>
      <c r="C188"/>
      <c r="D188"/>
      <c r="E188"/>
      <c r="F188"/>
      <c r="G188"/>
      <c r="H188"/>
      <c r="I188" s="14"/>
      <c r="J188" s="14"/>
      <c r="K188" s="14"/>
      <c r="L188" s="14"/>
      <c r="M188" s="14"/>
      <c r="N188" s="15"/>
    </row>
    <row r="189" spans="1:14" x14ac:dyDescent="0.25">
      <c r="A189" s="36"/>
      <c r="B189" s="40" t="s">
        <v>20</v>
      </c>
      <c r="C189" s="40" t="s">
        <v>29</v>
      </c>
      <c r="D189" s="42" t="s">
        <v>30</v>
      </c>
      <c r="E189" s="42" t="s">
        <v>31</v>
      </c>
      <c r="F189"/>
      <c r="G189"/>
      <c r="H189"/>
      <c r="I189" s="14"/>
      <c r="J189" s="14"/>
      <c r="K189" s="14"/>
      <c r="L189" s="14"/>
      <c r="M189" s="14"/>
      <c r="N189" s="15"/>
    </row>
    <row r="190" spans="1:14" ht="28.5" x14ac:dyDescent="0.25">
      <c r="A190" s="36"/>
      <c r="B190" s="43" t="s">
        <v>32</v>
      </c>
      <c r="C190" s="44">
        <v>40</v>
      </c>
      <c r="D190" s="668">
        <v>40</v>
      </c>
      <c r="E190" s="1081">
        <f>+D190+D191</f>
        <v>65</v>
      </c>
      <c r="F190"/>
      <c r="G190"/>
      <c r="H190"/>
      <c r="I190" s="14"/>
      <c r="J190" s="14"/>
      <c r="K190" s="14"/>
      <c r="L190" s="14"/>
      <c r="M190" s="14"/>
      <c r="N190" s="15"/>
    </row>
    <row r="191" spans="1:14" ht="42.75" x14ac:dyDescent="0.25">
      <c r="A191" s="36"/>
      <c r="B191" s="43" t="s">
        <v>33</v>
      </c>
      <c r="C191" s="44">
        <v>60</v>
      </c>
      <c r="D191" s="668">
        <v>25</v>
      </c>
      <c r="E191" s="1082"/>
      <c r="F191"/>
      <c r="G191"/>
      <c r="H191"/>
      <c r="I191" s="14"/>
      <c r="J191" s="14"/>
      <c r="K191" s="14"/>
      <c r="L191" s="14"/>
      <c r="M191" s="14"/>
      <c r="N191" s="15"/>
    </row>
    <row r="192" spans="1:14" x14ac:dyDescent="0.25">
      <c r="A192" s="36"/>
      <c r="C192" s="37"/>
      <c r="D192" s="21"/>
      <c r="E192" s="38"/>
      <c r="F192" s="34"/>
      <c r="G192" s="34"/>
      <c r="H192" s="34"/>
      <c r="I192" s="35"/>
      <c r="J192" s="35"/>
      <c r="K192" s="35"/>
      <c r="L192" s="35"/>
      <c r="M192" s="35"/>
    </row>
    <row r="193" spans="1:17" x14ac:dyDescent="0.25">
      <c r="A193" s="36"/>
      <c r="C193" s="37"/>
      <c r="D193" s="21"/>
      <c r="E193" s="38"/>
      <c r="F193" s="34"/>
      <c r="G193" s="34"/>
      <c r="H193" s="34"/>
      <c r="I193" s="35"/>
      <c r="J193" s="35"/>
      <c r="K193" s="35"/>
      <c r="L193" s="35"/>
      <c r="M193" s="35"/>
    </row>
    <row r="194" spans="1:17" x14ac:dyDescent="0.25">
      <c r="A194" s="36"/>
      <c r="C194" s="37"/>
      <c r="D194" s="21"/>
      <c r="E194" s="38"/>
      <c r="F194" s="34"/>
      <c r="G194" s="34"/>
      <c r="H194" s="34"/>
      <c r="I194" s="35"/>
      <c r="J194" s="35"/>
      <c r="K194" s="35"/>
      <c r="L194" s="35"/>
      <c r="M194" s="35"/>
    </row>
    <row r="195" spans="1:17" ht="15.75" thickBot="1" x14ac:dyDescent="0.3">
      <c r="M195" s="1083" t="s">
        <v>34</v>
      </c>
      <c r="N195" s="1083"/>
    </row>
    <row r="196" spans="1:17" x14ac:dyDescent="0.25">
      <c r="B196" s="39" t="s">
        <v>35</v>
      </c>
      <c r="M196" s="45"/>
      <c r="N196" s="45"/>
    </row>
    <row r="197" spans="1:17" ht="15.75" thickBot="1" x14ac:dyDescent="0.3">
      <c r="M197" s="45"/>
      <c r="N197" s="45"/>
    </row>
    <row r="198" spans="1:17" ht="60" x14ac:dyDescent="0.25">
      <c r="A198" s="14"/>
      <c r="B198" s="46" t="s">
        <v>36</v>
      </c>
      <c r="C198" s="46" t="s">
        <v>37</v>
      </c>
      <c r="D198" s="46" t="s">
        <v>38</v>
      </c>
      <c r="E198" s="46" t="s">
        <v>39</v>
      </c>
      <c r="F198" s="46" t="s">
        <v>40</v>
      </c>
      <c r="G198" s="46" t="s">
        <v>41</v>
      </c>
      <c r="H198" s="46" t="s">
        <v>42</v>
      </c>
      <c r="I198" s="46" t="s">
        <v>43</v>
      </c>
      <c r="J198" s="46" t="s">
        <v>44</v>
      </c>
      <c r="K198" s="46" t="s">
        <v>45</v>
      </c>
      <c r="L198" s="46" t="s">
        <v>46</v>
      </c>
      <c r="M198" s="47" t="s">
        <v>47</v>
      </c>
      <c r="N198" s="46" t="s">
        <v>48</v>
      </c>
      <c r="O198" s="46" t="s">
        <v>49</v>
      </c>
      <c r="P198" s="48" t="s">
        <v>50</v>
      </c>
      <c r="Q198" s="48" t="s">
        <v>51</v>
      </c>
    </row>
    <row r="199" spans="1:17" ht="165" x14ac:dyDescent="0.25">
      <c r="A199" s="62">
        <v>1</v>
      </c>
      <c r="B199" s="49" t="s">
        <v>1612</v>
      </c>
      <c r="C199" s="50" t="s">
        <v>1641</v>
      </c>
      <c r="D199" s="49" t="s">
        <v>769</v>
      </c>
      <c r="E199" s="101">
        <v>768</v>
      </c>
      <c r="F199" s="52" t="s">
        <v>21</v>
      </c>
      <c r="G199" s="53" t="s">
        <v>54</v>
      </c>
      <c r="H199" s="54" t="s">
        <v>1621</v>
      </c>
      <c r="I199" s="55" t="s">
        <v>1011</v>
      </c>
      <c r="J199" s="55" t="s">
        <v>22</v>
      </c>
      <c r="K199" s="101">
        <v>12</v>
      </c>
      <c r="L199" s="101">
        <v>2</v>
      </c>
      <c r="M199" s="101">
        <v>129</v>
      </c>
      <c r="N199" s="56" t="s">
        <v>54</v>
      </c>
      <c r="O199" s="57"/>
      <c r="P199" s="57">
        <v>123</v>
      </c>
      <c r="Q199" s="58" t="s">
        <v>1658</v>
      </c>
    </row>
    <row r="200" spans="1:17" ht="60" x14ac:dyDescent="0.25">
      <c r="A200" s="62">
        <f>+A199+1</f>
        <v>2</v>
      </c>
      <c r="B200" s="49" t="s">
        <v>1612</v>
      </c>
      <c r="C200" s="50" t="s">
        <v>1641</v>
      </c>
      <c r="D200" s="49" t="s">
        <v>544</v>
      </c>
      <c r="E200" s="101" t="s">
        <v>1659</v>
      </c>
      <c r="F200" s="52" t="s">
        <v>22</v>
      </c>
      <c r="G200" s="52" t="s">
        <v>54</v>
      </c>
      <c r="H200" s="52" t="s">
        <v>1660</v>
      </c>
      <c r="I200" s="55" t="s">
        <v>1661</v>
      </c>
      <c r="J200" s="55" t="s">
        <v>22</v>
      </c>
      <c r="K200" s="101">
        <v>8</v>
      </c>
      <c r="L200" s="101">
        <v>2</v>
      </c>
      <c r="M200" s="101">
        <v>730</v>
      </c>
      <c r="N200" s="56" t="s">
        <v>54</v>
      </c>
      <c r="O200" s="57">
        <v>811500000</v>
      </c>
      <c r="P200" s="57"/>
      <c r="Q200" s="58" t="s">
        <v>1662</v>
      </c>
    </row>
    <row r="201" spans="1:17" ht="405" x14ac:dyDescent="0.25">
      <c r="A201" s="62">
        <f t="shared" ref="A201:A206" si="5">+A200+1</f>
        <v>3</v>
      </c>
      <c r="B201" s="49" t="s">
        <v>1612</v>
      </c>
      <c r="C201" s="50" t="s">
        <v>1641</v>
      </c>
      <c r="D201" s="49" t="s">
        <v>1663</v>
      </c>
      <c r="E201" s="101">
        <v>1446</v>
      </c>
      <c r="F201" s="52" t="s">
        <v>21</v>
      </c>
      <c r="G201" s="52" t="s">
        <v>54</v>
      </c>
      <c r="H201" s="415" t="s">
        <v>1031</v>
      </c>
      <c r="I201" s="417" t="s">
        <v>1661</v>
      </c>
      <c r="J201" s="55" t="s">
        <v>22</v>
      </c>
      <c r="K201" s="101">
        <v>8</v>
      </c>
      <c r="L201" s="101">
        <v>2</v>
      </c>
      <c r="M201" s="101">
        <v>42</v>
      </c>
      <c r="N201" s="56" t="s">
        <v>54</v>
      </c>
      <c r="O201" s="57" t="s">
        <v>54</v>
      </c>
      <c r="P201" s="57"/>
      <c r="Q201" s="58" t="s">
        <v>1664</v>
      </c>
    </row>
    <row r="202" spans="1:17" ht="405" x14ac:dyDescent="0.25">
      <c r="A202" s="62">
        <f t="shared" si="5"/>
        <v>4</v>
      </c>
      <c r="B202" s="49" t="s">
        <v>1612</v>
      </c>
      <c r="C202" s="50" t="s">
        <v>1641</v>
      </c>
      <c r="D202" s="49" t="s">
        <v>1663</v>
      </c>
      <c r="E202" s="101">
        <v>1446</v>
      </c>
      <c r="F202" s="52" t="s">
        <v>21</v>
      </c>
      <c r="G202" s="52" t="s">
        <v>54</v>
      </c>
      <c r="H202" s="52" t="s">
        <v>1665</v>
      </c>
      <c r="I202" s="55" t="s">
        <v>1666</v>
      </c>
      <c r="J202" s="55" t="s">
        <v>54</v>
      </c>
      <c r="K202" s="101">
        <v>10</v>
      </c>
      <c r="L202" s="101">
        <v>0</v>
      </c>
      <c r="M202" s="101">
        <v>46</v>
      </c>
      <c r="N202" s="56" t="s">
        <v>54</v>
      </c>
      <c r="O202" s="57" t="s">
        <v>54</v>
      </c>
      <c r="P202" s="57"/>
      <c r="Q202" s="58" t="s">
        <v>1667</v>
      </c>
    </row>
    <row r="203" spans="1:17" ht="405" x14ac:dyDescent="0.25">
      <c r="A203" s="62">
        <f t="shared" si="5"/>
        <v>5</v>
      </c>
      <c r="B203" s="49" t="s">
        <v>1612</v>
      </c>
      <c r="C203" s="50" t="s">
        <v>1641</v>
      </c>
      <c r="D203" s="49" t="s">
        <v>1663</v>
      </c>
      <c r="E203" s="101">
        <v>1446</v>
      </c>
      <c r="F203" s="52" t="s">
        <v>21</v>
      </c>
      <c r="G203" s="52" t="s">
        <v>54</v>
      </c>
      <c r="H203" s="52" t="s">
        <v>1668</v>
      </c>
      <c r="I203" s="55" t="s">
        <v>1669</v>
      </c>
      <c r="J203" s="55" t="s">
        <v>54</v>
      </c>
      <c r="K203" s="101">
        <v>10</v>
      </c>
      <c r="L203" s="101">
        <v>0</v>
      </c>
      <c r="M203" s="101">
        <v>28</v>
      </c>
      <c r="N203" s="56" t="s">
        <v>54</v>
      </c>
      <c r="O203" s="57" t="s">
        <v>54</v>
      </c>
      <c r="P203" s="57"/>
      <c r="Q203" s="58" t="s">
        <v>1670</v>
      </c>
    </row>
    <row r="204" spans="1:17" ht="30" x14ac:dyDescent="0.25">
      <c r="A204" s="62">
        <f t="shared" si="5"/>
        <v>6</v>
      </c>
      <c r="B204" s="49" t="s">
        <v>1612</v>
      </c>
      <c r="C204" s="50" t="s">
        <v>1641</v>
      </c>
      <c r="D204" s="49" t="s">
        <v>1663</v>
      </c>
      <c r="E204" s="101" t="s">
        <v>54</v>
      </c>
      <c r="F204" s="52" t="s">
        <v>21</v>
      </c>
      <c r="G204" s="52" t="s">
        <v>54</v>
      </c>
      <c r="H204" s="52"/>
      <c r="I204" s="55"/>
      <c r="J204" s="55"/>
      <c r="K204" s="101"/>
      <c r="L204" s="101"/>
      <c r="M204" s="101"/>
      <c r="N204" s="56"/>
      <c r="O204" s="57"/>
      <c r="P204" s="57"/>
      <c r="Q204" s="58"/>
    </row>
    <row r="205" spans="1:17" x14ac:dyDescent="0.25">
      <c r="A205" s="62">
        <f t="shared" si="5"/>
        <v>7</v>
      </c>
      <c r="B205" s="49"/>
      <c r="C205" s="50"/>
      <c r="D205" s="49"/>
      <c r="E205" s="101"/>
      <c r="F205" s="52"/>
      <c r="G205" s="52"/>
      <c r="H205" s="52"/>
      <c r="I205" s="55"/>
      <c r="J205" s="55"/>
      <c r="K205" s="101"/>
      <c r="L205" s="101"/>
      <c r="M205" s="101"/>
      <c r="N205" s="56"/>
      <c r="O205" s="57"/>
      <c r="P205" s="57"/>
      <c r="Q205" s="58"/>
    </row>
    <row r="206" spans="1:17" x14ac:dyDescent="0.25">
      <c r="A206" s="62">
        <f t="shared" si="5"/>
        <v>8</v>
      </c>
      <c r="B206" s="49"/>
      <c r="C206" s="50"/>
      <c r="D206" s="49"/>
      <c r="E206" s="101"/>
      <c r="F206" s="52"/>
      <c r="G206" s="52"/>
      <c r="H206" s="52"/>
      <c r="I206" s="55"/>
      <c r="J206" s="55"/>
      <c r="K206" s="101"/>
      <c r="L206" s="55"/>
      <c r="M206" s="101"/>
      <c r="N206" s="56"/>
      <c r="O206" s="57"/>
      <c r="P206" s="57"/>
      <c r="Q206" s="58"/>
    </row>
    <row r="207" spans="1:17" x14ac:dyDescent="0.25">
      <c r="A207" s="62"/>
      <c r="B207" s="63" t="s">
        <v>31</v>
      </c>
      <c r="C207" s="50"/>
      <c r="D207" s="49"/>
      <c r="E207" s="101"/>
      <c r="F207" s="52"/>
      <c r="G207" s="52"/>
      <c r="H207" s="52"/>
      <c r="I207" s="55"/>
      <c r="J207" s="55"/>
      <c r="K207" s="67">
        <f t="shared" ref="K207" si="6">SUM(K199:K206)</f>
        <v>48</v>
      </c>
      <c r="L207" s="67">
        <f t="shared" ref="L207:N207" si="7">SUM(L199:L206)</f>
        <v>6</v>
      </c>
      <c r="M207" s="66">
        <f t="shared" si="7"/>
        <v>975</v>
      </c>
      <c r="N207" s="67">
        <f t="shared" si="7"/>
        <v>0</v>
      </c>
      <c r="O207" s="57"/>
      <c r="P207" s="57"/>
      <c r="Q207" s="68"/>
    </row>
    <row r="208" spans="1:17" x14ac:dyDescent="0.25">
      <c r="A208" s="69"/>
      <c r="B208" s="69"/>
      <c r="C208" s="69"/>
      <c r="D208" s="69"/>
      <c r="E208" s="70"/>
      <c r="F208" s="69"/>
      <c r="G208" s="69"/>
      <c r="H208" s="69"/>
      <c r="I208" s="69"/>
      <c r="J208" s="69"/>
      <c r="K208" s="69"/>
      <c r="L208" s="69"/>
      <c r="M208" s="69"/>
      <c r="N208" s="69"/>
      <c r="O208" s="69"/>
      <c r="P208" s="69"/>
      <c r="Q208" s="69"/>
    </row>
    <row r="209" spans="1:18" x14ac:dyDescent="0.25">
      <c r="A209" s="69"/>
      <c r="B209" s="1069" t="s">
        <v>76</v>
      </c>
      <c r="C209" s="1069" t="s">
        <v>77</v>
      </c>
      <c r="D209" s="1071" t="s">
        <v>78</v>
      </c>
      <c r="E209" s="1071"/>
      <c r="F209" s="69"/>
      <c r="G209" s="69"/>
      <c r="H209" s="69"/>
      <c r="I209" s="69"/>
      <c r="J209" s="69"/>
      <c r="K209" s="69"/>
      <c r="L209" s="69"/>
      <c r="M209" s="69"/>
      <c r="N209" s="69"/>
      <c r="O209" s="69"/>
      <c r="P209" s="69"/>
      <c r="Q209" s="69"/>
    </row>
    <row r="210" spans="1:18" x14ac:dyDescent="0.25">
      <c r="A210" s="69"/>
      <c r="B210" s="1070"/>
      <c r="C210" s="1070"/>
      <c r="D210" s="673" t="s">
        <v>79</v>
      </c>
      <c r="E210" s="71" t="s">
        <v>80</v>
      </c>
      <c r="F210" s="69"/>
      <c r="G210" s="69"/>
      <c r="H210" s="69"/>
      <c r="I210" s="69"/>
      <c r="J210" s="69"/>
      <c r="K210" s="69"/>
      <c r="L210" s="69"/>
      <c r="M210" s="69"/>
      <c r="N210" s="69"/>
      <c r="O210" s="69"/>
      <c r="P210" s="69"/>
      <c r="Q210" s="69"/>
    </row>
    <row r="211" spans="1:18" ht="18.75" x14ac:dyDescent="0.25">
      <c r="A211" s="69"/>
      <c r="B211" s="72" t="s">
        <v>81</v>
      </c>
      <c r="C211" s="73">
        <f>+K207</f>
        <v>48</v>
      </c>
      <c r="D211" s="75" t="s">
        <v>24</v>
      </c>
      <c r="E211" s="75"/>
      <c r="F211" s="76"/>
      <c r="G211" s="76"/>
      <c r="H211" s="76"/>
      <c r="I211" s="76"/>
      <c r="J211" s="76"/>
      <c r="K211" s="76"/>
      <c r="L211" s="76"/>
      <c r="M211" s="76"/>
      <c r="N211" s="69"/>
      <c r="O211" s="69"/>
      <c r="P211" s="69"/>
      <c r="Q211" s="69"/>
    </row>
    <row r="212" spans="1:18" x14ac:dyDescent="0.25">
      <c r="A212" s="69"/>
      <c r="B212" s="72" t="s">
        <v>82</v>
      </c>
      <c r="C212" s="73">
        <f>+M207</f>
        <v>975</v>
      </c>
      <c r="D212" s="75" t="s">
        <v>24</v>
      </c>
      <c r="E212" s="75"/>
      <c r="F212" s="69"/>
      <c r="G212" s="69"/>
      <c r="H212" s="69"/>
      <c r="I212" s="69"/>
      <c r="J212" s="69"/>
      <c r="K212" s="69"/>
      <c r="L212" s="69"/>
      <c r="M212" s="69"/>
      <c r="N212" s="69"/>
      <c r="O212" s="69"/>
      <c r="P212" s="69"/>
      <c r="Q212" s="69"/>
    </row>
    <row r="213" spans="1:18" x14ac:dyDescent="0.25">
      <c r="A213" s="69"/>
      <c r="B213" s="77"/>
      <c r="C213" s="1087"/>
      <c r="D213" s="1087"/>
      <c r="E213" s="1087"/>
      <c r="F213" s="1087"/>
      <c r="G213" s="1087"/>
      <c r="H213" s="1087"/>
      <c r="I213" s="1087"/>
      <c r="J213" s="1087"/>
      <c r="K213" s="1087"/>
      <c r="L213" s="1087"/>
      <c r="M213" s="1087"/>
      <c r="N213" s="1087"/>
      <c r="O213" s="69"/>
      <c r="P213" s="69"/>
      <c r="Q213" s="69"/>
    </row>
    <row r="214" spans="1:18" ht="15.75" thickBot="1" x14ac:dyDescent="0.3"/>
    <row r="215" spans="1:18" ht="27" thickBot="1" x14ac:dyDescent="0.3">
      <c r="B215" s="1088" t="s">
        <v>83</v>
      </c>
      <c r="C215" s="1088"/>
      <c r="D215" s="1088"/>
      <c r="E215" s="1088"/>
      <c r="F215" s="1088"/>
      <c r="G215" s="1088"/>
      <c r="H215" s="1088"/>
      <c r="I215" s="1088"/>
      <c r="J215" s="1088"/>
      <c r="K215" s="1088"/>
      <c r="L215" s="1088"/>
      <c r="M215" s="1088"/>
      <c r="N215" s="1088"/>
    </row>
    <row r="218" spans="1:18" ht="105" x14ac:dyDescent="0.25">
      <c r="B218" s="78" t="s">
        <v>84</v>
      </c>
      <c r="C218" s="79" t="s">
        <v>85</v>
      </c>
      <c r="D218" s="79" t="s">
        <v>86</v>
      </c>
      <c r="E218" s="79" t="s">
        <v>87</v>
      </c>
      <c r="F218" s="79" t="s">
        <v>88</v>
      </c>
      <c r="G218" s="79" t="s">
        <v>89</v>
      </c>
      <c r="H218" s="79" t="s">
        <v>90</v>
      </c>
      <c r="I218" s="79" t="s">
        <v>91</v>
      </c>
      <c r="J218" s="79" t="s">
        <v>92</v>
      </c>
      <c r="K218" s="79" t="s">
        <v>93</v>
      </c>
      <c r="L218" s="79" t="s">
        <v>94</v>
      </c>
      <c r="M218" s="80" t="s">
        <v>95</v>
      </c>
      <c r="N218" s="80" t="s">
        <v>96</v>
      </c>
      <c r="O218" s="1084" t="s">
        <v>97</v>
      </c>
      <c r="P218" s="1086"/>
      <c r="Q218" s="79" t="s">
        <v>98</v>
      </c>
    </row>
    <row r="219" spans="1:18" ht="75.75" customHeight="1" x14ac:dyDescent="0.25">
      <c r="B219" s="81" t="s">
        <v>1671</v>
      </c>
      <c r="C219" s="81" t="s">
        <v>1672</v>
      </c>
      <c r="D219" s="426" t="s">
        <v>470</v>
      </c>
      <c r="E219" s="82">
        <v>78</v>
      </c>
      <c r="F219" s="83" t="s">
        <v>54</v>
      </c>
      <c r="G219" s="83" t="s">
        <v>54</v>
      </c>
      <c r="H219" s="83" t="s">
        <v>21</v>
      </c>
      <c r="I219" s="84" t="s">
        <v>54</v>
      </c>
      <c r="J219" s="84" t="s">
        <v>21</v>
      </c>
      <c r="K219" s="41" t="s">
        <v>21</v>
      </c>
      <c r="L219" s="41" t="s">
        <v>21</v>
      </c>
      <c r="M219" s="41" t="s">
        <v>21</v>
      </c>
      <c r="N219" s="41" t="s">
        <v>21</v>
      </c>
      <c r="O219" s="1274"/>
      <c r="P219" s="1275"/>
      <c r="Q219" s="41" t="s">
        <v>21</v>
      </c>
      <c r="R219" s="427" t="s">
        <v>1673</v>
      </c>
    </row>
    <row r="220" spans="1:18" ht="80.25" customHeight="1" x14ac:dyDescent="0.25">
      <c r="B220" s="81" t="s">
        <v>1671</v>
      </c>
      <c r="C220" s="81" t="s">
        <v>1672</v>
      </c>
      <c r="D220" s="87" t="s">
        <v>469</v>
      </c>
      <c r="E220" s="82">
        <v>130</v>
      </c>
      <c r="F220" s="83" t="s">
        <v>54</v>
      </c>
      <c r="G220" s="83" t="s">
        <v>54</v>
      </c>
      <c r="H220" s="83" t="s">
        <v>21</v>
      </c>
      <c r="I220" s="84" t="s">
        <v>54</v>
      </c>
      <c r="J220" s="84" t="s">
        <v>21</v>
      </c>
      <c r="K220" s="41" t="s">
        <v>21</v>
      </c>
      <c r="L220" s="41" t="s">
        <v>21</v>
      </c>
      <c r="M220" s="41" t="s">
        <v>21</v>
      </c>
      <c r="N220" s="41" t="s">
        <v>21</v>
      </c>
      <c r="O220" s="1274"/>
      <c r="P220" s="1275"/>
      <c r="Q220" s="41" t="s">
        <v>21</v>
      </c>
    </row>
    <row r="221" spans="1:18" x14ac:dyDescent="0.25">
      <c r="B221" s="81"/>
      <c r="C221" s="81"/>
      <c r="D221" s="82"/>
      <c r="E221" s="82"/>
      <c r="F221" s="83"/>
      <c r="G221" s="83"/>
      <c r="H221" s="83"/>
      <c r="I221" s="84"/>
      <c r="J221" s="84"/>
      <c r="K221" s="41"/>
      <c r="L221" s="41"/>
      <c r="M221" s="41"/>
      <c r="N221" s="41"/>
      <c r="O221" s="994"/>
      <c r="P221" s="996"/>
      <c r="Q221" s="41"/>
    </row>
    <row r="222" spans="1:18" x14ac:dyDescent="0.25">
      <c r="B222" s="81"/>
      <c r="C222" s="81"/>
      <c r="D222" s="82"/>
      <c r="E222" s="82"/>
      <c r="F222" s="83"/>
      <c r="G222" s="83"/>
      <c r="H222" s="83"/>
      <c r="I222" s="84"/>
      <c r="J222" s="84"/>
      <c r="K222" s="41"/>
      <c r="L222" s="41"/>
      <c r="M222" s="41"/>
      <c r="N222" s="41"/>
      <c r="O222" s="994"/>
      <c r="P222" s="996"/>
      <c r="Q222" s="41"/>
    </row>
    <row r="223" spans="1:18" x14ac:dyDescent="0.25">
      <c r="B223" s="81"/>
      <c r="C223" s="81"/>
      <c r="D223" s="82"/>
      <c r="E223" s="82"/>
      <c r="F223" s="83"/>
      <c r="G223" s="83"/>
      <c r="H223" s="83"/>
      <c r="I223" s="84"/>
      <c r="J223" s="84"/>
      <c r="K223" s="41"/>
      <c r="L223" s="41"/>
      <c r="M223" s="41"/>
      <c r="N223" s="41"/>
      <c r="O223" s="994"/>
      <c r="P223" s="996"/>
      <c r="Q223" s="41"/>
    </row>
    <row r="224" spans="1:18" x14ac:dyDescent="0.25">
      <c r="B224" s="81"/>
      <c r="C224" s="81"/>
      <c r="D224" s="82"/>
      <c r="E224" s="82"/>
      <c r="F224" s="83"/>
      <c r="G224" s="83"/>
      <c r="H224" s="83"/>
      <c r="I224" s="84"/>
      <c r="J224" s="84"/>
      <c r="K224" s="41"/>
      <c r="L224" s="41"/>
      <c r="M224" s="41"/>
      <c r="N224" s="41"/>
      <c r="O224" s="994"/>
      <c r="P224" s="996"/>
      <c r="Q224" s="41"/>
    </row>
    <row r="225" spans="2:17" x14ac:dyDescent="0.25">
      <c r="B225" s="41"/>
      <c r="C225" s="41"/>
      <c r="D225" s="41"/>
      <c r="E225" s="41"/>
      <c r="F225" s="41"/>
      <c r="G225" s="41"/>
      <c r="H225" s="41"/>
      <c r="I225" s="41"/>
      <c r="J225" s="41"/>
      <c r="K225" s="41"/>
      <c r="L225" s="41"/>
      <c r="M225" s="41"/>
      <c r="N225" s="41"/>
      <c r="O225" s="994"/>
      <c r="P225" s="996"/>
      <c r="Q225" s="41"/>
    </row>
    <row r="226" spans="2:17" x14ac:dyDescent="0.25">
      <c r="B226" s="2" t="s">
        <v>107</v>
      </c>
    </row>
    <row r="227" spans="2:17" x14ac:dyDescent="0.25">
      <c r="B227" s="2" t="s">
        <v>108</v>
      </c>
    </row>
    <row r="228" spans="2:17" x14ac:dyDescent="0.25">
      <c r="B228" s="2" t="s">
        <v>109</v>
      </c>
    </row>
    <row r="230" spans="2:17" ht="15.75" thickBot="1" x14ac:dyDescent="0.3"/>
    <row r="231" spans="2:17" ht="27" thickBot="1" x14ac:dyDescent="0.3">
      <c r="B231" s="1091" t="s">
        <v>110</v>
      </c>
      <c r="C231" s="1092"/>
      <c r="D231" s="1092"/>
      <c r="E231" s="1092"/>
      <c r="F231" s="1092"/>
      <c r="G231" s="1092"/>
      <c r="H231" s="1092"/>
      <c r="I231" s="1092"/>
      <c r="J231" s="1092"/>
      <c r="K231" s="1092"/>
      <c r="L231" s="1092"/>
      <c r="M231" s="1092"/>
      <c r="N231" s="1093"/>
    </row>
    <row r="236" spans="2:17" ht="75" x14ac:dyDescent="0.25">
      <c r="B236" s="78" t="s">
        <v>111</v>
      </c>
      <c r="C236" s="78" t="s">
        <v>112</v>
      </c>
      <c r="D236" s="78" t="s">
        <v>113</v>
      </c>
      <c r="E236" s="78" t="s">
        <v>114</v>
      </c>
      <c r="F236" s="78" t="s">
        <v>115</v>
      </c>
      <c r="G236" s="78" t="s">
        <v>116</v>
      </c>
      <c r="H236" s="78" t="s">
        <v>117</v>
      </c>
      <c r="I236" s="78" t="s">
        <v>118</v>
      </c>
      <c r="J236" s="1084" t="s">
        <v>119</v>
      </c>
      <c r="K236" s="1085"/>
      <c r="L236" s="1086"/>
      <c r="M236" s="78" t="s">
        <v>120</v>
      </c>
      <c r="N236" s="78" t="s">
        <v>121</v>
      </c>
      <c r="O236" s="78" t="s">
        <v>122</v>
      </c>
      <c r="P236" s="1084" t="s">
        <v>97</v>
      </c>
      <c r="Q236" s="1086"/>
    </row>
    <row r="237" spans="2:17" ht="30" x14ac:dyDescent="0.25">
      <c r="B237" s="85" t="s">
        <v>123</v>
      </c>
      <c r="C237" s="116"/>
      <c r="D237" s="85" t="s">
        <v>1674</v>
      </c>
      <c r="E237" s="85">
        <v>98652505</v>
      </c>
      <c r="F237" s="85" t="s">
        <v>1675</v>
      </c>
      <c r="G237" s="85" t="s">
        <v>1676</v>
      </c>
      <c r="H237" s="85">
        <v>2001</v>
      </c>
      <c r="I237" s="428" t="s">
        <v>1677</v>
      </c>
      <c r="J237" s="117" t="s">
        <v>1612</v>
      </c>
      <c r="K237" s="114" t="s">
        <v>1678</v>
      </c>
      <c r="L237" s="113" t="s">
        <v>1679</v>
      </c>
      <c r="M237" s="112" t="s">
        <v>21</v>
      </c>
      <c r="N237" s="112" t="s">
        <v>21</v>
      </c>
      <c r="O237" s="112" t="s">
        <v>21</v>
      </c>
      <c r="P237" s="1119"/>
      <c r="Q237" s="1119"/>
    </row>
    <row r="238" spans="2:17" ht="45" x14ac:dyDescent="0.25">
      <c r="B238" s="85" t="s">
        <v>229</v>
      </c>
      <c r="C238" s="116"/>
      <c r="D238" s="85" t="s">
        <v>1680</v>
      </c>
      <c r="E238" s="85">
        <v>1040034455</v>
      </c>
      <c r="F238" s="85" t="s">
        <v>273</v>
      </c>
      <c r="G238" s="85" t="s">
        <v>1681</v>
      </c>
      <c r="H238" s="85">
        <v>2006</v>
      </c>
      <c r="I238" s="99" t="s">
        <v>295</v>
      </c>
      <c r="J238" s="704" t="s">
        <v>1612</v>
      </c>
      <c r="K238" s="114" t="s">
        <v>1682</v>
      </c>
      <c r="L238" s="113" t="s">
        <v>273</v>
      </c>
      <c r="M238" s="112" t="s">
        <v>21</v>
      </c>
      <c r="N238" s="112" t="s">
        <v>21</v>
      </c>
      <c r="O238" s="112" t="s">
        <v>21</v>
      </c>
      <c r="P238" s="688"/>
      <c r="Q238" s="688"/>
    </row>
    <row r="239" spans="2:17" ht="15.75" thickBot="1" x14ac:dyDescent="0.3"/>
    <row r="240" spans="2:17" ht="27" thickBot="1" x14ac:dyDescent="0.3">
      <c r="B240" s="1091" t="s">
        <v>145</v>
      </c>
      <c r="C240" s="1092"/>
      <c r="D240" s="1092"/>
      <c r="E240" s="1092"/>
      <c r="F240" s="1092"/>
      <c r="G240" s="1092"/>
      <c r="H240" s="1092"/>
      <c r="I240" s="1092"/>
      <c r="J240" s="1092"/>
      <c r="K240" s="1092"/>
      <c r="L240" s="1092"/>
      <c r="M240" s="1092"/>
      <c r="N240" s="1093"/>
    </row>
    <row r="243" spans="1:17" ht="30" x14ac:dyDescent="0.25">
      <c r="B243" s="79" t="s">
        <v>20</v>
      </c>
      <c r="C243" s="79" t="s">
        <v>146</v>
      </c>
      <c r="D243" s="1084" t="s">
        <v>97</v>
      </c>
      <c r="E243" s="1086"/>
    </row>
    <row r="244" spans="1:17" x14ac:dyDescent="0.25">
      <c r="B244" s="682" t="s">
        <v>147</v>
      </c>
      <c r="C244" s="668" t="s">
        <v>21</v>
      </c>
      <c r="D244" s="993"/>
      <c r="E244" s="993"/>
    </row>
    <row r="247" spans="1:17" ht="26.25" x14ac:dyDescent="0.25">
      <c r="B247" s="1072" t="s">
        <v>148</v>
      </c>
      <c r="C247" s="1073"/>
      <c r="D247" s="1073"/>
      <c r="E247" s="1073"/>
      <c r="F247" s="1073"/>
      <c r="G247" s="1073"/>
      <c r="H247" s="1073"/>
      <c r="I247" s="1073"/>
      <c r="J247" s="1073"/>
      <c r="K247" s="1073"/>
      <c r="L247" s="1073"/>
      <c r="M247" s="1073"/>
      <c r="N247" s="1073"/>
      <c r="O247" s="1073"/>
      <c r="P247" s="1073"/>
    </row>
    <row r="249" spans="1:17" ht="15.75" thickBot="1" x14ac:dyDescent="0.3"/>
    <row r="250" spans="1:17" ht="27" thickBot="1" x14ac:dyDescent="0.3">
      <c r="B250" s="1091" t="s">
        <v>149</v>
      </c>
      <c r="C250" s="1092"/>
      <c r="D250" s="1092"/>
      <c r="E250" s="1092"/>
      <c r="F250" s="1092"/>
      <c r="G250" s="1092"/>
      <c r="H250" s="1092"/>
      <c r="I250" s="1092"/>
      <c r="J250" s="1092"/>
      <c r="K250" s="1092"/>
      <c r="L250" s="1092"/>
      <c r="M250" s="1092"/>
      <c r="N250" s="1093"/>
    </row>
    <row r="252" spans="1:17" ht="15.75" thickBot="1" x14ac:dyDescent="0.3">
      <c r="M252" s="45"/>
      <c r="N252" s="45"/>
    </row>
    <row r="253" spans="1:17" ht="60" x14ac:dyDescent="0.25">
      <c r="A253" s="14"/>
      <c r="B253" s="46" t="s">
        <v>36</v>
      </c>
      <c r="C253" s="46" t="s">
        <v>37</v>
      </c>
      <c r="D253" s="46" t="s">
        <v>38</v>
      </c>
      <c r="E253" s="46" t="s">
        <v>39</v>
      </c>
      <c r="F253" s="46" t="s">
        <v>40</v>
      </c>
      <c r="G253" s="46" t="s">
        <v>41</v>
      </c>
      <c r="H253" s="46" t="s">
        <v>42</v>
      </c>
      <c r="I253" s="46" t="s">
        <v>43</v>
      </c>
      <c r="J253" s="46" t="s">
        <v>44</v>
      </c>
      <c r="K253" s="46" t="s">
        <v>45</v>
      </c>
      <c r="L253" s="46" t="s">
        <v>46</v>
      </c>
      <c r="M253" s="47" t="s">
        <v>47</v>
      </c>
      <c r="N253" s="46" t="s">
        <v>48</v>
      </c>
      <c r="O253" s="46" t="s">
        <v>49</v>
      </c>
      <c r="P253" s="48" t="s">
        <v>50</v>
      </c>
      <c r="Q253" s="48" t="s">
        <v>51</v>
      </c>
    </row>
    <row r="254" spans="1:17" ht="30" x14ac:dyDescent="0.25">
      <c r="A254" s="62">
        <v>1</v>
      </c>
      <c r="B254" s="49" t="s">
        <v>1612</v>
      </c>
      <c r="C254" s="50" t="s">
        <v>1612</v>
      </c>
      <c r="D254" s="49" t="s">
        <v>1683</v>
      </c>
      <c r="E254" s="101">
        <v>299</v>
      </c>
      <c r="F254" s="52" t="s">
        <v>21</v>
      </c>
      <c r="G254" s="53" t="s">
        <v>54</v>
      </c>
      <c r="H254" s="54" t="s">
        <v>762</v>
      </c>
      <c r="I254" s="55" t="s">
        <v>246</v>
      </c>
      <c r="J254" s="55" t="s">
        <v>22</v>
      </c>
      <c r="K254" s="101">
        <v>24</v>
      </c>
      <c r="L254" s="101">
        <v>0</v>
      </c>
      <c r="M254" s="51">
        <v>89</v>
      </c>
      <c r="N254" s="56">
        <v>0</v>
      </c>
      <c r="O254" s="57" t="s">
        <v>54</v>
      </c>
      <c r="P254" s="57">
        <v>135</v>
      </c>
      <c r="Q254" s="58"/>
    </row>
    <row r="255" spans="1:17" x14ac:dyDescent="0.25">
      <c r="A255" s="62">
        <f>+A254+1</f>
        <v>2</v>
      </c>
      <c r="B255" s="49"/>
      <c r="C255" s="50"/>
      <c r="D255" s="49"/>
      <c r="E255" s="101"/>
      <c r="F255" s="52"/>
      <c r="G255" s="52"/>
      <c r="H255" s="52"/>
      <c r="I255" s="55"/>
      <c r="J255" s="55"/>
      <c r="K255" s="55"/>
      <c r="L255" s="55"/>
      <c r="M255" s="56"/>
      <c r="N255" s="56"/>
      <c r="O255" s="57"/>
      <c r="P255" s="57"/>
      <c r="Q255" s="58"/>
    </row>
    <row r="256" spans="1:17" x14ac:dyDescent="0.25">
      <c r="A256" s="62">
        <f t="shared" ref="A256:A261" si="8">+A255+1</f>
        <v>3</v>
      </c>
      <c r="B256" s="49"/>
      <c r="C256" s="50"/>
      <c r="D256" s="49"/>
      <c r="E256" s="101"/>
      <c r="F256" s="52"/>
      <c r="G256" s="52"/>
      <c r="H256" s="52"/>
      <c r="I256" s="55"/>
      <c r="J256" s="55"/>
      <c r="K256" s="55"/>
      <c r="L256" s="55"/>
      <c r="M256" s="56"/>
      <c r="N256" s="56"/>
      <c r="O256" s="57"/>
      <c r="P256" s="57"/>
      <c r="Q256" s="58"/>
    </row>
    <row r="257" spans="1:17" x14ac:dyDescent="0.25">
      <c r="A257" s="62">
        <f t="shared" si="8"/>
        <v>4</v>
      </c>
      <c r="B257" s="49"/>
      <c r="C257" s="50"/>
      <c r="D257" s="49"/>
      <c r="E257" s="101"/>
      <c r="F257" s="52"/>
      <c r="G257" s="52"/>
      <c r="H257" s="52"/>
      <c r="I257" s="55"/>
      <c r="J257" s="55"/>
      <c r="K257" s="55"/>
      <c r="L257" s="55"/>
      <c r="M257" s="56"/>
      <c r="N257" s="56"/>
      <c r="O257" s="57"/>
      <c r="P257" s="57"/>
      <c r="Q257" s="58"/>
    </row>
    <row r="258" spans="1:17" x14ac:dyDescent="0.25">
      <c r="A258" s="62">
        <f t="shared" si="8"/>
        <v>5</v>
      </c>
      <c r="B258" s="49"/>
      <c r="C258" s="50"/>
      <c r="D258" s="49"/>
      <c r="E258" s="101"/>
      <c r="F258" s="52"/>
      <c r="G258" s="52"/>
      <c r="H258" s="52"/>
      <c r="I258" s="55"/>
      <c r="J258" s="55"/>
      <c r="K258" s="55"/>
      <c r="L258" s="55"/>
      <c r="M258" s="56"/>
      <c r="N258" s="56"/>
      <c r="O258" s="57"/>
      <c r="P258" s="57"/>
      <c r="Q258" s="58"/>
    </row>
    <row r="259" spans="1:17" x14ac:dyDescent="0.25">
      <c r="A259" s="62">
        <f t="shared" si="8"/>
        <v>6</v>
      </c>
      <c r="B259" s="49"/>
      <c r="C259" s="50"/>
      <c r="D259" s="49"/>
      <c r="E259" s="101"/>
      <c r="F259" s="52"/>
      <c r="G259" s="52"/>
      <c r="H259" s="52"/>
      <c r="I259" s="55"/>
      <c r="J259" s="55"/>
      <c r="K259" s="55"/>
      <c r="L259" s="55"/>
      <c r="M259" s="56"/>
      <c r="N259" s="56"/>
      <c r="O259" s="57"/>
      <c r="P259" s="57"/>
      <c r="Q259" s="58"/>
    </row>
    <row r="260" spans="1:17" x14ac:dyDescent="0.25">
      <c r="A260" s="62">
        <f t="shared" si="8"/>
        <v>7</v>
      </c>
      <c r="B260" s="49"/>
      <c r="C260" s="50"/>
      <c r="D260" s="49"/>
      <c r="E260" s="101"/>
      <c r="F260" s="52"/>
      <c r="G260" s="52"/>
      <c r="H260" s="52"/>
      <c r="I260" s="55"/>
      <c r="J260" s="55"/>
      <c r="K260" s="55"/>
      <c r="L260" s="55"/>
      <c r="M260" s="56"/>
      <c r="N260" s="56"/>
      <c r="O260" s="57"/>
      <c r="P260" s="57"/>
      <c r="Q260" s="58"/>
    </row>
    <row r="261" spans="1:17" x14ac:dyDescent="0.25">
      <c r="A261" s="62">
        <f t="shared" si="8"/>
        <v>8</v>
      </c>
      <c r="B261" s="49"/>
      <c r="C261" s="50"/>
      <c r="D261" s="49"/>
      <c r="E261" s="101"/>
      <c r="F261" s="52"/>
      <c r="G261" s="52"/>
      <c r="H261" s="52"/>
      <c r="I261" s="55"/>
      <c r="J261" s="55"/>
      <c r="K261" s="55"/>
      <c r="L261" s="55"/>
      <c r="M261" s="56"/>
      <c r="N261" s="56"/>
      <c r="O261" s="57"/>
      <c r="P261" s="57"/>
      <c r="Q261" s="58"/>
    </row>
    <row r="262" spans="1:17" x14ac:dyDescent="0.25">
      <c r="A262" s="62"/>
      <c r="B262" s="63" t="s">
        <v>31</v>
      </c>
      <c r="C262" s="50"/>
      <c r="D262" s="49"/>
      <c r="E262" s="101"/>
      <c r="F262" s="52"/>
      <c r="G262" s="52"/>
      <c r="H262" s="52"/>
      <c r="I262" s="55"/>
      <c r="J262" s="55"/>
      <c r="K262" s="67">
        <f t="shared" ref="K262:N262" si="9">SUM(K254:K261)</f>
        <v>24</v>
      </c>
      <c r="L262" s="67">
        <f t="shared" si="9"/>
        <v>0</v>
      </c>
      <c r="M262" s="65">
        <f t="shared" si="9"/>
        <v>89</v>
      </c>
      <c r="N262" s="67">
        <f t="shared" si="9"/>
        <v>0</v>
      </c>
      <c r="O262" s="57"/>
      <c r="P262" s="57"/>
      <c r="Q262" s="68"/>
    </row>
    <row r="263" spans="1:17" x14ac:dyDescent="0.25">
      <c r="B263" s="69"/>
      <c r="C263" s="69"/>
      <c r="D263" s="69"/>
      <c r="E263" s="70"/>
      <c r="F263" s="69"/>
      <c r="G263" s="69"/>
      <c r="H263" s="69"/>
      <c r="I263" s="69"/>
      <c r="J263" s="69"/>
      <c r="K263" s="69"/>
      <c r="L263" s="69"/>
      <c r="M263" s="69"/>
      <c r="N263" s="69"/>
      <c r="O263" s="69"/>
      <c r="P263" s="69"/>
    </row>
    <row r="264" spans="1:17" ht="18.75" x14ac:dyDescent="0.25">
      <c r="B264" s="72" t="s">
        <v>172</v>
      </c>
      <c r="C264" s="89">
        <f>+K262</f>
        <v>24</v>
      </c>
      <c r="H264" s="76"/>
      <c r="I264" s="76"/>
      <c r="J264" s="76"/>
      <c r="K264" s="76"/>
      <c r="L264" s="76"/>
      <c r="M264" s="76"/>
      <c r="N264" s="69"/>
      <c r="O264" s="69"/>
      <c r="P264" s="69"/>
    </row>
    <row r="266" spans="1:17" ht="15.75" thickBot="1" x14ac:dyDescent="0.3"/>
    <row r="267" spans="1:17" ht="30.75" thickBot="1" x14ac:dyDescent="0.3">
      <c r="B267" s="90" t="s">
        <v>173</v>
      </c>
      <c r="C267" s="91" t="s">
        <v>174</v>
      </c>
      <c r="D267" s="90" t="s">
        <v>30</v>
      </c>
      <c r="E267" s="91" t="s">
        <v>175</v>
      </c>
    </row>
    <row r="268" spans="1:17" x14ac:dyDescent="0.25">
      <c r="B268" s="92" t="s">
        <v>176</v>
      </c>
      <c r="C268" s="93">
        <v>20</v>
      </c>
      <c r="D268" s="93">
        <v>0</v>
      </c>
      <c r="E268" s="1094">
        <f>+D268+D269+D270</f>
        <v>40</v>
      </c>
    </row>
    <row r="269" spans="1:17" x14ac:dyDescent="0.25">
      <c r="B269" s="92" t="s">
        <v>177</v>
      </c>
      <c r="C269" s="74">
        <v>30</v>
      </c>
      <c r="D269" s="668">
        <v>0</v>
      </c>
      <c r="E269" s="1095"/>
    </row>
    <row r="270" spans="1:17" ht="15.75" thickBot="1" x14ac:dyDescent="0.3">
      <c r="B270" s="92" t="s">
        <v>178</v>
      </c>
      <c r="C270" s="94">
        <v>40</v>
      </c>
      <c r="D270" s="94">
        <v>40</v>
      </c>
      <c r="E270" s="1096"/>
    </row>
    <row r="272" spans="1:17" ht="15.75" thickBot="1" x14ac:dyDescent="0.3"/>
    <row r="273" spans="2:17" ht="27" thickBot="1" x14ac:dyDescent="0.3">
      <c r="B273" s="1091" t="s">
        <v>179</v>
      </c>
      <c r="C273" s="1092"/>
      <c r="D273" s="1092"/>
      <c r="E273" s="1092"/>
      <c r="F273" s="1092"/>
      <c r="G273" s="1092"/>
      <c r="H273" s="1092"/>
      <c r="I273" s="1092"/>
      <c r="J273" s="1092"/>
      <c r="K273" s="1092"/>
      <c r="L273" s="1092"/>
      <c r="M273" s="1092"/>
      <c r="N273" s="1093"/>
    </row>
    <row r="275" spans="2:17" ht="75" x14ac:dyDescent="0.25">
      <c r="B275" s="78" t="s">
        <v>111</v>
      </c>
      <c r="C275" s="78" t="s">
        <v>112</v>
      </c>
      <c r="D275" s="78" t="s">
        <v>113</v>
      </c>
      <c r="E275" s="78" t="s">
        <v>114</v>
      </c>
      <c r="F275" s="78" t="s">
        <v>115</v>
      </c>
      <c r="G275" s="78" t="s">
        <v>116</v>
      </c>
      <c r="H275" s="78" t="s">
        <v>117</v>
      </c>
      <c r="I275" s="78" t="s">
        <v>118</v>
      </c>
      <c r="J275" s="1084" t="s">
        <v>119</v>
      </c>
      <c r="K275" s="1085"/>
      <c r="L275" s="1086"/>
      <c r="M275" s="78" t="s">
        <v>120</v>
      </c>
      <c r="N275" s="78" t="s">
        <v>121</v>
      </c>
      <c r="O275" s="78" t="s">
        <v>122</v>
      </c>
      <c r="P275" s="1084" t="s">
        <v>97</v>
      </c>
      <c r="Q275" s="1086"/>
    </row>
    <row r="276" spans="2:17" ht="30" x14ac:dyDescent="0.25">
      <c r="B276" s="85" t="s">
        <v>180</v>
      </c>
      <c r="C276" s="85"/>
      <c r="D276" s="81" t="s">
        <v>1648</v>
      </c>
      <c r="E276" s="81">
        <v>1028094876</v>
      </c>
      <c r="F276" s="81" t="s">
        <v>401</v>
      </c>
      <c r="G276" s="81" t="s">
        <v>1649</v>
      </c>
      <c r="H276" s="81">
        <v>2010</v>
      </c>
      <c r="I276" s="82" t="s">
        <v>1221</v>
      </c>
      <c r="J276" s="703" t="s">
        <v>1641</v>
      </c>
      <c r="K276" s="87" t="s">
        <v>1650</v>
      </c>
      <c r="L276" s="84" t="s">
        <v>1651</v>
      </c>
      <c r="M276" s="41" t="s">
        <v>21</v>
      </c>
      <c r="N276" s="41" t="s">
        <v>22</v>
      </c>
      <c r="O276" s="41" t="s">
        <v>21</v>
      </c>
      <c r="P276" s="993" t="s">
        <v>1684</v>
      </c>
      <c r="Q276" s="993"/>
    </row>
    <row r="277" spans="2:17" ht="30" x14ac:dyDescent="0.25">
      <c r="B277" s="85" t="s">
        <v>214</v>
      </c>
      <c r="C277" s="85"/>
      <c r="D277" s="81" t="s">
        <v>1653</v>
      </c>
      <c r="E277" s="81">
        <v>39271054</v>
      </c>
      <c r="F277" s="81" t="s">
        <v>968</v>
      </c>
      <c r="G277" s="81" t="s">
        <v>1654</v>
      </c>
      <c r="H277" s="81">
        <v>2004</v>
      </c>
      <c r="I277" s="82" t="s">
        <v>582</v>
      </c>
      <c r="J277" s="703" t="s">
        <v>1641</v>
      </c>
      <c r="K277" s="87" t="s">
        <v>1392</v>
      </c>
      <c r="L277" s="84" t="s">
        <v>262</v>
      </c>
      <c r="M277" s="41" t="s">
        <v>21</v>
      </c>
      <c r="N277" s="41" t="s">
        <v>21</v>
      </c>
      <c r="O277" s="41" t="s">
        <v>21</v>
      </c>
      <c r="P277" s="994"/>
      <c r="Q277" s="996"/>
    </row>
    <row r="278" spans="2:17" x14ac:dyDescent="0.25">
      <c r="B278" s="85" t="s">
        <v>208</v>
      </c>
      <c r="C278" s="85"/>
      <c r="D278" s="81" t="s">
        <v>1655</v>
      </c>
      <c r="E278" s="81">
        <v>43222390</v>
      </c>
      <c r="F278" s="81" t="s">
        <v>453</v>
      </c>
      <c r="G278" s="81" t="s">
        <v>1649</v>
      </c>
      <c r="H278" s="81">
        <v>2011</v>
      </c>
      <c r="I278" s="82" t="s">
        <v>1221</v>
      </c>
      <c r="J278" s="86"/>
      <c r="K278" s="87"/>
      <c r="L278" s="84"/>
      <c r="M278" s="41" t="s">
        <v>21</v>
      </c>
      <c r="N278" s="41" t="s">
        <v>22</v>
      </c>
      <c r="O278" s="41" t="s">
        <v>21</v>
      </c>
      <c r="P278" s="1272" t="s">
        <v>1685</v>
      </c>
      <c r="Q278" s="1273"/>
    </row>
    <row r="279" spans="2:17" x14ac:dyDescent="0.25">
      <c r="B279" s="85"/>
      <c r="C279" s="85"/>
      <c r="D279" s="81"/>
      <c r="E279" s="81"/>
      <c r="F279" s="81"/>
      <c r="G279" s="81"/>
      <c r="H279" s="81"/>
      <c r="I279" s="82"/>
      <c r="J279" s="86"/>
      <c r="K279" s="87"/>
      <c r="L279" s="84"/>
      <c r="M279" s="41"/>
      <c r="N279" s="41"/>
      <c r="O279" s="41"/>
      <c r="P279" s="668"/>
      <c r="Q279" s="668"/>
    </row>
    <row r="280" spans="2:17" x14ac:dyDescent="0.25">
      <c r="C280" s="85"/>
      <c r="D280" s="81"/>
      <c r="E280" s="81"/>
      <c r="F280" s="81"/>
      <c r="G280" s="81"/>
      <c r="H280" s="81"/>
      <c r="I280" s="82"/>
      <c r="J280" s="86"/>
      <c r="K280" s="84"/>
      <c r="L280" s="84"/>
      <c r="M280" s="41"/>
      <c r="N280" s="41"/>
      <c r="O280" s="41"/>
      <c r="P280" s="993"/>
      <c r="Q280" s="993"/>
    </row>
    <row r="283" spans="2:17" ht="15.75" thickBot="1" x14ac:dyDescent="0.3"/>
    <row r="284" spans="2:17" ht="30" x14ac:dyDescent="0.25">
      <c r="B284" s="42" t="s">
        <v>20</v>
      </c>
      <c r="C284" s="42" t="s">
        <v>173</v>
      </c>
      <c r="D284" s="78" t="s">
        <v>174</v>
      </c>
      <c r="E284" s="42" t="s">
        <v>30</v>
      </c>
      <c r="F284" s="91" t="s">
        <v>194</v>
      </c>
      <c r="G284" s="96"/>
    </row>
    <row r="285" spans="2:17" ht="108" x14ac:dyDescent="0.2">
      <c r="B285" s="1097" t="s">
        <v>195</v>
      </c>
      <c r="C285" s="97" t="s">
        <v>196</v>
      </c>
      <c r="D285" s="668">
        <v>25</v>
      </c>
      <c r="E285" s="668">
        <v>0</v>
      </c>
      <c r="F285" s="1098">
        <f>+E285+E286+E287</f>
        <v>25</v>
      </c>
      <c r="G285" s="98"/>
    </row>
    <row r="286" spans="2:17" ht="96" x14ac:dyDescent="0.2">
      <c r="B286" s="1097"/>
      <c r="C286" s="97" t="s">
        <v>197</v>
      </c>
      <c r="D286" s="675">
        <v>25</v>
      </c>
      <c r="E286" s="668">
        <v>25</v>
      </c>
      <c r="F286" s="1099"/>
      <c r="G286" s="98"/>
    </row>
    <row r="287" spans="2:17" ht="60" x14ac:dyDescent="0.2">
      <c r="B287" s="1097"/>
      <c r="C287" s="97" t="s">
        <v>198</v>
      </c>
      <c r="D287" s="668">
        <v>10</v>
      </c>
      <c r="E287" s="668">
        <v>0</v>
      </c>
      <c r="F287" s="1100"/>
      <c r="G287" s="98"/>
    </row>
    <row r="288" spans="2:17" x14ac:dyDescent="0.25">
      <c r="C288"/>
    </row>
    <row r="291" spans="2:5" x14ac:dyDescent="0.25">
      <c r="B291" s="39" t="s">
        <v>199</v>
      </c>
    </row>
    <row r="294" spans="2:5" x14ac:dyDescent="0.25">
      <c r="B294" s="40" t="s">
        <v>20</v>
      </c>
      <c r="C294" s="40" t="s">
        <v>29</v>
      </c>
      <c r="D294" s="42" t="s">
        <v>30</v>
      </c>
      <c r="E294" s="42" t="s">
        <v>31</v>
      </c>
    </row>
    <row r="295" spans="2:5" ht="28.5" x14ac:dyDescent="0.25">
      <c r="B295" s="43" t="s">
        <v>200</v>
      </c>
      <c r="C295" s="44">
        <v>40</v>
      </c>
      <c r="D295" s="668">
        <f>+E268</f>
        <v>40</v>
      </c>
      <c r="E295" s="1081">
        <f>+D295+D296</f>
        <v>65</v>
      </c>
    </row>
    <row r="296" spans="2:5" ht="42.75" x14ac:dyDescent="0.25">
      <c r="B296" s="43" t="s">
        <v>201</v>
      </c>
      <c r="C296" s="44">
        <v>60</v>
      </c>
      <c r="D296" s="668">
        <f>+F285</f>
        <v>25</v>
      </c>
      <c r="E296" s="1082"/>
    </row>
  </sheetData>
  <mergeCells count="90">
    <mergeCell ref="P278:Q278"/>
    <mergeCell ref="P280:Q280"/>
    <mergeCell ref="B285:B287"/>
    <mergeCell ref="F285:F287"/>
    <mergeCell ref="E295:E296"/>
    <mergeCell ref="P277:Q277"/>
    <mergeCell ref="P237:Q237"/>
    <mergeCell ref="B240:N240"/>
    <mergeCell ref="D243:E243"/>
    <mergeCell ref="D244:E244"/>
    <mergeCell ref="B247:P247"/>
    <mergeCell ref="B250:N250"/>
    <mergeCell ref="E268:E270"/>
    <mergeCell ref="B273:N273"/>
    <mergeCell ref="J275:L275"/>
    <mergeCell ref="P275:Q275"/>
    <mergeCell ref="P276:Q276"/>
    <mergeCell ref="J236:L236"/>
    <mergeCell ref="P236:Q236"/>
    <mergeCell ref="C213:N213"/>
    <mergeCell ref="B215:N215"/>
    <mergeCell ref="O218:P218"/>
    <mergeCell ref="O219:P219"/>
    <mergeCell ref="O220:P220"/>
    <mergeCell ref="O221:P221"/>
    <mergeCell ref="O222:P222"/>
    <mergeCell ref="O223:P223"/>
    <mergeCell ref="O224:P224"/>
    <mergeCell ref="O225:P225"/>
    <mergeCell ref="B231:N231"/>
    <mergeCell ref="B209:B210"/>
    <mergeCell ref="C209:C210"/>
    <mergeCell ref="D209:E209"/>
    <mergeCell ref="B152:P152"/>
    <mergeCell ref="B154:P154"/>
    <mergeCell ref="C156:N156"/>
    <mergeCell ref="C157:N157"/>
    <mergeCell ref="C158:N158"/>
    <mergeCell ref="C159:N159"/>
    <mergeCell ref="C160:E160"/>
    <mergeCell ref="B164:C171"/>
    <mergeCell ref="B172:C172"/>
    <mergeCell ref="E190:E191"/>
    <mergeCell ref="M195:N195"/>
    <mergeCell ref="E147:E148"/>
    <mergeCell ref="D96:E96"/>
    <mergeCell ref="B99:P99"/>
    <mergeCell ref="B102:N102"/>
    <mergeCell ref="E120:E122"/>
    <mergeCell ref="B125:N125"/>
    <mergeCell ref="J127:L127"/>
    <mergeCell ref="P127:Q127"/>
    <mergeCell ref="P128:Q128"/>
    <mergeCell ref="P130:Q130"/>
    <mergeCell ref="P132:Q132"/>
    <mergeCell ref="B137:B139"/>
    <mergeCell ref="F137:F139"/>
    <mergeCell ref="D95:E95"/>
    <mergeCell ref="O72:P72"/>
    <mergeCell ref="O73:P73"/>
    <mergeCell ref="O74:P74"/>
    <mergeCell ref="O75:P75"/>
    <mergeCell ref="B81:N81"/>
    <mergeCell ref="J86:L86"/>
    <mergeCell ref="P86:Q86"/>
    <mergeCell ref="P87:Q87"/>
    <mergeCell ref="P88:Q88"/>
    <mergeCell ref="P89:Q89"/>
    <mergeCell ref="P90:Q90"/>
    <mergeCell ref="B92:N92"/>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4:A194">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6"/>
  <sheetViews>
    <sheetView tabSelected="1" topLeftCell="G57" zoomScale="80" zoomScaleNormal="80" workbookViewId="0">
      <selection activeCell="T71" sqref="T71"/>
    </sheetView>
  </sheetViews>
  <sheetFormatPr baseColWidth="10" defaultRowHeight="15" x14ac:dyDescent="0.25"/>
  <cols>
    <col min="1" max="1" width="3.140625" style="2" bestFit="1" customWidth="1"/>
    <col min="2" max="2" width="102.7109375" style="2" bestFit="1" customWidth="1"/>
    <col min="3" max="3" width="31.140625" style="2" customWidth="1"/>
    <col min="4" max="4" width="43.85546875" style="2" bestFit="1"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9.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1571</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1572</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410">
        <v>3</v>
      </c>
      <c r="D10"/>
      <c r="E10"/>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3</v>
      </c>
      <c r="E15" s="18">
        <v>1841428370</v>
      </c>
      <c r="F15" s="18">
        <v>631</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1841428370</v>
      </c>
      <c r="F22" s="18">
        <f>SUM(F15:F21)</f>
        <v>631</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504.8</v>
      </c>
      <c r="D24" s="32"/>
      <c r="E24" s="33">
        <f>E22</f>
        <v>1841428370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668" t="s">
        <v>24</v>
      </c>
      <c r="D30" s="668"/>
      <c r="E30"/>
      <c r="F30"/>
      <c r="G30"/>
      <c r="H30"/>
      <c r="I30" s="14"/>
      <c r="J30" s="14"/>
      <c r="K30" s="14"/>
      <c r="L30" s="14"/>
      <c r="M30" s="14"/>
      <c r="N30" s="15"/>
    </row>
    <row r="31" spans="1:14" x14ac:dyDescent="0.25">
      <c r="A31" s="36"/>
      <c r="B31" s="41" t="s">
        <v>25</v>
      </c>
      <c r="C31" s="668" t="s">
        <v>24</v>
      </c>
      <c r="D31" s="668"/>
      <c r="E31"/>
      <c r="F31"/>
      <c r="G31"/>
      <c r="H31"/>
      <c r="I31" s="14"/>
      <c r="J31" s="14"/>
      <c r="K31" s="14"/>
      <c r="L31" s="14"/>
      <c r="M31" s="14"/>
      <c r="N31" s="15"/>
    </row>
    <row r="32" spans="1:14" x14ac:dyDescent="0.25">
      <c r="A32" s="36"/>
      <c r="B32" s="41" t="s">
        <v>26</v>
      </c>
      <c r="C32" s="668"/>
      <c r="D32" s="668" t="s">
        <v>24</v>
      </c>
      <c r="E32"/>
      <c r="F32"/>
      <c r="G32"/>
      <c r="H32"/>
      <c r="I32" s="14"/>
      <c r="J32" s="14"/>
      <c r="K32" s="14"/>
      <c r="L32" s="14"/>
      <c r="M32" s="14"/>
      <c r="N32" s="15"/>
    </row>
    <row r="33" spans="1:17" x14ac:dyDescent="0.25">
      <c r="A33" s="36"/>
      <c r="B33" s="41" t="s">
        <v>27</v>
      </c>
      <c r="C33" s="668" t="s">
        <v>24</v>
      </c>
      <c r="D33" s="668"/>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0</v>
      </c>
      <c r="E40" s="1081">
        <f>+D40+D41</f>
        <v>60</v>
      </c>
      <c r="F40"/>
      <c r="G40"/>
      <c r="H40"/>
      <c r="I40" s="14"/>
      <c r="J40" s="14"/>
      <c r="K40" s="14"/>
      <c r="L40" s="14"/>
      <c r="M40" s="14"/>
      <c r="N40" s="15"/>
    </row>
    <row r="41" spans="1:17" ht="42.75" x14ac:dyDescent="0.25">
      <c r="A41" s="36"/>
      <c r="B41" s="43" t="s">
        <v>33</v>
      </c>
      <c r="C41" s="44">
        <v>60</v>
      </c>
      <c r="D41" s="668">
        <v>60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x14ac:dyDescent="0.25">
      <c r="A49" s="62">
        <v>1</v>
      </c>
      <c r="B49" s="49" t="s">
        <v>1572</v>
      </c>
      <c r="C49" s="49" t="s">
        <v>1572</v>
      </c>
      <c r="D49" s="49" t="s">
        <v>1573</v>
      </c>
      <c r="E49" s="51">
        <v>46000379282012</v>
      </c>
      <c r="F49" s="52" t="s">
        <v>295</v>
      </c>
      <c r="G49" s="53" t="s">
        <v>54</v>
      </c>
      <c r="H49" s="54">
        <v>40947</v>
      </c>
      <c r="I49" s="54">
        <v>41255</v>
      </c>
      <c r="J49" s="55" t="s">
        <v>526</v>
      </c>
      <c r="K49" s="56">
        <v>10.16</v>
      </c>
      <c r="L49" s="51">
        <v>0</v>
      </c>
      <c r="M49" s="51">
        <v>1725</v>
      </c>
      <c r="N49" s="51"/>
      <c r="O49" s="57">
        <v>3825241148</v>
      </c>
      <c r="P49" s="57">
        <v>35</v>
      </c>
      <c r="Q49" s="58"/>
      <c r="R49" s="59"/>
      <c r="S49" s="59"/>
      <c r="T49" s="59"/>
      <c r="U49" s="59"/>
      <c r="V49" s="59"/>
      <c r="W49" s="59"/>
      <c r="X49" s="59"/>
      <c r="Y49" s="59"/>
      <c r="Z49" s="59"/>
    </row>
    <row r="50" spans="1:26" s="60" customFormat="1" ht="285" x14ac:dyDescent="0.25">
      <c r="A50" s="62">
        <f>+A49+1</f>
        <v>2</v>
      </c>
      <c r="B50" s="49" t="s">
        <v>1572</v>
      </c>
      <c r="C50" s="49" t="s">
        <v>1572</v>
      </c>
      <c r="D50" s="49" t="s">
        <v>272</v>
      </c>
      <c r="E50" s="51">
        <v>765</v>
      </c>
      <c r="F50" s="52" t="s">
        <v>295</v>
      </c>
      <c r="G50" s="53" t="s">
        <v>54</v>
      </c>
      <c r="H50" s="54">
        <v>41539</v>
      </c>
      <c r="I50" s="54">
        <v>41933</v>
      </c>
      <c r="J50" s="55" t="s">
        <v>526</v>
      </c>
      <c r="K50" s="56">
        <v>13.99</v>
      </c>
      <c r="L50" s="51">
        <v>0</v>
      </c>
      <c r="M50" s="51"/>
      <c r="N50" s="51"/>
      <c r="O50" s="57"/>
      <c r="P50" s="57"/>
      <c r="Q50" s="58" t="s">
        <v>1574</v>
      </c>
      <c r="R50" s="59"/>
      <c r="S50" s="59"/>
      <c r="T50" s="59"/>
      <c r="U50" s="59"/>
      <c r="V50" s="59"/>
      <c r="W50" s="59"/>
      <c r="X50" s="59"/>
      <c r="Y50" s="59"/>
      <c r="Z50" s="59"/>
    </row>
    <row r="51" spans="1:26" s="60" customFormat="1" x14ac:dyDescent="0.25">
      <c r="A51" s="62">
        <f t="shared" ref="A51:A56" si="0">+A50+1</f>
        <v>3</v>
      </c>
      <c r="B51" s="49" t="s">
        <v>1572</v>
      </c>
      <c r="C51" s="49" t="s">
        <v>1572</v>
      </c>
      <c r="D51" s="49" t="s">
        <v>1573</v>
      </c>
      <c r="E51" s="51">
        <v>46000280562010</v>
      </c>
      <c r="F51" s="52" t="s">
        <v>295</v>
      </c>
      <c r="G51" s="53" t="s">
        <v>54</v>
      </c>
      <c r="H51" s="54">
        <v>40420</v>
      </c>
      <c r="I51" s="54">
        <v>40527</v>
      </c>
      <c r="J51" s="55" t="s">
        <v>526</v>
      </c>
      <c r="K51" s="56">
        <v>3.6</v>
      </c>
      <c r="L51" s="51">
        <v>0</v>
      </c>
      <c r="M51" s="51">
        <v>1872</v>
      </c>
      <c r="N51" s="51"/>
      <c r="O51" s="57">
        <v>895045632</v>
      </c>
      <c r="P51" s="57">
        <v>34</v>
      </c>
      <c r="Q51" s="58"/>
      <c r="R51" s="59"/>
      <c r="S51" s="59"/>
      <c r="T51" s="59"/>
      <c r="U51" s="59"/>
      <c r="V51" s="59"/>
      <c r="W51" s="59"/>
      <c r="X51" s="59"/>
      <c r="Y51" s="59"/>
      <c r="Z51" s="59"/>
    </row>
    <row r="52" spans="1:26" s="60" customFormat="1" x14ac:dyDescent="0.25">
      <c r="A52" s="62">
        <f t="shared" si="0"/>
        <v>4</v>
      </c>
      <c r="B52" s="49"/>
      <c r="C52" s="49"/>
      <c r="D52" s="49"/>
      <c r="E52" s="51"/>
      <c r="F52" s="52"/>
      <c r="G52" s="52"/>
      <c r="H52" s="52"/>
      <c r="I52" s="55"/>
      <c r="J52" s="55"/>
      <c r="K52" s="55"/>
      <c r="L52" s="55"/>
      <c r="M52" s="56"/>
      <c r="N52" s="56"/>
      <c r="O52" s="57"/>
      <c r="P52" s="57"/>
      <c r="Q52" s="58"/>
      <c r="R52" s="59"/>
      <c r="S52" s="59"/>
      <c r="T52" s="59"/>
      <c r="U52" s="59"/>
      <c r="V52" s="59"/>
      <c r="W52" s="59"/>
      <c r="X52" s="59"/>
      <c r="Y52" s="59"/>
      <c r="Z52" s="59"/>
    </row>
    <row r="53" spans="1:26" s="60" customFormat="1" x14ac:dyDescent="0.25">
      <c r="A53" s="62">
        <f t="shared" si="0"/>
        <v>5</v>
      </c>
      <c r="B53" s="49"/>
      <c r="C53" s="49"/>
      <c r="D53" s="49"/>
      <c r="E53" s="64"/>
      <c r="F53" s="52"/>
      <c r="G53" s="52"/>
      <c r="H53" s="52"/>
      <c r="I53" s="55"/>
      <c r="J53" s="55"/>
      <c r="K53" s="55"/>
      <c r="L53" s="55"/>
      <c r="M53" s="56"/>
      <c r="N53" s="56"/>
      <c r="O53" s="57"/>
      <c r="P53" s="57"/>
      <c r="Q53" s="58"/>
      <c r="R53" s="59"/>
      <c r="S53" s="59"/>
      <c r="T53" s="59"/>
      <c r="U53" s="59"/>
      <c r="V53" s="59"/>
      <c r="W53" s="59"/>
      <c r="X53" s="59"/>
      <c r="Y53" s="59"/>
      <c r="Z53" s="59"/>
    </row>
    <row r="54" spans="1:26" s="60" customFormat="1" x14ac:dyDescent="0.25">
      <c r="A54" s="62">
        <f t="shared" si="0"/>
        <v>6</v>
      </c>
      <c r="B54" s="49"/>
      <c r="C54" s="49"/>
      <c r="D54" s="49"/>
      <c r="E54" s="64"/>
      <c r="F54" s="52"/>
      <c r="G54" s="52"/>
      <c r="H54" s="52"/>
      <c r="I54" s="55"/>
      <c r="J54" s="55"/>
      <c r="K54" s="55"/>
      <c r="L54" s="55"/>
      <c r="M54" s="56"/>
      <c r="N54" s="56"/>
      <c r="O54" s="57"/>
      <c r="P54" s="57"/>
      <c r="Q54" s="58"/>
      <c r="R54" s="59"/>
      <c r="S54" s="59"/>
      <c r="T54" s="59"/>
      <c r="U54" s="59"/>
      <c r="V54" s="59"/>
      <c r="W54" s="59"/>
      <c r="X54" s="59"/>
      <c r="Y54" s="59"/>
      <c r="Z54" s="59"/>
    </row>
    <row r="55" spans="1:26" s="60" customFormat="1" x14ac:dyDescent="0.25">
      <c r="A55" s="62">
        <f t="shared" si="0"/>
        <v>7</v>
      </c>
      <c r="B55" s="49"/>
      <c r="C55" s="50"/>
      <c r="D55" s="49"/>
      <c r="E55" s="64"/>
      <c r="F55" s="52"/>
      <c r="G55" s="52"/>
      <c r="H55" s="52"/>
      <c r="I55" s="55"/>
      <c r="J55" s="55"/>
      <c r="K55" s="55"/>
      <c r="L55" s="55"/>
      <c r="M55" s="56"/>
      <c r="N55" s="56"/>
      <c r="O55" s="57"/>
      <c r="P55" s="57"/>
      <c r="Q55" s="58"/>
      <c r="R55" s="59"/>
      <c r="S55" s="59"/>
      <c r="T55" s="59"/>
      <c r="U55" s="59"/>
      <c r="V55" s="59"/>
      <c r="W55" s="59"/>
      <c r="X55" s="59"/>
      <c r="Y55" s="59"/>
      <c r="Z55" s="59"/>
    </row>
    <row r="56" spans="1:26" s="60" customFormat="1" x14ac:dyDescent="0.25">
      <c r="A56" s="62">
        <f t="shared" si="0"/>
        <v>8</v>
      </c>
      <c r="B56" s="49"/>
      <c r="C56" s="50"/>
      <c r="D56" s="49"/>
      <c r="E56" s="64"/>
      <c r="F56" s="52"/>
      <c r="G56" s="52"/>
      <c r="H56" s="52"/>
      <c r="I56" s="55"/>
      <c r="J56" s="55"/>
      <c r="K56" s="55"/>
      <c r="L56" s="55"/>
      <c r="M56" s="56"/>
      <c r="N56" s="56"/>
      <c r="O56" s="57"/>
      <c r="P56" s="57"/>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 t="shared" ref="K57" si="1">SUM(K49:K56)</f>
        <v>27.75</v>
      </c>
      <c r="L57" s="67">
        <f t="shared" ref="L57:N57" si="2">SUM(L49:L56)</f>
        <v>0</v>
      </c>
      <c r="M57" s="65">
        <f t="shared" si="2"/>
        <v>3597</v>
      </c>
      <c r="N57" s="67">
        <f t="shared" si="2"/>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27.75</v>
      </c>
      <c r="D61" s="74" t="s">
        <v>24</v>
      </c>
      <c r="E61" s="75"/>
      <c r="F61" s="76"/>
      <c r="G61" s="76"/>
      <c r="H61" s="76"/>
      <c r="I61" s="76"/>
      <c r="J61" s="76"/>
      <c r="K61" s="76"/>
      <c r="L61" s="76"/>
      <c r="M61" s="76"/>
    </row>
    <row r="62" spans="1:26" s="69" customFormat="1" ht="30" customHeight="1" x14ac:dyDescent="0.25">
      <c r="B62" s="72" t="s">
        <v>82</v>
      </c>
      <c r="C62" s="73">
        <f>+M57</f>
        <v>3597</v>
      </c>
      <c r="D62" s="74"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ht="84.75" customHeight="1" x14ac:dyDescent="0.25">
      <c r="B69" s="81" t="s">
        <v>421</v>
      </c>
      <c r="C69" s="81" t="s">
        <v>1065</v>
      </c>
      <c r="D69" s="82" t="s">
        <v>1575</v>
      </c>
      <c r="E69" s="854">
        <v>316</v>
      </c>
      <c r="F69" s="83" t="s">
        <v>239</v>
      </c>
      <c r="G69" s="83" t="s">
        <v>295</v>
      </c>
      <c r="H69" s="83" t="s">
        <v>21</v>
      </c>
      <c r="I69" s="74" t="s">
        <v>54</v>
      </c>
      <c r="J69" s="84" t="s">
        <v>21</v>
      </c>
      <c r="K69" s="41" t="s">
        <v>295</v>
      </c>
      <c r="L69" s="41" t="s">
        <v>295</v>
      </c>
      <c r="M69" s="41" t="s">
        <v>295</v>
      </c>
      <c r="N69" s="41" t="s">
        <v>1576</v>
      </c>
      <c r="O69" s="1089" t="s">
        <v>4254</v>
      </c>
      <c r="P69" s="1090"/>
      <c r="Q69" s="855" t="s">
        <v>21</v>
      </c>
    </row>
    <row r="70" spans="2:17" ht="83.25" customHeight="1" x14ac:dyDescent="0.25">
      <c r="B70" s="81" t="s">
        <v>421</v>
      </c>
      <c r="C70" s="81" t="s">
        <v>1065</v>
      </c>
      <c r="D70" s="82" t="s">
        <v>1577</v>
      </c>
      <c r="E70" s="854">
        <v>81</v>
      </c>
      <c r="F70" s="83" t="s">
        <v>239</v>
      </c>
      <c r="G70" s="83" t="s">
        <v>295</v>
      </c>
      <c r="H70" s="83" t="s">
        <v>21</v>
      </c>
      <c r="I70" s="74" t="s">
        <v>54</v>
      </c>
      <c r="J70" s="84" t="s">
        <v>21</v>
      </c>
      <c r="K70" s="41" t="s">
        <v>295</v>
      </c>
      <c r="L70" s="41" t="s">
        <v>295</v>
      </c>
      <c r="M70" s="41" t="s">
        <v>295</v>
      </c>
      <c r="N70" s="41" t="s">
        <v>1576</v>
      </c>
      <c r="O70" s="1089" t="s">
        <v>4254</v>
      </c>
      <c r="P70" s="1090"/>
      <c r="Q70" s="855" t="s">
        <v>21</v>
      </c>
    </row>
    <row r="71" spans="2:17" ht="87" customHeight="1" x14ac:dyDescent="0.25">
      <c r="B71" s="81" t="s">
        <v>421</v>
      </c>
      <c r="C71" s="81" t="s">
        <v>1065</v>
      </c>
      <c r="D71" s="82" t="s">
        <v>4252</v>
      </c>
      <c r="E71" s="854">
        <v>104</v>
      </c>
      <c r="F71" s="83" t="s">
        <v>239</v>
      </c>
      <c r="G71" s="83" t="s">
        <v>239</v>
      </c>
      <c r="H71" s="83" t="s">
        <v>295</v>
      </c>
      <c r="I71" s="74" t="s">
        <v>21</v>
      </c>
      <c r="J71" s="74" t="s">
        <v>54</v>
      </c>
      <c r="K71" s="84" t="s">
        <v>21</v>
      </c>
      <c r="L71" s="41" t="s">
        <v>295</v>
      </c>
      <c r="M71" s="41" t="s">
        <v>295</v>
      </c>
      <c r="N71" s="41" t="s">
        <v>1576</v>
      </c>
      <c r="O71" s="1089" t="s">
        <v>4254</v>
      </c>
      <c r="P71" s="1090"/>
      <c r="Q71" s="855" t="s">
        <v>21</v>
      </c>
    </row>
    <row r="72" spans="2:17" ht="78" customHeight="1" x14ac:dyDescent="0.25">
      <c r="B72" s="81" t="s">
        <v>421</v>
      </c>
      <c r="C72" s="81" t="s">
        <v>1065</v>
      </c>
      <c r="D72" s="82" t="s">
        <v>4253</v>
      </c>
      <c r="E72" s="854">
        <v>130</v>
      </c>
      <c r="F72" s="83" t="s">
        <v>239</v>
      </c>
      <c r="G72" s="83" t="s">
        <v>295</v>
      </c>
      <c r="H72" s="83" t="s">
        <v>21</v>
      </c>
      <c r="I72" s="74" t="s">
        <v>54</v>
      </c>
      <c r="J72" s="84" t="s">
        <v>21</v>
      </c>
      <c r="K72" s="41" t="s">
        <v>295</v>
      </c>
      <c r="L72" s="41" t="s">
        <v>295</v>
      </c>
      <c r="M72" s="41" t="s">
        <v>295</v>
      </c>
      <c r="N72" s="41" t="s">
        <v>1576</v>
      </c>
      <c r="O72" s="1089" t="s">
        <v>4254</v>
      </c>
      <c r="P72" s="1090"/>
      <c r="Q72" s="855" t="s">
        <v>21</v>
      </c>
    </row>
    <row r="73" spans="2:17" x14ac:dyDescent="0.25">
      <c r="B73" s="81"/>
      <c r="C73" s="81"/>
      <c r="D73" s="82"/>
      <c r="E73" s="82"/>
      <c r="F73" s="83"/>
      <c r="G73" s="83"/>
      <c r="H73" s="83"/>
      <c r="I73" s="84"/>
      <c r="J73" s="84"/>
      <c r="K73" s="41"/>
      <c r="L73" s="41"/>
      <c r="M73" s="41"/>
      <c r="N73" s="41"/>
      <c r="O73" s="994"/>
      <c r="P73" s="996"/>
      <c r="Q73" s="855"/>
    </row>
    <row r="74" spans="2:17" x14ac:dyDescent="0.25">
      <c r="B74" s="81"/>
      <c r="C74" s="81"/>
      <c r="D74" s="82"/>
      <c r="E74" s="82"/>
      <c r="F74" s="83"/>
      <c r="G74" s="83"/>
      <c r="H74" s="83"/>
      <c r="I74" s="84"/>
      <c r="J74" s="84"/>
      <c r="K74" s="41"/>
      <c r="L74" s="41"/>
      <c r="M74" s="41"/>
      <c r="N74" s="41"/>
      <c r="O74" s="994"/>
      <c r="P74" s="996"/>
      <c r="Q74" s="41"/>
    </row>
    <row r="75" spans="2:17" x14ac:dyDescent="0.25">
      <c r="B75" s="41"/>
      <c r="C75" s="41"/>
      <c r="D75" s="41"/>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5">
      <c r="B87" s="85" t="s">
        <v>123</v>
      </c>
      <c r="C87" s="85">
        <v>1</v>
      </c>
      <c r="D87" s="81" t="s">
        <v>1578</v>
      </c>
      <c r="E87" s="81">
        <v>49766858</v>
      </c>
      <c r="F87" s="81" t="s">
        <v>396</v>
      </c>
      <c r="G87" s="81" t="s">
        <v>183</v>
      </c>
      <c r="H87" s="120">
        <v>39430</v>
      </c>
      <c r="I87" s="82"/>
      <c r="J87" s="86" t="s">
        <v>1579</v>
      </c>
      <c r="K87" s="87" t="s">
        <v>1580</v>
      </c>
      <c r="L87" s="84" t="s">
        <v>1581</v>
      </c>
      <c r="M87" s="41" t="s">
        <v>21</v>
      </c>
      <c r="N87" s="41" t="s">
        <v>295</v>
      </c>
      <c r="O87" s="41" t="s">
        <v>295</v>
      </c>
      <c r="P87" s="993"/>
      <c r="Q87" s="993"/>
    </row>
    <row r="88" spans="2:17" ht="60.75" customHeight="1" x14ac:dyDescent="0.25">
      <c r="B88" s="85" t="s">
        <v>123</v>
      </c>
      <c r="C88" s="85">
        <v>1</v>
      </c>
      <c r="D88" s="81" t="s">
        <v>1582</v>
      </c>
      <c r="E88" s="81">
        <v>43506334</v>
      </c>
      <c r="F88" s="81" t="s">
        <v>396</v>
      </c>
      <c r="G88" s="81" t="s">
        <v>183</v>
      </c>
      <c r="H88" s="120">
        <v>39430</v>
      </c>
      <c r="I88" s="82"/>
      <c r="J88" s="86" t="s">
        <v>1579</v>
      </c>
      <c r="K88" s="87" t="s">
        <v>1580</v>
      </c>
      <c r="L88" s="84" t="s">
        <v>1581</v>
      </c>
      <c r="M88" s="41" t="s">
        <v>21</v>
      </c>
      <c r="N88" s="41" t="s">
        <v>295</v>
      </c>
      <c r="O88" s="41" t="s">
        <v>295</v>
      </c>
      <c r="P88" s="993"/>
      <c r="Q88" s="993"/>
    </row>
    <row r="89" spans="2:17" ht="60.75" customHeight="1" x14ac:dyDescent="0.25">
      <c r="B89" s="85" t="s">
        <v>123</v>
      </c>
      <c r="C89" s="85">
        <v>1</v>
      </c>
      <c r="D89" s="81" t="s">
        <v>1583</v>
      </c>
      <c r="E89" s="81">
        <v>43904722</v>
      </c>
      <c r="F89" s="81" t="s">
        <v>396</v>
      </c>
      <c r="G89" s="81" t="s">
        <v>183</v>
      </c>
      <c r="H89" s="120">
        <v>39661</v>
      </c>
      <c r="I89" s="82"/>
      <c r="J89" s="86" t="s">
        <v>1579</v>
      </c>
      <c r="K89" s="87" t="s">
        <v>1358</v>
      </c>
      <c r="L89" s="84" t="s">
        <v>1581</v>
      </c>
      <c r="M89" s="41" t="s">
        <v>21</v>
      </c>
      <c r="N89" s="41" t="s">
        <v>295</v>
      </c>
      <c r="O89" s="41" t="s">
        <v>295</v>
      </c>
      <c r="P89" s="993"/>
      <c r="Q89" s="993"/>
    </row>
    <row r="90" spans="2:17" ht="60.75" customHeight="1" x14ac:dyDescent="0.25">
      <c r="B90" s="85" t="s">
        <v>123</v>
      </c>
      <c r="C90" s="85">
        <v>1</v>
      </c>
      <c r="D90" s="81" t="s">
        <v>1584</v>
      </c>
      <c r="E90" s="81">
        <v>43162468</v>
      </c>
      <c r="F90" s="81" t="s">
        <v>396</v>
      </c>
      <c r="G90" s="81" t="s">
        <v>183</v>
      </c>
      <c r="H90" s="120">
        <v>39430</v>
      </c>
      <c r="I90" s="82"/>
      <c r="J90" s="86" t="s">
        <v>1579</v>
      </c>
      <c r="K90" s="87" t="s">
        <v>1580</v>
      </c>
      <c r="L90" s="84" t="s">
        <v>1581</v>
      </c>
      <c r="M90" s="41" t="s">
        <v>21</v>
      </c>
      <c r="N90" s="41" t="s">
        <v>295</v>
      </c>
      <c r="O90" s="41" t="s">
        <v>295</v>
      </c>
      <c r="P90" s="993"/>
      <c r="Q90" s="993"/>
    </row>
    <row r="91" spans="2:17" ht="60.75" customHeight="1" x14ac:dyDescent="0.25">
      <c r="B91" s="85" t="s">
        <v>1585</v>
      </c>
      <c r="C91" s="85">
        <v>1</v>
      </c>
      <c r="D91" s="81" t="s">
        <v>1586</v>
      </c>
      <c r="E91" s="81">
        <v>43604609</v>
      </c>
      <c r="F91" s="81" t="s">
        <v>273</v>
      </c>
      <c r="G91" s="81" t="s">
        <v>367</v>
      </c>
      <c r="H91" s="120">
        <v>39423</v>
      </c>
      <c r="I91" s="196"/>
      <c r="J91" s="86" t="s">
        <v>1579</v>
      </c>
      <c r="K91" s="87" t="s">
        <v>1587</v>
      </c>
      <c r="L91" s="84" t="s">
        <v>273</v>
      </c>
      <c r="M91" s="41" t="s">
        <v>21</v>
      </c>
      <c r="N91" s="41" t="s">
        <v>295</v>
      </c>
      <c r="O91" s="41" t="s">
        <v>295</v>
      </c>
      <c r="P91" s="993"/>
      <c r="Q91" s="993"/>
    </row>
    <row r="92" spans="2:17" ht="60.75" customHeight="1" x14ac:dyDescent="0.25">
      <c r="B92" s="85" t="s">
        <v>1585</v>
      </c>
      <c r="C92" s="85">
        <v>1</v>
      </c>
      <c r="D92" s="81" t="s">
        <v>1588</v>
      </c>
      <c r="E92" s="81">
        <v>43091985</v>
      </c>
      <c r="F92" s="81" t="s">
        <v>134</v>
      </c>
      <c r="G92" s="81" t="s">
        <v>1044</v>
      </c>
      <c r="H92" s="120">
        <v>33522</v>
      </c>
      <c r="I92" s="196"/>
      <c r="J92" s="86" t="s">
        <v>1579</v>
      </c>
      <c r="K92" s="87" t="s">
        <v>1026</v>
      </c>
      <c r="L92" s="84" t="s">
        <v>330</v>
      </c>
      <c r="M92" s="41" t="s">
        <v>21</v>
      </c>
      <c r="N92" s="41" t="s">
        <v>295</v>
      </c>
      <c r="O92" s="41" t="s">
        <v>295</v>
      </c>
      <c r="P92" s="993"/>
      <c r="Q92" s="993"/>
    </row>
    <row r="93" spans="2:17" ht="60.75" customHeight="1" x14ac:dyDescent="0.25">
      <c r="B93" s="85" t="s">
        <v>1585</v>
      </c>
      <c r="C93" s="85">
        <v>1</v>
      </c>
      <c r="D93" s="81" t="s">
        <v>1589</v>
      </c>
      <c r="E93" s="81">
        <v>43221797</v>
      </c>
      <c r="F93" s="81" t="s">
        <v>273</v>
      </c>
      <c r="G93" s="81" t="s">
        <v>896</v>
      </c>
      <c r="H93" s="120">
        <v>41180</v>
      </c>
      <c r="I93" s="196"/>
      <c r="J93" s="86" t="s">
        <v>1579</v>
      </c>
      <c r="K93" s="87" t="s">
        <v>1587</v>
      </c>
      <c r="L93" s="84" t="s">
        <v>273</v>
      </c>
      <c r="M93" s="41" t="s">
        <v>21</v>
      </c>
      <c r="N93" s="41" t="s">
        <v>295</v>
      </c>
      <c r="O93" s="41" t="s">
        <v>295</v>
      </c>
      <c r="P93" s="993"/>
      <c r="Q93" s="993"/>
    </row>
    <row r="94" spans="2:17" ht="65.25" customHeight="1" x14ac:dyDescent="0.25">
      <c r="B94" s="85" t="s">
        <v>1585</v>
      </c>
      <c r="C94" s="85">
        <v>1</v>
      </c>
      <c r="D94" s="81" t="s">
        <v>1590</v>
      </c>
      <c r="E94" s="81">
        <v>43733113</v>
      </c>
      <c r="F94" s="81" t="s">
        <v>273</v>
      </c>
      <c r="G94" s="81" t="s">
        <v>699</v>
      </c>
      <c r="H94" s="120">
        <v>37008</v>
      </c>
      <c r="I94" s="196"/>
      <c r="J94" s="86" t="s">
        <v>1579</v>
      </c>
      <c r="K94" s="84" t="s">
        <v>1591</v>
      </c>
      <c r="L94" s="84" t="s">
        <v>273</v>
      </c>
      <c r="M94" s="41" t="s">
        <v>21</v>
      </c>
      <c r="N94" s="41" t="s">
        <v>295</v>
      </c>
      <c r="O94" s="41" t="s">
        <v>295</v>
      </c>
      <c r="P94" s="993"/>
      <c r="Q94" s="993"/>
    </row>
    <row r="96" spans="2:17" ht="15.75" thickBot="1" x14ac:dyDescent="0.3"/>
    <row r="97" spans="1:26" ht="27" thickBot="1" x14ac:dyDescent="0.3">
      <c r="B97" s="1091" t="s">
        <v>145</v>
      </c>
      <c r="C97" s="1092"/>
      <c r="D97" s="1092"/>
      <c r="E97" s="1092"/>
      <c r="F97" s="1092"/>
      <c r="G97" s="1092"/>
      <c r="H97" s="1092"/>
      <c r="I97" s="1092"/>
      <c r="J97" s="1092"/>
      <c r="K97" s="1092"/>
      <c r="L97" s="1092"/>
      <c r="M97" s="1092"/>
      <c r="N97" s="1093"/>
    </row>
    <row r="100" spans="1:26" ht="46.15" customHeight="1" x14ac:dyDescent="0.25">
      <c r="B100" s="79" t="s">
        <v>20</v>
      </c>
      <c r="C100" s="79" t="s">
        <v>146</v>
      </c>
      <c r="D100" s="1084" t="s">
        <v>97</v>
      </c>
      <c r="E100" s="1086"/>
    </row>
    <row r="101" spans="1:26" ht="46.9" customHeight="1" x14ac:dyDescent="0.25">
      <c r="B101" s="682" t="s">
        <v>147</v>
      </c>
      <c r="C101" s="668" t="s">
        <v>526</v>
      </c>
      <c r="D101" s="997" t="s">
        <v>1592</v>
      </c>
      <c r="E101" s="997"/>
    </row>
    <row r="104" spans="1:26" ht="26.25" x14ac:dyDescent="0.25">
      <c r="B104" s="1072" t="s">
        <v>148</v>
      </c>
      <c r="C104" s="1073"/>
      <c r="D104" s="1073"/>
      <c r="E104" s="1073"/>
      <c r="F104" s="1073"/>
      <c r="G104" s="1073"/>
      <c r="H104" s="1073"/>
      <c r="I104" s="1073"/>
      <c r="J104" s="1073"/>
      <c r="K104" s="1073"/>
      <c r="L104" s="1073"/>
      <c r="M104" s="1073"/>
      <c r="N104" s="1073"/>
      <c r="O104" s="1073"/>
      <c r="P104" s="1073"/>
    </row>
    <row r="106" spans="1:26" ht="15.75" thickBot="1" x14ac:dyDescent="0.3"/>
    <row r="107" spans="1:26" ht="27" thickBot="1" x14ac:dyDescent="0.3">
      <c r="B107" s="1091" t="s">
        <v>149</v>
      </c>
      <c r="C107" s="1092"/>
      <c r="D107" s="1092"/>
      <c r="E107" s="1092"/>
      <c r="F107" s="1092"/>
      <c r="G107" s="1092"/>
      <c r="H107" s="1092"/>
      <c r="I107" s="1092"/>
      <c r="J107" s="1092"/>
      <c r="K107" s="1092"/>
      <c r="L107" s="1092"/>
      <c r="M107" s="1092"/>
      <c r="N107" s="1093"/>
    </row>
    <row r="109" spans="1:26" ht="15.75" thickBot="1" x14ac:dyDescent="0.3">
      <c r="M109" s="45"/>
      <c r="N109" s="45"/>
    </row>
    <row r="110" spans="1:26" s="14" customFormat="1" ht="109.5" customHeight="1" x14ac:dyDescent="0.25">
      <c r="B110" s="46" t="s">
        <v>36</v>
      </c>
      <c r="C110" s="46" t="s">
        <v>37</v>
      </c>
      <c r="D110" s="46" t="s">
        <v>38</v>
      </c>
      <c r="E110" s="46" t="s">
        <v>39</v>
      </c>
      <c r="F110" s="46" t="s">
        <v>40</v>
      </c>
      <c r="G110" s="46" t="s">
        <v>41</v>
      </c>
      <c r="H110" s="46" t="s">
        <v>42</v>
      </c>
      <c r="I110" s="46" t="s">
        <v>43</v>
      </c>
      <c r="J110" s="46" t="s">
        <v>44</v>
      </c>
      <c r="K110" s="46" t="s">
        <v>45</v>
      </c>
      <c r="L110" s="46" t="s">
        <v>46</v>
      </c>
      <c r="M110" s="47" t="s">
        <v>47</v>
      </c>
      <c r="N110" s="46" t="s">
        <v>48</v>
      </c>
      <c r="O110" s="46" t="s">
        <v>49</v>
      </c>
      <c r="P110" s="48" t="s">
        <v>50</v>
      </c>
      <c r="Q110" s="48" t="s">
        <v>51</v>
      </c>
    </row>
    <row r="111" spans="1:26" s="60" customFormat="1" ht="178.5" customHeight="1" x14ac:dyDescent="0.25">
      <c r="A111" s="62">
        <v>1</v>
      </c>
      <c r="B111" s="49" t="s">
        <v>1572</v>
      </c>
      <c r="C111" s="49" t="s">
        <v>1572</v>
      </c>
      <c r="D111" s="49" t="s">
        <v>1573</v>
      </c>
      <c r="E111" s="51">
        <v>460005253120.14001</v>
      </c>
      <c r="F111" s="52" t="s">
        <v>295</v>
      </c>
      <c r="G111" s="53">
        <v>1</v>
      </c>
      <c r="H111" s="54">
        <v>41659</v>
      </c>
      <c r="I111" s="411">
        <v>41973</v>
      </c>
      <c r="J111" s="55" t="s">
        <v>526</v>
      </c>
      <c r="K111" s="51"/>
      <c r="L111" s="56">
        <v>10.4</v>
      </c>
      <c r="M111" s="56">
        <v>480</v>
      </c>
      <c r="N111" s="56">
        <v>0</v>
      </c>
      <c r="O111" s="57">
        <v>520591648</v>
      </c>
      <c r="P111" s="57">
        <v>278</v>
      </c>
      <c r="Q111" s="58" t="s">
        <v>62</v>
      </c>
      <c r="R111" s="59"/>
      <c r="S111" s="59"/>
      <c r="T111" s="59"/>
      <c r="U111" s="59"/>
      <c r="V111" s="59"/>
      <c r="W111" s="59"/>
      <c r="X111" s="59"/>
      <c r="Y111" s="59"/>
      <c r="Z111" s="59"/>
    </row>
    <row r="112" spans="1:26" s="421" customFormat="1" ht="75" x14ac:dyDescent="0.25">
      <c r="A112" s="412">
        <f>+A111+1</f>
        <v>2</v>
      </c>
      <c r="B112" s="413" t="s">
        <v>1572</v>
      </c>
      <c r="C112" s="413" t="s">
        <v>1572</v>
      </c>
      <c r="D112" s="413" t="s">
        <v>1573</v>
      </c>
      <c r="E112" s="414" t="s">
        <v>1593</v>
      </c>
      <c r="F112" s="415" t="s">
        <v>295</v>
      </c>
      <c r="G112" s="416">
        <v>1</v>
      </c>
      <c r="H112" s="415">
        <v>0</v>
      </c>
      <c r="I112" s="415">
        <v>0</v>
      </c>
      <c r="J112" s="417" t="s">
        <v>526</v>
      </c>
      <c r="K112" s="417"/>
      <c r="L112" s="417"/>
      <c r="M112" s="230"/>
      <c r="N112" s="230"/>
      <c r="O112" s="418"/>
      <c r="P112" s="418"/>
      <c r="Q112" s="419" t="s">
        <v>1594</v>
      </c>
      <c r="R112" s="420"/>
      <c r="S112" s="420"/>
      <c r="T112" s="420"/>
      <c r="U112" s="420"/>
      <c r="V112" s="420"/>
      <c r="W112" s="420"/>
      <c r="X112" s="420"/>
      <c r="Y112" s="420"/>
      <c r="Z112" s="420"/>
    </row>
    <row r="113" spans="1:26" s="60" customFormat="1" x14ac:dyDescent="0.25">
      <c r="A113" s="62">
        <f t="shared" ref="A113:A118" si="3">+A112+1</f>
        <v>3</v>
      </c>
      <c r="B113" s="49"/>
      <c r="C113" s="50"/>
      <c r="D113" s="49"/>
      <c r="E113" s="51"/>
      <c r="F113" s="52"/>
      <c r="G113" s="52"/>
      <c r="H113" s="52"/>
      <c r="I113" s="55"/>
      <c r="J113" s="55"/>
      <c r="K113" s="55"/>
      <c r="L113" s="55"/>
      <c r="M113" s="56"/>
      <c r="N113" s="56"/>
      <c r="O113" s="57"/>
      <c r="P113" s="57"/>
      <c r="Q113" s="58"/>
      <c r="R113" s="59"/>
      <c r="S113" s="59"/>
      <c r="T113" s="59"/>
      <c r="U113" s="59"/>
      <c r="V113" s="59"/>
      <c r="W113" s="59"/>
      <c r="X113" s="59"/>
      <c r="Y113" s="59"/>
      <c r="Z113" s="59"/>
    </row>
    <row r="114" spans="1:26" s="60" customFormat="1" x14ac:dyDescent="0.25">
      <c r="A114" s="62">
        <f t="shared" si="3"/>
        <v>4</v>
      </c>
      <c r="B114" s="49"/>
      <c r="C114" s="50"/>
      <c r="D114" s="49"/>
      <c r="E114" s="51"/>
      <c r="F114" s="52"/>
      <c r="G114" s="52"/>
      <c r="H114" s="52"/>
      <c r="I114" s="55"/>
      <c r="J114" s="55"/>
      <c r="K114" s="55"/>
      <c r="L114" s="55"/>
      <c r="M114" s="56"/>
      <c r="N114" s="56"/>
      <c r="O114" s="57"/>
      <c r="P114" s="57"/>
      <c r="Q114" s="58"/>
      <c r="R114" s="59"/>
      <c r="S114" s="59"/>
      <c r="T114" s="59"/>
      <c r="U114" s="59"/>
      <c r="V114" s="59"/>
      <c r="W114" s="59"/>
      <c r="X114" s="59"/>
      <c r="Y114" s="59"/>
      <c r="Z114" s="59"/>
    </row>
    <row r="115" spans="1:26" s="60" customFormat="1" x14ac:dyDescent="0.25">
      <c r="A115" s="62">
        <f t="shared" si="3"/>
        <v>5</v>
      </c>
      <c r="B115" s="49"/>
      <c r="C115" s="50"/>
      <c r="D115" s="49"/>
      <c r="E115" s="51"/>
      <c r="F115" s="52"/>
      <c r="G115" s="52"/>
      <c r="H115" s="52"/>
      <c r="I115" s="55"/>
      <c r="J115" s="55"/>
      <c r="K115" s="55"/>
      <c r="L115" s="55"/>
      <c r="M115" s="56"/>
      <c r="N115" s="56"/>
      <c r="O115" s="57"/>
      <c r="P115" s="57"/>
      <c r="Q115" s="58"/>
      <c r="R115" s="59"/>
      <c r="S115" s="59"/>
      <c r="T115" s="59"/>
      <c r="U115" s="59"/>
      <c r="V115" s="59"/>
      <c r="W115" s="59"/>
      <c r="X115" s="59"/>
      <c r="Y115" s="59"/>
      <c r="Z115" s="59"/>
    </row>
    <row r="116" spans="1:26" s="60" customFormat="1" x14ac:dyDescent="0.25">
      <c r="A116" s="62">
        <f t="shared" si="3"/>
        <v>6</v>
      </c>
      <c r="B116" s="49"/>
      <c r="C116" s="50"/>
      <c r="D116" s="49"/>
      <c r="E116" s="51"/>
      <c r="F116" s="52"/>
      <c r="G116" s="52"/>
      <c r="H116" s="52"/>
      <c r="I116" s="55"/>
      <c r="J116" s="55"/>
      <c r="K116" s="55"/>
      <c r="L116" s="55"/>
      <c r="M116" s="56"/>
      <c r="N116" s="56"/>
      <c r="O116" s="57"/>
      <c r="P116" s="57"/>
      <c r="Q116" s="58"/>
      <c r="R116" s="59"/>
      <c r="S116" s="59"/>
      <c r="T116" s="59"/>
      <c r="U116" s="59"/>
      <c r="V116" s="59"/>
      <c r="W116" s="59"/>
      <c r="X116" s="59"/>
      <c r="Y116" s="59"/>
      <c r="Z116" s="59"/>
    </row>
    <row r="117" spans="1:26" s="60" customFormat="1" x14ac:dyDescent="0.25">
      <c r="A117" s="62">
        <f t="shared" si="3"/>
        <v>7</v>
      </c>
      <c r="B117" s="49"/>
      <c r="C117" s="50"/>
      <c r="D117" s="49"/>
      <c r="E117" s="51"/>
      <c r="F117" s="52"/>
      <c r="G117" s="52"/>
      <c r="H117" s="52"/>
      <c r="I117" s="55"/>
      <c r="J117" s="55"/>
      <c r="K117" s="55"/>
      <c r="L117" s="55"/>
      <c r="M117" s="56"/>
      <c r="N117" s="56"/>
      <c r="O117" s="57"/>
      <c r="P117" s="57"/>
      <c r="Q117" s="58"/>
      <c r="R117" s="59"/>
      <c r="S117" s="59"/>
      <c r="T117" s="59"/>
      <c r="U117" s="59"/>
      <c r="V117" s="59"/>
      <c r="W117" s="59"/>
      <c r="X117" s="59"/>
      <c r="Y117" s="59"/>
      <c r="Z117" s="59"/>
    </row>
    <row r="118" spans="1:26" s="60" customFormat="1" x14ac:dyDescent="0.25">
      <c r="A118" s="62">
        <f t="shared" si="3"/>
        <v>8</v>
      </c>
      <c r="B118" s="49"/>
      <c r="C118" s="50"/>
      <c r="D118" s="49"/>
      <c r="E118" s="51"/>
      <c r="F118" s="52"/>
      <c r="G118" s="52"/>
      <c r="H118" s="52"/>
      <c r="I118" s="55"/>
      <c r="J118" s="55"/>
      <c r="K118" s="55"/>
      <c r="L118" s="55"/>
      <c r="M118" s="56"/>
      <c r="N118" s="56"/>
      <c r="O118" s="57"/>
      <c r="P118" s="57"/>
      <c r="Q118" s="58"/>
      <c r="R118" s="59"/>
      <c r="S118" s="59"/>
      <c r="T118" s="59"/>
      <c r="U118" s="59"/>
      <c r="V118" s="59"/>
      <c r="W118" s="59"/>
      <c r="X118" s="59"/>
      <c r="Y118" s="59"/>
      <c r="Z118" s="59"/>
    </row>
    <row r="119" spans="1:26" s="60" customFormat="1" x14ac:dyDescent="0.25">
      <c r="A119" s="62"/>
      <c r="B119" s="63" t="s">
        <v>31</v>
      </c>
      <c r="C119" s="50"/>
      <c r="D119" s="49"/>
      <c r="E119" s="51"/>
      <c r="F119" s="52"/>
      <c r="G119" s="52"/>
      <c r="H119" s="52"/>
      <c r="I119" s="55"/>
      <c r="J119" s="55"/>
      <c r="K119" s="67">
        <f t="shared" ref="K119:N119" si="4">SUM(K111:K118)</f>
        <v>0</v>
      </c>
      <c r="L119" s="67">
        <f t="shared" si="4"/>
        <v>10.4</v>
      </c>
      <c r="M119" s="66">
        <f t="shared" si="4"/>
        <v>480</v>
      </c>
      <c r="N119" s="67">
        <f t="shared" si="4"/>
        <v>0</v>
      </c>
      <c r="O119" s="57"/>
      <c r="P119" s="57"/>
      <c r="Q119" s="68"/>
    </row>
    <row r="120" spans="1:26" x14ac:dyDescent="0.25">
      <c r="B120" s="69"/>
      <c r="C120" s="69"/>
      <c r="D120" s="69"/>
      <c r="E120" s="70"/>
      <c r="F120" s="69"/>
      <c r="G120" s="69"/>
      <c r="H120" s="69"/>
      <c r="I120" s="69"/>
      <c r="J120" s="69"/>
      <c r="K120" s="69"/>
      <c r="L120" s="69"/>
      <c r="M120" s="69"/>
      <c r="N120" s="69"/>
      <c r="O120" s="69"/>
      <c r="P120" s="69"/>
    </row>
    <row r="121" spans="1:26" ht="18.75" x14ac:dyDescent="0.25">
      <c r="B121" s="72" t="s">
        <v>172</v>
      </c>
      <c r="C121" s="89">
        <f>+K119</f>
        <v>0</v>
      </c>
      <c r="H121" s="76"/>
      <c r="I121" s="76"/>
      <c r="J121" s="76"/>
      <c r="K121" s="76"/>
      <c r="L121" s="76"/>
      <c r="M121" s="76"/>
      <c r="N121" s="69"/>
      <c r="O121" s="69"/>
      <c r="P121" s="69"/>
    </row>
    <row r="123" spans="1:26" ht="15.75" thickBot="1" x14ac:dyDescent="0.3"/>
    <row r="124" spans="1:26" ht="37.15" customHeight="1" thickBot="1" x14ac:dyDescent="0.3">
      <c r="B124" s="90" t="s">
        <v>173</v>
      </c>
      <c r="C124" s="91" t="s">
        <v>174</v>
      </c>
      <c r="D124" s="90" t="s">
        <v>30</v>
      </c>
      <c r="E124" s="91" t="s">
        <v>175</v>
      </c>
    </row>
    <row r="125" spans="1:26" ht="41.45" customHeight="1" x14ac:dyDescent="0.25">
      <c r="B125" s="92" t="s">
        <v>176</v>
      </c>
      <c r="C125" s="93">
        <v>20</v>
      </c>
      <c r="D125" s="93">
        <v>0</v>
      </c>
      <c r="E125" s="1094">
        <f>+D125+D126+D127</f>
        <v>0</v>
      </c>
    </row>
    <row r="126" spans="1:26" x14ac:dyDescent="0.25">
      <c r="B126" s="92" t="s">
        <v>177</v>
      </c>
      <c r="C126" s="74">
        <v>30</v>
      </c>
      <c r="D126" s="668">
        <v>0</v>
      </c>
      <c r="E126" s="1095"/>
    </row>
    <row r="127" spans="1:26" ht="15.75" thickBot="1" x14ac:dyDescent="0.3">
      <c r="B127" s="92" t="s">
        <v>178</v>
      </c>
      <c r="C127" s="94">
        <v>40</v>
      </c>
      <c r="D127" s="94">
        <v>0</v>
      </c>
      <c r="E127" s="1096"/>
    </row>
    <row r="129" spans="2:17" ht="15.75" thickBot="1" x14ac:dyDescent="0.3"/>
    <row r="130" spans="2:17" ht="27" thickBot="1" x14ac:dyDescent="0.3">
      <c r="B130" s="1091" t="s">
        <v>179</v>
      </c>
      <c r="C130" s="1092"/>
      <c r="D130" s="1092"/>
      <c r="E130" s="1092"/>
      <c r="F130" s="1092"/>
      <c r="G130" s="1092"/>
      <c r="H130" s="1092"/>
      <c r="I130" s="1092"/>
      <c r="J130" s="1092"/>
      <c r="K130" s="1092"/>
      <c r="L130" s="1092"/>
      <c r="M130" s="1092"/>
      <c r="N130" s="1093"/>
    </row>
    <row r="132" spans="2:17" ht="76.5" customHeight="1" x14ac:dyDescent="0.25">
      <c r="B132" s="78" t="s">
        <v>111</v>
      </c>
      <c r="C132" s="78" t="s">
        <v>112</v>
      </c>
      <c r="D132" s="78" t="s">
        <v>113</v>
      </c>
      <c r="E132" s="78" t="s">
        <v>114</v>
      </c>
      <c r="F132" s="78" t="s">
        <v>115</v>
      </c>
      <c r="G132" s="78" t="s">
        <v>116</v>
      </c>
      <c r="H132" s="78" t="s">
        <v>117</v>
      </c>
      <c r="I132" s="78" t="s">
        <v>118</v>
      </c>
      <c r="J132" s="1084" t="s">
        <v>119</v>
      </c>
      <c r="K132" s="1085"/>
      <c r="L132" s="1086"/>
      <c r="M132" s="78" t="s">
        <v>120</v>
      </c>
      <c r="N132" s="78" t="s">
        <v>121</v>
      </c>
      <c r="O132" s="78" t="s">
        <v>122</v>
      </c>
      <c r="P132" s="1084" t="s">
        <v>97</v>
      </c>
      <c r="Q132" s="1086"/>
    </row>
    <row r="133" spans="2:17" ht="60.75" customHeight="1" x14ac:dyDescent="0.25">
      <c r="B133" s="85" t="s">
        <v>1595</v>
      </c>
      <c r="C133" s="85"/>
      <c r="D133" s="81" t="s">
        <v>1596</v>
      </c>
      <c r="E133" s="81">
        <v>43871781</v>
      </c>
      <c r="F133" s="81" t="s">
        <v>1597</v>
      </c>
      <c r="G133" s="81" t="s">
        <v>367</v>
      </c>
      <c r="H133" s="422">
        <v>37797</v>
      </c>
      <c r="I133" s="196"/>
      <c r="J133" s="86" t="s">
        <v>1579</v>
      </c>
      <c r="K133" s="87" t="s">
        <v>1598</v>
      </c>
      <c r="L133" s="84" t="s">
        <v>1599</v>
      </c>
      <c r="M133" s="41" t="s">
        <v>295</v>
      </c>
      <c r="N133" s="41" t="s">
        <v>21</v>
      </c>
      <c r="O133" s="41" t="s">
        <v>295</v>
      </c>
      <c r="P133" s="993"/>
      <c r="Q133" s="993"/>
    </row>
    <row r="134" spans="2:17" ht="60.75" customHeight="1" x14ac:dyDescent="0.25">
      <c r="B134" s="85" t="s">
        <v>1600</v>
      </c>
      <c r="C134" s="85"/>
      <c r="D134" s="81" t="s">
        <v>1601</v>
      </c>
      <c r="E134" s="81">
        <v>42789005</v>
      </c>
      <c r="F134" s="81" t="s">
        <v>1602</v>
      </c>
      <c r="G134" s="81" t="s">
        <v>205</v>
      </c>
      <c r="H134" s="422">
        <v>35888</v>
      </c>
      <c r="I134" s="196"/>
      <c r="J134" s="86" t="s">
        <v>1579</v>
      </c>
      <c r="K134" s="87" t="s">
        <v>1603</v>
      </c>
      <c r="L134" s="84" t="s">
        <v>1604</v>
      </c>
      <c r="M134" s="41" t="s">
        <v>295</v>
      </c>
      <c r="N134" s="41" t="s">
        <v>21</v>
      </c>
      <c r="O134" s="41" t="s">
        <v>295</v>
      </c>
      <c r="P134" s="994"/>
      <c r="Q134" s="996"/>
    </row>
    <row r="135" spans="2:17" ht="60.75" customHeight="1" x14ac:dyDescent="0.25">
      <c r="B135" s="85" t="s">
        <v>1605</v>
      </c>
      <c r="C135" s="85"/>
      <c r="D135" s="81" t="s">
        <v>1606</v>
      </c>
      <c r="E135" s="81">
        <v>43620749</v>
      </c>
      <c r="F135" s="81" t="s">
        <v>206</v>
      </c>
      <c r="G135" s="81" t="s">
        <v>1607</v>
      </c>
      <c r="H135" s="422">
        <v>37061</v>
      </c>
      <c r="I135" s="196"/>
      <c r="J135" s="86" t="s">
        <v>1579</v>
      </c>
      <c r="K135" s="87" t="s">
        <v>1608</v>
      </c>
      <c r="L135" s="84" t="s">
        <v>1609</v>
      </c>
      <c r="M135" s="41" t="s">
        <v>295</v>
      </c>
      <c r="N135" s="41" t="s">
        <v>21</v>
      </c>
      <c r="O135" s="41" t="s">
        <v>295</v>
      </c>
      <c r="P135" s="993"/>
      <c r="Q135" s="993"/>
    </row>
    <row r="136" spans="2:17" ht="60.75" customHeight="1" x14ac:dyDescent="0.25">
      <c r="B136" s="85"/>
      <c r="C136" s="85"/>
      <c r="D136" s="81"/>
      <c r="E136" s="81"/>
      <c r="F136" s="81"/>
      <c r="G136" s="81"/>
      <c r="H136" s="81"/>
      <c r="I136" s="82"/>
      <c r="J136" s="86"/>
      <c r="K136" s="87"/>
      <c r="L136" s="84"/>
      <c r="M136" s="41"/>
      <c r="N136" s="41"/>
      <c r="O136" s="41"/>
      <c r="P136" s="668"/>
      <c r="Q136" s="668"/>
    </row>
    <row r="137" spans="2:17" ht="60.75" customHeight="1" x14ac:dyDescent="0.25">
      <c r="B137" s="85"/>
      <c r="C137" s="85"/>
      <c r="D137" s="81"/>
      <c r="E137" s="81"/>
      <c r="F137" s="81"/>
      <c r="G137" s="81"/>
      <c r="H137" s="81"/>
      <c r="I137" s="82"/>
      <c r="J137" s="86"/>
      <c r="K137" s="87"/>
      <c r="L137" s="84"/>
      <c r="M137" s="41"/>
      <c r="N137" s="41"/>
      <c r="O137" s="41"/>
      <c r="P137" s="668"/>
      <c r="Q137" s="668"/>
    </row>
    <row r="138" spans="2:17" ht="60.75" customHeight="1" x14ac:dyDescent="0.25">
      <c r="B138" s="85"/>
      <c r="C138" s="85"/>
      <c r="D138" s="81"/>
      <c r="E138" s="81"/>
      <c r="F138" s="81"/>
      <c r="G138" s="81"/>
      <c r="H138" s="81"/>
      <c r="I138" s="82"/>
      <c r="J138" s="86"/>
      <c r="K138" s="87"/>
      <c r="L138" s="84"/>
      <c r="M138" s="41"/>
      <c r="N138" s="41"/>
      <c r="O138" s="41"/>
      <c r="P138" s="668"/>
      <c r="Q138" s="668"/>
    </row>
    <row r="139" spans="2:17" ht="60.75" customHeight="1" x14ac:dyDescent="0.25">
      <c r="B139" s="85"/>
      <c r="C139" s="85"/>
      <c r="D139" s="81"/>
      <c r="E139" s="81"/>
      <c r="F139" s="81"/>
      <c r="G139" s="81"/>
      <c r="H139" s="81"/>
      <c r="I139" s="82"/>
      <c r="J139" s="86"/>
      <c r="K139" s="87"/>
      <c r="L139" s="84"/>
      <c r="M139" s="41"/>
      <c r="N139" s="41"/>
      <c r="O139" s="41"/>
      <c r="P139" s="668"/>
      <c r="Q139" s="668"/>
    </row>
    <row r="140" spans="2:17" ht="33.6" customHeight="1" x14ac:dyDescent="0.25">
      <c r="B140" s="85"/>
      <c r="C140" s="85"/>
      <c r="D140" s="81"/>
      <c r="E140" s="81"/>
      <c r="F140" s="81"/>
      <c r="G140" s="81"/>
      <c r="H140" s="81"/>
      <c r="I140" s="82"/>
      <c r="J140" s="86"/>
      <c r="K140" s="84"/>
      <c r="L140" s="84"/>
      <c r="M140" s="41"/>
      <c r="N140" s="41"/>
      <c r="O140" s="41"/>
      <c r="P140" s="993"/>
      <c r="Q140" s="993"/>
    </row>
    <row r="143" spans="2:17" ht="15.75" thickBot="1" x14ac:dyDescent="0.3"/>
    <row r="144" spans="2:17" ht="54" customHeight="1" x14ac:dyDescent="0.25">
      <c r="B144" s="42" t="s">
        <v>20</v>
      </c>
      <c r="C144" s="42" t="s">
        <v>173</v>
      </c>
      <c r="D144" s="78" t="s">
        <v>174</v>
      </c>
      <c r="E144" s="42" t="s">
        <v>30</v>
      </c>
      <c r="F144" s="91" t="s">
        <v>194</v>
      </c>
      <c r="G144" s="96"/>
    </row>
    <row r="145" spans="2:7" ht="120.75" customHeight="1" x14ac:dyDescent="0.2">
      <c r="B145" s="1097" t="s">
        <v>195</v>
      </c>
      <c r="C145" s="97" t="s">
        <v>196</v>
      </c>
      <c r="D145" s="668">
        <v>25</v>
      </c>
      <c r="E145" s="668">
        <v>25</v>
      </c>
      <c r="F145" s="1098">
        <f>+E145+E146+E147</f>
        <v>60</v>
      </c>
      <c r="G145" s="98"/>
    </row>
    <row r="146" spans="2:7" ht="76.150000000000006" customHeight="1" x14ac:dyDescent="0.2">
      <c r="B146" s="1097"/>
      <c r="C146" s="97" t="s">
        <v>197</v>
      </c>
      <c r="D146" s="675">
        <v>25</v>
      </c>
      <c r="E146" s="668">
        <v>25</v>
      </c>
      <c r="F146" s="1099"/>
      <c r="G146" s="98"/>
    </row>
    <row r="147" spans="2:7" ht="69" customHeight="1" x14ac:dyDescent="0.2">
      <c r="B147" s="1097"/>
      <c r="C147" s="97" t="s">
        <v>198</v>
      </c>
      <c r="D147" s="668">
        <v>10</v>
      </c>
      <c r="E147" s="668">
        <v>10</v>
      </c>
      <c r="F147" s="1100"/>
      <c r="G147" s="98"/>
    </row>
    <row r="148" spans="2:7" x14ac:dyDescent="0.25">
      <c r="C148"/>
    </row>
    <row r="151" spans="2:7" x14ac:dyDescent="0.25">
      <c r="B151" s="39" t="s">
        <v>199</v>
      </c>
    </row>
    <row r="154" spans="2:7" x14ac:dyDescent="0.25">
      <c r="B154" s="40" t="s">
        <v>20</v>
      </c>
      <c r="C154" s="40" t="s">
        <v>29</v>
      </c>
      <c r="D154" s="42" t="s">
        <v>30</v>
      </c>
      <c r="E154" s="42" t="s">
        <v>31</v>
      </c>
    </row>
    <row r="155" spans="2:7" ht="28.5" x14ac:dyDescent="0.25">
      <c r="B155" s="43" t="s">
        <v>200</v>
      </c>
      <c r="C155" s="44">
        <v>40</v>
      </c>
      <c r="D155" s="668">
        <f>+E125</f>
        <v>0</v>
      </c>
      <c r="E155" s="1081">
        <f>+D155+D156</f>
        <v>60</v>
      </c>
    </row>
    <row r="156" spans="2:7" ht="42.75" x14ac:dyDescent="0.25">
      <c r="B156" s="43" t="s">
        <v>201</v>
      </c>
      <c r="C156" s="44">
        <v>60</v>
      </c>
      <c r="D156" s="668">
        <f>+F145</f>
        <v>60</v>
      </c>
      <c r="E156" s="1082"/>
    </row>
  </sheetData>
  <mergeCells count="50">
    <mergeCell ref="P134:Q134"/>
    <mergeCell ref="P135:Q135"/>
    <mergeCell ref="P140:Q140"/>
    <mergeCell ref="B145:B147"/>
    <mergeCell ref="F145:F147"/>
    <mergeCell ref="E155:E156"/>
    <mergeCell ref="B107:N107"/>
    <mergeCell ref="E125:E127"/>
    <mergeCell ref="B130:N130"/>
    <mergeCell ref="J132:L132"/>
    <mergeCell ref="P132:Q132"/>
    <mergeCell ref="P133:Q133"/>
    <mergeCell ref="P93:Q93"/>
    <mergeCell ref="P94:Q94"/>
    <mergeCell ref="B97:N97"/>
    <mergeCell ref="D100:E100"/>
    <mergeCell ref="D101:E101"/>
    <mergeCell ref="B104:P104"/>
    <mergeCell ref="P92:Q92"/>
    <mergeCell ref="O72:P72"/>
    <mergeCell ref="O73:P73"/>
    <mergeCell ref="O74:P74"/>
    <mergeCell ref="O75:P75"/>
    <mergeCell ref="P87:Q87"/>
    <mergeCell ref="P88:Q88"/>
    <mergeCell ref="P89:Q89"/>
    <mergeCell ref="P90:Q90"/>
    <mergeCell ref="P91:Q91"/>
    <mergeCell ref="B81:N81"/>
    <mergeCell ref="J86:L86"/>
    <mergeCell ref="P86:Q86"/>
    <mergeCell ref="C63:N63"/>
    <mergeCell ref="B65:N65"/>
    <mergeCell ref="O68:P68"/>
    <mergeCell ref="O69:P69"/>
    <mergeCell ref="O70:P70"/>
    <mergeCell ref="O71:P71"/>
    <mergeCell ref="B14:C21"/>
    <mergeCell ref="B22:C22"/>
    <mergeCell ref="E40:E41"/>
    <mergeCell ref="M45:N45"/>
    <mergeCell ref="B59:B60"/>
    <mergeCell ref="C59:C60"/>
    <mergeCell ref="D59:E59"/>
    <mergeCell ref="C9:N9"/>
    <mergeCell ref="B2:P2"/>
    <mergeCell ref="B4:P4"/>
    <mergeCell ref="C6:N6"/>
    <mergeCell ref="C7:N7"/>
    <mergeCell ref="C8:N8"/>
  </mergeCells>
  <dataValidations count="2">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2"/>
  <sheetViews>
    <sheetView topLeftCell="A123" zoomScale="70" zoomScaleNormal="70" workbookViewId="0">
      <selection activeCell="E153" sqref="E153"/>
    </sheetView>
  </sheetViews>
  <sheetFormatPr baseColWidth="10" defaultRowHeight="15" x14ac:dyDescent="0.25"/>
  <cols>
    <col min="1" max="1" width="3.140625" style="337" bestFit="1" customWidth="1"/>
    <col min="2" max="2" width="102.7109375" style="337" bestFit="1" customWidth="1"/>
    <col min="3" max="3" width="31.140625" style="337" customWidth="1"/>
    <col min="4" max="4" width="35.7109375" style="337" customWidth="1"/>
    <col min="5" max="5" width="25" style="337" customWidth="1"/>
    <col min="6" max="7" width="29.7109375" style="337" customWidth="1"/>
    <col min="8" max="8" width="24.5703125" style="337" customWidth="1"/>
    <col min="9" max="9" width="24" style="337" customWidth="1"/>
    <col min="10" max="10" width="20.28515625" style="337" customWidth="1"/>
    <col min="11" max="11" width="14.7109375" style="337" bestFit="1" customWidth="1"/>
    <col min="12" max="13" width="18.7109375" style="337" customWidth="1"/>
    <col min="14" max="14" width="22.140625" style="337" customWidth="1"/>
    <col min="15" max="15" width="26.140625" style="337" customWidth="1"/>
    <col min="16" max="16" width="19.5703125" style="337" bestFit="1" customWidth="1"/>
    <col min="17" max="17" width="14.5703125" style="337" customWidth="1"/>
    <col min="18" max="22" width="6.42578125" style="337" customWidth="1"/>
    <col min="23" max="251" width="11.42578125" style="337"/>
    <col min="252" max="252" width="1" style="337" customWidth="1"/>
    <col min="253" max="253" width="4.28515625" style="337" customWidth="1"/>
    <col min="254" max="254" width="34.7109375" style="337" customWidth="1"/>
    <col min="255" max="255" width="0" style="337" hidden="1" customWidth="1"/>
    <col min="256" max="256" width="20" style="337" customWidth="1"/>
    <col min="257" max="257" width="20.85546875" style="337" customWidth="1"/>
    <col min="258" max="258" width="25" style="337" customWidth="1"/>
    <col min="259" max="259" width="18.7109375" style="337" customWidth="1"/>
    <col min="260" max="260" width="29.7109375" style="337" customWidth="1"/>
    <col min="261" max="261" width="13.42578125" style="337" customWidth="1"/>
    <col min="262" max="262" width="13.85546875" style="337" customWidth="1"/>
    <col min="263" max="267" width="16.5703125" style="337" customWidth="1"/>
    <col min="268" max="268" width="20.5703125" style="337" customWidth="1"/>
    <col min="269" max="269" width="21.140625" style="337" customWidth="1"/>
    <col min="270" max="270" width="9.5703125" style="337" customWidth="1"/>
    <col min="271" max="271" width="0.42578125" style="337" customWidth="1"/>
    <col min="272" max="278" width="6.42578125" style="337" customWidth="1"/>
    <col min="279" max="507" width="11.42578125" style="337"/>
    <col min="508" max="508" width="1" style="337" customWidth="1"/>
    <col min="509" max="509" width="4.28515625" style="337" customWidth="1"/>
    <col min="510" max="510" width="34.7109375" style="337" customWidth="1"/>
    <col min="511" max="511" width="0" style="337" hidden="1" customWidth="1"/>
    <col min="512" max="512" width="20" style="337" customWidth="1"/>
    <col min="513" max="513" width="20.85546875" style="337" customWidth="1"/>
    <col min="514" max="514" width="25" style="337" customWidth="1"/>
    <col min="515" max="515" width="18.7109375" style="337" customWidth="1"/>
    <col min="516" max="516" width="29.7109375" style="337" customWidth="1"/>
    <col min="517" max="517" width="13.42578125" style="337" customWidth="1"/>
    <col min="518" max="518" width="13.85546875" style="337" customWidth="1"/>
    <col min="519" max="523" width="16.5703125" style="337" customWidth="1"/>
    <col min="524" max="524" width="20.5703125" style="337" customWidth="1"/>
    <col min="525" max="525" width="21.140625" style="337" customWidth="1"/>
    <col min="526" max="526" width="9.5703125" style="337" customWidth="1"/>
    <col min="527" max="527" width="0.42578125" style="337" customWidth="1"/>
    <col min="528" max="534" width="6.42578125" style="337" customWidth="1"/>
    <col min="535" max="763" width="11.42578125" style="337"/>
    <col min="764" max="764" width="1" style="337" customWidth="1"/>
    <col min="765" max="765" width="4.28515625" style="337" customWidth="1"/>
    <col min="766" max="766" width="34.7109375" style="337" customWidth="1"/>
    <col min="767" max="767" width="0" style="337" hidden="1" customWidth="1"/>
    <col min="768" max="768" width="20" style="337" customWidth="1"/>
    <col min="769" max="769" width="20.85546875" style="337" customWidth="1"/>
    <col min="770" max="770" width="25" style="337" customWidth="1"/>
    <col min="771" max="771" width="18.7109375" style="337" customWidth="1"/>
    <col min="772" max="772" width="29.7109375" style="337" customWidth="1"/>
    <col min="773" max="773" width="13.42578125" style="337" customWidth="1"/>
    <col min="774" max="774" width="13.85546875" style="337" customWidth="1"/>
    <col min="775" max="779" width="16.5703125" style="337" customWidth="1"/>
    <col min="780" max="780" width="20.5703125" style="337" customWidth="1"/>
    <col min="781" max="781" width="21.140625" style="337" customWidth="1"/>
    <col min="782" max="782" width="9.5703125" style="337" customWidth="1"/>
    <col min="783" max="783" width="0.42578125" style="337" customWidth="1"/>
    <col min="784" max="790" width="6.42578125" style="337" customWidth="1"/>
    <col min="791" max="1019" width="11.42578125" style="337"/>
    <col min="1020" max="1020" width="1" style="337" customWidth="1"/>
    <col min="1021" max="1021" width="4.28515625" style="337" customWidth="1"/>
    <col min="1022" max="1022" width="34.7109375" style="337" customWidth="1"/>
    <col min="1023" max="1023" width="0" style="337" hidden="1" customWidth="1"/>
    <col min="1024" max="1024" width="20" style="337" customWidth="1"/>
    <col min="1025" max="1025" width="20.85546875" style="337" customWidth="1"/>
    <col min="1026" max="1026" width="25" style="337" customWidth="1"/>
    <col min="1027" max="1027" width="18.7109375" style="337" customWidth="1"/>
    <col min="1028" max="1028" width="29.7109375" style="337" customWidth="1"/>
    <col min="1029" max="1029" width="13.42578125" style="337" customWidth="1"/>
    <col min="1030" max="1030" width="13.85546875" style="337" customWidth="1"/>
    <col min="1031" max="1035" width="16.5703125" style="337" customWidth="1"/>
    <col min="1036" max="1036" width="20.5703125" style="337" customWidth="1"/>
    <col min="1037" max="1037" width="21.140625" style="337" customWidth="1"/>
    <col min="1038" max="1038" width="9.5703125" style="337" customWidth="1"/>
    <col min="1039" max="1039" width="0.42578125" style="337" customWidth="1"/>
    <col min="1040" max="1046" width="6.42578125" style="337" customWidth="1"/>
    <col min="1047" max="1275" width="11.42578125" style="337"/>
    <col min="1276" max="1276" width="1" style="337" customWidth="1"/>
    <col min="1277" max="1277" width="4.28515625" style="337" customWidth="1"/>
    <col min="1278" max="1278" width="34.7109375" style="337" customWidth="1"/>
    <col min="1279" max="1279" width="0" style="337" hidden="1" customWidth="1"/>
    <col min="1280" max="1280" width="20" style="337" customWidth="1"/>
    <col min="1281" max="1281" width="20.85546875" style="337" customWidth="1"/>
    <col min="1282" max="1282" width="25" style="337" customWidth="1"/>
    <col min="1283" max="1283" width="18.7109375" style="337" customWidth="1"/>
    <col min="1284" max="1284" width="29.7109375" style="337" customWidth="1"/>
    <col min="1285" max="1285" width="13.42578125" style="337" customWidth="1"/>
    <col min="1286" max="1286" width="13.85546875" style="337" customWidth="1"/>
    <col min="1287" max="1291" width="16.5703125" style="337" customWidth="1"/>
    <col min="1292" max="1292" width="20.5703125" style="337" customWidth="1"/>
    <col min="1293" max="1293" width="21.140625" style="337" customWidth="1"/>
    <col min="1294" max="1294" width="9.5703125" style="337" customWidth="1"/>
    <col min="1295" max="1295" width="0.42578125" style="337" customWidth="1"/>
    <col min="1296" max="1302" width="6.42578125" style="337" customWidth="1"/>
    <col min="1303" max="1531" width="11.42578125" style="337"/>
    <col min="1532" max="1532" width="1" style="337" customWidth="1"/>
    <col min="1533" max="1533" width="4.28515625" style="337" customWidth="1"/>
    <col min="1534" max="1534" width="34.7109375" style="337" customWidth="1"/>
    <col min="1535" max="1535" width="0" style="337" hidden="1" customWidth="1"/>
    <col min="1536" max="1536" width="20" style="337" customWidth="1"/>
    <col min="1537" max="1537" width="20.85546875" style="337" customWidth="1"/>
    <col min="1538" max="1538" width="25" style="337" customWidth="1"/>
    <col min="1539" max="1539" width="18.7109375" style="337" customWidth="1"/>
    <col min="1540" max="1540" width="29.7109375" style="337" customWidth="1"/>
    <col min="1541" max="1541" width="13.42578125" style="337" customWidth="1"/>
    <col min="1542" max="1542" width="13.85546875" style="337" customWidth="1"/>
    <col min="1543" max="1547" width="16.5703125" style="337" customWidth="1"/>
    <col min="1548" max="1548" width="20.5703125" style="337" customWidth="1"/>
    <col min="1549" max="1549" width="21.140625" style="337" customWidth="1"/>
    <col min="1550" max="1550" width="9.5703125" style="337" customWidth="1"/>
    <col min="1551" max="1551" width="0.42578125" style="337" customWidth="1"/>
    <col min="1552" max="1558" width="6.42578125" style="337" customWidth="1"/>
    <col min="1559" max="1787" width="11.42578125" style="337"/>
    <col min="1788" max="1788" width="1" style="337" customWidth="1"/>
    <col min="1789" max="1789" width="4.28515625" style="337" customWidth="1"/>
    <col min="1790" max="1790" width="34.7109375" style="337" customWidth="1"/>
    <col min="1791" max="1791" width="0" style="337" hidden="1" customWidth="1"/>
    <col min="1792" max="1792" width="20" style="337" customWidth="1"/>
    <col min="1793" max="1793" width="20.85546875" style="337" customWidth="1"/>
    <col min="1794" max="1794" width="25" style="337" customWidth="1"/>
    <col min="1795" max="1795" width="18.7109375" style="337" customWidth="1"/>
    <col min="1796" max="1796" width="29.7109375" style="337" customWidth="1"/>
    <col min="1797" max="1797" width="13.42578125" style="337" customWidth="1"/>
    <col min="1798" max="1798" width="13.85546875" style="337" customWidth="1"/>
    <col min="1799" max="1803" width="16.5703125" style="337" customWidth="1"/>
    <col min="1804" max="1804" width="20.5703125" style="337" customWidth="1"/>
    <col min="1805" max="1805" width="21.140625" style="337" customWidth="1"/>
    <col min="1806" max="1806" width="9.5703125" style="337" customWidth="1"/>
    <col min="1807" max="1807" width="0.42578125" style="337" customWidth="1"/>
    <col min="1808" max="1814" width="6.42578125" style="337" customWidth="1"/>
    <col min="1815" max="2043" width="11.42578125" style="337"/>
    <col min="2044" max="2044" width="1" style="337" customWidth="1"/>
    <col min="2045" max="2045" width="4.28515625" style="337" customWidth="1"/>
    <col min="2046" max="2046" width="34.7109375" style="337" customWidth="1"/>
    <col min="2047" max="2047" width="0" style="337" hidden="1" customWidth="1"/>
    <col min="2048" max="2048" width="20" style="337" customWidth="1"/>
    <col min="2049" max="2049" width="20.85546875" style="337" customWidth="1"/>
    <col min="2050" max="2050" width="25" style="337" customWidth="1"/>
    <col min="2051" max="2051" width="18.7109375" style="337" customWidth="1"/>
    <col min="2052" max="2052" width="29.7109375" style="337" customWidth="1"/>
    <col min="2053" max="2053" width="13.42578125" style="337" customWidth="1"/>
    <col min="2054" max="2054" width="13.85546875" style="337" customWidth="1"/>
    <col min="2055" max="2059" width="16.5703125" style="337" customWidth="1"/>
    <col min="2060" max="2060" width="20.5703125" style="337" customWidth="1"/>
    <col min="2061" max="2061" width="21.140625" style="337" customWidth="1"/>
    <col min="2062" max="2062" width="9.5703125" style="337" customWidth="1"/>
    <col min="2063" max="2063" width="0.42578125" style="337" customWidth="1"/>
    <col min="2064" max="2070" width="6.42578125" style="337" customWidth="1"/>
    <col min="2071" max="2299" width="11.42578125" style="337"/>
    <col min="2300" max="2300" width="1" style="337" customWidth="1"/>
    <col min="2301" max="2301" width="4.28515625" style="337" customWidth="1"/>
    <col min="2302" max="2302" width="34.7109375" style="337" customWidth="1"/>
    <col min="2303" max="2303" width="0" style="337" hidden="1" customWidth="1"/>
    <col min="2304" max="2304" width="20" style="337" customWidth="1"/>
    <col min="2305" max="2305" width="20.85546875" style="337" customWidth="1"/>
    <col min="2306" max="2306" width="25" style="337" customWidth="1"/>
    <col min="2307" max="2307" width="18.7109375" style="337" customWidth="1"/>
    <col min="2308" max="2308" width="29.7109375" style="337" customWidth="1"/>
    <col min="2309" max="2309" width="13.42578125" style="337" customWidth="1"/>
    <col min="2310" max="2310" width="13.85546875" style="337" customWidth="1"/>
    <col min="2311" max="2315" width="16.5703125" style="337" customWidth="1"/>
    <col min="2316" max="2316" width="20.5703125" style="337" customWidth="1"/>
    <col min="2317" max="2317" width="21.140625" style="337" customWidth="1"/>
    <col min="2318" max="2318" width="9.5703125" style="337" customWidth="1"/>
    <col min="2319" max="2319" width="0.42578125" style="337" customWidth="1"/>
    <col min="2320" max="2326" width="6.42578125" style="337" customWidth="1"/>
    <col min="2327" max="2555" width="11.42578125" style="337"/>
    <col min="2556" max="2556" width="1" style="337" customWidth="1"/>
    <col min="2557" max="2557" width="4.28515625" style="337" customWidth="1"/>
    <col min="2558" max="2558" width="34.7109375" style="337" customWidth="1"/>
    <col min="2559" max="2559" width="0" style="337" hidden="1" customWidth="1"/>
    <col min="2560" max="2560" width="20" style="337" customWidth="1"/>
    <col min="2561" max="2561" width="20.85546875" style="337" customWidth="1"/>
    <col min="2562" max="2562" width="25" style="337" customWidth="1"/>
    <col min="2563" max="2563" width="18.7109375" style="337" customWidth="1"/>
    <col min="2564" max="2564" width="29.7109375" style="337" customWidth="1"/>
    <col min="2565" max="2565" width="13.42578125" style="337" customWidth="1"/>
    <col min="2566" max="2566" width="13.85546875" style="337" customWidth="1"/>
    <col min="2567" max="2571" width="16.5703125" style="337" customWidth="1"/>
    <col min="2572" max="2572" width="20.5703125" style="337" customWidth="1"/>
    <col min="2573" max="2573" width="21.140625" style="337" customWidth="1"/>
    <col min="2574" max="2574" width="9.5703125" style="337" customWidth="1"/>
    <col min="2575" max="2575" width="0.42578125" style="337" customWidth="1"/>
    <col min="2576" max="2582" width="6.42578125" style="337" customWidth="1"/>
    <col min="2583" max="2811" width="11.42578125" style="337"/>
    <col min="2812" max="2812" width="1" style="337" customWidth="1"/>
    <col min="2813" max="2813" width="4.28515625" style="337" customWidth="1"/>
    <col min="2814" max="2814" width="34.7109375" style="337" customWidth="1"/>
    <col min="2815" max="2815" width="0" style="337" hidden="1" customWidth="1"/>
    <col min="2816" max="2816" width="20" style="337" customWidth="1"/>
    <col min="2817" max="2817" width="20.85546875" style="337" customWidth="1"/>
    <col min="2818" max="2818" width="25" style="337" customWidth="1"/>
    <col min="2819" max="2819" width="18.7109375" style="337" customWidth="1"/>
    <col min="2820" max="2820" width="29.7109375" style="337" customWidth="1"/>
    <col min="2821" max="2821" width="13.42578125" style="337" customWidth="1"/>
    <col min="2822" max="2822" width="13.85546875" style="337" customWidth="1"/>
    <col min="2823" max="2827" width="16.5703125" style="337" customWidth="1"/>
    <col min="2828" max="2828" width="20.5703125" style="337" customWidth="1"/>
    <col min="2829" max="2829" width="21.140625" style="337" customWidth="1"/>
    <col min="2830" max="2830" width="9.5703125" style="337" customWidth="1"/>
    <col min="2831" max="2831" width="0.42578125" style="337" customWidth="1"/>
    <col min="2832" max="2838" width="6.42578125" style="337" customWidth="1"/>
    <col min="2839" max="3067" width="11.42578125" style="337"/>
    <col min="3068" max="3068" width="1" style="337" customWidth="1"/>
    <col min="3069" max="3069" width="4.28515625" style="337" customWidth="1"/>
    <col min="3070" max="3070" width="34.7109375" style="337" customWidth="1"/>
    <col min="3071" max="3071" width="0" style="337" hidden="1" customWidth="1"/>
    <col min="3072" max="3072" width="20" style="337" customWidth="1"/>
    <col min="3073" max="3073" width="20.85546875" style="337" customWidth="1"/>
    <col min="3074" max="3074" width="25" style="337" customWidth="1"/>
    <col min="3075" max="3075" width="18.7109375" style="337" customWidth="1"/>
    <col min="3076" max="3076" width="29.7109375" style="337" customWidth="1"/>
    <col min="3077" max="3077" width="13.42578125" style="337" customWidth="1"/>
    <col min="3078" max="3078" width="13.85546875" style="337" customWidth="1"/>
    <col min="3079" max="3083" width="16.5703125" style="337" customWidth="1"/>
    <col min="3084" max="3084" width="20.5703125" style="337" customWidth="1"/>
    <col min="3085" max="3085" width="21.140625" style="337" customWidth="1"/>
    <col min="3086" max="3086" width="9.5703125" style="337" customWidth="1"/>
    <col min="3087" max="3087" width="0.42578125" style="337" customWidth="1"/>
    <col min="3088" max="3094" width="6.42578125" style="337" customWidth="1"/>
    <col min="3095" max="3323" width="11.42578125" style="337"/>
    <col min="3324" max="3324" width="1" style="337" customWidth="1"/>
    <col min="3325" max="3325" width="4.28515625" style="337" customWidth="1"/>
    <col min="3326" max="3326" width="34.7109375" style="337" customWidth="1"/>
    <col min="3327" max="3327" width="0" style="337" hidden="1" customWidth="1"/>
    <col min="3328" max="3328" width="20" style="337" customWidth="1"/>
    <col min="3329" max="3329" width="20.85546875" style="337" customWidth="1"/>
    <col min="3330" max="3330" width="25" style="337" customWidth="1"/>
    <col min="3331" max="3331" width="18.7109375" style="337" customWidth="1"/>
    <col min="3332" max="3332" width="29.7109375" style="337" customWidth="1"/>
    <col min="3333" max="3333" width="13.42578125" style="337" customWidth="1"/>
    <col min="3334" max="3334" width="13.85546875" style="337" customWidth="1"/>
    <col min="3335" max="3339" width="16.5703125" style="337" customWidth="1"/>
    <col min="3340" max="3340" width="20.5703125" style="337" customWidth="1"/>
    <col min="3341" max="3341" width="21.140625" style="337" customWidth="1"/>
    <col min="3342" max="3342" width="9.5703125" style="337" customWidth="1"/>
    <col min="3343" max="3343" width="0.42578125" style="337" customWidth="1"/>
    <col min="3344" max="3350" width="6.42578125" style="337" customWidth="1"/>
    <col min="3351" max="3579" width="11.42578125" style="337"/>
    <col min="3580" max="3580" width="1" style="337" customWidth="1"/>
    <col min="3581" max="3581" width="4.28515625" style="337" customWidth="1"/>
    <col min="3582" max="3582" width="34.7109375" style="337" customWidth="1"/>
    <col min="3583" max="3583" width="0" style="337" hidden="1" customWidth="1"/>
    <col min="3584" max="3584" width="20" style="337" customWidth="1"/>
    <col min="3585" max="3585" width="20.85546875" style="337" customWidth="1"/>
    <col min="3586" max="3586" width="25" style="337" customWidth="1"/>
    <col min="3587" max="3587" width="18.7109375" style="337" customWidth="1"/>
    <col min="3588" max="3588" width="29.7109375" style="337" customWidth="1"/>
    <col min="3589" max="3589" width="13.42578125" style="337" customWidth="1"/>
    <col min="3590" max="3590" width="13.85546875" style="337" customWidth="1"/>
    <col min="3591" max="3595" width="16.5703125" style="337" customWidth="1"/>
    <col min="3596" max="3596" width="20.5703125" style="337" customWidth="1"/>
    <col min="3597" max="3597" width="21.140625" style="337" customWidth="1"/>
    <col min="3598" max="3598" width="9.5703125" style="337" customWidth="1"/>
    <col min="3599" max="3599" width="0.42578125" style="337" customWidth="1"/>
    <col min="3600" max="3606" width="6.42578125" style="337" customWidth="1"/>
    <col min="3607" max="3835" width="11.42578125" style="337"/>
    <col min="3836" max="3836" width="1" style="337" customWidth="1"/>
    <col min="3837" max="3837" width="4.28515625" style="337" customWidth="1"/>
    <col min="3838" max="3838" width="34.7109375" style="337" customWidth="1"/>
    <col min="3839" max="3839" width="0" style="337" hidden="1" customWidth="1"/>
    <col min="3840" max="3840" width="20" style="337" customWidth="1"/>
    <col min="3841" max="3841" width="20.85546875" style="337" customWidth="1"/>
    <col min="3842" max="3842" width="25" style="337" customWidth="1"/>
    <col min="3843" max="3843" width="18.7109375" style="337" customWidth="1"/>
    <col min="3844" max="3844" width="29.7109375" style="337" customWidth="1"/>
    <col min="3845" max="3845" width="13.42578125" style="337" customWidth="1"/>
    <col min="3846" max="3846" width="13.85546875" style="337" customWidth="1"/>
    <col min="3847" max="3851" width="16.5703125" style="337" customWidth="1"/>
    <col min="3852" max="3852" width="20.5703125" style="337" customWidth="1"/>
    <col min="3853" max="3853" width="21.140625" style="337" customWidth="1"/>
    <col min="3854" max="3854" width="9.5703125" style="337" customWidth="1"/>
    <col min="3855" max="3855" width="0.42578125" style="337" customWidth="1"/>
    <col min="3856" max="3862" width="6.42578125" style="337" customWidth="1"/>
    <col min="3863" max="4091" width="11.42578125" style="337"/>
    <col min="4092" max="4092" width="1" style="337" customWidth="1"/>
    <col min="4093" max="4093" width="4.28515625" style="337" customWidth="1"/>
    <col min="4094" max="4094" width="34.7109375" style="337" customWidth="1"/>
    <col min="4095" max="4095" width="0" style="337" hidden="1" customWidth="1"/>
    <col min="4096" max="4096" width="20" style="337" customWidth="1"/>
    <col min="4097" max="4097" width="20.85546875" style="337" customWidth="1"/>
    <col min="4098" max="4098" width="25" style="337" customWidth="1"/>
    <col min="4099" max="4099" width="18.7109375" style="337" customWidth="1"/>
    <col min="4100" max="4100" width="29.7109375" style="337" customWidth="1"/>
    <col min="4101" max="4101" width="13.42578125" style="337" customWidth="1"/>
    <col min="4102" max="4102" width="13.85546875" style="337" customWidth="1"/>
    <col min="4103" max="4107" width="16.5703125" style="337" customWidth="1"/>
    <col min="4108" max="4108" width="20.5703125" style="337" customWidth="1"/>
    <col min="4109" max="4109" width="21.140625" style="337" customWidth="1"/>
    <col min="4110" max="4110" width="9.5703125" style="337" customWidth="1"/>
    <col min="4111" max="4111" width="0.42578125" style="337" customWidth="1"/>
    <col min="4112" max="4118" width="6.42578125" style="337" customWidth="1"/>
    <col min="4119" max="4347" width="11.42578125" style="337"/>
    <col min="4348" max="4348" width="1" style="337" customWidth="1"/>
    <col min="4349" max="4349" width="4.28515625" style="337" customWidth="1"/>
    <col min="4350" max="4350" width="34.7109375" style="337" customWidth="1"/>
    <col min="4351" max="4351" width="0" style="337" hidden="1" customWidth="1"/>
    <col min="4352" max="4352" width="20" style="337" customWidth="1"/>
    <col min="4353" max="4353" width="20.85546875" style="337" customWidth="1"/>
    <col min="4354" max="4354" width="25" style="337" customWidth="1"/>
    <col min="4355" max="4355" width="18.7109375" style="337" customWidth="1"/>
    <col min="4356" max="4356" width="29.7109375" style="337" customWidth="1"/>
    <col min="4357" max="4357" width="13.42578125" style="337" customWidth="1"/>
    <col min="4358" max="4358" width="13.85546875" style="337" customWidth="1"/>
    <col min="4359" max="4363" width="16.5703125" style="337" customWidth="1"/>
    <col min="4364" max="4364" width="20.5703125" style="337" customWidth="1"/>
    <col min="4365" max="4365" width="21.140625" style="337" customWidth="1"/>
    <col min="4366" max="4366" width="9.5703125" style="337" customWidth="1"/>
    <col min="4367" max="4367" width="0.42578125" style="337" customWidth="1"/>
    <col min="4368" max="4374" width="6.42578125" style="337" customWidth="1"/>
    <col min="4375" max="4603" width="11.42578125" style="337"/>
    <col min="4604" max="4604" width="1" style="337" customWidth="1"/>
    <col min="4605" max="4605" width="4.28515625" style="337" customWidth="1"/>
    <col min="4606" max="4606" width="34.7109375" style="337" customWidth="1"/>
    <col min="4607" max="4607" width="0" style="337" hidden="1" customWidth="1"/>
    <col min="4608" max="4608" width="20" style="337" customWidth="1"/>
    <col min="4609" max="4609" width="20.85546875" style="337" customWidth="1"/>
    <col min="4610" max="4610" width="25" style="337" customWidth="1"/>
    <col min="4611" max="4611" width="18.7109375" style="337" customWidth="1"/>
    <col min="4612" max="4612" width="29.7109375" style="337" customWidth="1"/>
    <col min="4613" max="4613" width="13.42578125" style="337" customWidth="1"/>
    <col min="4614" max="4614" width="13.85546875" style="337" customWidth="1"/>
    <col min="4615" max="4619" width="16.5703125" style="337" customWidth="1"/>
    <col min="4620" max="4620" width="20.5703125" style="337" customWidth="1"/>
    <col min="4621" max="4621" width="21.140625" style="337" customWidth="1"/>
    <col min="4622" max="4622" width="9.5703125" style="337" customWidth="1"/>
    <col min="4623" max="4623" width="0.42578125" style="337" customWidth="1"/>
    <col min="4624" max="4630" width="6.42578125" style="337" customWidth="1"/>
    <col min="4631" max="4859" width="11.42578125" style="337"/>
    <col min="4860" max="4860" width="1" style="337" customWidth="1"/>
    <col min="4861" max="4861" width="4.28515625" style="337" customWidth="1"/>
    <col min="4862" max="4862" width="34.7109375" style="337" customWidth="1"/>
    <col min="4863" max="4863" width="0" style="337" hidden="1" customWidth="1"/>
    <col min="4864" max="4864" width="20" style="337" customWidth="1"/>
    <col min="4865" max="4865" width="20.85546875" style="337" customWidth="1"/>
    <col min="4866" max="4866" width="25" style="337" customWidth="1"/>
    <col min="4867" max="4867" width="18.7109375" style="337" customWidth="1"/>
    <col min="4868" max="4868" width="29.7109375" style="337" customWidth="1"/>
    <col min="4869" max="4869" width="13.42578125" style="337" customWidth="1"/>
    <col min="4870" max="4870" width="13.85546875" style="337" customWidth="1"/>
    <col min="4871" max="4875" width="16.5703125" style="337" customWidth="1"/>
    <col min="4876" max="4876" width="20.5703125" style="337" customWidth="1"/>
    <col min="4877" max="4877" width="21.140625" style="337" customWidth="1"/>
    <col min="4878" max="4878" width="9.5703125" style="337" customWidth="1"/>
    <col min="4879" max="4879" width="0.42578125" style="337" customWidth="1"/>
    <col min="4880" max="4886" width="6.42578125" style="337" customWidth="1"/>
    <col min="4887" max="5115" width="11.42578125" style="337"/>
    <col min="5116" max="5116" width="1" style="337" customWidth="1"/>
    <col min="5117" max="5117" width="4.28515625" style="337" customWidth="1"/>
    <col min="5118" max="5118" width="34.7109375" style="337" customWidth="1"/>
    <col min="5119" max="5119" width="0" style="337" hidden="1" customWidth="1"/>
    <col min="5120" max="5120" width="20" style="337" customWidth="1"/>
    <col min="5121" max="5121" width="20.85546875" style="337" customWidth="1"/>
    <col min="5122" max="5122" width="25" style="337" customWidth="1"/>
    <col min="5123" max="5123" width="18.7109375" style="337" customWidth="1"/>
    <col min="5124" max="5124" width="29.7109375" style="337" customWidth="1"/>
    <col min="5125" max="5125" width="13.42578125" style="337" customWidth="1"/>
    <col min="5126" max="5126" width="13.85546875" style="337" customWidth="1"/>
    <col min="5127" max="5131" width="16.5703125" style="337" customWidth="1"/>
    <col min="5132" max="5132" width="20.5703125" style="337" customWidth="1"/>
    <col min="5133" max="5133" width="21.140625" style="337" customWidth="1"/>
    <col min="5134" max="5134" width="9.5703125" style="337" customWidth="1"/>
    <col min="5135" max="5135" width="0.42578125" style="337" customWidth="1"/>
    <col min="5136" max="5142" width="6.42578125" style="337" customWidth="1"/>
    <col min="5143" max="5371" width="11.42578125" style="337"/>
    <col min="5372" max="5372" width="1" style="337" customWidth="1"/>
    <col min="5373" max="5373" width="4.28515625" style="337" customWidth="1"/>
    <col min="5374" max="5374" width="34.7109375" style="337" customWidth="1"/>
    <col min="5375" max="5375" width="0" style="337" hidden="1" customWidth="1"/>
    <col min="5376" max="5376" width="20" style="337" customWidth="1"/>
    <col min="5377" max="5377" width="20.85546875" style="337" customWidth="1"/>
    <col min="5378" max="5378" width="25" style="337" customWidth="1"/>
    <col min="5379" max="5379" width="18.7109375" style="337" customWidth="1"/>
    <col min="5380" max="5380" width="29.7109375" style="337" customWidth="1"/>
    <col min="5381" max="5381" width="13.42578125" style="337" customWidth="1"/>
    <col min="5382" max="5382" width="13.85546875" style="337" customWidth="1"/>
    <col min="5383" max="5387" width="16.5703125" style="337" customWidth="1"/>
    <col min="5388" max="5388" width="20.5703125" style="337" customWidth="1"/>
    <col min="5389" max="5389" width="21.140625" style="337" customWidth="1"/>
    <col min="5390" max="5390" width="9.5703125" style="337" customWidth="1"/>
    <col min="5391" max="5391" width="0.42578125" style="337" customWidth="1"/>
    <col min="5392" max="5398" width="6.42578125" style="337" customWidth="1"/>
    <col min="5399" max="5627" width="11.42578125" style="337"/>
    <col min="5628" max="5628" width="1" style="337" customWidth="1"/>
    <col min="5629" max="5629" width="4.28515625" style="337" customWidth="1"/>
    <col min="5630" max="5630" width="34.7109375" style="337" customWidth="1"/>
    <col min="5631" max="5631" width="0" style="337" hidden="1" customWidth="1"/>
    <col min="5632" max="5632" width="20" style="337" customWidth="1"/>
    <col min="5633" max="5633" width="20.85546875" style="337" customWidth="1"/>
    <col min="5634" max="5634" width="25" style="337" customWidth="1"/>
    <col min="5635" max="5635" width="18.7109375" style="337" customWidth="1"/>
    <col min="5636" max="5636" width="29.7109375" style="337" customWidth="1"/>
    <col min="5637" max="5637" width="13.42578125" style="337" customWidth="1"/>
    <col min="5638" max="5638" width="13.85546875" style="337" customWidth="1"/>
    <col min="5639" max="5643" width="16.5703125" style="337" customWidth="1"/>
    <col min="5644" max="5644" width="20.5703125" style="337" customWidth="1"/>
    <col min="5645" max="5645" width="21.140625" style="337" customWidth="1"/>
    <col min="5646" max="5646" width="9.5703125" style="337" customWidth="1"/>
    <col min="5647" max="5647" width="0.42578125" style="337" customWidth="1"/>
    <col min="5648" max="5654" width="6.42578125" style="337" customWidth="1"/>
    <col min="5655" max="5883" width="11.42578125" style="337"/>
    <col min="5884" max="5884" width="1" style="337" customWidth="1"/>
    <col min="5885" max="5885" width="4.28515625" style="337" customWidth="1"/>
    <col min="5886" max="5886" width="34.7109375" style="337" customWidth="1"/>
    <col min="5887" max="5887" width="0" style="337" hidden="1" customWidth="1"/>
    <col min="5888" max="5888" width="20" style="337" customWidth="1"/>
    <col min="5889" max="5889" width="20.85546875" style="337" customWidth="1"/>
    <col min="5890" max="5890" width="25" style="337" customWidth="1"/>
    <col min="5891" max="5891" width="18.7109375" style="337" customWidth="1"/>
    <col min="5892" max="5892" width="29.7109375" style="337" customWidth="1"/>
    <col min="5893" max="5893" width="13.42578125" style="337" customWidth="1"/>
    <col min="5894" max="5894" width="13.85546875" style="337" customWidth="1"/>
    <col min="5895" max="5899" width="16.5703125" style="337" customWidth="1"/>
    <col min="5900" max="5900" width="20.5703125" style="337" customWidth="1"/>
    <col min="5901" max="5901" width="21.140625" style="337" customWidth="1"/>
    <col min="5902" max="5902" width="9.5703125" style="337" customWidth="1"/>
    <col min="5903" max="5903" width="0.42578125" style="337" customWidth="1"/>
    <col min="5904" max="5910" width="6.42578125" style="337" customWidth="1"/>
    <col min="5911" max="6139" width="11.42578125" style="337"/>
    <col min="6140" max="6140" width="1" style="337" customWidth="1"/>
    <col min="6141" max="6141" width="4.28515625" style="337" customWidth="1"/>
    <col min="6142" max="6142" width="34.7109375" style="337" customWidth="1"/>
    <col min="6143" max="6143" width="0" style="337" hidden="1" customWidth="1"/>
    <col min="6144" max="6144" width="20" style="337" customWidth="1"/>
    <col min="6145" max="6145" width="20.85546875" style="337" customWidth="1"/>
    <col min="6146" max="6146" width="25" style="337" customWidth="1"/>
    <col min="6147" max="6147" width="18.7109375" style="337" customWidth="1"/>
    <col min="6148" max="6148" width="29.7109375" style="337" customWidth="1"/>
    <col min="6149" max="6149" width="13.42578125" style="337" customWidth="1"/>
    <col min="6150" max="6150" width="13.85546875" style="337" customWidth="1"/>
    <col min="6151" max="6155" width="16.5703125" style="337" customWidth="1"/>
    <col min="6156" max="6156" width="20.5703125" style="337" customWidth="1"/>
    <col min="6157" max="6157" width="21.140625" style="337" customWidth="1"/>
    <col min="6158" max="6158" width="9.5703125" style="337" customWidth="1"/>
    <col min="6159" max="6159" width="0.42578125" style="337" customWidth="1"/>
    <col min="6160" max="6166" width="6.42578125" style="337" customWidth="1"/>
    <col min="6167" max="6395" width="11.42578125" style="337"/>
    <col min="6396" max="6396" width="1" style="337" customWidth="1"/>
    <col min="6397" max="6397" width="4.28515625" style="337" customWidth="1"/>
    <col min="6398" max="6398" width="34.7109375" style="337" customWidth="1"/>
    <col min="6399" max="6399" width="0" style="337" hidden="1" customWidth="1"/>
    <col min="6400" max="6400" width="20" style="337" customWidth="1"/>
    <col min="6401" max="6401" width="20.85546875" style="337" customWidth="1"/>
    <col min="6402" max="6402" width="25" style="337" customWidth="1"/>
    <col min="6403" max="6403" width="18.7109375" style="337" customWidth="1"/>
    <col min="6404" max="6404" width="29.7109375" style="337" customWidth="1"/>
    <col min="6405" max="6405" width="13.42578125" style="337" customWidth="1"/>
    <col min="6406" max="6406" width="13.85546875" style="337" customWidth="1"/>
    <col min="6407" max="6411" width="16.5703125" style="337" customWidth="1"/>
    <col min="6412" max="6412" width="20.5703125" style="337" customWidth="1"/>
    <col min="6413" max="6413" width="21.140625" style="337" customWidth="1"/>
    <col min="6414" max="6414" width="9.5703125" style="337" customWidth="1"/>
    <col min="6415" max="6415" width="0.42578125" style="337" customWidth="1"/>
    <col min="6416" max="6422" width="6.42578125" style="337" customWidth="1"/>
    <col min="6423" max="6651" width="11.42578125" style="337"/>
    <col min="6652" max="6652" width="1" style="337" customWidth="1"/>
    <col min="6653" max="6653" width="4.28515625" style="337" customWidth="1"/>
    <col min="6654" max="6654" width="34.7109375" style="337" customWidth="1"/>
    <col min="6655" max="6655" width="0" style="337" hidden="1" customWidth="1"/>
    <col min="6656" max="6656" width="20" style="337" customWidth="1"/>
    <col min="6657" max="6657" width="20.85546875" style="337" customWidth="1"/>
    <col min="6658" max="6658" width="25" style="337" customWidth="1"/>
    <col min="6659" max="6659" width="18.7109375" style="337" customWidth="1"/>
    <col min="6660" max="6660" width="29.7109375" style="337" customWidth="1"/>
    <col min="6661" max="6661" width="13.42578125" style="337" customWidth="1"/>
    <col min="6662" max="6662" width="13.85546875" style="337" customWidth="1"/>
    <col min="6663" max="6667" width="16.5703125" style="337" customWidth="1"/>
    <col min="6668" max="6668" width="20.5703125" style="337" customWidth="1"/>
    <col min="6669" max="6669" width="21.140625" style="337" customWidth="1"/>
    <col min="6670" max="6670" width="9.5703125" style="337" customWidth="1"/>
    <col min="6671" max="6671" width="0.42578125" style="337" customWidth="1"/>
    <col min="6672" max="6678" width="6.42578125" style="337" customWidth="1"/>
    <col min="6679" max="6907" width="11.42578125" style="337"/>
    <col min="6908" max="6908" width="1" style="337" customWidth="1"/>
    <col min="6909" max="6909" width="4.28515625" style="337" customWidth="1"/>
    <col min="6910" max="6910" width="34.7109375" style="337" customWidth="1"/>
    <col min="6911" max="6911" width="0" style="337" hidden="1" customWidth="1"/>
    <col min="6912" max="6912" width="20" style="337" customWidth="1"/>
    <col min="6913" max="6913" width="20.85546875" style="337" customWidth="1"/>
    <col min="6914" max="6914" width="25" style="337" customWidth="1"/>
    <col min="6915" max="6915" width="18.7109375" style="337" customWidth="1"/>
    <col min="6916" max="6916" width="29.7109375" style="337" customWidth="1"/>
    <col min="6917" max="6917" width="13.42578125" style="337" customWidth="1"/>
    <col min="6918" max="6918" width="13.85546875" style="337" customWidth="1"/>
    <col min="6919" max="6923" width="16.5703125" style="337" customWidth="1"/>
    <col min="6924" max="6924" width="20.5703125" style="337" customWidth="1"/>
    <col min="6925" max="6925" width="21.140625" style="337" customWidth="1"/>
    <col min="6926" max="6926" width="9.5703125" style="337" customWidth="1"/>
    <col min="6927" max="6927" width="0.42578125" style="337" customWidth="1"/>
    <col min="6928" max="6934" width="6.42578125" style="337" customWidth="1"/>
    <col min="6935" max="7163" width="11.42578125" style="337"/>
    <col min="7164" max="7164" width="1" style="337" customWidth="1"/>
    <col min="7165" max="7165" width="4.28515625" style="337" customWidth="1"/>
    <col min="7166" max="7166" width="34.7109375" style="337" customWidth="1"/>
    <col min="7167" max="7167" width="0" style="337" hidden="1" customWidth="1"/>
    <col min="7168" max="7168" width="20" style="337" customWidth="1"/>
    <col min="7169" max="7169" width="20.85546875" style="337" customWidth="1"/>
    <col min="7170" max="7170" width="25" style="337" customWidth="1"/>
    <col min="7171" max="7171" width="18.7109375" style="337" customWidth="1"/>
    <col min="7172" max="7172" width="29.7109375" style="337" customWidth="1"/>
    <col min="7173" max="7173" width="13.42578125" style="337" customWidth="1"/>
    <col min="7174" max="7174" width="13.85546875" style="337" customWidth="1"/>
    <col min="7175" max="7179" width="16.5703125" style="337" customWidth="1"/>
    <col min="7180" max="7180" width="20.5703125" style="337" customWidth="1"/>
    <col min="7181" max="7181" width="21.140625" style="337" customWidth="1"/>
    <col min="7182" max="7182" width="9.5703125" style="337" customWidth="1"/>
    <col min="7183" max="7183" width="0.42578125" style="337" customWidth="1"/>
    <col min="7184" max="7190" width="6.42578125" style="337" customWidth="1"/>
    <col min="7191" max="7419" width="11.42578125" style="337"/>
    <col min="7420" max="7420" width="1" style="337" customWidth="1"/>
    <col min="7421" max="7421" width="4.28515625" style="337" customWidth="1"/>
    <col min="7422" max="7422" width="34.7109375" style="337" customWidth="1"/>
    <col min="7423" max="7423" width="0" style="337" hidden="1" customWidth="1"/>
    <col min="7424" max="7424" width="20" style="337" customWidth="1"/>
    <col min="7425" max="7425" width="20.85546875" style="337" customWidth="1"/>
    <col min="7426" max="7426" width="25" style="337" customWidth="1"/>
    <col min="7427" max="7427" width="18.7109375" style="337" customWidth="1"/>
    <col min="7428" max="7428" width="29.7109375" style="337" customWidth="1"/>
    <col min="7429" max="7429" width="13.42578125" style="337" customWidth="1"/>
    <col min="7430" max="7430" width="13.85546875" style="337" customWidth="1"/>
    <col min="7431" max="7435" width="16.5703125" style="337" customWidth="1"/>
    <col min="7436" max="7436" width="20.5703125" style="337" customWidth="1"/>
    <col min="7437" max="7437" width="21.140625" style="337" customWidth="1"/>
    <col min="7438" max="7438" width="9.5703125" style="337" customWidth="1"/>
    <col min="7439" max="7439" width="0.42578125" style="337" customWidth="1"/>
    <col min="7440" max="7446" width="6.42578125" style="337" customWidth="1"/>
    <col min="7447" max="7675" width="11.42578125" style="337"/>
    <col min="7676" max="7676" width="1" style="337" customWidth="1"/>
    <col min="7677" max="7677" width="4.28515625" style="337" customWidth="1"/>
    <col min="7678" max="7678" width="34.7109375" style="337" customWidth="1"/>
    <col min="7679" max="7679" width="0" style="337" hidden="1" customWidth="1"/>
    <col min="7680" max="7680" width="20" style="337" customWidth="1"/>
    <col min="7681" max="7681" width="20.85546875" style="337" customWidth="1"/>
    <col min="7682" max="7682" width="25" style="337" customWidth="1"/>
    <col min="7683" max="7683" width="18.7109375" style="337" customWidth="1"/>
    <col min="7684" max="7684" width="29.7109375" style="337" customWidth="1"/>
    <col min="7685" max="7685" width="13.42578125" style="337" customWidth="1"/>
    <col min="7686" max="7686" width="13.85546875" style="337" customWidth="1"/>
    <col min="7687" max="7691" width="16.5703125" style="337" customWidth="1"/>
    <col min="7692" max="7692" width="20.5703125" style="337" customWidth="1"/>
    <col min="7693" max="7693" width="21.140625" style="337" customWidth="1"/>
    <col min="7694" max="7694" width="9.5703125" style="337" customWidth="1"/>
    <col min="7695" max="7695" width="0.42578125" style="337" customWidth="1"/>
    <col min="7696" max="7702" width="6.42578125" style="337" customWidth="1"/>
    <col min="7703" max="7931" width="11.42578125" style="337"/>
    <col min="7932" max="7932" width="1" style="337" customWidth="1"/>
    <col min="7933" max="7933" width="4.28515625" style="337" customWidth="1"/>
    <col min="7934" max="7934" width="34.7109375" style="337" customWidth="1"/>
    <col min="7935" max="7935" width="0" style="337" hidden="1" customWidth="1"/>
    <col min="7936" max="7936" width="20" style="337" customWidth="1"/>
    <col min="7937" max="7937" width="20.85546875" style="337" customWidth="1"/>
    <col min="7938" max="7938" width="25" style="337" customWidth="1"/>
    <col min="7939" max="7939" width="18.7109375" style="337" customWidth="1"/>
    <col min="7940" max="7940" width="29.7109375" style="337" customWidth="1"/>
    <col min="7941" max="7941" width="13.42578125" style="337" customWidth="1"/>
    <col min="7942" max="7942" width="13.85546875" style="337" customWidth="1"/>
    <col min="7943" max="7947" width="16.5703125" style="337" customWidth="1"/>
    <col min="7948" max="7948" width="20.5703125" style="337" customWidth="1"/>
    <col min="7949" max="7949" width="21.140625" style="337" customWidth="1"/>
    <col min="7950" max="7950" width="9.5703125" style="337" customWidth="1"/>
    <col min="7951" max="7951" width="0.42578125" style="337" customWidth="1"/>
    <col min="7952" max="7958" width="6.42578125" style="337" customWidth="1"/>
    <col min="7959" max="8187" width="11.42578125" style="337"/>
    <col min="8188" max="8188" width="1" style="337" customWidth="1"/>
    <col min="8189" max="8189" width="4.28515625" style="337" customWidth="1"/>
    <col min="8190" max="8190" width="34.7109375" style="337" customWidth="1"/>
    <col min="8191" max="8191" width="0" style="337" hidden="1" customWidth="1"/>
    <col min="8192" max="8192" width="20" style="337" customWidth="1"/>
    <col min="8193" max="8193" width="20.85546875" style="337" customWidth="1"/>
    <col min="8194" max="8194" width="25" style="337" customWidth="1"/>
    <col min="8195" max="8195" width="18.7109375" style="337" customWidth="1"/>
    <col min="8196" max="8196" width="29.7109375" style="337" customWidth="1"/>
    <col min="8197" max="8197" width="13.42578125" style="337" customWidth="1"/>
    <col min="8198" max="8198" width="13.85546875" style="337" customWidth="1"/>
    <col min="8199" max="8203" width="16.5703125" style="337" customWidth="1"/>
    <col min="8204" max="8204" width="20.5703125" style="337" customWidth="1"/>
    <col min="8205" max="8205" width="21.140625" style="337" customWidth="1"/>
    <col min="8206" max="8206" width="9.5703125" style="337" customWidth="1"/>
    <col min="8207" max="8207" width="0.42578125" style="337" customWidth="1"/>
    <col min="8208" max="8214" width="6.42578125" style="337" customWidth="1"/>
    <col min="8215" max="8443" width="11.42578125" style="337"/>
    <col min="8444" max="8444" width="1" style="337" customWidth="1"/>
    <col min="8445" max="8445" width="4.28515625" style="337" customWidth="1"/>
    <col min="8446" max="8446" width="34.7109375" style="337" customWidth="1"/>
    <col min="8447" max="8447" width="0" style="337" hidden="1" customWidth="1"/>
    <col min="8448" max="8448" width="20" style="337" customWidth="1"/>
    <col min="8449" max="8449" width="20.85546875" style="337" customWidth="1"/>
    <col min="8450" max="8450" width="25" style="337" customWidth="1"/>
    <col min="8451" max="8451" width="18.7109375" style="337" customWidth="1"/>
    <col min="8452" max="8452" width="29.7109375" style="337" customWidth="1"/>
    <col min="8453" max="8453" width="13.42578125" style="337" customWidth="1"/>
    <col min="8454" max="8454" width="13.85546875" style="337" customWidth="1"/>
    <col min="8455" max="8459" width="16.5703125" style="337" customWidth="1"/>
    <col min="8460" max="8460" width="20.5703125" style="337" customWidth="1"/>
    <col min="8461" max="8461" width="21.140625" style="337" customWidth="1"/>
    <col min="8462" max="8462" width="9.5703125" style="337" customWidth="1"/>
    <col min="8463" max="8463" width="0.42578125" style="337" customWidth="1"/>
    <col min="8464" max="8470" width="6.42578125" style="337" customWidth="1"/>
    <col min="8471" max="8699" width="11.42578125" style="337"/>
    <col min="8700" max="8700" width="1" style="337" customWidth="1"/>
    <col min="8701" max="8701" width="4.28515625" style="337" customWidth="1"/>
    <col min="8702" max="8702" width="34.7109375" style="337" customWidth="1"/>
    <col min="8703" max="8703" width="0" style="337" hidden="1" customWidth="1"/>
    <col min="8704" max="8704" width="20" style="337" customWidth="1"/>
    <col min="8705" max="8705" width="20.85546875" style="337" customWidth="1"/>
    <col min="8706" max="8706" width="25" style="337" customWidth="1"/>
    <col min="8707" max="8707" width="18.7109375" style="337" customWidth="1"/>
    <col min="8708" max="8708" width="29.7109375" style="337" customWidth="1"/>
    <col min="8709" max="8709" width="13.42578125" style="337" customWidth="1"/>
    <col min="8710" max="8710" width="13.85546875" style="337" customWidth="1"/>
    <col min="8711" max="8715" width="16.5703125" style="337" customWidth="1"/>
    <col min="8716" max="8716" width="20.5703125" style="337" customWidth="1"/>
    <col min="8717" max="8717" width="21.140625" style="337" customWidth="1"/>
    <col min="8718" max="8718" width="9.5703125" style="337" customWidth="1"/>
    <col min="8719" max="8719" width="0.42578125" style="337" customWidth="1"/>
    <col min="8720" max="8726" width="6.42578125" style="337" customWidth="1"/>
    <col min="8727" max="8955" width="11.42578125" style="337"/>
    <col min="8956" max="8956" width="1" style="337" customWidth="1"/>
    <col min="8957" max="8957" width="4.28515625" style="337" customWidth="1"/>
    <col min="8958" max="8958" width="34.7109375" style="337" customWidth="1"/>
    <col min="8959" max="8959" width="0" style="337" hidden="1" customWidth="1"/>
    <col min="8960" max="8960" width="20" style="337" customWidth="1"/>
    <col min="8961" max="8961" width="20.85546875" style="337" customWidth="1"/>
    <col min="8962" max="8962" width="25" style="337" customWidth="1"/>
    <col min="8963" max="8963" width="18.7109375" style="337" customWidth="1"/>
    <col min="8964" max="8964" width="29.7109375" style="337" customWidth="1"/>
    <col min="8965" max="8965" width="13.42578125" style="337" customWidth="1"/>
    <col min="8966" max="8966" width="13.85546875" style="337" customWidth="1"/>
    <col min="8967" max="8971" width="16.5703125" style="337" customWidth="1"/>
    <col min="8972" max="8972" width="20.5703125" style="337" customWidth="1"/>
    <col min="8973" max="8973" width="21.140625" style="337" customWidth="1"/>
    <col min="8974" max="8974" width="9.5703125" style="337" customWidth="1"/>
    <col min="8975" max="8975" width="0.42578125" style="337" customWidth="1"/>
    <col min="8976" max="8982" width="6.42578125" style="337" customWidth="1"/>
    <col min="8983" max="9211" width="11.42578125" style="337"/>
    <col min="9212" max="9212" width="1" style="337" customWidth="1"/>
    <col min="9213" max="9213" width="4.28515625" style="337" customWidth="1"/>
    <col min="9214" max="9214" width="34.7109375" style="337" customWidth="1"/>
    <col min="9215" max="9215" width="0" style="337" hidden="1" customWidth="1"/>
    <col min="9216" max="9216" width="20" style="337" customWidth="1"/>
    <col min="9217" max="9217" width="20.85546875" style="337" customWidth="1"/>
    <col min="9218" max="9218" width="25" style="337" customWidth="1"/>
    <col min="9219" max="9219" width="18.7109375" style="337" customWidth="1"/>
    <col min="9220" max="9220" width="29.7109375" style="337" customWidth="1"/>
    <col min="9221" max="9221" width="13.42578125" style="337" customWidth="1"/>
    <col min="9222" max="9222" width="13.85546875" style="337" customWidth="1"/>
    <col min="9223" max="9227" width="16.5703125" style="337" customWidth="1"/>
    <col min="9228" max="9228" width="20.5703125" style="337" customWidth="1"/>
    <col min="9229" max="9229" width="21.140625" style="337" customWidth="1"/>
    <col min="9230" max="9230" width="9.5703125" style="337" customWidth="1"/>
    <col min="9231" max="9231" width="0.42578125" style="337" customWidth="1"/>
    <col min="9232" max="9238" width="6.42578125" style="337" customWidth="1"/>
    <col min="9239" max="9467" width="11.42578125" style="337"/>
    <col min="9468" max="9468" width="1" style="337" customWidth="1"/>
    <col min="9469" max="9469" width="4.28515625" style="337" customWidth="1"/>
    <col min="9470" max="9470" width="34.7109375" style="337" customWidth="1"/>
    <col min="9471" max="9471" width="0" style="337" hidden="1" customWidth="1"/>
    <col min="9472" max="9472" width="20" style="337" customWidth="1"/>
    <col min="9473" max="9473" width="20.85546875" style="337" customWidth="1"/>
    <col min="9474" max="9474" width="25" style="337" customWidth="1"/>
    <col min="9475" max="9475" width="18.7109375" style="337" customWidth="1"/>
    <col min="9476" max="9476" width="29.7109375" style="337" customWidth="1"/>
    <col min="9477" max="9477" width="13.42578125" style="337" customWidth="1"/>
    <col min="9478" max="9478" width="13.85546875" style="337" customWidth="1"/>
    <col min="9479" max="9483" width="16.5703125" style="337" customWidth="1"/>
    <col min="9484" max="9484" width="20.5703125" style="337" customWidth="1"/>
    <col min="9485" max="9485" width="21.140625" style="337" customWidth="1"/>
    <col min="9486" max="9486" width="9.5703125" style="337" customWidth="1"/>
    <col min="9487" max="9487" width="0.42578125" style="337" customWidth="1"/>
    <col min="9488" max="9494" width="6.42578125" style="337" customWidth="1"/>
    <col min="9495" max="9723" width="11.42578125" style="337"/>
    <col min="9724" max="9724" width="1" style="337" customWidth="1"/>
    <col min="9725" max="9725" width="4.28515625" style="337" customWidth="1"/>
    <col min="9726" max="9726" width="34.7109375" style="337" customWidth="1"/>
    <col min="9727" max="9727" width="0" style="337" hidden="1" customWidth="1"/>
    <col min="9728" max="9728" width="20" style="337" customWidth="1"/>
    <col min="9729" max="9729" width="20.85546875" style="337" customWidth="1"/>
    <col min="9730" max="9730" width="25" style="337" customWidth="1"/>
    <col min="9731" max="9731" width="18.7109375" style="337" customWidth="1"/>
    <col min="9732" max="9732" width="29.7109375" style="337" customWidth="1"/>
    <col min="9733" max="9733" width="13.42578125" style="337" customWidth="1"/>
    <col min="9734" max="9734" width="13.85546875" style="337" customWidth="1"/>
    <col min="9735" max="9739" width="16.5703125" style="337" customWidth="1"/>
    <col min="9740" max="9740" width="20.5703125" style="337" customWidth="1"/>
    <col min="9741" max="9741" width="21.140625" style="337" customWidth="1"/>
    <col min="9742" max="9742" width="9.5703125" style="337" customWidth="1"/>
    <col min="9743" max="9743" width="0.42578125" style="337" customWidth="1"/>
    <col min="9744" max="9750" width="6.42578125" style="337" customWidth="1"/>
    <col min="9751" max="9979" width="11.42578125" style="337"/>
    <col min="9980" max="9980" width="1" style="337" customWidth="1"/>
    <col min="9981" max="9981" width="4.28515625" style="337" customWidth="1"/>
    <col min="9982" max="9982" width="34.7109375" style="337" customWidth="1"/>
    <col min="9983" max="9983" width="0" style="337" hidden="1" customWidth="1"/>
    <col min="9984" max="9984" width="20" style="337" customWidth="1"/>
    <col min="9985" max="9985" width="20.85546875" style="337" customWidth="1"/>
    <col min="9986" max="9986" width="25" style="337" customWidth="1"/>
    <col min="9987" max="9987" width="18.7109375" style="337" customWidth="1"/>
    <col min="9988" max="9988" width="29.7109375" style="337" customWidth="1"/>
    <col min="9989" max="9989" width="13.42578125" style="337" customWidth="1"/>
    <col min="9990" max="9990" width="13.85546875" style="337" customWidth="1"/>
    <col min="9991" max="9995" width="16.5703125" style="337" customWidth="1"/>
    <col min="9996" max="9996" width="20.5703125" style="337" customWidth="1"/>
    <col min="9997" max="9997" width="21.140625" style="337" customWidth="1"/>
    <col min="9998" max="9998" width="9.5703125" style="337" customWidth="1"/>
    <col min="9999" max="9999" width="0.42578125" style="337" customWidth="1"/>
    <col min="10000" max="10006" width="6.42578125" style="337" customWidth="1"/>
    <col min="10007" max="10235" width="11.42578125" style="337"/>
    <col min="10236" max="10236" width="1" style="337" customWidth="1"/>
    <col min="10237" max="10237" width="4.28515625" style="337" customWidth="1"/>
    <col min="10238" max="10238" width="34.7109375" style="337" customWidth="1"/>
    <col min="10239" max="10239" width="0" style="337" hidden="1" customWidth="1"/>
    <col min="10240" max="10240" width="20" style="337" customWidth="1"/>
    <col min="10241" max="10241" width="20.85546875" style="337" customWidth="1"/>
    <col min="10242" max="10242" width="25" style="337" customWidth="1"/>
    <col min="10243" max="10243" width="18.7109375" style="337" customWidth="1"/>
    <col min="10244" max="10244" width="29.7109375" style="337" customWidth="1"/>
    <col min="10245" max="10245" width="13.42578125" style="337" customWidth="1"/>
    <col min="10246" max="10246" width="13.85546875" style="337" customWidth="1"/>
    <col min="10247" max="10251" width="16.5703125" style="337" customWidth="1"/>
    <col min="10252" max="10252" width="20.5703125" style="337" customWidth="1"/>
    <col min="10253" max="10253" width="21.140625" style="337" customWidth="1"/>
    <col min="10254" max="10254" width="9.5703125" style="337" customWidth="1"/>
    <col min="10255" max="10255" width="0.42578125" style="337" customWidth="1"/>
    <col min="10256" max="10262" width="6.42578125" style="337" customWidth="1"/>
    <col min="10263" max="10491" width="11.42578125" style="337"/>
    <col min="10492" max="10492" width="1" style="337" customWidth="1"/>
    <col min="10493" max="10493" width="4.28515625" style="337" customWidth="1"/>
    <col min="10494" max="10494" width="34.7109375" style="337" customWidth="1"/>
    <col min="10495" max="10495" width="0" style="337" hidden="1" customWidth="1"/>
    <col min="10496" max="10496" width="20" style="337" customWidth="1"/>
    <col min="10497" max="10497" width="20.85546875" style="337" customWidth="1"/>
    <col min="10498" max="10498" width="25" style="337" customWidth="1"/>
    <col min="10499" max="10499" width="18.7109375" style="337" customWidth="1"/>
    <col min="10500" max="10500" width="29.7109375" style="337" customWidth="1"/>
    <col min="10501" max="10501" width="13.42578125" style="337" customWidth="1"/>
    <col min="10502" max="10502" width="13.85546875" style="337" customWidth="1"/>
    <col min="10503" max="10507" width="16.5703125" style="337" customWidth="1"/>
    <col min="10508" max="10508" width="20.5703125" style="337" customWidth="1"/>
    <col min="10509" max="10509" width="21.140625" style="337" customWidth="1"/>
    <col min="10510" max="10510" width="9.5703125" style="337" customWidth="1"/>
    <col min="10511" max="10511" width="0.42578125" style="337" customWidth="1"/>
    <col min="10512" max="10518" width="6.42578125" style="337" customWidth="1"/>
    <col min="10519" max="10747" width="11.42578125" style="337"/>
    <col min="10748" max="10748" width="1" style="337" customWidth="1"/>
    <col min="10749" max="10749" width="4.28515625" style="337" customWidth="1"/>
    <col min="10750" max="10750" width="34.7109375" style="337" customWidth="1"/>
    <col min="10751" max="10751" width="0" style="337" hidden="1" customWidth="1"/>
    <col min="10752" max="10752" width="20" style="337" customWidth="1"/>
    <col min="10753" max="10753" width="20.85546875" style="337" customWidth="1"/>
    <col min="10754" max="10754" width="25" style="337" customWidth="1"/>
    <col min="10755" max="10755" width="18.7109375" style="337" customWidth="1"/>
    <col min="10756" max="10756" width="29.7109375" style="337" customWidth="1"/>
    <col min="10757" max="10757" width="13.42578125" style="337" customWidth="1"/>
    <col min="10758" max="10758" width="13.85546875" style="337" customWidth="1"/>
    <col min="10759" max="10763" width="16.5703125" style="337" customWidth="1"/>
    <col min="10764" max="10764" width="20.5703125" style="337" customWidth="1"/>
    <col min="10765" max="10765" width="21.140625" style="337" customWidth="1"/>
    <col min="10766" max="10766" width="9.5703125" style="337" customWidth="1"/>
    <col min="10767" max="10767" width="0.42578125" style="337" customWidth="1"/>
    <col min="10768" max="10774" width="6.42578125" style="337" customWidth="1"/>
    <col min="10775" max="11003" width="11.42578125" style="337"/>
    <col min="11004" max="11004" width="1" style="337" customWidth="1"/>
    <col min="11005" max="11005" width="4.28515625" style="337" customWidth="1"/>
    <col min="11006" max="11006" width="34.7109375" style="337" customWidth="1"/>
    <col min="11007" max="11007" width="0" style="337" hidden="1" customWidth="1"/>
    <col min="11008" max="11008" width="20" style="337" customWidth="1"/>
    <col min="11009" max="11009" width="20.85546875" style="337" customWidth="1"/>
    <col min="11010" max="11010" width="25" style="337" customWidth="1"/>
    <col min="11011" max="11011" width="18.7109375" style="337" customWidth="1"/>
    <col min="11012" max="11012" width="29.7109375" style="337" customWidth="1"/>
    <col min="11013" max="11013" width="13.42578125" style="337" customWidth="1"/>
    <col min="11014" max="11014" width="13.85546875" style="337" customWidth="1"/>
    <col min="11015" max="11019" width="16.5703125" style="337" customWidth="1"/>
    <col min="11020" max="11020" width="20.5703125" style="337" customWidth="1"/>
    <col min="11021" max="11021" width="21.140625" style="337" customWidth="1"/>
    <col min="11022" max="11022" width="9.5703125" style="337" customWidth="1"/>
    <col min="11023" max="11023" width="0.42578125" style="337" customWidth="1"/>
    <col min="11024" max="11030" width="6.42578125" style="337" customWidth="1"/>
    <col min="11031" max="11259" width="11.42578125" style="337"/>
    <col min="11260" max="11260" width="1" style="337" customWidth="1"/>
    <col min="11261" max="11261" width="4.28515625" style="337" customWidth="1"/>
    <col min="11262" max="11262" width="34.7109375" style="337" customWidth="1"/>
    <col min="11263" max="11263" width="0" style="337" hidden="1" customWidth="1"/>
    <col min="11264" max="11264" width="20" style="337" customWidth="1"/>
    <col min="11265" max="11265" width="20.85546875" style="337" customWidth="1"/>
    <col min="11266" max="11266" width="25" style="337" customWidth="1"/>
    <col min="11267" max="11267" width="18.7109375" style="337" customWidth="1"/>
    <col min="11268" max="11268" width="29.7109375" style="337" customWidth="1"/>
    <col min="11269" max="11269" width="13.42578125" style="337" customWidth="1"/>
    <col min="11270" max="11270" width="13.85546875" style="337" customWidth="1"/>
    <col min="11271" max="11275" width="16.5703125" style="337" customWidth="1"/>
    <col min="11276" max="11276" width="20.5703125" style="337" customWidth="1"/>
    <col min="11277" max="11277" width="21.140625" style="337" customWidth="1"/>
    <col min="11278" max="11278" width="9.5703125" style="337" customWidth="1"/>
    <col min="11279" max="11279" width="0.42578125" style="337" customWidth="1"/>
    <col min="11280" max="11286" width="6.42578125" style="337" customWidth="1"/>
    <col min="11287" max="11515" width="11.42578125" style="337"/>
    <col min="11516" max="11516" width="1" style="337" customWidth="1"/>
    <col min="11517" max="11517" width="4.28515625" style="337" customWidth="1"/>
    <col min="11518" max="11518" width="34.7109375" style="337" customWidth="1"/>
    <col min="11519" max="11519" width="0" style="337" hidden="1" customWidth="1"/>
    <col min="11520" max="11520" width="20" style="337" customWidth="1"/>
    <col min="11521" max="11521" width="20.85546875" style="337" customWidth="1"/>
    <col min="11522" max="11522" width="25" style="337" customWidth="1"/>
    <col min="11523" max="11523" width="18.7109375" style="337" customWidth="1"/>
    <col min="11524" max="11524" width="29.7109375" style="337" customWidth="1"/>
    <col min="11525" max="11525" width="13.42578125" style="337" customWidth="1"/>
    <col min="11526" max="11526" width="13.85546875" style="337" customWidth="1"/>
    <col min="11527" max="11531" width="16.5703125" style="337" customWidth="1"/>
    <col min="11532" max="11532" width="20.5703125" style="337" customWidth="1"/>
    <col min="11533" max="11533" width="21.140625" style="337" customWidth="1"/>
    <col min="11534" max="11534" width="9.5703125" style="337" customWidth="1"/>
    <col min="11535" max="11535" width="0.42578125" style="337" customWidth="1"/>
    <col min="11536" max="11542" width="6.42578125" style="337" customWidth="1"/>
    <col min="11543" max="11771" width="11.42578125" style="337"/>
    <col min="11772" max="11772" width="1" style="337" customWidth="1"/>
    <col min="11773" max="11773" width="4.28515625" style="337" customWidth="1"/>
    <col min="11774" max="11774" width="34.7109375" style="337" customWidth="1"/>
    <col min="11775" max="11775" width="0" style="337" hidden="1" customWidth="1"/>
    <col min="11776" max="11776" width="20" style="337" customWidth="1"/>
    <col min="11777" max="11777" width="20.85546875" style="337" customWidth="1"/>
    <col min="11778" max="11778" width="25" style="337" customWidth="1"/>
    <col min="11779" max="11779" width="18.7109375" style="337" customWidth="1"/>
    <col min="11780" max="11780" width="29.7109375" style="337" customWidth="1"/>
    <col min="11781" max="11781" width="13.42578125" style="337" customWidth="1"/>
    <col min="11782" max="11782" width="13.85546875" style="337" customWidth="1"/>
    <col min="11783" max="11787" width="16.5703125" style="337" customWidth="1"/>
    <col min="11788" max="11788" width="20.5703125" style="337" customWidth="1"/>
    <col min="11789" max="11789" width="21.140625" style="337" customWidth="1"/>
    <col min="11790" max="11790" width="9.5703125" style="337" customWidth="1"/>
    <col min="11791" max="11791" width="0.42578125" style="337" customWidth="1"/>
    <col min="11792" max="11798" width="6.42578125" style="337" customWidth="1"/>
    <col min="11799" max="12027" width="11.42578125" style="337"/>
    <col min="12028" max="12028" width="1" style="337" customWidth="1"/>
    <col min="12029" max="12029" width="4.28515625" style="337" customWidth="1"/>
    <col min="12030" max="12030" width="34.7109375" style="337" customWidth="1"/>
    <col min="12031" max="12031" width="0" style="337" hidden="1" customWidth="1"/>
    <col min="12032" max="12032" width="20" style="337" customWidth="1"/>
    <col min="12033" max="12033" width="20.85546875" style="337" customWidth="1"/>
    <col min="12034" max="12034" width="25" style="337" customWidth="1"/>
    <col min="12035" max="12035" width="18.7109375" style="337" customWidth="1"/>
    <col min="12036" max="12036" width="29.7109375" style="337" customWidth="1"/>
    <col min="12037" max="12037" width="13.42578125" style="337" customWidth="1"/>
    <col min="12038" max="12038" width="13.85546875" style="337" customWidth="1"/>
    <col min="12039" max="12043" width="16.5703125" style="337" customWidth="1"/>
    <col min="12044" max="12044" width="20.5703125" style="337" customWidth="1"/>
    <col min="12045" max="12045" width="21.140625" style="337" customWidth="1"/>
    <col min="12046" max="12046" width="9.5703125" style="337" customWidth="1"/>
    <col min="12047" max="12047" width="0.42578125" style="337" customWidth="1"/>
    <col min="12048" max="12054" width="6.42578125" style="337" customWidth="1"/>
    <col min="12055" max="12283" width="11.42578125" style="337"/>
    <col min="12284" max="12284" width="1" style="337" customWidth="1"/>
    <col min="12285" max="12285" width="4.28515625" style="337" customWidth="1"/>
    <col min="12286" max="12286" width="34.7109375" style="337" customWidth="1"/>
    <col min="12287" max="12287" width="0" style="337" hidden="1" customWidth="1"/>
    <col min="12288" max="12288" width="20" style="337" customWidth="1"/>
    <col min="12289" max="12289" width="20.85546875" style="337" customWidth="1"/>
    <col min="12290" max="12290" width="25" style="337" customWidth="1"/>
    <col min="12291" max="12291" width="18.7109375" style="337" customWidth="1"/>
    <col min="12292" max="12292" width="29.7109375" style="337" customWidth="1"/>
    <col min="12293" max="12293" width="13.42578125" style="337" customWidth="1"/>
    <col min="12294" max="12294" width="13.85546875" style="337" customWidth="1"/>
    <col min="12295" max="12299" width="16.5703125" style="337" customWidth="1"/>
    <col min="12300" max="12300" width="20.5703125" style="337" customWidth="1"/>
    <col min="12301" max="12301" width="21.140625" style="337" customWidth="1"/>
    <col min="12302" max="12302" width="9.5703125" style="337" customWidth="1"/>
    <col min="12303" max="12303" width="0.42578125" style="337" customWidth="1"/>
    <col min="12304" max="12310" width="6.42578125" style="337" customWidth="1"/>
    <col min="12311" max="12539" width="11.42578125" style="337"/>
    <col min="12540" max="12540" width="1" style="337" customWidth="1"/>
    <col min="12541" max="12541" width="4.28515625" style="337" customWidth="1"/>
    <col min="12542" max="12542" width="34.7109375" style="337" customWidth="1"/>
    <col min="12543" max="12543" width="0" style="337" hidden="1" customWidth="1"/>
    <col min="12544" max="12544" width="20" style="337" customWidth="1"/>
    <col min="12545" max="12545" width="20.85546875" style="337" customWidth="1"/>
    <col min="12546" max="12546" width="25" style="337" customWidth="1"/>
    <col min="12547" max="12547" width="18.7109375" style="337" customWidth="1"/>
    <col min="12548" max="12548" width="29.7109375" style="337" customWidth="1"/>
    <col min="12549" max="12549" width="13.42578125" style="337" customWidth="1"/>
    <col min="12550" max="12550" width="13.85546875" style="337" customWidth="1"/>
    <col min="12551" max="12555" width="16.5703125" style="337" customWidth="1"/>
    <col min="12556" max="12556" width="20.5703125" style="337" customWidth="1"/>
    <col min="12557" max="12557" width="21.140625" style="337" customWidth="1"/>
    <col min="12558" max="12558" width="9.5703125" style="337" customWidth="1"/>
    <col min="12559" max="12559" width="0.42578125" style="337" customWidth="1"/>
    <col min="12560" max="12566" width="6.42578125" style="337" customWidth="1"/>
    <col min="12567" max="12795" width="11.42578125" style="337"/>
    <col min="12796" max="12796" width="1" style="337" customWidth="1"/>
    <col min="12797" max="12797" width="4.28515625" style="337" customWidth="1"/>
    <col min="12798" max="12798" width="34.7109375" style="337" customWidth="1"/>
    <col min="12799" max="12799" width="0" style="337" hidden="1" customWidth="1"/>
    <col min="12800" max="12800" width="20" style="337" customWidth="1"/>
    <col min="12801" max="12801" width="20.85546875" style="337" customWidth="1"/>
    <col min="12802" max="12802" width="25" style="337" customWidth="1"/>
    <col min="12803" max="12803" width="18.7109375" style="337" customWidth="1"/>
    <col min="12804" max="12804" width="29.7109375" style="337" customWidth="1"/>
    <col min="12805" max="12805" width="13.42578125" style="337" customWidth="1"/>
    <col min="12806" max="12806" width="13.85546875" style="337" customWidth="1"/>
    <col min="12807" max="12811" width="16.5703125" style="337" customWidth="1"/>
    <col min="12812" max="12812" width="20.5703125" style="337" customWidth="1"/>
    <col min="12813" max="12813" width="21.140625" style="337" customWidth="1"/>
    <col min="12814" max="12814" width="9.5703125" style="337" customWidth="1"/>
    <col min="12815" max="12815" width="0.42578125" style="337" customWidth="1"/>
    <col min="12816" max="12822" width="6.42578125" style="337" customWidth="1"/>
    <col min="12823" max="13051" width="11.42578125" style="337"/>
    <col min="13052" max="13052" width="1" style="337" customWidth="1"/>
    <col min="13053" max="13053" width="4.28515625" style="337" customWidth="1"/>
    <col min="13054" max="13054" width="34.7109375" style="337" customWidth="1"/>
    <col min="13055" max="13055" width="0" style="337" hidden="1" customWidth="1"/>
    <col min="13056" max="13056" width="20" style="337" customWidth="1"/>
    <col min="13057" max="13057" width="20.85546875" style="337" customWidth="1"/>
    <col min="13058" max="13058" width="25" style="337" customWidth="1"/>
    <col min="13059" max="13059" width="18.7109375" style="337" customWidth="1"/>
    <col min="13060" max="13060" width="29.7109375" style="337" customWidth="1"/>
    <col min="13061" max="13061" width="13.42578125" style="337" customWidth="1"/>
    <col min="13062" max="13062" width="13.85546875" style="337" customWidth="1"/>
    <col min="13063" max="13067" width="16.5703125" style="337" customWidth="1"/>
    <col min="13068" max="13068" width="20.5703125" style="337" customWidth="1"/>
    <col min="13069" max="13069" width="21.140625" style="337" customWidth="1"/>
    <col min="13070" max="13070" width="9.5703125" style="337" customWidth="1"/>
    <col min="13071" max="13071" width="0.42578125" style="337" customWidth="1"/>
    <col min="13072" max="13078" width="6.42578125" style="337" customWidth="1"/>
    <col min="13079" max="13307" width="11.42578125" style="337"/>
    <col min="13308" max="13308" width="1" style="337" customWidth="1"/>
    <col min="13309" max="13309" width="4.28515625" style="337" customWidth="1"/>
    <col min="13310" max="13310" width="34.7109375" style="337" customWidth="1"/>
    <col min="13311" max="13311" width="0" style="337" hidden="1" customWidth="1"/>
    <col min="13312" max="13312" width="20" style="337" customWidth="1"/>
    <col min="13313" max="13313" width="20.85546875" style="337" customWidth="1"/>
    <col min="13314" max="13314" width="25" style="337" customWidth="1"/>
    <col min="13315" max="13315" width="18.7109375" style="337" customWidth="1"/>
    <col min="13316" max="13316" width="29.7109375" style="337" customWidth="1"/>
    <col min="13317" max="13317" width="13.42578125" style="337" customWidth="1"/>
    <col min="13318" max="13318" width="13.85546875" style="337" customWidth="1"/>
    <col min="13319" max="13323" width="16.5703125" style="337" customWidth="1"/>
    <col min="13324" max="13324" width="20.5703125" style="337" customWidth="1"/>
    <col min="13325" max="13325" width="21.140625" style="337" customWidth="1"/>
    <col min="13326" max="13326" width="9.5703125" style="337" customWidth="1"/>
    <col min="13327" max="13327" width="0.42578125" style="337" customWidth="1"/>
    <col min="13328" max="13334" width="6.42578125" style="337" customWidth="1"/>
    <col min="13335" max="13563" width="11.42578125" style="337"/>
    <col min="13564" max="13564" width="1" style="337" customWidth="1"/>
    <col min="13565" max="13565" width="4.28515625" style="337" customWidth="1"/>
    <col min="13566" max="13566" width="34.7109375" style="337" customWidth="1"/>
    <col min="13567" max="13567" width="0" style="337" hidden="1" customWidth="1"/>
    <col min="13568" max="13568" width="20" style="337" customWidth="1"/>
    <col min="13569" max="13569" width="20.85546875" style="337" customWidth="1"/>
    <col min="13570" max="13570" width="25" style="337" customWidth="1"/>
    <col min="13571" max="13571" width="18.7109375" style="337" customWidth="1"/>
    <col min="13572" max="13572" width="29.7109375" style="337" customWidth="1"/>
    <col min="13573" max="13573" width="13.42578125" style="337" customWidth="1"/>
    <col min="13574" max="13574" width="13.85546875" style="337" customWidth="1"/>
    <col min="13575" max="13579" width="16.5703125" style="337" customWidth="1"/>
    <col min="13580" max="13580" width="20.5703125" style="337" customWidth="1"/>
    <col min="13581" max="13581" width="21.140625" style="337" customWidth="1"/>
    <col min="13582" max="13582" width="9.5703125" style="337" customWidth="1"/>
    <col min="13583" max="13583" width="0.42578125" style="337" customWidth="1"/>
    <col min="13584" max="13590" width="6.42578125" style="337" customWidth="1"/>
    <col min="13591" max="13819" width="11.42578125" style="337"/>
    <col min="13820" max="13820" width="1" style="337" customWidth="1"/>
    <col min="13821" max="13821" width="4.28515625" style="337" customWidth="1"/>
    <col min="13822" max="13822" width="34.7109375" style="337" customWidth="1"/>
    <col min="13823" max="13823" width="0" style="337" hidden="1" customWidth="1"/>
    <col min="13824" max="13824" width="20" style="337" customWidth="1"/>
    <col min="13825" max="13825" width="20.85546875" style="337" customWidth="1"/>
    <col min="13826" max="13826" width="25" style="337" customWidth="1"/>
    <col min="13827" max="13827" width="18.7109375" style="337" customWidth="1"/>
    <col min="13828" max="13828" width="29.7109375" style="337" customWidth="1"/>
    <col min="13829" max="13829" width="13.42578125" style="337" customWidth="1"/>
    <col min="13830" max="13830" width="13.85546875" style="337" customWidth="1"/>
    <col min="13831" max="13835" width="16.5703125" style="337" customWidth="1"/>
    <col min="13836" max="13836" width="20.5703125" style="337" customWidth="1"/>
    <col min="13837" max="13837" width="21.140625" style="337" customWidth="1"/>
    <col min="13838" max="13838" width="9.5703125" style="337" customWidth="1"/>
    <col min="13839" max="13839" width="0.42578125" style="337" customWidth="1"/>
    <col min="13840" max="13846" width="6.42578125" style="337" customWidth="1"/>
    <col min="13847" max="14075" width="11.42578125" style="337"/>
    <col min="14076" max="14076" width="1" style="337" customWidth="1"/>
    <col min="14077" max="14077" width="4.28515625" style="337" customWidth="1"/>
    <col min="14078" max="14078" width="34.7109375" style="337" customWidth="1"/>
    <col min="14079" max="14079" width="0" style="337" hidden="1" customWidth="1"/>
    <col min="14080" max="14080" width="20" style="337" customWidth="1"/>
    <col min="14081" max="14081" width="20.85546875" style="337" customWidth="1"/>
    <col min="14082" max="14082" width="25" style="337" customWidth="1"/>
    <col min="14083" max="14083" width="18.7109375" style="337" customWidth="1"/>
    <col min="14084" max="14084" width="29.7109375" style="337" customWidth="1"/>
    <col min="14085" max="14085" width="13.42578125" style="337" customWidth="1"/>
    <col min="14086" max="14086" width="13.85546875" style="337" customWidth="1"/>
    <col min="14087" max="14091" width="16.5703125" style="337" customWidth="1"/>
    <col min="14092" max="14092" width="20.5703125" style="337" customWidth="1"/>
    <col min="14093" max="14093" width="21.140625" style="337" customWidth="1"/>
    <col min="14094" max="14094" width="9.5703125" style="337" customWidth="1"/>
    <col min="14095" max="14095" width="0.42578125" style="337" customWidth="1"/>
    <col min="14096" max="14102" width="6.42578125" style="337" customWidth="1"/>
    <col min="14103" max="14331" width="11.42578125" style="337"/>
    <col min="14332" max="14332" width="1" style="337" customWidth="1"/>
    <col min="14333" max="14333" width="4.28515625" style="337" customWidth="1"/>
    <col min="14334" max="14334" width="34.7109375" style="337" customWidth="1"/>
    <col min="14335" max="14335" width="0" style="337" hidden="1" customWidth="1"/>
    <col min="14336" max="14336" width="20" style="337" customWidth="1"/>
    <col min="14337" max="14337" width="20.85546875" style="337" customWidth="1"/>
    <col min="14338" max="14338" width="25" style="337" customWidth="1"/>
    <col min="14339" max="14339" width="18.7109375" style="337" customWidth="1"/>
    <col min="14340" max="14340" width="29.7109375" style="337" customWidth="1"/>
    <col min="14341" max="14341" width="13.42578125" style="337" customWidth="1"/>
    <col min="14342" max="14342" width="13.85546875" style="337" customWidth="1"/>
    <col min="14343" max="14347" width="16.5703125" style="337" customWidth="1"/>
    <col min="14348" max="14348" width="20.5703125" style="337" customWidth="1"/>
    <col min="14349" max="14349" width="21.140625" style="337" customWidth="1"/>
    <col min="14350" max="14350" width="9.5703125" style="337" customWidth="1"/>
    <col min="14351" max="14351" width="0.42578125" style="337" customWidth="1"/>
    <col min="14352" max="14358" width="6.42578125" style="337" customWidth="1"/>
    <col min="14359" max="14587" width="11.42578125" style="337"/>
    <col min="14588" max="14588" width="1" style="337" customWidth="1"/>
    <col min="14589" max="14589" width="4.28515625" style="337" customWidth="1"/>
    <col min="14590" max="14590" width="34.7109375" style="337" customWidth="1"/>
    <col min="14591" max="14591" width="0" style="337" hidden="1" customWidth="1"/>
    <col min="14592" max="14592" width="20" style="337" customWidth="1"/>
    <col min="14593" max="14593" width="20.85546875" style="337" customWidth="1"/>
    <col min="14594" max="14594" width="25" style="337" customWidth="1"/>
    <col min="14595" max="14595" width="18.7109375" style="337" customWidth="1"/>
    <col min="14596" max="14596" width="29.7109375" style="337" customWidth="1"/>
    <col min="14597" max="14597" width="13.42578125" style="337" customWidth="1"/>
    <col min="14598" max="14598" width="13.85546875" style="337" customWidth="1"/>
    <col min="14599" max="14603" width="16.5703125" style="337" customWidth="1"/>
    <col min="14604" max="14604" width="20.5703125" style="337" customWidth="1"/>
    <col min="14605" max="14605" width="21.140625" style="337" customWidth="1"/>
    <col min="14606" max="14606" width="9.5703125" style="337" customWidth="1"/>
    <col min="14607" max="14607" width="0.42578125" style="337" customWidth="1"/>
    <col min="14608" max="14614" width="6.42578125" style="337" customWidth="1"/>
    <col min="14615" max="14843" width="11.42578125" style="337"/>
    <col min="14844" max="14844" width="1" style="337" customWidth="1"/>
    <col min="14845" max="14845" width="4.28515625" style="337" customWidth="1"/>
    <col min="14846" max="14846" width="34.7109375" style="337" customWidth="1"/>
    <col min="14847" max="14847" width="0" style="337" hidden="1" customWidth="1"/>
    <col min="14848" max="14848" width="20" style="337" customWidth="1"/>
    <col min="14849" max="14849" width="20.85546875" style="337" customWidth="1"/>
    <col min="14850" max="14850" width="25" style="337" customWidth="1"/>
    <col min="14851" max="14851" width="18.7109375" style="337" customWidth="1"/>
    <col min="14852" max="14852" width="29.7109375" style="337" customWidth="1"/>
    <col min="14853" max="14853" width="13.42578125" style="337" customWidth="1"/>
    <col min="14854" max="14854" width="13.85546875" style="337" customWidth="1"/>
    <col min="14855" max="14859" width="16.5703125" style="337" customWidth="1"/>
    <col min="14860" max="14860" width="20.5703125" style="337" customWidth="1"/>
    <col min="14861" max="14861" width="21.140625" style="337" customWidth="1"/>
    <col min="14862" max="14862" width="9.5703125" style="337" customWidth="1"/>
    <col min="14863" max="14863" width="0.42578125" style="337" customWidth="1"/>
    <col min="14864" max="14870" width="6.42578125" style="337" customWidth="1"/>
    <col min="14871" max="15099" width="11.42578125" style="337"/>
    <col min="15100" max="15100" width="1" style="337" customWidth="1"/>
    <col min="15101" max="15101" width="4.28515625" style="337" customWidth="1"/>
    <col min="15102" max="15102" width="34.7109375" style="337" customWidth="1"/>
    <col min="15103" max="15103" width="0" style="337" hidden="1" customWidth="1"/>
    <col min="15104" max="15104" width="20" style="337" customWidth="1"/>
    <col min="15105" max="15105" width="20.85546875" style="337" customWidth="1"/>
    <col min="15106" max="15106" width="25" style="337" customWidth="1"/>
    <col min="15107" max="15107" width="18.7109375" style="337" customWidth="1"/>
    <col min="15108" max="15108" width="29.7109375" style="337" customWidth="1"/>
    <col min="15109" max="15109" width="13.42578125" style="337" customWidth="1"/>
    <col min="15110" max="15110" width="13.85546875" style="337" customWidth="1"/>
    <col min="15111" max="15115" width="16.5703125" style="337" customWidth="1"/>
    <col min="15116" max="15116" width="20.5703125" style="337" customWidth="1"/>
    <col min="15117" max="15117" width="21.140625" style="337" customWidth="1"/>
    <col min="15118" max="15118" width="9.5703125" style="337" customWidth="1"/>
    <col min="15119" max="15119" width="0.42578125" style="337" customWidth="1"/>
    <col min="15120" max="15126" width="6.42578125" style="337" customWidth="1"/>
    <col min="15127" max="15355" width="11.42578125" style="337"/>
    <col min="15356" max="15356" width="1" style="337" customWidth="1"/>
    <col min="15357" max="15357" width="4.28515625" style="337" customWidth="1"/>
    <col min="15358" max="15358" width="34.7109375" style="337" customWidth="1"/>
    <col min="15359" max="15359" width="0" style="337" hidden="1" customWidth="1"/>
    <col min="15360" max="15360" width="20" style="337" customWidth="1"/>
    <col min="15361" max="15361" width="20.85546875" style="337" customWidth="1"/>
    <col min="15362" max="15362" width="25" style="337" customWidth="1"/>
    <col min="15363" max="15363" width="18.7109375" style="337" customWidth="1"/>
    <col min="15364" max="15364" width="29.7109375" style="337" customWidth="1"/>
    <col min="15365" max="15365" width="13.42578125" style="337" customWidth="1"/>
    <col min="15366" max="15366" width="13.85546875" style="337" customWidth="1"/>
    <col min="15367" max="15371" width="16.5703125" style="337" customWidth="1"/>
    <col min="15372" max="15372" width="20.5703125" style="337" customWidth="1"/>
    <col min="15373" max="15373" width="21.140625" style="337" customWidth="1"/>
    <col min="15374" max="15374" width="9.5703125" style="337" customWidth="1"/>
    <col min="15375" max="15375" width="0.42578125" style="337" customWidth="1"/>
    <col min="15376" max="15382" width="6.42578125" style="337" customWidth="1"/>
    <col min="15383" max="15611" width="11.42578125" style="337"/>
    <col min="15612" max="15612" width="1" style="337" customWidth="1"/>
    <col min="15613" max="15613" width="4.28515625" style="337" customWidth="1"/>
    <col min="15614" max="15614" width="34.7109375" style="337" customWidth="1"/>
    <col min="15615" max="15615" width="0" style="337" hidden="1" customWidth="1"/>
    <col min="15616" max="15616" width="20" style="337" customWidth="1"/>
    <col min="15617" max="15617" width="20.85546875" style="337" customWidth="1"/>
    <col min="15618" max="15618" width="25" style="337" customWidth="1"/>
    <col min="15619" max="15619" width="18.7109375" style="337" customWidth="1"/>
    <col min="15620" max="15620" width="29.7109375" style="337" customWidth="1"/>
    <col min="15621" max="15621" width="13.42578125" style="337" customWidth="1"/>
    <col min="15622" max="15622" width="13.85546875" style="337" customWidth="1"/>
    <col min="15623" max="15627" width="16.5703125" style="337" customWidth="1"/>
    <col min="15628" max="15628" width="20.5703125" style="337" customWidth="1"/>
    <col min="15629" max="15629" width="21.140625" style="337" customWidth="1"/>
    <col min="15630" max="15630" width="9.5703125" style="337" customWidth="1"/>
    <col min="15631" max="15631" width="0.42578125" style="337" customWidth="1"/>
    <col min="15632" max="15638" width="6.42578125" style="337" customWidth="1"/>
    <col min="15639" max="15867" width="11.42578125" style="337"/>
    <col min="15868" max="15868" width="1" style="337" customWidth="1"/>
    <col min="15869" max="15869" width="4.28515625" style="337" customWidth="1"/>
    <col min="15870" max="15870" width="34.7109375" style="337" customWidth="1"/>
    <col min="15871" max="15871" width="0" style="337" hidden="1" customWidth="1"/>
    <col min="15872" max="15872" width="20" style="337" customWidth="1"/>
    <col min="15873" max="15873" width="20.85546875" style="337" customWidth="1"/>
    <col min="15874" max="15874" width="25" style="337" customWidth="1"/>
    <col min="15875" max="15875" width="18.7109375" style="337" customWidth="1"/>
    <col min="15876" max="15876" width="29.7109375" style="337" customWidth="1"/>
    <col min="15877" max="15877" width="13.42578125" style="337" customWidth="1"/>
    <col min="15878" max="15878" width="13.85546875" style="337" customWidth="1"/>
    <col min="15879" max="15883" width="16.5703125" style="337" customWidth="1"/>
    <col min="15884" max="15884" width="20.5703125" style="337" customWidth="1"/>
    <col min="15885" max="15885" width="21.140625" style="337" customWidth="1"/>
    <col min="15886" max="15886" width="9.5703125" style="337" customWidth="1"/>
    <col min="15887" max="15887" width="0.42578125" style="337" customWidth="1"/>
    <col min="15888" max="15894" width="6.42578125" style="337" customWidth="1"/>
    <col min="15895" max="16123" width="11.42578125" style="337"/>
    <col min="16124" max="16124" width="1" style="337" customWidth="1"/>
    <col min="16125" max="16125" width="4.28515625" style="337" customWidth="1"/>
    <col min="16126" max="16126" width="34.7109375" style="337" customWidth="1"/>
    <col min="16127" max="16127" width="0" style="337" hidden="1" customWidth="1"/>
    <col min="16128" max="16128" width="20" style="337" customWidth="1"/>
    <col min="16129" max="16129" width="20.85546875" style="337" customWidth="1"/>
    <col min="16130" max="16130" width="25" style="337" customWidth="1"/>
    <col min="16131" max="16131" width="18.7109375" style="337" customWidth="1"/>
    <col min="16132" max="16132" width="29.7109375" style="337" customWidth="1"/>
    <col min="16133" max="16133" width="13.42578125" style="337" customWidth="1"/>
    <col min="16134" max="16134" width="13.85546875" style="337" customWidth="1"/>
    <col min="16135" max="16139" width="16.5703125" style="337" customWidth="1"/>
    <col min="16140" max="16140" width="20.5703125" style="337" customWidth="1"/>
    <col min="16141" max="16141" width="21.140625" style="337" customWidth="1"/>
    <col min="16142" max="16142" width="9.5703125" style="337" customWidth="1"/>
    <col min="16143" max="16143" width="0.42578125" style="337" customWidth="1"/>
    <col min="16144" max="16150" width="6.42578125" style="337" customWidth="1"/>
    <col min="16151" max="16371" width="11.42578125" style="337"/>
    <col min="16372" max="16384" width="11.42578125" style="337" customWidth="1"/>
  </cols>
  <sheetData>
    <row r="1" spans="2:16" x14ac:dyDescent="0.25">
      <c r="B1" s="1" t="s">
        <v>1535</v>
      </c>
    </row>
    <row r="2" spans="2:16" ht="15.75" x14ac:dyDescent="0.25">
      <c r="B2" s="1189" t="s">
        <v>1</v>
      </c>
      <c r="C2" s="1190"/>
      <c r="D2" s="1190"/>
      <c r="E2" s="1190"/>
      <c r="F2" s="1190"/>
      <c r="G2" s="1190"/>
      <c r="H2" s="1190"/>
      <c r="I2" s="1190"/>
      <c r="J2" s="1190"/>
      <c r="K2" s="1190"/>
      <c r="L2" s="1190"/>
      <c r="M2" s="1190"/>
      <c r="N2" s="1190"/>
      <c r="O2" s="1190"/>
      <c r="P2" s="1190"/>
    </row>
    <row r="4" spans="2:16" ht="15.75" x14ac:dyDescent="0.25">
      <c r="B4" s="1189" t="s">
        <v>2</v>
      </c>
      <c r="C4" s="1190"/>
      <c r="D4" s="1190"/>
      <c r="E4" s="1190"/>
      <c r="F4" s="1190"/>
      <c r="G4" s="1190"/>
      <c r="H4" s="1190"/>
      <c r="I4" s="1190"/>
      <c r="J4" s="1190"/>
      <c r="K4" s="1190"/>
      <c r="L4" s="1190"/>
      <c r="M4" s="1190"/>
      <c r="N4" s="1190"/>
      <c r="O4" s="1190"/>
      <c r="P4" s="1190"/>
    </row>
    <row r="5" spans="2:16" ht="15.75" thickBot="1" x14ac:dyDescent="0.3"/>
    <row r="6" spans="2:16" ht="16.5" thickBot="1" x14ac:dyDescent="0.3">
      <c r="B6" s="338" t="s">
        <v>3</v>
      </c>
      <c r="C6" s="1187" t="s">
        <v>1536</v>
      </c>
      <c r="D6" s="1187"/>
      <c r="E6" s="1187"/>
      <c r="F6" s="1187"/>
      <c r="G6" s="1187"/>
      <c r="H6" s="1187"/>
      <c r="I6" s="1187"/>
      <c r="J6" s="1187"/>
      <c r="K6" s="1187"/>
      <c r="L6" s="1187"/>
      <c r="M6" s="1187"/>
      <c r="N6" s="1188"/>
    </row>
    <row r="7" spans="2:16" ht="16.5" thickBot="1" x14ac:dyDescent="0.3">
      <c r="B7" s="338" t="s">
        <v>5</v>
      </c>
      <c r="C7" s="1187"/>
      <c r="D7" s="1187"/>
      <c r="E7" s="1187"/>
      <c r="F7" s="1187"/>
      <c r="G7" s="1187"/>
      <c r="H7" s="1187"/>
      <c r="I7" s="1187"/>
      <c r="J7" s="1187"/>
      <c r="K7" s="1187"/>
      <c r="L7" s="1187"/>
      <c r="M7" s="1187"/>
      <c r="N7" s="1188"/>
    </row>
    <row r="8" spans="2:16" ht="16.5" thickBot="1" x14ac:dyDescent="0.3">
      <c r="B8" s="338" t="s">
        <v>6</v>
      </c>
      <c r="C8" s="1187"/>
      <c r="D8" s="1187"/>
      <c r="E8" s="1187"/>
      <c r="F8" s="1187"/>
      <c r="G8" s="1187"/>
      <c r="H8" s="1187"/>
      <c r="I8" s="1187"/>
      <c r="J8" s="1187"/>
      <c r="K8" s="1187"/>
      <c r="L8" s="1187"/>
      <c r="M8" s="1187"/>
      <c r="N8" s="1188"/>
    </row>
    <row r="9" spans="2:16" ht="16.5" thickBot="1" x14ac:dyDescent="0.3">
      <c r="B9" s="338" t="s">
        <v>7</v>
      </c>
      <c r="C9" s="1187"/>
      <c r="D9" s="1187"/>
      <c r="E9" s="1187"/>
      <c r="F9" s="1187"/>
      <c r="G9" s="1187"/>
      <c r="H9" s="1187"/>
      <c r="I9" s="1187"/>
      <c r="J9" s="1187"/>
      <c r="K9" s="1187"/>
      <c r="L9" s="1187"/>
      <c r="M9" s="1187"/>
      <c r="N9" s="1188"/>
    </row>
    <row r="10" spans="2:16" ht="16.5" thickBot="1" x14ac:dyDescent="0.3">
      <c r="B10" s="338" t="s">
        <v>8</v>
      </c>
      <c r="C10" s="1193">
        <v>11</v>
      </c>
      <c r="D10" s="1193"/>
      <c r="E10" s="1194"/>
      <c r="F10" s="339"/>
      <c r="G10" s="339"/>
      <c r="H10" s="339"/>
      <c r="I10" s="339"/>
      <c r="J10" s="339"/>
      <c r="K10" s="339"/>
      <c r="L10" s="339"/>
      <c r="M10" s="339"/>
      <c r="N10" s="340"/>
    </row>
    <row r="11" spans="2:16" ht="16.5" thickBot="1" x14ac:dyDescent="0.3">
      <c r="B11" s="341" t="s">
        <v>10</v>
      </c>
      <c r="C11" s="342">
        <v>41972</v>
      </c>
      <c r="D11" s="343"/>
      <c r="E11" s="343"/>
      <c r="F11" s="343"/>
      <c r="G11" s="343"/>
      <c r="H11" s="343"/>
      <c r="I11" s="343"/>
      <c r="J11" s="343"/>
      <c r="K11" s="343"/>
      <c r="L11" s="343"/>
      <c r="M11" s="343"/>
      <c r="N11" s="344"/>
    </row>
    <row r="12" spans="2:16" ht="15.75" x14ac:dyDescent="0.25">
      <c r="B12" s="345"/>
      <c r="C12" s="346"/>
      <c r="D12" s="347"/>
      <c r="E12" s="347"/>
      <c r="F12" s="347"/>
      <c r="G12" s="347"/>
      <c r="H12" s="347"/>
      <c r="I12" s="348"/>
      <c r="J12" s="348"/>
      <c r="K12" s="348"/>
      <c r="L12" s="348"/>
      <c r="M12" s="348"/>
      <c r="N12" s="347"/>
    </row>
    <row r="13" spans="2:16" ht="15.75" x14ac:dyDescent="0.25">
      <c r="I13" s="348"/>
      <c r="J13" s="348"/>
      <c r="K13" s="348"/>
      <c r="L13" s="348"/>
      <c r="M13" s="348"/>
      <c r="N13" s="349"/>
    </row>
    <row r="14" spans="2:16" ht="45.75" customHeight="1" x14ac:dyDescent="0.25">
      <c r="B14" s="1195" t="s">
        <v>12</v>
      </c>
      <c r="C14" s="1195"/>
      <c r="D14" s="700" t="s">
        <v>13</v>
      </c>
      <c r="E14" s="700" t="s">
        <v>14</v>
      </c>
      <c r="F14" s="700" t="s">
        <v>15</v>
      </c>
      <c r="G14" s="350"/>
      <c r="I14" s="351"/>
      <c r="J14" s="351"/>
      <c r="K14" s="351"/>
      <c r="L14" s="351"/>
      <c r="M14" s="351"/>
      <c r="N14" s="349"/>
    </row>
    <row r="15" spans="2:16" ht="15.75" x14ac:dyDescent="0.25">
      <c r="B15" s="1195"/>
      <c r="C15" s="1195"/>
      <c r="D15" s="700">
        <v>11</v>
      </c>
      <c r="E15" s="352">
        <v>919609444</v>
      </c>
      <c r="F15" s="353" t="s">
        <v>1537</v>
      </c>
      <c r="G15" s="354"/>
      <c r="I15" s="355"/>
      <c r="J15" s="355"/>
      <c r="K15" s="355"/>
      <c r="L15" s="355"/>
      <c r="M15" s="355"/>
      <c r="N15" s="349"/>
    </row>
    <row r="16" spans="2:16" ht="15.75" x14ac:dyDescent="0.25">
      <c r="B16" s="1195"/>
      <c r="C16" s="1195"/>
      <c r="D16" s="700"/>
      <c r="E16" s="352"/>
      <c r="F16" s="353"/>
      <c r="G16" s="354"/>
      <c r="I16" s="355"/>
      <c r="J16" s="355"/>
      <c r="K16" s="355"/>
      <c r="L16" s="355"/>
      <c r="M16" s="355"/>
      <c r="N16" s="349"/>
    </row>
    <row r="17" spans="1:14" ht="15.75" x14ac:dyDescent="0.25">
      <c r="B17" s="1195"/>
      <c r="C17" s="1195"/>
      <c r="D17" s="700"/>
      <c r="E17" s="352"/>
      <c r="F17" s="352"/>
      <c r="G17" s="354"/>
      <c r="I17" s="355"/>
      <c r="J17" s="355"/>
      <c r="K17" s="355"/>
      <c r="L17" s="355"/>
      <c r="M17" s="355"/>
      <c r="N17" s="349"/>
    </row>
    <row r="18" spans="1:14" ht="15.75" x14ac:dyDescent="0.25">
      <c r="B18" s="1195"/>
      <c r="C18" s="1195"/>
      <c r="D18" s="700"/>
      <c r="E18" s="356"/>
      <c r="F18" s="352"/>
      <c r="G18" s="354"/>
      <c r="H18" s="357"/>
      <c r="I18" s="355"/>
      <c r="J18" s="355"/>
      <c r="K18" s="355"/>
      <c r="L18" s="355"/>
      <c r="M18" s="355"/>
      <c r="N18" s="358"/>
    </row>
    <row r="19" spans="1:14" ht="15.75" x14ac:dyDescent="0.25">
      <c r="B19" s="1195"/>
      <c r="C19" s="1195"/>
      <c r="D19" s="700"/>
      <c r="E19" s="356"/>
      <c r="F19" s="352"/>
      <c r="G19" s="354"/>
      <c r="H19" s="357"/>
      <c r="I19" s="359"/>
      <c r="J19" s="359"/>
      <c r="K19" s="359"/>
      <c r="L19" s="359"/>
      <c r="M19" s="359"/>
      <c r="N19" s="358"/>
    </row>
    <row r="20" spans="1:14" ht="15.75" x14ac:dyDescent="0.25">
      <c r="B20" s="1195"/>
      <c r="C20" s="1195"/>
      <c r="D20" s="700"/>
      <c r="E20" s="356"/>
      <c r="F20" s="352"/>
      <c r="G20" s="354"/>
      <c r="H20" s="357"/>
      <c r="I20" s="348"/>
      <c r="J20" s="348"/>
      <c r="K20" s="348"/>
      <c r="L20" s="348"/>
      <c r="M20" s="348"/>
      <c r="N20" s="358"/>
    </row>
    <row r="21" spans="1:14" ht="15.75" x14ac:dyDescent="0.25">
      <c r="B21" s="1195"/>
      <c r="C21" s="1195"/>
      <c r="D21" s="700"/>
      <c r="E21" s="356"/>
      <c r="F21" s="352"/>
      <c r="G21" s="354"/>
      <c r="H21" s="357"/>
      <c r="I21" s="348"/>
      <c r="J21" s="348"/>
      <c r="K21" s="348"/>
      <c r="L21" s="348"/>
      <c r="M21" s="348"/>
      <c r="N21" s="358"/>
    </row>
    <row r="22" spans="1:14" ht="16.5" thickBot="1" x14ac:dyDescent="0.3">
      <c r="B22" s="1196" t="s">
        <v>16</v>
      </c>
      <c r="C22" s="1197"/>
      <c r="D22" s="700"/>
      <c r="E22" s="360">
        <f>SUM(E15:E21)</f>
        <v>919609444</v>
      </c>
      <c r="F22" s="353" t="s">
        <v>1537</v>
      </c>
      <c r="G22" s="354"/>
      <c r="H22" s="357"/>
      <c r="I22" s="348"/>
      <c r="J22" s="348"/>
      <c r="K22" s="348"/>
      <c r="L22" s="348"/>
      <c r="M22" s="348"/>
      <c r="N22" s="358"/>
    </row>
    <row r="23" spans="1:14" ht="45.75" thickBot="1" x14ac:dyDescent="0.3">
      <c r="A23" s="361"/>
      <c r="B23" s="362" t="s">
        <v>17</v>
      </c>
      <c r="C23" s="362" t="s">
        <v>18</v>
      </c>
      <c r="E23" s="351"/>
      <c r="F23" s="351"/>
      <c r="G23" s="351"/>
      <c r="H23" s="351"/>
      <c r="I23" s="363"/>
      <c r="J23" s="363"/>
      <c r="K23" s="363"/>
      <c r="L23" s="363"/>
      <c r="M23" s="363"/>
    </row>
    <row r="24" spans="1:14" ht="16.5" thickBot="1" x14ac:dyDescent="0.3">
      <c r="A24" s="364">
        <v>1</v>
      </c>
      <c r="C24" s="365">
        <f>+(F22*80)/100</f>
        <v>270.39999999999998</v>
      </c>
      <c r="D24" s="366"/>
      <c r="E24" s="367">
        <f>E22</f>
        <v>919609444</v>
      </c>
      <c r="F24" s="368"/>
      <c r="G24" s="368"/>
      <c r="H24" s="368"/>
      <c r="I24" s="369"/>
      <c r="J24" s="369"/>
      <c r="K24" s="369"/>
      <c r="L24" s="369"/>
      <c r="M24" s="369"/>
    </row>
    <row r="25" spans="1:14" ht="15.75" x14ac:dyDescent="0.25">
      <c r="A25" s="370"/>
      <c r="C25" s="371"/>
      <c r="D25" s="355"/>
      <c r="E25" s="372"/>
      <c r="F25" s="368"/>
      <c r="G25" s="368"/>
      <c r="H25" s="368"/>
      <c r="I25" s="369"/>
      <c r="J25" s="369"/>
      <c r="K25" s="369"/>
      <c r="L25" s="369"/>
      <c r="M25" s="369"/>
    </row>
    <row r="26" spans="1:14" ht="15.75" x14ac:dyDescent="0.25">
      <c r="A26" s="370"/>
      <c r="C26" s="371"/>
      <c r="D26" s="355"/>
      <c r="E26" s="372"/>
      <c r="F26" s="368"/>
      <c r="G26" s="368"/>
      <c r="H26" s="368"/>
      <c r="I26" s="369"/>
      <c r="J26" s="369"/>
      <c r="K26" s="369"/>
      <c r="L26" s="369"/>
      <c r="M26" s="369"/>
    </row>
    <row r="27" spans="1:14" ht="15.75" x14ac:dyDescent="0.2">
      <c r="A27" s="370"/>
      <c r="B27" s="373" t="s">
        <v>19</v>
      </c>
      <c r="C27" s="374"/>
      <c r="D27" s="374"/>
      <c r="E27" s="374"/>
      <c r="F27" s="374"/>
      <c r="G27" s="374"/>
      <c r="H27" s="374"/>
      <c r="I27" s="348"/>
      <c r="J27" s="348"/>
      <c r="K27" s="348"/>
      <c r="L27" s="348"/>
      <c r="M27" s="348"/>
      <c r="N27" s="349"/>
    </row>
    <row r="28" spans="1:14" ht="15.75" x14ac:dyDescent="0.2">
      <c r="A28" s="370"/>
      <c r="B28" s="374"/>
      <c r="C28" s="374"/>
      <c r="D28" s="374"/>
      <c r="E28" s="374"/>
      <c r="F28" s="374"/>
      <c r="G28" s="374"/>
      <c r="H28" s="374"/>
      <c r="I28" s="348"/>
      <c r="J28" s="348"/>
      <c r="K28" s="348"/>
      <c r="L28" s="348"/>
      <c r="M28" s="348"/>
      <c r="N28" s="349"/>
    </row>
    <row r="29" spans="1:14" ht="15.75" x14ac:dyDescent="0.2">
      <c r="A29" s="370"/>
      <c r="B29" s="375" t="s">
        <v>20</v>
      </c>
      <c r="C29" s="375" t="s">
        <v>21</v>
      </c>
      <c r="D29" s="375" t="s">
        <v>22</v>
      </c>
      <c r="E29" s="374"/>
      <c r="F29" s="374"/>
      <c r="G29" s="374"/>
      <c r="H29" s="374"/>
      <c r="I29" s="348"/>
      <c r="J29" s="348"/>
      <c r="K29" s="348"/>
      <c r="L29" s="348"/>
      <c r="M29" s="348"/>
      <c r="N29" s="349"/>
    </row>
    <row r="30" spans="1:14" ht="15.75" x14ac:dyDescent="0.2">
      <c r="A30" s="370"/>
      <c r="B30" s="112" t="s">
        <v>23</v>
      </c>
      <c r="C30" s="112" t="s">
        <v>24</v>
      </c>
      <c r="D30" s="112"/>
      <c r="E30" s="374"/>
      <c r="F30" s="374"/>
      <c r="G30" s="374"/>
      <c r="H30" s="374"/>
      <c r="I30" s="348"/>
      <c r="J30" s="348"/>
      <c r="K30" s="348"/>
      <c r="L30" s="348"/>
      <c r="M30" s="348"/>
      <c r="N30" s="349"/>
    </row>
    <row r="31" spans="1:14" ht="15.75" x14ac:dyDescent="0.2">
      <c r="A31" s="370"/>
      <c r="B31" s="112" t="s">
        <v>25</v>
      </c>
      <c r="C31" s="112" t="s">
        <v>24</v>
      </c>
      <c r="D31" s="112"/>
      <c r="E31" s="374"/>
      <c r="F31" s="374"/>
      <c r="G31" s="374"/>
      <c r="H31" s="374"/>
      <c r="I31" s="348"/>
      <c r="J31" s="348"/>
      <c r="K31" s="348"/>
      <c r="L31" s="348"/>
      <c r="M31" s="348"/>
      <c r="N31" s="349"/>
    </row>
    <row r="32" spans="1:14" ht="15.75" x14ac:dyDescent="0.2">
      <c r="A32" s="370"/>
      <c r="B32" s="112" t="s">
        <v>26</v>
      </c>
      <c r="C32" s="112"/>
      <c r="D32" s="376" t="s">
        <v>24</v>
      </c>
      <c r="E32" s="374"/>
      <c r="F32" s="374"/>
      <c r="G32" s="374"/>
      <c r="H32" s="374"/>
      <c r="I32" s="348"/>
      <c r="J32" s="348"/>
      <c r="K32" s="348"/>
      <c r="L32" s="348"/>
      <c r="M32" s="348"/>
      <c r="N32" s="349"/>
    </row>
    <row r="33" spans="1:17" ht="15.75" x14ac:dyDescent="0.2">
      <c r="A33" s="370"/>
      <c r="B33" s="112" t="s">
        <v>27</v>
      </c>
      <c r="C33" s="112" t="s">
        <v>24</v>
      </c>
      <c r="D33" s="112"/>
      <c r="E33" s="374"/>
      <c r="F33" s="374"/>
      <c r="G33" s="374"/>
      <c r="H33" s="374"/>
      <c r="I33" s="348"/>
      <c r="J33" s="348"/>
      <c r="K33" s="348"/>
      <c r="L33" s="348"/>
      <c r="M33" s="348"/>
      <c r="N33" s="349"/>
    </row>
    <row r="34" spans="1:17" ht="15.75" x14ac:dyDescent="0.2">
      <c r="A34" s="370"/>
      <c r="B34" s="374"/>
      <c r="C34" s="374"/>
      <c r="D34" s="374"/>
      <c r="E34" s="374"/>
      <c r="F34" s="374"/>
      <c r="G34" s="374"/>
      <c r="H34" s="374"/>
      <c r="I34" s="348"/>
      <c r="J34" s="348"/>
      <c r="K34" s="348"/>
      <c r="L34" s="348"/>
      <c r="M34" s="348"/>
      <c r="N34" s="349"/>
    </row>
    <row r="35" spans="1:17" ht="15.75" x14ac:dyDescent="0.2">
      <c r="A35" s="370"/>
      <c r="B35" s="374"/>
      <c r="C35" s="374"/>
      <c r="D35" s="374"/>
      <c r="E35" s="374"/>
      <c r="F35" s="374"/>
      <c r="G35" s="374"/>
      <c r="H35" s="374"/>
      <c r="I35" s="348"/>
      <c r="J35" s="348"/>
      <c r="K35" s="348"/>
      <c r="L35" s="348"/>
      <c r="M35" s="348"/>
      <c r="N35" s="349"/>
    </row>
    <row r="36" spans="1:17" ht="15.75" x14ac:dyDescent="0.2">
      <c r="A36" s="370"/>
      <c r="B36" s="373" t="s">
        <v>28</v>
      </c>
      <c r="C36" s="374"/>
      <c r="D36" s="374"/>
      <c r="E36" s="374"/>
      <c r="F36" s="374"/>
      <c r="G36" s="374"/>
      <c r="H36" s="374"/>
      <c r="I36" s="348"/>
      <c r="J36" s="348"/>
      <c r="K36" s="348"/>
      <c r="L36" s="348"/>
      <c r="M36" s="348"/>
      <c r="N36" s="349"/>
    </row>
    <row r="37" spans="1:17" ht="15.75" x14ac:dyDescent="0.2">
      <c r="A37" s="370"/>
      <c r="B37" s="374"/>
      <c r="C37" s="374"/>
      <c r="D37" s="374"/>
      <c r="E37" s="374"/>
      <c r="F37" s="374"/>
      <c r="G37" s="374"/>
      <c r="H37" s="374"/>
      <c r="I37" s="348"/>
      <c r="J37" s="348"/>
      <c r="K37" s="348"/>
      <c r="L37" s="348"/>
      <c r="M37" s="348"/>
      <c r="N37" s="349"/>
    </row>
    <row r="38" spans="1:17" ht="15.75" x14ac:dyDescent="0.2">
      <c r="A38" s="370"/>
      <c r="B38" s="374"/>
      <c r="C38" s="374"/>
      <c r="D38" s="374"/>
      <c r="E38" s="374"/>
      <c r="F38" s="374"/>
      <c r="G38" s="374"/>
      <c r="H38" s="374"/>
      <c r="I38" s="348"/>
      <c r="J38" s="348"/>
      <c r="K38" s="348"/>
      <c r="L38" s="348"/>
      <c r="M38" s="348"/>
      <c r="N38" s="349"/>
    </row>
    <row r="39" spans="1:17" ht="15.75" x14ac:dyDescent="0.2">
      <c r="A39" s="370"/>
      <c r="B39" s="375" t="s">
        <v>20</v>
      </c>
      <c r="C39" s="375" t="s">
        <v>29</v>
      </c>
      <c r="D39" s="377" t="s">
        <v>30</v>
      </c>
      <c r="E39" s="377" t="s">
        <v>31</v>
      </c>
      <c r="F39" s="374"/>
      <c r="G39" s="374"/>
      <c r="H39" s="374"/>
      <c r="I39" s="348"/>
      <c r="J39" s="348"/>
      <c r="K39" s="348"/>
      <c r="L39" s="348"/>
      <c r="M39" s="348"/>
      <c r="N39" s="349"/>
    </row>
    <row r="40" spans="1:17" ht="30" x14ac:dyDescent="0.2">
      <c r="A40" s="370"/>
      <c r="B40" s="378" t="s">
        <v>32</v>
      </c>
      <c r="C40" s="683">
        <v>40</v>
      </c>
      <c r="D40" s="688">
        <v>0</v>
      </c>
      <c r="E40" s="1198">
        <f>+D40+D41</f>
        <v>0</v>
      </c>
      <c r="F40" s="374"/>
      <c r="G40" s="374"/>
      <c r="H40" s="374"/>
      <c r="I40" s="348"/>
      <c r="J40" s="348"/>
      <c r="K40" s="348"/>
      <c r="L40" s="348"/>
      <c r="M40" s="348"/>
      <c r="N40" s="349"/>
    </row>
    <row r="41" spans="1:17" ht="45" x14ac:dyDescent="0.2">
      <c r="A41" s="370"/>
      <c r="B41" s="378" t="s">
        <v>33</v>
      </c>
      <c r="C41" s="683">
        <v>60</v>
      </c>
      <c r="D41" s="688">
        <f>+F151</f>
        <v>0</v>
      </c>
      <c r="E41" s="1199"/>
      <c r="F41" s="374"/>
      <c r="G41" s="374"/>
      <c r="H41" s="374"/>
      <c r="I41" s="348"/>
      <c r="J41" s="348"/>
      <c r="K41" s="348"/>
      <c r="L41" s="348"/>
      <c r="M41" s="348"/>
      <c r="N41" s="349"/>
    </row>
    <row r="42" spans="1:17" ht="15.75" x14ac:dyDescent="0.25">
      <c r="A42" s="370"/>
      <c r="C42" s="371"/>
      <c r="D42" s="355"/>
      <c r="E42" s="372"/>
      <c r="F42" s="368"/>
      <c r="G42" s="368"/>
      <c r="H42" s="368"/>
      <c r="I42" s="369"/>
      <c r="J42" s="369"/>
      <c r="K42" s="369"/>
      <c r="L42" s="369"/>
      <c r="M42" s="369"/>
    </row>
    <row r="43" spans="1:17" ht="15.75" x14ac:dyDescent="0.25">
      <c r="A43" s="370"/>
      <c r="C43" s="371"/>
      <c r="D43" s="355"/>
      <c r="E43" s="372"/>
      <c r="F43" s="368"/>
      <c r="G43" s="368"/>
      <c r="H43" s="368"/>
      <c r="I43" s="369"/>
      <c r="J43" s="369"/>
      <c r="K43" s="369"/>
      <c r="L43" s="369"/>
      <c r="M43" s="369"/>
    </row>
    <row r="44" spans="1:17" ht="15.75" x14ac:dyDescent="0.25">
      <c r="A44" s="370"/>
      <c r="C44" s="371"/>
      <c r="D44" s="355"/>
      <c r="E44" s="372"/>
      <c r="F44" s="368"/>
      <c r="G44" s="368"/>
      <c r="H44" s="368"/>
      <c r="I44" s="369"/>
      <c r="J44" s="369"/>
      <c r="K44" s="369"/>
      <c r="L44" s="369"/>
      <c r="M44" s="369"/>
    </row>
    <row r="45" spans="1:17" ht="15.75" thickBot="1" x14ac:dyDescent="0.3">
      <c r="M45" s="1200" t="s">
        <v>34</v>
      </c>
      <c r="N45" s="1200"/>
    </row>
    <row r="46" spans="1:17" ht="15.75" x14ac:dyDescent="0.25">
      <c r="B46" s="373" t="s">
        <v>35</v>
      </c>
      <c r="M46" s="379"/>
      <c r="N46" s="379"/>
    </row>
    <row r="47" spans="1:17" ht="15.75" thickBot="1" x14ac:dyDescent="0.3">
      <c r="M47" s="379"/>
      <c r="N47" s="379"/>
    </row>
    <row r="48" spans="1:17" s="348" customFormat="1" ht="109.5" customHeight="1" x14ac:dyDescent="0.25">
      <c r="B48" s="228" t="s">
        <v>36</v>
      </c>
      <c r="C48" s="228" t="s">
        <v>37</v>
      </c>
      <c r="D48" s="228" t="s">
        <v>38</v>
      </c>
      <c r="E48" s="228" t="s">
        <v>39</v>
      </c>
      <c r="F48" s="228" t="s">
        <v>40</v>
      </c>
      <c r="G48" s="228" t="s">
        <v>41</v>
      </c>
      <c r="H48" s="228" t="s">
        <v>42</v>
      </c>
      <c r="I48" s="228" t="s">
        <v>43</v>
      </c>
      <c r="J48" s="228" t="s">
        <v>44</v>
      </c>
      <c r="K48" s="228" t="s">
        <v>45</v>
      </c>
      <c r="L48" s="228" t="s">
        <v>46</v>
      </c>
      <c r="M48" s="229" t="s">
        <v>47</v>
      </c>
      <c r="N48" s="228" t="s">
        <v>48</v>
      </c>
      <c r="O48" s="228" t="s">
        <v>49</v>
      </c>
      <c r="P48" s="227" t="s">
        <v>50</v>
      </c>
      <c r="Q48" s="227" t="s">
        <v>51</v>
      </c>
    </row>
    <row r="49" spans="1:26" s="699" customFormat="1" ht="30" x14ac:dyDescent="0.25">
      <c r="A49" s="380">
        <v>1</v>
      </c>
      <c r="B49" s="206" t="s">
        <v>1538</v>
      </c>
      <c r="C49" s="206" t="s">
        <v>1538</v>
      </c>
      <c r="D49" s="206" t="s">
        <v>1539</v>
      </c>
      <c r="E49" s="206" t="s">
        <v>1540</v>
      </c>
      <c r="F49" s="220" t="s">
        <v>21</v>
      </c>
      <c r="G49" s="226"/>
      <c r="H49" s="225" t="s">
        <v>1541</v>
      </c>
      <c r="I49" s="219" t="s">
        <v>67</v>
      </c>
      <c r="J49" s="219" t="s">
        <v>22</v>
      </c>
      <c r="K49" s="224">
        <v>10.15</v>
      </c>
      <c r="L49" s="224"/>
      <c r="M49" s="224">
        <v>150</v>
      </c>
      <c r="N49" s="224">
        <f>+M49*G49</f>
        <v>0</v>
      </c>
      <c r="O49" s="216">
        <v>380310904</v>
      </c>
      <c r="P49" s="216">
        <v>41</v>
      </c>
      <c r="Q49" s="215"/>
      <c r="R49" s="381"/>
      <c r="S49" s="381"/>
      <c r="T49" s="381"/>
      <c r="U49" s="381"/>
      <c r="V49" s="381"/>
      <c r="W49" s="381"/>
      <c r="X49" s="381"/>
      <c r="Y49" s="381"/>
      <c r="Z49" s="381"/>
    </row>
    <row r="50" spans="1:26" s="699" customFormat="1" ht="30" x14ac:dyDescent="0.25">
      <c r="A50" s="380">
        <f t="shared" ref="A50:A56" si="0">+A49+1</f>
        <v>2</v>
      </c>
      <c r="B50" s="206"/>
      <c r="C50" s="206" t="s">
        <v>1538</v>
      </c>
      <c r="D50" s="206" t="s">
        <v>1539</v>
      </c>
      <c r="E50" s="224">
        <v>4600052498</v>
      </c>
      <c r="F50" s="220" t="s">
        <v>21</v>
      </c>
      <c r="G50" s="220"/>
      <c r="H50" s="220" t="s">
        <v>1542</v>
      </c>
      <c r="I50" s="219" t="s">
        <v>56</v>
      </c>
      <c r="J50" s="219" t="s">
        <v>22</v>
      </c>
      <c r="K50" s="224">
        <v>10.7</v>
      </c>
      <c r="L50" s="219"/>
      <c r="M50" s="224">
        <v>150</v>
      </c>
      <c r="N50" s="224">
        <f>+M50*G50</f>
        <v>0</v>
      </c>
      <c r="O50" s="216">
        <v>348676644</v>
      </c>
      <c r="P50" s="216">
        <v>41</v>
      </c>
      <c r="Q50" s="215"/>
      <c r="R50" s="381"/>
      <c r="S50" s="381"/>
      <c r="T50" s="381"/>
      <c r="U50" s="381"/>
      <c r="V50" s="381"/>
      <c r="W50" s="381"/>
      <c r="X50" s="381"/>
      <c r="Y50" s="381"/>
      <c r="Z50" s="381"/>
    </row>
    <row r="51" spans="1:26" s="699" customFormat="1" ht="30" x14ac:dyDescent="0.25">
      <c r="A51" s="380">
        <f t="shared" si="0"/>
        <v>3</v>
      </c>
      <c r="B51" s="206"/>
      <c r="C51" s="206" t="s">
        <v>1538</v>
      </c>
      <c r="D51" s="206" t="s">
        <v>4</v>
      </c>
      <c r="E51" s="224"/>
      <c r="F51" s="220" t="s">
        <v>21</v>
      </c>
      <c r="G51" s="220"/>
      <c r="H51" s="220" t="s">
        <v>1543</v>
      </c>
      <c r="I51" s="219" t="s">
        <v>1544</v>
      </c>
      <c r="J51" s="219" t="s">
        <v>22</v>
      </c>
      <c r="K51" s="224">
        <v>10.17</v>
      </c>
      <c r="L51" s="219"/>
      <c r="M51" s="224">
        <v>300</v>
      </c>
      <c r="N51" s="224">
        <f>+M51*G51</f>
        <v>0</v>
      </c>
      <c r="O51" s="216">
        <v>745800104</v>
      </c>
      <c r="P51" s="216">
        <v>42</v>
      </c>
      <c r="Q51" s="215"/>
      <c r="R51" s="381"/>
      <c r="S51" s="381"/>
      <c r="T51" s="381"/>
      <c r="U51" s="381"/>
      <c r="V51" s="381"/>
      <c r="W51" s="381"/>
      <c r="X51" s="381"/>
      <c r="Y51" s="381"/>
      <c r="Z51" s="381"/>
    </row>
    <row r="52" spans="1:26" s="699" customFormat="1" ht="30" x14ac:dyDescent="0.25">
      <c r="A52" s="380">
        <f t="shared" si="0"/>
        <v>4</v>
      </c>
      <c r="C52" s="206" t="s">
        <v>1538</v>
      </c>
      <c r="D52" s="699" t="s">
        <v>1545</v>
      </c>
      <c r="F52" s="699" t="s">
        <v>21</v>
      </c>
      <c r="H52" s="382" t="s">
        <v>1546</v>
      </c>
      <c r="I52" s="699" t="s">
        <v>1547</v>
      </c>
      <c r="J52" s="699" t="s">
        <v>22</v>
      </c>
      <c r="K52" s="383">
        <v>10.1</v>
      </c>
      <c r="M52" s="383">
        <v>450</v>
      </c>
      <c r="N52" s="382">
        <v>0</v>
      </c>
      <c r="O52" s="384">
        <v>359458589</v>
      </c>
      <c r="P52" s="385">
        <v>43</v>
      </c>
      <c r="R52" s="381"/>
      <c r="S52" s="381"/>
      <c r="T52" s="381"/>
      <c r="U52" s="381"/>
      <c r="V52" s="381"/>
      <c r="W52" s="381"/>
      <c r="X52" s="381"/>
      <c r="Y52" s="381"/>
      <c r="Z52" s="381"/>
    </row>
    <row r="53" spans="1:26" s="699" customFormat="1" x14ac:dyDescent="0.25">
      <c r="A53" s="380">
        <f t="shared" si="0"/>
        <v>5</v>
      </c>
      <c r="B53" s="206"/>
      <c r="C53" s="206"/>
      <c r="D53" s="206"/>
      <c r="E53" s="224"/>
      <c r="F53" s="220"/>
      <c r="G53" s="220"/>
      <c r="H53" s="220"/>
      <c r="I53" s="219"/>
      <c r="J53" s="219"/>
      <c r="K53" s="224"/>
      <c r="L53" s="219"/>
      <c r="M53" s="224"/>
      <c r="N53" s="224"/>
      <c r="O53" s="216"/>
      <c r="P53" s="216"/>
      <c r="Q53" s="215"/>
      <c r="R53" s="381"/>
      <c r="S53" s="381"/>
      <c r="T53" s="381"/>
      <c r="U53" s="381"/>
      <c r="V53" s="381"/>
      <c r="W53" s="381"/>
      <c r="X53" s="381"/>
      <c r="Y53" s="381"/>
      <c r="Z53" s="381"/>
    </row>
    <row r="54" spans="1:26" s="699" customFormat="1" x14ac:dyDescent="0.25">
      <c r="A54" s="380">
        <f t="shared" si="0"/>
        <v>6</v>
      </c>
      <c r="B54" s="206"/>
      <c r="C54" s="206"/>
      <c r="D54" s="206"/>
      <c r="E54" s="224"/>
      <c r="F54" s="220"/>
      <c r="G54" s="220"/>
      <c r="H54" s="220"/>
      <c r="I54" s="219"/>
      <c r="J54" s="219"/>
      <c r="K54" s="219"/>
      <c r="L54" s="219"/>
      <c r="M54" s="223"/>
      <c r="N54" s="223"/>
      <c r="O54" s="216"/>
      <c r="P54" s="216"/>
      <c r="Q54" s="215"/>
      <c r="R54" s="381"/>
      <c r="S54" s="381"/>
      <c r="T54" s="381"/>
      <c r="U54" s="381"/>
      <c r="V54" s="381"/>
      <c r="W54" s="381"/>
      <c r="X54" s="381"/>
      <c r="Y54" s="381"/>
      <c r="Z54" s="381"/>
    </row>
    <row r="55" spans="1:26" s="699" customFormat="1" x14ac:dyDescent="0.25">
      <c r="A55" s="380">
        <f t="shared" si="0"/>
        <v>7</v>
      </c>
      <c r="B55" s="206"/>
      <c r="C55" s="220"/>
      <c r="D55" s="206"/>
      <c r="E55" s="221"/>
      <c r="F55" s="220"/>
      <c r="G55" s="220"/>
      <c r="H55" s="220"/>
      <c r="I55" s="219"/>
      <c r="J55" s="219"/>
      <c r="K55" s="219"/>
      <c r="L55" s="219"/>
      <c r="M55" s="223"/>
      <c r="N55" s="223"/>
      <c r="O55" s="216"/>
      <c r="P55" s="216"/>
      <c r="Q55" s="215"/>
      <c r="R55" s="381"/>
      <c r="S55" s="381"/>
      <c r="T55" s="381"/>
      <c r="U55" s="381"/>
      <c r="V55" s="381"/>
      <c r="W55" s="381"/>
      <c r="X55" s="381"/>
      <c r="Y55" s="381"/>
      <c r="Z55" s="381"/>
    </row>
    <row r="56" spans="1:26" s="699" customFormat="1" x14ac:dyDescent="0.25">
      <c r="A56" s="380">
        <f t="shared" si="0"/>
        <v>8</v>
      </c>
      <c r="B56" s="206"/>
      <c r="C56" s="220"/>
      <c r="D56" s="206"/>
      <c r="E56" s="221"/>
      <c r="F56" s="220"/>
      <c r="G56" s="220"/>
      <c r="H56" s="220"/>
      <c r="I56" s="219"/>
      <c r="J56" s="219"/>
      <c r="K56" s="219"/>
      <c r="L56" s="219"/>
      <c r="M56" s="223"/>
      <c r="N56" s="223"/>
      <c r="O56" s="216"/>
      <c r="P56" s="216"/>
      <c r="Q56" s="215"/>
      <c r="R56" s="381"/>
      <c r="S56" s="381"/>
      <c r="T56" s="381"/>
      <c r="U56" s="381"/>
      <c r="V56" s="381"/>
      <c r="W56" s="381"/>
      <c r="X56" s="381"/>
      <c r="Y56" s="381"/>
      <c r="Z56" s="381"/>
    </row>
    <row r="57" spans="1:26" s="699" customFormat="1" ht="15.75" x14ac:dyDescent="0.25">
      <c r="A57" s="380"/>
      <c r="B57" s="222" t="s">
        <v>31</v>
      </c>
      <c r="C57" s="220"/>
      <c r="D57" s="206"/>
      <c r="E57" s="221"/>
      <c r="F57" s="220"/>
      <c r="G57" s="220"/>
      <c r="H57" s="220"/>
      <c r="I57" s="219"/>
      <c r="J57" s="219"/>
      <c r="K57" s="217">
        <f>SUM(K49:K56)</f>
        <v>41.120000000000005</v>
      </c>
      <c r="L57" s="217">
        <f>SUM(L49:L56)</f>
        <v>0</v>
      </c>
      <c r="M57" s="218">
        <f>SUM(M49:M56)</f>
        <v>1050</v>
      </c>
      <c r="N57" s="217">
        <f>SUM(N49:N56)</f>
        <v>0</v>
      </c>
      <c r="O57" s="216"/>
      <c r="P57" s="216"/>
      <c r="Q57" s="215"/>
    </row>
    <row r="58" spans="1:26" s="209" customFormat="1" x14ac:dyDescent="0.25">
      <c r="E58" s="214"/>
    </row>
    <row r="59" spans="1:26" s="209" customFormat="1" ht="15.75" x14ac:dyDescent="0.25">
      <c r="B59" s="1201" t="s">
        <v>76</v>
      </c>
      <c r="C59" s="1201" t="s">
        <v>77</v>
      </c>
      <c r="D59" s="1203" t="s">
        <v>78</v>
      </c>
      <c r="E59" s="1203"/>
    </row>
    <row r="60" spans="1:26" s="209" customFormat="1" ht="15.75" x14ac:dyDescent="0.25">
      <c r="B60" s="1202"/>
      <c r="C60" s="1202"/>
      <c r="D60" s="698" t="s">
        <v>79</v>
      </c>
      <c r="E60" s="213" t="s">
        <v>80</v>
      </c>
    </row>
    <row r="61" spans="1:26" s="209" customFormat="1" ht="30.6" customHeight="1" x14ac:dyDescent="0.25">
      <c r="B61" s="211" t="s">
        <v>81</v>
      </c>
      <c r="C61" s="210">
        <f>+K57</f>
        <v>41.120000000000005</v>
      </c>
      <c r="D61" s="182" t="s">
        <v>523</v>
      </c>
      <c r="E61" s="182"/>
      <c r="F61" s="212"/>
      <c r="G61" s="212"/>
      <c r="H61" s="212"/>
      <c r="I61" s="212"/>
      <c r="J61" s="212"/>
      <c r="K61" s="212"/>
      <c r="L61" s="212"/>
      <c r="M61" s="212"/>
    </row>
    <row r="62" spans="1:26" s="209" customFormat="1" ht="30" customHeight="1" x14ac:dyDescent="0.25">
      <c r="B62" s="211" t="s">
        <v>82</v>
      </c>
      <c r="C62" s="210">
        <f>+M57</f>
        <v>1050</v>
      </c>
      <c r="D62" s="182" t="s">
        <v>523</v>
      </c>
      <c r="E62" s="182"/>
    </row>
    <row r="63" spans="1:26" s="209" customFormat="1" x14ac:dyDescent="0.25">
      <c r="B63" s="386"/>
      <c r="C63" s="1204"/>
      <c r="D63" s="1204"/>
      <c r="E63" s="1204"/>
      <c r="F63" s="1204"/>
      <c r="G63" s="1204"/>
      <c r="H63" s="1204"/>
      <c r="I63" s="1204"/>
      <c r="J63" s="1204"/>
      <c r="K63" s="1204"/>
      <c r="L63" s="1204"/>
      <c r="M63" s="1204"/>
      <c r="N63" s="1204"/>
    </row>
    <row r="64" spans="1:26" ht="28.15" customHeight="1" thickBot="1" x14ac:dyDescent="0.3"/>
    <row r="65" spans="2:17" ht="16.5" thickBot="1" x14ac:dyDescent="0.3">
      <c r="B65" s="1205" t="s">
        <v>83</v>
      </c>
      <c r="C65" s="1205"/>
      <c r="D65" s="1205"/>
      <c r="E65" s="1205"/>
      <c r="F65" s="1205"/>
      <c r="G65" s="1205"/>
      <c r="H65" s="1205"/>
      <c r="I65" s="1205"/>
      <c r="J65" s="1205"/>
      <c r="K65" s="1205"/>
      <c r="L65" s="1205"/>
      <c r="M65" s="1205"/>
      <c r="N65" s="1205"/>
    </row>
    <row r="68" spans="2:17" ht="109.5" customHeight="1" x14ac:dyDescent="0.25">
      <c r="B68" s="375" t="s">
        <v>84</v>
      </c>
      <c r="C68" s="387" t="s">
        <v>85</v>
      </c>
      <c r="D68" s="387" t="s">
        <v>86</v>
      </c>
      <c r="E68" s="387" t="s">
        <v>87</v>
      </c>
      <c r="F68" s="387" t="s">
        <v>88</v>
      </c>
      <c r="G68" s="387" t="s">
        <v>89</v>
      </c>
      <c r="H68" s="387" t="s">
        <v>90</v>
      </c>
      <c r="I68" s="387" t="s">
        <v>91</v>
      </c>
      <c r="J68" s="387" t="s">
        <v>92</v>
      </c>
      <c r="K68" s="387" t="s">
        <v>93</v>
      </c>
      <c r="L68" s="387" t="s">
        <v>94</v>
      </c>
      <c r="M68" s="388" t="s">
        <v>95</v>
      </c>
      <c r="N68" s="388" t="s">
        <v>96</v>
      </c>
      <c r="O68" s="1206" t="s">
        <v>97</v>
      </c>
      <c r="P68" s="1207"/>
      <c r="Q68" s="387" t="s">
        <v>98</v>
      </c>
    </row>
    <row r="69" spans="2:17" ht="38.25" customHeight="1" x14ac:dyDescent="0.2">
      <c r="B69" s="115" t="s">
        <v>99</v>
      </c>
      <c r="C69" s="115" t="s">
        <v>524</v>
      </c>
      <c r="D69" s="389" t="s">
        <v>1548</v>
      </c>
      <c r="E69" s="99">
        <v>52</v>
      </c>
      <c r="F69" s="390" t="s">
        <v>54</v>
      </c>
      <c r="G69" s="390" t="s">
        <v>54</v>
      </c>
      <c r="H69" s="390" t="s">
        <v>22</v>
      </c>
      <c r="I69" s="113"/>
      <c r="J69" s="113" t="s">
        <v>21</v>
      </c>
      <c r="K69" s="112" t="s">
        <v>21</v>
      </c>
      <c r="L69" s="112" t="s">
        <v>295</v>
      </c>
      <c r="M69" s="112" t="s">
        <v>21</v>
      </c>
      <c r="N69" s="112" t="s">
        <v>295</v>
      </c>
      <c r="O69" s="1258" t="s">
        <v>1549</v>
      </c>
      <c r="P69" s="1259"/>
      <c r="Q69" s="376" t="s">
        <v>22</v>
      </c>
    </row>
    <row r="70" spans="2:17" ht="50.25" customHeight="1" x14ac:dyDescent="0.2">
      <c r="B70" s="115" t="s">
        <v>99</v>
      </c>
      <c r="C70" s="115" t="s">
        <v>524</v>
      </c>
      <c r="D70" s="99" t="s">
        <v>1550</v>
      </c>
      <c r="E70" s="99">
        <v>104</v>
      </c>
      <c r="F70" s="390" t="s">
        <v>54</v>
      </c>
      <c r="G70" s="390" t="s">
        <v>22</v>
      </c>
      <c r="H70" s="390" t="s">
        <v>54</v>
      </c>
      <c r="I70" s="113"/>
      <c r="J70" s="113" t="s">
        <v>21</v>
      </c>
      <c r="K70" s="112" t="s">
        <v>21</v>
      </c>
      <c r="L70" s="112" t="s">
        <v>295</v>
      </c>
      <c r="M70" s="112" t="s">
        <v>21</v>
      </c>
      <c r="N70" s="112" t="s">
        <v>295</v>
      </c>
      <c r="O70" s="1258" t="s">
        <v>1551</v>
      </c>
      <c r="P70" s="1259"/>
      <c r="Q70" s="376" t="s">
        <v>22</v>
      </c>
    </row>
    <row r="71" spans="2:17" ht="35.25" customHeight="1" x14ac:dyDescent="0.2">
      <c r="B71" s="115" t="s">
        <v>99</v>
      </c>
      <c r="C71" s="115" t="s">
        <v>524</v>
      </c>
      <c r="D71" s="99" t="s">
        <v>1552</v>
      </c>
      <c r="E71" s="99">
        <v>156</v>
      </c>
      <c r="F71" s="390" t="s">
        <v>54</v>
      </c>
      <c r="G71" s="390" t="s">
        <v>54</v>
      </c>
      <c r="H71" s="390" t="s">
        <v>22</v>
      </c>
      <c r="I71" s="113"/>
      <c r="J71" s="113" t="s">
        <v>21</v>
      </c>
      <c r="K71" s="112" t="s">
        <v>21</v>
      </c>
      <c r="L71" s="112" t="s">
        <v>295</v>
      </c>
      <c r="M71" s="112" t="s">
        <v>21</v>
      </c>
      <c r="N71" s="112" t="s">
        <v>295</v>
      </c>
      <c r="O71" s="1258" t="s">
        <v>1549</v>
      </c>
      <c r="P71" s="1259"/>
      <c r="Q71" s="376" t="s">
        <v>22</v>
      </c>
    </row>
    <row r="72" spans="2:17" ht="54.75" customHeight="1" x14ac:dyDescent="0.2">
      <c r="B72" s="115" t="s">
        <v>99</v>
      </c>
      <c r="C72" s="115" t="s">
        <v>524</v>
      </c>
      <c r="D72" s="99" t="s">
        <v>1552</v>
      </c>
      <c r="E72" s="99">
        <v>26</v>
      </c>
      <c r="F72" s="390" t="s">
        <v>54</v>
      </c>
      <c r="G72" s="390" t="s">
        <v>54</v>
      </c>
      <c r="H72" s="390" t="s">
        <v>22</v>
      </c>
      <c r="I72" s="113"/>
      <c r="J72" s="113" t="s">
        <v>21</v>
      </c>
      <c r="K72" s="112" t="s">
        <v>21</v>
      </c>
      <c r="L72" s="112" t="s">
        <v>295</v>
      </c>
      <c r="M72" s="112" t="s">
        <v>21</v>
      </c>
      <c r="N72" s="112" t="s">
        <v>295</v>
      </c>
      <c r="O72" s="1258" t="s">
        <v>1549</v>
      </c>
      <c r="P72" s="1259"/>
      <c r="Q72" s="376" t="s">
        <v>22</v>
      </c>
    </row>
    <row r="73" spans="2:17" x14ac:dyDescent="0.2">
      <c r="B73" s="115"/>
      <c r="C73" s="115"/>
      <c r="D73" s="99"/>
      <c r="E73" s="99"/>
      <c r="F73" s="391"/>
      <c r="G73" s="391"/>
      <c r="H73" s="391"/>
      <c r="I73" s="113"/>
      <c r="J73" s="113"/>
      <c r="K73" s="112"/>
      <c r="L73" s="112"/>
      <c r="M73" s="112"/>
      <c r="N73" s="112"/>
      <c r="O73" s="1117"/>
      <c r="P73" s="1118"/>
      <c r="Q73" s="112"/>
    </row>
    <row r="74" spans="2:17" x14ac:dyDescent="0.2">
      <c r="B74" s="115"/>
      <c r="C74" s="115"/>
      <c r="D74" s="99"/>
      <c r="E74" s="99"/>
      <c r="F74" s="391"/>
      <c r="G74" s="391"/>
      <c r="H74" s="391"/>
      <c r="I74" s="113"/>
      <c r="J74" s="113"/>
      <c r="K74" s="112"/>
      <c r="L74" s="112"/>
      <c r="M74" s="112"/>
      <c r="N74" s="112"/>
      <c r="O74" s="1117"/>
      <c r="P74" s="1118"/>
      <c r="Q74" s="112"/>
    </row>
    <row r="75" spans="2:17" x14ac:dyDescent="0.2">
      <c r="B75" s="115"/>
      <c r="C75" s="115"/>
      <c r="D75" s="99"/>
      <c r="E75" s="99"/>
      <c r="F75" s="391"/>
      <c r="G75" s="391"/>
      <c r="H75" s="391"/>
      <c r="I75" s="113"/>
      <c r="J75" s="113"/>
      <c r="K75" s="112"/>
      <c r="L75" s="112"/>
      <c r="M75" s="112"/>
      <c r="N75" s="112"/>
      <c r="O75" s="686"/>
      <c r="P75" s="687"/>
      <c r="Q75" s="112"/>
    </row>
    <row r="76" spans="2:17" x14ac:dyDescent="0.2">
      <c r="B76" s="115"/>
      <c r="C76" s="115"/>
      <c r="D76" s="99"/>
      <c r="E76" s="99"/>
      <c r="F76" s="391"/>
      <c r="G76" s="391"/>
      <c r="H76" s="391"/>
      <c r="I76" s="113"/>
      <c r="J76" s="113"/>
      <c r="K76" s="112"/>
      <c r="L76" s="112"/>
      <c r="M76" s="112"/>
      <c r="N76" s="112"/>
      <c r="O76" s="686"/>
      <c r="P76" s="687"/>
      <c r="Q76" s="112"/>
    </row>
    <row r="77" spans="2:17" x14ac:dyDescent="0.2">
      <c r="B77" s="115"/>
      <c r="C77" s="115"/>
      <c r="D77" s="99"/>
      <c r="E77" s="99"/>
      <c r="F77" s="391"/>
      <c r="G77" s="391"/>
      <c r="H77" s="391"/>
      <c r="I77" s="113"/>
      <c r="J77" s="113"/>
      <c r="K77" s="112"/>
      <c r="L77" s="112"/>
      <c r="M77" s="112"/>
      <c r="N77" s="112"/>
      <c r="O77" s="686"/>
      <c r="P77" s="687"/>
      <c r="Q77" s="112"/>
    </row>
    <row r="78" spans="2:17" x14ac:dyDescent="0.2">
      <c r="B78" s="115"/>
      <c r="C78" s="115"/>
      <c r="D78" s="112"/>
      <c r="E78" s="112"/>
      <c r="F78" s="112"/>
      <c r="G78" s="112"/>
      <c r="H78" s="391"/>
      <c r="I78" s="112"/>
      <c r="J78" s="112"/>
      <c r="K78" s="112"/>
      <c r="L78" s="112"/>
      <c r="M78" s="112"/>
      <c r="N78" s="112"/>
      <c r="O78" s="1117"/>
      <c r="P78" s="1118"/>
      <c r="Q78" s="112"/>
    </row>
    <row r="79" spans="2:17" x14ac:dyDescent="0.25">
      <c r="B79" s="337" t="s">
        <v>107</v>
      </c>
    </row>
    <row r="80" spans="2:17" x14ac:dyDescent="0.25">
      <c r="B80" s="337" t="s">
        <v>108</v>
      </c>
    </row>
    <row r="81" spans="2:17" x14ac:dyDescent="0.25">
      <c r="B81" s="337" t="s">
        <v>109</v>
      </c>
    </row>
    <row r="83" spans="2:17" ht="15.75" thickBot="1" x14ac:dyDescent="0.3"/>
    <row r="84" spans="2:17" ht="16.5" thickBot="1" x14ac:dyDescent="0.3">
      <c r="B84" s="1208" t="s">
        <v>110</v>
      </c>
      <c r="C84" s="1209"/>
      <c r="D84" s="1209"/>
      <c r="E84" s="1209"/>
      <c r="F84" s="1209"/>
      <c r="G84" s="1209"/>
      <c r="H84" s="1209"/>
      <c r="I84" s="1209"/>
      <c r="J84" s="1209"/>
      <c r="K84" s="1209"/>
      <c r="L84" s="1209"/>
      <c r="M84" s="1209"/>
      <c r="N84" s="1210"/>
    </row>
    <row r="89" spans="2:17" ht="76.5" customHeight="1" x14ac:dyDescent="0.25">
      <c r="B89" s="375" t="s">
        <v>111</v>
      </c>
      <c r="C89" s="375" t="s">
        <v>112</v>
      </c>
      <c r="D89" s="375" t="s">
        <v>113</v>
      </c>
      <c r="E89" s="375" t="s">
        <v>114</v>
      </c>
      <c r="F89" s="375" t="s">
        <v>115</v>
      </c>
      <c r="G89" s="375" t="s">
        <v>116</v>
      </c>
      <c r="H89" s="375" t="s">
        <v>117</v>
      </c>
      <c r="I89" s="375" t="s">
        <v>118</v>
      </c>
      <c r="J89" s="1206" t="s">
        <v>119</v>
      </c>
      <c r="K89" s="1211"/>
      <c r="L89" s="1207"/>
      <c r="M89" s="375" t="s">
        <v>120</v>
      </c>
      <c r="N89" s="375" t="s">
        <v>1553</v>
      </c>
      <c r="O89" s="375" t="s">
        <v>1554</v>
      </c>
      <c r="P89" s="1206" t="s">
        <v>97</v>
      </c>
      <c r="Q89" s="1207"/>
    </row>
    <row r="90" spans="2:17" ht="60.75" customHeight="1" x14ac:dyDescent="0.2">
      <c r="B90" s="116" t="s">
        <v>123</v>
      </c>
      <c r="C90" s="116"/>
      <c r="D90" s="115" t="s">
        <v>1555</v>
      </c>
      <c r="E90" s="115">
        <v>43566448</v>
      </c>
      <c r="F90" s="116" t="s">
        <v>698</v>
      </c>
      <c r="G90" s="116" t="s">
        <v>811</v>
      </c>
      <c r="H90" s="115" t="s">
        <v>1556</v>
      </c>
      <c r="I90" s="99"/>
      <c r="J90" s="117" t="s">
        <v>1557</v>
      </c>
      <c r="K90" s="114" t="s">
        <v>1558</v>
      </c>
      <c r="L90" s="113" t="s">
        <v>858</v>
      </c>
      <c r="M90" s="112"/>
      <c r="N90" s="112" t="s">
        <v>295</v>
      </c>
      <c r="O90" s="112"/>
      <c r="P90" s="1119"/>
      <c r="Q90" s="1119"/>
    </row>
    <row r="91" spans="2:17" ht="60.75" customHeight="1" x14ac:dyDescent="0.2">
      <c r="B91" s="116" t="s">
        <v>123</v>
      </c>
      <c r="C91" s="116"/>
      <c r="D91" s="115"/>
      <c r="E91" s="115"/>
      <c r="F91" s="116"/>
      <c r="G91" s="116"/>
      <c r="H91" s="115"/>
      <c r="I91" s="99"/>
      <c r="J91" s="117"/>
      <c r="K91" s="114"/>
      <c r="L91" s="113"/>
      <c r="M91" s="112"/>
      <c r="N91" s="112"/>
      <c r="O91" s="112"/>
      <c r="P91" s="688"/>
      <c r="Q91" s="688"/>
    </row>
    <row r="92" spans="2:17" ht="60.75" customHeight="1" x14ac:dyDescent="0.2">
      <c r="B92" s="116" t="s">
        <v>1559</v>
      </c>
      <c r="C92" s="116"/>
      <c r="D92" s="115"/>
      <c r="E92" s="115"/>
      <c r="F92" s="116"/>
      <c r="G92" s="116"/>
      <c r="H92" s="115"/>
      <c r="I92" s="99"/>
      <c r="J92" s="117"/>
      <c r="K92" s="114"/>
      <c r="L92" s="113"/>
      <c r="M92" s="112"/>
      <c r="N92" s="112"/>
      <c r="O92" s="112"/>
      <c r="P92" s="1119"/>
      <c r="Q92" s="1119"/>
    </row>
    <row r="93" spans="2:17" ht="60.75" customHeight="1" x14ac:dyDescent="0.2">
      <c r="B93" s="116" t="s">
        <v>1559</v>
      </c>
      <c r="C93" s="116"/>
      <c r="D93" s="115"/>
      <c r="E93" s="115"/>
      <c r="F93" s="116"/>
      <c r="G93" s="116"/>
      <c r="H93" s="115"/>
      <c r="I93" s="99"/>
      <c r="J93" s="117"/>
      <c r="K93" s="114"/>
      <c r="L93" s="113"/>
      <c r="M93" s="112"/>
      <c r="N93" s="112"/>
      <c r="O93" s="112"/>
      <c r="P93" s="688"/>
      <c r="Q93" s="688"/>
    </row>
    <row r="94" spans="2:17" ht="60.75" customHeight="1" x14ac:dyDescent="0.2">
      <c r="B94" s="116" t="s">
        <v>1559</v>
      </c>
      <c r="C94" s="116"/>
      <c r="D94" s="116"/>
      <c r="E94" s="115"/>
      <c r="F94" s="116"/>
      <c r="G94" s="116"/>
      <c r="H94" s="115"/>
      <c r="I94" s="99"/>
      <c r="J94" s="117"/>
      <c r="K94" s="114"/>
      <c r="L94" s="113"/>
      <c r="M94" s="112"/>
      <c r="N94" s="112"/>
      <c r="O94" s="112"/>
      <c r="P94" s="688"/>
      <c r="Q94" s="688"/>
    </row>
    <row r="95" spans="2:17" ht="33.6" customHeight="1" x14ac:dyDescent="0.2">
      <c r="B95" s="116" t="s">
        <v>233</v>
      </c>
      <c r="C95" s="116"/>
      <c r="D95" s="115"/>
      <c r="E95" s="115"/>
      <c r="F95" s="115"/>
      <c r="G95" s="115"/>
      <c r="H95" s="115"/>
      <c r="I95" s="99"/>
      <c r="J95" s="117"/>
      <c r="K95" s="114"/>
      <c r="L95" s="113"/>
      <c r="M95" s="112"/>
      <c r="N95" s="112"/>
      <c r="O95" s="112"/>
      <c r="P95" s="1119"/>
      <c r="Q95" s="1119"/>
    </row>
    <row r="97" spans="1:26" ht="15.75" thickBot="1" x14ac:dyDescent="0.3"/>
    <row r="98" spans="1:26" ht="16.5" thickBot="1" x14ac:dyDescent="0.3">
      <c r="B98" s="1208" t="s">
        <v>145</v>
      </c>
      <c r="C98" s="1209"/>
      <c r="D98" s="1209"/>
      <c r="E98" s="1209"/>
      <c r="F98" s="1209"/>
      <c r="G98" s="1209"/>
      <c r="H98" s="1209"/>
      <c r="I98" s="1209"/>
      <c r="J98" s="1209"/>
      <c r="K98" s="1209"/>
      <c r="L98" s="1209"/>
      <c r="M98" s="1209"/>
      <c r="N98" s="1210"/>
    </row>
    <row r="101" spans="1:26" ht="46.15" customHeight="1" x14ac:dyDescent="0.25">
      <c r="B101" s="387" t="s">
        <v>20</v>
      </c>
      <c r="C101" s="387" t="s">
        <v>98</v>
      </c>
      <c r="D101" s="1206" t="s">
        <v>97</v>
      </c>
      <c r="E101" s="1207"/>
    </row>
    <row r="102" spans="1:26" ht="46.9" customHeight="1" x14ac:dyDescent="0.25">
      <c r="B102" s="180" t="s">
        <v>147</v>
      </c>
      <c r="C102" s="112" t="s">
        <v>21</v>
      </c>
      <c r="D102" s="1119"/>
      <c r="E102" s="1119"/>
    </row>
    <row r="105" spans="1:26" ht="15.75" x14ac:dyDescent="0.25">
      <c r="B105" s="1189" t="s">
        <v>148</v>
      </c>
      <c r="C105" s="1190"/>
      <c r="D105" s="1190"/>
      <c r="E105" s="1190"/>
      <c r="F105" s="1190"/>
      <c r="G105" s="1190"/>
      <c r="H105" s="1190"/>
      <c r="I105" s="1190"/>
      <c r="J105" s="1190"/>
      <c r="K105" s="1190"/>
      <c r="L105" s="1190"/>
      <c r="M105" s="1190"/>
      <c r="N105" s="1190"/>
      <c r="O105" s="1190"/>
      <c r="P105" s="1190"/>
    </row>
    <row r="107" spans="1:26" ht="15.75" thickBot="1" x14ac:dyDescent="0.3"/>
    <row r="108" spans="1:26" ht="16.5" thickBot="1" x14ac:dyDescent="0.3">
      <c r="B108" s="1208" t="s">
        <v>149</v>
      </c>
      <c r="C108" s="1209"/>
      <c r="D108" s="1209"/>
      <c r="E108" s="1209"/>
      <c r="F108" s="1209"/>
      <c r="G108" s="1209"/>
      <c r="H108" s="1209"/>
      <c r="I108" s="1209"/>
      <c r="J108" s="1209"/>
      <c r="K108" s="1209"/>
      <c r="L108" s="1209"/>
      <c r="M108" s="1209"/>
      <c r="N108" s="1210"/>
    </row>
    <row r="110" spans="1:26" ht="15.75" thickBot="1" x14ac:dyDescent="0.3">
      <c r="M110" s="379"/>
      <c r="N110" s="379"/>
    </row>
    <row r="111" spans="1:26" s="348" customFormat="1" ht="109.5" customHeight="1" x14ac:dyDescent="0.25">
      <c r="B111" s="228" t="s">
        <v>36</v>
      </c>
      <c r="C111" s="228" t="s">
        <v>37</v>
      </c>
      <c r="D111" s="228" t="s">
        <v>38</v>
      </c>
      <c r="E111" s="228" t="s">
        <v>39</v>
      </c>
      <c r="F111" s="228" t="s">
        <v>40</v>
      </c>
      <c r="G111" s="228" t="s">
        <v>41</v>
      </c>
      <c r="H111" s="228" t="s">
        <v>42</v>
      </c>
      <c r="I111" s="228" t="s">
        <v>43</v>
      </c>
      <c r="J111" s="228" t="s">
        <v>44</v>
      </c>
      <c r="K111" s="228" t="s">
        <v>45</v>
      </c>
      <c r="L111" s="228" t="s">
        <v>46</v>
      </c>
      <c r="M111" s="229" t="s">
        <v>47</v>
      </c>
      <c r="N111" s="228" t="s">
        <v>48</v>
      </c>
      <c r="O111" s="228" t="s">
        <v>49</v>
      </c>
      <c r="P111" s="227" t="s">
        <v>50</v>
      </c>
      <c r="Q111" s="227" t="s">
        <v>51</v>
      </c>
    </row>
    <row r="112" spans="1:26" s="699" customFormat="1" x14ac:dyDescent="0.25">
      <c r="A112" s="380">
        <v>1</v>
      </c>
      <c r="B112" s="392"/>
      <c r="C112" s="392"/>
      <c r="D112" s="393"/>
      <c r="E112" s="394"/>
      <c r="F112" s="393"/>
      <c r="G112" s="395"/>
      <c r="H112" s="396"/>
      <c r="I112" s="397"/>
      <c r="J112" s="397"/>
      <c r="K112" s="394"/>
      <c r="L112" s="397"/>
      <c r="M112" s="394"/>
      <c r="N112" s="398"/>
      <c r="O112" s="399"/>
      <c r="P112" s="399"/>
      <c r="Q112" s="400"/>
      <c r="R112" s="381"/>
      <c r="S112" s="381"/>
      <c r="T112" s="381"/>
      <c r="U112" s="381"/>
      <c r="V112" s="381"/>
      <c r="W112" s="381"/>
      <c r="X112" s="381"/>
      <c r="Y112" s="381"/>
      <c r="Z112" s="381"/>
    </row>
    <row r="113" spans="1:26" s="699" customFormat="1" x14ac:dyDescent="0.25">
      <c r="A113" s="380">
        <f>+A112+1</f>
        <v>2</v>
      </c>
      <c r="B113" s="392"/>
      <c r="C113" s="392"/>
      <c r="D113" s="393"/>
      <c r="E113" s="394"/>
      <c r="F113" s="393"/>
      <c r="G113" s="393"/>
      <c r="H113" s="393"/>
      <c r="I113" s="397"/>
      <c r="J113" s="397"/>
      <c r="K113" s="394"/>
      <c r="L113" s="397"/>
      <c r="M113" s="394"/>
      <c r="N113" s="398"/>
      <c r="O113" s="399"/>
      <c r="P113" s="399"/>
      <c r="Q113" s="400"/>
      <c r="R113" s="381"/>
      <c r="S113" s="381"/>
      <c r="T113" s="381"/>
      <c r="U113" s="381"/>
      <c r="V113" s="381"/>
      <c r="W113" s="381"/>
      <c r="X113" s="381"/>
      <c r="Y113" s="381"/>
      <c r="Z113" s="381"/>
    </row>
    <row r="114" spans="1:26" s="699" customFormat="1" x14ac:dyDescent="0.25">
      <c r="A114" s="380">
        <f t="shared" ref="A114:A119" si="1">+A113+1</f>
        <v>3</v>
      </c>
      <c r="B114" s="206"/>
      <c r="C114" s="220"/>
      <c r="D114" s="206"/>
      <c r="E114" s="221"/>
      <c r="F114" s="220"/>
      <c r="G114" s="220"/>
      <c r="H114" s="220"/>
      <c r="I114" s="219"/>
      <c r="J114" s="219"/>
      <c r="K114" s="219"/>
      <c r="L114" s="219"/>
      <c r="M114" s="223"/>
      <c r="N114" s="223"/>
      <c r="O114" s="216"/>
      <c r="P114" s="216"/>
      <c r="Q114" s="215"/>
      <c r="R114" s="381"/>
      <c r="S114" s="381"/>
      <c r="T114" s="381"/>
      <c r="U114" s="381"/>
      <c r="V114" s="381"/>
      <c r="W114" s="381"/>
      <c r="X114" s="381"/>
      <c r="Y114" s="381"/>
      <c r="Z114" s="381"/>
    </row>
    <row r="115" spans="1:26" s="699" customFormat="1" x14ac:dyDescent="0.25">
      <c r="A115" s="380">
        <f t="shared" si="1"/>
        <v>4</v>
      </c>
      <c r="B115" s="206"/>
      <c r="C115" s="220"/>
      <c r="D115" s="206"/>
      <c r="E115" s="221"/>
      <c r="F115" s="220"/>
      <c r="G115" s="220"/>
      <c r="H115" s="220"/>
      <c r="I115" s="219"/>
      <c r="J115" s="219"/>
      <c r="K115" s="219"/>
      <c r="L115" s="219"/>
      <c r="M115" s="223"/>
      <c r="N115" s="223"/>
      <c r="O115" s="216"/>
      <c r="P115" s="216"/>
      <c r="Q115" s="215"/>
      <c r="R115" s="381"/>
      <c r="S115" s="381"/>
      <c r="T115" s="381"/>
      <c r="U115" s="381"/>
      <c r="V115" s="381"/>
      <c r="W115" s="381"/>
      <c r="X115" s="381"/>
      <c r="Y115" s="381"/>
      <c r="Z115" s="381"/>
    </row>
    <row r="116" spans="1:26" s="699" customFormat="1" x14ac:dyDescent="0.25">
      <c r="A116" s="380">
        <f t="shared" si="1"/>
        <v>5</v>
      </c>
      <c r="B116" s="206"/>
      <c r="C116" s="220"/>
      <c r="D116" s="206"/>
      <c r="E116" s="221"/>
      <c r="F116" s="220"/>
      <c r="G116" s="220"/>
      <c r="H116" s="220"/>
      <c r="I116" s="219"/>
      <c r="J116" s="219"/>
      <c r="K116" s="219"/>
      <c r="L116" s="219"/>
      <c r="M116" s="223"/>
      <c r="N116" s="223"/>
      <c r="O116" s="216"/>
      <c r="P116" s="216"/>
      <c r="Q116" s="215"/>
      <c r="R116" s="381"/>
      <c r="S116" s="381"/>
      <c r="T116" s="381"/>
      <c r="U116" s="381"/>
      <c r="V116" s="381"/>
      <c r="W116" s="381"/>
      <c r="X116" s="381"/>
      <c r="Y116" s="381"/>
      <c r="Z116" s="381"/>
    </row>
    <row r="117" spans="1:26" s="699" customFormat="1" x14ac:dyDescent="0.25">
      <c r="A117" s="380">
        <f t="shared" si="1"/>
        <v>6</v>
      </c>
      <c r="B117" s="206"/>
      <c r="C117" s="220"/>
      <c r="D117" s="206"/>
      <c r="E117" s="221"/>
      <c r="F117" s="220"/>
      <c r="G117" s="220"/>
      <c r="H117" s="220"/>
      <c r="I117" s="219"/>
      <c r="J117" s="219"/>
      <c r="K117" s="219"/>
      <c r="L117" s="219"/>
      <c r="M117" s="223"/>
      <c r="N117" s="223"/>
      <c r="O117" s="216"/>
      <c r="P117" s="216"/>
      <c r="Q117" s="215"/>
      <c r="R117" s="381"/>
      <c r="S117" s="381"/>
      <c r="T117" s="381"/>
      <c r="U117" s="381"/>
      <c r="V117" s="381"/>
      <c r="W117" s="381"/>
      <c r="X117" s="381"/>
      <c r="Y117" s="381"/>
      <c r="Z117" s="381"/>
    </row>
    <row r="118" spans="1:26" s="699" customFormat="1" x14ac:dyDescent="0.25">
      <c r="A118" s="380">
        <f t="shared" si="1"/>
        <v>7</v>
      </c>
      <c r="B118" s="206"/>
      <c r="C118" s="220"/>
      <c r="D118" s="206"/>
      <c r="E118" s="221"/>
      <c r="F118" s="220"/>
      <c r="G118" s="220"/>
      <c r="H118" s="220"/>
      <c r="I118" s="219"/>
      <c r="J118" s="219"/>
      <c r="K118" s="219"/>
      <c r="L118" s="219"/>
      <c r="M118" s="223"/>
      <c r="N118" s="223"/>
      <c r="O118" s="216"/>
      <c r="P118" s="216"/>
      <c r="Q118" s="215"/>
      <c r="R118" s="381"/>
      <c r="S118" s="381"/>
      <c r="T118" s="381"/>
      <c r="U118" s="381"/>
      <c r="V118" s="381"/>
      <c r="W118" s="381"/>
      <c r="X118" s="381"/>
      <c r="Y118" s="381"/>
      <c r="Z118" s="381"/>
    </row>
    <row r="119" spans="1:26" s="699" customFormat="1" x14ac:dyDescent="0.25">
      <c r="A119" s="380">
        <f t="shared" si="1"/>
        <v>8</v>
      </c>
      <c r="B119" s="206"/>
      <c r="C119" s="220"/>
      <c r="D119" s="206"/>
      <c r="E119" s="221"/>
      <c r="F119" s="220"/>
      <c r="G119" s="220"/>
      <c r="H119" s="220"/>
      <c r="I119" s="219"/>
      <c r="J119" s="219"/>
      <c r="K119" s="219"/>
      <c r="L119" s="219"/>
      <c r="M119" s="223"/>
      <c r="N119" s="223"/>
      <c r="O119" s="216"/>
      <c r="P119" s="216"/>
      <c r="Q119" s="215"/>
      <c r="R119" s="381"/>
      <c r="S119" s="381"/>
      <c r="T119" s="381"/>
      <c r="U119" s="381"/>
      <c r="V119" s="381"/>
      <c r="W119" s="381"/>
      <c r="X119" s="381"/>
      <c r="Y119" s="381"/>
      <c r="Z119" s="381"/>
    </row>
    <row r="120" spans="1:26" s="699" customFormat="1" ht="15.75" x14ac:dyDescent="0.25">
      <c r="A120" s="380"/>
      <c r="B120" s="222" t="s">
        <v>31</v>
      </c>
      <c r="C120" s="220"/>
      <c r="D120" s="206"/>
      <c r="E120" s="221"/>
      <c r="F120" s="220"/>
      <c r="G120" s="220"/>
      <c r="H120" s="220"/>
      <c r="I120" s="219"/>
      <c r="J120" s="219"/>
      <c r="K120" s="217">
        <f t="shared" ref="K120:N120" si="2">SUM(K112:K119)</f>
        <v>0</v>
      </c>
      <c r="L120" s="217">
        <f t="shared" si="2"/>
        <v>0</v>
      </c>
      <c r="M120" s="218">
        <f t="shared" si="2"/>
        <v>0</v>
      </c>
      <c r="N120" s="217">
        <f t="shared" si="2"/>
        <v>0</v>
      </c>
      <c r="O120" s="216"/>
      <c r="P120" s="216"/>
      <c r="Q120" s="215"/>
    </row>
    <row r="121" spans="1:26" x14ac:dyDescent="0.25">
      <c r="B121" s="209"/>
      <c r="C121" s="209"/>
      <c r="D121" s="209"/>
      <c r="E121" s="214"/>
      <c r="F121" s="209"/>
      <c r="G121" s="209"/>
      <c r="H121" s="209"/>
      <c r="I121" s="209"/>
      <c r="J121" s="209"/>
      <c r="K121" s="209"/>
      <c r="L121" s="209"/>
      <c r="M121" s="209"/>
      <c r="N121" s="209"/>
      <c r="O121" s="209"/>
      <c r="P121" s="209"/>
    </row>
    <row r="122" spans="1:26" ht="15.75" x14ac:dyDescent="0.25">
      <c r="B122" s="211" t="s">
        <v>172</v>
      </c>
      <c r="C122" s="401">
        <f>+K120</f>
        <v>0</v>
      </c>
      <c r="H122" s="212"/>
      <c r="I122" s="212"/>
      <c r="J122" s="212"/>
      <c r="K122" s="212"/>
      <c r="L122" s="212"/>
      <c r="M122" s="212"/>
      <c r="N122" s="209"/>
      <c r="O122" s="209"/>
      <c r="P122" s="209"/>
    </row>
    <row r="124" spans="1:26" ht="15.75" thickBot="1" x14ac:dyDescent="0.3"/>
    <row r="125" spans="1:26" ht="37.15" customHeight="1" thickBot="1" x14ac:dyDescent="0.3">
      <c r="B125" s="402" t="s">
        <v>173</v>
      </c>
      <c r="C125" s="403" t="s">
        <v>174</v>
      </c>
      <c r="D125" s="402" t="s">
        <v>30</v>
      </c>
      <c r="E125" s="403" t="s">
        <v>175</v>
      </c>
    </row>
    <row r="126" spans="1:26" ht="41.45" customHeight="1" x14ac:dyDescent="0.25">
      <c r="B126" s="404" t="s">
        <v>176</v>
      </c>
      <c r="C126" s="405">
        <v>20</v>
      </c>
      <c r="D126" s="405"/>
      <c r="E126" s="1212">
        <f>+D126+D127+D128</f>
        <v>30</v>
      </c>
    </row>
    <row r="127" spans="1:26" x14ac:dyDescent="0.25">
      <c r="B127" s="404" t="s">
        <v>177</v>
      </c>
      <c r="C127" s="695">
        <v>30</v>
      </c>
      <c r="D127" s="688">
        <v>30</v>
      </c>
      <c r="E127" s="1213"/>
    </row>
    <row r="128" spans="1:26" ht="15.75" thickBot="1" x14ac:dyDescent="0.3">
      <c r="B128" s="404" t="s">
        <v>178</v>
      </c>
      <c r="C128" s="406">
        <v>40</v>
      </c>
      <c r="D128" s="406">
        <v>0</v>
      </c>
      <c r="E128" s="1214"/>
    </row>
    <row r="130" spans="2:17" ht="15.75" thickBot="1" x14ac:dyDescent="0.3"/>
    <row r="131" spans="2:17" ht="16.5" thickBot="1" x14ac:dyDescent="0.3">
      <c r="B131" s="1208" t="s">
        <v>179</v>
      </c>
      <c r="C131" s="1209"/>
      <c r="D131" s="1209"/>
      <c r="E131" s="1209"/>
      <c r="F131" s="1209"/>
      <c r="G131" s="1209"/>
      <c r="H131" s="1209"/>
      <c r="I131" s="1209"/>
      <c r="J131" s="1209"/>
      <c r="K131" s="1209"/>
      <c r="L131" s="1209"/>
      <c r="M131" s="1209"/>
      <c r="N131" s="1210"/>
    </row>
    <row r="133" spans="2:17" ht="76.5" customHeight="1" x14ac:dyDescent="0.25">
      <c r="B133" s="375" t="s">
        <v>111</v>
      </c>
      <c r="C133" s="375" t="s">
        <v>112</v>
      </c>
      <c r="D133" s="375" t="s">
        <v>113</v>
      </c>
      <c r="E133" s="375" t="s">
        <v>114</v>
      </c>
      <c r="F133" s="375" t="s">
        <v>115</v>
      </c>
      <c r="G133" s="375" t="s">
        <v>116</v>
      </c>
      <c r="H133" s="375" t="s">
        <v>117</v>
      </c>
      <c r="I133" s="375" t="s">
        <v>118</v>
      </c>
      <c r="J133" s="1206" t="s">
        <v>119</v>
      </c>
      <c r="K133" s="1211"/>
      <c r="L133" s="1207"/>
      <c r="M133" s="375" t="s">
        <v>120</v>
      </c>
      <c r="N133" s="375" t="s">
        <v>1553</v>
      </c>
      <c r="O133" s="375" t="s">
        <v>1554</v>
      </c>
      <c r="P133" s="1206" t="s">
        <v>97</v>
      </c>
      <c r="Q133" s="1207"/>
    </row>
    <row r="134" spans="2:17" ht="60.75" customHeight="1" x14ac:dyDescent="0.2">
      <c r="B134" s="116" t="s">
        <v>123</v>
      </c>
      <c r="C134" s="116"/>
      <c r="D134" s="115" t="s">
        <v>1560</v>
      </c>
      <c r="E134" s="115">
        <v>71755390</v>
      </c>
      <c r="F134" s="116" t="s">
        <v>140</v>
      </c>
      <c r="G134" s="116" t="s">
        <v>1278</v>
      </c>
      <c r="H134" s="115" t="s">
        <v>1561</v>
      </c>
      <c r="I134" s="99"/>
      <c r="J134" s="117" t="s">
        <v>1562</v>
      </c>
      <c r="K134" s="114" t="s">
        <v>1563</v>
      </c>
      <c r="L134" s="113" t="s">
        <v>1564</v>
      </c>
      <c r="M134" s="112" t="s">
        <v>21</v>
      </c>
      <c r="N134" s="112" t="s">
        <v>21</v>
      </c>
      <c r="O134" s="112" t="s">
        <v>21</v>
      </c>
      <c r="P134" s="1119"/>
      <c r="Q134" s="1119"/>
    </row>
    <row r="135" spans="2:17" ht="60.75" customHeight="1" x14ac:dyDescent="0.2">
      <c r="B135" s="116" t="s">
        <v>233</v>
      </c>
      <c r="C135" s="116"/>
      <c r="D135" s="116" t="s">
        <v>1565</v>
      </c>
      <c r="E135" s="115">
        <v>43625350</v>
      </c>
      <c r="F135" s="116" t="s">
        <v>1566</v>
      </c>
      <c r="G135" s="116" t="s">
        <v>367</v>
      </c>
      <c r="H135" s="115" t="s">
        <v>1567</v>
      </c>
      <c r="I135" s="99"/>
      <c r="J135" s="117" t="s">
        <v>1562</v>
      </c>
      <c r="K135" s="114" t="s">
        <v>1568</v>
      </c>
      <c r="L135" s="113" t="s">
        <v>262</v>
      </c>
      <c r="M135" s="112" t="s">
        <v>21</v>
      </c>
      <c r="N135" s="112" t="s">
        <v>21</v>
      </c>
      <c r="O135" s="112" t="s">
        <v>21</v>
      </c>
      <c r="P135" s="688"/>
      <c r="Q135" s="688"/>
    </row>
    <row r="136" spans="2:17" ht="33.6" customHeight="1" x14ac:dyDescent="0.2">
      <c r="B136" s="116" t="s">
        <v>208</v>
      </c>
      <c r="C136" s="116"/>
      <c r="D136" s="116" t="s">
        <v>1569</v>
      </c>
      <c r="E136" s="115">
        <v>70102269</v>
      </c>
      <c r="F136" s="115" t="s">
        <v>453</v>
      </c>
      <c r="G136" s="115" t="s">
        <v>205</v>
      </c>
      <c r="H136" s="115" t="s">
        <v>1570</v>
      </c>
      <c r="I136" s="99" t="s">
        <v>21</v>
      </c>
      <c r="J136" s="117"/>
      <c r="K136" s="113"/>
      <c r="L136" s="113"/>
      <c r="M136" s="112"/>
      <c r="N136" s="112"/>
      <c r="O136" s="112"/>
      <c r="P136" s="1119"/>
      <c r="Q136" s="1119"/>
    </row>
    <row r="139" spans="2:17" ht="15.75" thickBot="1" x14ac:dyDescent="0.3"/>
    <row r="140" spans="2:17" ht="54" customHeight="1" x14ac:dyDescent="0.25">
      <c r="B140" s="377" t="s">
        <v>20</v>
      </c>
      <c r="C140" s="377" t="s">
        <v>173</v>
      </c>
      <c r="D140" s="375" t="s">
        <v>174</v>
      </c>
      <c r="E140" s="377" t="s">
        <v>30</v>
      </c>
      <c r="F140" s="403" t="s">
        <v>194</v>
      </c>
      <c r="G140" s="407"/>
    </row>
    <row r="141" spans="2:17" ht="120.75" customHeight="1" x14ac:dyDescent="0.2">
      <c r="B141" s="1215" t="s">
        <v>195</v>
      </c>
      <c r="C141" s="408" t="s">
        <v>196</v>
      </c>
      <c r="D141" s="688">
        <v>25</v>
      </c>
      <c r="E141" s="688">
        <v>25</v>
      </c>
      <c r="F141" s="1216">
        <v>60</v>
      </c>
      <c r="G141" s="409"/>
    </row>
    <row r="142" spans="2:17" ht="76.150000000000006" customHeight="1" x14ac:dyDescent="0.2">
      <c r="B142" s="1215"/>
      <c r="C142" s="408" t="s">
        <v>197</v>
      </c>
      <c r="D142" s="683">
        <v>25</v>
      </c>
      <c r="E142" s="688">
        <v>25</v>
      </c>
      <c r="F142" s="1217"/>
      <c r="G142" s="409"/>
    </row>
    <row r="143" spans="2:17" ht="69" customHeight="1" x14ac:dyDescent="0.2">
      <c r="B143" s="1215"/>
      <c r="C143" s="408" t="s">
        <v>198</v>
      </c>
      <c r="D143" s="688">
        <v>10</v>
      </c>
      <c r="E143" s="688">
        <v>10</v>
      </c>
      <c r="F143" s="1218"/>
      <c r="G143" s="409"/>
    </row>
    <row r="144" spans="2:17" x14ac:dyDescent="0.2">
      <c r="C144" s="374"/>
    </row>
    <row r="147" spans="2:5" ht="15.75" x14ac:dyDescent="0.25">
      <c r="B147" s="373" t="s">
        <v>199</v>
      </c>
    </row>
    <row r="150" spans="2:5" ht="15.75" x14ac:dyDescent="0.25">
      <c r="B150" s="375" t="s">
        <v>20</v>
      </c>
      <c r="C150" s="375" t="s">
        <v>29</v>
      </c>
      <c r="D150" s="377" t="s">
        <v>30</v>
      </c>
      <c r="E150" s="377" t="s">
        <v>31</v>
      </c>
    </row>
    <row r="151" spans="2:5" ht="30" x14ac:dyDescent="0.25">
      <c r="B151" s="378" t="s">
        <v>32</v>
      </c>
      <c r="C151" s="683">
        <v>40</v>
      </c>
      <c r="D151" s="688">
        <v>40</v>
      </c>
      <c r="E151" s="1198">
        <f>+D151+D152</f>
        <v>100</v>
      </c>
    </row>
    <row r="152" spans="2:5" ht="45" x14ac:dyDescent="0.25">
      <c r="B152" s="378" t="s">
        <v>33</v>
      </c>
      <c r="C152" s="683">
        <v>60</v>
      </c>
      <c r="D152" s="688">
        <f>+F141</f>
        <v>60</v>
      </c>
      <c r="E152" s="1199"/>
    </row>
  </sheetData>
  <mergeCells count="44">
    <mergeCell ref="P134:Q134"/>
    <mergeCell ref="P136:Q136"/>
    <mergeCell ref="B141:B143"/>
    <mergeCell ref="F141:F143"/>
    <mergeCell ref="E151:E152"/>
    <mergeCell ref="B105:P105"/>
    <mergeCell ref="B108:N108"/>
    <mergeCell ref="E126:E128"/>
    <mergeCell ref="B131:N131"/>
    <mergeCell ref="J133:L133"/>
    <mergeCell ref="P133:Q133"/>
    <mergeCell ref="D102:E102"/>
    <mergeCell ref="O72:P72"/>
    <mergeCell ref="O73:P73"/>
    <mergeCell ref="O74:P74"/>
    <mergeCell ref="O78:P78"/>
    <mergeCell ref="B84:N84"/>
    <mergeCell ref="J89:L89"/>
    <mergeCell ref="P89:Q89"/>
    <mergeCell ref="P90:Q90"/>
    <mergeCell ref="P92:Q92"/>
    <mergeCell ref="P95:Q95"/>
    <mergeCell ref="B98:N98"/>
    <mergeCell ref="D101:E101"/>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5"/>
  <sheetViews>
    <sheetView topLeftCell="I64" zoomScale="80" zoomScaleNormal="80" workbookViewId="0">
      <selection activeCell="O69" sqref="O69:P69"/>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3" style="2" customWidth="1"/>
    <col min="9" max="9" width="24" style="2" customWidth="1"/>
    <col min="10" max="10" width="20.28515625" style="2" customWidth="1"/>
    <col min="11" max="11" width="18" style="23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1491</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s="234" customFormat="1" ht="15.75" thickBot="1" x14ac:dyDescent="0.3">
      <c r="B5" s="232"/>
      <c r="C5" s="232"/>
      <c r="D5" s="232"/>
      <c r="E5" s="232"/>
      <c r="F5" s="232"/>
      <c r="G5" s="232"/>
      <c r="H5" s="232"/>
      <c r="I5" s="232"/>
      <c r="J5" s="232"/>
      <c r="K5" s="233"/>
      <c r="L5" s="232"/>
      <c r="M5" s="232"/>
      <c r="N5" s="232"/>
    </row>
    <row r="6" spans="2:16" s="234" customFormat="1" ht="21.75" thickBot="1" x14ac:dyDescent="0.3">
      <c r="B6" s="235" t="s">
        <v>3</v>
      </c>
      <c r="C6" s="1276" t="s">
        <v>1492</v>
      </c>
      <c r="D6" s="1276"/>
      <c r="E6" s="1276"/>
      <c r="F6" s="1276"/>
      <c r="G6" s="1276"/>
      <c r="H6" s="1276"/>
      <c r="I6" s="1276"/>
      <c r="J6" s="1276"/>
      <c r="K6" s="1276"/>
      <c r="L6" s="1276"/>
      <c r="M6" s="1276"/>
      <c r="N6" s="1277"/>
    </row>
    <row r="7" spans="2:16" s="234" customFormat="1" ht="16.5" thickBot="1" x14ac:dyDescent="0.3">
      <c r="B7" s="236" t="s">
        <v>5</v>
      </c>
      <c r="C7" s="1276"/>
      <c r="D7" s="1276"/>
      <c r="E7" s="1276"/>
      <c r="F7" s="1276"/>
      <c r="G7" s="1276"/>
      <c r="H7" s="1276"/>
      <c r="I7" s="1276"/>
      <c r="J7" s="1276"/>
      <c r="K7" s="1276"/>
      <c r="L7" s="1276"/>
      <c r="M7" s="1276"/>
      <c r="N7" s="1277"/>
    </row>
    <row r="8" spans="2:16" s="234" customFormat="1" ht="16.5" thickBot="1" x14ac:dyDescent="0.3">
      <c r="B8" s="236" t="s">
        <v>6</v>
      </c>
      <c r="C8" s="1276"/>
      <c r="D8" s="1276"/>
      <c r="E8" s="1276"/>
      <c r="F8" s="1276"/>
      <c r="G8" s="1276"/>
      <c r="H8" s="1276"/>
      <c r="I8" s="1276"/>
      <c r="J8" s="1276"/>
      <c r="K8" s="1276"/>
      <c r="L8" s="1276"/>
      <c r="M8" s="1276"/>
      <c r="N8" s="1277"/>
    </row>
    <row r="9" spans="2:16" s="234" customFormat="1" ht="16.5" thickBot="1" x14ac:dyDescent="0.3">
      <c r="B9" s="236" t="s">
        <v>7</v>
      </c>
      <c r="C9" s="1276"/>
      <c r="D9" s="1276"/>
      <c r="E9" s="1276"/>
      <c r="F9" s="1276"/>
      <c r="G9" s="1276"/>
      <c r="H9" s="1276"/>
      <c r="I9" s="1276"/>
      <c r="J9" s="1276"/>
      <c r="K9" s="1276"/>
      <c r="L9" s="1276"/>
      <c r="M9" s="1276"/>
      <c r="N9" s="1277"/>
    </row>
    <row r="10" spans="2:16" s="234" customFormat="1" ht="16.5" thickBot="1" x14ac:dyDescent="0.3">
      <c r="B10" s="236" t="s">
        <v>8</v>
      </c>
      <c r="C10" s="1278">
        <v>21</v>
      </c>
      <c r="D10" s="1278"/>
      <c r="E10" s="1279"/>
      <c r="F10" s="237"/>
      <c r="G10" s="237"/>
      <c r="H10" s="237"/>
      <c r="I10" s="237"/>
      <c r="J10" s="237"/>
      <c r="K10" s="238"/>
      <c r="L10" s="237"/>
      <c r="M10" s="237"/>
      <c r="N10" s="239"/>
    </row>
    <row r="11" spans="2:16" s="234" customFormat="1" ht="16.5" thickBot="1" x14ac:dyDescent="0.3">
      <c r="B11" s="240" t="s">
        <v>10</v>
      </c>
      <c r="C11" s="241">
        <v>40876</v>
      </c>
      <c r="D11" s="707"/>
      <c r="E11" s="707"/>
      <c r="F11" s="707"/>
      <c r="G11" s="707"/>
      <c r="H11" s="707"/>
      <c r="I11" s="707"/>
      <c r="J11" s="707"/>
      <c r="K11" s="238"/>
      <c r="L11" s="707"/>
      <c r="M11" s="707"/>
      <c r="N11" s="708"/>
    </row>
    <row r="12" spans="2:16" s="234" customFormat="1" ht="15.75" x14ac:dyDescent="0.25">
      <c r="B12" s="242"/>
      <c r="C12" s="243"/>
      <c r="D12" s="244"/>
      <c r="E12" s="244"/>
      <c r="F12" s="244"/>
      <c r="G12" s="244"/>
      <c r="H12" s="244"/>
      <c r="I12" s="245"/>
      <c r="J12" s="245"/>
      <c r="K12" s="233"/>
      <c r="L12" s="245"/>
      <c r="M12" s="245"/>
      <c r="N12" s="244"/>
    </row>
    <row r="13" spans="2:16" s="234" customFormat="1" x14ac:dyDescent="0.25">
      <c r="B13" s="232"/>
      <c r="C13" s="232"/>
      <c r="D13" s="232"/>
      <c r="E13" s="232"/>
      <c r="F13" s="232"/>
      <c r="G13" s="232"/>
      <c r="H13" s="232"/>
      <c r="I13" s="245"/>
      <c r="J13" s="245"/>
      <c r="K13" s="233"/>
      <c r="L13" s="245"/>
      <c r="M13" s="245"/>
      <c r="N13" s="246"/>
    </row>
    <row r="14" spans="2:16" s="234" customFormat="1" ht="45.75" customHeight="1" x14ac:dyDescent="0.25">
      <c r="B14" s="1280" t="s">
        <v>12</v>
      </c>
      <c r="C14" s="1280"/>
      <c r="D14" s="706" t="s">
        <v>13</v>
      </c>
      <c r="E14" s="706" t="s">
        <v>14</v>
      </c>
      <c r="F14" s="706" t="s">
        <v>15</v>
      </c>
      <c r="G14" s="247"/>
      <c r="H14" s="232"/>
      <c r="I14" s="248"/>
      <c r="J14" s="248"/>
      <c r="K14" s="249"/>
      <c r="L14" s="248"/>
      <c r="M14" s="248"/>
      <c r="N14" s="246"/>
    </row>
    <row r="15" spans="2:16" s="234" customFormat="1" x14ac:dyDescent="0.25">
      <c r="B15" s="1280"/>
      <c r="C15" s="1280"/>
      <c r="D15" s="706">
        <v>21</v>
      </c>
      <c r="E15" s="250">
        <v>1310303230</v>
      </c>
      <c r="F15" s="251">
        <v>449</v>
      </c>
      <c r="G15" s="252"/>
      <c r="H15" s="232"/>
      <c r="I15" s="253"/>
      <c r="J15" s="253"/>
      <c r="K15" s="254"/>
      <c r="L15" s="253"/>
      <c r="M15" s="253"/>
      <c r="N15" s="246"/>
    </row>
    <row r="16" spans="2:16" s="234" customFormat="1" x14ac:dyDescent="0.25">
      <c r="B16" s="1280"/>
      <c r="C16" s="1280"/>
      <c r="D16" s="706"/>
      <c r="E16" s="250"/>
      <c r="F16" s="251"/>
      <c r="G16" s="252"/>
      <c r="H16" s="232"/>
      <c r="I16" s="253"/>
      <c r="J16" s="253"/>
      <c r="K16" s="254"/>
      <c r="L16" s="253"/>
      <c r="M16" s="253"/>
      <c r="N16" s="246"/>
    </row>
    <row r="17" spans="1:14" s="234" customFormat="1" x14ac:dyDescent="0.25">
      <c r="B17" s="1280"/>
      <c r="C17" s="1280"/>
      <c r="D17" s="706"/>
      <c r="E17" s="250"/>
      <c r="F17" s="251"/>
      <c r="G17" s="252"/>
      <c r="H17" s="232"/>
      <c r="I17" s="253"/>
      <c r="J17" s="253"/>
      <c r="K17" s="254"/>
      <c r="L17" s="253"/>
      <c r="M17" s="253"/>
      <c r="N17" s="246"/>
    </row>
    <row r="18" spans="1:14" s="234" customFormat="1" x14ac:dyDescent="0.25">
      <c r="B18" s="1280"/>
      <c r="C18" s="1280"/>
      <c r="D18" s="706"/>
      <c r="E18" s="255"/>
      <c r="F18" s="251"/>
      <c r="G18" s="252"/>
      <c r="H18" s="256"/>
      <c r="I18" s="253"/>
      <c r="J18" s="253"/>
      <c r="K18" s="254"/>
      <c r="L18" s="253"/>
      <c r="M18" s="253"/>
      <c r="N18" s="257"/>
    </row>
    <row r="19" spans="1:14" s="234" customFormat="1" x14ac:dyDescent="0.25">
      <c r="B19" s="1280"/>
      <c r="C19" s="1280"/>
      <c r="D19" s="706"/>
      <c r="E19" s="255"/>
      <c r="F19" s="251"/>
      <c r="G19" s="252"/>
      <c r="H19" s="256"/>
      <c r="I19" s="258"/>
      <c r="J19" s="258"/>
      <c r="K19" s="254"/>
      <c r="L19" s="258"/>
      <c r="M19" s="258"/>
      <c r="N19" s="257"/>
    </row>
    <row r="20" spans="1:14" s="234" customFormat="1" x14ac:dyDescent="0.25">
      <c r="B20" s="1280"/>
      <c r="C20" s="1280"/>
      <c r="D20" s="706"/>
      <c r="E20" s="255"/>
      <c r="F20" s="251"/>
      <c r="G20" s="252"/>
      <c r="H20" s="256"/>
      <c r="I20" s="245"/>
      <c r="J20" s="245"/>
      <c r="K20" s="233"/>
      <c r="L20" s="245"/>
      <c r="M20" s="245"/>
      <c r="N20" s="257"/>
    </row>
    <row r="21" spans="1:14" s="234" customFormat="1" x14ac:dyDescent="0.25">
      <c r="B21" s="1280"/>
      <c r="C21" s="1280"/>
      <c r="D21" s="706"/>
      <c r="E21" s="255"/>
      <c r="F21" s="251"/>
      <c r="G21" s="252"/>
      <c r="H21" s="256"/>
      <c r="I21" s="245"/>
      <c r="J21" s="245"/>
      <c r="K21" s="233"/>
      <c r="L21" s="245"/>
      <c r="M21" s="245"/>
      <c r="N21" s="257"/>
    </row>
    <row r="22" spans="1:14" s="234" customFormat="1" ht="15.75" thickBot="1" x14ac:dyDescent="0.3">
      <c r="B22" s="1281" t="s">
        <v>16</v>
      </c>
      <c r="C22" s="1282"/>
      <c r="D22" s="706"/>
      <c r="E22" s="259">
        <f>E15</f>
        <v>1310303230</v>
      </c>
      <c r="F22" s="251">
        <f>F15</f>
        <v>449</v>
      </c>
      <c r="G22" s="252"/>
      <c r="H22" s="256"/>
      <c r="I22" s="245"/>
      <c r="J22" s="245"/>
      <c r="K22" s="233"/>
      <c r="L22" s="245"/>
      <c r="M22" s="245"/>
      <c r="N22" s="257"/>
    </row>
    <row r="23" spans="1:14" s="234" customFormat="1" ht="45.75" thickBot="1" x14ac:dyDescent="0.3">
      <c r="A23" s="260"/>
      <c r="B23" s="261" t="s">
        <v>17</v>
      </c>
      <c r="C23" s="261" t="s">
        <v>18</v>
      </c>
      <c r="D23" s="232"/>
      <c r="E23" s="248"/>
      <c r="F23" s="248"/>
      <c r="G23" s="248"/>
      <c r="H23" s="248"/>
      <c r="I23" s="262"/>
      <c r="J23" s="262"/>
      <c r="K23" s="254"/>
      <c r="L23" s="262"/>
      <c r="M23" s="262"/>
      <c r="N23" s="232"/>
    </row>
    <row r="24" spans="1:14" s="234" customFormat="1" ht="15.75" thickBot="1" x14ac:dyDescent="0.3">
      <c r="A24" s="263">
        <v>1</v>
      </c>
      <c r="B24" s="232"/>
      <c r="C24" s="264">
        <f>F22*0.8</f>
        <v>359.20000000000005</v>
      </c>
      <c r="D24" s="253"/>
      <c r="E24" s="265">
        <f>E22</f>
        <v>1310303230</v>
      </c>
      <c r="F24" s="266"/>
      <c r="G24" s="266"/>
      <c r="H24" s="266"/>
      <c r="I24" s="267"/>
      <c r="J24" s="267"/>
      <c r="K24" s="254"/>
      <c r="L24" s="267"/>
      <c r="M24" s="267"/>
      <c r="N24" s="232"/>
    </row>
    <row r="25" spans="1:14" x14ac:dyDescent="0.25">
      <c r="A25" s="268"/>
      <c r="B25" s="232"/>
      <c r="C25" s="269"/>
      <c r="D25" s="253"/>
      <c r="E25" s="270"/>
      <c r="F25" s="266"/>
      <c r="G25" s="266"/>
      <c r="H25" s="266"/>
      <c r="I25" s="267"/>
      <c r="J25" s="267"/>
      <c r="K25" s="254"/>
      <c r="L25" s="267"/>
      <c r="M25" s="267"/>
      <c r="N25" s="232"/>
    </row>
    <row r="26" spans="1:14" x14ac:dyDescent="0.25">
      <c r="A26" s="268"/>
      <c r="B26" s="232"/>
      <c r="C26" s="269"/>
      <c r="D26" s="253"/>
      <c r="E26" s="270"/>
      <c r="F26" s="266"/>
      <c r="G26" s="266"/>
      <c r="H26" s="266"/>
      <c r="I26" s="267"/>
      <c r="J26" s="267"/>
      <c r="K26" s="254"/>
      <c r="L26" s="267"/>
      <c r="M26" s="267"/>
      <c r="N26" s="232"/>
    </row>
    <row r="27" spans="1:14" x14ac:dyDescent="0.25">
      <c r="A27" s="268"/>
      <c r="B27" s="271" t="s">
        <v>19</v>
      </c>
      <c r="C27" s="272"/>
      <c r="D27" s="272"/>
      <c r="E27" s="272"/>
      <c r="F27" s="272"/>
      <c r="G27" s="272"/>
      <c r="H27" s="272"/>
      <c r="I27" s="245"/>
      <c r="J27" s="245"/>
      <c r="K27" s="233"/>
      <c r="L27" s="245"/>
      <c r="M27" s="245"/>
      <c r="N27" s="246"/>
    </row>
    <row r="28" spans="1:14" x14ac:dyDescent="0.25">
      <c r="A28" s="268"/>
      <c r="B28" s="272"/>
      <c r="C28" s="272"/>
      <c r="D28" s="272"/>
      <c r="E28" s="272"/>
      <c r="F28" s="272"/>
      <c r="G28" s="272"/>
      <c r="H28" s="272"/>
      <c r="I28" s="245"/>
      <c r="J28" s="245"/>
      <c r="K28" s="233"/>
      <c r="L28" s="245"/>
      <c r="M28" s="245"/>
      <c r="N28" s="246"/>
    </row>
    <row r="29" spans="1:14" x14ac:dyDescent="0.25">
      <c r="A29" s="268"/>
      <c r="B29" s="273" t="s">
        <v>20</v>
      </c>
      <c r="C29" s="273" t="s">
        <v>21</v>
      </c>
      <c r="D29" s="273" t="s">
        <v>22</v>
      </c>
      <c r="E29" s="272"/>
      <c r="F29" s="272"/>
      <c r="G29" s="272"/>
      <c r="H29" s="272"/>
      <c r="I29" s="245"/>
      <c r="J29" s="245"/>
      <c r="K29" s="233"/>
      <c r="L29" s="245"/>
      <c r="M29" s="245"/>
      <c r="N29" s="246"/>
    </row>
    <row r="30" spans="1:14" x14ac:dyDescent="0.25">
      <c r="A30" s="268"/>
      <c r="B30" s="255" t="s">
        <v>23</v>
      </c>
      <c r="C30" s="255" t="s">
        <v>24</v>
      </c>
      <c r="D30" s="255"/>
      <c r="E30" s="272"/>
      <c r="F30" s="272"/>
      <c r="G30" s="272"/>
      <c r="H30" s="272"/>
      <c r="I30" s="245"/>
      <c r="J30" s="245"/>
      <c r="K30" s="233"/>
      <c r="L30" s="245"/>
      <c r="M30" s="245"/>
      <c r="N30" s="246"/>
    </row>
    <row r="31" spans="1:14" x14ac:dyDescent="0.25">
      <c r="A31" s="268"/>
      <c r="B31" s="255" t="s">
        <v>25</v>
      </c>
      <c r="C31" s="255" t="s">
        <v>24</v>
      </c>
      <c r="D31" s="255"/>
      <c r="E31" s="272"/>
      <c r="F31" s="272"/>
      <c r="G31" s="272"/>
      <c r="H31" s="272"/>
      <c r="I31" s="245"/>
      <c r="J31" s="245"/>
      <c r="K31" s="233"/>
      <c r="L31" s="245"/>
      <c r="M31" s="245"/>
      <c r="N31" s="246"/>
    </row>
    <row r="32" spans="1:14" ht="60" x14ac:dyDescent="0.25">
      <c r="A32" s="268"/>
      <c r="B32" s="255" t="s">
        <v>26</v>
      </c>
      <c r="C32" s="255"/>
      <c r="D32" s="330" t="s">
        <v>1493</v>
      </c>
      <c r="E32" s="272"/>
      <c r="F32" s="272"/>
      <c r="G32" s="272"/>
      <c r="H32" s="272"/>
      <c r="I32" s="245"/>
      <c r="J32" s="245"/>
      <c r="K32" s="233"/>
      <c r="L32" s="245"/>
      <c r="M32" s="245"/>
      <c r="N32" s="246"/>
    </row>
    <row r="33" spans="1:17" x14ac:dyDescent="0.25">
      <c r="A33" s="268"/>
      <c r="B33" s="255" t="s">
        <v>27</v>
      </c>
      <c r="C33" s="255" t="s">
        <v>24</v>
      </c>
      <c r="D33" s="255"/>
      <c r="E33" s="272"/>
      <c r="F33" s="272"/>
      <c r="G33" s="272"/>
      <c r="H33" s="272"/>
      <c r="I33" s="245"/>
      <c r="J33" s="245"/>
      <c r="K33" s="233"/>
      <c r="L33" s="245"/>
      <c r="M33" s="245"/>
      <c r="N33" s="246"/>
    </row>
    <row r="34" spans="1:17" x14ac:dyDescent="0.25">
      <c r="A34" s="268"/>
      <c r="B34" s="272"/>
      <c r="C34" s="272"/>
      <c r="D34" s="272"/>
      <c r="E34" s="272"/>
      <c r="F34" s="272"/>
      <c r="G34" s="272"/>
      <c r="H34" s="272"/>
      <c r="I34" s="245"/>
      <c r="J34" s="245"/>
      <c r="K34" s="233"/>
      <c r="L34" s="245"/>
      <c r="M34" s="245"/>
      <c r="N34" s="246"/>
    </row>
    <row r="35" spans="1:17" x14ac:dyDescent="0.25">
      <c r="A35" s="268"/>
      <c r="B35" s="272"/>
      <c r="C35" s="272"/>
      <c r="D35" s="272"/>
      <c r="E35" s="272"/>
      <c r="F35" s="272"/>
      <c r="G35" s="272"/>
      <c r="H35" s="272"/>
      <c r="I35" s="245"/>
      <c r="J35" s="245"/>
      <c r="K35" s="233"/>
      <c r="L35" s="245"/>
      <c r="M35" s="245"/>
      <c r="N35" s="246"/>
    </row>
    <row r="36" spans="1:17" x14ac:dyDescent="0.25">
      <c r="A36" s="268"/>
      <c r="B36" s="271" t="s">
        <v>28</v>
      </c>
      <c r="C36" s="272"/>
      <c r="D36" s="272"/>
      <c r="E36" s="272"/>
      <c r="F36" s="272"/>
      <c r="G36" s="272"/>
      <c r="H36" s="272"/>
      <c r="I36" s="245"/>
      <c r="J36" s="245"/>
      <c r="K36" s="233"/>
      <c r="L36" s="245"/>
      <c r="M36" s="245"/>
      <c r="N36" s="246"/>
    </row>
    <row r="37" spans="1:17" x14ac:dyDescent="0.25">
      <c r="A37" s="268"/>
      <c r="B37" s="272"/>
      <c r="C37" s="272"/>
      <c r="D37" s="272"/>
      <c r="E37" s="272"/>
      <c r="F37" s="272"/>
      <c r="G37" s="272"/>
      <c r="H37" s="272"/>
      <c r="I37" s="245"/>
      <c r="J37" s="245"/>
      <c r="K37" s="233"/>
      <c r="L37" s="245"/>
      <c r="M37" s="245"/>
      <c r="N37" s="246"/>
    </row>
    <row r="38" spans="1:17" x14ac:dyDescent="0.25">
      <c r="A38" s="268"/>
      <c r="B38" s="272"/>
      <c r="C38" s="272"/>
      <c r="D38" s="272"/>
      <c r="E38" s="272"/>
      <c r="F38" s="272"/>
      <c r="G38" s="272"/>
      <c r="H38" s="272"/>
      <c r="I38" s="245"/>
      <c r="J38" s="245"/>
      <c r="K38" s="233"/>
      <c r="L38" s="245"/>
      <c r="M38" s="245"/>
      <c r="N38" s="246"/>
    </row>
    <row r="39" spans="1:17" x14ac:dyDescent="0.25">
      <c r="A39" s="268"/>
      <c r="B39" s="273" t="s">
        <v>20</v>
      </c>
      <c r="C39" s="273" t="s">
        <v>29</v>
      </c>
      <c r="D39" s="274" t="s">
        <v>30</v>
      </c>
      <c r="E39" s="274" t="s">
        <v>31</v>
      </c>
      <c r="F39" s="272"/>
      <c r="G39" s="272"/>
      <c r="H39" s="272"/>
      <c r="I39" s="245"/>
      <c r="J39" s="245"/>
      <c r="K39" s="233"/>
      <c r="L39" s="245"/>
      <c r="M39" s="245"/>
      <c r="N39" s="246"/>
    </row>
    <row r="40" spans="1:17" ht="28.5" x14ac:dyDescent="0.25">
      <c r="A40" s="268"/>
      <c r="B40" s="275" t="s">
        <v>32</v>
      </c>
      <c r="C40" s="276">
        <v>40</v>
      </c>
      <c r="D40" s="709">
        <v>40</v>
      </c>
      <c r="E40" s="1283">
        <f>+D40+D41</f>
        <v>100</v>
      </c>
      <c r="F40" s="272"/>
      <c r="G40" s="272"/>
      <c r="H40" s="272"/>
      <c r="I40" s="245"/>
      <c r="J40" s="245"/>
      <c r="K40" s="233"/>
      <c r="L40" s="245"/>
      <c r="M40" s="245"/>
      <c r="N40" s="246"/>
    </row>
    <row r="41" spans="1:17" ht="42.75" x14ac:dyDescent="0.25">
      <c r="A41" s="268"/>
      <c r="B41" s="275" t="s">
        <v>33</v>
      </c>
      <c r="C41" s="276">
        <v>60</v>
      </c>
      <c r="D41" s="709">
        <v>60</v>
      </c>
      <c r="E41" s="1284"/>
      <c r="F41" s="272"/>
      <c r="G41" s="272"/>
      <c r="H41" s="272"/>
      <c r="I41" s="245"/>
      <c r="J41" s="245"/>
      <c r="K41" s="233"/>
      <c r="L41" s="245"/>
      <c r="M41" s="245"/>
      <c r="N41" s="246"/>
    </row>
    <row r="42" spans="1:17" x14ac:dyDescent="0.25">
      <c r="A42" s="268"/>
      <c r="B42" s="232"/>
      <c r="C42" s="269"/>
      <c r="D42" s="253"/>
      <c r="E42" s="270"/>
      <c r="F42" s="266"/>
      <c r="G42" s="266"/>
      <c r="H42" s="266"/>
      <c r="I42" s="267"/>
      <c r="J42" s="267"/>
      <c r="K42" s="254"/>
      <c r="L42" s="267"/>
      <c r="M42" s="267"/>
      <c r="N42" s="232"/>
    </row>
    <row r="43" spans="1:17" x14ac:dyDescent="0.25">
      <c r="A43" s="36"/>
      <c r="C43" s="37"/>
      <c r="D43" s="21"/>
      <c r="E43" s="38"/>
      <c r="F43" s="34"/>
      <c r="G43" s="34"/>
      <c r="H43" s="34"/>
      <c r="I43" s="35"/>
      <c r="J43" s="35"/>
      <c r="K43" s="277"/>
      <c r="L43" s="35"/>
      <c r="M43" s="35"/>
    </row>
    <row r="44" spans="1:17" x14ac:dyDescent="0.25">
      <c r="A44" s="36"/>
      <c r="C44" s="37"/>
      <c r="D44" s="21"/>
      <c r="E44" s="38"/>
      <c r="F44" s="34"/>
      <c r="G44" s="34"/>
      <c r="H44" s="34"/>
      <c r="I44" s="35"/>
      <c r="J44" s="35"/>
      <c r="K44" s="277"/>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278" t="s">
        <v>45</v>
      </c>
      <c r="L48" s="46" t="s">
        <v>46</v>
      </c>
      <c r="M48" s="47" t="s">
        <v>47</v>
      </c>
      <c r="N48" s="46" t="s">
        <v>48</v>
      </c>
      <c r="O48" s="46" t="s">
        <v>49</v>
      </c>
      <c r="P48" s="48" t="s">
        <v>50</v>
      </c>
      <c r="Q48" s="48" t="s">
        <v>51</v>
      </c>
    </row>
    <row r="49" spans="1:26" s="60" customFormat="1" ht="30" x14ac:dyDescent="0.25">
      <c r="A49" s="62">
        <v>1</v>
      </c>
      <c r="B49" s="49" t="s">
        <v>1492</v>
      </c>
      <c r="C49" s="49" t="s">
        <v>1492</v>
      </c>
      <c r="D49" s="49" t="s">
        <v>1494</v>
      </c>
      <c r="E49" s="51" t="s">
        <v>1495</v>
      </c>
      <c r="F49" s="52" t="s">
        <v>21</v>
      </c>
      <c r="G49" s="53" t="s">
        <v>54</v>
      </c>
      <c r="H49" s="331">
        <v>40227</v>
      </c>
      <c r="I49" s="331">
        <v>40527</v>
      </c>
      <c r="J49" s="55" t="s">
        <v>22</v>
      </c>
      <c r="K49" s="101">
        <v>10</v>
      </c>
      <c r="L49" s="51">
        <v>0</v>
      </c>
      <c r="M49" s="51">
        <v>6254</v>
      </c>
      <c r="N49" s="56"/>
      <c r="O49" s="57">
        <v>4648447925</v>
      </c>
      <c r="P49" s="57">
        <v>65</v>
      </c>
      <c r="Q49" s="58" t="s">
        <v>230</v>
      </c>
      <c r="R49" s="59"/>
      <c r="S49" s="59"/>
      <c r="T49" s="59"/>
      <c r="U49" s="59"/>
      <c r="V49" s="59"/>
      <c r="W49" s="59"/>
      <c r="X49" s="59"/>
      <c r="Y49" s="59"/>
      <c r="Z49" s="59"/>
    </row>
    <row r="50" spans="1:26" s="60" customFormat="1" ht="30" x14ac:dyDescent="0.25">
      <c r="A50" s="62">
        <f>+A49+1</f>
        <v>2</v>
      </c>
      <c r="B50" s="49" t="s">
        <v>1492</v>
      </c>
      <c r="C50" s="49" t="s">
        <v>1492</v>
      </c>
      <c r="D50" s="49" t="s">
        <v>1494</v>
      </c>
      <c r="E50" s="51" t="s">
        <v>1496</v>
      </c>
      <c r="F50" s="52" t="s">
        <v>21</v>
      </c>
      <c r="G50" s="52" t="s">
        <v>54</v>
      </c>
      <c r="H50" s="331">
        <v>40245</v>
      </c>
      <c r="I50" s="331">
        <v>40527</v>
      </c>
      <c r="J50" s="55" t="s">
        <v>22</v>
      </c>
      <c r="K50" s="101">
        <v>9</v>
      </c>
      <c r="L50" s="51">
        <v>0</v>
      </c>
      <c r="M50" s="51">
        <v>2225</v>
      </c>
      <c r="N50" s="56"/>
      <c r="O50" s="57">
        <v>1757318271</v>
      </c>
      <c r="P50" s="57" t="s">
        <v>1497</v>
      </c>
      <c r="Q50" s="58" t="s">
        <v>230</v>
      </c>
      <c r="R50" s="59"/>
      <c r="S50" s="59"/>
      <c r="T50" s="59"/>
      <c r="U50" s="59"/>
      <c r="V50" s="59"/>
      <c r="W50" s="59"/>
      <c r="X50" s="59"/>
      <c r="Y50" s="59"/>
      <c r="Z50" s="59"/>
    </row>
    <row r="51" spans="1:26" s="60" customFormat="1" ht="30" x14ac:dyDescent="0.25">
      <c r="A51" s="62">
        <f t="shared" ref="A51:A56" si="0">+A50+1</f>
        <v>3</v>
      </c>
      <c r="B51" s="49" t="s">
        <v>1492</v>
      </c>
      <c r="C51" s="50" t="s">
        <v>1492</v>
      </c>
      <c r="D51" s="49" t="s">
        <v>1494</v>
      </c>
      <c r="E51" s="51" t="s">
        <v>1498</v>
      </c>
      <c r="F51" s="52" t="s">
        <v>21</v>
      </c>
      <c r="G51" s="52" t="s">
        <v>54</v>
      </c>
      <c r="H51" s="331">
        <v>40413</v>
      </c>
      <c r="I51" s="331">
        <v>40686</v>
      </c>
      <c r="J51" s="55" t="s">
        <v>22</v>
      </c>
      <c r="K51" s="101">
        <v>5</v>
      </c>
      <c r="L51" s="51">
        <v>4</v>
      </c>
      <c r="M51" s="51">
        <v>248</v>
      </c>
      <c r="N51" s="56"/>
      <c r="O51" s="57">
        <v>217752737</v>
      </c>
      <c r="P51" s="57">
        <v>66</v>
      </c>
      <c r="Q51" s="58" t="s">
        <v>230</v>
      </c>
      <c r="R51" s="59"/>
      <c r="S51" s="59"/>
      <c r="T51" s="59"/>
      <c r="U51" s="59"/>
      <c r="V51" s="59"/>
      <c r="W51" s="59"/>
      <c r="X51" s="59"/>
      <c r="Y51" s="59"/>
      <c r="Z51" s="59"/>
    </row>
    <row r="52" spans="1:26" s="60" customFormat="1" ht="30" x14ac:dyDescent="0.25">
      <c r="A52" s="62">
        <f t="shared" si="0"/>
        <v>4</v>
      </c>
      <c r="B52" s="49" t="s">
        <v>1492</v>
      </c>
      <c r="C52" s="50" t="s">
        <v>1492</v>
      </c>
      <c r="D52" s="49" t="s">
        <v>1494</v>
      </c>
      <c r="E52" s="51" t="s">
        <v>1499</v>
      </c>
      <c r="F52" s="52" t="s">
        <v>21</v>
      </c>
      <c r="G52" s="52" t="s">
        <v>54</v>
      </c>
      <c r="H52" s="331">
        <v>40753</v>
      </c>
      <c r="I52" s="331">
        <v>40879</v>
      </c>
      <c r="J52" s="55" t="s">
        <v>22</v>
      </c>
      <c r="K52" s="101">
        <v>4</v>
      </c>
      <c r="L52" s="51">
        <v>0</v>
      </c>
      <c r="M52" s="51">
        <v>135</v>
      </c>
      <c r="N52" s="56"/>
      <c r="O52" s="57">
        <v>44603478</v>
      </c>
      <c r="P52" s="57">
        <v>66</v>
      </c>
      <c r="Q52" s="58" t="s">
        <v>230</v>
      </c>
      <c r="R52" s="59"/>
      <c r="S52" s="59"/>
      <c r="T52" s="59"/>
      <c r="U52" s="59"/>
      <c r="V52" s="59"/>
      <c r="W52" s="59"/>
      <c r="X52" s="59"/>
      <c r="Y52" s="59"/>
      <c r="Z52" s="59"/>
    </row>
    <row r="53" spans="1:26" s="60" customFormat="1" ht="30" x14ac:dyDescent="0.25">
      <c r="A53" s="62">
        <f t="shared" si="0"/>
        <v>5</v>
      </c>
      <c r="B53" s="49" t="s">
        <v>1492</v>
      </c>
      <c r="C53" s="50" t="s">
        <v>1492</v>
      </c>
      <c r="D53" s="49" t="s">
        <v>1494</v>
      </c>
      <c r="E53" s="51" t="s">
        <v>1500</v>
      </c>
      <c r="F53" s="52" t="s">
        <v>21</v>
      </c>
      <c r="G53" s="52" t="s">
        <v>54</v>
      </c>
      <c r="H53" s="331">
        <v>40753</v>
      </c>
      <c r="I53" s="331">
        <v>40849</v>
      </c>
      <c r="J53" s="55" t="s">
        <v>22</v>
      </c>
      <c r="K53" s="101">
        <v>3</v>
      </c>
      <c r="L53" s="51">
        <v>0</v>
      </c>
      <c r="M53" s="51">
        <v>253</v>
      </c>
      <c r="N53" s="56"/>
      <c r="O53" s="57">
        <v>73413018</v>
      </c>
      <c r="P53" s="57" t="s">
        <v>1501</v>
      </c>
      <c r="Q53" s="58" t="s">
        <v>230</v>
      </c>
      <c r="R53" s="59"/>
      <c r="S53" s="59"/>
      <c r="T53" s="59"/>
      <c r="U53" s="59"/>
      <c r="V53" s="59"/>
      <c r="W53" s="59"/>
      <c r="X53" s="59"/>
      <c r="Y53" s="59"/>
      <c r="Z53" s="59"/>
    </row>
    <row r="54" spans="1:26" s="60" customFormat="1" ht="30" x14ac:dyDescent="0.25">
      <c r="A54" s="62">
        <f t="shared" si="0"/>
        <v>6</v>
      </c>
      <c r="B54" s="49" t="s">
        <v>1492</v>
      </c>
      <c r="C54" s="50" t="s">
        <v>1492</v>
      </c>
      <c r="D54" s="49" t="s">
        <v>1494</v>
      </c>
      <c r="E54" s="51" t="s">
        <v>1502</v>
      </c>
      <c r="F54" s="52" t="s">
        <v>21</v>
      </c>
      <c r="G54" s="52" t="s">
        <v>54</v>
      </c>
      <c r="H54" s="331">
        <v>40753</v>
      </c>
      <c r="I54" s="331">
        <v>40848</v>
      </c>
      <c r="J54" s="55" t="s">
        <v>22</v>
      </c>
      <c r="K54" s="101">
        <v>0</v>
      </c>
      <c r="L54" s="51">
        <v>3</v>
      </c>
      <c r="M54" s="51">
        <v>432</v>
      </c>
      <c r="N54" s="56"/>
      <c r="O54" s="57">
        <v>109092645</v>
      </c>
      <c r="P54" s="57">
        <v>67</v>
      </c>
      <c r="Q54" s="58" t="s">
        <v>230</v>
      </c>
      <c r="R54" s="59"/>
      <c r="S54" s="59"/>
      <c r="T54" s="59"/>
      <c r="U54" s="59"/>
      <c r="V54" s="59"/>
      <c r="W54" s="59"/>
      <c r="X54" s="59"/>
      <c r="Y54" s="59"/>
      <c r="Z54" s="59"/>
    </row>
    <row r="55" spans="1:26" s="60" customFormat="1" ht="30" x14ac:dyDescent="0.25">
      <c r="A55" s="62">
        <f t="shared" si="0"/>
        <v>7</v>
      </c>
      <c r="B55" s="49" t="s">
        <v>1492</v>
      </c>
      <c r="C55" s="50" t="s">
        <v>1492</v>
      </c>
      <c r="D55" s="49" t="s">
        <v>1494</v>
      </c>
      <c r="E55" s="51" t="s">
        <v>1503</v>
      </c>
      <c r="F55" s="52" t="s">
        <v>21</v>
      </c>
      <c r="G55" s="52" t="s">
        <v>54</v>
      </c>
      <c r="H55" s="331">
        <v>40753</v>
      </c>
      <c r="I55" s="331">
        <v>40981</v>
      </c>
      <c r="J55" s="55" t="s">
        <v>22</v>
      </c>
      <c r="K55" s="101">
        <v>5</v>
      </c>
      <c r="L55" s="51">
        <v>3</v>
      </c>
      <c r="M55" s="51">
        <v>60</v>
      </c>
      <c r="N55" s="56"/>
      <c r="O55" s="57">
        <v>44065183</v>
      </c>
      <c r="P55" s="57">
        <v>67</v>
      </c>
      <c r="Q55" s="58" t="s">
        <v>230</v>
      </c>
      <c r="R55" s="59"/>
      <c r="S55" s="59"/>
      <c r="T55" s="59"/>
      <c r="U55" s="59"/>
      <c r="V55" s="59"/>
      <c r="W55" s="59"/>
      <c r="X55" s="59"/>
      <c r="Y55" s="59"/>
      <c r="Z55" s="59"/>
    </row>
    <row r="56" spans="1:26" s="60" customFormat="1" ht="30" x14ac:dyDescent="0.25">
      <c r="A56" s="62">
        <f t="shared" si="0"/>
        <v>8</v>
      </c>
      <c r="B56" s="49" t="s">
        <v>1492</v>
      </c>
      <c r="C56" s="50" t="s">
        <v>1492</v>
      </c>
      <c r="D56" s="49" t="s">
        <v>1494</v>
      </c>
      <c r="E56" s="51" t="s">
        <v>1504</v>
      </c>
      <c r="F56" s="52" t="s">
        <v>21</v>
      </c>
      <c r="G56" s="52" t="s">
        <v>54</v>
      </c>
      <c r="H56" s="331">
        <v>40753</v>
      </c>
      <c r="I56" s="331">
        <v>40869</v>
      </c>
      <c r="J56" s="55" t="s">
        <v>22</v>
      </c>
      <c r="K56" s="101">
        <v>0</v>
      </c>
      <c r="L56" s="51">
        <v>4</v>
      </c>
      <c r="M56" s="51">
        <v>45</v>
      </c>
      <c r="N56" s="56"/>
      <c r="O56" s="57">
        <v>15530058</v>
      </c>
      <c r="P56" s="57">
        <v>67</v>
      </c>
      <c r="Q56" s="58" t="s">
        <v>230</v>
      </c>
      <c r="R56" s="59"/>
      <c r="S56" s="59"/>
      <c r="T56" s="59"/>
      <c r="U56" s="59"/>
      <c r="V56" s="59"/>
      <c r="W56" s="59"/>
      <c r="X56" s="59"/>
      <c r="Y56" s="59"/>
      <c r="Z56" s="59"/>
    </row>
    <row r="57" spans="1:26" s="60" customFormat="1" x14ac:dyDescent="0.25">
      <c r="A57" s="62"/>
      <c r="B57" s="63" t="s">
        <v>31</v>
      </c>
      <c r="C57" s="50"/>
      <c r="D57" s="49"/>
      <c r="E57" s="51"/>
      <c r="F57" s="52"/>
      <c r="G57" s="52"/>
      <c r="H57" s="331"/>
      <c r="I57" s="331"/>
      <c r="J57" s="55"/>
      <c r="K57" s="281">
        <f t="shared" ref="K57" si="1">SUM(K49:K56)</f>
        <v>36</v>
      </c>
      <c r="L57" s="67">
        <f t="shared" ref="L57:N57" si="2">SUM(L49:L56)</f>
        <v>14</v>
      </c>
      <c r="M57" s="65">
        <f t="shared" si="2"/>
        <v>9652</v>
      </c>
      <c r="N57" s="67">
        <f t="shared" si="2"/>
        <v>0</v>
      </c>
      <c r="O57" s="57"/>
      <c r="P57" s="57"/>
      <c r="Q57" s="68"/>
    </row>
    <row r="58" spans="1:26" s="69" customFormat="1" x14ac:dyDescent="0.25">
      <c r="E58" s="70"/>
      <c r="K58" s="282"/>
    </row>
    <row r="59" spans="1:26" s="69" customFormat="1" x14ac:dyDescent="0.25">
      <c r="B59" s="1069" t="s">
        <v>76</v>
      </c>
      <c r="C59" s="1069" t="s">
        <v>77</v>
      </c>
      <c r="D59" s="1071" t="s">
        <v>78</v>
      </c>
      <c r="E59" s="1071"/>
      <c r="K59" s="282"/>
    </row>
    <row r="60" spans="1:26" s="69" customFormat="1" x14ac:dyDescent="0.25">
      <c r="B60" s="1070"/>
      <c r="C60" s="1070"/>
      <c r="D60" s="673" t="s">
        <v>79</v>
      </c>
      <c r="E60" s="71" t="s">
        <v>80</v>
      </c>
      <c r="K60" s="282"/>
    </row>
    <row r="61" spans="1:26" s="69" customFormat="1" ht="30.6" customHeight="1" x14ac:dyDescent="0.25">
      <c r="B61" s="72" t="s">
        <v>81</v>
      </c>
      <c r="C61" s="73">
        <f>+K57</f>
        <v>36</v>
      </c>
      <c r="D61" s="74" t="s">
        <v>24</v>
      </c>
      <c r="E61" s="75"/>
      <c r="F61" s="76"/>
      <c r="G61" s="76"/>
      <c r="H61" s="76"/>
      <c r="I61" s="76"/>
      <c r="J61" s="76"/>
      <c r="K61" s="283"/>
      <c r="L61" s="76"/>
      <c r="M61" s="76"/>
    </row>
    <row r="62" spans="1:26" s="69" customFormat="1" ht="30" customHeight="1" x14ac:dyDescent="0.25">
      <c r="B62" s="72" t="s">
        <v>82</v>
      </c>
      <c r="C62" s="73">
        <f>+M57</f>
        <v>9652</v>
      </c>
      <c r="D62" s="74" t="s">
        <v>24</v>
      </c>
      <c r="E62" s="74"/>
      <c r="K62" s="282"/>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284" t="s">
        <v>93</v>
      </c>
      <c r="L68" s="79" t="s">
        <v>94</v>
      </c>
      <c r="M68" s="80" t="s">
        <v>95</v>
      </c>
      <c r="N68" s="80" t="s">
        <v>96</v>
      </c>
      <c r="O68" s="1084" t="s">
        <v>97</v>
      </c>
      <c r="P68" s="1086"/>
      <c r="Q68" s="79" t="s">
        <v>98</v>
      </c>
    </row>
    <row r="69" spans="2:17" ht="136.5" customHeight="1" x14ac:dyDescent="0.25">
      <c r="B69" s="81" t="s">
        <v>242</v>
      </c>
      <c r="C69" s="81" t="s">
        <v>100</v>
      </c>
      <c r="D69" s="82" t="s">
        <v>1505</v>
      </c>
      <c r="E69" s="82">
        <v>250</v>
      </c>
      <c r="F69" s="83" t="s">
        <v>582</v>
      </c>
      <c r="G69" s="83" t="s">
        <v>21</v>
      </c>
      <c r="H69" s="83" t="s">
        <v>22</v>
      </c>
      <c r="I69" s="84" t="s">
        <v>22</v>
      </c>
      <c r="J69" s="84" t="s">
        <v>21</v>
      </c>
      <c r="K69" s="285" t="s">
        <v>21</v>
      </c>
      <c r="L69" s="41" t="s">
        <v>21</v>
      </c>
      <c r="M69" s="41" t="s">
        <v>21</v>
      </c>
      <c r="N69" s="41" t="s">
        <v>21</v>
      </c>
      <c r="O69" s="1264" t="s">
        <v>1506</v>
      </c>
      <c r="P69" s="1265"/>
      <c r="Q69" s="123" t="s">
        <v>22</v>
      </c>
    </row>
    <row r="70" spans="2:17" x14ac:dyDescent="0.25">
      <c r="B70" s="81"/>
      <c r="C70" s="81"/>
      <c r="D70" s="82"/>
      <c r="E70" s="82"/>
      <c r="F70" s="83"/>
      <c r="G70" s="83"/>
      <c r="H70" s="83"/>
      <c r="I70" s="84"/>
      <c r="J70" s="84"/>
      <c r="K70" s="285"/>
      <c r="L70" s="41"/>
      <c r="M70" s="41"/>
      <c r="N70" s="41"/>
      <c r="O70" s="994"/>
      <c r="P70" s="996"/>
      <c r="Q70" s="41"/>
    </row>
    <row r="71" spans="2:17" x14ac:dyDescent="0.25">
      <c r="B71" s="81"/>
      <c r="C71" s="81"/>
      <c r="D71" s="82"/>
      <c r="E71" s="82"/>
      <c r="F71" s="83"/>
      <c r="G71" s="83"/>
      <c r="H71" s="83"/>
      <c r="I71" s="84"/>
      <c r="J71" s="84"/>
      <c r="K71" s="285"/>
      <c r="L71" s="41"/>
      <c r="M71" s="41"/>
      <c r="N71" s="41"/>
      <c r="O71" s="994"/>
      <c r="P71" s="996"/>
      <c r="Q71" s="41"/>
    </row>
    <row r="72" spans="2:17" x14ac:dyDescent="0.25">
      <c r="B72" s="81"/>
      <c r="C72" s="81"/>
      <c r="D72" s="82"/>
      <c r="E72" s="82"/>
      <c r="F72" s="83"/>
      <c r="G72" s="83"/>
      <c r="H72" s="83"/>
      <c r="I72" s="84"/>
      <c r="J72" s="84"/>
      <c r="K72" s="285"/>
      <c r="L72" s="41"/>
      <c r="M72" s="41"/>
      <c r="N72" s="41"/>
      <c r="O72" s="994"/>
      <c r="P72" s="996"/>
      <c r="Q72" s="41"/>
    </row>
    <row r="73" spans="2:17" x14ac:dyDescent="0.25">
      <c r="B73" s="81"/>
      <c r="C73" s="81"/>
      <c r="D73" s="82"/>
      <c r="E73" s="82"/>
      <c r="F73" s="83"/>
      <c r="G73" s="83"/>
      <c r="H73" s="83"/>
      <c r="I73" s="84"/>
      <c r="J73" s="84"/>
      <c r="K73" s="285"/>
      <c r="L73" s="41"/>
      <c r="M73" s="41"/>
      <c r="N73" s="41"/>
      <c r="O73" s="994"/>
      <c r="P73" s="996"/>
      <c r="Q73" s="41"/>
    </row>
    <row r="74" spans="2:17" x14ac:dyDescent="0.25">
      <c r="B74" s="81"/>
      <c r="C74" s="81"/>
      <c r="D74" s="82"/>
      <c r="E74" s="82"/>
      <c r="F74" s="83"/>
      <c r="G74" s="83"/>
      <c r="H74" s="83"/>
      <c r="I74" s="84"/>
      <c r="J74" s="84"/>
      <c r="K74" s="285"/>
      <c r="L74" s="41"/>
      <c r="M74" s="41"/>
      <c r="N74" s="41"/>
      <c r="O74" s="994"/>
      <c r="P74" s="996"/>
      <c r="Q74" s="41"/>
    </row>
    <row r="75" spans="2:17" x14ac:dyDescent="0.25">
      <c r="B75" s="41"/>
      <c r="C75" s="41"/>
      <c r="D75" s="41"/>
      <c r="E75" s="41"/>
      <c r="F75" s="41"/>
      <c r="G75" s="41"/>
      <c r="H75" s="41"/>
      <c r="I75" s="41"/>
      <c r="J75" s="41"/>
      <c r="K75" s="285"/>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285" t="s">
        <v>110</v>
      </c>
      <c r="C81" s="1286"/>
      <c r="D81" s="1286"/>
      <c r="E81" s="1286"/>
      <c r="F81" s="1286"/>
      <c r="G81" s="1286"/>
      <c r="H81" s="1286"/>
      <c r="I81" s="1286"/>
      <c r="J81" s="1286"/>
      <c r="K81" s="1286"/>
      <c r="L81" s="1286"/>
      <c r="M81" s="1286"/>
      <c r="N81" s="1287"/>
      <c r="O81" s="295"/>
      <c r="P81" s="295"/>
      <c r="Q81" s="295"/>
    </row>
    <row r="82" spans="2:17" x14ac:dyDescent="0.25">
      <c r="B82" s="295"/>
      <c r="C82" s="295"/>
      <c r="D82" s="295"/>
      <c r="E82" s="295"/>
      <c r="F82" s="295"/>
      <c r="G82" s="295"/>
      <c r="H82" s="295"/>
      <c r="I82" s="295"/>
      <c r="J82" s="295"/>
      <c r="K82" s="296"/>
      <c r="L82" s="295"/>
      <c r="M82" s="295"/>
      <c r="N82" s="295"/>
      <c r="O82" s="295"/>
      <c r="P82" s="295"/>
      <c r="Q82" s="295"/>
    </row>
    <row r="83" spans="2:17" x14ac:dyDescent="0.25">
      <c r="B83" s="295"/>
      <c r="C83" s="295"/>
      <c r="D83" s="295"/>
      <c r="E83" s="295"/>
      <c r="F83" s="295"/>
      <c r="G83" s="295"/>
      <c r="H83" s="295"/>
      <c r="I83" s="295"/>
      <c r="J83" s="295"/>
      <c r="K83" s="296"/>
      <c r="L83" s="295"/>
      <c r="M83" s="295"/>
      <c r="N83" s="295"/>
      <c r="O83" s="295"/>
      <c r="P83" s="295"/>
      <c r="Q83" s="295"/>
    </row>
    <row r="84" spans="2:17" x14ac:dyDescent="0.25">
      <c r="B84" s="295"/>
      <c r="C84" s="295"/>
      <c r="D84" s="295"/>
      <c r="E84" s="295"/>
      <c r="F84" s="295"/>
      <c r="G84" s="295"/>
      <c r="H84" s="295"/>
      <c r="I84" s="295"/>
      <c r="J84" s="295"/>
      <c r="K84" s="296"/>
      <c r="L84" s="295"/>
      <c r="M84" s="295"/>
      <c r="N84" s="295"/>
      <c r="O84" s="295"/>
      <c r="P84" s="295"/>
      <c r="Q84" s="295"/>
    </row>
    <row r="85" spans="2:17" x14ac:dyDescent="0.25">
      <c r="B85" s="295"/>
      <c r="C85" s="295"/>
      <c r="D85" s="295"/>
      <c r="E85" s="295"/>
      <c r="F85" s="295"/>
      <c r="G85" s="295"/>
      <c r="H85" s="295"/>
      <c r="I85" s="295"/>
      <c r="J85" s="295"/>
      <c r="K85" s="296"/>
      <c r="L85" s="295"/>
      <c r="M85" s="295"/>
      <c r="N85" s="295"/>
      <c r="O85" s="295"/>
      <c r="P85" s="295"/>
      <c r="Q85" s="295"/>
    </row>
    <row r="86" spans="2:17" ht="75" x14ac:dyDescent="0.25">
      <c r="B86" s="297" t="s">
        <v>111</v>
      </c>
      <c r="C86" s="297" t="s">
        <v>112</v>
      </c>
      <c r="D86" s="297" t="s">
        <v>113</v>
      </c>
      <c r="E86" s="297" t="s">
        <v>114</v>
      </c>
      <c r="F86" s="297" t="s">
        <v>115</v>
      </c>
      <c r="G86" s="297" t="s">
        <v>116</v>
      </c>
      <c r="H86" s="297" t="s">
        <v>117</v>
      </c>
      <c r="I86" s="297" t="s">
        <v>118</v>
      </c>
      <c r="J86" s="1288" t="s">
        <v>119</v>
      </c>
      <c r="K86" s="1289"/>
      <c r="L86" s="1290"/>
      <c r="M86" s="297" t="s">
        <v>120</v>
      </c>
      <c r="N86" s="297" t="s">
        <v>121</v>
      </c>
      <c r="O86" s="297" t="s">
        <v>122</v>
      </c>
      <c r="P86" s="1288" t="s">
        <v>97</v>
      </c>
      <c r="Q86" s="1290"/>
    </row>
    <row r="87" spans="2:17" ht="60.75" customHeight="1" x14ac:dyDescent="0.25">
      <c r="B87" s="298" t="s">
        <v>123</v>
      </c>
      <c r="C87" s="299">
        <v>1</v>
      </c>
      <c r="D87" s="332" t="s">
        <v>1507</v>
      </c>
      <c r="E87" s="300">
        <v>39446865</v>
      </c>
      <c r="F87" s="300" t="s">
        <v>1508</v>
      </c>
      <c r="G87" s="300" t="s">
        <v>1509</v>
      </c>
      <c r="H87" s="300">
        <v>17091999</v>
      </c>
      <c r="I87" s="301" t="s">
        <v>1123</v>
      </c>
      <c r="J87" s="301" t="s">
        <v>1510</v>
      </c>
      <c r="K87" s="305" t="s">
        <v>1511</v>
      </c>
      <c r="L87" s="300" t="s">
        <v>1512</v>
      </c>
      <c r="M87" s="303" t="s">
        <v>21</v>
      </c>
      <c r="N87" s="303" t="s">
        <v>21</v>
      </c>
      <c r="O87" s="303"/>
      <c r="P87" s="1291"/>
      <c r="Q87" s="1291"/>
    </row>
    <row r="88" spans="2:17" ht="60.75" customHeight="1" x14ac:dyDescent="0.25">
      <c r="B88" s="298" t="s">
        <v>123</v>
      </c>
      <c r="C88" s="299">
        <v>1</v>
      </c>
      <c r="D88" s="333" t="s">
        <v>1513</v>
      </c>
      <c r="E88" s="300">
        <v>1036778480</v>
      </c>
      <c r="F88" s="300" t="s">
        <v>273</v>
      </c>
      <c r="G88" s="300" t="s">
        <v>1514</v>
      </c>
      <c r="H88" s="300">
        <v>24092010</v>
      </c>
      <c r="I88" s="301" t="s">
        <v>1123</v>
      </c>
      <c r="J88" s="301" t="s">
        <v>477</v>
      </c>
      <c r="K88" s="305" t="s">
        <v>1511</v>
      </c>
      <c r="L88" s="300" t="s">
        <v>233</v>
      </c>
      <c r="M88" s="303" t="s">
        <v>21</v>
      </c>
      <c r="N88" s="303" t="s">
        <v>21</v>
      </c>
      <c r="O88" s="303"/>
      <c r="P88" s="1291"/>
      <c r="Q88" s="1291"/>
    </row>
    <row r="89" spans="2:17" ht="60.75" customHeight="1" x14ac:dyDescent="0.25">
      <c r="B89" s="298" t="s">
        <v>229</v>
      </c>
      <c r="C89" s="299">
        <v>1</v>
      </c>
      <c r="D89" s="333" t="s">
        <v>1515</v>
      </c>
      <c r="E89" s="300">
        <v>39455416</v>
      </c>
      <c r="F89" s="300" t="s">
        <v>273</v>
      </c>
      <c r="G89" s="300" t="s">
        <v>1514</v>
      </c>
      <c r="H89" s="300">
        <v>28032008</v>
      </c>
      <c r="I89" s="301" t="s">
        <v>1123</v>
      </c>
      <c r="J89" s="301" t="s">
        <v>1516</v>
      </c>
      <c r="K89" s="305" t="s">
        <v>1517</v>
      </c>
      <c r="L89" s="300" t="s">
        <v>299</v>
      </c>
      <c r="M89" s="303" t="s">
        <v>21</v>
      </c>
      <c r="N89" s="303" t="s">
        <v>21</v>
      </c>
      <c r="O89" s="303"/>
      <c r="P89" s="1291"/>
      <c r="Q89" s="1291"/>
    </row>
    <row r="90" spans="2:17" ht="50.25" customHeight="1" x14ac:dyDescent="0.25">
      <c r="B90" s="298" t="s">
        <v>229</v>
      </c>
      <c r="C90" s="299">
        <v>1</v>
      </c>
      <c r="D90" s="334" t="s">
        <v>1518</v>
      </c>
      <c r="E90" s="300">
        <v>42844240</v>
      </c>
      <c r="F90" s="300" t="s">
        <v>273</v>
      </c>
      <c r="G90" s="300" t="s">
        <v>126</v>
      </c>
      <c r="H90" s="300">
        <v>30112010</v>
      </c>
      <c r="I90" s="301" t="s">
        <v>1123</v>
      </c>
      <c r="J90" s="301" t="s">
        <v>1519</v>
      </c>
      <c r="K90" s="308" t="s">
        <v>1043</v>
      </c>
      <c r="L90" s="300" t="s">
        <v>1520</v>
      </c>
      <c r="M90" s="303" t="s">
        <v>21</v>
      </c>
      <c r="N90" s="303" t="s">
        <v>21</v>
      </c>
      <c r="O90" s="303"/>
      <c r="P90" s="1291"/>
      <c r="Q90" s="1291"/>
    </row>
    <row r="92" spans="2:17" ht="15.75" thickBot="1" x14ac:dyDescent="0.3"/>
    <row r="93" spans="2:17" ht="27" thickBot="1" x14ac:dyDescent="0.3">
      <c r="B93" s="1091" t="s">
        <v>145</v>
      </c>
      <c r="C93" s="1092"/>
      <c r="D93" s="1092"/>
      <c r="E93" s="1092"/>
      <c r="F93" s="1092"/>
      <c r="G93" s="1092"/>
      <c r="H93" s="1092"/>
      <c r="I93" s="1092"/>
      <c r="J93" s="1092"/>
      <c r="K93" s="1092"/>
      <c r="L93" s="1092"/>
      <c r="M93" s="1092"/>
      <c r="N93" s="1093"/>
    </row>
    <row r="96" spans="2:17" ht="46.15" customHeight="1" x14ac:dyDescent="0.25">
      <c r="B96" s="79" t="s">
        <v>20</v>
      </c>
      <c r="C96" s="79" t="s">
        <v>146</v>
      </c>
      <c r="D96" s="1084" t="s">
        <v>97</v>
      </c>
      <c r="E96" s="1086"/>
    </row>
    <row r="97" spans="1:26" ht="46.9" customHeight="1" x14ac:dyDescent="0.25">
      <c r="B97" s="682" t="s">
        <v>147</v>
      </c>
      <c r="C97" s="668" t="s">
        <v>21</v>
      </c>
      <c r="D97" s="993"/>
      <c r="E97" s="993"/>
    </row>
    <row r="100" spans="1:26" ht="26.25" x14ac:dyDescent="0.25">
      <c r="B100" s="1072" t="s">
        <v>148</v>
      </c>
      <c r="C100" s="1073"/>
      <c r="D100" s="1073"/>
      <c r="E100" s="1073"/>
      <c r="F100" s="1073"/>
      <c r="G100" s="1073"/>
      <c r="H100" s="1073"/>
      <c r="I100" s="1073"/>
      <c r="J100" s="1073"/>
      <c r="K100" s="1073"/>
      <c r="L100" s="1073"/>
      <c r="M100" s="1073"/>
      <c r="N100" s="1073"/>
      <c r="O100" s="1073"/>
      <c r="P100" s="1073"/>
    </row>
    <row r="102" spans="1:26" ht="15.75" thickBot="1" x14ac:dyDescent="0.3"/>
    <row r="103" spans="1:26" ht="27" thickBot="1" x14ac:dyDescent="0.3">
      <c r="B103" s="1091" t="s">
        <v>149</v>
      </c>
      <c r="C103" s="1092"/>
      <c r="D103" s="1092"/>
      <c r="E103" s="1092"/>
      <c r="F103" s="1092"/>
      <c r="G103" s="1092"/>
      <c r="H103" s="1092"/>
      <c r="I103" s="1092"/>
      <c r="J103" s="1092"/>
      <c r="K103" s="1092"/>
      <c r="L103" s="1092"/>
      <c r="M103" s="1092"/>
      <c r="N103" s="1093"/>
    </row>
    <row r="105" spans="1:26" ht="15.75" thickBot="1" x14ac:dyDescent="0.3">
      <c r="M105" s="45"/>
      <c r="N105" s="45"/>
    </row>
    <row r="106" spans="1:26" s="14" customFormat="1" ht="109.5" customHeight="1" x14ac:dyDescent="0.25">
      <c r="B106" s="46" t="s">
        <v>36</v>
      </c>
      <c r="C106" s="46" t="s">
        <v>37</v>
      </c>
      <c r="D106" s="46" t="s">
        <v>38</v>
      </c>
      <c r="E106" s="46" t="s">
        <v>39</v>
      </c>
      <c r="F106" s="46" t="s">
        <v>40</v>
      </c>
      <c r="G106" s="46" t="s">
        <v>41</v>
      </c>
      <c r="H106" s="46" t="s">
        <v>42</v>
      </c>
      <c r="I106" s="46" t="s">
        <v>43</v>
      </c>
      <c r="J106" s="46" t="s">
        <v>44</v>
      </c>
      <c r="K106" s="278" t="s">
        <v>45</v>
      </c>
      <c r="L106" s="46" t="s">
        <v>46</v>
      </c>
      <c r="M106" s="47" t="s">
        <v>47</v>
      </c>
      <c r="N106" s="46" t="s">
        <v>48</v>
      </c>
      <c r="O106" s="46" t="s">
        <v>49</v>
      </c>
      <c r="P106" s="48" t="s">
        <v>50</v>
      </c>
      <c r="Q106" s="48" t="s">
        <v>51</v>
      </c>
    </row>
    <row r="107" spans="1:26" s="60" customFormat="1" ht="38.25" x14ac:dyDescent="0.25">
      <c r="A107" s="62">
        <v>1</v>
      </c>
      <c r="B107" s="49" t="s">
        <v>1492</v>
      </c>
      <c r="C107" s="49" t="s">
        <v>1492</v>
      </c>
      <c r="D107" s="49" t="s">
        <v>1087</v>
      </c>
      <c r="E107" s="51">
        <v>4600030947</v>
      </c>
      <c r="F107" s="52" t="s">
        <v>21</v>
      </c>
      <c r="G107" s="53" t="s">
        <v>54</v>
      </c>
      <c r="H107" s="54">
        <v>40576</v>
      </c>
      <c r="I107" s="54">
        <v>41252</v>
      </c>
      <c r="J107" s="55" t="s">
        <v>22</v>
      </c>
      <c r="K107" s="101">
        <v>0</v>
      </c>
      <c r="L107" s="51">
        <v>10</v>
      </c>
      <c r="M107" s="56"/>
      <c r="N107" s="56" t="e">
        <f>+M107*G107</f>
        <v>#VALUE!</v>
      </c>
      <c r="O107" s="57">
        <v>522784184</v>
      </c>
      <c r="P107" s="57">
        <v>115</v>
      </c>
      <c r="Q107" s="335" t="s">
        <v>1521</v>
      </c>
      <c r="R107" s="59"/>
      <c r="S107" s="59"/>
      <c r="T107" s="59"/>
      <c r="U107" s="59"/>
      <c r="V107" s="59"/>
      <c r="W107" s="59"/>
      <c r="X107" s="59"/>
      <c r="Y107" s="59"/>
      <c r="Z107" s="59"/>
    </row>
    <row r="108" spans="1:26" s="60" customFormat="1" ht="45" x14ac:dyDescent="0.25">
      <c r="A108" s="62">
        <f>+A107+1</f>
        <v>2</v>
      </c>
      <c r="B108" s="49" t="s">
        <v>1492</v>
      </c>
      <c r="C108" s="50" t="s">
        <v>1492</v>
      </c>
      <c r="D108" s="49" t="s">
        <v>1087</v>
      </c>
      <c r="E108" s="51">
        <v>4600038166</v>
      </c>
      <c r="F108" s="52" t="s">
        <v>21</v>
      </c>
      <c r="G108" s="52" t="s">
        <v>54</v>
      </c>
      <c r="H108" s="54">
        <v>40954</v>
      </c>
      <c r="I108" s="54">
        <v>41255</v>
      </c>
      <c r="J108" s="55" t="s">
        <v>22</v>
      </c>
      <c r="K108" s="101">
        <v>0</v>
      </c>
      <c r="L108" s="51">
        <v>10</v>
      </c>
      <c r="M108" s="56"/>
      <c r="N108" s="56"/>
      <c r="O108" s="57">
        <v>492686605</v>
      </c>
      <c r="P108" s="57">
        <v>116</v>
      </c>
      <c r="Q108" s="58" t="s">
        <v>1521</v>
      </c>
      <c r="R108" s="59"/>
      <c r="S108" s="59"/>
      <c r="T108" s="59"/>
      <c r="U108" s="59"/>
      <c r="V108" s="59"/>
      <c r="W108" s="59"/>
      <c r="X108" s="59"/>
      <c r="Y108" s="59"/>
      <c r="Z108" s="59"/>
    </row>
    <row r="109" spans="1:26" s="60" customFormat="1" ht="30" x14ac:dyDescent="0.25">
      <c r="A109" s="62">
        <f t="shared" ref="A109:A114" si="3">+A108+1</f>
        <v>3</v>
      </c>
      <c r="B109" s="49" t="s">
        <v>1492</v>
      </c>
      <c r="C109" s="50" t="s">
        <v>1492</v>
      </c>
      <c r="D109" s="49" t="s">
        <v>272</v>
      </c>
      <c r="E109" s="51">
        <v>1699</v>
      </c>
      <c r="F109" s="52" t="s">
        <v>21</v>
      </c>
      <c r="G109" s="52" t="s">
        <v>54</v>
      </c>
      <c r="H109" s="54">
        <v>41258</v>
      </c>
      <c r="I109" s="54">
        <v>41851</v>
      </c>
      <c r="J109" s="55" t="s">
        <v>22</v>
      </c>
      <c r="K109" s="101">
        <v>19</v>
      </c>
      <c r="L109" s="51">
        <v>0</v>
      </c>
      <c r="M109" s="51">
        <v>1280</v>
      </c>
      <c r="N109" s="56"/>
      <c r="O109" s="57">
        <v>3428332630</v>
      </c>
      <c r="P109" s="57">
        <v>117</v>
      </c>
      <c r="Q109" s="58"/>
      <c r="R109" s="59"/>
      <c r="S109" s="59"/>
      <c r="T109" s="59"/>
      <c r="U109" s="59"/>
      <c r="V109" s="59"/>
      <c r="W109" s="59"/>
      <c r="X109" s="59"/>
      <c r="Y109" s="59"/>
      <c r="Z109" s="59"/>
    </row>
    <row r="110" spans="1:26" s="60" customFormat="1" ht="30" x14ac:dyDescent="0.25">
      <c r="A110" s="62">
        <f t="shared" si="3"/>
        <v>4</v>
      </c>
      <c r="B110" s="49" t="s">
        <v>1492</v>
      </c>
      <c r="C110" s="50" t="s">
        <v>1492</v>
      </c>
      <c r="D110" s="49" t="s">
        <v>272</v>
      </c>
      <c r="E110" s="51">
        <v>684</v>
      </c>
      <c r="F110" s="52" t="s">
        <v>21</v>
      </c>
      <c r="G110" s="52" t="s">
        <v>54</v>
      </c>
      <c r="H110" s="54">
        <v>41152</v>
      </c>
      <c r="I110" s="54">
        <v>42004</v>
      </c>
      <c r="J110" s="55" t="s">
        <v>22</v>
      </c>
      <c r="K110" s="101">
        <v>3</v>
      </c>
      <c r="L110" s="51">
        <v>0</v>
      </c>
      <c r="M110" s="51">
        <v>1280</v>
      </c>
      <c r="N110" s="56"/>
      <c r="O110" s="57">
        <v>696280320</v>
      </c>
      <c r="P110" s="57">
        <v>1187</v>
      </c>
      <c r="Q110" s="58"/>
      <c r="R110" s="59"/>
      <c r="S110" s="59"/>
      <c r="T110" s="59"/>
      <c r="U110" s="59"/>
      <c r="V110" s="59"/>
      <c r="W110" s="59"/>
      <c r="X110" s="59"/>
      <c r="Y110" s="59"/>
      <c r="Z110" s="59"/>
    </row>
    <row r="111" spans="1:26" s="60" customFormat="1" x14ac:dyDescent="0.25">
      <c r="A111" s="62">
        <f t="shared" si="3"/>
        <v>5</v>
      </c>
      <c r="B111" s="49"/>
      <c r="C111" s="50"/>
      <c r="D111" s="49"/>
      <c r="E111" s="51"/>
      <c r="F111" s="52"/>
      <c r="G111" s="52"/>
      <c r="H111" s="52"/>
      <c r="I111" s="54"/>
      <c r="J111" s="55"/>
      <c r="K111" s="101"/>
      <c r="L111" s="51"/>
      <c r="M111" s="51"/>
      <c r="N111" s="56"/>
      <c r="O111" s="57"/>
      <c r="P111" s="57"/>
      <c r="Q111" s="58"/>
      <c r="R111" s="59"/>
      <c r="S111" s="59"/>
      <c r="T111" s="59"/>
      <c r="U111" s="59"/>
      <c r="V111" s="59"/>
      <c r="W111" s="59"/>
      <c r="X111" s="59"/>
      <c r="Y111" s="59"/>
      <c r="Z111" s="59"/>
    </row>
    <row r="112" spans="1:26" s="60" customFormat="1" x14ac:dyDescent="0.25">
      <c r="A112" s="62">
        <f t="shared" si="3"/>
        <v>6</v>
      </c>
      <c r="B112" s="49"/>
      <c r="C112" s="50"/>
      <c r="D112" s="49"/>
      <c r="E112" s="51"/>
      <c r="F112" s="52"/>
      <c r="G112" s="52"/>
      <c r="H112" s="52"/>
      <c r="I112" s="54"/>
      <c r="J112" s="55"/>
      <c r="K112" s="101"/>
      <c r="L112" s="51"/>
      <c r="M112" s="51"/>
      <c r="N112" s="56"/>
      <c r="O112" s="57"/>
      <c r="P112" s="57"/>
      <c r="Q112" s="58"/>
      <c r="R112" s="59"/>
      <c r="S112" s="59"/>
      <c r="T112" s="59"/>
      <c r="U112" s="59"/>
      <c r="V112" s="59"/>
      <c r="W112" s="59"/>
      <c r="X112" s="59"/>
      <c r="Y112" s="59"/>
      <c r="Z112" s="59"/>
    </row>
    <row r="113" spans="1:26" s="60" customFormat="1" x14ac:dyDescent="0.25">
      <c r="A113" s="62">
        <f t="shared" si="3"/>
        <v>7</v>
      </c>
      <c r="B113" s="49"/>
      <c r="C113" s="50"/>
      <c r="D113" s="49"/>
      <c r="E113" s="51"/>
      <c r="F113" s="52"/>
      <c r="G113" s="52"/>
      <c r="H113" s="52"/>
      <c r="I113" s="54"/>
      <c r="J113" s="55"/>
      <c r="K113" s="101"/>
      <c r="L113" s="51"/>
      <c r="M113" s="51"/>
      <c r="N113" s="56"/>
      <c r="O113" s="57"/>
      <c r="P113" s="57"/>
      <c r="Q113" s="58"/>
      <c r="R113" s="59"/>
      <c r="S113" s="59"/>
      <c r="T113" s="59"/>
      <c r="U113" s="59"/>
      <c r="V113" s="59"/>
      <c r="W113" s="59"/>
      <c r="X113" s="59"/>
      <c r="Y113" s="59"/>
      <c r="Z113" s="59"/>
    </row>
    <row r="114" spans="1:26" s="60" customFormat="1" x14ac:dyDescent="0.25">
      <c r="A114" s="62">
        <f t="shared" si="3"/>
        <v>8</v>
      </c>
      <c r="B114" s="49"/>
      <c r="C114" s="50"/>
      <c r="D114" s="49"/>
      <c r="E114" s="51"/>
      <c r="F114" s="52"/>
      <c r="G114" s="52"/>
      <c r="H114" s="52"/>
      <c r="I114" s="54"/>
      <c r="J114" s="55"/>
      <c r="K114" s="101"/>
      <c r="L114" s="56"/>
      <c r="M114" s="51"/>
      <c r="N114" s="56"/>
      <c r="O114" s="57"/>
      <c r="P114" s="57"/>
      <c r="Q114" s="58"/>
      <c r="R114" s="59"/>
      <c r="S114" s="59"/>
      <c r="T114" s="59"/>
      <c r="U114" s="59"/>
      <c r="V114" s="59"/>
      <c r="W114" s="59"/>
      <c r="X114" s="59"/>
      <c r="Y114" s="59"/>
      <c r="Z114" s="59"/>
    </row>
    <row r="115" spans="1:26" s="60" customFormat="1" x14ac:dyDescent="0.25">
      <c r="A115" s="62"/>
      <c r="B115" s="63" t="s">
        <v>31</v>
      </c>
      <c r="C115" s="50"/>
      <c r="D115" s="49"/>
      <c r="E115" s="64"/>
      <c r="F115" s="52"/>
      <c r="G115" s="52"/>
      <c r="H115" s="52"/>
      <c r="I115" s="55"/>
      <c r="J115" s="55"/>
      <c r="K115" s="281">
        <f t="shared" ref="K115:N115" si="4">SUM(K107:K114)</f>
        <v>22</v>
      </c>
      <c r="L115" s="67">
        <f t="shared" si="4"/>
        <v>20</v>
      </c>
      <c r="M115" s="65">
        <f t="shared" si="4"/>
        <v>2560</v>
      </c>
      <c r="N115" s="67" t="e">
        <f t="shared" si="4"/>
        <v>#VALUE!</v>
      </c>
      <c r="O115" s="57"/>
      <c r="P115" s="57"/>
      <c r="Q115" s="68"/>
    </row>
    <row r="116" spans="1:26" x14ac:dyDescent="0.25">
      <c r="B116" s="69"/>
      <c r="C116" s="69"/>
      <c r="D116" s="69"/>
      <c r="E116" s="70"/>
      <c r="F116" s="69"/>
      <c r="G116" s="69"/>
      <c r="H116" s="69"/>
      <c r="I116" s="69"/>
      <c r="J116" s="69"/>
      <c r="K116" s="282"/>
      <c r="L116" s="69"/>
      <c r="M116" s="69"/>
      <c r="N116" s="69"/>
      <c r="O116" s="69"/>
      <c r="P116" s="69"/>
    </row>
    <row r="117" spans="1:26" ht="18.75" x14ac:dyDescent="0.25">
      <c r="B117" s="72" t="s">
        <v>172</v>
      </c>
      <c r="C117" s="89">
        <f>+K115</f>
        <v>22</v>
      </c>
      <c r="H117" s="76"/>
      <c r="I117" s="76"/>
      <c r="J117" s="76"/>
      <c r="K117" s="283"/>
      <c r="L117" s="76"/>
      <c r="M117" s="76"/>
      <c r="N117" s="69"/>
      <c r="O117" s="69"/>
      <c r="P117" s="69"/>
    </row>
    <row r="119" spans="1:26" ht="15.75" thickBot="1" x14ac:dyDescent="0.3"/>
    <row r="120" spans="1:26" ht="37.15" customHeight="1" thickBot="1" x14ac:dyDescent="0.3">
      <c r="B120" s="90" t="s">
        <v>173</v>
      </c>
      <c r="C120" s="91" t="s">
        <v>174</v>
      </c>
      <c r="D120" s="90" t="s">
        <v>30</v>
      </c>
      <c r="E120" s="91" t="s">
        <v>175</v>
      </c>
    </row>
    <row r="121" spans="1:26" ht="41.45" customHeight="1" x14ac:dyDescent="0.25">
      <c r="B121" s="92" t="s">
        <v>176</v>
      </c>
      <c r="C121" s="93">
        <v>20</v>
      </c>
      <c r="D121" s="93">
        <v>0</v>
      </c>
      <c r="E121" s="1094">
        <f>+D121+D122+D123</f>
        <v>40</v>
      </c>
    </row>
    <row r="122" spans="1:26" x14ac:dyDescent="0.25">
      <c r="B122" s="92" t="s">
        <v>177</v>
      </c>
      <c r="C122" s="74">
        <v>30</v>
      </c>
      <c r="D122" s="668">
        <v>0</v>
      </c>
      <c r="E122" s="1095"/>
    </row>
    <row r="123" spans="1:26" ht="15.75" thickBot="1" x14ac:dyDescent="0.3">
      <c r="B123" s="92" t="s">
        <v>178</v>
      </c>
      <c r="C123" s="94">
        <v>40</v>
      </c>
      <c r="D123" s="94">
        <v>40</v>
      </c>
      <c r="E123" s="1096"/>
    </row>
    <row r="125" spans="1:26" ht="15.75" thickBot="1" x14ac:dyDescent="0.3"/>
    <row r="126" spans="1:26" ht="27" thickBot="1" x14ac:dyDescent="0.3">
      <c r="A126" s="295"/>
      <c r="B126" s="1285" t="s">
        <v>179</v>
      </c>
      <c r="C126" s="1286"/>
      <c r="D126" s="1286"/>
      <c r="E126" s="1286"/>
      <c r="F126" s="1286"/>
      <c r="G126" s="1286"/>
      <c r="H126" s="1286"/>
      <c r="I126" s="1286"/>
      <c r="J126" s="1286"/>
      <c r="K126" s="1286"/>
      <c r="L126" s="1286"/>
      <c r="M126" s="1286"/>
      <c r="N126" s="1287"/>
      <c r="O126" s="295"/>
      <c r="P126" s="295"/>
      <c r="Q126" s="295"/>
    </row>
    <row r="127" spans="1:26" x14ac:dyDescent="0.25">
      <c r="A127" s="295"/>
      <c r="B127" s="295"/>
      <c r="C127" s="295"/>
      <c r="D127" s="295"/>
      <c r="E127" s="295"/>
      <c r="F127" s="295"/>
      <c r="G127" s="295"/>
      <c r="H127" s="295"/>
      <c r="I127" s="295"/>
      <c r="J127" s="295"/>
      <c r="K127" s="296"/>
      <c r="L127" s="295"/>
      <c r="M127" s="295"/>
      <c r="N127" s="295"/>
      <c r="O127" s="295"/>
      <c r="P127" s="295"/>
      <c r="Q127" s="295"/>
    </row>
    <row r="128" spans="1:26" ht="76.5" customHeight="1" x14ac:dyDescent="0.25">
      <c r="A128" s="295"/>
      <c r="B128" s="297" t="s">
        <v>111</v>
      </c>
      <c r="C128" s="297" t="s">
        <v>112</v>
      </c>
      <c r="D128" s="297" t="s">
        <v>113</v>
      </c>
      <c r="E128" s="297" t="s">
        <v>114</v>
      </c>
      <c r="F128" s="297" t="s">
        <v>115</v>
      </c>
      <c r="G128" s="297" t="s">
        <v>116</v>
      </c>
      <c r="H128" s="297" t="s">
        <v>117</v>
      </c>
      <c r="I128" s="297" t="s">
        <v>118</v>
      </c>
      <c r="J128" s="1288" t="s">
        <v>1125</v>
      </c>
      <c r="K128" s="1289"/>
      <c r="L128" s="1290"/>
      <c r="M128" s="297" t="s">
        <v>120</v>
      </c>
      <c r="N128" s="297" t="s">
        <v>121</v>
      </c>
      <c r="O128" s="297" t="s">
        <v>122</v>
      </c>
      <c r="P128" s="1288" t="s">
        <v>97</v>
      </c>
      <c r="Q128" s="1290"/>
    </row>
    <row r="129" spans="1:17" ht="60.75" customHeight="1" x14ac:dyDescent="0.25">
      <c r="A129" s="295"/>
      <c r="B129" s="298" t="s">
        <v>180</v>
      </c>
      <c r="C129" s="299">
        <v>1</v>
      </c>
      <c r="D129" s="300" t="s">
        <v>1522</v>
      </c>
      <c r="E129" s="300">
        <v>43420096</v>
      </c>
      <c r="F129" s="300" t="s">
        <v>1523</v>
      </c>
      <c r="G129" s="300" t="s">
        <v>1524</v>
      </c>
      <c r="H129" s="300">
        <v>23062000</v>
      </c>
      <c r="I129" s="301" t="s">
        <v>1100</v>
      </c>
      <c r="J129" s="301" t="s">
        <v>477</v>
      </c>
      <c r="K129" s="302" t="s">
        <v>1525</v>
      </c>
      <c r="L129" s="300" t="s">
        <v>1526</v>
      </c>
      <c r="M129" s="300" t="s">
        <v>21</v>
      </c>
      <c r="N129" s="300" t="s">
        <v>21</v>
      </c>
      <c r="O129" s="303"/>
      <c r="P129" s="1291"/>
      <c r="Q129" s="1291"/>
    </row>
    <row r="130" spans="1:17" ht="60.75" customHeight="1" x14ac:dyDescent="0.25">
      <c r="A130" s="295"/>
      <c r="B130" s="298" t="s">
        <v>214</v>
      </c>
      <c r="C130" s="299">
        <v>1</v>
      </c>
      <c r="D130" s="300" t="s">
        <v>1527</v>
      </c>
      <c r="E130" s="300">
        <v>7333091</v>
      </c>
      <c r="F130" s="300" t="s">
        <v>1528</v>
      </c>
      <c r="G130" s="300" t="s">
        <v>1529</v>
      </c>
      <c r="H130" s="300">
        <v>28092012</v>
      </c>
      <c r="I130" s="301" t="s">
        <v>54</v>
      </c>
      <c r="J130" s="301" t="s">
        <v>477</v>
      </c>
      <c r="K130" s="305" t="s">
        <v>1525</v>
      </c>
      <c r="L130" s="306" t="s">
        <v>1530</v>
      </c>
      <c r="M130" s="303" t="s">
        <v>21</v>
      </c>
      <c r="N130" s="303" t="s">
        <v>21</v>
      </c>
      <c r="O130" s="303"/>
      <c r="P130" s="1291"/>
      <c r="Q130" s="1291"/>
    </row>
    <row r="131" spans="1:17" ht="33.6" customHeight="1" x14ac:dyDescent="0.25">
      <c r="A131" s="295"/>
      <c r="B131" s="298" t="s">
        <v>208</v>
      </c>
      <c r="C131" s="299">
        <v>1</v>
      </c>
      <c r="D131" s="307" t="s">
        <v>1531</v>
      </c>
      <c r="E131" s="300">
        <v>70725117</v>
      </c>
      <c r="F131" s="300" t="s">
        <v>1532</v>
      </c>
      <c r="G131" s="300" t="s">
        <v>126</v>
      </c>
      <c r="H131" s="300">
        <v>15022002</v>
      </c>
      <c r="I131" s="301" t="s">
        <v>21</v>
      </c>
      <c r="J131" s="301" t="s">
        <v>477</v>
      </c>
      <c r="K131" s="308" t="s">
        <v>1533</v>
      </c>
      <c r="L131" s="307" t="s">
        <v>1534</v>
      </c>
      <c r="M131" s="303" t="s">
        <v>21</v>
      </c>
      <c r="N131" s="303" t="s">
        <v>21</v>
      </c>
      <c r="O131" s="303"/>
      <c r="P131" s="1291"/>
      <c r="Q131" s="1291"/>
    </row>
    <row r="134" spans="1:17" ht="15.75" thickBot="1" x14ac:dyDescent="0.3"/>
    <row r="135" spans="1:17" ht="54" customHeight="1" x14ac:dyDescent="0.25">
      <c r="B135" s="42" t="s">
        <v>20</v>
      </c>
      <c r="C135" s="42" t="s">
        <v>173</v>
      </c>
      <c r="D135" s="78" t="s">
        <v>174</v>
      </c>
      <c r="E135" s="42" t="s">
        <v>30</v>
      </c>
      <c r="F135" s="91" t="s">
        <v>194</v>
      </c>
      <c r="G135" s="96"/>
    </row>
    <row r="136" spans="1:17" ht="120.75" customHeight="1" x14ac:dyDescent="0.2">
      <c r="B136" s="1097" t="s">
        <v>195</v>
      </c>
      <c r="C136" s="97" t="s">
        <v>196</v>
      </c>
      <c r="D136" s="668">
        <v>25</v>
      </c>
      <c r="E136" s="668">
        <v>25</v>
      </c>
      <c r="F136" s="1098">
        <f>+E136+E137+E138</f>
        <v>60</v>
      </c>
      <c r="G136" s="98"/>
    </row>
    <row r="137" spans="1:17" ht="76.150000000000006" customHeight="1" x14ac:dyDescent="0.2">
      <c r="B137" s="1097"/>
      <c r="C137" s="97" t="s">
        <v>197</v>
      </c>
      <c r="D137" s="675">
        <v>25</v>
      </c>
      <c r="E137" s="668">
        <v>25</v>
      </c>
      <c r="F137" s="1099"/>
      <c r="G137" s="98"/>
    </row>
    <row r="138" spans="1:17" ht="69" customHeight="1" x14ac:dyDescent="0.2">
      <c r="B138" s="1097"/>
      <c r="C138" s="97" t="s">
        <v>198</v>
      </c>
      <c r="D138" s="668">
        <v>10</v>
      </c>
      <c r="E138" s="668">
        <v>10</v>
      </c>
      <c r="F138" s="1100"/>
      <c r="G138" s="98"/>
    </row>
    <row r="139" spans="1:17" x14ac:dyDescent="0.25">
      <c r="C139"/>
    </row>
    <row r="142" spans="1:17" x14ac:dyDescent="0.25">
      <c r="B142" s="39" t="s">
        <v>199</v>
      </c>
    </row>
    <row r="145" spans="2:6" x14ac:dyDescent="0.25">
      <c r="B145" s="40" t="s">
        <v>20</v>
      </c>
      <c r="C145" s="40" t="s">
        <v>29</v>
      </c>
      <c r="D145" s="42" t="s">
        <v>30</v>
      </c>
      <c r="E145" s="42" t="s">
        <v>31</v>
      </c>
    </row>
    <row r="146" spans="2:6" ht="28.5" x14ac:dyDescent="0.25">
      <c r="B146" s="43" t="s">
        <v>200</v>
      </c>
      <c r="C146" s="44">
        <v>40</v>
      </c>
      <c r="D146" s="668">
        <f>+E121</f>
        <v>40</v>
      </c>
      <c r="E146" s="1081">
        <f>+D146+D147</f>
        <v>100</v>
      </c>
    </row>
    <row r="147" spans="2:6" ht="42.75" x14ac:dyDescent="0.25">
      <c r="B147" s="43" t="s">
        <v>201</v>
      </c>
      <c r="C147" s="44">
        <v>60</v>
      </c>
      <c r="D147" s="668">
        <f>+F136</f>
        <v>60</v>
      </c>
      <c r="E147" s="1082"/>
    </row>
    <row r="159" spans="2:6" x14ac:dyDescent="0.25">
      <c r="F159" s="336"/>
    </row>
    <row r="160" spans="2:6" x14ac:dyDescent="0.25">
      <c r="F160" s="336"/>
    </row>
    <row r="161" spans="6:6" x14ac:dyDescent="0.25">
      <c r="F161" s="336"/>
    </row>
    <row r="162" spans="6:6" x14ac:dyDescent="0.25">
      <c r="F162" s="336"/>
    </row>
    <row r="163" spans="6:6" x14ac:dyDescent="0.25">
      <c r="F163" s="336"/>
    </row>
    <row r="164" spans="6:6" x14ac:dyDescent="0.25">
      <c r="F164" s="336"/>
    </row>
    <row r="165" spans="6:6" x14ac:dyDescent="0.25">
      <c r="F165" s="336"/>
    </row>
  </sheetData>
  <mergeCells count="46">
    <mergeCell ref="E146:E147"/>
    <mergeCell ref="D97:E97"/>
    <mergeCell ref="B100:P100"/>
    <mergeCell ref="B103:N103"/>
    <mergeCell ref="E121:E123"/>
    <mergeCell ref="B126:N126"/>
    <mergeCell ref="J128:L128"/>
    <mergeCell ref="P128:Q128"/>
    <mergeCell ref="P129:Q129"/>
    <mergeCell ref="P130:Q130"/>
    <mergeCell ref="P131:Q131"/>
    <mergeCell ref="B136:B138"/>
    <mergeCell ref="F136:F138"/>
    <mergeCell ref="D96:E96"/>
    <mergeCell ref="O72:P72"/>
    <mergeCell ref="O73:P73"/>
    <mergeCell ref="O74:P74"/>
    <mergeCell ref="O75:P75"/>
    <mergeCell ref="B81:N81"/>
    <mergeCell ref="J86:L86"/>
    <mergeCell ref="P86:Q86"/>
    <mergeCell ref="P87:Q87"/>
    <mergeCell ref="P88:Q88"/>
    <mergeCell ref="P89:Q89"/>
    <mergeCell ref="P90:Q90"/>
    <mergeCell ref="B93:N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2"/>
  <sheetViews>
    <sheetView topLeftCell="A325" zoomScale="90" zoomScaleNormal="90" workbookViewId="0">
      <selection activeCell="A382" sqref="A382"/>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1320</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1321</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5</v>
      </c>
      <c r="D10" s="1076"/>
      <c r="E10" s="1077"/>
      <c r="F10" s="5"/>
      <c r="G10" s="5"/>
      <c r="H10" s="5"/>
      <c r="I10" s="5"/>
      <c r="J10" s="5"/>
      <c r="K10" s="5"/>
      <c r="L10" s="5"/>
      <c r="M10" s="5"/>
      <c r="N10" s="6"/>
    </row>
    <row r="11" spans="2:16" ht="16.5" thickBot="1" x14ac:dyDescent="0.3">
      <c r="B11" s="7" t="s">
        <v>10</v>
      </c>
      <c r="C11" s="8" t="s">
        <v>1322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5</v>
      </c>
      <c r="E15" s="18">
        <v>2432339772</v>
      </c>
      <c r="F15" s="18">
        <v>894</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v>5</v>
      </c>
      <c r="E22" s="18">
        <v>2432339772</v>
      </c>
      <c r="F22" s="18">
        <v>894</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c r="C24" s="31">
        <f>+F22</f>
        <v>894</v>
      </c>
      <c r="D24" s="32"/>
      <c r="E24" s="33">
        <f>E22</f>
        <v>2432339772</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t="s">
        <v>24</v>
      </c>
      <c r="D30" s="41"/>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t="s">
        <v>24</v>
      </c>
      <c r="D32" s="41"/>
      <c r="E32"/>
      <c r="F32"/>
      <c r="G32"/>
      <c r="H32"/>
      <c r="I32" s="14"/>
      <c r="J32" s="14"/>
      <c r="K32" s="14"/>
      <c r="L32" s="14"/>
      <c r="M32" s="14"/>
      <c r="N32" s="15"/>
    </row>
    <row r="33" spans="1:17" x14ac:dyDescent="0.25">
      <c r="A33" s="36"/>
      <c r="B33" s="41" t="s">
        <v>27</v>
      </c>
      <c r="C33" s="41"/>
      <c r="D33" s="41"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30</v>
      </c>
      <c r="E40" s="1081">
        <f>+D40+D41</f>
        <v>90</v>
      </c>
      <c r="F40"/>
      <c r="G40"/>
      <c r="H40"/>
      <c r="I40" s="14"/>
      <c r="J40" s="14"/>
      <c r="K40" s="14"/>
      <c r="L40" s="14"/>
      <c r="M40" s="14"/>
      <c r="N40" s="15"/>
    </row>
    <row r="41" spans="1:17" ht="42.75" x14ac:dyDescent="0.25">
      <c r="A41" s="36"/>
      <c r="B41" s="43" t="s">
        <v>33</v>
      </c>
      <c r="C41" s="44">
        <v>60</v>
      </c>
      <c r="D41" s="668">
        <v>60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45" x14ac:dyDescent="0.25">
      <c r="A49" s="62">
        <v>1</v>
      </c>
      <c r="B49" s="49" t="s">
        <v>1323</v>
      </c>
      <c r="C49" s="49" t="s">
        <v>1323</v>
      </c>
      <c r="D49" s="49" t="s">
        <v>1087</v>
      </c>
      <c r="E49" s="322" t="s">
        <v>1324</v>
      </c>
      <c r="F49" s="52" t="s">
        <v>21</v>
      </c>
      <c r="G49" s="53" t="s">
        <v>54</v>
      </c>
      <c r="H49" s="54" t="s">
        <v>1325</v>
      </c>
      <c r="I49" s="55" t="s">
        <v>60</v>
      </c>
      <c r="J49" s="55" t="s">
        <v>1314</v>
      </c>
      <c r="K49" s="51">
        <v>8</v>
      </c>
      <c r="L49" s="55" t="s">
        <v>54</v>
      </c>
      <c r="M49" s="51">
        <v>1200</v>
      </c>
      <c r="N49" s="56" t="s">
        <v>54</v>
      </c>
      <c r="O49" s="323">
        <v>2578186169</v>
      </c>
      <c r="P49" s="57">
        <v>69</v>
      </c>
      <c r="Q49" s="58"/>
      <c r="R49" s="59"/>
      <c r="S49" s="59"/>
      <c r="T49" s="59"/>
      <c r="U49" s="59"/>
      <c r="V49" s="59"/>
      <c r="W49" s="59"/>
      <c r="X49" s="59"/>
      <c r="Y49" s="59"/>
      <c r="Z49" s="59"/>
    </row>
    <row r="50" spans="1:26" s="60" customFormat="1" ht="45" x14ac:dyDescent="0.25">
      <c r="A50" s="62">
        <f>+A49+1</f>
        <v>2</v>
      </c>
      <c r="B50" s="49" t="s">
        <v>1323</v>
      </c>
      <c r="C50" s="49" t="s">
        <v>1323</v>
      </c>
      <c r="D50" s="49" t="s">
        <v>1087</v>
      </c>
      <c r="E50" s="51" t="s">
        <v>1326</v>
      </c>
      <c r="F50" s="52" t="s">
        <v>21</v>
      </c>
      <c r="G50" s="53" t="s">
        <v>54</v>
      </c>
      <c r="H50" s="52" t="s">
        <v>1327</v>
      </c>
      <c r="I50" s="55" t="s">
        <v>251</v>
      </c>
      <c r="J50" s="55" t="s">
        <v>1314</v>
      </c>
      <c r="K50" s="51">
        <v>7</v>
      </c>
      <c r="L50" s="55" t="s">
        <v>54</v>
      </c>
      <c r="M50" s="51">
        <v>352</v>
      </c>
      <c r="N50" s="56" t="s">
        <v>54</v>
      </c>
      <c r="O50" s="323">
        <v>795032231</v>
      </c>
      <c r="P50" s="57">
        <v>69</v>
      </c>
      <c r="Q50" s="58"/>
      <c r="R50" s="59"/>
      <c r="S50" s="59"/>
      <c r="T50" s="59"/>
      <c r="U50" s="59"/>
      <c r="V50" s="59"/>
      <c r="W50" s="59"/>
      <c r="X50" s="59"/>
      <c r="Y50" s="59"/>
      <c r="Z50" s="59"/>
    </row>
    <row r="51" spans="1:26" s="60" customFormat="1" ht="45" x14ac:dyDescent="0.25">
      <c r="A51" s="62">
        <f t="shared" ref="A51:A56" si="0">+A50+1</f>
        <v>3</v>
      </c>
      <c r="B51" s="49" t="s">
        <v>1323</v>
      </c>
      <c r="C51" s="49" t="s">
        <v>1323</v>
      </c>
      <c r="D51" s="49" t="s">
        <v>1087</v>
      </c>
      <c r="E51" s="51" t="s">
        <v>1328</v>
      </c>
      <c r="F51" s="52" t="s">
        <v>21</v>
      </c>
      <c r="G51" s="53" t="s">
        <v>54</v>
      </c>
      <c r="H51" s="52" t="s">
        <v>1329</v>
      </c>
      <c r="I51" s="55" t="s">
        <v>73</v>
      </c>
      <c r="J51" s="55" t="s">
        <v>1314</v>
      </c>
      <c r="K51" s="51">
        <v>10</v>
      </c>
      <c r="L51" s="55" t="s">
        <v>54</v>
      </c>
      <c r="M51" s="51">
        <v>923</v>
      </c>
      <c r="N51" s="56" t="s">
        <v>54</v>
      </c>
      <c r="O51" s="323">
        <v>1093148404</v>
      </c>
      <c r="P51" s="57">
        <v>63</v>
      </c>
      <c r="Q51" s="58"/>
      <c r="R51" s="59"/>
      <c r="S51" s="59"/>
      <c r="T51" s="59"/>
      <c r="U51" s="59"/>
      <c r="V51" s="59"/>
      <c r="W51" s="59"/>
      <c r="X51" s="59"/>
      <c r="Y51" s="59"/>
      <c r="Z51" s="59"/>
    </row>
    <row r="52" spans="1:26" s="60" customFormat="1" x14ac:dyDescent="0.25">
      <c r="A52" s="62">
        <f t="shared" si="0"/>
        <v>4</v>
      </c>
      <c r="B52" s="49"/>
      <c r="C52" s="50"/>
      <c r="D52" s="49"/>
      <c r="E52" s="56"/>
      <c r="F52" s="52"/>
      <c r="G52" s="52"/>
      <c r="H52" s="52"/>
      <c r="I52" s="55"/>
      <c r="J52" s="55"/>
      <c r="K52" s="56"/>
      <c r="L52" s="55"/>
      <c r="M52" s="56"/>
      <c r="N52" s="56"/>
      <c r="O52" s="57"/>
      <c r="P52" s="57"/>
      <c r="Q52" s="58"/>
      <c r="R52" s="59"/>
      <c r="S52" s="59"/>
      <c r="T52" s="59"/>
      <c r="U52" s="59"/>
      <c r="V52" s="59"/>
      <c r="W52" s="59"/>
      <c r="X52" s="59"/>
      <c r="Y52" s="59"/>
      <c r="Z52" s="59"/>
    </row>
    <row r="53" spans="1:26" s="60" customFormat="1" x14ac:dyDescent="0.25">
      <c r="A53" s="62">
        <f t="shared" si="0"/>
        <v>5</v>
      </c>
      <c r="B53" s="49"/>
      <c r="C53" s="50"/>
      <c r="D53" s="49"/>
      <c r="E53" s="56"/>
      <c r="F53" s="52"/>
      <c r="G53" s="52"/>
      <c r="H53" s="52"/>
      <c r="I53" s="55"/>
      <c r="J53" s="55"/>
      <c r="K53" s="56"/>
      <c r="L53" s="55"/>
      <c r="M53" s="56"/>
      <c r="N53" s="56"/>
      <c r="O53" s="57"/>
      <c r="P53" s="57"/>
      <c r="Q53" s="58"/>
      <c r="R53" s="59"/>
      <c r="S53" s="59"/>
      <c r="T53" s="59"/>
      <c r="U53" s="59"/>
      <c r="V53" s="59"/>
      <c r="W53" s="59"/>
      <c r="X53" s="59"/>
      <c r="Y53" s="59"/>
      <c r="Z53" s="59"/>
    </row>
    <row r="54" spans="1:26" s="60" customFormat="1" x14ac:dyDescent="0.25">
      <c r="A54" s="62">
        <f t="shared" si="0"/>
        <v>6</v>
      </c>
      <c r="B54" s="49"/>
      <c r="C54" s="50"/>
      <c r="D54" s="49"/>
      <c r="E54" s="56"/>
      <c r="F54" s="52"/>
      <c r="G54" s="52"/>
      <c r="H54" s="52"/>
      <c r="I54" s="55"/>
      <c r="J54" s="55"/>
      <c r="K54" s="56"/>
      <c r="L54" s="55"/>
      <c r="M54" s="56"/>
      <c r="N54" s="56"/>
      <c r="O54" s="57"/>
      <c r="P54" s="57"/>
      <c r="Q54" s="58"/>
      <c r="R54" s="59"/>
      <c r="S54" s="59"/>
      <c r="T54" s="59"/>
      <c r="U54" s="59"/>
      <c r="V54" s="59"/>
      <c r="W54" s="59"/>
      <c r="X54" s="59"/>
      <c r="Y54" s="59"/>
      <c r="Z54" s="59"/>
    </row>
    <row r="55" spans="1:26" s="60" customFormat="1" x14ac:dyDescent="0.25">
      <c r="A55" s="62">
        <f t="shared" si="0"/>
        <v>7</v>
      </c>
      <c r="B55" s="49"/>
      <c r="C55" s="50"/>
      <c r="D55" s="49"/>
      <c r="E55" s="56"/>
      <c r="F55" s="52"/>
      <c r="G55" s="52"/>
      <c r="H55" s="52"/>
      <c r="I55" s="55"/>
      <c r="J55" s="55"/>
      <c r="K55" s="56"/>
      <c r="L55" s="55"/>
      <c r="M55" s="56"/>
      <c r="N55" s="56"/>
      <c r="O55" s="57"/>
      <c r="P55" s="57"/>
      <c r="Q55" s="58"/>
      <c r="R55" s="59"/>
      <c r="S55" s="59"/>
      <c r="T55" s="59"/>
      <c r="U55" s="59"/>
      <c r="V55" s="59"/>
      <c r="W55" s="59"/>
      <c r="X55" s="59"/>
      <c r="Y55" s="59"/>
      <c r="Z55" s="59"/>
    </row>
    <row r="56" spans="1:26" s="60" customFormat="1" x14ac:dyDescent="0.25">
      <c r="A56" s="62">
        <f t="shared" si="0"/>
        <v>8</v>
      </c>
      <c r="B56" s="49"/>
      <c r="C56" s="50"/>
      <c r="D56" s="49"/>
      <c r="E56" s="56"/>
      <c r="F56" s="52"/>
      <c r="G56" s="52"/>
      <c r="H56" s="52"/>
      <c r="I56" s="55"/>
      <c r="J56" s="55"/>
      <c r="K56" s="56"/>
      <c r="L56" s="55"/>
      <c r="M56" s="56"/>
      <c r="N56" s="56"/>
      <c r="O56" s="57"/>
      <c r="P56" s="57"/>
      <c r="Q56" s="58"/>
      <c r="R56" s="59"/>
      <c r="S56" s="59"/>
      <c r="T56" s="59"/>
      <c r="U56" s="59"/>
      <c r="V56" s="59"/>
      <c r="W56" s="59"/>
      <c r="X56" s="59"/>
      <c r="Y56" s="59"/>
      <c r="Z56" s="59"/>
    </row>
    <row r="57" spans="1:26" s="60" customFormat="1" x14ac:dyDescent="0.25">
      <c r="A57" s="62"/>
      <c r="B57" s="63" t="s">
        <v>31</v>
      </c>
      <c r="C57" s="50"/>
      <c r="D57" s="49"/>
      <c r="E57" s="56"/>
      <c r="F57" s="52"/>
      <c r="G57" s="52"/>
      <c r="H57" s="52"/>
      <c r="I57" s="55"/>
      <c r="J57" s="55"/>
      <c r="K57" s="67">
        <f t="shared" ref="K57:N57" si="1">SUM(K49:K56)</f>
        <v>25</v>
      </c>
      <c r="L57" s="67">
        <f t="shared" si="1"/>
        <v>0</v>
      </c>
      <c r="M57" s="66">
        <f t="shared" si="1"/>
        <v>2475</v>
      </c>
      <c r="N57" s="67">
        <f t="shared" si="1"/>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25</v>
      </c>
      <c r="D61" s="75" t="s">
        <v>24</v>
      </c>
      <c r="E61" s="75"/>
      <c r="F61" s="76"/>
      <c r="G61" s="76"/>
      <c r="H61" s="76"/>
      <c r="I61" s="76"/>
      <c r="J61" s="76"/>
      <c r="K61" s="76"/>
      <c r="L61" s="76"/>
      <c r="M61" s="76"/>
    </row>
    <row r="62" spans="1:26" s="69" customFormat="1" ht="30" customHeight="1" x14ac:dyDescent="0.25">
      <c r="B62" s="72" t="s">
        <v>82</v>
      </c>
      <c r="C62" s="73">
        <f>+M57</f>
        <v>2475</v>
      </c>
      <c r="D62" s="75"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ht="45" x14ac:dyDescent="0.25">
      <c r="B69" s="81" t="s">
        <v>99</v>
      </c>
      <c r="C69" s="81" t="s">
        <v>524</v>
      </c>
      <c r="D69" s="87" t="s">
        <v>1330</v>
      </c>
      <c r="E69" s="82">
        <v>47</v>
      </c>
      <c r="F69" s="83" t="s">
        <v>54</v>
      </c>
      <c r="G69" s="83" t="s">
        <v>54</v>
      </c>
      <c r="H69" s="83" t="s">
        <v>21</v>
      </c>
      <c r="I69" s="84" t="s">
        <v>54</v>
      </c>
      <c r="J69" s="84" t="s">
        <v>21</v>
      </c>
      <c r="K69" s="41" t="s">
        <v>21</v>
      </c>
      <c r="L69" s="41" t="s">
        <v>21</v>
      </c>
      <c r="M69" s="41" t="s">
        <v>21</v>
      </c>
      <c r="N69" s="41" t="s">
        <v>21</v>
      </c>
      <c r="O69" s="994"/>
      <c r="P69" s="996"/>
      <c r="Q69" s="41" t="s">
        <v>21</v>
      </c>
    </row>
    <row r="70" spans="2:17" ht="75" x14ac:dyDescent="0.25">
      <c r="B70" s="81" t="s">
        <v>99</v>
      </c>
      <c r="C70" s="81" t="s">
        <v>524</v>
      </c>
      <c r="D70" s="87" t="s">
        <v>1331</v>
      </c>
      <c r="E70" s="82">
        <v>39</v>
      </c>
      <c r="F70" s="83" t="s">
        <v>54</v>
      </c>
      <c r="G70" s="83" t="s">
        <v>54</v>
      </c>
      <c r="H70" s="83" t="s">
        <v>21</v>
      </c>
      <c r="I70" s="84" t="s">
        <v>54</v>
      </c>
      <c r="J70" s="84" t="s">
        <v>21</v>
      </c>
      <c r="K70" s="41" t="s">
        <v>21</v>
      </c>
      <c r="L70" s="41" t="s">
        <v>21</v>
      </c>
      <c r="M70" s="41" t="s">
        <v>21</v>
      </c>
      <c r="N70" s="41" t="s">
        <v>21</v>
      </c>
      <c r="O70" s="994"/>
      <c r="P70" s="996"/>
      <c r="Q70" s="41" t="s">
        <v>21</v>
      </c>
    </row>
    <row r="71" spans="2:17" ht="30" x14ac:dyDescent="0.25">
      <c r="B71" s="81" t="s">
        <v>99</v>
      </c>
      <c r="C71" s="81" t="s">
        <v>524</v>
      </c>
      <c r="D71" s="87" t="s">
        <v>1332</v>
      </c>
      <c r="E71" s="82">
        <v>52</v>
      </c>
      <c r="F71" s="83" t="s">
        <v>54</v>
      </c>
      <c r="G71" s="83" t="s">
        <v>54</v>
      </c>
      <c r="H71" s="83" t="s">
        <v>21</v>
      </c>
      <c r="I71" s="84" t="s">
        <v>54</v>
      </c>
      <c r="J71" s="84" t="s">
        <v>21</v>
      </c>
      <c r="K71" s="41" t="s">
        <v>21</v>
      </c>
      <c r="L71" s="41" t="s">
        <v>21</v>
      </c>
      <c r="M71" s="41" t="s">
        <v>21</v>
      </c>
      <c r="N71" s="41" t="s">
        <v>21</v>
      </c>
      <c r="O71" s="994"/>
      <c r="P71" s="996"/>
      <c r="Q71" s="41" t="s">
        <v>21</v>
      </c>
    </row>
    <row r="72" spans="2:17" ht="45" x14ac:dyDescent="0.25">
      <c r="B72" s="81" t="s">
        <v>99</v>
      </c>
      <c r="C72" s="81" t="s">
        <v>524</v>
      </c>
      <c r="D72" s="87" t="s">
        <v>1333</v>
      </c>
      <c r="E72" s="82">
        <v>80</v>
      </c>
      <c r="F72" s="83" t="s">
        <v>54</v>
      </c>
      <c r="G72" s="83" t="s">
        <v>54</v>
      </c>
      <c r="H72" s="83" t="s">
        <v>21</v>
      </c>
      <c r="I72" s="84" t="s">
        <v>54</v>
      </c>
      <c r="J72" s="84" t="s">
        <v>21</v>
      </c>
      <c r="K72" s="41" t="s">
        <v>21</v>
      </c>
      <c r="L72" s="41" t="s">
        <v>21</v>
      </c>
      <c r="M72" s="41" t="s">
        <v>21</v>
      </c>
      <c r="N72" s="41" t="s">
        <v>21</v>
      </c>
      <c r="O72" s="994"/>
      <c r="P72" s="996"/>
      <c r="Q72" s="41" t="s">
        <v>21</v>
      </c>
    </row>
    <row r="73" spans="2:17" ht="45" x14ac:dyDescent="0.25">
      <c r="B73" s="81" t="s">
        <v>99</v>
      </c>
      <c r="C73" s="81" t="s">
        <v>524</v>
      </c>
      <c r="D73" s="87" t="s">
        <v>1334</v>
      </c>
      <c r="E73" s="82">
        <v>100</v>
      </c>
      <c r="F73" s="83" t="s">
        <v>54</v>
      </c>
      <c r="G73" s="83" t="s">
        <v>54</v>
      </c>
      <c r="H73" s="83" t="s">
        <v>21</v>
      </c>
      <c r="I73" s="84" t="s">
        <v>54</v>
      </c>
      <c r="J73" s="84" t="s">
        <v>21</v>
      </c>
      <c r="K73" s="41" t="s">
        <v>21</v>
      </c>
      <c r="L73" s="41" t="s">
        <v>21</v>
      </c>
      <c r="M73" s="41" t="s">
        <v>21</v>
      </c>
      <c r="N73" s="41" t="s">
        <v>21</v>
      </c>
      <c r="O73" s="994"/>
      <c r="P73" s="996"/>
      <c r="Q73" s="41" t="s">
        <v>21</v>
      </c>
    </row>
    <row r="74" spans="2:17" ht="60" x14ac:dyDescent="0.25">
      <c r="B74" s="81" t="s">
        <v>99</v>
      </c>
      <c r="C74" s="81" t="s">
        <v>524</v>
      </c>
      <c r="D74" s="87" t="s">
        <v>1335</v>
      </c>
      <c r="E74" s="82">
        <v>133</v>
      </c>
      <c r="F74" s="83" t="s">
        <v>54</v>
      </c>
      <c r="G74" s="83" t="s">
        <v>54</v>
      </c>
      <c r="H74" s="83" t="s">
        <v>21</v>
      </c>
      <c r="I74" s="84" t="s">
        <v>54</v>
      </c>
      <c r="J74" s="84" t="s">
        <v>21</v>
      </c>
      <c r="K74" s="41" t="s">
        <v>21</v>
      </c>
      <c r="L74" s="41" t="s">
        <v>21</v>
      </c>
      <c r="M74" s="41" t="s">
        <v>21</v>
      </c>
      <c r="N74" s="41" t="s">
        <v>21</v>
      </c>
      <c r="O74" s="994"/>
      <c r="P74" s="996"/>
      <c r="Q74" s="41" t="s">
        <v>21</v>
      </c>
    </row>
    <row r="75" spans="2:17" ht="60" x14ac:dyDescent="0.25">
      <c r="B75" s="81" t="s">
        <v>99</v>
      </c>
      <c r="C75" s="81" t="s">
        <v>524</v>
      </c>
      <c r="D75" s="87" t="s">
        <v>1336</v>
      </c>
      <c r="E75" s="82">
        <v>52</v>
      </c>
      <c r="F75" s="83" t="s">
        <v>54</v>
      </c>
      <c r="G75" s="83" t="s">
        <v>54</v>
      </c>
      <c r="H75" s="83" t="s">
        <v>21</v>
      </c>
      <c r="I75" s="84" t="s">
        <v>54</v>
      </c>
      <c r="J75" s="84" t="s">
        <v>21</v>
      </c>
      <c r="K75" s="41" t="s">
        <v>21</v>
      </c>
      <c r="L75" s="41" t="s">
        <v>21</v>
      </c>
      <c r="M75" s="41" t="s">
        <v>21</v>
      </c>
      <c r="N75" s="41" t="s">
        <v>21</v>
      </c>
      <c r="O75" s="994"/>
      <c r="P75" s="996"/>
      <c r="Q75" s="41" t="s">
        <v>21</v>
      </c>
    </row>
    <row r="76" spans="2:17" ht="45" x14ac:dyDescent="0.25">
      <c r="B76" s="81" t="s">
        <v>99</v>
      </c>
      <c r="C76" s="81" t="s">
        <v>524</v>
      </c>
      <c r="D76" s="87" t="s">
        <v>1337</v>
      </c>
      <c r="E76" s="82">
        <v>104</v>
      </c>
      <c r="F76" s="83" t="s">
        <v>54</v>
      </c>
      <c r="G76" s="83" t="s">
        <v>54</v>
      </c>
      <c r="H76" s="83" t="s">
        <v>21</v>
      </c>
      <c r="I76" s="84" t="s">
        <v>54</v>
      </c>
      <c r="J76" s="84" t="s">
        <v>21</v>
      </c>
      <c r="K76" s="41" t="s">
        <v>21</v>
      </c>
      <c r="L76" s="41" t="s">
        <v>21</v>
      </c>
      <c r="M76" s="41" t="s">
        <v>21</v>
      </c>
      <c r="N76" s="41" t="s">
        <v>21</v>
      </c>
      <c r="O76" s="994"/>
      <c r="P76" s="996"/>
      <c r="Q76" s="41" t="s">
        <v>21</v>
      </c>
    </row>
    <row r="77" spans="2:17" ht="45" x14ac:dyDescent="0.25">
      <c r="B77" s="81" t="s">
        <v>99</v>
      </c>
      <c r="C77" s="81" t="s">
        <v>524</v>
      </c>
      <c r="D77" s="87" t="s">
        <v>1338</v>
      </c>
      <c r="E77" s="82">
        <v>65</v>
      </c>
      <c r="F77" s="83" t="s">
        <v>54</v>
      </c>
      <c r="G77" s="83" t="s">
        <v>54</v>
      </c>
      <c r="H77" s="83" t="s">
        <v>21</v>
      </c>
      <c r="I77" s="84" t="s">
        <v>54</v>
      </c>
      <c r="J77" s="84" t="s">
        <v>21</v>
      </c>
      <c r="K77" s="41" t="s">
        <v>21</v>
      </c>
      <c r="L77" s="41" t="s">
        <v>21</v>
      </c>
      <c r="M77" s="41" t="s">
        <v>21</v>
      </c>
      <c r="N77" s="41" t="s">
        <v>21</v>
      </c>
      <c r="O77" s="994"/>
      <c r="P77" s="996"/>
      <c r="Q77" s="41" t="s">
        <v>21</v>
      </c>
    </row>
    <row r="78" spans="2:17" ht="45" x14ac:dyDescent="0.25">
      <c r="B78" s="81" t="s">
        <v>99</v>
      </c>
      <c r="C78" s="81" t="s">
        <v>524</v>
      </c>
      <c r="D78" s="87" t="s">
        <v>1339</v>
      </c>
      <c r="E78" s="82">
        <v>100</v>
      </c>
      <c r="F78" s="83" t="s">
        <v>54</v>
      </c>
      <c r="G78" s="83" t="s">
        <v>54</v>
      </c>
      <c r="H78" s="83" t="s">
        <v>21</v>
      </c>
      <c r="I78" s="84" t="s">
        <v>54</v>
      </c>
      <c r="J78" s="84" t="s">
        <v>21</v>
      </c>
      <c r="K78" s="41" t="s">
        <v>21</v>
      </c>
      <c r="L78" s="41" t="s">
        <v>21</v>
      </c>
      <c r="M78" s="41" t="s">
        <v>21</v>
      </c>
      <c r="N78" s="41" t="s">
        <v>21</v>
      </c>
      <c r="O78" s="994"/>
      <c r="P78" s="996"/>
      <c r="Q78" s="41" t="s">
        <v>21</v>
      </c>
    </row>
    <row r="79" spans="2:17" ht="45" x14ac:dyDescent="0.25">
      <c r="B79" s="81" t="s">
        <v>99</v>
      </c>
      <c r="C79" s="81" t="s">
        <v>524</v>
      </c>
      <c r="D79" s="87" t="s">
        <v>1340</v>
      </c>
      <c r="E79" s="82">
        <v>122</v>
      </c>
      <c r="F79" s="83" t="s">
        <v>54</v>
      </c>
      <c r="G79" s="83" t="s">
        <v>54</v>
      </c>
      <c r="H79" s="83" t="s">
        <v>21</v>
      </c>
      <c r="I79" s="84" t="s">
        <v>54</v>
      </c>
      <c r="J79" s="84" t="s">
        <v>21</v>
      </c>
      <c r="K79" s="41" t="s">
        <v>21</v>
      </c>
      <c r="L79" s="41" t="s">
        <v>21</v>
      </c>
      <c r="M79" s="41" t="s">
        <v>21</v>
      </c>
      <c r="N79" s="41" t="s">
        <v>21</v>
      </c>
      <c r="O79" s="994"/>
      <c r="P79" s="996"/>
      <c r="Q79" s="41" t="s">
        <v>21</v>
      </c>
    </row>
    <row r="80" spans="2:17" x14ac:dyDescent="0.25">
      <c r="B80" s="41"/>
      <c r="C80" s="41"/>
      <c r="D80" s="41"/>
      <c r="E80" s="41"/>
      <c r="F80" s="41"/>
      <c r="G80" s="41"/>
      <c r="H80" s="41"/>
      <c r="I80" s="41"/>
      <c r="J80" s="41"/>
      <c r="K80" s="41"/>
      <c r="L80" s="41"/>
      <c r="M80" s="41"/>
      <c r="N80" s="41"/>
      <c r="O80" s="994"/>
      <c r="P80" s="996"/>
      <c r="Q80" s="41"/>
    </row>
    <row r="81" spans="2:17" x14ac:dyDescent="0.25">
      <c r="B81" s="2" t="s">
        <v>107</v>
      </c>
    </row>
    <row r="82" spans="2:17" x14ac:dyDescent="0.25">
      <c r="B82" s="2" t="s">
        <v>108</v>
      </c>
    </row>
    <row r="83" spans="2:17" x14ac:dyDescent="0.25">
      <c r="B83" s="2" t="s">
        <v>109</v>
      </c>
    </row>
    <row r="85" spans="2:17" ht="15.75" thickBot="1" x14ac:dyDescent="0.3"/>
    <row r="86" spans="2:17" ht="27" thickBot="1" x14ac:dyDescent="0.3">
      <c r="B86" s="1091" t="s">
        <v>110</v>
      </c>
      <c r="C86" s="1092"/>
      <c r="D86" s="1092"/>
      <c r="E86" s="1092"/>
      <c r="F86" s="1092"/>
      <c r="G86" s="1092"/>
      <c r="H86" s="1092"/>
      <c r="I86" s="1092"/>
      <c r="J86" s="1092"/>
      <c r="K86" s="1092"/>
      <c r="L86" s="1092"/>
      <c r="M86" s="1092"/>
      <c r="N86" s="1093"/>
    </row>
    <row r="91" spans="2:17" ht="79.5" customHeight="1" x14ac:dyDescent="0.25">
      <c r="B91" s="78" t="s">
        <v>111</v>
      </c>
      <c r="C91" s="78" t="s">
        <v>112</v>
      </c>
      <c r="D91" s="78" t="s">
        <v>113</v>
      </c>
      <c r="E91" s="78" t="s">
        <v>114</v>
      </c>
      <c r="F91" s="78" t="s">
        <v>115</v>
      </c>
      <c r="G91" s="78" t="s">
        <v>116</v>
      </c>
      <c r="H91" s="78" t="s">
        <v>117</v>
      </c>
      <c r="I91" s="78" t="s">
        <v>118</v>
      </c>
      <c r="J91" s="1084" t="s">
        <v>119</v>
      </c>
      <c r="K91" s="1085"/>
      <c r="L91" s="1086"/>
      <c r="M91" s="78" t="s">
        <v>120</v>
      </c>
      <c r="N91" s="78" t="s">
        <v>121</v>
      </c>
      <c r="O91" s="78" t="s">
        <v>122</v>
      </c>
      <c r="P91" s="1084" t="s">
        <v>97</v>
      </c>
      <c r="Q91" s="1086"/>
    </row>
    <row r="92" spans="2:17" ht="89.25" customHeight="1" x14ac:dyDescent="0.25">
      <c r="B92" s="85" t="s">
        <v>123</v>
      </c>
      <c r="C92" s="199">
        <v>1</v>
      </c>
      <c r="D92" s="85" t="s">
        <v>1341</v>
      </c>
      <c r="E92" s="81">
        <v>43564365</v>
      </c>
      <c r="F92" s="85" t="s">
        <v>396</v>
      </c>
      <c r="G92" s="81" t="s">
        <v>183</v>
      </c>
      <c r="H92" s="81" t="s">
        <v>1342</v>
      </c>
      <c r="I92" s="82" t="s">
        <v>54</v>
      </c>
      <c r="J92" s="86" t="s">
        <v>1343</v>
      </c>
      <c r="K92" s="87" t="s">
        <v>1344</v>
      </c>
      <c r="L92" s="87" t="s">
        <v>1345</v>
      </c>
      <c r="M92" s="41" t="s">
        <v>21</v>
      </c>
      <c r="N92" s="41" t="s">
        <v>21</v>
      </c>
      <c r="O92" s="41" t="s">
        <v>21</v>
      </c>
      <c r="P92" s="997" t="s">
        <v>1346</v>
      </c>
      <c r="Q92" s="997"/>
    </row>
    <row r="93" spans="2:17" ht="180.75" customHeight="1" x14ac:dyDescent="0.25">
      <c r="B93" s="85" t="s">
        <v>123</v>
      </c>
      <c r="C93" s="199">
        <v>1</v>
      </c>
      <c r="D93" s="85" t="s">
        <v>1347</v>
      </c>
      <c r="E93" s="81">
        <v>43592435</v>
      </c>
      <c r="F93" s="85" t="s">
        <v>396</v>
      </c>
      <c r="G93" s="81" t="s">
        <v>183</v>
      </c>
      <c r="H93" s="81" t="s">
        <v>1348</v>
      </c>
      <c r="I93" s="82" t="s">
        <v>54</v>
      </c>
      <c r="J93" s="86" t="s">
        <v>1343</v>
      </c>
      <c r="K93" s="87" t="s">
        <v>1349</v>
      </c>
      <c r="L93" s="84" t="s">
        <v>1350</v>
      </c>
      <c r="M93" s="41" t="s">
        <v>21</v>
      </c>
      <c r="N93" s="41" t="s">
        <v>22</v>
      </c>
      <c r="O93" s="41" t="s">
        <v>21</v>
      </c>
      <c r="P93" s="997" t="s">
        <v>1351</v>
      </c>
      <c r="Q93" s="997"/>
    </row>
    <row r="94" spans="2:17" ht="163.5" customHeight="1" x14ac:dyDescent="0.25">
      <c r="B94" s="85" t="s">
        <v>123</v>
      </c>
      <c r="C94" s="199">
        <v>1</v>
      </c>
      <c r="D94" s="85" t="s">
        <v>1352</v>
      </c>
      <c r="E94" s="81">
        <v>43682105</v>
      </c>
      <c r="F94" s="85" t="s">
        <v>396</v>
      </c>
      <c r="G94" s="85" t="s">
        <v>367</v>
      </c>
      <c r="H94" s="81" t="s">
        <v>1353</v>
      </c>
      <c r="I94" s="82" t="s">
        <v>54</v>
      </c>
      <c r="J94" s="86" t="s">
        <v>1343</v>
      </c>
      <c r="K94" s="87" t="s">
        <v>1354</v>
      </c>
      <c r="L94" s="87" t="s">
        <v>1345</v>
      </c>
      <c r="M94" s="41" t="s">
        <v>21</v>
      </c>
      <c r="N94" s="41" t="s">
        <v>22</v>
      </c>
      <c r="O94" s="41" t="s">
        <v>21</v>
      </c>
      <c r="P94" s="997" t="s">
        <v>1351</v>
      </c>
      <c r="Q94" s="997"/>
    </row>
    <row r="95" spans="2:17" ht="60.75" customHeight="1" x14ac:dyDescent="0.25">
      <c r="B95" s="85" t="s">
        <v>123</v>
      </c>
      <c r="C95" s="199">
        <v>1</v>
      </c>
      <c r="D95" s="85" t="s">
        <v>1355</v>
      </c>
      <c r="E95" s="81">
        <v>32323797</v>
      </c>
      <c r="F95" s="85" t="s">
        <v>1356</v>
      </c>
      <c r="G95" s="85" t="s">
        <v>367</v>
      </c>
      <c r="H95" s="81" t="s">
        <v>1357</v>
      </c>
      <c r="I95" s="82" t="s">
        <v>54</v>
      </c>
      <c r="J95" s="86" t="s">
        <v>1343</v>
      </c>
      <c r="K95" s="87" t="s">
        <v>1358</v>
      </c>
      <c r="L95" s="87" t="s">
        <v>858</v>
      </c>
      <c r="M95" s="41" t="s">
        <v>21</v>
      </c>
      <c r="N95" s="41" t="s">
        <v>21</v>
      </c>
      <c r="O95" s="41" t="s">
        <v>21</v>
      </c>
      <c r="P95" s="1089"/>
      <c r="Q95" s="1090"/>
    </row>
    <row r="96" spans="2:17" ht="60.75" customHeight="1" x14ac:dyDescent="0.25">
      <c r="B96" s="85" t="s">
        <v>123</v>
      </c>
      <c r="C96" s="199">
        <v>1</v>
      </c>
      <c r="D96" s="85" t="s">
        <v>1359</v>
      </c>
      <c r="E96" s="81">
        <v>43810043</v>
      </c>
      <c r="F96" s="85" t="s">
        <v>1284</v>
      </c>
      <c r="G96" s="81" t="s">
        <v>126</v>
      </c>
      <c r="H96" s="81" t="s">
        <v>1360</v>
      </c>
      <c r="I96" s="82" t="s">
        <v>54</v>
      </c>
      <c r="J96" s="86" t="s">
        <v>1343</v>
      </c>
      <c r="K96" s="87" t="s">
        <v>1361</v>
      </c>
      <c r="L96" s="84" t="s">
        <v>1350</v>
      </c>
      <c r="M96" s="41" t="s">
        <v>21</v>
      </c>
      <c r="N96" s="41" t="s">
        <v>22</v>
      </c>
      <c r="O96" s="41" t="s">
        <v>21</v>
      </c>
      <c r="P96" s="668"/>
      <c r="Q96" s="668"/>
    </row>
    <row r="97" spans="2:17" ht="60.75" customHeight="1" x14ac:dyDescent="0.25">
      <c r="B97" s="85" t="s">
        <v>229</v>
      </c>
      <c r="C97" s="199">
        <v>1</v>
      </c>
      <c r="D97" s="85" t="s">
        <v>1362</v>
      </c>
      <c r="E97" s="81">
        <v>42794146</v>
      </c>
      <c r="F97" s="85" t="s">
        <v>134</v>
      </c>
      <c r="G97" s="85" t="s">
        <v>724</v>
      </c>
      <c r="H97" s="81" t="s">
        <v>1363</v>
      </c>
      <c r="I97" s="82" t="s">
        <v>1364</v>
      </c>
      <c r="J97" s="86" t="s">
        <v>1343</v>
      </c>
      <c r="K97" s="87" t="s">
        <v>1365</v>
      </c>
      <c r="L97" s="84" t="s">
        <v>132</v>
      </c>
      <c r="M97" s="41" t="s">
        <v>21</v>
      </c>
      <c r="N97" s="41" t="s">
        <v>21</v>
      </c>
      <c r="O97" s="41" t="s">
        <v>21</v>
      </c>
      <c r="P97" s="668"/>
      <c r="Q97" s="668"/>
    </row>
    <row r="98" spans="2:17" ht="33.6" customHeight="1" x14ac:dyDescent="0.25">
      <c r="B98" s="85" t="s">
        <v>229</v>
      </c>
      <c r="C98" s="199">
        <v>1</v>
      </c>
      <c r="D98" s="85" t="s">
        <v>1366</v>
      </c>
      <c r="E98" s="81">
        <v>32351603</v>
      </c>
      <c r="F98" s="85" t="s">
        <v>273</v>
      </c>
      <c r="G98" s="85" t="s">
        <v>367</v>
      </c>
      <c r="H98" s="81" t="s">
        <v>1367</v>
      </c>
      <c r="I98" s="82" t="s">
        <v>22</v>
      </c>
      <c r="J98" s="86" t="s">
        <v>1343</v>
      </c>
      <c r="K98" s="84" t="s">
        <v>317</v>
      </c>
      <c r="L98" s="84" t="s">
        <v>132</v>
      </c>
      <c r="M98" s="41" t="s">
        <v>21</v>
      </c>
      <c r="N98" s="75" t="s">
        <v>21</v>
      </c>
      <c r="O98" s="75" t="s">
        <v>21</v>
      </c>
      <c r="P98" s="993"/>
      <c r="Q98" s="993"/>
    </row>
    <row r="99" spans="2:17" ht="33.6" customHeight="1" x14ac:dyDescent="0.25">
      <c r="B99" s="85" t="s">
        <v>229</v>
      </c>
      <c r="C99" s="199">
        <v>1</v>
      </c>
      <c r="D99" s="85" t="s">
        <v>1368</v>
      </c>
      <c r="E99" s="81">
        <v>32354522</v>
      </c>
      <c r="F99" s="85" t="s">
        <v>273</v>
      </c>
      <c r="G99" s="85" t="s">
        <v>699</v>
      </c>
      <c r="H99" s="81" t="s">
        <v>1369</v>
      </c>
      <c r="I99" s="82">
        <v>127617</v>
      </c>
      <c r="J99" s="86" t="s">
        <v>1343</v>
      </c>
      <c r="K99" s="84" t="s">
        <v>383</v>
      </c>
      <c r="L99" s="84" t="s">
        <v>132</v>
      </c>
      <c r="M99" s="41" t="s">
        <v>21</v>
      </c>
      <c r="N99" s="41" t="s">
        <v>21</v>
      </c>
      <c r="O99" s="41" t="s">
        <v>21</v>
      </c>
      <c r="P99" s="668"/>
      <c r="Q99" s="668"/>
    </row>
    <row r="100" spans="2:17" ht="33.6" customHeight="1" x14ac:dyDescent="0.25">
      <c r="B100" s="85" t="s">
        <v>229</v>
      </c>
      <c r="C100" s="199">
        <v>1</v>
      </c>
      <c r="D100" s="85" t="s">
        <v>1370</v>
      </c>
      <c r="E100" s="81">
        <v>43589466</v>
      </c>
      <c r="F100" s="85" t="s">
        <v>273</v>
      </c>
      <c r="G100" s="85" t="s">
        <v>205</v>
      </c>
      <c r="H100" s="81" t="s">
        <v>1371</v>
      </c>
      <c r="I100" s="82" t="s">
        <v>1372</v>
      </c>
      <c r="J100" s="86" t="s">
        <v>1343</v>
      </c>
      <c r="K100" s="84" t="s">
        <v>1373</v>
      </c>
      <c r="L100" s="84" t="s">
        <v>132</v>
      </c>
      <c r="M100" s="41" t="s">
        <v>21</v>
      </c>
      <c r="N100" s="41" t="s">
        <v>21</v>
      </c>
      <c r="O100" s="41" t="s">
        <v>21</v>
      </c>
      <c r="P100" s="994"/>
      <c r="Q100" s="996"/>
    </row>
    <row r="101" spans="2:17" ht="66" customHeight="1" x14ac:dyDescent="0.25">
      <c r="B101" s="85" t="s">
        <v>229</v>
      </c>
      <c r="C101" s="85">
        <v>1</v>
      </c>
      <c r="D101" s="85" t="s">
        <v>1374</v>
      </c>
      <c r="E101" s="81">
        <v>1020444364</v>
      </c>
      <c r="F101" s="85" t="s">
        <v>273</v>
      </c>
      <c r="G101" s="85" t="s">
        <v>367</v>
      </c>
      <c r="H101" s="81" t="s">
        <v>1375</v>
      </c>
      <c r="I101" s="82" t="s">
        <v>1376</v>
      </c>
      <c r="J101" s="86" t="s">
        <v>1343</v>
      </c>
      <c r="K101" s="84" t="s">
        <v>1377</v>
      </c>
      <c r="L101" s="84" t="s">
        <v>132</v>
      </c>
      <c r="M101" s="41" t="s">
        <v>21</v>
      </c>
      <c r="N101" s="41" t="s">
        <v>22</v>
      </c>
      <c r="O101" s="41" t="s">
        <v>22</v>
      </c>
      <c r="P101" s="1089" t="s">
        <v>1378</v>
      </c>
      <c r="Q101" s="1090"/>
    </row>
    <row r="102" spans="2:17" x14ac:dyDescent="0.25">
      <c r="D102" s="183"/>
    </row>
    <row r="103" spans="2:17" ht="15.75" thickBot="1" x14ac:dyDescent="0.3">
      <c r="D103" s="183"/>
    </row>
    <row r="104" spans="2:17" ht="27" thickBot="1" x14ac:dyDescent="0.3">
      <c r="B104" s="1091" t="s">
        <v>145</v>
      </c>
      <c r="C104" s="1092"/>
      <c r="D104" s="1092"/>
      <c r="E104" s="1092"/>
      <c r="F104" s="1092"/>
      <c r="G104" s="1092"/>
      <c r="H104" s="1092"/>
      <c r="I104" s="1092"/>
      <c r="J104" s="1092"/>
      <c r="K104" s="1092"/>
      <c r="L104" s="1092"/>
      <c r="M104" s="1092"/>
      <c r="N104" s="1093"/>
    </row>
    <row r="107" spans="2:17" ht="46.15" customHeight="1" x14ac:dyDescent="0.25">
      <c r="B107" s="79" t="s">
        <v>20</v>
      </c>
      <c r="C107" s="79" t="s">
        <v>146</v>
      </c>
      <c r="D107" s="1084" t="s">
        <v>97</v>
      </c>
      <c r="E107" s="1086"/>
    </row>
    <row r="108" spans="2:17" ht="46.9" customHeight="1" x14ac:dyDescent="0.25">
      <c r="B108" s="682" t="s">
        <v>147</v>
      </c>
      <c r="C108" s="41" t="s">
        <v>21</v>
      </c>
      <c r="D108" s="993"/>
      <c r="E108" s="993"/>
    </row>
    <row r="111" spans="2:17" ht="26.25" x14ac:dyDescent="0.25">
      <c r="B111" s="1072" t="s">
        <v>148</v>
      </c>
      <c r="C111" s="1073"/>
      <c r="D111" s="1073"/>
      <c r="E111" s="1073"/>
      <c r="F111" s="1073"/>
      <c r="G111" s="1073"/>
      <c r="H111" s="1073"/>
      <c r="I111" s="1073"/>
      <c r="J111" s="1073"/>
      <c r="K111" s="1073"/>
      <c r="L111" s="1073"/>
      <c r="M111" s="1073"/>
      <c r="N111" s="1073"/>
      <c r="O111" s="1073"/>
      <c r="P111" s="1073"/>
    </row>
    <row r="113" spans="1:26" ht="15.75" thickBot="1" x14ac:dyDescent="0.3"/>
    <row r="114" spans="1:26" ht="27" thickBot="1" x14ac:dyDescent="0.3">
      <c r="B114" s="1091" t="s">
        <v>149</v>
      </c>
      <c r="C114" s="1092"/>
      <c r="D114" s="1092"/>
      <c r="E114" s="1092"/>
      <c r="F114" s="1092"/>
      <c r="G114" s="1092"/>
      <c r="H114" s="1092"/>
      <c r="I114" s="1092"/>
      <c r="J114" s="1092"/>
      <c r="K114" s="1092"/>
      <c r="L114" s="1092"/>
      <c r="M114" s="1092"/>
      <c r="N114" s="1093"/>
    </row>
    <row r="116" spans="1:26" ht="15.75" thickBot="1" x14ac:dyDescent="0.3">
      <c r="M116" s="45"/>
      <c r="N116" s="45"/>
    </row>
    <row r="117" spans="1:26" s="14" customFormat="1" ht="109.5" customHeight="1" x14ac:dyDescent="0.25">
      <c r="B117" s="46" t="s">
        <v>36</v>
      </c>
      <c r="C117" s="46" t="s">
        <v>37</v>
      </c>
      <c r="D117" s="46" t="s">
        <v>38</v>
      </c>
      <c r="E117" s="46" t="s">
        <v>39</v>
      </c>
      <c r="F117" s="46" t="s">
        <v>40</v>
      </c>
      <c r="G117" s="46" t="s">
        <v>41</v>
      </c>
      <c r="H117" s="46" t="s">
        <v>42</v>
      </c>
      <c r="I117" s="46" t="s">
        <v>43</v>
      </c>
      <c r="J117" s="46" t="s">
        <v>44</v>
      </c>
      <c r="K117" s="46" t="s">
        <v>45</v>
      </c>
      <c r="L117" s="46" t="s">
        <v>46</v>
      </c>
      <c r="M117" s="47" t="s">
        <v>47</v>
      </c>
      <c r="N117" s="46" t="s">
        <v>48</v>
      </c>
      <c r="O117" s="46" t="s">
        <v>49</v>
      </c>
      <c r="P117" s="48" t="s">
        <v>50</v>
      </c>
      <c r="Q117" s="48" t="s">
        <v>51</v>
      </c>
    </row>
    <row r="118" spans="1:26" s="60" customFormat="1" ht="165" x14ac:dyDescent="0.25">
      <c r="A118" s="62">
        <v>1</v>
      </c>
      <c r="B118" s="49" t="s">
        <v>1323</v>
      </c>
      <c r="C118" s="49" t="s">
        <v>1323</v>
      </c>
      <c r="D118" s="49" t="s">
        <v>1379</v>
      </c>
      <c r="E118" s="51" t="s">
        <v>1380</v>
      </c>
      <c r="F118" s="52" t="s">
        <v>21</v>
      </c>
      <c r="G118" s="53" t="s">
        <v>54</v>
      </c>
      <c r="H118" s="54" t="s">
        <v>1381</v>
      </c>
      <c r="I118" s="55" t="s">
        <v>56</v>
      </c>
      <c r="J118" s="55" t="s">
        <v>22</v>
      </c>
      <c r="K118" s="101">
        <v>0</v>
      </c>
      <c r="L118" s="101">
        <v>0</v>
      </c>
      <c r="M118" s="101">
        <v>1040</v>
      </c>
      <c r="N118" s="56" t="s">
        <v>54</v>
      </c>
      <c r="O118" s="57">
        <v>1279721499</v>
      </c>
      <c r="P118" s="57">
        <v>296</v>
      </c>
      <c r="Q118" s="58" t="s">
        <v>1382</v>
      </c>
      <c r="R118" s="59"/>
      <c r="S118" s="59"/>
      <c r="T118" s="59"/>
      <c r="U118" s="59"/>
      <c r="V118" s="59"/>
      <c r="W118" s="59"/>
      <c r="X118" s="59"/>
      <c r="Y118" s="59"/>
      <c r="Z118" s="59"/>
    </row>
    <row r="119" spans="1:26" s="60" customFormat="1" ht="135" x14ac:dyDescent="0.25">
      <c r="A119" s="62">
        <f>+A118+1</f>
        <v>2</v>
      </c>
      <c r="B119" s="49" t="s">
        <v>1323</v>
      </c>
      <c r="C119" s="49" t="s">
        <v>1323</v>
      </c>
      <c r="D119" s="49" t="s">
        <v>1379</v>
      </c>
      <c r="E119" s="56" t="s">
        <v>1328</v>
      </c>
      <c r="F119" s="52" t="s">
        <v>21</v>
      </c>
      <c r="G119" s="52" t="s">
        <v>54</v>
      </c>
      <c r="H119" s="52" t="s">
        <v>1383</v>
      </c>
      <c r="I119" s="55" t="s">
        <v>1384</v>
      </c>
      <c r="J119" s="55" t="s">
        <v>22</v>
      </c>
      <c r="K119" s="101">
        <v>0</v>
      </c>
      <c r="L119" s="101">
        <v>10</v>
      </c>
      <c r="M119" s="101">
        <v>1250</v>
      </c>
      <c r="N119" s="56" t="s">
        <v>54</v>
      </c>
      <c r="O119" s="57">
        <v>1093148404</v>
      </c>
      <c r="P119" s="57">
        <v>285</v>
      </c>
      <c r="Q119" s="58" t="s">
        <v>1385</v>
      </c>
      <c r="R119" s="59"/>
      <c r="S119" s="59"/>
      <c r="T119" s="59"/>
      <c r="U119" s="59"/>
      <c r="V119" s="59"/>
      <c r="W119" s="59"/>
      <c r="X119" s="59"/>
      <c r="Y119" s="59"/>
      <c r="Z119" s="59"/>
    </row>
    <row r="120" spans="1:26" s="60" customFormat="1" ht="45" x14ac:dyDescent="0.25">
      <c r="A120" s="62">
        <f t="shared" ref="A120:A125" si="2">+A119+1</f>
        <v>3</v>
      </c>
      <c r="B120" s="49" t="s">
        <v>1323</v>
      </c>
      <c r="C120" s="49" t="s">
        <v>1323</v>
      </c>
      <c r="D120" s="49" t="s">
        <v>1379</v>
      </c>
      <c r="E120" s="56" t="s">
        <v>1386</v>
      </c>
      <c r="F120" s="52" t="s">
        <v>21</v>
      </c>
      <c r="G120" s="52" t="s">
        <v>54</v>
      </c>
      <c r="H120" s="52" t="s">
        <v>152</v>
      </c>
      <c r="I120" s="55" t="s">
        <v>153</v>
      </c>
      <c r="J120" s="55" t="s">
        <v>22</v>
      </c>
      <c r="K120" s="101">
        <v>7</v>
      </c>
      <c r="L120" s="101">
        <v>0</v>
      </c>
      <c r="M120" s="101">
        <v>1250</v>
      </c>
      <c r="N120" s="56" t="s">
        <v>54</v>
      </c>
      <c r="O120" s="57">
        <v>2959949375</v>
      </c>
      <c r="P120" s="57">
        <v>295</v>
      </c>
      <c r="Q120" s="58"/>
      <c r="R120" s="59"/>
      <c r="S120" s="59"/>
      <c r="T120" s="59"/>
      <c r="U120" s="59"/>
      <c r="V120" s="59"/>
      <c r="W120" s="59"/>
      <c r="X120" s="59"/>
      <c r="Y120" s="59"/>
      <c r="Z120" s="59"/>
    </row>
    <row r="121" spans="1:26" s="60" customFormat="1" ht="45" x14ac:dyDescent="0.25">
      <c r="A121" s="62">
        <f t="shared" si="2"/>
        <v>4</v>
      </c>
      <c r="B121" s="49" t="s">
        <v>1323</v>
      </c>
      <c r="C121" s="49" t="s">
        <v>1323</v>
      </c>
      <c r="D121" s="49" t="s">
        <v>1379</v>
      </c>
      <c r="E121" s="56" t="s">
        <v>1387</v>
      </c>
      <c r="F121" s="52" t="s">
        <v>21</v>
      </c>
      <c r="G121" s="52" t="s">
        <v>54</v>
      </c>
      <c r="H121" s="52" t="s">
        <v>1388</v>
      </c>
      <c r="I121" s="55" t="s">
        <v>1389</v>
      </c>
      <c r="J121" s="55" t="s">
        <v>22</v>
      </c>
      <c r="K121" s="101">
        <v>6</v>
      </c>
      <c r="L121" s="101">
        <v>0</v>
      </c>
      <c r="M121" s="101">
        <v>208</v>
      </c>
      <c r="N121" s="56" t="s">
        <v>54</v>
      </c>
      <c r="O121" s="57">
        <v>145368392</v>
      </c>
      <c r="P121" s="57">
        <v>295</v>
      </c>
      <c r="Q121" s="58"/>
      <c r="R121" s="59"/>
      <c r="S121" s="59"/>
      <c r="T121" s="59"/>
      <c r="U121" s="59"/>
      <c r="V121" s="59"/>
      <c r="W121" s="59"/>
      <c r="X121" s="59"/>
      <c r="Y121" s="59"/>
      <c r="Z121" s="59"/>
    </row>
    <row r="122" spans="1:26" s="60" customFormat="1" x14ac:dyDescent="0.25">
      <c r="A122" s="62">
        <f t="shared" si="2"/>
        <v>5</v>
      </c>
      <c r="B122" s="49"/>
      <c r="C122" s="50"/>
      <c r="D122" s="49"/>
      <c r="E122" s="56"/>
      <c r="F122" s="52"/>
      <c r="G122" s="52"/>
      <c r="H122" s="52"/>
      <c r="I122" s="55"/>
      <c r="J122" s="55"/>
      <c r="K122" s="101"/>
      <c r="L122" s="101"/>
      <c r="M122" s="101"/>
      <c r="N122" s="56"/>
      <c r="O122" s="57"/>
      <c r="P122" s="57"/>
      <c r="Q122" s="58"/>
      <c r="R122" s="59"/>
      <c r="S122" s="59"/>
      <c r="T122" s="59"/>
      <c r="U122" s="59"/>
      <c r="V122" s="59"/>
      <c r="W122" s="59"/>
      <c r="X122" s="59"/>
      <c r="Y122" s="59"/>
      <c r="Z122" s="59"/>
    </row>
    <row r="123" spans="1:26" s="60" customFormat="1" x14ac:dyDescent="0.25">
      <c r="A123" s="62">
        <f t="shared" si="2"/>
        <v>6</v>
      </c>
      <c r="B123" s="49"/>
      <c r="C123" s="50"/>
      <c r="D123" s="49"/>
      <c r="E123" s="56"/>
      <c r="F123" s="52"/>
      <c r="G123" s="52"/>
      <c r="H123" s="52"/>
      <c r="I123" s="55"/>
      <c r="J123" s="55"/>
      <c r="K123" s="101"/>
      <c r="L123" s="101"/>
      <c r="M123" s="101"/>
      <c r="N123" s="56"/>
      <c r="O123" s="57"/>
      <c r="P123" s="57"/>
      <c r="Q123" s="58"/>
      <c r="R123" s="59"/>
      <c r="S123" s="59"/>
      <c r="T123" s="59"/>
      <c r="U123" s="59"/>
      <c r="V123" s="59"/>
      <c r="W123" s="59"/>
      <c r="X123" s="59"/>
      <c r="Y123" s="59"/>
      <c r="Z123" s="59"/>
    </row>
    <row r="124" spans="1:26" s="60" customFormat="1" x14ac:dyDescent="0.25">
      <c r="A124" s="62">
        <f t="shared" si="2"/>
        <v>7</v>
      </c>
      <c r="B124" s="49"/>
      <c r="C124" s="50"/>
      <c r="D124" s="49"/>
      <c r="E124" s="56"/>
      <c r="F124" s="52"/>
      <c r="G124" s="52"/>
      <c r="H124" s="52"/>
      <c r="I124" s="55"/>
      <c r="J124" s="55"/>
      <c r="K124" s="101"/>
      <c r="L124" s="101"/>
      <c r="M124" s="101"/>
      <c r="N124" s="56"/>
      <c r="O124" s="57"/>
      <c r="P124" s="57"/>
      <c r="Q124" s="58"/>
      <c r="R124" s="59"/>
      <c r="S124" s="59"/>
      <c r="T124" s="59"/>
      <c r="U124" s="59"/>
      <c r="V124" s="59"/>
      <c r="W124" s="59"/>
      <c r="X124" s="59"/>
      <c r="Y124" s="59"/>
      <c r="Z124" s="59"/>
    </row>
    <row r="125" spans="1:26" s="60" customFormat="1" x14ac:dyDescent="0.25">
      <c r="A125" s="62">
        <f t="shared" si="2"/>
        <v>8</v>
      </c>
      <c r="B125" s="49"/>
      <c r="C125" s="50"/>
      <c r="D125" s="49"/>
      <c r="E125" s="56"/>
      <c r="F125" s="52"/>
      <c r="G125" s="52"/>
      <c r="H125" s="52"/>
      <c r="I125" s="55"/>
      <c r="J125" s="55"/>
      <c r="K125" s="101"/>
      <c r="L125" s="101"/>
      <c r="M125" s="101"/>
      <c r="N125" s="56"/>
      <c r="O125" s="57"/>
      <c r="P125" s="57"/>
      <c r="Q125" s="58"/>
      <c r="R125" s="59"/>
      <c r="S125" s="59"/>
      <c r="T125" s="59"/>
      <c r="U125" s="59"/>
      <c r="V125" s="59"/>
      <c r="W125" s="59"/>
      <c r="X125" s="59"/>
      <c r="Y125" s="59"/>
      <c r="Z125" s="59"/>
    </row>
    <row r="126" spans="1:26" s="60" customFormat="1" x14ac:dyDescent="0.25">
      <c r="A126" s="62"/>
      <c r="B126" s="63" t="s">
        <v>31</v>
      </c>
      <c r="C126" s="50"/>
      <c r="D126" s="49"/>
      <c r="E126" s="56"/>
      <c r="F126" s="52"/>
      <c r="G126" s="52"/>
      <c r="H126" s="52"/>
      <c r="I126" s="55"/>
      <c r="J126" s="55"/>
      <c r="K126" s="67">
        <f t="shared" ref="K126:N126" si="3">SUM(K118:K125)</f>
        <v>13</v>
      </c>
      <c r="L126" s="67">
        <f t="shared" si="3"/>
        <v>10</v>
      </c>
      <c r="M126" s="66">
        <f t="shared" si="3"/>
        <v>3748</v>
      </c>
      <c r="N126" s="67">
        <f t="shared" si="3"/>
        <v>0</v>
      </c>
      <c r="O126" s="57"/>
      <c r="P126" s="57"/>
      <c r="Q126" s="68"/>
    </row>
    <row r="127" spans="1:26" x14ac:dyDescent="0.25">
      <c r="B127" s="69"/>
      <c r="C127" s="69"/>
      <c r="D127" s="69"/>
      <c r="E127" s="70"/>
      <c r="F127" s="69"/>
      <c r="G127" s="69"/>
      <c r="H127" s="69"/>
      <c r="I127" s="69"/>
      <c r="J127" s="69"/>
      <c r="K127" s="69"/>
      <c r="L127" s="69"/>
      <c r="M127" s="69"/>
      <c r="N127" s="69"/>
      <c r="O127" s="69"/>
      <c r="P127" s="69"/>
    </row>
    <row r="128" spans="1:26" ht="18.75" x14ac:dyDescent="0.25">
      <c r="B128" s="72" t="s">
        <v>172</v>
      </c>
      <c r="C128" s="89">
        <f>+K126</f>
        <v>13</v>
      </c>
      <c r="H128" s="76"/>
      <c r="I128" s="76"/>
      <c r="J128" s="76"/>
      <c r="K128" s="76"/>
      <c r="L128" s="76"/>
      <c r="M128" s="76"/>
      <c r="N128" s="69"/>
      <c r="O128" s="69"/>
      <c r="P128" s="69"/>
    </row>
    <row r="130" spans="2:17" ht="15.75" thickBot="1" x14ac:dyDescent="0.3"/>
    <row r="131" spans="2:17" ht="37.15" customHeight="1" thickBot="1" x14ac:dyDescent="0.3">
      <c r="B131" s="90" t="s">
        <v>173</v>
      </c>
      <c r="C131" s="91" t="s">
        <v>174</v>
      </c>
      <c r="D131" s="90" t="s">
        <v>30</v>
      </c>
      <c r="E131" s="91" t="s">
        <v>175</v>
      </c>
    </row>
    <row r="132" spans="2:17" ht="41.45" customHeight="1" x14ac:dyDescent="0.25">
      <c r="B132" s="92" t="s">
        <v>176</v>
      </c>
      <c r="C132" s="93">
        <v>20</v>
      </c>
      <c r="D132" s="93">
        <v>0</v>
      </c>
      <c r="E132" s="1094">
        <f>+D132+D133+D134</f>
        <v>30</v>
      </c>
    </row>
    <row r="133" spans="2:17" x14ac:dyDescent="0.25">
      <c r="B133" s="92" t="s">
        <v>177</v>
      </c>
      <c r="C133" s="74">
        <v>30</v>
      </c>
      <c r="D133" s="668">
        <v>30</v>
      </c>
      <c r="E133" s="1095"/>
    </row>
    <row r="134" spans="2:17" ht="15.75" thickBot="1" x14ac:dyDescent="0.3">
      <c r="B134" s="92" t="s">
        <v>178</v>
      </c>
      <c r="C134" s="94">
        <v>40</v>
      </c>
      <c r="D134" s="94">
        <v>0</v>
      </c>
      <c r="E134" s="1096"/>
    </row>
    <row r="136" spans="2:17" ht="15.75" thickBot="1" x14ac:dyDescent="0.3"/>
    <row r="137" spans="2:17" ht="27" thickBot="1" x14ac:dyDescent="0.3">
      <c r="B137" s="1091" t="s">
        <v>179</v>
      </c>
      <c r="C137" s="1092"/>
      <c r="D137" s="1092"/>
      <c r="E137" s="1092"/>
      <c r="F137" s="1092"/>
      <c r="G137" s="1092"/>
      <c r="H137" s="1092"/>
      <c r="I137" s="1092"/>
      <c r="J137" s="1092"/>
      <c r="K137" s="1092"/>
      <c r="L137" s="1092"/>
      <c r="M137" s="1092"/>
      <c r="N137" s="1093"/>
    </row>
    <row r="139" spans="2:17" ht="76.5" customHeight="1" x14ac:dyDescent="0.25">
      <c r="B139" s="78" t="s">
        <v>111</v>
      </c>
      <c r="C139" s="78" t="s">
        <v>112</v>
      </c>
      <c r="D139" s="78" t="s">
        <v>113</v>
      </c>
      <c r="E139" s="78" t="s">
        <v>114</v>
      </c>
      <c r="F139" s="78" t="s">
        <v>115</v>
      </c>
      <c r="G139" s="78" t="s">
        <v>116</v>
      </c>
      <c r="H139" s="78" t="s">
        <v>117</v>
      </c>
      <c r="I139" s="78" t="s">
        <v>118</v>
      </c>
      <c r="J139" s="1084" t="s">
        <v>119</v>
      </c>
      <c r="K139" s="1085"/>
      <c r="L139" s="1086"/>
      <c r="M139" s="78" t="s">
        <v>120</v>
      </c>
      <c r="N139" s="78" t="s">
        <v>121</v>
      </c>
      <c r="O139" s="78" t="s">
        <v>122</v>
      </c>
      <c r="P139" s="1084" t="s">
        <v>97</v>
      </c>
      <c r="Q139" s="1086"/>
    </row>
    <row r="140" spans="2:17" ht="60.75" customHeight="1" x14ac:dyDescent="0.25">
      <c r="B140" s="85" t="s">
        <v>180</v>
      </c>
      <c r="C140" s="85">
        <v>1</v>
      </c>
      <c r="D140" s="85" t="s">
        <v>1390</v>
      </c>
      <c r="E140" s="81">
        <v>43410529</v>
      </c>
      <c r="F140" s="81" t="s">
        <v>418</v>
      </c>
      <c r="G140" s="85" t="s">
        <v>205</v>
      </c>
      <c r="H140" s="81" t="s">
        <v>1391</v>
      </c>
      <c r="I140" s="82" t="s">
        <v>54</v>
      </c>
      <c r="J140" s="86" t="s">
        <v>1343</v>
      </c>
      <c r="K140" s="87" t="s">
        <v>1392</v>
      </c>
      <c r="L140" s="87" t="s">
        <v>858</v>
      </c>
      <c r="M140" s="41" t="s">
        <v>21</v>
      </c>
      <c r="N140" s="41" t="s">
        <v>21</v>
      </c>
      <c r="O140" s="41" t="s">
        <v>21</v>
      </c>
      <c r="P140" s="993"/>
      <c r="Q140" s="993"/>
    </row>
    <row r="141" spans="2:17" ht="60.75" customHeight="1" x14ac:dyDescent="0.25">
      <c r="B141" s="85" t="s">
        <v>214</v>
      </c>
      <c r="C141" s="85">
        <v>1</v>
      </c>
      <c r="D141" s="81" t="s">
        <v>1393</v>
      </c>
      <c r="E141" s="81">
        <v>43975206</v>
      </c>
      <c r="F141" s="85" t="s">
        <v>396</v>
      </c>
      <c r="G141" s="85" t="s">
        <v>367</v>
      </c>
      <c r="H141" s="81" t="s">
        <v>1353</v>
      </c>
      <c r="I141" s="82" t="s">
        <v>54</v>
      </c>
      <c r="J141" s="86" t="s">
        <v>1343</v>
      </c>
      <c r="K141" s="87" t="s">
        <v>1394</v>
      </c>
      <c r="L141" s="87" t="s">
        <v>1395</v>
      </c>
      <c r="M141" s="41" t="s">
        <v>21</v>
      </c>
      <c r="N141" s="41" t="s">
        <v>21</v>
      </c>
      <c r="O141" s="41" t="s">
        <v>21</v>
      </c>
      <c r="P141" s="668"/>
      <c r="Q141" s="668"/>
    </row>
    <row r="142" spans="2:17" ht="33.6" customHeight="1" x14ac:dyDescent="0.25">
      <c r="B142" s="85" t="s">
        <v>208</v>
      </c>
      <c r="C142" s="85">
        <v>1</v>
      </c>
      <c r="D142" s="85" t="s">
        <v>1396</v>
      </c>
      <c r="E142" s="81">
        <v>98537109</v>
      </c>
      <c r="F142" s="81" t="s">
        <v>1397</v>
      </c>
      <c r="G142" s="85" t="s">
        <v>1398</v>
      </c>
      <c r="H142" s="81" t="s">
        <v>1399</v>
      </c>
      <c r="I142" s="82" t="s">
        <v>54</v>
      </c>
      <c r="J142" s="86" t="s">
        <v>1343</v>
      </c>
      <c r="K142" s="84" t="s">
        <v>1400</v>
      </c>
      <c r="L142" s="87" t="s">
        <v>1401</v>
      </c>
      <c r="M142" s="41" t="s">
        <v>21</v>
      </c>
      <c r="N142" s="41" t="s">
        <v>21</v>
      </c>
      <c r="O142" s="41" t="s">
        <v>21</v>
      </c>
      <c r="P142" s="993"/>
      <c r="Q142" s="993"/>
    </row>
    <row r="145" spans="2:7" ht="15.75" thickBot="1" x14ac:dyDescent="0.3"/>
    <row r="146" spans="2:7" ht="54" customHeight="1" x14ac:dyDescent="0.25">
      <c r="B146" s="42" t="s">
        <v>20</v>
      </c>
      <c r="C146" s="42" t="s">
        <v>173</v>
      </c>
      <c r="D146" s="78" t="s">
        <v>174</v>
      </c>
      <c r="E146" s="42" t="s">
        <v>30</v>
      </c>
      <c r="F146" s="91" t="s">
        <v>194</v>
      </c>
      <c r="G146" s="96"/>
    </row>
    <row r="147" spans="2:7" ht="120.75" customHeight="1" x14ac:dyDescent="0.2">
      <c r="B147" s="1097" t="s">
        <v>195</v>
      </c>
      <c r="C147" s="97" t="s">
        <v>196</v>
      </c>
      <c r="D147" s="668">
        <v>25</v>
      </c>
      <c r="E147" s="668">
        <v>25</v>
      </c>
      <c r="F147" s="1098">
        <f>+E147+E148+E149</f>
        <v>60</v>
      </c>
      <c r="G147" s="98"/>
    </row>
    <row r="148" spans="2:7" ht="76.150000000000006" customHeight="1" x14ac:dyDescent="0.2">
      <c r="B148" s="1097"/>
      <c r="C148" s="97" t="s">
        <v>197</v>
      </c>
      <c r="D148" s="675">
        <v>25</v>
      </c>
      <c r="E148" s="668">
        <v>25</v>
      </c>
      <c r="F148" s="1099"/>
      <c r="G148" s="98"/>
    </row>
    <row r="149" spans="2:7" ht="69" customHeight="1" x14ac:dyDescent="0.2">
      <c r="B149" s="1097"/>
      <c r="C149" s="97" t="s">
        <v>198</v>
      </c>
      <c r="D149" s="668">
        <v>10</v>
      </c>
      <c r="E149" s="668">
        <v>10</v>
      </c>
      <c r="F149" s="1100"/>
      <c r="G149" s="98"/>
    </row>
    <row r="150" spans="2:7" x14ac:dyDescent="0.25">
      <c r="C150"/>
    </row>
    <row r="153" spans="2:7" x14ac:dyDescent="0.25">
      <c r="B153" s="39" t="s">
        <v>199</v>
      </c>
    </row>
    <row r="156" spans="2:7" x14ac:dyDescent="0.25">
      <c r="B156" s="40" t="s">
        <v>20</v>
      </c>
      <c r="C156" s="40" t="s">
        <v>29</v>
      </c>
      <c r="D156" s="42" t="s">
        <v>30</v>
      </c>
      <c r="E156" s="42" t="s">
        <v>31</v>
      </c>
    </row>
    <row r="157" spans="2:7" ht="28.5" x14ac:dyDescent="0.25">
      <c r="B157" s="43" t="s">
        <v>200</v>
      </c>
      <c r="C157" s="44">
        <v>40</v>
      </c>
      <c r="D157" s="668">
        <f>+E132</f>
        <v>30</v>
      </c>
      <c r="E157" s="1081">
        <f>+D157+D158</f>
        <v>90</v>
      </c>
    </row>
    <row r="158" spans="2:7" ht="42.75" x14ac:dyDescent="0.25">
      <c r="B158" s="43" t="s">
        <v>201</v>
      </c>
      <c r="C158" s="44">
        <v>60</v>
      </c>
      <c r="D158" s="668">
        <f>+F147</f>
        <v>60</v>
      </c>
      <c r="E158" s="1082"/>
    </row>
    <row r="160" spans="2:7" x14ac:dyDescent="0.25">
      <c r="B160" s="1" t="s">
        <v>1402</v>
      </c>
    </row>
    <row r="162" spans="2:16" ht="26.25" x14ac:dyDescent="0.25">
      <c r="B162" s="1072" t="s">
        <v>1</v>
      </c>
      <c r="C162" s="1073"/>
      <c r="D162" s="1073"/>
      <c r="E162" s="1073"/>
      <c r="F162" s="1073"/>
      <c r="G162" s="1073"/>
      <c r="H162" s="1073"/>
      <c r="I162" s="1073"/>
      <c r="J162" s="1073"/>
      <c r="K162" s="1073"/>
      <c r="L162" s="1073"/>
      <c r="M162" s="1073"/>
      <c r="N162" s="1073"/>
      <c r="O162" s="1073"/>
      <c r="P162" s="1073"/>
    </row>
    <row r="164" spans="2:16" ht="26.25" x14ac:dyDescent="0.25">
      <c r="B164" s="1072" t="s">
        <v>2</v>
      </c>
      <c r="C164" s="1073"/>
      <c r="D164" s="1073"/>
      <c r="E164" s="1073"/>
      <c r="F164" s="1073"/>
      <c r="G164" s="1073"/>
      <c r="H164" s="1073"/>
      <c r="I164" s="1073"/>
      <c r="J164" s="1073"/>
      <c r="K164" s="1073"/>
      <c r="L164" s="1073"/>
      <c r="M164" s="1073"/>
      <c r="N164" s="1073"/>
      <c r="O164" s="1073"/>
      <c r="P164" s="1073"/>
    </row>
    <row r="165" spans="2:16" ht="15.75" thickBot="1" x14ac:dyDescent="0.3"/>
    <row r="166" spans="2:16" ht="21.75" thickBot="1" x14ac:dyDescent="0.3">
      <c r="B166" s="3" t="s">
        <v>3</v>
      </c>
      <c r="C166" s="1074" t="s">
        <v>1321</v>
      </c>
      <c r="D166" s="1074"/>
      <c r="E166" s="1074"/>
      <c r="F166" s="1074"/>
      <c r="G166" s="1074"/>
      <c r="H166" s="1074"/>
      <c r="I166" s="1074"/>
      <c r="J166" s="1074"/>
      <c r="K166" s="1074"/>
      <c r="L166" s="1074"/>
      <c r="M166" s="1074"/>
      <c r="N166" s="1075"/>
    </row>
    <row r="167" spans="2:16" ht="16.5" thickBot="1" x14ac:dyDescent="0.3">
      <c r="B167" s="4" t="s">
        <v>5</v>
      </c>
      <c r="C167" s="1074"/>
      <c r="D167" s="1074"/>
      <c r="E167" s="1074"/>
      <c r="F167" s="1074"/>
      <c r="G167" s="1074"/>
      <c r="H167" s="1074"/>
      <c r="I167" s="1074"/>
      <c r="J167" s="1074"/>
      <c r="K167" s="1074"/>
      <c r="L167" s="1074"/>
      <c r="M167" s="1074"/>
      <c r="N167" s="1075"/>
    </row>
    <row r="168" spans="2:16" ht="16.5" thickBot="1" x14ac:dyDescent="0.3">
      <c r="B168" s="4" t="s">
        <v>6</v>
      </c>
      <c r="C168" s="1074"/>
      <c r="D168" s="1074"/>
      <c r="E168" s="1074"/>
      <c r="F168" s="1074"/>
      <c r="G168" s="1074"/>
      <c r="H168" s="1074"/>
      <c r="I168" s="1074"/>
      <c r="J168" s="1074"/>
      <c r="K168" s="1074"/>
      <c r="L168" s="1074"/>
      <c r="M168" s="1074"/>
      <c r="N168" s="1075"/>
    </row>
    <row r="169" spans="2:16" ht="16.5" thickBot="1" x14ac:dyDescent="0.3">
      <c r="B169" s="4" t="s">
        <v>7</v>
      </c>
      <c r="C169" s="1074"/>
      <c r="D169" s="1074"/>
      <c r="E169" s="1074"/>
      <c r="F169" s="1074"/>
      <c r="G169" s="1074"/>
      <c r="H169" s="1074"/>
      <c r="I169" s="1074"/>
      <c r="J169" s="1074"/>
      <c r="K169" s="1074"/>
      <c r="L169" s="1074"/>
      <c r="M169" s="1074"/>
      <c r="N169" s="1075"/>
    </row>
    <row r="170" spans="2:16" ht="16.5" thickBot="1" x14ac:dyDescent="0.3">
      <c r="B170" s="4" t="s">
        <v>8</v>
      </c>
      <c r="C170" s="1076">
        <v>21</v>
      </c>
      <c r="D170" s="1076"/>
      <c r="E170" s="1077"/>
      <c r="F170" s="5"/>
      <c r="G170" s="5"/>
      <c r="H170" s="5"/>
      <c r="I170" s="5"/>
      <c r="J170" s="5"/>
      <c r="K170" s="5"/>
      <c r="L170" s="5"/>
      <c r="M170" s="5"/>
      <c r="N170" s="6"/>
    </row>
    <row r="171" spans="2:16" ht="16.5" thickBot="1" x14ac:dyDescent="0.3">
      <c r="B171" s="7" t="s">
        <v>10</v>
      </c>
      <c r="C171" s="8" t="s">
        <v>1322</v>
      </c>
      <c r="D171" s="9"/>
      <c r="E171" s="9"/>
      <c r="F171" s="9"/>
      <c r="G171" s="9"/>
      <c r="H171" s="9"/>
      <c r="I171" s="9"/>
      <c r="J171" s="9"/>
      <c r="K171" s="9"/>
      <c r="L171" s="9"/>
      <c r="M171" s="9"/>
      <c r="N171" s="10"/>
    </row>
    <row r="172" spans="2:16" ht="15.75" x14ac:dyDescent="0.25">
      <c r="B172" s="11"/>
      <c r="C172" s="12"/>
      <c r="D172" s="13"/>
      <c r="E172" s="13"/>
      <c r="F172" s="13"/>
      <c r="G172" s="13"/>
      <c r="H172" s="13"/>
      <c r="I172" s="14"/>
      <c r="J172" s="14"/>
      <c r="K172" s="14"/>
      <c r="L172" s="14"/>
      <c r="M172" s="14"/>
      <c r="N172" s="13"/>
    </row>
    <row r="173" spans="2:16" x14ac:dyDescent="0.25">
      <c r="B173" s="2" t="s">
        <v>983</v>
      </c>
      <c r="I173" s="14"/>
      <c r="J173" s="14"/>
      <c r="K173" s="14"/>
      <c r="L173" s="14"/>
      <c r="M173" s="14"/>
      <c r="N173" s="15"/>
    </row>
    <row r="174" spans="2:16" x14ac:dyDescent="0.25">
      <c r="B174" s="1078" t="s">
        <v>12</v>
      </c>
      <c r="C174" s="1078"/>
      <c r="D174" s="672" t="s">
        <v>13</v>
      </c>
      <c r="E174" s="672" t="s">
        <v>14</v>
      </c>
      <c r="F174" s="672" t="s">
        <v>15</v>
      </c>
      <c r="G174" s="16"/>
      <c r="I174" s="17"/>
      <c r="J174" s="17"/>
      <c r="K174" s="17"/>
      <c r="L174" s="17"/>
      <c r="M174" s="17"/>
      <c r="N174" s="15"/>
    </row>
    <row r="175" spans="2:16" x14ac:dyDescent="0.25">
      <c r="B175" s="1078"/>
      <c r="C175" s="1078"/>
      <c r="D175" s="672">
        <v>21</v>
      </c>
      <c r="E175" s="18">
        <v>1310303230</v>
      </c>
      <c r="F175" s="319">
        <v>449</v>
      </c>
      <c r="G175" s="20"/>
      <c r="I175" s="21"/>
      <c r="J175" s="21"/>
      <c r="K175" s="21"/>
      <c r="L175" s="21"/>
      <c r="M175" s="21"/>
      <c r="N175" s="15"/>
    </row>
    <row r="176" spans="2:16" x14ac:dyDescent="0.25">
      <c r="B176" s="1078"/>
      <c r="C176" s="1078"/>
      <c r="D176" s="672"/>
      <c r="E176" s="18"/>
      <c r="F176" s="18"/>
      <c r="G176" s="20"/>
      <c r="I176" s="21"/>
      <c r="J176" s="21"/>
      <c r="K176" s="21"/>
      <c r="L176" s="21"/>
      <c r="M176" s="21"/>
      <c r="N176" s="15"/>
    </row>
    <row r="177" spans="1:14" x14ac:dyDescent="0.25">
      <c r="B177" s="1078"/>
      <c r="C177" s="1078"/>
      <c r="D177" s="672"/>
      <c r="E177" s="18"/>
      <c r="F177" s="18"/>
      <c r="G177" s="20"/>
      <c r="I177" s="21"/>
      <c r="J177" s="21"/>
      <c r="K177" s="21"/>
      <c r="L177" s="21"/>
      <c r="M177" s="21"/>
      <c r="N177" s="15"/>
    </row>
    <row r="178" spans="1:14" x14ac:dyDescent="0.25">
      <c r="B178" s="1078"/>
      <c r="C178" s="1078"/>
      <c r="D178" s="672"/>
      <c r="E178" s="22"/>
      <c r="F178" s="18"/>
      <c r="G178" s="20"/>
      <c r="H178" s="23"/>
      <c r="I178" s="21"/>
      <c r="J178" s="21"/>
      <c r="K178" s="21"/>
      <c r="L178" s="21"/>
      <c r="M178" s="21"/>
      <c r="N178" s="24"/>
    </row>
    <row r="179" spans="1:14" x14ac:dyDescent="0.25">
      <c r="B179" s="1078"/>
      <c r="C179" s="1078"/>
      <c r="D179" s="672"/>
      <c r="E179" s="22"/>
      <c r="F179" s="18"/>
      <c r="G179" s="20"/>
      <c r="H179" s="23"/>
      <c r="I179" s="25"/>
      <c r="J179" s="25"/>
      <c r="K179" s="25"/>
      <c r="L179" s="25"/>
      <c r="M179" s="25"/>
      <c r="N179" s="24"/>
    </row>
    <row r="180" spans="1:14" x14ac:dyDescent="0.25">
      <c r="B180" s="1078"/>
      <c r="C180" s="1078"/>
      <c r="D180" s="672"/>
      <c r="E180" s="22"/>
      <c r="F180" s="18"/>
      <c r="G180" s="20"/>
      <c r="H180" s="23"/>
      <c r="I180" s="14"/>
      <c r="J180" s="14"/>
      <c r="K180" s="14"/>
      <c r="L180" s="14"/>
      <c r="M180" s="14"/>
      <c r="N180" s="24"/>
    </row>
    <row r="181" spans="1:14" x14ac:dyDescent="0.25">
      <c r="B181" s="1078"/>
      <c r="C181" s="1078"/>
      <c r="D181" s="672"/>
      <c r="E181" s="22"/>
      <c r="F181" s="18"/>
      <c r="G181" s="20"/>
      <c r="H181" s="23"/>
      <c r="I181" s="14"/>
      <c r="J181" s="14"/>
      <c r="K181" s="14"/>
      <c r="L181" s="14"/>
      <c r="M181" s="14"/>
      <c r="N181" s="24"/>
    </row>
    <row r="182" spans="1:14" ht="15.75" thickBot="1" x14ac:dyDescent="0.3">
      <c r="B182" s="1079" t="s">
        <v>16</v>
      </c>
      <c r="C182" s="1080"/>
      <c r="D182" s="672"/>
      <c r="E182" s="324">
        <v>1310303230</v>
      </c>
      <c r="F182" s="325">
        <v>449</v>
      </c>
      <c r="G182" s="20"/>
      <c r="H182" s="23"/>
      <c r="I182" s="14"/>
      <c r="J182" s="14"/>
      <c r="K182" s="14"/>
      <c r="L182" s="14"/>
      <c r="M182" s="14"/>
      <c r="N182" s="24"/>
    </row>
    <row r="183" spans="1:14" ht="45.75" thickBot="1" x14ac:dyDescent="0.3">
      <c r="A183" s="27"/>
      <c r="B183" s="28" t="s">
        <v>17</v>
      </c>
      <c r="C183" s="28" t="s">
        <v>18</v>
      </c>
      <c r="E183" s="17"/>
      <c r="F183" s="17"/>
      <c r="G183" s="17"/>
      <c r="H183" s="17"/>
      <c r="I183" s="29"/>
      <c r="J183" s="29"/>
      <c r="K183" s="29"/>
      <c r="L183" s="29"/>
      <c r="M183" s="29"/>
    </row>
    <row r="184" spans="1:14" ht="15.75" thickBot="1" x14ac:dyDescent="0.3">
      <c r="A184" s="30">
        <v>1</v>
      </c>
      <c r="C184" s="31">
        <v>359</v>
      </c>
      <c r="D184" s="32"/>
      <c r="E184" s="324">
        <v>1310303230</v>
      </c>
      <c r="F184" s="34"/>
      <c r="G184" s="34"/>
      <c r="H184" s="34"/>
      <c r="I184" s="35"/>
      <c r="J184" s="35"/>
      <c r="K184" s="35"/>
      <c r="L184" s="35"/>
      <c r="M184" s="35"/>
    </row>
    <row r="185" spans="1:14" x14ac:dyDescent="0.25">
      <c r="A185" s="36"/>
      <c r="C185" s="37"/>
      <c r="D185" s="21"/>
      <c r="E185" s="38"/>
      <c r="F185" s="34"/>
      <c r="G185" s="34"/>
      <c r="H185" s="34"/>
      <c r="I185" s="35"/>
      <c r="J185" s="35"/>
      <c r="K185" s="35"/>
      <c r="L185" s="35"/>
      <c r="M185" s="35"/>
    </row>
    <row r="186" spans="1:14" x14ac:dyDescent="0.25">
      <c r="A186" s="36"/>
      <c r="C186" s="37"/>
      <c r="D186" s="21"/>
      <c r="E186" s="38"/>
      <c r="F186" s="34"/>
      <c r="G186" s="34"/>
      <c r="H186" s="34"/>
      <c r="I186" s="35"/>
      <c r="J186" s="35"/>
      <c r="K186" s="35"/>
      <c r="L186" s="35"/>
      <c r="M186" s="35"/>
    </row>
    <row r="187" spans="1:14" x14ac:dyDescent="0.25">
      <c r="A187" s="36"/>
      <c r="B187" s="39" t="s">
        <v>19</v>
      </c>
      <c r="C187"/>
      <c r="D187"/>
      <c r="E187"/>
      <c r="F187"/>
      <c r="G187"/>
      <c r="H187"/>
      <c r="I187" s="14"/>
      <c r="J187" s="14"/>
      <c r="K187" s="14"/>
      <c r="L187" s="14"/>
      <c r="M187" s="14"/>
      <c r="N187" s="15"/>
    </row>
    <row r="188" spans="1:14" x14ac:dyDescent="0.25">
      <c r="A188" s="36"/>
      <c r="B188"/>
      <c r="C188"/>
      <c r="D188"/>
      <c r="E188"/>
      <c r="F188"/>
      <c r="G188"/>
      <c r="H188"/>
      <c r="I188" s="14"/>
      <c r="J188" s="14"/>
      <c r="K188" s="14"/>
      <c r="L188" s="14"/>
      <c r="M188" s="14"/>
      <c r="N188" s="15"/>
    </row>
    <row r="189" spans="1:14" x14ac:dyDescent="0.25">
      <c r="A189" s="36"/>
      <c r="B189" s="40" t="s">
        <v>20</v>
      </c>
      <c r="C189" s="40" t="s">
        <v>21</v>
      </c>
      <c r="D189" s="40" t="s">
        <v>22</v>
      </c>
      <c r="E189"/>
      <c r="F189"/>
      <c r="G189"/>
      <c r="H189"/>
      <c r="I189" s="14"/>
      <c r="J189" s="14"/>
      <c r="K189" s="14"/>
      <c r="L189" s="14"/>
      <c r="M189" s="14"/>
      <c r="N189" s="15"/>
    </row>
    <row r="190" spans="1:14" x14ac:dyDescent="0.25">
      <c r="A190" s="36"/>
      <c r="B190" s="41" t="s">
        <v>23</v>
      </c>
      <c r="C190" s="41" t="s">
        <v>24</v>
      </c>
      <c r="D190" s="41"/>
      <c r="E190"/>
      <c r="F190"/>
      <c r="G190"/>
      <c r="H190"/>
      <c r="I190" s="14"/>
      <c r="J190" s="14"/>
      <c r="K190" s="14"/>
      <c r="L190" s="14"/>
      <c r="M190" s="14"/>
      <c r="N190" s="15"/>
    </row>
    <row r="191" spans="1:14" x14ac:dyDescent="0.25">
      <c r="A191" s="36"/>
      <c r="B191" s="41" t="s">
        <v>25</v>
      </c>
      <c r="C191" s="41" t="s">
        <v>24</v>
      </c>
      <c r="D191" s="41"/>
      <c r="E191"/>
      <c r="F191"/>
      <c r="G191"/>
      <c r="H191"/>
      <c r="I191" s="14"/>
      <c r="J191" s="14"/>
      <c r="K191" s="14"/>
      <c r="L191" s="14"/>
      <c r="M191" s="14"/>
      <c r="N191" s="15"/>
    </row>
    <row r="192" spans="1:14" x14ac:dyDescent="0.25">
      <c r="A192" s="36"/>
      <c r="B192" s="41" t="s">
        <v>26</v>
      </c>
      <c r="C192" s="41" t="s">
        <v>24</v>
      </c>
      <c r="D192" s="41"/>
      <c r="E192"/>
      <c r="F192"/>
      <c r="G192"/>
      <c r="H192"/>
      <c r="I192" s="14"/>
      <c r="J192" s="14"/>
      <c r="K192" s="14"/>
      <c r="L192" s="14"/>
      <c r="M192" s="14"/>
      <c r="N192" s="15"/>
    </row>
    <row r="193" spans="1:17" x14ac:dyDescent="0.25">
      <c r="A193" s="36"/>
      <c r="B193" s="41" t="s">
        <v>27</v>
      </c>
      <c r="C193" s="41" t="s">
        <v>24</v>
      </c>
      <c r="D193" s="41"/>
      <c r="E193"/>
      <c r="F193"/>
      <c r="G193"/>
      <c r="H193"/>
      <c r="I193" s="14"/>
      <c r="J193" s="14"/>
      <c r="K193" s="14"/>
      <c r="L193" s="14"/>
      <c r="M193" s="14"/>
      <c r="N193" s="15"/>
    </row>
    <row r="194" spans="1:17" x14ac:dyDescent="0.25">
      <c r="A194" s="36"/>
      <c r="B194"/>
      <c r="C194"/>
      <c r="D194"/>
      <c r="E194"/>
      <c r="F194"/>
      <c r="G194"/>
      <c r="H194"/>
      <c r="I194" s="14"/>
      <c r="J194" s="14"/>
      <c r="K194" s="14"/>
      <c r="L194" s="14"/>
      <c r="M194" s="14"/>
      <c r="N194" s="15"/>
    </row>
    <row r="195" spans="1:17" x14ac:dyDescent="0.25">
      <c r="A195" s="36"/>
      <c r="B195"/>
      <c r="C195"/>
      <c r="D195"/>
      <c r="E195"/>
      <c r="F195"/>
      <c r="G195"/>
      <c r="H195"/>
      <c r="I195" s="14"/>
      <c r="J195" s="14"/>
      <c r="K195" s="14"/>
      <c r="L195" s="14"/>
      <c r="M195" s="14"/>
      <c r="N195" s="15"/>
    </row>
    <row r="196" spans="1:17" x14ac:dyDescent="0.25">
      <c r="A196" s="36"/>
      <c r="B196" s="39" t="s">
        <v>28</v>
      </c>
      <c r="C196"/>
      <c r="D196"/>
      <c r="E196"/>
      <c r="F196"/>
      <c r="G196"/>
      <c r="H196"/>
      <c r="I196" s="14"/>
      <c r="J196" s="14"/>
      <c r="K196" s="14"/>
      <c r="L196" s="14"/>
      <c r="M196" s="14"/>
      <c r="N196" s="15"/>
    </row>
    <row r="197" spans="1:17" x14ac:dyDescent="0.25">
      <c r="A197" s="36"/>
      <c r="B197"/>
      <c r="C197"/>
      <c r="D197"/>
      <c r="E197"/>
      <c r="F197"/>
      <c r="G197"/>
      <c r="H197"/>
      <c r="I197" s="14"/>
      <c r="J197" s="14"/>
      <c r="K197" s="14"/>
      <c r="L197" s="14"/>
      <c r="M197" s="14"/>
      <c r="N197" s="15"/>
    </row>
    <row r="198" spans="1:17" x14ac:dyDescent="0.25">
      <c r="A198" s="36"/>
      <c r="B198"/>
      <c r="C198"/>
      <c r="D198"/>
      <c r="E198"/>
      <c r="F198"/>
      <c r="G198"/>
      <c r="H198"/>
      <c r="I198" s="14"/>
      <c r="J198" s="14"/>
      <c r="K198" s="14"/>
      <c r="L198" s="14"/>
      <c r="M198" s="14"/>
      <c r="N198" s="15"/>
    </row>
    <row r="199" spans="1:17" x14ac:dyDescent="0.25">
      <c r="A199" s="36"/>
      <c r="B199" s="40" t="s">
        <v>20</v>
      </c>
      <c r="C199" s="40" t="s">
        <v>29</v>
      </c>
      <c r="D199" s="42" t="s">
        <v>30</v>
      </c>
      <c r="E199" s="42" t="s">
        <v>31</v>
      </c>
      <c r="F199"/>
      <c r="G199"/>
      <c r="H199"/>
      <c r="I199" s="14"/>
      <c r="J199" s="14"/>
      <c r="K199" s="14"/>
      <c r="L199" s="14"/>
      <c r="M199" s="14"/>
      <c r="N199" s="15"/>
    </row>
    <row r="200" spans="1:17" ht="28.5" x14ac:dyDescent="0.25">
      <c r="A200" s="36"/>
      <c r="B200" s="43" t="s">
        <v>32</v>
      </c>
      <c r="C200" s="44">
        <v>40</v>
      </c>
      <c r="D200" s="668">
        <v>20</v>
      </c>
      <c r="E200" s="1081">
        <f>+D200+D201</f>
        <v>80</v>
      </c>
      <c r="F200"/>
      <c r="G200"/>
      <c r="H200"/>
      <c r="I200" s="14"/>
      <c r="J200" s="14"/>
      <c r="K200" s="14"/>
      <c r="L200" s="14"/>
      <c r="M200" s="14"/>
      <c r="N200" s="15"/>
    </row>
    <row r="201" spans="1:17" ht="42.75" x14ac:dyDescent="0.25">
      <c r="A201" s="36"/>
      <c r="B201" s="43" t="s">
        <v>33</v>
      </c>
      <c r="C201" s="44">
        <v>60</v>
      </c>
      <c r="D201" s="668">
        <v>60</v>
      </c>
      <c r="E201" s="1082"/>
      <c r="F201"/>
      <c r="G201"/>
      <c r="H201"/>
      <c r="I201" s="14"/>
      <c r="J201" s="14"/>
      <c r="K201" s="14"/>
      <c r="L201" s="14"/>
      <c r="M201" s="14"/>
      <c r="N201" s="15"/>
    </row>
    <row r="202" spans="1:17" x14ac:dyDescent="0.25">
      <c r="A202" s="36"/>
      <c r="C202" s="37"/>
      <c r="D202" s="21"/>
      <c r="E202" s="38"/>
      <c r="F202" s="34"/>
      <c r="G202" s="34"/>
      <c r="H202" s="34"/>
      <c r="I202" s="35"/>
      <c r="J202" s="35"/>
      <c r="K202" s="35"/>
      <c r="L202" s="35"/>
      <c r="M202" s="35"/>
    </row>
    <row r="203" spans="1:17" x14ac:dyDescent="0.25">
      <c r="A203" s="36"/>
      <c r="C203" s="37"/>
      <c r="D203" s="21"/>
      <c r="E203" s="38"/>
      <c r="F203" s="34"/>
      <c r="G203" s="34"/>
      <c r="H203" s="34"/>
      <c r="I203" s="35"/>
      <c r="J203" s="35"/>
      <c r="K203" s="35"/>
      <c r="L203" s="35"/>
      <c r="M203" s="35"/>
    </row>
    <row r="204" spans="1:17" x14ac:dyDescent="0.25">
      <c r="A204" s="36"/>
      <c r="C204" s="37"/>
      <c r="D204" s="21"/>
      <c r="E204" s="38"/>
      <c r="F204" s="34"/>
      <c r="G204" s="34"/>
      <c r="H204" s="34"/>
      <c r="I204" s="35"/>
      <c r="J204" s="35"/>
      <c r="K204" s="35"/>
      <c r="L204" s="35"/>
      <c r="M204" s="35"/>
    </row>
    <row r="205" spans="1:17" ht="15.75" thickBot="1" x14ac:dyDescent="0.3">
      <c r="M205" s="1083" t="s">
        <v>34</v>
      </c>
      <c r="N205" s="1083"/>
    </row>
    <row r="206" spans="1:17" x14ac:dyDescent="0.25">
      <c r="B206" s="39" t="s">
        <v>35</v>
      </c>
      <c r="M206" s="45"/>
      <c r="N206" s="45"/>
    </row>
    <row r="207" spans="1:17" ht="15.75" thickBot="1" x14ac:dyDescent="0.3">
      <c r="M207" s="45"/>
      <c r="N207" s="45"/>
    </row>
    <row r="208" spans="1:17" ht="60" x14ac:dyDescent="0.25">
      <c r="A208" s="14"/>
      <c r="B208" s="46" t="s">
        <v>36</v>
      </c>
      <c r="C208" s="46" t="s">
        <v>37</v>
      </c>
      <c r="D208" s="46" t="s">
        <v>38</v>
      </c>
      <c r="E208" s="46" t="s">
        <v>39</v>
      </c>
      <c r="F208" s="46" t="s">
        <v>40</v>
      </c>
      <c r="G208" s="46" t="s">
        <v>41</v>
      </c>
      <c r="H208" s="46" t="s">
        <v>42</v>
      </c>
      <c r="I208" s="46" t="s">
        <v>43</v>
      </c>
      <c r="J208" s="46" t="s">
        <v>44</v>
      </c>
      <c r="K208" s="46" t="s">
        <v>45</v>
      </c>
      <c r="L208" s="46" t="s">
        <v>46</v>
      </c>
      <c r="M208" s="47" t="s">
        <v>47</v>
      </c>
      <c r="N208" s="46" t="s">
        <v>48</v>
      </c>
      <c r="O208" s="46" t="s">
        <v>49</v>
      </c>
      <c r="P208" s="48" t="s">
        <v>50</v>
      </c>
      <c r="Q208" s="48" t="s">
        <v>51</v>
      </c>
    </row>
    <row r="209" spans="1:17" ht="45" x14ac:dyDescent="0.25">
      <c r="A209" s="62">
        <v>1</v>
      </c>
      <c r="B209" s="49" t="s">
        <v>1323</v>
      </c>
      <c r="C209" s="49" t="s">
        <v>1323</v>
      </c>
      <c r="D209" s="49" t="s">
        <v>272</v>
      </c>
      <c r="E209" s="64" t="s">
        <v>1403</v>
      </c>
      <c r="F209" s="52" t="s">
        <v>21</v>
      </c>
      <c r="G209" s="53" t="s">
        <v>54</v>
      </c>
      <c r="H209" s="54" t="s">
        <v>1325</v>
      </c>
      <c r="I209" s="55" t="s">
        <v>686</v>
      </c>
      <c r="J209" s="55" t="s">
        <v>22</v>
      </c>
      <c r="K209" s="101">
        <v>8</v>
      </c>
      <c r="L209" s="101">
        <v>0</v>
      </c>
      <c r="M209" s="101">
        <v>656</v>
      </c>
      <c r="N209" s="101" t="s">
        <v>54</v>
      </c>
      <c r="O209" s="323">
        <v>708712176</v>
      </c>
      <c r="P209" s="323">
        <v>170</v>
      </c>
      <c r="Q209" s="326"/>
    </row>
    <row r="210" spans="1:17" ht="45" x14ac:dyDescent="0.25">
      <c r="A210" s="62">
        <f>+A209+1</f>
        <v>2</v>
      </c>
      <c r="B210" s="49" t="s">
        <v>1323</v>
      </c>
      <c r="C210" s="49" t="s">
        <v>1323</v>
      </c>
      <c r="D210" s="49" t="s">
        <v>1379</v>
      </c>
      <c r="E210" s="64" t="s">
        <v>1404</v>
      </c>
      <c r="F210" s="52" t="s">
        <v>21</v>
      </c>
      <c r="G210" s="52" t="s">
        <v>54</v>
      </c>
      <c r="H210" s="52" t="s">
        <v>66</v>
      </c>
      <c r="I210" s="55" t="s">
        <v>67</v>
      </c>
      <c r="J210" s="55" t="s">
        <v>22</v>
      </c>
      <c r="K210" s="101">
        <v>11</v>
      </c>
      <c r="L210" s="101">
        <v>0</v>
      </c>
      <c r="M210" s="101">
        <v>950</v>
      </c>
      <c r="N210" s="101" t="s">
        <v>54</v>
      </c>
      <c r="O210" s="323">
        <v>2665724455</v>
      </c>
      <c r="P210" s="323">
        <v>373</v>
      </c>
      <c r="Q210" s="326"/>
    </row>
    <row r="211" spans="1:17" ht="45" x14ac:dyDescent="0.25">
      <c r="A211" s="62">
        <f t="shared" ref="A211:A216" si="4">+A210+1</f>
        <v>3</v>
      </c>
      <c r="B211" s="49" t="s">
        <v>1323</v>
      </c>
      <c r="C211" s="49" t="s">
        <v>1323</v>
      </c>
      <c r="D211" s="49" t="s">
        <v>1379</v>
      </c>
      <c r="E211" s="64" t="s">
        <v>1405</v>
      </c>
      <c r="F211" s="52" t="s">
        <v>21</v>
      </c>
      <c r="G211" s="52" t="s">
        <v>54</v>
      </c>
      <c r="H211" s="52" t="s">
        <v>152</v>
      </c>
      <c r="I211" s="55" t="s">
        <v>153</v>
      </c>
      <c r="J211" s="55" t="s">
        <v>22</v>
      </c>
      <c r="K211" s="101">
        <v>10</v>
      </c>
      <c r="L211" s="101">
        <v>0</v>
      </c>
      <c r="M211" s="101">
        <v>1040</v>
      </c>
      <c r="N211" s="101" t="s">
        <v>54</v>
      </c>
      <c r="O211" s="323">
        <v>1289405572</v>
      </c>
      <c r="P211" s="323">
        <v>373</v>
      </c>
      <c r="Q211" s="326"/>
    </row>
    <row r="212" spans="1:17" x14ac:dyDescent="0.25">
      <c r="A212" s="62">
        <f t="shared" si="4"/>
        <v>4</v>
      </c>
      <c r="B212" s="49"/>
      <c r="C212" s="49"/>
      <c r="D212" s="49"/>
      <c r="E212" s="64"/>
      <c r="F212" s="52"/>
      <c r="G212" s="52"/>
      <c r="H212" s="52"/>
      <c r="I212" s="55"/>
      <c r="J212" s="55"/>
      <c r="K212" s="101"/>
      <c r="L212" s="101"/>
      <c r="M212" s="101"/>
      <c r="N212" s="101"/>
      <c r="O212" s="323"/>
      <c r="P212" s="323"/>
      <c r="Q212" s="326"/>
    </row>
    <row r="213" spans="1:17" x14ac:dyDescent="0.25">
      <c r="A213" s="62">
        <f t="shared" si="4"/>
        <v>5</v>
      </c>
      <c r="B213" s="49"/>
      <c r="C213" s="50"/>
      <c r="D213" s="49"/>
      <c r="E213" s="64"/>
      <c r="F213" s="52"/>
      <c r="G213" s="52"/>
      <c r="H213" s="52"/>
      <c r="I213" s="55"/>
      <c r="J213" s="55"/>
      <c r="K213" s="101"/>
      <c r="L213" s="101"/>
      <c r="M213" s="101"/>
      <c r="N213" s="101"/>
      <c r="O213" s="323"/>
      <c r="P213" s="323"/>
      <c r="Q213" s="326"/>
    </row>
    <row r="214" spans="1:17" x14ac:dyDescent="0.25">
      <c r="A214" s="62">
        <f t="shared" si="4"/>
        <v>6</v>
      </c>
      <c r="B214" s="49"/>
      <c r="C214" s="50"/>
      <c r="D214" s="49"/>
      <c r="E214" s="64"/>
      <c r="F214" s="52"/>
      <c r="G214" s="52"/>
      <c r="H214" s="52"/>
      <c r="I214" s="55"/>
      <c r="J214" s="55"/>
      <c r="K214" s="101"/>
      <c r="L214" s="101"/>
      <c r="M214" s="101"/>
      <c r="N214" s="101"/>
      <c r="O214" s="323"/>
      <c r="P214" s="323"/>
      <c r="Q214" s="326"/>
    </row>
    <row r="215" spans="1:17" x14ac:dyDescent="0.25">
      <c r="A215" s="62">
        <f t="shared" si="4"/>
        <v>7</v>
      </c>
      <c r="B215" s="49"/>
      <c r="C215" s="50"/>
      <c r="D215" s="49"/>
      <c r="E215" s="64"/>
      <c r="F215" s="52"/>
      <c r="G215" s="52"/>
      <c r="H215" s="52"/>
      <c r="I215" s="55"/>
      <c r="J215" s="55"/>
      <c r="K215" s="101"/>
      <c r="L215" s="101"/>
      <c r="M215" s="101"/>
      <c r="N215" s="101"/>
      <c r="O215" s="323"/>
      <c r="P215" s="323"/>
      <c r="Q215" s="326"/>
    </row>
    <row r="216" spans="1:17" x14ac:dyDescent="0.25">
      <c r="A216" s="62">
        <f t="shared" si="4"/>
        <v>8</v>
      </c>
      <c r="B216" s="49"/>
      <c r="C216" s="50"/>
      <c r="D216" s="49"/>
      <c r="E216" s="64"/>
      <c r="F216" s="52"/>
      <c r="G216" s="52"/>
      <c r="H216" s="52"/>
      <c r="I216" s="55"/>
      <c r="J216" s="55"/>
      <c r="K216" s="101"/>
      <c r="L216" s="101"/>
      <c r="M216" s="101"/>
      <c r="N216" s="101"/>
      <c r="O216" s="323"/>
      <c r="P216" s="323"/>
      <c r="Q216" s="326"/>
    </row>
    <row r="217" spans="1:17" x14ac:dyDescent="0.25">
      <c r="A217" s="62"/>
      <c r="B217" s="63" t="s">
        <v>31</v>
      </c>
      <c r="C217" s="50"/>
      <c r="D217" s="49"/>
      <c r="E217" s="64"/>
      <c r="F217" s="52"/>
      <c r="G217" s="52"/>
      <c r="H217" s="52"/>
      <c r="I217" s="55"/>
      <c r="J217" s="55"/>
      <c r="K217" s="67">
        <f t="shared" ref="K217:N217" si="5">SUM(K209:K216)</f>
        <v>29</v>
      </c>
      <c r="L217" s="67">
        <f t="shared" si="5"/>
        <v>0</v>
      </c>
      <c r="M217" s="66">
        <f t="shared" si="5"/>
        <v>2646</v>
      </c>
      <c r="N217" s="67">
        <f t="shared" si="5"/>
        <v>0</v>
      </c>
      <c r="O217" s="57"/>
      <c r="P217" s="57"/>
      <c r="Q217" s="68"/>
    </row>
    <row r="218" spans="1:17" x14ac:dyDescent="0.25">
      <c r="A218" s="69"/>
      <c r="B218" s="69"/>
      <c r="C218" s="69"/>
      <c r="D218" s="69"/>
      <c r="E218" s="70"/>
      <c r="F218" s="69"/>
      <c r="G218" s="69"/>
      <c r="H218" s="69"/>
      <c r="I218" s="69"/>
      <c r="J218" s="69"/>
      <c r="K218" s="69"/>
      <c r="L218" s="69"/>
      <c r="M218" s="69"/>
      <c r="N218" s="69"/>
      <c r="O218" s="69"/>
      <c r="P218" s="69"/>
      <c r="Q218" s="69"/>
    </row>
    <row r="219" spans="1:17" x14ac:dyDescent="0.25">
      <c r="A219" s="69"/>
      <c r="B219" s="1069" t="s">
        <v>76</v>
      </c>
      <c r="C219" s="1069" t="s">
        <v>77</v>
      </c>
      <c r="D219" s="1071" t="s">
        <v>78</v>
      </c>
      <c r="E219" s="1071"/>
      <c r="F219" s="69"/>
      <c r="G219" s="69"/>
      <c r="H219" s="69"/>
      <c r="I219" s="69"/>
      <c r="J219" s="69"/>
      <c r="K219" s="69"/>
      <c r="L219" s="69"/>
      <c r="M219" s="69"/>
      <c r="N219" s="69"/>
      <c r="O219" s="69"/>
      <c r="P219" s="69"/>
      <c r="Q219" s="69"/>
    </row>
    <row r="220" spans="1:17" x14ac:dyDescent="0.25">
      <c r="A220" s="69"/>
      <c r="B220" s="1070"/>
      <c r="C220" s="1070"/>
      <c r="D220" s="673" t="s">
        <v>79</v>
      </c>
      <c r="E220" s="71" t="s">
        <v>80</v>
      </c>
      <c r="F220" s="69"/>
      <c r="G220" s="69"/>
      <c r="H220" s="69"/>
      <c r="I220" s="69"/>
      <c r="J220" s="69"/>
      <c r="K220" s="69"/>
      <c r="L220" s="69"/>
      <c r="M220" s="69"/>
      <c r="N220" s="69"/>
      <c r="O220" s="69"/>
      <c r="P220" s="69"/>
      <c r="Q220" s="69"/>
    </row>
    <row r="221" spans="1:17" ht="18.75" x14ac:dyDescent="0.25">
      <c r="A221" s="69"/>
      <c r="B221" s="72" t="s">
        <v>81</v>
      </c>
      <c r="C221" s="73">
        <f>+K217</f>
        <v>29</v>
      </c>
      <c r="D221" s="75" t="s">
        <v>24</v>
      </c>
      <c r="E221" s="75"/>
      <c r="F221" s="76"/>
      <c r="G221" s="76"/>
      <c r="H221" s="76"/>
      <c r="I221" s="76"/>
      <c r="J221" s="76"/>
      <c r="K221" s="76"/>
      <c r="L221" s="76"/>
      <c r="M221" s="76"/>
      <c r="N221" s="69"/>
      <c r="O221" s="69"/>
      <c r="P221" s="69"/>
      <c r="Q221" s="69"/>
    </row>
    <row r="222" spans="1:17" x14ac:dyDescent="0.25">
      <c r="A222" s="69"/>
      <c r="B222" s="72" t="s">
        <v>82</v>
      </c>
      <c r="C222" s="73">
        <f>+M217</f>
        <v>2646</v>
      </c>
      <c r="D222" s="75" t="s">
        <v>24</v>
      </c>
      <c r="E222" s="75"/>
      <c r="F222" s="69"/>
      <c r="G222" s="69"/>
      <c r="H222" s="69"/>
      <c r="I222" s="69"/>
      <c r="J222" s="69"/>
      <c r="K222" s="69"/>
      <c r="L222" s="69"/>
      <c r="M222" s="69"/>
      <c r="N222" s="69"/>
      <c r="O222" s="69"/>
      <c r="P222" s="69"/>
      <c r="Q222" s="69"/>
    </row>
    <row r="223" spans="1:17" x14ac:dyDescent="0.25">
      <c r="A223" s="69"/>
      <c r="B223" s="77"/>
      <c r="C223" s="1087"/>
      <c r="D223" s="1087"/>
      <c r="E223" s="1087"/>
      <c r="F223" s="1087"/>
      <c r="G223" s="1087"/>
      <c r="H223" s="1087"/>
      <c r="I223" s="1087"/>
      <c r="J223" s="1087"/>
      <c r="K223" s="1087"/>
      <c r="L223" s="1087"/>
      <c r="M223" s="1087"/>
      <c r="N223" s="1087"/>
      <c r="O223" s="69"/>
      <c r="P223" s="69"/>
      <c r="Q223" s="69"/>
    </row>
    <row r="224" spans="1:17" ht="15.75" thickBot="1" x14ac:dyDescent="0.3"/>
    <row r="225" spans="2:17" ht="27" thickBot="1" x14ac:dyDescent="0.3">
      <c r="B225" s="1088" t="s">
        <v>83</v>
      </c>
      <c r="C225" s="1088"/>
      <c r="D225" s="1088"/>
      <c r="E225" s="1088"/>
      <c r="F225" s="1088"/>
      <c r="G225" s="1088"/>
      <c r="H225" s="1088"/>
      <c r="I225" s="1088"/>
      <c r="J225" s="1088"/>
      <c r="K225" s="1088"/>
      <c r="L225" s="1088"/>
      <c r="M225" s="1088"/>
      <c r="N225" s="1088"/>
    </row>
    <row r="228" spans="2:17" ht="105" x14ac:dyDescent="0.25">
      <c r="B228" s="78" t="s">
        <v>84</v>
      </c>
      <c r="C228" s="79" t="s">
        <v>85</v>
      </c>
      <c r="D228" s="79" t="s">
        <v>86</v>
      </c>
      <c r="E228" s="79" t="s">
        <v>87</v>
      </c>
      <c r="F228" s="79" t="s">
        <v>88</v>
      </c>
      <c r="G228" s="79" t="s">
        <v>89</v>
      </c>
      <c r="H228" s="79" t="s">
        <v>90</v>
      </c>
      <c r="I228" s="79" t="s">
        <v>91</v>
      </c>
      <c r="J228" s="79" t="s">
        <v>92</v>
      </c>
      <c r="K228" s="79" t="s">
        <v>93</v>
      </c>
      <c r="L228" s="79" t="s">
        <v>94</v>
      </c>
      <c r="M228" s="80" t="s">
        <v>95</v>
      </c>
      <c r="N228" s="80" t="s">
        <v>96</v>
      </c>
      <c r="O228" s="1084" t="s">
        <v>97</v>
      </c>
      <c r="P228" s="1086"/>
      <c r="Q228" s="79" t="s">
        <v>98</v>
      </c>
    </row>
    <row r="229" spans="2:17" ht="54" customHeight="1" x14ac:dyDescent="0.25">
      <c r="B229" s="81" t="s">
        <v>242</v>
      </c>
      <c r="C229" s="81" t="s">
        <v>100</v>
      </c>
      <c r="D229" s="327" t="s">
        <v>1406</v>
      </c>
      <c r="E229" s="82">
        <v>119</v>
      </c>
      <c r="F229" s="83" t="s">
        <v>54</v>
      </c>
      <c r="G229" s="83" t="s">
        <v>54</v>
      </c>
      <c r="H229" s="83" t="s">
        <v>21</v>
      </c>
      <c r="I229" s="84" t="s">
        <v>54</v>
      </c>
      <c r="J229" s="84" t="s">
        <v>21</v>
      </c>
      <c r="K229" s="41" t="s">
        <v>21</v>
      </c>
      <c r="L229" s="41" t="s">
        <v>21</v>
      </c>
      <c r="M229" s="41" t="s">
        <v>21</v>
      </c>
      <c r="N229" s="41" t="s">
        <v>21</v>
      </c>
      <c r="O229" s="1264" t="s">
        <v>1407</v>
      </c>
      <c r="P229" s="1265"/>
      <c r="Q229" s="41" t="s">
        <v>21</v>
      </c>
    </row>
    <row r="230" spans="2:17" ht="24" x14ac:dyDescent="0.25">
      <c r="B230" s="81" t="s">
        <v>242</v>
      </c>
      <c r="C230" s="81" t="s">
        <v>100</v>
      </c>
      <c r="D230" s="327" t="s">
        <v>1408</v>
      </c>
      <c r="E230" s="82">
        <v>100</v>
      </c>
      <c r="F230" s="83" t="s">
        <v>54</v>
      </c>
      <c r="G230" s="83" t="s">
        <v>54</v>
      </c>
      <c r="H230" s="83" t="s">
        <v>21</v>
      </c>
      <c r="I230" s="84" t="s">
        <v>54</v>
      </c>
      <c r="J230" s="84" t="s">
        <v>21</v>
      </c>
      <c r="K230" s="41" t="s">
        <v>21</v>
      </c>
      <c r="L230" s="41" t="s">
        <v>21</v>
      </c>
      <c r="M230" s="41" t="s">
        <v>21</v>
      </c>
      <c r="N230" s="41" t="s">
        <v>21</v>
      </c>
      <c r="O230" s="994"/>
      <c r="P230" s="996"/>
      <c r="Q230" s="41" t="s">
        <v>21</v>
      </c>
    </row>
    <row r="231" spans="2:17" ht="36" x14ac:dyDescent="0.25">
      <c r="B231" s="81" t="s">
        <v>242</v>
      </c>
      <c r="C231" s="81" t="s">
        <v>100</v>
      </c>
      <c r="D231" s="327" t="s">
        <v>1409</v>
      </c>
      <c r="E231" s="82">
        <v>200</v>
      </c>
      <c r="F231" s="83" t="s">
        <v>54</v>
      </c>
      <c r="G231" s="83" t="s">
        <v>54</v>
      </c>
      <c r="H231" s="83" t="s">
        <v>21</v>
      </c>
      <c r="I231" s="84" t="s">
        <v>54</v>
      </c>
      <c r="J231" s="84" t="s">
        <v>21</v>
      </c>
      <c r="K231" s="41" t="s">
        <v>21</v>
      </c>
      <c r="L231" s="41" t="s">
        <v>21</v>
      </c>
      <c r="M231" s="41" t="s">
        <v>21</v>
      </c>
      <c r="N231" s="41" t="s">
        <v>21</v>
      </c>
      <c r="O231" s="1264" t="s">
        <v>1407</v>
      </c>
      <c r="P231" s="1265"/>
      <c r="Q231" s="41" t="s">
        <v>21</v>
      </c>
    </row>
    <row r="232" spans="2:17" ht="36" x14ac:dyDescent="0.25">
      <c r="B232" s="81" t="s">
        <v>242</v>
      </c>
      <c r="C232" s="81" t="s">
        <v>100</v>
      </c>
      <c r="D232" s="327" t="s">
        <v>1410</v>
      </c>
      <c r="E232" s="82">
        <v>30</v>
      </c>
      <c r="F232" s="83" t="s">
        <v>54</v>
      </c>
      <c r="G232" s="83" t="s">
        <v>54</v>
      </c>
      <c r="H232" s="83" t="s">
        <v>21</v>
      </c>
      <c r="I232" s="84" t="s">
        <v>54</v>
      </c>
      <c r="J232" s="84" t="s">
        <v>21</v>
      </c>
      <c r="K232" s="41" t="s">
        <v>21</v>
      </c>
      <c r="L232" s="41" t="s">
        <v>21</v>
      </c>
      <c r="M232" s="41" t="s">
        <v>21</v>
      </c>
      <c r="N232" s="41" t="s">
        <v>21</v>
      </c>
      <c r="O232" s="1264" t="s">
        <v>1407</v>
      </c>
      <c r="P232" s="1265"/>
      <c r="Q232" s="41" t="s">
        <v>21</v>
      </c>
    </row>
    <row r="233" spans="2:17" x14ac:dyDescent="0.25">
      <c r="B233" s="81"/>
      <c r="C233" s="81"/>
      <c r="D233" s="82"/>
      <c r="E233" s="82"/>
      <c r="F233" s="83"/>
      <c r="G233" s="83"/>
      <c r="H233" s="83"/>
      <c r="I233" s="84"/>
      <c r="J233" s="84"/>
      <c r="K233" s="41"/>
      <c r="L233" s="41"/>
      <c r="M233" s="41"/>
      <c r="N233" s="41"/>
      <c r="O233" s="994"/>
      <c r="P233" s="996"/>
      <c r="Q233" s="41"/>
    </row>
    <row r="234" spans="2:17" x14ac:dyDescent="0.25">
      <c r="B234" s="81"/>
      <c r="C234" s="81"/>
      <c r="D234" s="82"/>
      <c r="E234" s="82"/>
      <c r="F234" s="83"/>
      <c r="G234" s="83"/>
      <c r="H234" s="83"/>
      <c r="I234" s="84"/>
      <c r="J234" s="84"/>
      <c r="K234" s="41"/>
      <c r="L234" s="41"/>
      <c r="M234" s="41"/>
      <c r="N234" s="41"/>
      <c r="O234" s="994"/>
      <c r="P234" s="996"/>
      <c r="Q234" s="41"/>
    </row>
    <row r="235" spans="2:17" x14ac:dyDescent="0.25">
      <c r="B235" s="41"/>
      <c r="C235" s="41"/>
      <c r="D235" s="41"/>
      <c r="E235" s="41"/>
      <c r="F235" s="41"/>
      <c r="G235" s="41"/>
      <c r="H235" s="41"/>
      <c r="I235" s="41"/>
      <c r="J235" s="41"/>
      <c r="K235" s="41"/>
      <c r="L235" s="41"/>
      <c r="M235" s="41"/>
      <c r="N235" s="41"/>
      <c r="O235" s="994"/>
      <c r="P235" s="996"/>
      <c r="Q235" s="41"/>
    </row>
    <row r="236" spans="2:17" x14ac:dyDescent="0.25">
      <c r="B236" s="2" t="s">
        <v>107</v>
      </c>
    </row>
    <row r="237" spans="2:17" x14ac:dyDescent="0.25">
      <c r="B237" s="2" t="s">
        <v>108</v>
      </c>
    </row>
    <row r="238" spans="2:17" x14ac:dyDescent="0.25">
      <c r="B238" s="2" t="s">
        <v>109</v>
      </c>
    </row>
    <row r="240" spans="2:17" ht="15.75" thickBot="1" x14ac:dyDescent="0.3"/>
    <row r="241" spans="2:17" ht="27" thickBot="1" x14ac:dyDescent="0.3">
      <c r="B241" s="1091" t="s">
        <v>110</v>
      </c>
      <c r="C241" s="1092"/>
      <c r="D241" s="1092"/>
      <c r="E241" s="1092"/>
      <c r="F241" s="1092"/>
      <c r="G241" s="1092"/>
      <c r="H241" s="1092"/>
      <c r="I241" s="1092"/>
      <c r="J241" s="1092"/>
      <c r="K241" s="1092"/>
      <c r="L241" s="1092"/>
      <c r="M241" s="1092"/>
      <c r="N241" s="1093"/>
    </row>
    <row r="246" spans="2:17" ht="75" x14ac:dyDescent="0.25">
      <c r="B246" s="78" t="s">
        <v>111</v>
      </c>
      <c r="C246" s="78" t="s">
        <v>112</v>
      </c>
      <c r="D246" s="78" t="s">
        <v>113</v>
      </c>
      <c r="E246" s="78" t="s">
        <v>114</v>
      </c>
      <c r="F246" s="78" t="s">
        <v>115</v>
      </c>
      <c r="G246" s="78" t="s">
        <v>116</v>
      </c>
      <c r="H246" s="78" t="s">
        <v>117</v>
      </c>
      <c r="I246" s="78" t="s">
        <v>118</v>
      </c>
      <c r="J246" s="1084" t="s">
        <v>119</v>
      </c>
      <c r="K246" s="1085"/>
      <c r="L246" s="1086"/>
      <c r="M246" s="78" t="s">
        <v>120</v>
      </c>
      <c r="N246" s="78" t="s">
        <v>121</v>
      </c>
      <c r="O246" s="78" t="s">
        <v>122</v>
      </c>
      <c r="P246" s="1084" t="s">
        <v>97</v>
      </c>
      <c r="Q246" s="1086"/>
    </row>
    <row r="247" spans="2:17" ht="30" x14ac:dyDescent="0.25">
      <c r="B247" s="85" t="s">
        <v>123</v>
      </c>
      <c r="C247" s="199">
        <v>1</v>
      </c>
      <c r="D247" s="85" t="s">
        <v>1411</v>
      </c>
      <c r="E247" s="81">
        <v>32225786</v>
      </c>
      <c r="F247" s="85" t="s">
        <v>396</v>
      </c>
      <c r="G247" s="81" t="s">
        <v>183</v>
      </c>
      <c r="H247" s="81" t="s">
        <v>1412</v>
      </c>
      <c r="I247" s="82" t="s">
        <v>54</v>
      </c>
      <c r="J247" s="86" t="s">
        <v>1343</v>
      </c>
      <c r="K247" s="87" t="s">
        <v>988</v>
      </c>
      <c r="L247" s="87" t="s">
        <v>858</v>
      </c>
      <c r="M247" s="41" t="s">
        <v>21</v>
      </c>
      <c r="N247" s="41" t="s">
        <v>21</v>
      </c>
      <c r="O247" s="41" t="s">
        <v>21</v>
      </c>
      <c r="P247" s="993"/>
      <c r="Q247" s="993"/>
    </row>
    <row r="248" spans="2:17" ht="30" x14ac:dyDescent="0.25">
      <c r="B248" s="85" t="s">
        <v>123</v>
      </c>
      <c r="C248" s="199">
        <v>1</v>
      </c>
      <c r="D248" s="85" t="s">
        <v>1413</v>
      </c>
      <c r="E248" s="81">
        <v>43629402</v>
      </c>
      <c r="F248" s="85" t="s">
        <v>968</v>
      </c>
      <c r="G248" s="85" t="s">
        <v>395</v>
      </c>
      <c r="H248" s="81" t="s">
        <v>1414</v>
      </c>
      <c r="I248" s="82" t="s">
        <v>54</v>
      </c>
      <c r="J248" s="86" t="s">
        <v>1343</v>
      </c>
      <c r="K248" s="87" t="s">
        <v>1287</v>
      </c>
      <c r="L248" s="87" t="s">
        <v>858</v>
      </c>
      <c r="M248" s="41" t="s">
        <v>21</v>
      </c>
      <c r="N248" s="41" t="s">
        <v>21</v>
      </c>
      <c r="O248" s="41" t="s">
        <v>21</v>
      </c>
      <c r="P248" s="668"/>
      <c r="Q248" s="668"/>
    </row>
    <row r="249" spans="2:17" ht="30" x14ac:dyDescent="0.25">
      <c r="B249" s="85" t="s">
        <v>229</v>
      </c>
      <c r="C249" s="199">
        <v>1</v>
      </c>
      <c r="D249" s="85" t="s">
        <v>1415</v>
      </c>
      <c r="E249" s="81">
        <v>15440570</v>
      </c>
      <c r="F249" s="85" t="s">
        <v>140</v>
      </c>
      <c r="G249" s="85" t="s">
        <v>533</v>
      </c>
      <c r="H249" s="81" t="s">
        <v>1416</v>
      </c>
      <c r="I249" s="82" t="s">
        <v>1417</v>
      </c>
      <c r="J249" s="86" t="s">
        <v>1343</v>
      </c>
      <c r="K249" s="87" t="s">
        <v>1418</v>
      </c>
      <c r="L249" s="84" t="s">
        <v>132</v>
      </c>
      <c r="M249" s="41" t="s">
        <v>21</v>
      </c>
      <c r="N249" s="41" t="s">
        <v>21</v>
      </c>
      <c r="O249" s="41" t="s">
        <v>21</v>
      </c>
      <c r="P249" s="1089"/>
      <c r="Q249" s="1090"/>
    </row>
    <row r="250" spans="2:17" ht="30" x14ac:dyDescent="0.25">
      <c r="B250" s="85" t="s">
        <v>229</v>
      </c>
      <c r="C250" s="199">
        <v>1</v>
      </c>
      <c r="D250" s="85" t="s">
        <v>1419</v>
      </c>
      <c r="E250" s="81">
        <v>39185007</v>
      </c>
      <c r="F250" s="85" t="s">
        <v>273</v>
      </c>
      <c r="G250" s="85" t="s">
        <v>205</v>
      </c>
      <c r="H250" s="81" t="s">
        <v>1420</v>
      </c>
      <c r="I250" s="82" t="s">
        <v>1421</v>
      </c>
      <c r="J250" s="86" t="s">
        <v>1343</v>
      </c>
      <c r="K250" s="84" t="s">
        <v>981</v>
      </c>
      <c r="L250" s="84" t="s">
        <v>132</v>
      </c>
      <c r="M250" s="41" t="s">
        <v>21</v>
      </c>
      <c r="N250" s="41" t="s">
        <v>21</v>
      </c>
      <c r="O250" s="41" t="s">
        <v>21</v>
      </c>
      <c r="P250" s="1089"/>
      <c r="Q250" s="1090"/>
    </row>
    <row r="251" spans="2:17" x14ac:dyDescent="0.25">
      <c r="D251" s="183"/>
    </row>
    <row r="252" spans="2:17" ht="15.75" thickBot="1" x14ac:dyDescent="0.3">
      <c r="D252" s="183"/>
    </row>
    <row r="253" spans="2:17" ht="27" thickBot="1" x14ac:dyDescent="0.3">
      <c r="B253" s="1091" t="s">
        <v>145</v>
      </c>
      <c r="C253" s="1092"/>
      <c r="D253" s="1092"/>
      <c r="E253" s="1092"/>
      <c r="F253" s="1092"/>
      <c r="G253" s="1092"/>
      <c r="H253" s="1092"/>
      <c r="I253" s="1092"/>
      <c r="J253" s="1092"/>
      <c r="K253" s="1092"/>
      <c r="L253" s="1092"/>
      <c r="M253" s="1092"/>
      <c r="N253" s="1093"/>
    </row>
    <row r="256" spans="2:17" ht="30" x14ac:dyDescent="0.25">
      <c r="B256" s="79" t="s">
        <v>20</v>
      </c>
      <c r="C256" s="79" t="s">
        <v>146</v>
      </c>
      <c r="D256" s="1084" t="s">
        <v>97</v>
      </c>
      <c r="E256" s="1086"/>
    </row>
    <row r="257" spans="1:17" x14ac:dyDescent="0.25">
      <c r="B257" s="682" t="s">
        <v>147</v>
      </c>
      <c r="C257" s="41" t="s">
        <v>21</v>
      </c>
      <c r="D257" s="997" t="s">
        <v>731</v>
      </c>
      <c r="E257" s="997"/>
    </row>
    <row r="260" spans="1:17" ht="26.25" x14ac:dyDescent="0.25">
      <c r="B260" s="1072" t="s">
        <v>148</v>
      </c>
      <c r="C260" s="1073"/>
      <c r="D260" s="1073"/>
      <c r="E260" s="1073"/>
      <c r="F260" s="1073"/>
      <c r="G260" s="1073"/>
      <c r="H260" s="1073"/>
      <c r="I260" s="1073"/>
      <c r="J260" s="1073"/>
      <c r="K260" s="1073"/>
      <c r="L260" s="1073"/>
      <c r="M260" s="1073"/>
      <c r="N260" s="1073"/>
      <c r="O260" s="1073"/>
      <c r="P260" s="1073"/>
    </row>
    <row r="262" spans="1:17" ht="15.75" thickBot="1" x14ac:dyDescent="0.3"/>
    <row r="263" spans="1:17" ht="27" thickBot="1" x14ac:dyDescent="0.3">
      <c r="B263" s="1091" t="s">
        <v>149</v>
      </c>
      <c r="C263" s="1092"/>
      <c r="D263" s="1092"/>
      <c r="E263" s="1092"/>
      <c r="F263" s="1092"/>
      <c r="G263" s="1092"/>
      <c r="H263" s="1092"/>
      <c r="I263" s="1092"/>
      <c r="J263" s="1092"/>
      <c r="K263" s="1092"/>
      <c r="L263" s="1092"/>
      <c r="M263" s="1092"/>
      <c r="N263" s="1093"/>
    </row>
    <row r="265" spans="1:17" ht="15.75" thickBot="1" x14ac:dyDescent="0.3">
      <c r="M265" s="45"/>
      <c r="N265" s="45"/>
    </row>
    <row r="266" spans="1:17" ht="60" x14ac:dyDescent="0.25">
      <c r="A266" s="14"/>
      <c r="B266" s="46" t="s">
        <v>36</v>
      </c>
      <c r="C266" s="46" t="s">
        <v>37</v>
      </c>
      <c r="D266" s="46" t="s">
        <v>38</v>
      </c>
      <c r="E266" s="46" t="s">
        <v>39</v>
      </c>
      <c r="F266" s="46" t="s">
        <v>40</v>
      </c>
      <c r="G266" s="46" t="s">
        <v>41</v>
      </c>
      <c r="H266" s="46" t="s">
        <v>42</v>
      </c>
      <c r="I266" s="46" t="s">
        <v>43</v>
      </c>
      <c r="J266" s="46" t="s">
        <v>44</v>
      </c>
      <c r="K266" s="46" t="s">
        <v>45</v>
      </c>
      <c r="L266" s="46" t="s">
        <v>46</v>
      </c>
      <c r="M266" s="47" t="s">
        <v>47</v>
      </c>
      <c r="N266" s="46" t="s">
        <v>48</v>
      </c>
      <c r="O266" s="46" t="s">
        <v>49</v>
      </c>
      <c r="P266" s="48" t="s">
        <v>50</v>
      </c>
      <c r="Q266" s="48" t="s">
        <v>51</v>
      </c>
    </row>
    <row r="267" spans="1:17" ht="45" x14ac:dyDescent="0.25">
      <c r="A267" s="62">
        <v>1</v>
      </c>
      <c r="B267" s="49" t="s">
        <v>1323</v>
      </c>
      <c r="C267" s="49" t="s">
        <v>1323</v>
      </c>
      <c r="D267" s="49" t="s">
        <v>1379</v>
      </c>
      <c r="E267" s="101" t="s">
        <v>1422</v>
      </c>
      <c r="F267" s="101" t="s">
        <v>21</v>
      </c>
      <c r="G267" s="328" t="s">
        <v>54</v>
      </c>
      <c r="H267" s="101" t="s">
        <v>157</v>
      </c>
      <c r="I267" s="101" t="s">
        <v>158</v>
      </c>
      <c r="J267" s="101" t="s">
        <v>22</v>
      </c>
      <c r="K267" s="101">
        <v>11</v>
      </c>
      <c r="L267" s="101">
        <v>0</v>
      </c>
      <c r="M267" s="101">
        <v>385</v>
      </c>
      <c r="N267" s="101" t="s">
        <v>54</v>
      </c>
      <c r="O267" s="323">
        <v>430007533</v>
      </c>
      <c r="P267" s="323">
        <v>484</v>
      </c>
      <c r="Q267" s="326"/>
    </row>
    <row r="268" spans="1:17" ht="165" x14ac:dyDescent="0.25">
      <c r="A268" s="62">
        <f>+A267+1</f>
        <v>2</v>
      </c>
      <c r="B268" s="49" t="s">
        <v>1323</v>
      </c>
      <c r="C268" s="49" t="s">
        <v>1323</v>
      </c>
      <c r="D268" s="49" t="s">
        <v>1379</v>
      </c>
      <c r="E268" s="101" t="s">
        <v>1423</v>
      </c>
      <c r="F268" s="101" t="s">
        <v>21</v>
      </c>
      <c r="G268" s="101" t="s">
        <v>54</v>
      </c>
      <c r="H268" s="101" t="s">
        <v>152</v>
      </c>
      <c r="I268" s="101" t="s">
        <v>153</v>
      </c>
      <c r="J268" s="101" t="s">
        <v>22</v>
      </c>
      <c r="K268" s="101">
        <v>0</v>
      </c>
      <c r="L268" s="101">
        <v>10</v>
      </c>
      <c r="M268" s="101">
        <v>1355</v>
      </c>
      <c r="N268" s="101" t="s">
        <v>54</v>
      </c>
      <c r="O268" s="323">
        <v>739716265</v>
      </c>
      <c r="P268" s="323">
        <v>487</v>
      </c>
      <c r="Q268" s="326" t="s">
        <v>1424</v>
      </c>
    </row>
    <row r="269" spans="1:17" ht="165" x14ac:dyDescent="0.25">
      <c r="A269" s="62">
        <f t="shared" ref="A269:A274" si="6">+A268+1</f>
        <v>3</v>
      </c>
      <c r="B269" s="49" t="s">
        <v>1323</v>
      </c>
      <c r="C269" s="49" t="s">
        <v>1323</v>
      </c>
      <c r="D269" s="49" t="s">
        <v>1379</v>
      </c>
      <c r="E269" s="101" t="s">
        <v>1425</v>
      </c>
      <c r="F269" s="101" t="s">
        <v>21</v>
      </c>
      <c r="G269" s="101" t="s">
        <v>54</v>
      </c>
      <c r="H269" s="101" t="s">
        <v>59</v>
      </c>
      <c r="I269" s="101" t="s">
        <v>682</v>
      </c>
      <c r="J269" s="101" t="s">
        <v>22</v>
      </c>
      <c r="K269" s="101">
        <v>0</v>
      </c>
      <c r="L269" s="101">
        <v>7</v>
      </c>
      <c r="M269" s="101">
        <v>352</v>
      </c>
      <c r="N269" s="101" t="s">
        <v>54</v>
      </c>
      <c r="O269" s="323">
        <v>661822924</v>
      </c>
      <c r="P269" s="323">
        <v>491</v>
      </c>
      <c r="Q269" s="326" t="s">
        <v>1424</v>
      </c>
    </row>
    <row r="270" spans="1:17" x14ac:dyDescent="0.25">
      <c r="A270" s="62">
        <f t="shared" si="6"/>
        <v>4</v>
      </c>
      <c r="B270" s="49"/>
      <c r="C270" s="50"/>
      <c r="D270" s="49"/>
      <c r="E270" s="101"/>
      <c r="F270" s="101"/>
      <c r="G270" s="101"/>
      <c r="H270" s="101"/>
      <c r="I270" s="101"/>
      <c r="J270" s="101"/>
      <c r="K270" s="101"/>
      <c r="L270" s="101"/>
      <c r="M270" s="101"/>
      <c r="N270" s="101"/>
      <c r="O270" s="323"/>
      <c r="P270" s="323"/>
      <c r="Q270" s="326"/>
    </row>
    <row r="271" spans="1:17" x14ac:dyDescent="0.25">
      <c r="A271" s="62">
        <f t="shared" si="6"/>
        <v>5</v>
      </c>
      <c r="B271" s="49"/>
      <c r="C271" s="50"/>
      <c r="D271" s="49"/>
      <c r="E271" s="101"/>
      <c r="F271" s="101"/>
      <c r="G271" s="101"/>
      <c r="H271" s="101"/>
      <c r="I271" s="101"/>
      <c r="J271" s="101"/>
      <c r="K271" s="101"/>
      <c r="L271" s="101"/>
      <c r="M271" s="101"/>
      <c r="N271" s="101"/>
      <c r="O271" s="323"/>
      <c r="P271" s="323"/>
      <c r="Q271" s="326"/>
    </row>
    <row r="272" spans="1:17" x14ac:dyDescent="0.25">
      <c r="A272" s="62">
        <f t="shared" si="6"/>
        <v>6</v>
      </c>
      <c r="B272" s="49"/>
      <c r="C272" s="50"/>
      <c r="D272" s="49"/>
      <c r="E272" s="101"/>
      <c r="F272" s="101"/>
      <c r="G272" s="101"/>
      <c r="H272" s="101"/>
      <c r="I272" s="101"/>
      <c r="J272" s="101"/>
      <c r="K272" s="101"/>
      <c r="L272" s="101"/>
      <c r="M272" s="101"/>
      <c r="N272" s="101"/>
      <c r="O272" s="323"/>
      <c r="P272" s="323"/>
      <c r="Q272" s="326"/>
    </row>
    <row r="273" spans="1:17" x14ac:dyDescent="0.25">
      <c r="A273" s="62">
        <f t="shared" si="6"/>
        <v>7</v>
      </c>
      <c r="B273" s="49"/>
      <c r="C273" s="50"/>
      <c r="D273" s="49"/>
      <c r="E273" s="101"/>
      <c r="F273" s="101"/>
      <c r="G273" s="101"/>
      <c r="H273" s="101"/>
      <c r="I273" s="101"/>
      <c r="J273" s="101"/>
      <c r="K273" s="101"/>
      <c r="L273" s="101"/>
      <c r="M273" s="101"/>
      <c r="N273" s="101"/>
      <c r="O273" s="323"/>
      <c r="P273" s="323"/>
      <c r="Q273" s="326"/>
    </row>
    <row r="274" spans="1:17" x14ac:dyDescent="0.25">
      <c r="A274" s="62">
        <f t="shared" si="6"/>
        <v>8</v>
      </c>
      <c r="B274" s="49"/>
      <c r="C274" s="50"/>
      <c r="D274" s="49"/>
      <c r="E274" s="101"/>
      <c r="F274" s="101"/>
      <c r="G274" s="101"/>
      <c r="H274" s="101"/>
      <c r="I274" s="101"/>
      <c r="J274" s="101"/>
      <c r="K274" s="101"/>
      <c r="L274" s="101"/>
      <c r="M274" s="101"/>
      <c r="N274" s="101"/>
      <c r="O274" s="323"/>
      <c r="P274" s="323"/>
      <c r="Q274" s="326"/>
    </row>
    <row r="275" spans="1:17" x14ac:dyDescent="0.25">
      <c r="A275" s="62"/>
      <c r="B275" s="63" t="s">
        <v>31</v>
      </c>
      <c r="C275" s="50"/>
      <c r="D275" s="49"/>
      <c r="E275" s="64"/>
      <c r="F275" s="52"/>
      <c r="G275" s="52"/>
      <c r="H275" s="52"/>
      <c r="I275" s="55"/>
      <c r="J275" s="55"/>
      <c r="K275" s="67">
        <f t="shared" ref="K275:N275" si="7">SUM(K267:K274)</f>
        <v>11</v>
      </c>
      <c r="L275" s="67">
        <f t="shared" si="7"/>
        <v>17</v>
      </c>
      <c r="M275" s="66">
        <f t="shared" si="7"/>
        <v>2092</v>
      </c>
      <c r="N275" s="67">
        <f t="shared" si="7"/>
        <v>0</v>
      </c>
      <c r="O275" s="57"/>
      <c r="P275" s="57"/>
      <c r="Q275" s="68"/>
    </row>
    <row r="276" spans="1:17" x14ac:dyDescent="0.25">
      <c r="B276" s="69"/>
      <c r="C276" s="69"/>
      <c r="D276" s="69"/>
      <c r="E276" s="70"/>
      <c r="F276" s="69"/>
      <c r="G276" s="69"/>
      <c r="H276" s="69"/>
      <c r="I276" s="69"/>
      <c r="J276" s="69"/>
      <c r="K276" s="69"/>
      <c r="L276" s="69"/>
      <c r="M276" s="69"/>
      <c r="N276" s="69"/>
      <c r="O276" s="69"/>
      <c r="P276" s="69"/>
    </row>
    <row r="277" spans="1:17" ht="18.75" x14ac:dyDescent="0.25">
      <c r="B277" s="72" t="s">
        <v>172</v>
      </c>
      <c r="C277" s="89">
        <f>+K275</f>
        <v>11</v>
      </c>
      <c r="H277" s="76"/>
      <c r="I277" s="76"/>
      <c r="J277" s="76"/>
      <c r="K277" s="76"/>
      <c r="L277" s="76"/>
      <c r="M277" s="76"/>
      <c r="N277" s="69"/>
      <c r="O277" s="69"/>
      <c r="P277" s="69"/>
    </row>
    <row r="279" spans="1:17" ht="15.75" thickBot="1" x14ac:dyDescent="0.3"/>
    <row r="280" spans="1:17" ht="30.75" thickBot="1" x14ac:dyDescent="0.3">
      <c r="B280" s="90" t="s">
        <v>173</v>
      </c>
      <c r="C280" s="91" t="s">
        <v>174</v>
      </c>
      <c r="D280" s="90" t="s">
        <v>30</v>
      </c>
      <c r="E280" s="91" t="s">
        <v>175</v>
      </c>
    </row>
    <row r="281" spans="1:17" x14ac:dyDescent="0.25">
      <c r="B281" s="92" t="s">
        <v>176</v>
      </c>
      <c r="C281" s="93">
        <v>20</v>
      </c>
      <c r="D281" s="93">
        <v>20</v>
      </c>
      <c r="E281" s="1094">
        <f>+D281+D282+D283</f>
        <v>20</v>
      </c>
    </row>
    <row r="282" spans="1:17" x14ac:dyDescent="0.25">
      <c r="B282" s="92" t="s">
        <v>177</v>
      </c>
      <c r="C282" s="74">
        <v>30</v>
      </c>
      <c r="D282" s="668">
        <v>0</v>
      </c>
      <c r="E282" s="1095"/>
    </row>
    <row r="283" spans="1:17" ht="15.75" thickBot="1" x14ac:dyDescent="0.3">
      <c r="B283" s="92" t="s">
        <v>178</v>
      </c>
      <c r="C283" s="94">
        <v>40</v>
      </c>
      <c r="D283" s="94">
        <v>0</v>
      </c>
      <c r="E283" s="1096"/>
    </row>
    <row r="285" spans="1:17" ht="15.75" thickBot="1" x14ac:dyDescent="0.3"/>
    <row r="286" spans="1:17" ht="27" thickBot="1" x14ac:dyDescent="0.3">
      <c r="B286" s="1091" t="s">
        <v>179</v>
      </c>
      <c r="C286" s="1092"/>
      <c r="D286" s="1092"/>
      <c r="E286" s="1092"/>
      <c r="F286" s="1092"/>
      <c r="G286" s="1092"/>
      <c r="H286" s="1092"/>
      <c r="I286" s="1092"/>
      <c r="J286" s="1092"/>
      <c r="K286" s="1092"/>
      <c r="L286" s="1092"/>
      <c r="M286" s="1092"/>
      <c r="N286" s="1093"/>
    </row>
    <row r="288" spans="1:17" ht="75" x14ac:dyDescent="0.25">
      <c r="B288" s="78" t="s">
        <v>111</v>
      </c>
      <c r="C288" s="78" t="s">
        <v>112</v>
      </c>
      <c r="D288" s="78" t="s">
        <v>113</v>
      </c>
      <c r="E288" s="78" t="s">
        <v>114</v>
      </c>
      <c r="F288" s="78" t="s">
        <v>115</v>
      </c>
      <c r="G288" s="78" t="s">
        <v>116</v>
      </c>
      <c r="H288" s="78" t="s">
        <v>117</v>
      </c>
      <c r="I288" s="78" t="s">
        <v>118</v>
      </c>
      <c r="J288" s="1084" t="s">
        <v>119</v>
      </c>
      <c r="K288" s="1085"/>
      <c r="L288" s="1086"/>
      <c r="M288" s="78" t="s">
        <v>120</v>
      </c>
      <c r="N288" s="78" t="s">
        <v>121</v>
      </c>
      <c r="O288" s="78" t="s">
        <v>122</v>
      </c>
      <c r="P288" s="1084" t="s">
        <v>97</v>
      </c>
      <c r="Q288" s="1086"/>
    </row>
    <row r="289" spans="2:17" ht="30" x14ac:dyDescent="0.25">
      <c r="B289" s="85" t="s">
        <v>180</v>
      </c>
      <c r="C289" s="85">
        <v>1</v>
      </c>
      <c r="D289" s="85" t="s">
        <v>1426</v>
      </c>
      <c r="E289" s="81">
        <v>43787955</v>
      </c>
      <c r="F289" s="85" t="s">
        <v>396</v>
      </c>
      <c r="G289" s="81" t="s">
        <v>183</v>
      </c>
      <c r="H289" s="81" t="s">
        <v>1427</v>
      </c>
      <c r="I289" s="82" t="s">
        <v>54</v>
      </c>
      <c r="J289" s="86" t="s">
        <v>1343</v>
      </c>
      <c r="K289" s="87" t="s">
        <v>988</v>
      </c>
      <c r="L289" s="87" t="s">
        <v>1428</v>
      </c>
      <c r="M289" s="41" t="s">
        <v>21</v>
      </c>
      <c r="N289" s="41" t="s">
        <v>21</v>
      </c>
      <c r="O289" s="41" t="s">
        <v>21</v>
      </c>
      <c r="P289" s="993"/>
      <c r="Q289" s="993"/>
    </row>
    <row r="290" spans="2:17" ht="60" x14ac:dyDescent="0.25">
      <c r="B290" s="85" t="s">
        <v>214</v>
      </c>
      <c r="C290" s="85">
        <v>1</v>
      </c>
      <c r="D290" s="85" t="s">
        <v>1429</v>
      </c>
      <c r="E290" s="81">
        <v>8125875</v>
      </c>
      <c r="F290" s="85" t="s">
        <v>396</v>
      </c>
      <c r="G290" s="81" t="s">
        <v>183</v>
      </c>
      <c r="H290" s="81" t="s">
        <v>1430</v>
      </c>
      <c r="I290" s="82" t="s">
        <v>54</v>
      </c>
      <c r="J290" s="86" t="s">
        <v>1343</v>
      </c>
      <c r="K290" s="87" t="s">
        <v>1431</v>
      </c>
      <c r="L290" s="87" t="s">
        <v>1432</v>
      </c>
      <c r="M290" s="41" t="s">
        <v>21</v>
      </c>
      <c r="N290" s="41" t="s">
        <v>21</v>
      </c>
      <c r="O290" s="41" t="s">
        <v>21</v>
      </c>
      <c r="P290" s="668"/>
      <c r="Q290" s="668"/>
    </row>
    <row r="291" spans="2:17" ht="30.75" thickBot="1" x14ac:dyDescent="0.3">
      <c r="B291" s="85" t="s">
        <v>208</v>
      </c>
      <c r="C291" s="85">
        <v>1</v>
      </c>
      <c r="D291" s="81" t="s">
        <v>1396</v>
      </c>
      <c r="E291" s="81">
        <v>98537109</v>
      </c>
      <c r="F291" s="81" t="s">
        <v>1397</v>
      </c>
      <c r="G291" s="85" t="s">
        <v>1398</v>
      </c>
      <c r="H291" s="81" t="s">
        <v>1399</v>
      </c>
      <c r="I291" s="82" t="s">
        <v>54</v>
      </c>
      <c r="J291" s="86" t="s">
        <v>1343</v>
      </c>
      <c r="K291" s="84" t="s">
        <v>1400</v>
      </c>
      <c r="L291" s="87" t="s">
        <v>1401</v>
      </c>
      <c r="M291" s="41" t="s">
        <v>21</v>
      </c>
      <c r="N291" s="41" t="s">
        <v>21</v>
      </c>
      <c r="O291" s="41" t="s">
        <v>21</v>
      </c>
      <c r="P291" s="993"/>
      <c r="Q291" s="993"/>
    </row>
    <row r="292" spans="2:17" ht="30" x14ac:dyDescent="0.25">
      <c r="B292" s="42" t="s">
        <v>20</v>
      </c>
      <c r="C292" s="42" t="s">
        <v>173</v>
      </c>
      <c r="D292" s="78" t="s">
        <v>174</v>
      </c>
      <c r="E292" s="42" t="s">
        <v>30</v>
      </c>
      <c r="F292" s="91" t="s">
        <v>194</v>
      </c>
      <c r="G292" s="96"/>
    </row>
    <row r="293" spans="2:17" ht="108" x14ac:dyDescent="0.2">
      <c r="B293" s="1097" t="s">
        <v>195</v>
      </c>
      <c r="C293" s="97" t="s">
        <v>196</v>
      </c>
      <c r="D293" s="668">
        <v>25</v>
      </c>
      <c r="E293" s="668">
        <v>25</v>
      </c>
      <c r="F293" s="1098">
        <f>+E293+E294+E295</f>
        <v>60</v>
      </c>
      <c r="G293" s="98"/>
    </row>
    <row r="294" spans="2:17" ht="96" x14ac:dyDescent="0.2">
      <c r="B294" s="1097"/>
      <c r="C294" s="97" t="s">
        <v>197</v>
      </c>
      <c r="D294" s="675">
        <v>25</v>
      </c>
      <c r="E294" s="668">
        <v>25</v>
      </c>
      <c r="F294" s="1099"/>
      <c r="G294" s="98"/>
    </row>
    <row r="295" spans="2:17" ht="60" x14ac:dyDescent="0.2">
      <c r="B295" s="1097"/>
      <c r="C295" s="97" t="s">
        <v>198</v>
      </c>
      <c r="D295" s="668">
        <v>10</v>
      </c>
      <c r="E295" s="668">
        <v>10</v>
      </c>
      <c r="F295" s="1100"/>
      <c r="G295" s="98"/>
    </row>
    <row r="296" spans="2:17" x14ac:dyDescent="0.25">
      <c r="C296"/>
    </row>
    <row r="299" spans="2:17" x14ac:dyDescent="0.25">
      <c r="B299" s="39" t="s">
        <v>199</v>
      </c>
    </row>
    <row r="302" spans="2:17" x14ac:dyDescent="0.25">
      <c r="B302" s="40" t="s">
        <v>20</v>
      </c>
      <c r="C302" s="40" t="s">
        <v>29</v>
      </c>
      <c r="D302" s="42" t="s">
        <v>30</v>
      </c>
      <c r="E302" s="42" t="s">
        <v>31</v>
      </c>
    </row>
    <row r="303" spans="2:17" ht="28.5" x14ac:dyDescent="0.25">
      <c r="B303" s="43" t="s">
        <v>200</v>
      </c>
      <c r="C303" s="44">
        <v>40</v>
      </c>
      <c r="D303" s="668">
        <f>+E281</f>
        <v>20</v>
      </c>
      <c r="E303" s="1081">
        <f>+D303+D304</f>
        <v>80</v>
      </c>
    </row>
    <row r="304" spans="2:17" ht="42.75" x14ac:dyDescent="0.25">
      <c r="B304" s="43" t="s">
        <v>201</v>
      </c>
      <c r="C304" s="44">
        <v>60</v>
      </c>
      <c r="D304" s="668">
        <f>+F293</f>
        <v>60</v>
      </c>
      <c r="E304" s="1082"/>
    </row>
    <row r="306" spans="2:16" x14ac:dyDescent="0.25">
      <c r="B306" s="1" t="s">
        <v>1433</v>
      </c>
    </row>
    <row r="308" spans="2:16" ht="26.25" x14ac:dyDescent="0.25">
      <c r="B308" s="1072" t="s">
        <v>1</v>
      </c>
      <c r="C308" s="1073"/>
      <c r="D308" s="1073"/>
      <c r="E308" s="1073"/>
      <c r="F308" s="1073"/>
      <c r="G308" s="1073"/>
      <c r="H308" s="1073"/>
      <c r="I308" s="1073"/>
      <c r="J308" s="1073"/>
      <c r="K308" s="1073"/>
      <c r="L308" s="1073"/>
      <c r="M308" s="1073"/>
      <c r="N308" s="1073"/>
      <c r="O308" s="1073"/>
      <c r="P308" s="1073"/>
    </row>
    <row r="310" spans="2:16" ht="26.25" x14ac:dyDescent="0.25">
      <c r="B310" s="1072" t="s">
        <v>2</v>
      </c>
      <c r="C310" s="1073"/>
      <c r="D310" s="1073"/>
      <c r="E310" s="1073"/>
      <c r="F310" s="1073"/>
      <c r="G310" s="1073"/>
      <c r="H310" s="1073"/>
      <c r="I310" s="1073"/>
      <c r="J310" s="1073"/>
      <c r="K310" s="1073"/>
      <c r="L310" s="1073"/>
      <c r="M310" s="1073"/>
      <c r="N310" s="1073"/>
      <c r="O310" s="1073"/>
      <c r="P310" s="1073"/>
    </row>
    <row r="311" spans="2:16" ht="15.75" thickBot="1" x14ac:dyDescent="0.3"/>
    <row r="312" spans="2:16" ht="21.75" thickBot="1" x14ac:dyDescent="0.3">
      <c r="B312" s="3" t="s">
        <v>3</v>
      </c>
      <c r="C312" s="1074" t="s">
        <v>1321</v>
      </c>
      <c r="D312" s="1074"/>
      <c r="E312" s="1074"/>
      <c r="F312" s="1074"/>
      <c r="G312" s="1074"/>
      <c r="H312" s="1074"/>
      <c r="I312" s="1074"/>
      <c r="J312" s="1074"/>
      <c r="K312" s="1074"/>
      <c r="L312" s="1074"/>
      <c r="M312" s="1074"/>
      <c r="N312" s="1075"/>
    </row>
    <row r="313" spans="2:16" ht="16.5" thickBot="1" x14ac:dyDescent="0.3">
      <c r="B313" s="4" t="s">
        <v>5</v>
      </c>
      <c r="C313" s="1074"/>
      <c r="D313" s="1074"/>
      <c r="E313" s="1074"/>
      <c r="F313" s="1074"/>
      <c r="G313" s="1074"/>
      <c r="H313" s="1074"/>
      <c r="I313" s="1074"/>
      <c r="J313" s="1074"/>
      <c r="K313" s="1074"/>
      <c r="L313" s="1074"/>
      <c r="M313" s="1074"/>
      <c r="N313" s="1075"/>
    </row>
    <row r="314" spans="2:16" ht="16.5" thickBot="1" x14ac:dyDescent="0.3">
      <c r="B314" s="4" t="s">
        <v>6</v>
      </c>
      <c r="C314" s="1074"/>
      <c r="D314" s="1074"/>
      <c r="E314" s="1074"/>
      <c r="F314" s="1074"/>
      <c r="G314" s="1074"/>
      <c r="H314" s="1074"/>
      <c r="I314" s="1074"/>
      <c r="J314" s="1074"/>
      <c r="K314" s="1074"/>
      <c r="L314" s="1074"/>
      <c r="M314" s="1074"/>
      <c r="N314" s="1075"/>
    </row>
    <row r="315" spans="2:16" ht="16.5" thickBot="1" x14ac:dyDescent="0.3">
      <c r="B315" s="4" t="s">
        <v>7</v>
      </c>
      <c r="C315" s="1074"/>
      <c r="D315" s="1074"/>
      <c r="E315" s="1074"/>
      <c r="F315" s="1074"/>
      <c r="G315" s="1074"/>
      <c r="H315" s="1074"/>
      <c r="I315" s="1074"/>
      <c r="J315" s="1074"/>
      <c r="K315" s="1074"/>
      <c r="L315" s="1074"/>
      <c r="M315" s="1074"/>
      <c r="N315" s="1075"/>
    </row>
    <row r="316" spans="2:16" ht="16.5" thickBot="1" x14ac:dyDescent="0.3">
      <c r="B316" s="4" t="s">
        <v>8</v>
      </c>
      <c r="C316" s="1076">
        <v>28</v>
      </c>
      <c r="D316" s="1076"/>
      <c r="E316" s="1077"/>
      <c r="F316" s="5"/>
      <c r="G316" s="5"/>
      <c r="H316" s="5"/>
      <c r="I316" s="5"/>
      <c r="J316" s="5"/>
      <c r="K316" s="5"/>
      <c r="L316" s="5"/>
      <c r="M316" s="5"/>
      <c r="N316" s="6"/>
    </row>
    <row r="317" spans="2:16" ht="16.5" thickBot="1" x14ac:dyDescent="0.3">
      <c r="B317" s="7" t="s">
        <v>10</v>
      </c>
      <c r="C317" s="8" t="s">
        <v>1322</v>
      </c>
      <c r="D317" s="9"/>
      <c r="E317" s="9"/>
      <c r="F317" s="9"/>
      <c r="G317" s="9"/>
      <c r="H317" s="9"/>
      <c r="I317" s="9"/>
      <c r="J317" s="9"/>
      <c r="K317" s="9"/>
      <c r="L317" s="9"/>
      <c r="M317" s="9"/>
      <c r="N317" s="10"/>
    </row>
    <row r="318" spans="2:16" ht="15.75" x14ac:dyDescent="0.25">
      <c r="B318" s="11"/>
      <c r="C318" s="12"/>
      <c r="D318" s="13"/>
      <c r="E318" s="13"/>
      <c r="F318" s="13"/>
      <c r="G318" s="13"/>
      <c r="H318" s="13"/>
      <c r="I318" s="14"/>
      <c r="J318" s="14"/>
      <c r="K318" s="14"/>
      <c r="L318" s="14"/>
      <c r="M318" s="14"/>
      <c r="N318" s="13"/>
    </row>
    <row r="319" spans="2:16" x14ac:dyDescent="0.25">
      <c r="I319" s="14"/>
      <c r="J319" s="14"/>
      <c r="K319" s="14"/>
      <c r="L319" s="14"/>
      <c r="M319" s="14"/>
      <c r="N319" s="15"/>
    </row>
    <row r="320" spans="2:16" x14ac:dyDescent="0.25">
      <c r="B320" s="1078" t="s">
        <v>12</v>
      </c>
      <c r="C320" s="1078"/>
      <c r="D320" s="672" t="s">
        <v>13</v>
      </c>
      <c r="E320" s="672" t="s">
        <v>14</v>
      </c>
      <c r="F320" s="672" t="s">
        <v>15</v>
      </c>
      <c r="G320" s="16"/>
      <c r="I320" s="17"/>
      <c r="J320" s="17"/>
      <c r="K320" s="17"/>
      <c r="L320" s="17"/>
      <c r="M320" s="17"/>
      <c r="N320" s="15"/>
    </row>
    <row r="321" spans="1:14" x14ac:dyDescent="0.25">
      <c r="B321" s="1078"/>
      <c r="C321" s="1078"/>
      <c r="D321" s="672">
        <v>28</v>
      </c>
      <c r="E321" s="18">
        <v>2590142576</v>
      </c>
      <c r="F321" s="319">
        <v>952</v>
      </c>
      <c r="G321" s="20"/>
      <c r="I321" s="21"/>
      <c r="J321" s="21"/>
      <c r="K321" s="21"/>
      <c r="L321" s="21"/>
      <c r="M321" s="21"/>
      <c r="N321" s="15"/>
    </row>
    <row r="322" spans="1:14" x14ac:dyDescent="0.25">
      <c r="B322" s="1078"/>
      <c r="C322" s="1078"/>
      <c r="D322" s="672"/>
      <c r="E322" s="18"/>
      <c r="F322" s="18"/>
      <c r="G322" s="20"/>
      <c r="I322" s="21"/>
      <c r="J322" s="21"/>
      <c r="K322" s="21"/>
      <c r="L322" s="21"/>
      <c r="M322" s="21"/>
      <c r="N322" s="15"/>
    </row>
    <row r="323" spans="1:14" x14ac:dyDescent="0.25">
      <c r="B323" s="1078"/>
      <c r="C323" s="1078"/>
      <c r="D323" s="672"/>
      <c r="E323" s="18"/>
      <c r="F323" s="18"/>
      <c r="G323" s="20"/>
      <c r="I323" s="21"/>
      <c r="J323" s="21"/>
      <c r="K323" s="21"/>
      <c r="L323" s="21"/>
      <c r="M323" s="21"/>
      <c r="N323" s="15"/>
    </row>
    <row r="324" spans="1:14" x14ac:dyDescent="0.25">
      <c r="B324" s="1078"/>
      <c r="C324" s="1078"/>
      <c r="D324" s="672"/>
      <c r="E324" s="22"/>
      <c r="F324" s="18"/>
      <c r="G324" s="20"/>
      <c r="H324" s="23"/>
      <c r="I324" s="21"/>
      <c r="J324" s="21"/>
      <c r="K324" s="21"/>
      <c r="L324" s="21"/>
      <c r="M324" s="21"/>
      <c r="N324" s="24"/>
    </row>
    <row r="325" spans="1:14" x14ac:dyDescent="0.25">
      <c r="B325" s="1078"/>
      <c r="C325" s="1078"/>
      <c r="D325" s="672"/>
      <c r="E325" s="22"/>
      <c r="F325" s="18"/>
      <c r="G325" s="20"/>
      <c r="H325" s="23"/>
      <c r="I325" s="25"/>
      <c r="J325" s="25"/>
      <c r="K325" s="25"/>
      <c r="L325" s="25"/>
      <c r="M325" s="25"/>
      <c r="N325" s="24"/>
    </row>
    <row r="326" spans="1:14" x14ac:dyDescent="0.25">
      <c r="B326" s="1078"/>
      <c r="C326" s="1078"/>
      <c r="D326" s="672"/>
      <c r="E326" s="22"/>
      <c r="F326" s="18"/>
      <c r="G326" s="20"/>
      <c r="H326" s="23"/>
      <c r="I326" s="14"/>
      <c r="J326" s="14"/>
      <c r="K326" s="14"/>
      <c r="L326" s="14"/>
      <c r="M326" s="14"/>
      <c r="N326" s="24"/>
    </row>
    <row r="327" spans="1:14" x14ac:dyDescent="0.25">
      <c r="B327" s="1078"/>
      <c r="C327" s="1078"/>
      <c r="D327" s="672"/>
      <c r="E327" s="22"/>
      <c r="F327" s="18"/>
      <c r="G327" s="20"/>
      <c r="H327" s="23"/>
      <c r="I327" s="14"/>
      <c r="J327" s="14"/>
      <c r="K327" s="14"/>
      <c r="L327" s="14"/>
      <c r="M327" s="14"/>
      <c r="N327" s="24"/>
    </row>
    <row r="328" spans="1:14" ht="15.75" thickBot="1" x14ac:dyDescent="0.3">
      <c r="B328" s="1079" t="s">
        <v>16</v>
      </c>
      <c r="C328" s="1080"/>
      <c r="D328" s="672"/>
      <c r="E328" s="26"/>
      <c r="F328" s="18"/>
      <c r="G328" s="20"/>
      <c r="H328" s="23"/>
      <c r="I328" s="14"/>
      <c r="J328" s="14"/>
      <c r="K328" s="14"/>
      <c r="L328" s="14"/>
      <c r="M328" s="14"/>
      <c r="N328" s="24"/>
    </row>
    <row r="329" spans="1:14" ht="45.75" thickBot="1" x14ac:dyDescent="0.3">
      <c r="A329" s="27"/>
      <c r="B329" s="28" t="s">
        <v>17</v>
      </c>
      <c r="C329" s="28" t="s">
        <v>18</v>
      </c>
      <c r="E329" s="17"/>
      <c r="F329" s="17"/>
      <c r="G329" s="17"/>
      <c r="H329" s="17"/>
      <c r="I329" s="29"/>
      <c r="J329" s="29"/>
      <c r="K329" s="29"/>
      <c r="L329" s="29"/>
      <c r="M329" s="29"/>
    </row>
    <row r="330" spans="1:14" ht="15.75" thickBot="1" x14ac:dyDescent="0.3">
      <c r="A330" s="30">
        <v>1</v>
      </c>
      <c r="C330" s="31">
        <v>761</v>
      </c>
      <c r="D330" s="32"/>
      <c r="E330" s="324">
        <v>2590142576</v>
      </c>
      <c r="F330" s="34"/>
      <c r="G330" s="34"/>
      <c r="H330" s="34"/>
      <c r="I330" s="35"/>
      <c r="J330" s="35"/>
      <c r="K330" s="35"/>
      <c r="L330" s="35"/>
      <c r="M330" s="35"/>
    </row>
    <row r="331" spans="1:14" x14ac:dyDescent="0.25">
      <c r="A331" s="36"/>
      <c r="C331" s="37"/>
      <c r="D331" s="21"/>
      <c r="E331" s="38"/>
      <c r="F331" s="34"/>
      <c r="G331" s="34"/>
      <c r="H331" s="34"/>
      <c r="I331" s="35"/>
      <c r="J331" s="35"/>
      <c r="K331" s="35"/>
      <c r="L331" s="35"/>
      <c r="M331" s="35"/>
    </row>
    <row r="332" spans="1:14" x14ac:dyDescent="0.25">
      <c r="A332" s="36"/>
      <c r="C332" s="37"/>
      <c r="D332" s="21"/>
      <c r="E332" s="38"/>
      <c r="F332" s="34"/>
      <c r="G332" s="34"/>
      <c r="H332" s="34"/>
      <c r="I332" s="35"/>
      <c r="J332" s="35"/>
      <c r="K332" s="35"/>
      <c r="L332" s="35"/>
      <c r="M332" s="35"/>
    </row>
    <row r="333" spans="1:14" x14ac:dyDescent="0.25">
      <c r="A333" s="36"/>
      <c r="B333" s="39" t="s">
        <v>19</v>
      </c>
      <c r="C333"/>
      <c r="D333"/>
      <c r="E333"/>
      <c r="F333"/>
      <c r="G333"/>
      <c r="H333"/>
      <c r="I333" s="14"/>
      <c r="J333" s="14"/>
      <c r="K333" s="14"/>
      <c r="L333" s="14"/>
      <c r="M333" s="14"/>
      <c r="N333" s="15"/>
    </row>
    <row r="334" spans="1:14" x14ac:dyDescent="0.25">
      <c r="A334" s="36"/>
      <c r="B334"/>
      <c r="C334"/>
      <c r="D334"/>
      <c r="E334"/>
      <c r="F334"/>
      <c r="G334"/>
      <c r="H334"/>
      <c r="I334" s="14"/>
      <c r="J334" s="14"/>
      <c r="K334" s="14"/>
      <c r="L334" s="14"/>
      <c r="M334" s="14"/>
      <c r="N334" s="15"/>
    </row>
    <row r="335" spans="1:14" x14ac:dyDescent="0.25">
      <c r="A335" s="36"/>
      <c r="B335" s="40" t="s">
        <v>20</v>
      </c>
      <c r="C335" s="40" t="s">
        <v>21</v>
      </c>
      <c r="D335" s="40" t="s">
        <v>22</v>
      </c>
      <c r="E335"/>
      <c r="F335"/>
      <c r="G335"/>
      <c r="H335"/>
      <c r="I335" s="14"/>
      <c r="J335" s="14"/>
      <c r="K335" s="14"/>
      <c r="L335" s="14"/>
      <c r="M335" s="14"/>
      <c r="N335" s="15"/>
    </row>
    <row r="336" spans="1:14" x14ac:dyDescent="0.25">
      <c r="A336" s="36"/>
      <c r="B336" s="41" t="s">
        <v>23</v>
      </c>
      <c r="C336" s="41" t="s">
        <v>24</v>
      </c>
      <c r="D336" s="41"/>
      <c r="E336"/>
      <c r="F336"/>
      <c r="G336"/>
      <c r="H336"/>
      <c r="I336" s="14"/>
      <c r="J336" s="14"/>
      <c r="K336" s="14"/>
      <c r="L336" s="14"/>
      <c r="M336" s="14"/>
      <c r="N336" s="15"/>
    </row>
    <row r="337" spans="1:14" x14ac:dyDescent="0.25">
      <c r="A337" s="36"/>
      <c r="B337" s="41" t="s">
        <v>25</v>
      </c>
      <c r="C337" s="41" t="s">
        <v>24</v>
      </c>
      <c r="D337" s="41"/>
      <c r="E337"/>
      <c r="F337"/>
      <c r="G337"/>
      <c r="H337"/>
      <c r="I337" s="14"/>
      <c r="J337" s="14"/>
      <c r="K337" s="14"/>
      <c r="L337" s="14"/>
      <c r="M337" s="14"/>
      <c r="N337" s="15"/>
    </row>
    <row r="338" spans="1:14" x14ac:dyDescent="0.25">
      <c r="A338" s="36"/>
      <c r="B338" s="41" t="s">
        <v>26</v>
      </c>
      <c r="C338" s="41"/>
      <c r="D338" s="41" t="s">
        <v>24</v>
      </c>
      <c r="E338"/>
      <c r="F338"/>
      <c r="G338"/>
      <c r="H338"/>
      <c r="I338" s="14"/>
      <c r="J338" s="14"/>
      <c r="K338" s="14"/>
      <c r="L338" s="14"/>
      <c r="M338" s="14"/>
      <c r="N338" s="15"/>
    </row>
    <row r="339" spans="1:14" x14ac:dyDescent="0.25">
      <c r="A339" s="36"/>
      <c r="B339" s="41" t="s">
        <v>27</v>
      </c>
      <c r="C339" s="41"/>
      <c r="D339" s="41" t="s">
        <v>24</v>
      </c>
      <c r="E339"/>
      <c r="F339"/>
      <c r="G339"/>
      <c r="H339"/>
      <c r="I339" s="14"/>
      <c r="J339" s="14"/>
      <c r="K339" s="14"/>
      <c r="L339" s="14"/>
      <c r="M339" s="14"/>
      <c r="N339" s="15"/>
    </row>
    <row r="340" spans="1:14" x14ac:dyDescent="0.25">
      <c r="A340" s="36"/>
      <c r="B340"/>
      <c r="C340"/>
      <c r="D340"/>
      <c r="E340"/>
      <c r="F340"/>
      <c r="G340"/>
      <c r="H340"/>
      <c r="I340" s="14"/>
      <c r="J340" s="14"/>
      <c r="K340" s="14"/>
      <c r="L340" s="14"/>
      <c r="M340" s="14"/>
      <c r="N340" s="15"/>
    </row>
    <row r="341" spans="1:14" x14ac:dyDescent="0.25">
      <c r="A341" s="36"/>
      <c r="B341"/>
      <c r="C341"/>
      <c r="D341"/>
      <c r="E341"/>
      <c r="F341"/>
      <c r="G341"/>
      <c r="H341"/>
      <c r="I341" s="14"/>
      <c r="J341" s="14"/>
      <c r="K341" s="14"/>
      <c r="L341" s="14"/>
      <c r="M341" s="14"/>
      <c r="N341" s="15"/>
    </row>
    <row r="342" spans="1:14" x14ac:dyDescent="0.25">
      <c r="A342" s="36"/>
      <c r="B342" s="39" t="s">
        <v>28</v>
      </c>
      <c r="C342"/>
      <c r="D342"/>
      <c r="E342"/>
      <c r="F342"/>
      <c r="G342"/>
      <c r="H342"/>
      <c r="I342" s="14"/>
      <c r="J342" s="14"/>
      <c r="K342" s="14"/>
      <c r="L342" s="14"/>
      <c r="M342" s="14"/>
      <c r="N342" s="15"/>
    </row>
    <row r="343" spans="1:14" x14ac:dyDescent="0.25">
      <c r="A343" s="36"/>
      <c r="B343"/>
      <c r="C343"/>
      <c r="D343"/>
      <c r="E343"/>
      <c r="F343"/>
      <c r="G343"/>
      <c r="H343"/>
      <c r="I343" s="14"/>
      <c r="J343" s="14"/>
      <c r="K343" s="14"/>
      <c r="L343" s="14"/>
      <c r="M343" s="14"/>
      <c r="N343" s="15"/>
    </row>
    <row r="344" spans="1:14" x14ac:dyDescent="0.25">
      <c r="A344" s="36"/>
      <c r="B344"/>
      <c r="C344"/>
      <c r="D344"/>
      <c r="E344"/>
      <c r="F344"/>
      <c r="G344"/>
      <c r="H344"/>
      <c r="I344" s="14"/>
      <c r="J344" s="14"/>
      <c r="K344" s="14"/>
      <c r="L344" s="14"/>
      <c r="M344" s="14"/>
      <c r="N344" s="15"/>
    </row>
    <row r="345" spans="1:14" x14ac:dyDescent="0.25">
      <c r="A345" s="36"/>
      <c r="B345" s="40" t="s">
        <v>20</v>
      </c>
      <c r="C345" s="40" t="s">
        <v>29</v>
      </c>
      <c r="D345" s="42" t="s">
        <v>30</v>
      </c>
      <c r="E345" s="42" t="s">
        <v>31</v>
      </c>
      <c r="F345"/>
      <c r="G345"/>
      <c r="H345"/>
      <c r="I345" s="14"/>
      <c r="J345" s="14"/>
      <c r="K345" s="14"/>
      <c r="L345" s="14"/>
      <c r="M345" s="14"/>
      <c r="N345" s="15"/>
    </row>
    <row r="346" spans="1:14" ht="28.5" x14ac:dyDescent="0.25">
      <c r="A346" s="36"/>
      <c r="B346" s="43" t="s">
        <v>32</v>
      </c>
      <c r="C346" s="44">
        <v>40</v>
      </c>
      <c r="D346" s="668">
        <v>0</v>
      </c>
      <c r="E346" s="1081">
        <f>+D346+D347</f>
        <v>60</v>
      </c>
      <c r="F346"/>
      <c r="G346"/>
      <c r="H346"/>
      <c r="I346" s="14"/>
      <c r="J346" s="14"/>
      <c r="K346" s="14"/>
      <c r="L346" s="14"/>
      <c r="M346" s="14"/>
      <c r="N346" s="15"/>
    </row>
    <row r="347" spans="1:14" ht="42.75" x14ac:dyDescent="0.25">
      <c r="A347" s="36"/>
      <c r="B347" s="43" t="s">
        <v>33</v>
      </c>
      <c r="C347" s="44">
        <v>60</v>
      </c>
      <c r="D347" s="668">
        <v>60</v>
      </c>
      <c r="E347" s="1082"/>
      <c r="F347"/>
      <c r="G347"/>
      <c r="H347"/>
      <c r="I347" s="14"/>
      <c r="J347" s="14"/>
      <c r="K347" s="14"/>
      <c r="L347" s="14"/>
      <c r="M347" s="14"/>
      <c r="N347" s="15"/>
    </row>
    <row r="348" spans="1:14" x14ac:dyDescent="0.25">
      <c r="A348" s="36"/>
      <c r="C348" s="37"/>
      <c r="D348" s="21"/>
      <c r="E348" s="38"/>
      <c r="F348" s="34"/>
      <c r="G348" s="34"/>
      <c r="H348" s="34"/>
      <c r="I348" s="35"/>
      <c r="J348" s="35"/>
      <c r="K348" s="35"/>
      <c r="L348" s="35"/>
      <c r="M348" s="35"/>
    </row>
    <row r="349" spans="1:14" x14ac:dyDescent="0.25">
      <c r="A349" s="36"/>
      <c r="C349" s="37"/>
      <c r="D349" s="21"/>
      <c r="E349" s="38"/>
      <c r="F349" s="34"/>
      <c r="G349" s="34"/>
      <c r="H349" s="34"/>
      <c r="I349" s="35"/>
      <c r="J349" s="35"/>
      <c r="K349" s="35"/>
      <c r="L349" s="35"/>
      <c r="M349" s="35"/>
    </row>
    <row r="350" spans="1:14" x14ac:dyDescent="0.25">
      <c r="A350" s="36"/>
      <c r="C350" s="37"/>
      <c r="D350" s="21"/>
      <c r="E350" s="38"/>
      <c r="F350" s="34"/>
      <c r="G350" s="34"/>
      <c r="H350" s="34"/>
      <c r="I350" s="35"/>
      <c r="J350" s="35"/>
      <c r="K350" s="35"/>
      <c r="L350" s="35"/>
      <c r="M350" s="35"/>
    </row>
    <row r="351" spans="1:14" ht="15.75" thickBot="1" x14ac:dyDescent="0.3">
      <c r="M351" s="1083" t="s">
        <v>34</v>
      </c>
      <c r="N351" s="1083"/>
    </row>
    <row r="352" spans="1:14" x14ac:dyDescent="0.25">
      <c r="B352" s="39" t="s">
        <v>35</v>
      </c>
      <c r="M352" s="45"/>
      <c r="N352" s="45"/>
    </row>
    <row r="353" spans="1:17" ht="15.75" thickBot="1" x14ac:dyDescent="0.3">
      <c r="M353" s="45"/>
      <c r="N353" s="45"/>
    </row>
    <row r="354" spans="1:17" ht="60" x14ac:dyDescent="0.25">
      <c r="A354" s="14"/>
      <c r="B354" s="46" t="s">
        <v>36</v>
      </c>
      <c r="C354" s="46" t="s">
        <v>37</v>
      </c>
      <c r="D354" s="46" t="s">
        <v>38</v>
      </c>
      <c r="E354" s="46" t="s">
        <v>39</v>
      </c>
      <c r="F354" s="46" t="s">
        <v>40</v>
      </c>
      <c r="G354" s="46" t="s">
        <v>41</v>
      </c>
      <c r="H354" s="46" t="s">
        <v>42</v>
      </c>
      <c r="I354" s="46" t="s">
        <v>43</v>
      </c>
      <c r="J354" s="46" t="s">
        <v>44</v>
      </c>
      <c r="K354" s="46" t="s">
        <v>45</v>
      </c>
      <c r="L354" s="46" t="s">
        <v>46</v>
      </c>
      <c r="M354" s="47" t="s">
        <v>47</v>
      </c>
      <c r="N354" s="46" t="s">
        <v>48</v>
      </c>
      <c r="O354" s="46" t="s">
        <v>49</v>
      </c>
      <c r="P354" s="48" t="s">
        <v>50</v>
      </c>
      <c r="Q354" s="48" t="s">
        <v>51</v>
      </c>
    </row>
    <row r="355" spans="1:17" ht="45" x14ac:dyDescent="0.25">
      <c r="A355" s="62">
        <v>1</v>
      </c>
      <c r="B355" s="49" t="s">
        <v>1323</v>
      </c>
      <c r="C355" s="49" t="s">
        <v>1323</v>
      </c>
      <c r="D355" s="49" t="s">
        <v>1379</v>
      </c>
      <c r="E355" s="64" t="s">
        <v>1434</v>
      </c>
      <c r="F355" s="52" t="s">
        <v>21</v>
      </c>
      <c r="G355" s="53" t="s">
        <v>54</v>
      </c>
      <c r="H355" s="54" t="s">
        <v>1435</v>
      </c>
      <c r="I355" s="55" t="s">
        <v>73</v>
      </c>
      <c r="J355" s="55" t="s">
        <v>22</v>
      </c>
      <c r="K355" s="101">
        <v>10</v>
      </c>
      <c r="L355" s="101">
        <v>0</v>
      </c>
      <c r="M355" s="101">
        <v>1355</v>
      </c>
      <c r="N355" s="101" t="s">
        <v>54</v>
      </c>
      <c r="O355" s="323">
        <v>516742800</v>
      </c>
      <c r="P355" s="323">
        <v>575</v>
      </c>
      <c r="Q355" s="326"/>
    </row>
    <row r="356" spans="1:17" ht="45" x14ac:dyDescent="0.25">
      <c r="A356" s="62">
        <f>+A355+1</f>
        <v>2</v>
      </c>
      <c r="B356" s="49" t="s">
        <v>1323</v>
      </c>
      <c r="C356" s="49" t="s">
        <v>1323</v>
      </c>
      <c r="D356" s="49" t="s">
        <v>1379</v>
      </c>
      <c r="E356" s="64" t="s">
        <v>1436</v>
      </c>
      <c r="F356" s="52" t="s">
        <v>21</v>
      </c>
      <c r="G356" s="52" t="s">
        <v>54</v>
      </c>
      <c r="H356" s="52" t="s">
        <v>152</v>
      </c>
      <c r="I356" s="55" t="s">
        <v>153</v>
      </c>
      <c r="J356" s="55" t="s">
        <v>22</v>
      </c>
      <c r="K356" s="101">
        <v>11</v>
      </c>
      <c r="L356" s="101">
        <v>0</v>
      </c>
      <c r="M356" s="101">
        <v>455</v>
      </c>
      <c r="N356" s="101" t="s">
        <v>54</v>
      </c>
      <c r="O356" s="323">
        <v>517093623</v>
      </c>
      <c r="P356" s="323">
        <v>578</v>
      </c>
      <c r="Q356" s="326"/>
    </row>
    <row r="357" spans="1:17" ht="45" x14ac:dyDescent="0.25">
      <c r="A357" s="62">
        <f t="shared" ref="A357:A362" si="8">+A356+1</f>
        <v>3</v>
      </c>
      <c r="B357" s="49" t="s">
        <v>1323</v>
      </c>
      <c r="C357" s="49" t="s">
        <v>1323</v>
      </c>
      <c r="D357" s="49" t="s">
        <v>1379</v>
      </c>
      <c r="E357" s="101" t="s">
        <v>1437</v>
      </c>
      <c r="F357" s="52" t="s">
        <v>21</v>
      </c>
      <c r="G357" s="52" t="s">
        <v>54</v>
      </c>
      <c r="H357" s="52" t="s">
        <v>1438</v>
      </c>
      <c r="I357" s="55" t="s">
        <v>1439</v>
      </c>
      <c r="J357" s="55" t="s">
        <v>22</v>
      </c>
      <c r="K357" s="101">
        <v>11</v>
      </c>
      <c r="L357" s="101">
        <v>0</v>
      </c>
      <c r="M357" s="101">
        <v>1250</v>
      </c>
      <c r="N357" s="101" t="s">
        <v>54</v>
      </c>
      <c r="O357" s="323">
        <v>2978582200</v>
      </c>
      <c r="P357" s="323">
        <v>580</v>
      </c>
      <c r="Q357" s="326"/>
    </row>
    <row r="358" spans="1:17" x14ac:dyDescent="0.25">
      <c r="A358" s="62">
        <f t="shared" si="8"/>
        <v>4</v>
      </c>
      <c r="B358" s="49"/>
      <c r="C358" s="50"/>
      <c r="D358" s="49"/>
      <c r="E358" s="101"/>
      <c r="F358" s="52"/>
      <c r="G358" s="52"/>
      <c r="H358" s="52"/>
      <c r="I358" s="55"/>
      <c r="J358" s="55"/>
      <c r="K358" s="101"/>
      <c r="L358" s="101"/>
      <c r="M358" s="101"/>
      <c r="N358" s="101"/>
      <c r="O358" s="323"/>
      <c r="P358" s="323"/>
      <c r="Q358" s="326"/>
    </row>
    <row r="359" spans="1:17" x14ac:dyDescent="0.25">
      <c r="A359" s="62">
        <f t="shared" si="8"/>
        <v>5</v>
      </c>
      <c r="B359" s="49"/>
      <c r="C359" s="50"/>
      <c r="D359" s="49"/>
      <c r="E359" s="101"/>
      <c r="F359" s="52"/>
      <c r="G359" s="52"/>
      <c r="H359" s="52"/>
      <c r="I359" s="55"/>
      <c r="J359" s="55"/>
      <c r="K359" s="101"/>
      <c r="L359" s="101"/>
      <c r="M359" s="101"/>
      <c r="N359" s="101"/>
      <c r="O359" s="323"/>
      <c r="P359" s="323"/>
      <c r="Q359" s="326"/>
    </row>
    <row r="360" spans="1:17" x14ac:dyDescent="0.25">
      <c r="A360" s="62">
        <f t="shared" si="8"/>
        <v>6</v>
      </c>
      <c r="B360" s="49"/>
      <c r="C360" s="50"/>
      <c r="D360" s="49"/>
      <c r="E360" s="101"/>
      <c r="F360" s="52"/>
      <c r="G360" s="52"/>
      <c r="H360" s="52"/>
      <c r="I360" s="55"/>
      <c r="J360" s="55"/>
      <c r="K360" s="101"/>
      <c r="L360" s="101"/>
      <c r="M360" s="101"/>
      <c r="N360" s="101"/>
      <c r="O360" s="323"/>
      <c r="P360" s="323"/>
      <c r="Q360" s="326"/>
    </row>
    <row r="361" spans="1:17" x14ac:dyDescent="0.25">
      <c r="A361" s="62">
        <f t="shared" si="8"/>
        <v>7</v>
      </c>
      <c r="B361" s="49"/>
      <c r="C361" s="50"/>
      <c r="D361" s="49"/>
      <c r="E361" s="101"/>
      <c r="F361" s="52"/>
      <c r="G361" s="52"/>
      <c r="H361" s="52"/>
      <c r="I361" s="55"/>
      <c r="J361" s="55"/>
      <c r="K361" s="101"/>
      <c r="L361" s="101"/>
      <c r="M361" s="101"/>
      <c r="N361" s="101"/>
      <c r="O361" s="323"/>
      <c r="P361" s="323"/>
      <c r="Q361" s="326"/>
    </row>
    <row r="362" spans="1:17" x14ac:dyDescent="0.25">
      <c r="A362" s="62">
        <f t="shared" si="8"/>
        <v>8</v>
      </c>
      <c r="B362" s="49"/>
      <c r="C362" s="50"/>
      <c r="D362" s="49"/>
      <c r="E362" s="101"/>
      <c r="F362" s="52"/>
      <c r="G362" s="52"/>
      <c r="H362" s="52"/>
      <c r="I362" s="55"/>
      <c r="J362" s="55"/>
      <c r="K362" s="101"/>
      <c r="L362" s="101"/>
      <c r="M362" s="101"/>
      <c r="N362" s="101"/>
      <c r="O362" s="323"/>
      <c r="P362" s="323"/>
      <c r="Q362" s="326"/>
    </row>
    <row r="363" spans="1:17" x14ac:dyDescent="0.25">
      <c r="A363" s="62"/>
      <c r="B363" s="63" t="s">
        <v>31</v>
      </c>
      <c r="C363" s="50"/>
      <c r="D363" s="49"/>
      <c r="E363" s="64"/>
      <c r="F363" s="52"/>
      <c r="G363" s="52"/>
      <c r="H363" s="52"/>
      <c r="I363" s="55"/>
      <c r="J363" s="55"/>
      <c r="K363" s="67">
        <f t="shared" ref="K363:N363" si="9">SUM(K355:K362)</f>
        <v>32</v>
      </c>
      <c r="L363" s="67">
        <f t="shared" si="9"/>
        <v>0</v>
      </c>
      <c r="M363" s="66">
        <f t="shared" si="9"/>
        <v>3060</v>
      </c>
      <c r="N363" s="67">
        <f t="shared" si="9"/>
        <v>0</v>
      </c>
      <c r="O363" s="57"/>
      <c r="P363" s="57"/>
      <c r="Q363" s="68"/>
    </row>
    <row r="364" spans="1:17" x14ac:dyDescent="0.25">
      <c r="A364" s="69"/>
      <c r="B364" s="69"/>
      <c r="C364" s="69"/>
      <c r="D364" s="69"/>
      <c r="E364" s="70"/>
      <c r="F364" s="69"/>
      <c r="G364" s="69"/>
      <c r="H364" s="69"/>
      <c r="I364" s="69"/>
      <c r="J364" s="69"/>
      <c r="K364" s="69"/>
      <c r="L364" s="69"/>
      <c r="M364" s="69"/>
      <c r="N364" s="69"/>
      <c r="O364" s="69"/>
      <c r="P364" s="69"/>
      <c r="Q364" s="69"/>
    </row>
    <row r="365" spans="1:17" x14ac:dyDescent="0.25">
      <c r="A365" s="69"/>
      <c r="B365" s="1069" t="s">
        <v>76</v>
      </c>
      <c r="C365" s="1069" t="s">
        <v>77</v>
      </c>
      <c r="D365" s="1071" t="s">
        <v>78</v>
      </c>
      <c r="E365" s="1071"/>
      <c r="F365" s="69"/>
      <c r="G365" s="69"/>
      <c r="H365" s="69"/>
      <c r="I365" s="69"/>
      <c r="J365" s="69"/>
      <c r="K365" s="69"/>
      <c r="L365" s="69"/>
      <c r="M365" s="69"/>
      <c r="N365" s="69"/>
      <c r="O365" s="69"/>
      <c r="P365" s="69"/>
      <c r="Q365" s="69"/>
    </row>
    <row r="366" spans="1:17" x14ac:dyDescent="0.25">
      <c r="A366" s="69"/>
      <c r="B366" s="1070"/>
      <c r="C366" s="1070"/>
      <c r="D366" s="673" t="s">
        <v>79</v>
      </c>
      <c r="E366" s="71" t="s">
        <v>80</v>
      </c>
      <c r="F366" s="69"/>
      <c r="G366" s="69"/>
      <c r="H366" s="69"/>
      <c r="I366" s="69"/>
      <c r="J366" s="69"/>
      <c r="K366" s="69"/>
      <c r="L366" s="69"/>
      <c r="M366" s="69"/>
      <c r="N366" s="69"/>
      <c r="O366" s="69"/>
      <c r="P366" s="69"/>
      <c r="Q366" s="69"/>
    </row>
    <row r="367" spans="1:17" ht="18.75" x14ac:dyDescent="0.25">
      <c r="A367" s="69"/>
      <c r="B367" s="72" t="s">
        <v>81</v>
      </c>
      <c r="C367" s="73">
        <f>+K363</f>
        <v>32</v>
      </c>
      <c r="D367" s="75" t="s">
        <v>24</v>
      </c>
      <c r="E367" s="75"/>
      <c r="F367" s="76"/>
      <c r="G367" s="76"/>
      <c r="H367" s="76"/>
      <c r="I367" s="76"/>
      <c r="J367" s="76"/>
      <c r="K367" s="76"/>
      <c r="L367" s="76"/>
      <c r="M367" s="76"/>
      <c r="N367" s="69"/>
      <c r="O367" s="69"/>
      <c r="P367" s="69"/>
      <c r="Q367" s="69"/>
    </row>
    <row r="368" spans="1:17" x14ac:dyDescent="0.25">
      <c r="A368" s="69"/>
      <c r="B368" s="72" t="s">
        <v>82</v>
      </c>
      <c r="C368" s="73">
        <f>+M363</f>
        <v>3060</v>
      </c>
      <c r="D368" s="75" t="s">
        <v>24</v>
      </c>
      <c r="E368" s="75"/>
      <c r="F368" s="69"/>
      <c r="G368" s="69"/>
      <c r="H368" s="69"/>
      <c r="I368" s="69"/>
      <c r="J368" s="69"/>
      <c r="K368" s="69"/>
      <c r="L368" s="69"/>
      <c r="M368" s="69"/>
      <c r="N368" s="69"/>
      <c r="O368" s="69"/>
      <c r="P368" s="69"/>
      <c r="Q368" s="69"/>
    </row>
    <row r="369" spans="1:17" x14ac:dyDescent="0.25">
      <c r="A369" s="69"/>
      <c r="B369" s="77"/>
      <c r="C369" s="1087"/>
      <c r="D369" s="1087"/>
      <c r="E369" s="1087"/>
      <c r="F369" s="1087"/>
      <c r="G369" s="1087"/>
      <c r="H369" s="1087"/>
      <c r="I369" s="1087"/>
      <c r="J369" s="1087"/>
      <c r="K369" s="1087"/>
      <c r="L369" s="1087"/>
      <c r="M369" s="1087"/>
      <c r="N369" s="1087"/>
      <c r="O369" s="69"/>
      <c r="P369" s="69"/>
      <c r="Q369" s="69"/>
    </row>
    <row r="370" spans="1:17" ht="15.75" thickBot="1" x14ac:dyDescent="0.3"/>
    <row r="371" spans="1:17" ht="27" thickBot="1" x14ac:dyDescent="0.3">
      <c r="B371" s="1088" t="s">
        <v>83</v>
      </c>
      <c r="C371" s="1088"/>
      <c r="D371" s="1088"/>
      <c r="E371" s="1088"/>
      <c r="F371" s="1088"/>
      <c r="G371" s="1088"/>
      <c r="H371" s="1088"/>
      <c r="I371" s="1088"/>
      <c r="J371" s="1088"/>
      <c r="K371" s="1088"/>
      <c r="L371" s="1088"/>
      <c r="M371" s="1088"/>
      <c r="N371" s="1088"/>
    </row>
    <row r="374" spans="1:17" ht="105" x14ac:dyDescent="0.25">
      <c r="B374" s="78" t="s">
        <v>84</v>
      </c>
      <c r="C374" s="79" t="s">
        <v>85</v>
      </c>
      <c r="D374" s="79" t="s">
        <v>86</v>
      </c>
      <c r="E374" s="79" t="s">
        <v>87</v>
      </c>
      <c r="F374" s="79" t="s">
        <v>88</v>
      </c>
      <c r="G374" s="79" t="s">
        <v>89</v>
      </c>
      <c r="H374" s="79" t="s">
        <v>90</v>
      </c>
      <c r="I374" s="79" t="s">
        <v>91</v>
      </c>
      <c r="J374" s="79" t="s">
        <v>92</v>
      </c>
      <c r="K374" s="79" t="s">
        <v>93</v>
      </c>
      <c r="L374" s="79" t="s">
        <v>94</v>
      </c>
      <c r="M374" s="80" t="s">
        <v>95</v>
      </c>
      <c r="N374" s="80" t="s">
        <v>96</v>
      </c>
      <c r="O374" s="1084" t="s">
        <v>97</v>
      </c>
      <c r="P374" s="1086"/>
      <c r="Q374" s="79" t="s">
        <v>98</v>
      </c>
    </row>
    <row r="375" spans="1:17" ht="45" x14ac:dyDescent="0.25">
      <c r="B375" s="81" t="s">
        <v>99</v>
      </c>
      <c r="C375" s="81" t="s">
        <v>100</v>
      </c>
      <c r="D375" s="87" t="s">
        <v>1440</v>
      </c>
      <c r="E375" s="82">
        <v>130</v>
      </c>
      <c r="F375" s="83" t="s">
        <v>54</v>
      </c>
      <c r="G375" s="83" t="s">
        <v>54</v>
      </c>
      <c r="H375" s="83" t="s">
        <v>21</v>
      </c>
      <c r="I375" s="84" t="s">
        <v>54</v>
      </c>
      <c r="J375" s="84" t="s">
        <v>21</v>
      </c>
      <c r="K375" s="41" t="s">
        <v>21</v>
      </c>
      <c r="L375" s="41" t="s">
        <v>21</v>
      </c>
      <c r="M375" s="41" t="s">
        <v>21</v>
      </c>
      <c r="N375" s="41" t="s">
        <v>21</v>
      </c>
      <c r="O375" s="994"/>
      <c r="P375" s="996"/>
      <c r="Q375" s="41" t="s">
        <v>21</v>
      </c>
    </row>
    <row r="376" spans="1:17" ht="45" x14ac:dyDescent="0.25">
      <c r="B376" s="81" t="s">
        <v>99</v>
      </c>
      <c r="C376" s="81" t="s">
        <v>100</v>
      </c>
      <c r="D376" s="87" t="s">
        <v>1441</v>
      </c>
      <c r="E376" s="82">
        <v>60</v>
      </c>
      <c r="F376" s="83" t="s">
        <v>54</v>
      </c>
      <c r="G376" s="83" t="s">
        <v>54</v>
      </c>
      <c r="H376" s="83" t="s">
        <v>21</v>
      </c>
      <c r="I376" s="84" t="s">
        <v>54</v>
      </c>
      <c r="J376" s="84" t="s">
        <v>21</v>
      </c>
      <c r="K376" s="41" t="s">
        <v>21</v>
      </c>
      <c r="L376" s="41" t="s">
        <v>21</v>
      </c>
      <c r="M376" s="41" t="s">
        <v>21</v>
      </c>
      <c r="N376" s="41" t="s">
        <v>21</v>
      </c>
      <c r="O376" s="994"/>
      <c r="P376" s="996"/>
      <c r="Q376" s="41" t="s">
        <v>21</v>
      </c>
    </row>
    <row r="377" spans="1:17" ht="115.5" customHeight="1" x14ac:dyDescent="0.25">
      <c r="B377" s="81" t="s">
        <v>99</v>
      </c>
      <c r="C377" s="81" t="s">
        <v>100</v>
      </c>
      <c r="D377" s="87" t="s">
        <v>1442</v>
      </c>
      <c r="E377" s="82">
        <v>115</v>
      </c>
      <c r="F377" s="83" t="s">
        <v>54</v>
      </c>
      <c r="G377" s="83" t="s">
        <v>21</v>
      </c>
      <c r="H377" s="83" t="s">
        <v>54</v>
      </c>
      <c r="I377" s="84" t="s">
        <v>54</v>
      </c>
      <c r="J377" s="84" t="s">
        <v>21</v>
      </c>
      <c r="K377" s="41" t="s">
        <v>21</v>
      </c>
      <c r="L377" s="41" t="s">
        <v>21</v>
      </c>
      <c r="M377" s="41" t="s">
        <v>21</v>
      </c>
      <c r="N377" s="41" t="s">
        <v>21</v>
      </c>
      <c r="O377" s="1089" t="s">
        <v>1443</v>
      </c>
      <c r="P377" s="1090"/>
      <c r="Q377" s="41" t="s">
        <v>22</v>
      </c>
    </row>
    <row r="378" spans="1:17" ht="45" x14ac:dyDescent="0.25">
      <c r="B378" s="81" t="s">
        <v>99</v>
      </c>
      <c r="C378" s="81" t="s">
        <v>100</v>
      </c>
      <c r="D378" s="87" t="s">
        <v>1444</v>
      </c>
      <c r="E378" s="82">
        <v>78</v>
      </c>
      <c r="F378" s="83" t="s">
        <v>54</v>
      </c>
      <c r="G378" s="83" t="s">
        <v>54</v>
      </c>
      <c r="H378" s="83" t="s">
        <v>21</v>
      </c>
      <c r="I378" s="84" t="s">
        <v>54</v>
      </c>
      <c r="J378" s="84" t="s">
        <v>21</v>
      </c>
      <c r="K378" s="41" t="s">
        <v>21</v>
      </c>
      <c r="L378" s="41" t="s">
        <v>21</v>
      </c>
      <c r="M378" s="41" t="s">
        <v>21</v>
      </c>
      <c r="N378" s="41" t="s">
        <v>21</v>
      </c>
      <c r="O378" s="1089"/>
      <c r="P378" s="1090"/>
      <c r="Q378" s="41" t="s">
        <v>21</v>
      </c>
    </row>
    <row r="379" spans="1:17" ht="45" x14ac:dyDescent="0.25">
      <c r="B379" s="81" t="s">
        <v>99</v>
      </c>
      <c r="C379" s="81" t="s">
        <v>100</v>
      </c>
      <c r="D379" s="87" t="s">
        <v>1445</v>
      </c>
      <c r="E379" s="82">
        <v>188</v>
      </c>
      <c r="F379" s="83" t="s">
        <v>54</v>
      </c>
      <c r="G379" s="83" t="s">
        <v>54</v>
      </c>
      <c r="H379" s="83" t="s">
        <v>21</v>
      </c>
      <c r="I379" s="84" t="s">
        <v>54</v>
      </c>
      <c r="J379" s="84" t="s">
        <v>21</v>
      </c>
      <c r="K379" s="41" t="s">
        <v>21</v>
      </c>
      <c r="L379" s="41" t="s">
        <v>21</v>
      </c>
      <c r="M379" s="41" t="s">
        <v>21</v>
      </c>
      <c r="N379" s="41" t="s">
        <v>21</v>
      </c>
      <c r="O379" s="994"/>
      <c r="P379" s="996"/>
      <c r="Q379" s="41" t="s">
        <v>21</v>
      </c>
    </row>
    <row r="380" spans="1:17" ht="45" x14ac:dyDescent="0.25">
      <c r="B380" s="81" t="s">
        <v>99</v>
      </c>
      <c r="C380" s="81" t="s">
        <v>100</v>
      </c>
      <c r="D380" s="87" t="s">
        <v>1446</v>
      </c>
      <c r="E380" s="82">
        <v>106</v>
      </c>
      <c r="F380" s="83" t="s">
        <v>54</v>
      </c>
      <c r="G380" s="83" t="s">
        <v>54</v>
      </c>
      <c r="H380" s="83" t="s">
        <v>21</v>
      </c>
      <c r="I380" s="84" t="s">
        <v>54</v>
      </c>
      <c r="J380" s="84" t="s">
        <v>21</v>
      </c>
      <c r="K380" s="41" t="s">
        <v>21</v>
      </c>
      <c r="L380" s="41" t="s">
        <v>21</v>
      </c>
      <c r="M380" s="41" t="s">
        <v>21</v>
      </c>
      <c r="N380" s="41" t="s">
        <v>21</v>
      </c>
      <c r="O380" s="994"/>
      <c r="P380" s="996"/>
      <c r="Q380" s="41" t="s">
        <v>21</v>
      </c>
    </row>
    <row r="381" spans="1:17" ht="45" x14ac:dyDescent="0.25">
      <c r="B381" s="81" t="s">
        <v>99</v>
      </c>
      <c r="C381" s="81" t="s">
        <v>100</v>
      </c>
      <c r="D381" s="87" t="s">
        <v>1447</v>
      </c>
      <c r="E381" s="82">
        <v>65</v>
      </c>
      <c r="F381" s="83" t="s">
        <v>54</v>
      </c>
      <c r="G381" s="83" t="s">
        <v>54</v>
      </c>
      <c r="H381" s="83" t="s">
        <v>21</v>
      </c>
      <c r="I381" s="84" t="s">
        <v>54</v>
      </c>
      <c r="J381" s="84" t="s">
        <v>21</v>
      </c>
      <c r="K381" s="41" t="s">
        <v>21</v>
      </c>
      <c r="L381" s="41" t="s">
        <v>21</v>
      </c>
      <c r="M381" s="41" t="s">
        <v>21</v>
      </c>
      <c r="N381" s="41" t="s">
        <v>21</v>
      </c>
      <c r="O381" s="1089" t="s">
        <v>1448</v>
      </c>
      <c r="P381" s="1090"/>
      <c r="Q381" s="41" t="s">
        <v>22</v>
      </c>
    </row>
    <row r="382" spans="1:17" ht="45" x14ac:dyDescent="0.25">
      <c r="A382" s="329"/>
      <c r="B382" s="81" t="s">
        <v>99</v>
      </c>
      <c r="C382" s="81" t="s">
        <v>100</v>
      </c>
      <c r="D382" s="87" t="s">
        <v>1449</v>
      </c>
      <c r="E382" s="87">
        <v>210</v>
      </c>
      <c r="F382" s="83" t="s">
        <v>54</v>
      </c>
      <c r="G382" s="83" t="s">
        <v>54</v>
      </c>
      <c r="H382" s="83" t="s">
        <v>21</v>
      </c>
      <c r="I382" s="84" t="s">
        <v>54</v>
      </c>
      <c r="J382" s="84" t="s">
        <v>21</v>
      </c>
      <c r="K382" s="41" t="s">
        <v>21</v>
      </c>
      <c r="L382" s="41" t="s">
        <v>21</v>
      </c>
      <c r="M382" s="41" t="s">
        <v>21</v>
      </c>
      <c r="N382" s="41" t="s">
        <v>21</v>
      </c>
      <c r="O382" s="1089" t="s">
        <v>3337</v>
      </c>
      <c r="P382" s="1090"/>
      <c r="Q382" s="85" t="s">
        <v>21</v>
      </c>
    </row>
    <row r="383" spans="1:17" ht="105" customHeight="1" x14ac:dyDescent="0.25">
      <c r="B383" s="81" t="s">
        <v>99</v>
      </c>
      <c r="C383" s="81" t="s">
        <v>100</v>
      </c>
      <c r="D383" s="87" t="s">
        <v>1450</v>
      </c>
      <c r="E383" s="82">
        <v>76</v>
      </c>
      <c r="F383" s="83" t="s">
        <v>54</v>
      </c>
      <c r="G383" s="83" t="s">
        <v>54</v>
      </c>
      <c r="H383" s="83" t="s">
        <v>22</v>
      </c>
      <c r="I383" s="84" t="s">
        <v>54</v>
      </c>
      <c r="J383" s="84" t="s">
        <v>22</v>
      </c>
      <c r="K383" s="41" t="s">
        <v>22</v>
      </c>
      <c r="L383" s="41" t="s">
        <v>22</v>
      </c>
      <c r="M383" s="41" t="s">
        <v>22</v>
      </c>
      <c r="N383" s="41" t="s">
        <v>22</v>
      </c>
      <c r="O383" s="1089" t="s">
        <v>1451</v>
      </c>
      <c r="P383" s="1090"/>
      <c r="Q383" s="41" t="s">
        <v>22</v>
      </c>
    </row>
    <row r="384" spans="1:17" x14ac:dyDescent="0.25">
      <c r="B384" s="41"/>
      <c r="C384" s="41"/>
      <c r="D384" s="41"/>
      <c r="E384" s="41"/>
      <c r="F384" s="41"/>
      <c r="G384" s="41"/>
      <c r="H384" s="41"/>
      <c r="I384" s="41"/>
      <c r="J384" s="41"/>
      <c r="K384" s="41"/>
      <c r="L384" s="41"/>
      <c r="M384" s="41"/>
      <c r="N384" s="41"/>
      <c r="O384" s="994"/>
      <c r="P384" s="996"/>
      <c r="Q384" s="41"/>
    </row>
    <row r="385" spans="2:17" x14ac:dyDescent="0.25">
      <c r="B385" s="2" t="s">
        <v>107</v>
      </c>
    </row>
    <row r="386" spans="2:17" x14ac:dyDescent="0.25">
      <c r="B386" s="2" t="s">
        <v>108</v>
      </c>
    </row>
    <row r="387" spans="2:17" x14ac:dyDescent="0.25">
      <c r="B387" s="2" t="s">
        <v>109</v>
      </c>
    </row>
    <row r="389" spans="2:17" ht="15.75" thickBot="1" x14ac:dyDescent="0.3"/>
    <row r="390" spans="2:17" ht="27" thickBot="1" x14ac:dyDescent="0.3">
      <c r="B390" s="1091" t="s">
        <v>110</v>
      </c>
      <c r="C390" s="1092"/>
      <c r="D390" s="1092"/>
      <c r="E390" s="1092"/>
      <c r="F390" s="1092"/>
      <c r="G390" s="1092"/>
      <c r="H390" s="1092"/>
      <c r="I390" s="1092"/>
      <c r="J390" s="1092"/>
      <c r="K390" s="1092"/>
      <c r="L390" s="1092"/>
      <c r="M390" s="1092"/>
      <c r="N390" s="1093"/>
    </row>
    <row r="395" spans="2:17" ht="75" x14ac:dyDescent="0.25">
      <c r="B395" s="78" t="s">
        <v>111</v>
      </c>
      <c r="C395" s="78" t="s">
        <v>112</v>
      </c>
      <c r="D395" s="78" t="s">
        <v>113</v>
      </c>
      <c r="E395" s="78" t="s">
        <v>114</v>
      </c>
      <c r="F395" s="78" t="s">
        <v>115</v>
      </c>
      <c r="G395" s="78" t="s">
        <v>116</v>
      </c>
      <c r="H395" s="78" t="s">
        <v>117</v>
      </c>
      <c r="I395" s="78" t="s">
        <v>118</v>
      </c>
      <c r="J395" s="1084" t="s">
        <v>119</v>
      </c>
      <c r="K395" s="1085"/>
      <c r="L395" s="1086"/>
      <c r="M395" s="78" t="s">
        <v>120</v>
      </c>
      <c r="N395" s="78" t="s">
        <v>121</v>
      </c>
      <c r="O395" s="78" t="s">
        <v>122</v>
      </c>
      <c r="P395" s="1084" t="s">
        <v>97</v>
      </c>
      <c r="Q395" s="1086"/>
    </row>
    <row r="396" spans="2:17" ht="30" x14ac:dyDescent="0.25">
      <c r="B396" s="85" t="s">
        <v>123</v>
      </c>
      <c r="C396" s="199">
        <v>1</v>
      </c>
      <c r="D396" s="85" t="s">
        <v>1452</v>
      </c>
      <c r="E396" s="81">
        <v>70165991</v>
      </c>
      <c r="F396" s="85" t="s">
        <v>1453</v>
      </c>
      <c r="G396" s="85" t="s">
        <v>1053</v>
      </c>
      <c r="H396" s="81" t="s">
        <v>1454</v>
      </c>
      <c r="I396" s="82" t="s">
        <v>54</v>
      </c>
      <c r="J396" s="86" t="s">
        <v>1343</v>
      </c>
      <c r="K396" s="87" t="s">
        <v>1102</v>
      </c>
      <c r="L396" s="87" t="s">
        <v>1455</v>
      </c>
      <c r="M396" s="41" t="s">
        <v>21</v>
      </c>
      <c r="N396" s="41" t="s">
        <v>21</v>
      </c>
      <c r="O396" s="41" t="s">
        <v>21</v>
      </c>
      <c r="P396" s="993"/>
      <c r="Q396" s="993"/>
    </row>
    <row r="397" spans="2:17" ht="30" x14ac:dyDescent="0.25">
      <c r="B397" s="85" t="s">
        <v>123</v>
      </c>
      <c r="C397" s="199">
        <v>1</v>
      </c>
      <c r="D397" s="85" t="s">
        <v>1456</v>
      </c>
      <c r="E397" s="81">
        <v>1128445288</v>
      </c>
      <c r="F397" s="85" t="s">
        <v>396</v>
      </c>
      <c r="G397" s="81" t="s">
        <v>183</v>
      </c>
      <c r="H397" s="81" t="s">
        <v>1457</v>
      </c>
      <c r="I397" s="82" t="s">
        <v>54</v>
      </c>
      <c r="J397" s="86" t="s">
        <v>1343</v>
      </c>
      <c r="K397" s="87" t="s">
        <v>383</v>
      </c>
      <c r="L397" s="84" t="s">
        <v>1350</v>
      </c>
      <c r="M397" s="41" t="s">
        <v>21</v>
      </c>
      <c r="N397" s="41" t="s">
        <v>22</v>
      </c>
      <c r="O397" s="41" t="s">
        <v>21</v>
      </c>
      <c r="P397" s="994" t="s">
        <v>1458</v>
      </c>
      <c r="Q397" s="996"/>
    </row>
    <row r="398" spans="2:17" ht="54" customHeight="1" x14ac:dyDescent="0.25">
      <c r="B398" s="85" t="s">
        <v>123</v>
      </c>
      <c r="C398" s="199">
        <v>1</v>
      </c>
      <c r="D398" s="85" t="s">
        <v>1459</v>
      </c>
      <c r="E398" s="81">
        <v>43630363</v>
      </c>
      <c r="F398" s="85" t="s">
        <v>396</v>
      </c>
      <c r="G398" s="81" t="s">
        <v>183</v>
      </c>
      <c r="H398" s="81" t="s">
        <v>1460</v>
      </c>
      <c r="I398" s="82" t="s">
        <v>54</v>
      </c>
      <c r="J398" s="86" t="s">
        <v>1343</v>
      </c>
      <c r="K398" s="87" t="s">
        <v>1461</v>
      </c>
      <c r="L398" s="87" t="s">
        <v>1455</v>
      </c>
      <c r="M398" s="41" t="s">
        <v>21</v>
      </c>
      <c r="N398" s="41" t="s">
        <v>22</v>
      </c>
      <c r="O398" s="41" t="s">
        <v>21</v>
      </c>
      <c r="P398" s="1089" t="s">
        <v>1462</v>
      </c>
      <c r="Q398" s="1090"/>
    </row>
    <row r="399" spans="2:17" ht="30" x14ac:dyDescent="0.25">
      <c r="B399" s="85" t="s">
        <v>123</v>
      </c>
      <c r="C399" s="199">
        <v>1</v>
      </c>
      <c r="D399" s="85" t="s">
        <v>1463</v>
      </c>
      <c r="E399" s="81">
        <v>43261254</v>
      </c>
      <c r="F399" s="85" t="s">
        <v>131</v>
      </c>
      <c r="G399" s="81" t="s">
        <v>126</v>
      </c>
      <c r="H399" s="81" t="s">
        <v>1464</v>
      </c>
      <c r="I399" s="82" t="s">
        <v>54</v>
      </c>
      <c r="J399" s="86" t="s">
        <v>1343</v>
      </c>
      <c r="K399" s="87" t="s">
        <v>321</v>
      </c>
      <c r="L399" s="87" t="s">
        <v>1455</v>
      </c>
      <c r="M399" s="41" t="s">
        <v>21</v>
      </c>
      <c r="N399" s="41" t="s">
        <v>21</v>
      </c>
      <c r="O399" s="41" t="s">
        <v>21</v>
      </c>
      <c r="P399" s="994"/>
      <c r="Q399" s="996"/>
    </row>
    <row r="400" spans="2:17" ht="30" x14ac:dyDescent="0.25">
      <c r="B400" s="85" t="s">
        <v>123</v>
      </c>
      <c r="C400" s="199">
        <v>1</v>
      </c>
      <c r="D400" s="85" t="s">
        <v>1465</v>
      </c>
      <c r="E400" s="81">
        <v>1037571427</v>
      </c>
      <c r="F400" s="85" t="s">
        <v>1284</v>
      </c>
      <c r="G400" s="81" t="s">
        <v>183</v>
      </c>
      <c r="H400" s="81" t="s">
        <v>1466</v>
      </c>
      <c r="I400" s="82" t="s">
        <v>54</v>
      </c>
      <c r="J400" s="86" t="s">
        <v>1343</v>
      </c>
      <c r="K400" s="87" t="s">
        <v>1467</v>
      </c>
      <c r="L400" s="84" t="s">
        <v>1350</v>
      </c>
      <c r="M400" s="41" t="s">
        <v>21</v>
      </c>
      <c r="N400" s="41" t="s">
        <v>21</v>
      </c>
      <c r="O400" s="41" t="s">
        <v>21</v>
      </c>
      <c r="P400" s="668"/>
      <c r="Q400" s="668"/>
    </row>
    <row r="401" spans="2:17" ht="74.25" customHeight="1" x14ac:dyDescent="0.25">
      <c r="B401" s="85" t="s">
        <v>229</v>
      </c>
      <c r="C401" s="199">
        <v>1</v>
      </c>
      <c r="D401" s="85" t="s">
        <v>1468</v>
      </c>
      <c r="E401" s="81">
        <v>43184143</v>
      </c>
      <c r="F401" s="85" t="s">
        <v>273</v>
      </c>
      <c r="G401" s="81" t="s">
        <v>126</v>
      </c>
      <c r="H401" s="81" t="s">
        <v>1469</v>
      </c>
      <c r="I401" s="82">
        <v>118194</v>
      </c>
      <c r="J401" s="85" t="s">
        <v>1470</v>
      </c>
      <c r="K401" s="87" t="s">
        <v>1471</v>
      </c>
      <c r="L401" s="87" t="s">
        <v>1472</v>
      </c>
      <c r="M401" s="41" t="s">
        <v>21</v>
      </c>
      <c r="N401" s="41" t="s">
        <v>21</v>
      </c>
      <c r="O401" s="41" t="s">
        <v>21</v>
      </c>
      <c r="P401" s="1089"/>
      <c r="Q401" s="1090"/>
    </row>
    <row r="402" spans="2:17" ht="30" x14ac:dyDescent="0.25">
      <c r="B402" s="85" t="s">
        <v>229</v>
      </c>
      <c r="C402" s="199">
        <v>1</v>
      </c>
      <c r="D402" s="85" t="s">
        <v>1473</v>
      </c>
      <c r="E402" s="81">
        <v>43744857</v>
      </c>
      <c r="F402" s="85" t="s">
        <v>273</v>
      </c>
      <c r="G402" s="85" t="s">
        <v>367</v>
      </c>
      <c r="H402" s="81" t="s">
        <v>1474</v>
      </c>
      <c r="I402" s="82" t="s">
        <v>22</v>
      </c>
      <c r="J402" s="86" t="s">
        <v>1343</v>
      </c>
      <c r="K402" s="84" t="s">
        <v>1104</v>
      </c>
      <c r="L402" s="84" t="s">
        <v>273</v>
      </c>
      <c r="M402" s="41" t="s">
        <v>21</v>
      </c>
      <c r="N402" s="41" t="s">
        <v>21</v>
      </c>
      <c r="O402" s="41" t="s">
        <v>21</v>
      </c>
      <c r="P402" s="993"/>
      <c r="Q402" s="993"/>
    </row>
    <row r="403" spans="2:17" ht="30" x14ac:dyDescent="0.25">
      <c r="B403" s="85" t="s">
        <v>229</v>
      </c>
      <c r="C403" s="199">
        <v>1</v>
      </c>
      <c r="D403" s="85" t="s">
        <v>1475</v>
      </c>
      <c r="E403" s="81">
        <v>43414768</v>
      </c>
      <c r="F403" s="85" t="s">
        <v>1476</v>
      </c>
      <c r="G403" s="85" t="s">
        <v>542</v>
      </c>
      <c r="H403" s="81" t="s">
        <v>158</v>
      </c>
      <c r="I403" s="82" t="s">
        <v>54</v>
      </c>
      <c r="J403" s="86" t="s">
        <v>1343</v>
      </c>
      <c r="K403" s="84" t="s">
        <v>714</v>
      </c>
      <c r="L403" s="84" t="s">
        <v>132</v>
      </c>
      <c r="M403" s="41" t="s">
        <v>21</v>
      </c>
      <c r="N403" s="41" t="s">
        <v>21</v>
      </c>
      <c r="O403" s="41" t="s">
        <v>21</v>
      </c>
      <c r="P403" s="668"/>
      <c r="Q403" s="668"/>
    </row>
    <row r="404" spans="2:17" ht="30" x14ac:dyDescent="0.25">
      <c r="B404" s="85" t="s">
        <v>229</v>
      </c>
      <c r="C404" s="199">
        <v>1</v>
      </c>
      <c r="D404" s="85" t="s">
        <v>1477</v>
      </c>
      <c r="E404" s="81">
        <v>1017178582</v>
      </c>
      <c r="F404" s="85" t="s">
        <v>273</v>
      </c>
      <c r="G404" s="85" t="s">
        <v>367</v>
      </c>
      <c r="H404" s="81" t="s">
        <v>1478</v>
      </c>
      <c r="I404" s="82" t="s">
        <v>22</v>
      </c>
      <c r="J404" s="86" t="s">
        <v>1343</v>
      </c>
      <c r="K404" s="84" t="s">
        <v>1479</v>
      </c>
      <c r="L404" s="84" t="s">
        <v>132</v>
      </c>
      <c r="M404" s="41" t="s">
        <v>1480</v>
      </c>
      <c r="N404" s="41" t="s">
        <v>22</v>
      </c>
      <c r="O404" s="41" t="s">
        <v>21</v>
      </c>
      <c r="P404" s="994" t="s">
        <v>1458</v>
      </c>
      <c r="Q404" s="996"/>
    </row>
    <row r="405" spans="2:17" ht="30" x14ac:dyDescent="0.25">
      <c r="B405" s="85" t="s">
        <v>229</v>
      </c>
      <c r="C405" s="85">
        <v>1</v>
      </c>
      <c r="D405" s="85" t="s">
        <v>1481</v>
      </c>
      <c r="E405" s="81">
        <v>43843009</v>
      </c>
      <c r="F405" s="85" t="s">
        <v>273</v>
      </c>
      <c r="G405" s="81" t="s">
        <v>126</v>
      </c>
      <c r="H405" s="81" t="s">
        <v>141</v>
      </c>
      <c r="I405" s="82" t="s">
        <v>22</v>
      </c>
      <c r="J405" s="86" t="s">
        <v>1343</v>
      </c>
      <c r="K405" s="84" t="s">
        <v>317</v>
      </c>
      <c r="L405" s="84" t="s">
        <v>132</v>
      </c>
      <c r="M405" s="41" t="s">
        <v>21</v>
      </c>
      <c r="N405" s="41" t="s">
        <v>21</v>
      </c>
      <c r="O405" s="41" t="s">
        <v>21</v>
      </c>
      <c r="P405" s="668"/>
      <c r="Q405" s="668"/>
    </row>
    <row r="406" spans="2:17" x14ac:dyDescent="0.25">
      <c r="D406" s="183"/>
    </row>
    <row r="407" spans="2:17" ht="15.75" thickBot="1" x14ac:dyDescent="0.3">
      <c r="D407" s="183"/>
    </row>
    <row r="408" spans="2:17" ht="27" thickBot="1" x14ac:dyDescent="0.3">
      <c r="B408" s="1091" t="s">
        <v>145</v>
      </c>
      <c r="C408" s="1092"/>
      <c r="D408" s="1092"/>
      <c r="E408" s="1092"/>
      <c r="F408" s="1092"/>
      <c r="G408" s="1092"/>
      <c r="H408" s="1092"/>
      <c r="I408" s="1092"/>
      <c r="J408" s="1092"/>
      <c r="K408" s="1092"/>
      <c r="L408" s="1092"/>
      <c r="M408" s="1092"/>
      <c r="N408" s="1093"/>
    </row>
    <row r="411" spans="2:17" ht="30" x14ac:dyDescent="0.25">
      <c r="B411" s="79" t="s">
        <v>20</v>
      </c>
      <c r="C411" s="79" t="s">
        <v>146</v>
      </c>
      <c r="D411" s="1084" t="s">
        <v>97</v>
      </c>
      <c r="E411" s="1086"/>
    </row>
    <row r="412" spans="2:17" x14ac:dyDescent="0.25">
      <c r="B412" s="682" t="s">
        <v>147</v>
      </c>
      <c r="C412" s="41" t="s">
        <v>21</v>
      </c>
      <c r="D412" s="997" t="s">
        <v>1482</v>
      </c>
      <c r="E412" s="997"/>
    </row>
    <row r="415" spans="2:17" ht="26.25" x14ac:dyDescent="0.25">
      <c r="B415" s="1072" t="s">
        <v>148</v>
      </c>
      <c r="C415" s="1073"/>
      <c r="D415" s="1073"/>
      <c r="E415" s="1073"/>
      <c r="F415" s="1073"/>
      <c r="G415" s="1073"/>
      <c r="H415" s="1073"/>
      <c r="I415" s="1073"/>
      <c r="J415" s="1073"/>
      <c r="K415" s="1073"/>
      <c r="L415" s="1073"/>
      <c r="M415" s="1073"/>
      <c r="N415" s="1073"/>
      <c r="O415" s="1073"/>
      <c r="P415" s="1073"/>
    </row>
    <row r="417" spans="1:17" ht="15.75" thickBot="1" x14ac:dyDescent="0.3"/>
    <row r="418" spans="1:17" ht="27" thickBot="1" x14ac:dyDescent="0.3">
      <c r="B418" s="1091" t="s">
        <v>149</v>
      </c>
      <c r="C418" s="1092"/>
      <c r="D418" s="1092"/>
      <c r="E418" s="1092"/>
      <c r="F418" s="1092"/>
      <c r="G418" s="1092"/>
      <c r="H418" s="1092"/>
      <c r="I418" s="1092"/>
      <c r="J418" s="1092"/>
      <c r="K418" s="1092"/>
      <c r="L418" s="1092"/>
      <c r="M418" s="1092"/>
      <c r="N418" s="1093"/>
    </row>
    <row r="420" spans="1:17" ht="15.75" thickBot="1" x14ac:dyDescent="0.3">
      <c r="M420" s="45"/>
      <c r="N420" s="45"/>
    </row>
    <row r="421" spans="1:17" ht="60" x14ac:dyDescent="0.25">
      <c r="A421" s="14"/>
      <c r="B421" s="46" t="s">
        <v>36</v>
      </c>
      <c r="C421" s="46" t="s">
        <v>37</v>
      </c>
      <c r="D421" s="46" t="s">
        <v>38</v>
      </c>
      <c r="E421" s="46" t="s">
        <v>39</v>
      </c>
      <c r="F421" s="46" t="s">
        <v>40</v>
      </c>
      <c r="G421" s="46" t="s">
        <v>41</v>
      </c>
      <c r="H421" s="46" t="s">
        <v>42</v>
      </c>
      <c r="I421" s="46" t="s">
        <v>43</v>
      </c>
      <c r="J421" s="46" t="s">
        <v>44</v>
      </c>
      <c r="K421" s="46" t="s">
        <v>45</v>
      </c>
      <c r="L421" s="46" t="s">
        <v>46</v>
      </c>
      <c r="M421" s="47" t="s">
        <v>47</v>
      </c>
      <c r="N421" s="46" t="s">
        <v>48</v>
      </c>
      <c r="O421" s="46" t="s">
        <v>49</v>
      </c>
      <c r="P421" s="48" t="s">
        <v>50</v>
      </c>
      <c r="Q421" s="48" t="s">
        <v>51</v>
      </c>
    </row>
    <row r="422" spans="1:17" ht="45" x14ac:dyDescent="0.25">
      <c r="A422" s="62">
        <v>1</v>
      </c>
      <c r="B422" s="49" t="s">
        <v>1323</v>
      </c>
      <c r="C422" s="49" t="s">
        <v>1323</v>
      </c>
      <c r="D422" s="49" t="s">
        <v>1379</v>
      </c>
      <c r="E422" s="101" t="s">
        <v>1483</v>
      </c>
      <c r="F422" s="101" t="s">
        <v>22</v>
      </c>
      <c r="G422" s="328" t="s">
        <v>54</v>
      </c>
      <c r="H422" s="101" t="s">
        <v>1484</v>
      </c>
      <c r="I422" s="101" t="s">
        <v>1485</v>
      </c>
      <c r="J422" s="101" t="s">
        <v>22</v>
      </c>
      <c r="K422" s="101">
        <v>3</v>
      </c>
      <c r="L422" s="101">
        <v>24</v>
      </c>
      <c r="M422" s="101">
        <v>300</v>
      </c>
      <c r="N422" s="101" t="s">
        <v>54</v>
      </c>
      <c r="O422" s="323">
        <v>2825435548</v>
      </c>
      <c r="P422" s="57">
        <v>807</v>
      </c>
      <c r="Q422" s="58"/>
    </row>
    <row r="423" spans="1:17" ht="45" x14ac:dyDescent="0.25">
      <c r="A423" s="62">
        <f>+A422+1</f>
        <v>2</v>
      </c>
      <c r="B423" s="49" t="s">
        <v>1323</v>
      </c>
      <c r="C423" s="49" t="s">
        <v>1323</v>
      </c>
      <c r="D423" s="49" t="s">
        <v>1379</v>
      </c>
      <c r="E423" s="101" t="s">
        <v>1486</v>
      </c>
      <c r="F423" s="101" t="s">
        <v>22</v>
      </c>
      <c r="G423" s="101" t="s">
        <v>54</v>
      </c>
      <c r="H423" s="101" t="s">
        <v>1388</v>
      </c>
      <c r="I423" s="101" t="s">
        <v>158</v>
      </c>
      <c r="J423" s="101" t="s">
        <v>22</v>
      </c>
      <c r="K423" s="101">
        <v>0</v>
      </c>
      <c r="L423" s="101">
        <v>11</v>
      </c>
      <c r="M423" s="101">
        <v>1480</v>
      </c>
      <c r="N423" s="101" t="s">
        <v>54</v>
      </c>
      <c r="O423" s="323">
        <v>690400178</v>
      </c>
      <c r="P423" s="57">
        <v>810</v>
      </c>
      <c r="Q423" s="58"/>
    </row>
    <row r="424" spans="1:17" x14ac:dyDescent="0.25">
      <c r="A424" s="62">
        <f t="shared" ref="A424:A429" si="10">+A423+1</f>
        <v>3</v>
      </c>
      <c r="B424" s="49"/>
      <c r="C424" s="50"/>
      <c r="D424" s="49"/>
      <c r="E424" s="101"/>
      <c r="F424" s="101"/>
      <c r="G424" s="101"/>
      <c r="H424" s="101"/>
      <c r="I424" s="101"/>
      <c r="J424" s="101"/>
      <c r="K424" s="101"/>
      <c r="L424" s="101"/>
      <c r="M424" s="101"/>
      <c r="N424" s="101"/>
      <c r="O424" s="323"/>
      <c r="P424" s="57"/>
      <c r="Q424" s="58"/>
    </row>
    <row r="425" spans="1:17" x14ac:dyDescent="0.25">
      <c r="A425" s="62">
        <f t="shared" si="10"/>
        <v>4</v>
      </c>
      <c r="B425" s="49"/>
      <c r="C425" s="50"/>
      <c r="D425" s="49"/>
      <c r="E425" s="101"/>
      <c r="F425" s="101"/>
      <c r="G425" s="101"/>
      <c r="H425" s="101"/>
      <c r="I425" s="101"/>
      <c r="J425" s="101"/>
      <c r="K425" s="101"/>
      <c r="L425" s="101"/>
      <c r="M425" s="101"/>
      <c r="N425" s="101"/>
      <c r="O425" s="323"/>
      <c r="P425" s="57"/>
      <c r="Q425" s="58"/>
    </row>
    <row r="426" spans="1:17" x14ac:dyDescent="0.25">
      <c r="A426" s="62">
        <f t="shared" si="10"/>
        <v>5</v>
      </c>
      <c r="B426" s="49"/>
      <c r="C426" s="50"/>
      <c r="D426" s="49"/>
      <c r="E426" s="101"/>
      <c r="F426" s="101"/>
      <c r="G426" s="101"/>
      <c r="H426" s="101"/>
      <c r="I426" s="101"/>
      <c r="J426" s="101"/>
      <c r="K426" s="101"/>
      <c r="L426" s="101"/>
      <c r="M426" s="101"/>
      <c r="N426" s="101"/>
      <c r="O426" s="323"/>
      <c r="P426" s="57"/>
      <c r="Q426" s="58"/>
    </row>
    <row r="427" spans="1:17" x14ac:dyDescent="0.25">
      <c r="A427" s="62">
        <f t="shared" si="10"/>
        <v>6</v>
      </c>
      <c r="B427" s="49"/>
      <c r="C427" s="50"/>
      <c r="D427" s="49"/>
      <c r="E427" s="101"/>
      <c r="F427" s="101"/>
      <c r="G427" s="101"/>
      <c r="H427" s="101"/>
      <c r="I427" s="101"/>
      <c r="J427" s="101"/>
      <c r="K427" s="101"/>
      <c r="L427" s="101"/>
      <c r="M427" s="101"/>
      <c r="N427" s="101"/>
      <c r="O427" s="323"/>
      <c r="P427" s="57"/>
      <c r="Q427" s="58"/>
    </row>
    <row r="428" spans="1:17" x14ac:dyDescent="0.25">
      <c r="A428" s="62">
        <f t="shared" si="10"/>
        <v>7</v>
      </c>
      <c r="B428" s="49"/>
      <c r="C428" s="50"/>
      <c r="D428" s="49"/>
      <c r="E428" s="101"/>
      <c r="F428" s="101"/>
      <c r="G428" s="101"/>
      <c r="H428" s="101"/>
      <c r="I428" s="101"/>
      <c r="J428" s="101"/>
      <c r="K428" s="101"/>
      <c r="L428" s="101"/>
      <c r="M428" s="101"/>
      <c r="N428" s="101"/>
      <c r="O428" s="323"/>
      <c r="P428" s="57"/>
      <c r="Q428" s="58"/>
    </row>
    <row r="429" spans="1:17" x14ac:dyDescent="0.25">
      <c r="A429" s="62">
        <f t="shared" si="10"/>
        <v>8</v>
      </c>
      <c r="B429" s="49"/>
      <c r="C429" s="50"/>
      <c r="D429" s="49"/>
      <c r="E429" s="101"/>
      <c r="F429" s="101"/>
      <c r="G429" s="101"/>
      <c r="H429" s="101"/>
      <c r="I429" s="101"/>
      <c r="J429" s="101"/>
      <c r="K429" s="101"/>
      <c r="L429" s="101"/>
      <c r="M429" s="101"/>
      <c r="N429" s="101"/>
      <c r="O429" s="323"/>
      <c r="P429" s="57"/>
      <c r="Q429" s="58"/>
    </row>
    <row r="430" spans="1:17" x14ac:dyDescent="0.25">
      <c r="A430" s="62"/>
      <c r="B430" s="63" t="s">
        <v>31</v>
      </c>
      <c r="C430" s="50"/>
      <c r="D430" s="49"/>
      <c r="E430" s="64"/>
      <c r="F430" s="52"/>
      <c r="G430" s="52"/>
      <c r="H430" s="52"/>
      <c r="I430" s="55"/>
      <c r="J430" s="55"/>
      <c r="K430" s="67">
        <f t="shared" ref="K430:N430" si="11">SUM(K422:K429)</f>
        <v>3</v>
      </c>
      <c r="L430" s="67">
        <f t="shared" si="11"/>
        <v>35</v>
      </c>
      <c r="M430" s="66">
        <f t="shared" si="11"/>
        <v>1780</v>
      </c>
      <c r="N430" s="67">
        <f t="shared" si="11"/>
        <v>0</v>
      </c>
      <c r="O430" s="57"/>
      <c r="P430" s="57"/>
      <c r="Q430" s="68"/>
    </row>
    <row r="431" spans="1:17" x14ac:dyDescent="0.25">
      <c r="B431" s="69"/>
      <c r="C431" s="69"/>
      <c r="D431" s="69"/>
      <c r="E431" s="70"/>
      <c r="F431" s="69"/>
      <c r="G431" s="69"/>
      <c r="H431" s="69"/>
      <c r="I431" s="69"/>
      <c r="J431" s="69"/>
      <c r="K431" s="69"/>
      <c r="L431" s="69"/>
      <c r="M431" s="69"/>
      <c r="N431" s="69"/>
      <c r="O431" s="69"/>
      <c r="P431" s="69"/>
    </row>
    <row r="432" spans="1:17" ht="18.75" x14ac:dyDescent="0.25">
      <c r="B432" s="72" t="s">
        <v>172</v>
      </c>
      <c r="C432" s="89">
        <f>+K430</f>
        <v>3</v>
      </c>
      <c r="H432" s="76"/>
      <c r="I432" s="76"/>
      <c r="J432" s="76"/>
      <c r="K432" s="76"/>
      <c r="L432" s="76"/>
      <c r="M432" s="76"/>
      <c r="N432" s="69"/>
      <c r="O432" s="69"/>
      <c r="P432" s="69"/>
    </row>
    <row r="434" spans="2:17" ht="15.75" thickBot="1" x14ac:dyDescent="0.3"/>
    <row r="435" spans="2:17" ht="30.75" thickBot="1" x14ac:dyDescent="0.3">
      <c r="B435" s="90" t="s">
        <v>173</v>
      </c>
      <c r="C435" s="91" t="s">
        <v>174</v>
      </c>
      <c r="D435" s="90" t="s">
        <v>30</v>
      </c>
      <c r="E435" s="91" t="s">
        <v>175</v>
      </c>
    </row>
    <row r="436" spans="2:17" x14ac:dyDescent="0.25">
      <c r="B436" s="92" t="s">
        <v>176</v>
      </c>
      <c r="C436" s="93">
        <v>20</v>
      </c>
      <c r="D436" s="93">
        <v>0</v>
      </c>
      <c r="E436" s="1094">
        <f>+D436+D437+D438</f>
        <v>0</v>
      </c>
    </row>
    <row r="437" spans="2:17" x14ac:dyDescent="0.25">
      <c r="B437" s="92" t="s">
        <v>177</v>
      </c>
      <c r="C437" s="74">
        <v>30</v>
      </c>
      <c r="D437" s="668">
        <v>0</v>
      </c>
      <c r="E437" s="1095"/>
    </row>
    <row r="438" spans="2:17" ht="15.75" thickBot="1" x14ac:dyDescent="0.3">
      <c r="B438" s="92" t="s">
        <v>178</v>
      </c>
      <c r="C438" s="94">
        <v>40</v>
      </c>
      <c r="D438" s="94">
        <v>0</v>
      </c>
      <c r="E438" s="1096"/>
    </row>
    <row r="440" spans="2:17" ht="15.75" thickBot="1" x14ac:dyDescent="0.3"/>
    <row r="441" spans="2:17" ht="27" thickBot="1" x14ac:dyDescent="0.3">
      <c r="B441" s="1091" t="s">
        <v>179</v>
      </c>
      <c r="C441" s="1092"/>
      <c r="D441" s="1092"/>
      <c r="E441" s="1092"/>
      <c r="F441" s="1092"/>
      <c r="G441" s="1092"/>
      <c r="H441" s="1092"/>
      <c r="I441" s="1092"/>
      <c r="J441" s="1092"/>
      <c r="K441" s="1092"/>
      <c r="L441" s="1092"/>
      <c r="M441" s="1092"/>
      <c r="N441" s="1093"/>
    </row>
    <row r="443" spans="2:17" ht="75" x14ac:dyDescent="0.25">
      <c r="B443" s="78" t="s">
        <v>111</v>
      </c>
      <c r="C443" s="78" t="s">
        <v>112</v>
      </c>
      <c r="D443" s="78" t="s">
        <v>113</v>
      </c>
      <c r="E443" s="78" t="s">
        <v>114</v>
      </c>
      <c r="F443" s="78" t="s">
        <v>115</v>
      </c>
      <c r="G443" s="78" t="s">
        <v>116</v>
      </c>
      <c r="H443" s="78" t="s">
        <v>117</v>
      </c>
      <c r="I443" s="78" t="s">
        <v>118</v>
      </c>
      <c r="J443" s="1084" t="s">
        <v>119</v>
      </c>
      <c r="K443" s="1085"/>
      <c r="L443" s="1086"/>
      <c r="M443" s="78" t="s">
        <v>120</v>
      </c>
      <c r="N443" s="78" t="s">
        <v>121</v>
      </c>
      <c r="O443" s="78" t="s">
        <v>122</v>
      </c>
      <c r="P443" s="1084" t="s">
        <v>97</v>
      </c>
      <c r="Q443" s="1086"/>
    </row>
    <row r="444" spans="2:17" ht="30" x14ac:dyDescent="0.25">
      <c r="B444" s="85" t="s">
        <v>180</v>
      </c>
      <c r="C444" s="85">
        <v>1</v>
      </c>
      <c r="D444" s="85" t="s">
        <v>1487</v>
      </c>
      <c r="E444" s="81">
        <v>42781987</v>
      </c>
      <c r="F444" s="85" t="s">
        <v>1488</v>
      </c>
      <c r="G444" s="81" t="s">
        <v>183</v>
      </c>
      <c r="H444" s="81" t="s">
        <v>1348</v>
      </c>
      <c r="I444" s="82" t="s">
        <v>54</v>
      </c>
      <c r="J444" s="86" t="s">
        <v>1343</v>
      </c>
      <c r="K444" s="87" t="s">
        <v>988</v>
      </c>
      <c r="L444" s="84" t="s">
        <v>233</v>
      </c>
      <c r="M444" s="41" t="s">
        <v>21</v>
      </c>
      <c r="N444" s="41" t="s">
        <v>21</v>
      </c>
      <c r="O444" s="41" t="s">
        <v>21</v>
      </c>
      <c r="P444" s="993"/>
      <c r="Q444" s="993"/>
    </row>
    <row r="445" spans="2:17" ht="30" x14ac:dyDescent="0.25">
      <c r="B445" s="85" t="s">
        <v>214</v>
      </c>
      <c r="C445" s="85">
        <v>1</v>
      </c>
      <c r="D445" s="85" t="s">
        <v>1489</v>
      </c>
      <c r="E445" s="81">
        <v>43624424</v>
      </c>
      <c r="F445" s="85" t="s">
        <v>396</v>
      </c>
      <c r="G445" s="81" t="s">
        <v>183</v>
      </c>
      <c r="H445" s="81" t="s">
        <v>1490</v>
      </c>
      <c r="I445" s="82" t="s">
        <v>54</v>
      </c>
      <c r="J445" s="86" t="s">
        <v>1343</v>
      </c>
      <c r="K445" s="87" t="s">
        <v>1361</v>
      </c>
      <c r="L445" s="84" t="s">
        <v>233</v>
      </c>
      <c r="M445" s="41" t="s">
        <v>21</v>
      </c>
      <c r="N445" s="41" t="s">
        <v>21</v>
      </c>
      <c r="O445" s="41" t="s">
        <v>21</v>
      </c>
      <c r="P445" s="668"/>
      <c r="Q445" s="668"/>
    </row>
    <row r="446" spans="2:17" ht="30" x14ac:dyDescent="0.25">
      <c r="B446" s="85" t="s">
        <v>208</v>
      </c>
      <c r="C446" s="85">
        <v>1</v>
      </c>
      <c r="D446" s="81" t="s">
        <v>1396</v>
      </c>
      <c r="E446" s="81">
        <v>98537109</v>
      </c>
      <c r="F446" s="81" t="s">
        <v>1397</v>
      </c>
      <c r="G446" s="85" t="s">
        <v>1398</v>
      </c>
      <c r="H446" s="81" t="s">
        <v>1399</v>
      </c>
      <c r="I446" s="82" t="s">
        <v>54</v>
      </c>
      <c r="J446" s="86" t="s">
        <v>1343</v>
      </c>
      <c r="K446" s="84" t="s">
        <v>1400</v>
      </c>
      <c r="L446" s="87" t="s">
        <v>1401</v>
      </c>
      <c r="M446" s="41" t="s">
        <v>21</v>
      </c>
      <c r="N446" s="41" t="s">
        <v>21</v>
      </c>
      <c r="O446" s="41" t="s">
        <v>21</v>
      </c>
      <c r="P446" s="993"/>
      <c r="Q446" s="993"/>
    </row>
    <row r="449" spans="2:7" ht="15.75" thickBot="1" x14ac:dyDescent="0.3"/>
    <row r="450" spans="2:7" ht="30" x14ac:dyDescent="0.25">
      <c r="B450" s="42" t="s">
        <v>20</v>
      </c>
      <c r="C450" s="42" t="s">
        <v>173</v>
      </c>
      <c r="D450" s="78" t="s">
        <v>174</v>
      </c>
      <c r="E450" s="42" t="s">
        <v>30</v>
      </c>
      <c r="F450" s="91" t="s">
        <v>194</v>
      </c>
      <c r="G450" s="96"/>
    </row>
    <row r="451" spans="2:7" ht="108" x14ac:dyDescent="0.2">
      <c r="B451" s="1097" t="s">
        <v>195</v>
      </c>
      <c r="C451" s="97" t="s">
        <v>196</v>
      </c>
      <c r="D451" s="668">
        <v>25</v>
      </c>
      <c r="E451" s="668">
        <v>25</v>
      </c>
      <c r="F451" s="1098">
        <f>+E451+E452+E453</f>
        <v>60</v>
      </c>
      <c r="G451" s="98"/>
    </row>
    <row r="452" spans="2:7" ht="96" x14ac:dyDescent="0.2">
      <c r="B452" s="1097"/>
      <c r="C452" s="97" t="s">
        <v>197</v>
      </c>
      <c r="D452" s="675">
        <v>25</v>
      </c>
      <c r="E452" s="668">
        <v>25</v>
      </c>
      <c r="F452" s="1099"/>
      <c r="G452" s="98"/>
    </row>
    <row r="453" spans="2:7" ht="60" x14ac:dyDescent="0.2">
      <c r="B453" s="1097"/>
      <c r="C453" s="97" t="s">
        <v>198</v>
      </c>
      <c r="D453" s="668">
        <v>10</v>
      </c>
      <c r="E453" s="668">
        <v>10</v>
      </c>
      <c r="F453" s="1100"/>
      <c r="G453" s="98"/>
    </row>
    <row r="454" spans="2:7" x14ac:dyDescent="0.25">
      <c r="C454"/>
    </row>
    <row r="457" spans="2:7" x14ac:dyDescent="0.25">
      <c r="B457" s="39" t="s">
        <v>199</v>
      </c>
    </row>
    <row r="460" spans="2:7" x14ac:dyDescent="0.25">
      <c r="B460" s="40" t="s">
        <v>20</v>
      </c>
      <c r="C460" s="40" t="s">
        <v>29</v>
      </c>
      <c r="D460" s="42" t="s">
        <v>30</v>
      </c>
      <c r="E460" s="42" t="s">
        <v>31</v>
      </c>
    </row>
    <row r="461" spans="2:7" ht="28.5" x14ac:dyDescent="0.25">
      <c r="B461" s="43" t="s">
        <v>200</v>
      </c>
      <c r="C461" s="44">
        <v>40</v>
      </c>
      <c r="D461" s="668">
        <f>+E436</f>
        <v>0</v>
      </c>
      <c r="E461" s="1081">
        <f>+D461+D462</f>
        <v>60</v>
      </c>
    </row>
    <row r="462" spans="2:7" ht="42.75" x14ac:dyDescent="0.25">
      <c r="B462" s="43" t="s">
        <v>201</v>
      </c>
      <c r="C462" s="44">
        <v>60</v>
      </c>
      <c r="D462" s="668">
        <f>+F451</f>
        <v>60</v>
      </c>
      <c r="E462" s="1082"/>
    </row>
  </sheetData>
  <mergeCells count="148">
    <mergeCell ref="E461:E462"/>
    <mergeCell ref="J443:L443"/>
    <mergeCell ref="P443:Q443"/>
    <mergeCell ref="P444:Q444"/>
    <mergeCell ref="P446:Q446"/>
    <mergeCell ref="B451:B453"/>
    <mergeCell ref="F451:F453"/>
    <mergeCell ref="D411:E411"/>
    <mergeCell ref="D412:E412"/>
    <mergeCell ref="B415:P415"/>
    <mergeCell ref="B418:N418"/>
    <mergeCell ref="E436:E438"/>
    <mergeCell ref="B441:N441"/>
    <mergeCell ref="P398:Q398"/>
    <mergeCell ref="P399:Q399"/>
    <mergeCell ref="P401:Q401"/>
    <mergeCell ref="P402:Q402"/>
    <mergeCell ref="P404:Q404"/>
    <mergeCell ref="B408:N408"/>
    <mergeCell ref="O384:P384"/>
    <mergeCell ref="B390:N390"/>
    <mergeCell ref="J395:L395"/>
    <mergeCell ref="P395:Q395"/>
    <mergeCell ref="P396:Q396"/>
    <mergeCell ref="P397:Q397"/>
    <mergeCell ref="O378:P378"/>
    <mergeCell ref="O379:P379"/>
    <mergeCell ref="O380:P380"/>
    <mergeCell ref="O381:P381"/>
    <mergeCell ref="O382:P382"/>
    <mergeCell ref="O383:P383"/>
    <mergeCell ref="C369:N369"/>
    <mergeCell ref="B371:N371"/>
    <mergeCell ref="O374:P374"/>
    <mergeCell ref="O375:P375"/>
    <mergeCell ref="O376:P376"/>
    <mergeCell ref="O377:P377"/>
    <mergeCell ref="B320:C327"/>
    <mergeCell ref="B328:C328"/>
    <mergeCell ref="E346:E347"/>
    <mergeCell ref="M351:N351"/>
    <mergeCell ref="B365:B366"/>
    <mergeCell ref="C365:C366"/>
    <mergeCell ref="D365:E365"/>
    <mergeCell ref="B310:P310"/>
    <mergeCell ref="C312:N312"/>
    <mergeCell ref="C313:N313"/>
    <mergeCell ref="C314:N314"/>
    <mergeCell ref="C315:N315"/>
    <mergeCell ref="C316:E316"/>
    <mergeCell ref="P289:Q289"/>
    <mergeCell ref="P291:Q291"/>
    <mergeCell ref="B293:B295"/>
    <mergeCell ref="F293:F295"/>
    <mergeCell ref="E303:E304"/>
    <mergeCell ref="B308:P308"/>
    <mergeCell ref="B260:P260"/>
    <mergeCell ref="B263:N263"/>
    <mergeCell ref="E281:E283"/>
    <mergeCell ref="B286:N286"/>
    <mergeCell ref="J288:L288"/>
    <mergeCell ref="P288:Q288"/>
    <mergeCell ref="P247:Q247"/>
    <mergeCell ref="P249:Q249"/>
    <mergeCell ref="P250:Q250"/>
    <mergeCell ref="B253:N253"/>
    <mergeCell ref="D256:E256"/>
    <mergeCell ref="D257:E257"/>
    <mergeCell ref="O233:P233"/>
    <mergeCell ref="O234:P234"/>
    <mergeCell ref="O235:P235"/>
    <mergeCell ref="B241:N241"/>
    <mergeCell ref="J246:L246"/>
    <mergeCell ref="P246:Q246"/>
    <mergeCell ref="B225:N225"/>
    <mergeCell ref="O228:P228"/>
    <mergeCell ref="O229:P229"/>
    <mergeCell ref="O230:P230"/>
    <mergeCell ref="O231:P231"/>
    <mergeCell ref="O232:P232"/>
    <mergeCell ref="E200:E201"/>
    <mergeCell ref="M205:N205"/>
    <mergeCell ref="B219:B220"/>
    <mergeCell ref="C219:C220"/>
    <mergeCell ref="D219:E219"/>
    <mergeCell ref="C223:N223"/>
    <mergeCell ref="C167:N167"/>
    <mergeCell ref="C168:N168"/>
    <mergeCell ref="C169:N169"/>
    <mergeCell ref="C170:E170"/>
    <mergeCell ref="B174:C181"/>
    <mergeCell ref="B182:C182"/>
    <mergeCell ref="B147:B149"/>
    <mergeCell ref="F147:F149"/>
    <mergeCell ref="E157:E158"/>
    <mergeCell ref="B162:P162"/>
    <mergeCell ref="B164:P164"/>
    <mergeCell ref="C166:N166"/>
    <mergeCell ref="E132:E134"/>
    <mergeCell ref="B137:N137"/>
    <mergeCell ref="J139:L139"/>
    <mergeCell ref="P139:Q139"/>
    <mergeCell ref="P140:Q140"/>
    <mergeCell ref="P142:Q142"/>
    <mergeCell ref="P101:Q101"/>
    <mergeCell ref="B104:N104"/>
    <mergeCell ref="D107:E107"/>
    <mergeCell ref="D108:E108"/>
    <mergeCell ref="B111:P111"/>
    <mergeCell ref="B114:N114"/>
    <mergeCell ref="P92:Q92"/>
    <mergeCell ref="P93:Q93"/>
    <mergeCell ref="P94:Q94"/>
    <mergeCell ref="P95:Q95"/>
    <mergeCell ref="P98:Q98"/>
    <mergeCell ref="P100:Q100"/>
    <mergeCell ref="O78:P78"/>
    <mergeCell ref="O79:P79"/>
    <mergeCell ref="O80:P80"/>
    <mergeCell ref="B86:N86"/>
    <mergeCell ref="J91:L91"/>
    <mergeCell ref="P91:Q91"/>
    <mergeCell ref="O72:P72"/>
    <mergeCell ref="O73:P73"/>
    <mergeCell ref="O74:P74"/>
    <mergeCell ref="O75:P75"/>
    <mergeCell ref="O76:P76"/>
    <mergeCell ref="O77:P77"/>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C63:N63"/>
    <mergeCell ref="B65:N65"/>
    <mergeCell ref="O68:P68"/>
  </mergeCells>
  <dataValidations count="2">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84:A204 A330:A350">
      <formula1>"1,2,3,4,5"</formula1>
    </dataValidation>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9"/>
  <sheetViews>
    <sheetView topLeftCell="C100" zoomScale="95" zoomScaleNormal="95" workbookViewId="0">
      <selection activeCell="I99" sqref="I99"/>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6" style="2"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1263</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5</v>
      </c>
      <c r="D10" s="1076"/>
      <c r="E10" s="1077"/>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5</v>
      </c>
      <c r="E15" s="18">
        <v>2432339772</v>
      </c>
      <c r="F15" s="18">
        <v>894</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2432339772</v>
      </c>
      <c r="F22" s="18">
        <f>SUM(F15:F21)</f>
        <v>894</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715.2</v>
      </c>
      <c r="D24" s="32"/>
      <c r="E24" s="33">
        <f>E22</f>
        <v>2432339772</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668" t="s">
        <v>21</v>
      </c>
      <c r="D30" s="41"/>
      <c r="E30"/>
      <c r="F30"/>
      <c r="G30"/>
      <c r="H30"/>
      <c r="I30" s="14"/>
      <c r="J30" s="14"/>
      <c r="K30" s="14"/>
      <c r="L30" s="14"/>
      <c r="M30" s="14"/>
      <c r="N30" s="15"/>
    </row>
    <row r="31" spans="1:14" x14ac:dyDescent="0.25">
      <c r="A31" s="36"/>
      <c r="B31" s="41" t="s">
        <v>25</v>
      </c>
      <c r="C31" s="668" t="s">
        <v>21</v>
      </c>
      <c r="D31" s="41"/>
      <c r="E31"/>
      <c r="F31"/>
      <c r="G31"/>
      <c r="H31"/>
      <c r="I31" s="14"/>
      <c r="J31" s="14"/>
      <c r="K31" s="14"/>
      <c r="L31" s="14"/>
      <c r="M31" s="14"/>
      <c r="N31" s="15"/>
    </row>
    <row r="32" spans="1:14" x14ac:dyDescent="0.25">
      <c r="A32" s="36"/>
      <c r="B32" s="41" t="s">
        <v>26</v>
      </c>
      <c r="C32" s="668" t="s">
        <v>21</v>
      </c>
      <c r="D32" s="41"/>
      <c r="E32"/>
      <c r="F32"/>
      <c r="G32"/>
      <c r="H32"/>
      <c r="I32" s="14"/>
      <c r="J32" s="14"/>
      <c r="K32" s="14"/>
      <c r="L32" s="14"/>
      <c r="M32" s="14"/>
      <c r="N32" s="15"/>
    </row>
    <row r="33" spans="1:17" x14ac:dyDescent="0.25">
      <c r="A33" s="36"/>
      <c r="B33" s="41" t="s">
        <v>27</v>
      </c>
      <c r="C33" s="668" t="s">
        <v>21</v>
      </c>
      <c r="D33" s="41"/>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20</v>
      </c>
      <c r="E40" s="1081">
        <f>+D40+D41</f>
        <v>55</v>
      </c>
      <c r="F40"/>
      <c r="G40"/>
      <c r="H40"/>
      <c r="I40" s="14"/>
      <c r="J40" s="14"/>
      <c r="K40" s="14"/>
      <c r="L40" s="14"/>
      <c r="M40" s="14"/>
      <c r="N40" s="15"/>
    </row>
    <row r="41" spans="1:17" ht="42.75" x14ac:dyDescent="0.25">
      <c r="A41" s="36"/>
      <c r="B41" s="43" t="s">
        <v>33</v>
      </c>
      <c r="C41" s="44">
        <v>60</v>
      </c>
      <c r="D41" s="668">
        <v>35</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75" x14ac:dyDescent="0.25">
      <c r="A49" s="62">
        <v>1</v>
      </c>
      <c r="B49" s="49" t="s">
        <v>1263</v>
      </c>
      <c r="C49" s="50" t="s">
        <v>1263</v>
      </c>
      <c r="D49" s="49" t="s">
        <v>609</v>
      </c>
      <c r="E49" s="51">
        <v>4600052472</v>
      </c>
      <c r="F49" s="52" t="s">
        <v>21</v>
      </c>
      <c r="G49" s="52" t="s">
        <v>54</v>
      </c>
      <c r="H49" s="54">
        <v>41673</v>
      </c>
      <c r="I49" s="54">
        <v>41973</v>
      </c>
      <c r="J49" s="55" t="s">
        <v>667</v>
      </c>
      <c r="K49" s="51">
        <v>9</v>
      </c>
      <c r="L49" s="51">
        <v>0</v>
      </c>
      <c r="M49" s="51">
        <v>624</v>
      </c>
      <c r="N49" s="56" t="s">
        <v>54</v>
      </c>
      <c r="O49" s="57">
        <v>775180264</v>
      </c>
      <c r="P49" s="57">
        <v>60</v>
      </c>
      <c r="Q49" s="58" t="s">
        <v>1264</v>
      </c>
      <c r="R49" s="59"/>
      <c r="S49" s="59"/>
      <c r="T49" s="59"/>
      <c r="U49" s="59"/>
      <c r="V49" s="59"/>
      <c r="W49" s="59"/>
      <c r="X49" s="59"/>
      <c r="Y49" s="59"/>
      <c r="Z49" s="59"/>
    </row>
    <row r="50" spans="1:26" s="60" customFormat="1" ht="45" x14ac:dyDescent="0.25">
      <c r="A50" s="62">
        <v>2</v>
      </c>
      <c r="B50" s="49" t="s">
        <v>1263</v>
      </c>
      <c r="C50" s="50" t="s">
        <v>1263</v>
      </c>
      <c r="D50" s="49" t="s">
        <v>272</v>
      </c>
      <c r="E50" s="51">
        <v>548</v>
      </c>
      <c r="F50" s="52" t="s">
        <v>21</v>
      </c>
      <c r="G50" s="52" t="s">
        <v>54</v>
      </c>
      <c r="H50" s="54">
        <v>41663</v>
      </c>
      <c r="I50" s="54">
        <v>41942</v>
      </c>
      <c r="J50" s="55" t="s">
        <v>667</v>
      </c>
      <c r="K50" s="51">
        <v>9</v>
      </c>
      <c r="L50" s="51">
        <v>0</v>
      </c>
      <c r="M50" s="51">
        <v>638</v>
      </c>
      <c r="N50" s="56" t="s">
        <v>54</v>
      </c>
      <c r="O50" s="57">
        <v>1098998703</v>
      </c>
      <c r="P50" s="57">
        <v>65</v>
      </c>
      <c r="Q50" s="58"/>
      <c r="R50" s="59"/>
      <c r="S50" s="59"/>
      <c r="T50" s="59"/>
      <c r="U50" s="59"/>
      <c r="V50" s="59"/>
      <c r="W50" s="59"/>
      <c r="X50" s="59"/>
      <c r="Y50" s="59"/>
      <c r="Z50" s="59"/>
    </row>
    <row r="51" spans="1:26" s="60" customFormat="1" ht="45" x14ac:dyDescent="0.25">
      <c r="A51" s="62">
        <f t="shared" ref="A51:A54" si="0">+A50+1</f>
        <v>3</v>
      </c>
      <c r="B51" s="49" t="s">
        <v>1263</v>
      </c>
      <c r="C51" s="50" t="s">
        <v>1263</v>
      </c>
      <c r="D51" s="49" t="s">
        <v>272</v>
      </c>
      <c r="E51" s="51">
        <v>779</v>
      </c>
      <c r="F51" s="52" t="s">
        <v>21</v>
      </c>
      <c r="G51" s="52" t="s">
        <v>54</v>
      </c>
      <c r="H51" s="54">
        <v>41548</v>
      </c>
      <c r="I51" s="54">
        <v>41942</v>
      </c>
      <c r="J51" s="55" t="s">
        <v>667</v>
      </c>
      <c r="K51" s="51">
        <v>4</v>
      </c>
      <c r="L51" s="51">
        <v>9</v>
      </c>
      <c r="M51" s="51">
        <v>506</v>
      </c>
      <c r="N51" s="56" t="s">
        <v>54</v>
      </c>
      <c r="O51" s="57">
        <v>2241166029</v>
      </c>
      <c r="P51" s="57">
        <v>71</v>
      </c>
      <c r="Q51" s="58"/>
      <c r="R51" s="59"/>
      <c r="S51" s="59"/>
      <c r="T51" s="59"/>
      <c r="U51" s="59"/>
      <c r="V51" s="59"/>
      <c r="W51" s="59"/>
      <c r="X51" s="59"/>
      <c r="Y51" s="59"/>
      <c r="Z51" s="59"/>
    </row>
    <row r="52" spans="1:26" s="60" customFormat="1" ht="45" x14ac:dyDescent="0.25">
      <c r="A52" s="62">
        <f t="shared" si="0"/>
        <v>4</v>
      </c>
      <c r="B52" s="49" t="s">
        <v>1263</v>
      </c>
      <c r="C52" s="50" t="s">
        <v>1263</v>
      </c>
      <c r="D52" s="49" t="s">
        <v>272</v>
      </c>
      <c r="E52" s="51">
        <v>1696</v>
      </c>
      <c r="F52" s="52" t="s">
        <v>21</v>
      </c>
      <c r="G52" s="52" t="s">
        <v>54</v>
      </c>
      <c r="H52" s="54">
        <v>41258</v>
      </c>
      <c r="I52" s="54">
        <v>41851</v>
      </c>
      <c r="J52" s="55" t="s">
        <v>667</v>
      </c>
      <c r="K52" s="51">
        <v>10</v>
      </c>
      <c r="L52" s="51">
        <v>9</v>
      </c>
      <c r="M52" s="51">
        <v>222</v>
      </c>
      <c r="N52" s="56" t="s">
        <v>54</v>
      </c>
      <c r="O52" s="57">
        <v>970609939</v>
      </c>
      <c r="P52" s="57">
        <v>76</v>
      </c>
      <c r="Q52" s="58"/>
      <c r="R52" s="59"/>
      <c r="S52" s="59"/>
      <c r="T52" s="59"/>
      <c r="U52" s="59"/>
      <c r="V52" s="59"/>
      <c r="W52" s="59"/>
      <c r="X52" s="59"/>
      <c r="Y52" s="59"/>
      <c r="Z52" s="59"/>
    </row>
    <row r="53" spans="1:26" s="60" customFormat="1" ht="45" x14ac:dyDescent="0.25">
      <c r="A53" s="62">
        <f t="shared" si="0"/>
        <v>5</v>
      </c>
      <c r="B53" s="49" t="s">
        <v>1263</v>
      </c>
      <c r="C53" s="50" t="s">
        <v>1263</v>
      </c>
      <c r="D53" s="49" t="s">
        <v>609</v>
      </c>
      <c r="E53" s="51">
        <v>4600045294</v>
      </c>
      <c r="F53" s="52" t="s">
        <v>21</v>
      </c>
      <c r="G53" s="52" t="s">
        <v>54</v>
      </c>
      <c r="H53" s="54">
        <v>40954</v>
      </c>
      <c r="I53" s="54">
        <v>41255</v>
      </c>
      <c r="J53" s="55" t="s">
        <v>667</v>
      </c>
      <c r="K53" s="51">
        <v>10</v>
      </c>
      <c r="L53" s="51">
        <v>0</v>
      </c>
      <c r="M53" s="51">
        <v>416</v>
      </c>
      <c r="N53" s="56" t="s">
        <v>54</v>
      </c>
      <c r="O53" s="57">
        <v>476244355</v>
      </c>
      <c r="P53" s="57">
        <v>60</v>
      </c>
      <c r="Q53" s="58"/>
      <c r="R53" s="59"/>
      <c r="S53" s="59"/>
      <c r="T53" s="59"/>
      <c r="U53" s="59"/>
      <c r="V53" s="59"/>
      <c r="W53" s="59"/>
      <c r="X53" s="59"/>
      <c r="Y53" s="59"/>
      <c r="Z53" s="59"/>
    </row>
    <row r="54" spans="1:26" s="60" customFormat="1" ht="45" x14ac:dyDescent="0.25">
      <c r="A54" s="62">
        <f t="shared" si="0"/>
        <v>6</v>
      </c>
      <c r="B54" s="49" t="s">
        <v>1263</v>
      </c>
      <c r="C54" s="50" t="s">
        <v>1263</v>
      </c>
      <c r="D54" s="49" t="s">
        <v>609</v>
      </c>
      <c r="E54" s="51">
        <v>4600038146</v>
      </c>
      <c r="F54" s="52" t="s">
        <v>21</v>
      </c>
      <c r="G54" s="52" t="s">
        <v>54</v>
      </c>
      <c r="H54" s="54">
        <v>41310</v>
      </c>
      <c r="I54" s="54">
        <v>41623</v>
      </c>
      <c r="J54" s="55" t="s">
        <v>667</v>
      </c>
      <c r="K54" s="51">
        <v>0</v>
      </c>
      <c r="L54" s="51">
        <v>10</v>
      </c>
      <c r="M54" s="51">
        <v>416</v>
      </c>
      <c r="N54" s="56" t="s">
        <v>54</v>
      </c>
      <c r="O54" s="57">
        <v>492686605</v>
      </c>
      <c r="P54" s="57">
        <v>60</v>
      </c>
      <c r="Q54" s="58"/>
      <c r="R54" s="59"/>
      <c r="S54" s="59"/>
      <c r="T54" s="59"/>
      <c r="U54" s="59"/>
      <c r="V54" s="59"/>
      <c r="W54" s="59"/>
      <c r="X54" s="59"/>
      <c r="Y54" s="59"/>
      <c r="Z54" s="59"/>
    </row>
    <row r="55" spans="1:26" s="60" customFormat="1" ht="45" x14ac:dyDescent="0.25">
      <c r="A55" s="62">
        <v>7</v>
      </c>
      <c r="B55" s="49" t="s">
        <v>1263</v>
      </c>
      <c r="C55" s="50" t="s">
        <v>1263</v>
      </c>
      <c r="D55" s="49" t="s">
        <v>609</v>
      </c>
      <c r="E55" s="51">
        <v>4600052565</v>
      </c>
      <c r="F55" s="52" t="s">
        <v>21</v>
      </c>
      <c r="G55" s="52" t="s">
        <v>54</v>
      </c>
      <c r="H55" s="54">
        <v>41659</v>
      </c>
      <c r="I55" s="54" t="s">
        <v>1265</v>
      </c>
      <c r="J55" s="55" t="s">
        <v>667</v>
      </c>
      <c r="K55" s="51">
        <v>0</v>
      </c>
      <c r="L55" s="51">
        <v>8</v>
      </c>
      <c r="M55" s="51">
        <v>400</v>
      </c>
      <c r="N55" s="56" t="s">
        <v>54</v>
      </c>
      <c r="O55" s="57">
        <v>852659865</v>
      </c>
      <c r="P55" s="57">
        <v>59</v>
      </c>
      <c r="Q55" s="58"/>
      <c r="R55" s="59"/>
      <c r="S55" s="59"/>
      <c r="T55" s="59"/>
      <c r="U55" s="59"/>
      <c r="V55" s="59"/>
      <c r="W55" s="59"/>
      <c r="X55" s="59"/>
      <c r="Y55" s="59"/>
      <c r="Z55" s="59"/>
    </row>
    <row r="56" spans="1:26" s="60" customFormat="1" ht="45" x14ac:dyDescent="0.25">
      <c r="A56" s="62">
        <v>8</v>
      </c>
      <c r="B56" s="49" t="s">
        <v>1263</v>
      </c>
      <c r="C56" s="50" t="s">
        <v>1263</v>
      </c>
      <c r="D56" s="49" t="s">
        <v>609</v>
      </c>
      <c r="E56" s="51">
        <v>4600030956</v>
      </c>
      <c r="F56" s="52" t="s">
        <v>21</v>
      </c>
      <c r="G56" s="52" t="s">
        <v>54</v>
      </c>
      <c r="H56" s="54">
        <v>40577</v>
      </c>
      <c r="I56" s="54">
        <v>40886</v>
      </c>
      <c r="J56" s="55" t="s">
        <v>667</v>
      </c>
      <c r="K56" s="51">
        <v>10</v>
      </c>
      <c r="L56" s="51">
        <v>0</v>
      </c>
      <c r="M56" s="51">
        <v>416</v>
      </c>
      <c r="N56" s="56" t="s">
        <v>54</v>
      </c>
      <c r="O56" s="57">
        <v>522784182</v>
      </c>
      <c r="P56" s="57">
        <v>60</v>
      </c>
      <c r="Q56" s="58"/>
      <c r="R56" s="59"/>
      <c r="S56" s="59"/>
      <c r="T56" s="59"/>
      <c r="U56" s="59"/>
      <c r="V56" s="59"/>
      <c r="W56" s="59"/>
      <c r="X56" s="59"/>
      <c r="Y56" s="59"/>
      <c r="Z56" s="59"/>
    </row>
    <row r="57" spans="1:26" s="60" customFormat="1" x14ac:dyDescent="0.25">
      <c r="A57" s="62"/>
      <c r="B57" s="63" t="s">
        <v>31</v>
      </c>
      <c r="C57" s="50"/>
      <c r="D57" s="49"/>
      <c r="E57" s="64"/>
      <c r="F57" s="52"/>
      <c r="G57" s="52"/>
      <c r="H57" s="52"/>
      <c r="I57" s="54"/>
      <c r="J57" s="55"/>
      <c r="K57" s="67">
        <f>SUM(K49:K56)</f>
        <v>52</v>
      </c>
      <c r="L57" s="67">
        <f>SUM(L49:L56)</f>
        <v>36</v>
      </c>
      <c r="M57" s="66">
        <f>SUM(M49:M56)</f>
        <v>3638</v>
      </c>
      <c r="N57" s="67">
        <f>SUM(N49:N56)</f>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52</v>
      </c>
      <c r="D61" s="74" t="s">
        <v>21</v>
      </c>
      <c r="E61" s="75"/>
      <c r="F61" s="76"/>
      <c r="G61" s="76"/>
      <c r="H61" s="76"/>
      <c r="I61" s="76"/>
      <c r="J61" s="76"/>
      <c r="K61" s="76"/>
      <c r="L61" s="76"/>
      <c r="M61" s="76"/>
    </row>
    <row r="62" spans="1:26" s="69" customFormat="1" ht="30" customHeight="1" x14ac:dyDescent="0.25">
      <c r="B62" s="72" t="s">
        <v>82</v>
      </c>
      <c r="C62" s="73">
        <f>+M57</f>
        <v>3638</v>
      </c>
      <c r="D62" s="74" t="s">
        <v>21</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ht="48" customHeight="1" x14ac:dyDescent="0.25">
      <c r="B69" s="41" t="s">
        <v>1266</v>
      </c>
      <c r="C69" s="41" t="s">
        <v>100</v>
      </c>
      <c r="D69" s="75" t="s">
        <v>1267</v>
      </c>
      <c r="E69" s="75">
        <v>47</v>
      </c>
      <c r="F69" s="74" t="s">
        <v>1268</v>
      </c>
      <c r="G69" s="74" t="s">
        <v>22</v>
      </c>
      <c r="H69" s="74" t="s">
        <v>21</v>
      </c>
      <c r="I69" s="75" t="s">
        <v>54</v>
      </c>
      <c r="J69" s="75" t="s">
        <v>21</v>
      </c>
      <c r="K69" s="41" t="s">
        <v>21</v>
      </c>
      <c r="L69" s="41" t="s">
        <v>21</v>
      </c>
      <c r="M69" s="41" t="s">
        <v>21</v>
      </c>
      <c r="N69" s="41" t="s">
        <v>21</v>
      </c>
      <c r="O69" s="1110"/>
      <c r="P69" s="1111"/>
      <c r="Q69" s="41" t="s">
        <v>21</v>
      </c>
    </row>
    <row r="70" spans="2:17" ht="51.75" customHeight="1" x14ac:dyDescent="0.25">
      <c r="B70" s="41" t="s">
        <v>1266</v>
      </c>
      <c r="C70" s="81" t="s">
        <v>100</v>
      </c>
      <c r="D70" s="82" t="s">
        <v>1269</v>
      </c>
      <c r="E70" s="82">
        <v>39</v>
      </c>
      <c r="F70" s="83" t="s">
        <v>1268</v>
      </c>
      <c r="G70" s="83" t="s">
        <v>22</v>
      </c>
      <c r="H70" s="83" t="s">
        <v>21</v>
      </c>
      <c r="I70" s="75" t="s">
        <v>54</v>
      </c>
      <c r="J70" s="84" t="s">
        <v>21</v>
      </c>
      <c r="K70" s="41" t="s">
        <v>21</v>
      </c>
      <c r="L70" s="41" t="s">
        <v>21</v>
      </c>
      <c r="M70" s="41" t="s">
        <v>21</v>
      </c>
      <c r="N70" s="41" t="s">
        <v>21</v>
      </c>
      <c r="O70" s="1110"/>
      <c r="P70" s="1111"/>
      <c r="Q70" s="41" t="s">
        <v>21</v>
      </c>
    </row>
    <row r="71" spans="2:17" ht="30" x14ac:dyDescent="0.25">
      <c r="B71" s="41" t="s">
        <v>1266</v>
      </c>
      <c r="C71" s="81" t="s">
        <v>100</v>
      </c>
      <c r="D71" s="82" t="s">
        <v>1270</v>
      </c>
      <c r="E71" s="82">
        <v>52</v>
      </c>
      <c r="F71" s="196" t="s">
        <v>1271</v>
      </c>
      <c r="G71" s="83" t="s">
        <v>22</v>
      </c>
      <c r="H71" s="83" t="s">
        <v>21</v>
      </c>
      <c r="I71" s="75" t="s">
        <v>54</v>
      </c>
      <c r="J71" s="84" t="s">
        <v>21</v>
      </c>
      <c r="K71" s="41" t="s">
        <v>21</v>
      </c>
      <c r="L71" s="41" t="s">
        <v>21</v>
      </c>
      <c r="M71" s="41" t="s">
        <v>21</v>
      </c>
      <c r="N71" s="41" t="s">
        <v>21</v>
      </c>
      <c r="O71" s="1089"/>
      <c r="P71" s="1090"/>
      <c r="Q71" s="41" t="s">
        <v>21</v>
      </c>
    </row>
    <row r="72" spans="2:17" ht="30" x14ac:dyDescent="0.25">
      <c r="B72" s="41" t="s">
        <v>1266</v>
      </c>
      <c r="C72" s="81" t="s">
        <v>100</v>
      </c>
      <c r="D72" s="82" t="s">
        <v>1272</v>
      </c>
      <c r="E72" s="82">
        <v>80</v>
      </c>
      <c r="F72" s="196" t="s">
        <v>1271</v>
      </c>
      <c r="G72" s="83" t="s">
        <v>22</v>
      </c>
      <c r="H72" s="83" t="s">
        <v>21</v>
      </c>
      <c r="I72" s="75" t="s">
        <v>54</v>
      </c>
      <c r="J72" s="84" t="s">
        <v>21</v>
      </c>
      <c r="K72" s="41" t="s">
        <v>21</v>
      </c>
      <c r="L72" s="41" t="s">
        <v>21</v>
      </c>
      <c r="M72" s="41" t="s">
        <v>21</v>
      </c>
      <c r="N72" s="41" t="s">
        <v>21</v>
      </c>
      <c r="O72" s="1089"/>
      <c r="P72" s="1090"/>
      <c r="Q72" s="41" t="s">
        <v>21</v>
      </c>
    </row>
    <row r="73" spans="2:17" ht="30" x14ac:dyDescent="0.25">
      <c r="B73" s="41" t="s">
        <v>1266</v>
      </c>
      <c r="C73" s="81" t="s">
        <v>100</v>
      </c>
      <c r="D73" s="82" t="s">
        <v>1272</v>
      </c>
      <c r="E73" s="82">
        <v>100</v>
      </c>
      <c r="F73" s="196" t="s">
        <v>1271</v>
      </c>
      <c r="G73" s="83" t="s">
        <v>22</v>
      </c>
      <c r="H73" s="83" t="s">
        <v>21</v>
      </c>
      <c r="I73" s="75" t="s">
        <v>54</v>
      </c>
      <c r="J73" s="84" t="s">
        <v>21</v>
      </c>
      <c r="K73" s="41" t="s">
        <v>21</v>
      </c>
      <c r="L73" s="41" t="s">
        <v>21</v>
      </c>
      <c r="M73" s="41" t="s">
        <v>21</v>
      </c>
      <c r="N73" s="41" t="s">
        <v>21</v>
      </c>
      <c r="O73" s="1089"/>
      <c r="P73" s="1090"/>
      <c r="Q73" s="41" t="s">
        <v>21</v>
      </c>
    </row>
    <row r="74" spans="2:17" ht="45.75" customHeight="1" x14ac:dyDescent="0.25">
      <c r="B74" s="41" t="s">
        <v>1266</v>
      </c>
      <c r="C74" s="81" t="s">
        <v>100</v>
      </c>
      <c r="D74" s="82" t="s">
        <v>1272</v>
      </c>
      <c r="E74" s="82">
        <v>133</v>
      </c>
      <c r="F74" s="196" t="s">
        <v>1268</v>
      </c>
      <c r="G74" s="83" t="s">
        <v>22</v>
      </c>
      <c r="H74" s="83" t="s">
        <v>21</v>
      </c>
      <c r="I74" s="75" t="s">
        <v>54</v>
      </c>
      <c r="J74" s="84" t="s">
        <v>21</v>
      </c>
      <c r="K74" s="41" t="s">
        <v>21</v>
      </c>
      <c r="L74" s="41" t="s">
        <v>21</v>
      </c>
      <c r="M74" s="41" t="s">
        <v>21</v>
      </c>
      <c r="N74" s="41" t="s">
        <v>21</v>
      </c>
      <c r="O74" s="1089"/>
      <c r="P74" s="1090"/>
      <c r="Q74" s="41" t="s">
        <v>21</v>
      </c>
    </row>
    <row r="75" spans="2:17" x14ac:dyDescent="0.25">
      <c r="B75" s="41" t="s">
        <v>1266</v>
      </c>
      <c r="C75" s="41" t="s">
        <v>100</v>
      </c>
      <c r="D75" s="41" t="s">
        <v>1272</v>
      </c>
      <c r="E75" s="41">
        <v>52</v>
      </c>
      <c r="F75" s="196" t="s">
        <v>1268</v>
      </c>
      <c r="G75" s="668" t="s">
        <v>22</v>
      </c>
      <c r="H75" s="668" t="s">
        <v>21</v>
      </c>
      <c r="I75" s="75" t="s">
        <v>54</v>
      </c>
      <c r="J75" s="41" t="s">
        <v>21</v>
      </c>
      <c r="K75" s="41" t="s">
        <v>21</v>
      </c>
      <c r="L75" s="41" t="s">
        <v>21</v>
      </c>
      <c r="M75" s="41" t="s">
        <v>21</v>
      </c>
      <c r="N75" s="41" t="s">
        <v>21</v>
      </c>
      <c r="O75" s="997"/>
      <c r="P75" s="997"/>
      <c r="Q75" s="41" t="s">
        <v>21</v>
      </c>
    </row>
    <row r="76" spans="2:17" x14ac:dyDescent="0.25">
      <c r="B76" s="41" t="s">
        <v>1266</v>
      </c>
      <c r="C76" s="41" t="s">
        <v>100</v>
      </c>
      <c r="D76" s="41" t="s">
        <v>1273</v>
      </c>
      <c r="E76" s="41">
        <v>104</v>
      </c>
      <c r="F76" s="196" t="s">
        <v>1268</v>
      </c>
      <c r="G76" s="668" t="s">
        <v>22</v>
      </c>
      <c r="H76" s="668" t="s">
        <v>21</v>
      </c>
      <c r="I76" s="75" t="s">
        <v>54</v>
      </c>
      <c r="J76" s="41" t="s">
        <v>21</v>
      </c>
      <c r="K76" s="41" t="s">
        <v>21</v>
      </c>
      <c r="L76" s="41" t="s">
        <v>21</v>
      </c>
      <c r="M76" s="41" t="s">
        <v>21</v>
      </c>
      <c r="N76" s="41" t="s">
        <v>21</v>
      </c>
      <c r="O76" s="997"/>
      <c r="P76" s="997"/>
      <c r="Q76" s="41" t="s">
        <v>21</v>
      </c>
    </row>
    <row r="77" spans="2:17" x14ac:dyDescent="0.25">
      <c r="B77" s="41" t="s">
        <v>1266</v>
      </c>
      <c r="C77" s="41" t="s">
        <v>100</v>
      </c>
      <c r="D77" s="41" t="s">
        <v>1273</v>
      </c>
      <c r="E77" s="41">
        <v>65</v>
      </c>
      <c r="F77" s="196" t="s">
        <v>1274</v>
      </c>
      <c r="G77" s="668" t="s">
        <v>22</v>
      </c>
      <c r="H77" s="668" t="s">
        <v>21</v>
      </c>
      <c r="I77" s="75" t="s">
        <v>54</v>
      </c>
      <c r="J77" s="41" t="s">
        <v>21</v>
      </c>
      <c r="K77" s="41" t="s">
        <v>21</v>
      </c>
      <c r="L77" s="41" t="s">
        <v>21</v>
      </c>
      <c r="M77" s="41" t="s">
        <v>21</v>
      </c>
      <c r="N77" s="41" t="s">
        <v>21</v>
      </c>
      <c r="O77" s="997"/>
      <c r="P77" s="997"/>
      <c r="Q77" s="41" t="s">
        <v>21</v>
      </c>
    </row>
    <row r="78" spans="2:17" x14ac:dyDescent="0.25">
      <c r="B78" s="41" t="s">
        <v>1266</v>
      </c>
      <c r="C78" s="41" t="s">
        <v>100</v>
      </c>
      <c r="D78" s="41" t="s">
        <v>1273</v>
      </c>
      <c r="E78" s="41">
        <v>100</v>
      </c>
      <c r="F78" s="196" t="s">
        <v>1268</v>
      </c>
      <c r="G78" s="668" t="s">
        <v>22</v>
      </c>
      <c r="H78" s="668" t="s">
        <v>21</v>
      </c>
      <c r="I78" s="75" t="s">
        <v>54</v>
      </c>
      <c r="J78" s="41" t="s">
        <v>21</v>
      </c>
      <c r="K78" s="41" t="s">
        <v>21</v>
      </c>
      <c r="L78" s="41" t="s">
        <v>21</v>
      </c>
      <c r="M78" s="41" t="s">
        <v>21</v>
      </c>
      <c r="N78" s="41" t="s">
        <v>21</v>
      </c>
      <c r="O78" s="997"/>
      <c r="P78" s="997"/>
      <c r="Q78" s="41" t="s">
        <v>21</v>
      </c>
    </row>
    <row r="79" spans="2:17" x14ac:dyDescent="0.25">
      <c r="B79" s="41" t="s">
        <v>1266</v>
      </c>
      <c r="C79" s="41" t="s">
        <v>100</v>
      </c>
      <c r="D79" s="41" t="s">
        <v>1275</v>
      </c>
      <c r="E79" s="41">
        <v>122</v>
      </c>
      <c r="F79" s="196" t="s">
        <v>1268</v>
      </c>
      <c r="G79" s="668" t="s">
        <v>21</v>
      </c>
      <c r="H79" s="668" t="s">
        <v>22</v>
      </c>
      <c r="I79" s="75" t="s">
        <v>54</v>
      </c>
      <c r="J79" s="41" t="s">
        <v>21</v>
      </c>
      <c r="K79" s="41" t="s">
        <v>21</v>
      </c>
      <c r="L79" s="41" t="s">
        <v>21</v>
      </c>
      <c r="M79" s="41" t="s">
        <v>21</v>
      </c>
      <c r="N79" s="41" t="s">
        <v>21</v>
      </c>
      <c r="O79" s="997"/>
      <c r="P79" s="997"/>
      <c r="Q79" s="41" t="s">
        <v>21</v>
      </c>
    </row>
    <row r="80" spans="2:17" x14ac:dyDescent="0.25">
      <c r="B80" s="2" t="s">
        <v>107</v>
      </c>
    </row>
    <row r="81" spans="2:17" x14ac:dyDescent="0.25">
      <c r="B81" s="2" t="s">
        <v>108</v>
      </c>
    </row>
    <row r="82" spans="2:17" x14ac:dyDescent="0.25">
      <c r="B82" s="2" t="s">
        <v>109</v>
      </c>
    </row>
    <row r="84" spans="2:17" ht="15.75" thickBot="1" x14ac:dyDescent="0.3"/>
    <row r="85" spans="2:17" ht="27" thickBot="1" x14ac:dyDescent="0.3">
      <c r="B85" s="1091" t="s">
        <v>110</v>
      </c>
      <c r="C85" s="1092"/>
      <c r="D85" s="1092"/>
      <c r="E85" s="1092"/>
      <c r="F85" s="1092"/>
      <c r="G85" s="1092"/>
      <c r="H85" s="1092"/>
      <c r="I85" s="1092"/>
      <c r="J85" s="1092"/>
      <c r="K85" s="1092"/>
      <c r="L85" s="1092"/>
      <c r="M85" s="1092"/>
      <c r="N85" s="1093"/>
    </row>
    <row r="90" spans="2:17" ht="76.5" customHeight="1" x14ac:dyDescent="0.25">
      <c r="B90" s="78" t="s">
        <v>111</v>
      </c>
      <c r="C90" s="78" t="s">
        <v>112</v>
      </c>
      <c r="D90" s="78" t="s">
        <v>113</v>
      </c>
      <c r="E90" s="78" t="s">
        <v>114</v>
      </c>
      <c r="F90" s="78" t="s">
        <v>115</v>
      </c>
      <c r="G90" s="78" t="s">
        <v>116</v>
      </c>
      <c r="H90" s="78" t="s">
        <v>117</v>
      </c>
      <c r="I90" s="78" t="s">
        <v>118</v>
      </c>
      <c r="J90" s="1084" t="s">
        <v>119</v>
      </c>
      <c r="K90" s="1085"/>
      <c r="L90" s="1086"/>
      <c r="M90" s="78" t="s">
        <v>120</v>
      </c>
      <c r="N90" s="78" t="s">
        <v>121</v>
      </c>
      <c r="O90" s="78" t="s">
        <v>122</v>
      </c>
      <c r="P90" s="1084" t="s">
        <v>97</v>
      </c>
      <c r="Q90" s="1086"/>
    </row>
    <row r="91" spans="2:17" ht="60.75" customHeight="1" x14ac:dyDescent="0.25">
      <c r="B91" s="85" t="s">
        <v>123</v>
      </c>
      <c r="C91" s="85">
        <v>1</v>
      </c>
      <c r="D91" s="81" t="s">
        <v>1276</v>
      </c>
      <c r="E91" s="81">
        <v>41447189</v>
      </c>
      <c r="F91" s="81" t="s">
        <v>1277</v>
      </c>
      <c r="G91" s="81" t="s">
        <v>1278</v>
      </c>
      <c r="H91" s="120">
        <v>35700</v>
      </c>
      <c r="I91" s="82" t="s">
        <v>582</v>
      </c>
      <c r="J91" s="86" t="s">
        <v>1136</v>
      </c>
      <c r="K91" s="87" t="s">
        <v>1279</v>
      </c>
      <c r="L91" s="84" t="s">
        <v>1280</v>
      </c>
      <c r="M91" s="41" t="s">
        <v>21</v>
      </c>
      <c r="N91" s="41" t="s">
        <v>21</v>
      </c>
      <c r="O91" s="41"/>
      <c r="P91" s="993"/>
      <c r="Q91" s="993"/>
    </row>
    <row r="92" spans="2:17" ht="60.75" customHeight="1" x14ac:dyDescent="0.25">
      <c r="B92" s="85" t="s">
        <v>123</v>
      </c>
      <c r="C92" s="85">
        <v>1</v>
      </c>
      <c r="D92" s="81" t="s">
        <v>1281</v>
      </c>
      <c r="E92" s="81">
        <v>43042016</v>
      </c>
      <c r="F92" s="81" t="s">
        <v>734</v>
      </c>
      <c r="G92" s="81" t="s">
        <v>367</v>
      </c>
      <c r="H92" s="120">
        <v>35040</v>
      </c>
      <c r="I92" s="82" t="s">
        <v>582</v>
      </c>
      <c r="J92" s="86" t="s">
        <v>1136</v>
      </c>
      <c r="K92" s="87" t="s">
        <v>1282</v>
      </c>
      <c r="L92" s="84" t="s">
        <v>858</v>
      </c>
      <c r="M92" s="41" t="s">
        <v>21</v>
      </c>
      <c r="N92" s="41" t="s">
        <v>21</v>
      </c>
      <c r="O92" s="41"/>
      <c r="P92" s="668"/>
      <c r="Q92" s="668"/>
    </row>
    <row r="93" spans="2:17" ht="60.75" customHeight="1" x14ac:dyDescent="0.25">
      <c r="B93" s="85" t="s">
        <v>123</v>
      </c>
      <c r="C93" s="85">
        <v>1</v>
      </c>
      <c r="D93" s="81" t="s">
        <v>1283</v>
      </c>
      <c r="E93" s="81">
        <v>1027880485</v>
      </c>
      <c r="F93" s="81" t="s">
        <v>1284</v>
      </c>
      <c r="G93" s="81" t="s">
        <v>183</v>
      </c>
      <c r="H93" s="120">
        <v>40893</v>
      </c>
      <c r="I93" s="82" t="s">
        <v>582</v>
      </c>
      <c r="J93" s="86" t="s">
        <v>1136</v>
      </c>
      <c r="K93" s="87" t="s">
        <v>1285</v>
      </c>
      <c r="L93" s="84" t="s">
        <v>858</v>
      </c>
      <c r="M93" s="41" t="s">
        <v>21</v>
      </c>
      <c r="N93" s="41" t="s">
        <v>21</v>
      </c>
      <c r="O93" s="41"/>
      <c r="P93" s="668"/>
      <c r="Q93" s="668"/>
    </row>
    <row r="94" spans="2:17" ht="60.75" customHeight="1" x14ac:dyDescent="0.25">
      <c r="B94" s="85" t="s">
        <v>123</v>
      </c>
      <c r="C94" s="85">
        <v>1</v>
      </c>
      <c r="D94" s="81" t="s">
        <v>1286</v>
      </c>
      <c r="E94" s="81">
        <v>43708942</v>
      </c>
      <c r="F94" s="81" t="s">
        <v>1284</v>
      </c>
      <c r="G94" s="81" t="s">
        <v>367</v>
      </c>
      <c r="H94" s="120">
        <v>40352</v>
      </c>
      <c r="I94" s="82" t="s">
        <v>582</v>
      </c>
      <c r="J94" s="86" t="s">
        <v>1136</v>
      </c>
      <c r="K94" s="87" t="s">
        <v>1287</v>
      </c>
      <c r="L94" s="320" t="s">
        <v>1288</v>
      </c>
      <c r="M94" s="41" t="s">
        <v>21</v>
      </c>
      <c r="N94" s="41" t="s">
        <v>21</v>
      </c>
      <c r="O94" s="41"/>
      <c r="P94" s="668"/>
      <c r="Q94" s="668"/>
    </row>
    <row r="95" spans="2:17" ht="60.75" customHeight="1" x14ac:dyDescent="0.25">
      <c r="B95" s="85" t="s">
        <v>123</v>
      </c>
      <c r="C95" s="85">
        <v>1</v>
      </c>
      <c r="D95" s="81" t="s">
        <v>1289</v>
      </c>
      <c r="E95" s="81">
        <v>43188191</v>
      </c>
      <c r="F95" s="81" t="s">
        <v>1290</v>
      </c>
      <c r="G95" s="81" t="s">
        <v>367</v>
      </c>
      <c r="H95" s="321">
        <v>39611</v>
      </c>
      <c r="I95" s="82" t="s">
        <v>577</v>
      </c>
      <c r="J95" s="86" t="s">
        <v>1136</v>
      </c>
      <c r="K95" s="87" t="s">
        <v>1291</v>
      </c>
      <c r="L95" s="84" t="s">
        <v>858</v>
      </c>
      <c r="M95" s="41" t="s">
        <v>21</v>
      </c>
      <c r="N95" s="41" t="s">
        <v>21</v>
      </c>
      <c r="O95" s="41"/>
      <c r="P95" s="1089"/>
      <c r="Q95" s="1090"/>
    </row>
    <row r="96" spans="2:17" ht="60.75" customHeight="1" x14ac:dyDescent="0.25">
      <c r="B96" s="85" t="s">
        <v>229</v>
      </c>
      <c r="C96" s="85">
        <v>1</v>
      </c>
      <c r="D96" s="81" t="s">
        <v>1292</v>
      </c>
      <c r="E96" s="81">
        <v>8070824</v>
      </c>
      <c r="F96" s="81" t="s">
        <v>1293</v>
      </c>
      <c r="G96" s="81" t="s">
        <v>896</v>
      </c>
      <c r="H96" s="120">
        <v>41810</v>
      </c>
      <c r="I96" s="82">
        <v>144219</v>
      </c>
      <c r="J96" s="86" t="s">
        <v>1136</v>
      </c>
      <c r="K96" s="87" t="s">
        <v>317</v>
      </c>
      <c r="L96" s="84" t="s">
        <v>1294</v>
      </c>
      <c r="M96" s="41" t="s">
        <v>21</v>
      </c>
      <c r="N96" s="41" t="s">
        <v>21</v>
      </c>
      <c r="O96" s="41"/>
      <c r="P96" s="1089"/>
      <c r="Q96" s="1090"/>
    </row>
    <row r="97" spans="2:17" ht="60.75" customHeight="1" x14ac:dyDescent="0.25">
      <c r="B97" s="85" t="s">
        <v>229</v>
      </c>
      <c r="C97" s="85">
        <v>1</v>
      </c>
      <c r="D97" s="81" t="s">
        <v>1295</v>
      </c>
      <c r="E97" s="81">
        <v>32354526</v>
      </c>
      <c r="F97" s="81" t="s">
        <v>1293</v>
      </c>
      <c r="G97" s="81" t="s">
        <v>1117</v>
      </c>
      <c r="H97" s="120">
        <v>39128</v>
      </c>
      <c r="I97" s="82">
        <v>100657</v>
      </c>
      <c r="J97" s="86" t="s">
        <v>1136</v>
      </c>
      <c r="K97" s="87" t="s">
        <v>1296</v>
      </c>
      <c r="L97" s="84" t="s">
        <v>1294</v>
      </c>
      <c r="M97" s="41" t="s">
        <v>21</v>
      </c>
      <c r="N97" s="41" t="s">
        <v>21</v>
      </c>
      <c r="O97" s="41"/>
      <c r="P97" s="1089"/>
      <c r="Q97" s="1090"/>
    </row>
    <row r="98" spans="2:17" ht="60.75" customHeight="1" x14ac:dyDescent="0.25">
      <c r="B98" s="85" t="s">
        <v>229</v>
      </c>
      <c r="C98" s="85">
        <v>1</v>
      </c>
      <c r="D98" s="81" t="s">
        <v>1297</v>
      </c>
      <c r="E98" s="81">
        <v>1040740950</v>
      </c>
      <c r="F98" s="81" t="s">
        <v>1298</v>
      </c>
      <c r="G98" s="81" t="s">
        <v>699</v>
      </c>
      <c r="H98" s="120">
        <v>41694</v>
      </c>
      <c r="I98" s="82">
        <v>141730</v>
      </c>
      <c r="J98" s="86" t="s">
        <v>1136</v>
      </c>
      <c r="K98" s="87" t="s">
        <v>317</v>
      </c>
      <c r="L98" s="84" t="s">
        <v>1294</v>
      </c>
      <c r="M98" s="41" t="s">
        <v>21</v>
      </c>
      <c r="N98" s="41" t="s">
        <v>21</v>
      </c>
      <c r="O98" s="41"/>
      <c r="P98" s="1089"/>
      <c r="Q98" s="1090"/>
    </row>
    <row r="99" spans="2:17" ht="60.75" customHeight="1" x14ac:dyDescent="0.25">
      <c r="B99" s="85" t="s">
        <v>229</v>
      </c>
      <c r="C99" s="85">
        <v>1</v>
      </c>
      <c r="D99" s="81" t="s">
        <v>1299</v>
      </c>
      <c r="E99" s="81">
        <v>1036604482</v>
      </c>
      <c r="F99" s="81" t="s">
        <v>1047</v>
      </c>
      <c r="G99" s="81" t="s">
        <v>367</v>
      </c>
      <c r="H99" s="120">
        <v>40164</v>
      </c>
      <c r="I99" s="82" t="s">
        <v>577</v>
      </c>
      <c r="J99" s="86" t="s">
        <v>1136</v>
      </c>
      <c r="K99" s="87" t="s">
        <v>571</v>
      </c>
      <c r="L99" s="84" t="s">
        <v>1294</v>
      </c>
      <c r="M99" s="41" t="s">
        <v>21</v>
      </c>
      <c r="N99" s="41" t="s">
        <v>21</v>
      </c>
      <c r="O99" s="41"/>
      <c r="P99" s="1089"/>
      <c r="Q99" s="1090"/>
    </row>
    <row r="100" spans="2:17" ht="60.75" customHeight="1" x14ac:dyDescent="0.25">
      <c r="B100" s="85" t="s">
        <v>229</v>
      </c>
      <c r="C100" s="85">
        <v>1</v>
      </c>
      <c r="D100" s="81" t="s">
        <v>1300</v>
      </c>
      <c r="E100" s="81">
        <v>1026141490</v>
      </c>
      <c r="F100" s="81" t="s">
        <v>1047</v>
      </c>
      <c r="G100" s="81" t="s">
        <v>838</v>
      </c>
      <c r="H100" s="120">
        <v>41383</v>
      </c>
      <c r="I100" s="82" t="s">
        <v>577</v>
      </c>
      <c r="J100" s="86" t="s">
        <v>1136</v>
      </c>
      <c r="K100" s="87" t="s">
        <v>1111</v>
      </c>
      <c r="L100" s="84" t="s">
        <v>1294</v>
      </c>
      <c r="M100" s="41" t="s">
        <v>21</v>
      </c>
      <c r="N100" s="41" t="s">
        <v>21</v>
      </c>
      <c r="O100" s="41"/>
      <c r="P100" s="1089"/>
      <c r="Q100" s="1090"/>
    </row>
    <row r="101" spans="2:17" ht="33.6" customHeight="1" x14ac:dyDescent="0.25">
      <c r="B101" s="85"/>
      <c r="C101" s="85"/>
      <c r="D101" s="81"/>
      <c r="E101" s="81"/>
      <c r="F101" s="81"/>
      <c r="G101" s="81"/>
      <c r="H101" s="81"/>
      <c r="I101" s="82"/>
      <c r="J101" s="86"/>
      <c r="K101" s="84"/>
      <c r="L101" s="84"/>
      <c r="M101" s="41"/>
      <c r="N101" s="41"/>
      <c r="O101" s="41"/>
      <c r="P101" s="993"/>
      <c r="Q101" s="993"/>
    </row>
    <row r="103" spans="2:17" ht="15.75" thickBot="1" x14ac:dyDescent="0.3"/>
    <row r="104" spans="2:17" ht="27" thickBot="1" x14ac:dyDescent="0.3">
      <c r="B104" s="1091" t="s">
        <v>145</v>
      </c>
      <c r="C104" s="1092"/>
      <c r="D104" s="1092"/>
      <c r="E104" s="1092"/>
      <c r="F104" s="1092"/>
      <c r="G104" s="1092"/>
      <c r="H104" s="1092"/>
      <c r="I104" s="1092"/>
      <c r="J104" s="1092"/>
      <c r="K104" s="1092"/>
      <c r="L104" s="1092"/>
      <c r="M104" s="1092"/>
      <c r="N104" s="1093"/>
    </row>
    <row r="107" spans="2:17" ht="46.15" customHeight="1" x14ac:dyDescent="0.25">
      <c r="B107" s="79" t="s">
        <v>20</v>
      </c>
      <c r="C107" s="79" t="s">
        <v>146</v>
      </c>
      <c r="D107" s="1084" t="s">
        <v>97</v>
      </c>
      <c r="E107" s="1086"/>
    </row>
    <row r="108" spans="2:17" ht="46.9" customHeight="1" x14ac:dyDescent="0.25">
      <c r="B108" s="682" t="s">
        <v>147</v>
      </c>
      <c r="C108" s="668" t="s">
        <v>21</v>
      </c>
      <c r="D108" s="997" t="s">
        <v>1301</v>
      </c>
      <c r="E108" s="997"/>
    </row>
    <row r="111" spans="2:17" ht="26.25" x14ac:dyDescent="0.25">
      <c r="B111" s="1072" t="s">
        <v>148</v>
      </c>
      <c r="C111" s="1073"/>
      <c r="D111" s="1073"/>
      <c r="E111" s="1073"/>
      <c r="F111" s="1073"/>
      <c r="G111" s="1073"/>
      <c r="H111" s="1073"/>
      <c r="I111" s="1073"/>
      <c r="J111" s="1073"/>
      <c r="K111" s="1073"/>
      <c r="L111" s="1073"/>
      <c r="M111" s="1073"/>
      <c r="N111" s="1073"/>
      <c r="O111" s="1073"/>
      <c r="P111" s="1073"/>
    </row>
    <row r="113" spans="1:26" ht="15.75" thickBot="1" x14ac:dyDescent="0.3"/>
    <row r="114" spans="1:26" ht="27" thickBot="1" x14ac:dyDescent="0.3">
      <c r="B114" s="1091" t="s">
        <v>149</v>
      </c>
      <c r="C114" s="1092"/>
      <c r="D114" s="1092"/>
      <c r="E114" s="1092"/>
      <c r="F114" s="1092"/>
      <c r="G114" s="1092"/>
      <c r="H114" s="1092"/>
      <c r="I114" s="1092"/>
      <c r="J114" s="1092"/>
      <c r="K114" s="1092"/>
      <c r="L114" s="1092"/>
      <c r="M114" s="1092"/>
      <c r="N114" s="1093"/>
    </row>
    <row r="116" spans="1:26" ht="15.75" thickBot="1" x14ac:dyDescent="0.3">
      <c r="M116" s="45"/>
      <c r="N116" s="45"/>
    </row>
    <row r="117" spans="1:26" s="14" customFormat="1" ht="109.5" customHeight="1" x14ac:dyDescent="0.25">
      <c r="B117" s="46" t="s">
        <v>36</v>
      </c>
      <c r="C117" s="46" t="s">
        <v>37</v>
      </c>
      <c r="D117" s="46" t="s">
        <v>38</v>
      </c>
      <c r="E117" s="46" t="s">
        <v>39</v>
      </c>
      <c r="F117" s="46" t="s">
        <v>40</v>
      </c>
      <c r="G117" s="46" t="s">
        <v>41</v>
      </c>
      <c r="H117" s="46" t="s">
        <v>42</v>
      </c>
      <c r="I117" s="46" t="s">
        <v>43</v>
      </c>
      <c r="J117" s="46" t="s">
        <v>44</v>
      </c>
      <c r="K117" s="46" t="s">
        <v>45</v>
      </c>
      <c r="L117" s="46" t="s">
        <v>46</v>
      </c>
      <c r="M117" s="47" t="s">
        <v>47</v>
      </c>
      <c r="N117" s="46" t="s">
        <v>48</v>
      </c>
      <c r="O117" s="46" t="s">
        <v>49</v>
      </c>
      <c r="P117" s="48" t="s">
        <v>50</v>
      </c>
      <c r="Q117" s="48" t="s">
        <v>51</v>
      </c>
    </row>
    <row r="118" spans="1:26" s="60" customFormat="1" ht="45" x14ac:dyDescent="0.25">
      <c r="A118" s="62">
        <v>1</v>
      </c>
      <c r="B118" s="49" t="s">
        <v>1263</v>
      </c>
      <c r="C118" s="50" t="s">
        <v>1263</v>
      </c>
      <c r="D118" s="49" t="s">
        <v>1302</v>
      </c>
      <c r="E118" s="51">
        <v>4600024197</v>
      </c>
      <c r="F118" s="52" t="s">
        <v>21</v>
      </c>
      <c r="G118" s="53" t="s">
        <v>54</v>
      </c>
      <c r="H118" s="54">
        <v>40210</v>
      </c>
      <c r="I118" s="54">
        <v>40527</v>
      </c>
      <c r="J118" s="55" t="s">
        <v>667</v>
      </c>
      <c r="K118" s="51">
        <v>10</v>
      </c>
      <c r="L118" s="103">
        <v>0</v>
      </c>
      <c r="M118" s="51">
        <v>300</v>
      </c>
      <c r="N118" s="56" t="s">
        <v>54</v>
      </c>
      <c r="O118" s="57">
        <v>704755825</v>
      </c>
      <c r="P118" s="57">
        <v>59</v>
      </c>
      <c r="Q118" s="58"/>
      <c r="R118" s="59"/>
      <c r="S118" s="59"/>
      <c r="T118" s="59"/>
      <c r="U118" s="59"/>
      <c r="V118" s="59"/>
      <c r="W118" s="59"/>
      <c r="X118" s="59"/>
      <c r="Y118" s="59"/>
      <c r="Z118" s="59"/>
    </row>
    <row r="119" spans="1:26" s="60" customFormat="1" ht="210" x14ac:dyDescent="0.25">
      <c r="A119" s="62">
        <f>+A118+1</f>
        <v>2</v>
      </c>
      <c r="B119" s="49" t="s">
        <v>1263</v>
      </c>
      <c r="C119" s="50" t="s">
        <v>1263</v>
      </c>
      <c r="D119" s="49" t="s">
        <v>1302</v>
      </c>
      <c r="E119" s="51">
        <v>4600017012</v>
      </c>
      <c r="F119" s="52" t="s">
        <v>21</v>
      </c>
      <c r="G119" s="53" t="s">
        <v>54</v>
      </c>
      <c r="H119" s="52" t="s">
        <v>1303</v>
      </c>
      <c r="I119" s="54" t="s">
        <v>1304</v>
      </c>
      <c r="J119" s="55" t="s">
        <v>667</v>
      </c>
      <c r="K119" s="103">
        <v>0</v>
      </c>
      <c r="L119" s="103">
        <v>6</v>
      </c>
      <c r="M119" s="51">
        <v>225</v>
      </c>
      <c r="N119" s="56" t="s">
        <v>54</v>
      </c>
      <c r="O119" s="57">
        <v>306671475</v>
      </c>
      <c r="P119" s="57">
        <v>59</v>
      </c>
      <c r="Q119" s="58" t="s">
        <v>1305</v>
      </c>
      <c r="R119" s="59"/>
      <c r="S119" s="59"/>
      <c r="T119" s="59"/>
      <c r="U119" s="59"/>
      <c r="V119" s="59"/>
      <c r="W119" s="59"/>
      <c r="X119" s="59"/>
      <c r="Y119" s="59"/>
      <c r="Z119" s="59"/>
    </row>
    <row r="120" spans="1:26" s="60" customFormat="1" ht="240" x14ac:dyDescent="0.25">
      <c r="A120" s="62">
        <f t="shared" ref="A120:A125" si="1">+A119+1</f>
        <v>3</v>
      </c>
      <c r="B120" s="49" t="s">
        <v>1263</v>
      </c>
      <c r="C120" s="50" t="s">
        <v>1263</v>
      </c>
      <c r="D120" s="49" t="s">
        <v>1302</v>
      </c>
      <c r="E120" s="51">
        <v>4600020758</v>
      </c>
      <c r="F120" s="52" t="s">
        <v>21</v>
      </c>
      <c r="G120" s="53" t="s">
        <v>54</v>
      </c>
      <c r="H120" s="52" t="s">
        <v>1306</v>
      </c>
      <c r="I120" s="54" t="s">
        <v>1307</v>
      </c>
      <c r="J120" s="55" t="s">
        <v>667</v>
      </c>
      <c r="K120" s="103">
        <v>0.6</v>
      </c>
      <c r="L120" s="103">
        <v>2.56</v>
      </c>
      <c r="M120" s="51">
        <v>225</v>
      </c>
      <c r="N120" s="56" t="s">
        <v>54</v>
      </c>
      <c r="O120" s="57">
        <v>144158625</v>
      </c>
      <c r="P120" s="57">
        <v>59</v>
      </c>
      <c r="Q120" s="58" t="s">
        <v>1308</v>
      </c>
      <c r="R120" s="59"/>
      <c r="S120" s="59"/>
      <c r="T120" s="59"/>
      <c r="U120" s="59"/>
      <c r="V120" s="59"/>
      <c r="W120" s="59"/>
      <c r="X120" s="59"/>
      <c r="Y120" s="59"/>
      <c r="Z120" s="59"/>
    </row>
    <row r="121" spans="1:26" s="60" customFormat="1" x14ac:dyDescent="0.25">
      <c r="A121" s="62">
        <f t="shared" si="1"/>
        <v>4</v>
      </c>
      <c r="B121" s="49" t="s">
        <v>1263</v>
      </c>
      <c r="C121" s="50"/>
      <c r="D121" s="49"/>
      <c r="E121" s="51"/>
      <c r="F121" s="52"/>
      <c r="G121" s="53"/>
      <c r="H121" s="52"/>
      <c r="I121" s="54"/>
      <c r="J121" s="55"/>
      <c r="K121" s="103"/>
      <c r="L121" s="103"/>
      <c r="M121" s="51"/>
      <c r="N121" s="56"/>
      <c r="O121" s="57"/>
      <c r="P121" s="57"/>
      <c r="Q121" s="58"/>
      <c r="R121" s="59"/>
      <c r="S121" s="59"/>
      <c r="T121" s="59"/>
      <c r="U121" s="59"/>
      <c r="V121" s="59"/>
      <c r="W121" s="59"/>
      <c r="X121" s="59"/>
      <c r="Y121" s="59"/>
      <c r="Z121" s="59"/>
    </row>
    <row r="122" spans="1:26" s="60" customFormat="1" x14ac:dyDescent="0.25">
      <c r="A122" s="62">
        <f t="shared" si="1"/>
        <v>5</v>
      </c>
      <c r="B122" s="49"/>
      <c r="C122" s="50"/>
      <c r="D122" s="49"/>
      <c r="E122" s="51"/>
      <c r="F122" s="52"/>
      <c r="G122" s="52"/>
      <c r="H122" s="52"/>
      <c r="I122" s="54"/>
      <c r="J122" s="55"/>
      <c r="K122" s="51"/>
      <c r="L122" s="103"/>
      <c r="M122" s="51"/>
      <c r="N122" s="56"/>
      <c r="O122" s="57"/>
      <c r="P122" s="57"/>
      <c r="Q122" s="58"/>
      <c r="R122" s="59"/>
      <c r="S122" s="59"/>
      <c r="T122" s="59"/>
      <c r="U122" s="59"/>
      <c r="V122" s="59"/>
      <c r="W122" s="59"/>
      <c r="X122" s="59"/>
      <c r="Y122" s="59"/>
      <c r="Z122" s="59"/>
    </row>
    <row r="123" spans="1:26" s="60" customFormat="1" x14ac:dyDescent="0.25">
      <c r="A123" s="62">
        <f t="shared" si="1"/>
        <v>6</v>
      </c>
      <c r="B123" s="49"/>
      <c r="C123" s="50"/>
      <c r="D123" s="49"/>
      <c r="E123" s="51"/>
      <c r="F123" s="52"/>
      <c r="G123" s="52"/>
      <c r="H123" s="52"/>
      <c r="I123" s="54"/>
      <c r="J123" s="55"/>
      <c r="K123" s="51"/>
      <c r="L123" s="55"/>
      <c r="M123" s="51"/>
      <c r="N123" s="56"/>
      <c r="O123" s="57"/>
      <c r="P123" s="57"/>
      <c r="Q123" s="58"/>
      <c r="R123" s="59"/>
      <c r="S123" s="59"/>
      <c r="T123" s="59"/>
      <c r="U123" s="59"/>
      <c r="V123" s="59"/>
      <c r="W123" s="59"/>
      <c r="X123" s="59"/>
      <c r="Y123" s="59"/>
      <c r="Z123" s="59"/>
    </row>
    <row r="124" spans="1:26" s="60" customFormat="1" x14ac:dyDescent="0.25">
      <c r="A124" s="62">
        <f t="shared" si="1"/>
        <v>7</v>
      </c>
      <c r="B124" s="49"/>
      <c r="C124" s="50"/>
      <c r="D124" s="49"/>
      <c r="E124" s="51"/>
      <c r="F124" s="52"/>
      <c r="G124" s="52"/>
      <c r="H124" s="52"/>
      <c r="I124" s="54"/>
      <c r="J124" s="55"/>
      <c r="K124" s="51"/>
      <c r="L124" s="55"/>
      <c r="M124" s="51"/>
      <c r="N124" s="56"/>
      <c r="O124" s="57"/>
      <c r="P124" s="57"/>
      <c r="Q124" s="58"/>
      <c r="R124" s="59"/>
      <c r="S124" s="59"/>
      <c r="T124" s="59"/>
      <c r="U124" s="59"/>
      <c r="V124" s="59"/>
      <c r="W124" s="59"/>
      <c r="X124" s="59"/>
      <c r="Y124" s="59"/>
      <c r="Z124" s="59"/>
    </row>
    <row r="125" spans="1:26" s="60" customFormat="1" x14ac:dyDescent="0.25">
      <c r="A125" s="62">
        <f t="shared" si="1"/>
        <v>8</v>
      </c>
      <c r="B125" s="49"/>
      <c r="C125" s="50"/>
      <c r="D125" s="49"/>
      <c r="E125" s="51"/>
      <c r="F125" s="52"/>
      <c r="G125" s="52"/>
      <c r="H125" s="52"/>
      <c r="I125" s="54"/>
      <c r="J125" s="55"/>
      <c r="K125" s="51"/>
      <c r="L125" s="55"/>
      <c r="M125" s="51"/>
      <c r="N125" s="56"/>
      <c r="O125" s="57"/>
      <c r="P125" s="57"/>
      <c r="Q125" s="58"/>
      <c r="R125" s="59"/>
      <c r="S125" s="59"/>
      <c r="T125" s="59"/>
      <c r="U125" s="59"/>
      <c r="V125" s="59"/>
      <c r="W125" s="59"/>
      <c r="X125" s="59"/>
      <c r="Y125" s="59"/>
      <c r="Z125" s="59"/>
    </row>
    <row r="126" spans="1:26" s="60" customFormat="1" x14ac:dyDescent="0.25">
      <c r="A126" s="62"/>
      <c r="B126" s="63" t="s">
        <v>31</v>
      </c>
      <c r="C126" s="50"/>
      <c r="D126" s="49"/>
      <c r="E126" s="51"/>
      <c r="F126" s="52"/>
      <c r="G126" s="52"/>
      <c r="H126" s="52"/>
      <c r="I126" s="54"/>
      <c r="J126" s="55"/>
      <c r="K126" s="67">
        <f t="shared" ref="K126:N126" si="2">SUM(K118:K125)</f>
        <v>10.6</v>
      </c>
      <c r="L126" s="67">
        <f t="shared" si="2"/>
        <v>8.56</v>
      </c>
      <c r="M126" s="66">
        <f t="shared" si="2"/>
        <v>750</v>
      </c>
      <c r="N126" s="67">
        <f t="shared" si="2"/>
        <v>0</v>
      </c>
      <c r="O126" s="57"/>
      <c r="P126" s="57"/>
      <c r="Q126" s="68"/>
    </row>
    <row r="127" spans="1:26" x14ac:dyDescent="0.25">
      <c r="B127" s="69"/>
      <c r="C127" s="69"/>
      <c r="D127" s="69"/>
      <c r="E127" s="70"/>
      <c r="F127" s="69"/>
      <c r="G127" s="69"/>
      <c r="H127" s="69"/>
      <c r="I127" s="69"/>
      <c r="J127" s="69"/>
      <c r="K127" s="69"/>
      <c r="L127" s="69"/>
      <c r="M127" s="69"/>
      <c r="N127" s="69"/>
      <c r="O127" s="69"/>
      <c r="P127" s="69"/>
    </row>
    <row r="128" spans="1:26" ht="18.75" x14ac:dyDescent="0.25">
      <c r="B128" s="72" t="s">
        <v>172</v>
      </c>
      <c r="C128" s="89">
        <f>+K126</f>
        <v>10.6</v>
      </c>
      <c r="H128" s="76"/>
      <c r="I128" s="76"/>
      <c r="J128" s="76"/>
      <c r="K128" s="76"/>
      <c r="L128" s="76"/>
      <c r="M128" s="76"/>
      <c r="N128" s="69"/>
      <c r="O128" s="69"/>
      <c r="P128" s="69"/>
    </row>
    <row r="130" spans="2:17" ht="15.75" thickBot="1" x14ac:dyDescent="0.3"/>
    <row r="131" spans="2:17" ht="37.15" customHeight="1" thickBot="1" x14ac:dyDescent="0.3">
      <c r="B131" s="90" t="s">
        <v>173</v>
      </c>
      <c r="C131" s="91" t="s">
        <v>174</v>
      </c>
      <c r="D131" s="90" t="s">
        <v>30</v>
      </c>
      <c r="E131" s="91" t="s">
        <v>175</v>
      </c>
    </row>
    <row r="132" spans="2:17" ht="41.45" customHeight="1" x14ac:dyDescent="0.25">
      <c r="B132" s="92" t="s">
        <v>176</v>
      </c>
      <c r="C132" s="93">
        <v>20</v>
      </c>
      <c r="D132" s="93">
        <v>20</v>
      </c>
      <c r="E132" s="1094">
        <f>+D132+D133+D134</f>
        <v>20</v>
      </c>
    </row>
    <row r="133" spans="2:17" x14ac:dyDescent="0.25">
      <c r="B133" s="92" t="s">
        <v>177</v>
      </c>
      <c r="C133" s="74">
        <v>30</v>
      </c>
      <c r="D133" s="668">
        <v>0</v>
      </c>
      <c r="E133" s="1095"/>
    </row>
    <row r="134" spans="2:17" ht="15.75" thickBot="1" x14ac:dyDescent="0.3">
      <c r="B134" s="92" t="s">
        <v>178</v>
      </c>
      <c r="C134" s="94">
        <v>40</v>
      </c>
      <c r="D134" s="94">
        <v>0</v>
      </c>
      <c r="E134" s="1096"/>
    </row>
    <row r="136" spans="2:17" ht="15.75" thickBot="1" x14ac:dyDescent="0.3"/>
    <row r="137" spans="2:17" ht="27" thickBot="1" x14ac:dyDescent="0.3">
      <c r="B137" s="1091" t="s">
        <v>179</v>
      </c>
      <c r="C137" s="1092"/>
      <c r="D137" s="1092"/>
      <c r="E137" s="1092"/>
      <c r="F137" s="1092"/>
      <c r="G137" s="1092"/>
      <c r="H137" s="1092"/>
      <c r="I137" s="1092"/>
      <c r="J137" s="1092"/>
      <c r="K137" s="1092"/>
      <c r="L137" s="1092"/>
      <c r="M137" s="1092"/>
      <c r="N137" s="1093"/>
    </row>
    <row r="139" spans="2:17" ht="76.5" customHeight="1" x14ac:dyDescent="0.25">
      <c r="B139" s="78" t="s">
        <v>111</v>
      </c>
      <c r="C139" s="78" t="s">
        <v>112</v>
      </c>
      <c r="D139" s="78" t="s">
        <v>113</v>
      </c>
      <c r="E139" s="78" t="s">
        <v>114</v>
      </c>
      <c r="F139" s="78" t="s">
        <v>115</v>
      </c>
      <c r="G139" s="78" t="s">
        <v>116</v>
      </c>
      <c r="H139" s="78" t="s">
        <v>117</v>
      </c>
      <c r="I139" s="78" t="s">
        <v>118</v>
      </c>
      <c r="J139" s="1084" t="s">
        <v>119</v>
      </c>
      <c r="K139" s="1085"/>
      <c r="L139" s="1086"/>
      <c r="M139" s="78" t="s">
        <v>120</v>
      </c>
      <c r="N139" s="78" t="s">
        <v>121</v>
      </c>
      <c r="O139" s="78" t="s">
        <v>122</v>
      </c>
      <c r="P139" s="1084" t="s">
        <v>97</v>
      </c>
      <c r="Q139" s="1086"/>
    </row>
    <row r="140" spans="2:17" ht="60.75" customHeight="1" x14ac:dyDescent="0.25">
      <c r="B140" s="85" t="s">
        <v>180</v>
      </c>
      <c r="C140" s="85">
        <v>1</v>
      </c>
      <c r="D140" s="81" t="s">
        <v>1309</v>
      </c>
      <c r="E140" s="81">
        <v>42894591</v>
      </c>
      <c r="F140" s="85" t="s">
        <v>1310</v>
      </c>
      <c r="G140" s="81" t="s">
        <v>395</v>
      </c>
      <c r="H140" s="120">
        <v>33585</v>
      </c>
      <c r="I140" s="82" t="s">
        <v>582</v>
      </c>
      <c r="J140" s="86" t="s">
        <v>1136</v>
      </c>
      <c r="K140" s="87" t="s">
        <v>1311</v>
      </c>
      <c r="L140" s="87" t="s">
        <v>1312</v>
      </c>
      <c r="M140" s="41" t="s">
        <v>21</v>
      </c>
      <c r="N140" s="41" t="s">
        <v>21</v>
      </c>
      <c r="O140" s="41" t="s">
        <v>21</v>
      </c>
      <c r="P140" s="993"/>
      <c r="Q140" s="993"/>
    </row>
    <row r="141" spans="2:17" ht="102.75" customHeight="1" x14ac:dyDescent="0.25">
      <c r="B141" s="85" t="s">
        <v>214</v>
      </c>
      <c r="C141" s="85">
        <v>1</v>
      </c>
      <c r="D141" s="85" t="s">
        <v>1313</v>
      </c>
      <c r="E141" s="81">
        <v>21553200</v>
      </c>
      <c r="F141" s="85" t="s">
        <v>418</v>
      </c>
      <c r="G141" s="81" t="s">
        <v>1314</v>
      </c>
      <c r="H141" s="120" t="s">
        <v>1314</v>
      </c>
      <c r="I141" s="82" t="s">
        <v>582</v>
      </c>
      <c r="J141" s="85" t="s">
        <v>1315</v>
      </c>
      <c r="K141" s="87" t="s">
        <v>578</v>
      </c>
      <c r="L141" s="87" t="s">
        <v>1316</v>
      </c>
      <c r="M141" s="41" t="s">
        <v>21</v>
      </c>
      <c r="N141" s="41" t="s">
        <v>22</v>
      </c>
      <c r="O141" s="41" t="s">
        <v>21</v>
      </c>
      <c r="P141" s="997" t="s">
        <v>1317</v>
      </c>
      <c r="Q141" s="997"/>
    </row>
    <row r="142" spans="2:17" ht="60.75" customHeight="1" x14ac:dyDescent="0.25">
      <c r="B142" s="85" t="s">
        <v>208</v>
      </c>
      <c r="C142" s="85">
        <v>1</v>
      </c>
      <c r="D142" s="81" t="s">
        <v>1318</v>
      </c>
      <c r="E142" s="81">
        <v>50916359</v>
      </c>
      <c r="F142" s="81" t="s">
        <v>206</v>
      </c>
      <c r="G142" s="85" t="s">
        <v>1319</v>
      </c>
      <c r="H142" s="120">
        <v>38527</v>
      </c>
      <c r="I142" s="82" t="s">
        <v>467</v>
      </c>
      <c r="J142" s="86" t="s">
        <v>1136</v>
      </c>
      <c r="K142" s="87" t="s">
        <v>578</v>
      </c>
      <c r="L142" s="84" t="s">
        <v>449</v>
      </c>
      <c r="M142" s="41" t="s">
        <v>21</v>
      </c>
      <c r="N142" s="41" t="s">
        <v>21</v>
      </c>
      <c r="O142" s="41" t="s">
        <v>21</v>
      </c>
      <c r="P142" s="997"/>
      <c r="Q142" s="997"/>
    </row>
    <row r="143" spans="2:17" ht="60.75" customHeight="1" x14ac:dyDescent="0.25">
      <c r="B143" s="85"/>
      <c r="C143" s="85"/>
      <c r="D143" s="81"/>
      <c r="E143" s="81"/>
      <c r="F143" s="81"/>
      <c r="G143" s="81"/>
      <c r="H143" s="81"/>
      <c r="I143" s="82"/>
      <c r="J143" s="86"/>
      <c r="K143" s="87"/>
      <c r="L143" s="84"/>
      <c r="M143" s="41"/>
      <c r="N143" s="41"/>
      <c r="O143" s="41"/>
      <c r="P143" s="993"/>
      <c r="Q143" s="993"/>
    </row>
    <row r="146" spans="2:7" ht="15.75" thickBot="1" x14ac:dyDescent="0.3"/>
    <row r="147" spans="2:7" ht="54" customHeight="1" x14ac:dyDescent="0.25">
      <c r="B147" s="42" t="s">
        <v>20</v>
      </c>
      <c r="C147" s="42" t="s">
        <v>173</v>
      </c>
      <c r="D147" s="78" t="s">
        <v>174</v>
      </c>
      <c r="E147" s="42" t="s">
        <v>30</v>
      </c>
      <c r="F147" s="91" t="s">
        <v>194</v>
      </c>
      <c r="G147" s="96"/>
    </row>
    <row r="148" spans="2:7" ht="120.75" customHeight="1" x14ac:dyDescent="0.2">
      <c r="B148" s="1097" t="s">
        <v>195</v>
      </c>
      <c r="C148" s="97" t="s">
        <v>196</v>
      </c>
      <c r="D148" s="668">
        <v>25</v>
      </c>
      <c r="E148" s="668">
        <v>25</v>
      </c>
      <c r="F148" s="1098">
        <f>+E148+E149+E150</f>
        <v>35</v>
      </c>
      <c r="G148" s="98"/>
    </row>
    <row r="149" spans="2:7" ht="76.150000000000006" customHeight="1" x14ac:dyDescent="0.2">
      <c r="B149" s="1097"/>
      <c r="C149" s="97" t="s">
        <v>197</v>
      </c>
      <c r="D149" s="675">
        <v>25</v>
      </c>
      <c r="E149" s="668">
        <v>0</v>
      </c>
      <c r="F149" s="1099"/>
      <c r="G149" s="98"/>
    </row>
    <row r="150" spans="2:7" ht="69" customHeight="1" x14ac:dyDescent="0.2">
      <c r="B150" s="1097"/>
      <c r="C150" s="97" t="s">
        <v>198</v>
      </c>
      <c r="D150" s="668">
        <v>10</v>
      </c>
      <c r="E150" s="668">
        <v>10</v>
      </c>
      <c r="F150" s="1100"/>
      <c r="G150" s="98"/>
    </row>
    <row r="151" spans="2:7" x14ac:dyDescent="0.25">
      <c r="C151"/>
    </row>
    <row r="154" spans="2:7" x14ac:dyDescent="0.25">
      <c r="B154" s="39" t="s">
        <v>199</v>
      </c>
    </row>
    <row r="157" spans="2:7" x14ac:dyDescent="0.25">
      <c r="B157" s="40" t="s">
        <v>20</v>
      </c>
      <c r="C157" s="40" t="s">
        <v>29</v>
      </c>
      <c r="D157" s="42" t="s">
        <v>30</v>
      </c>
      <c r="E157" s="42" t="s">
        <v>31</v>
      </c>
    </row>
    <row r="158" spans="2:7" ht="28.5" x14ac:dyDescent="0.25">
      <c r="B158" s="43" t="s">
        <v>200</v>
      </c>
      <c r="C158" s="44">
        <v>40</v>
      </c>
      <c r="D158" s="668">
        <f>+E132</f>
        <v>20</v>
      </c>
      <c r="E158" s="1081">
        <f>+D158+D159</f>
        <v>55</v>
      </c>
    </row>
    <row r="159" spans="2:7" ht="42.75" x14ac:dyDescent="0.25">
      <c r="B159" s="43" t="s">
        <v>201</v>
      </c>
      <c r="C159" s="44">
        <v>60</v>
      </c>
      <c r="D159" s="668">
        <f>+F148</f>
        <v>35</v>
      </c>
      <c r="E159" s="1082"/>
    </row>
  </sheetData>
  <mergeCells count="55">
    <mergeCell ref="P142:Q142"/>
    <mergeCell ref="P143:Q143"/>
    <mergeCell ref="B148:B150"/>
    <mergeCell ref="F148:F150"/>
    <mergeCell ref="E158:E159"/>
    <mergeCell ref="P141:Q141"/>
    <mergeCell ref="P101:Q101"/>
    <mergeCell ref="B104:N104"/>
    <mergeCell ref="D107:E107"/>
    <mergeCell ref="D108:E108"/>
    <mergeCell ref="B111:P111"/>
    <mergeCell ref="B114:N114"/>
    <mergeCell ref="E132:E134"/>
    <mergeCell ref="B137:N137"/>
    <mergeCell ref="J139:L139"/>
    <mergeCell ref="P139:Q139"/>
    <mergeCell ref="P140:Q140"/>
    <mergeCell ref="P100:Q100"/>
    <mergeCell ref="O78:P78"/>
    <mergeCell ref="O79:P79"/>
    <mergeCell ref="B85:N85"/>
    <mergeCell ref="J90:L90"/>
    <mergeCell ref="P90:Q90"/>
    <mergeCell ref="P91:Q91"/>
    <mergeCell ref="P95:Q95"/>
    <mergeCell ref="P96:Q96"/>
    <mergeCell ref="P97:Q97"/>
    <mergeCell ref="P98:Q98"/>
    <mergeCell ref="P99:Q99"/>
    <mergeCell ref="O77:P77"/>
    <mergeCell ref="C63:N63"/>
    <mergeCell ref="B65:N65"/>
    <mergeCell ref="O68:P68"/>
    <mergeCell ref="O69:P69"/>
    <mergeCell ref="O70:P70"/>
    <mergeCell ref="O71:P71"/>
    <mergeCell ref="O72:P72"/>
    <mergeCell ref="O73:P73"/>
    <mergeCell ref="O74:P74"/>
    <mergeCell ref="O75:P75"/>
    <mergeCell ref="O76:P76"/>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75 A65571 IS65571 SO65571 ACK65571 AMG65571 AWC65571 BFY65571 BPU65571 BZQ65571 CJM65571 CTI65571 DDE65571 DNA65571 DWW65571 EGS65571 EQO65571 FAK65571 FKG65571 FUC65571 GDY65571 GNU65571 GXQ65571 HHM65571 HRI65571 IBE65571 ILA65571 IUW65571 JES65571 JOO65571 JYK65571 KIG65571 KSC65571 LBY65571 LLU65571 LVQ65571 MFM65571 MPI65571 MZE65571 NJA65571 NSW65571 OCS65571 OMO65571 OWK65571 PGG65571 PQC65571 PZY65571 QJU65571 QTQ65571 RDM65571 RNI65571 RXE65571 SHA65571 SQW65571 TAS65571 TKO65571 TUK65571 UEG65571 UOC65571 UXY65571 VHU65571 VRQ65571 WBM65571 WLI65571 WVE65571 A131107 IS131107 SO131107 ACK131107 AMG131107 AWC131107 BFY131107 BPU131107 BZQ131107 CJM131107 CTI131107 DDE131107 DNA131107 DWW131107 EGS131107 EQO131107 FAK131107 FKG131107 FUC131107 GDY131107 GNU131107 GXQ131107 HHM131107 HRI131107 IBE131107 ILA131107 IUW131107 JES131107 JOO131107 JYK131107 KIG131107 KSC131107 LBY131107 LLU131107 LVQ131107 MFM131107 MPI131107 MZE131107 NJA131107 NSW131107 OCS131107 OMO131107 OWK131107 PGG131107 PQC131107 PZY131107 QJU131107 QTQ131107 RDM131107 RNI131107 RXE131107 SHA131107 SQW131107 TAS131107 TKO131107 TUK131107 UEG131107 UOC131107 UXY131107 VHU131107 VRQ131107 WBM131107 WLI131107 WVE131107 A196643 IS196643 SO196643 ACK196643 AMG196643 AWC196643 BFY196643 BPU196643 BZQ196643 CJM196643 CTI196643 DDE196643 DNA196643 DWW196643 EGS196643 EQO196643 FAK196643 FKG196643 FUC196643 GDY196643 GNU196643 GXQ196643 HHM196643 HRI196643 IBE196643 ILA196643 IUW196643 JES196643 JOO196643 JYK196643 KIG196643 KSC196643 LBY196643 LLU196643 LVQ196643 MFM196643 MPI196643 MZE196643 NJA196643 NSW196643 OCS196643 OMO196643 OWK196643 PGG196643 PQC196643 PZY196643 QJU196643 QTQ196643 RDM196643 RNI196643 RXE196643 SHA196643 SQW196643 TAS196643 TKO196643 TUK196643 UEG196643 UOC196643 UXY196643 VHU196643 VRQ196643 WBM196643 WLI196643 WVE196643 A262179 IS262179 SO262179 ACK262179 AMG262179 AWC262179 BFY262179 BPU262179 BZQ262179 CJM262179 CTI262179 DDE262179 DNA262179 DWW262179 EGS262179 EQO262179 FAK262179 FKG262179 FUC262179 GDY262179 GNU262179 GXQ262179 HHM262179 HRI262179 IBE262179 ILA262179 IUW262179 JES262179 JOO262179 JYK262179 KIG262179 KSC262179 LBY262179 LLU262179 LVQ262179 MFM262179 MPI262179 MZE262179 NJA262179 NSW262179 OCS262179 OMO262179 OWK262179 PGG262179 PQC262179 PZY262179 QJU262179 QTQ262179 RDM262179 RNI262179 RXE262179 SHA262179 SQW262179 TAS262179 TKO262179 TUK262179 UEG262179 UOC262179 UXY262179 VHU262179 VRQ262179 WBM262179 WLI262179 WVE262179 A327715 IS327715 SO327715 ACK327715 AMG327715 AWC327715 BFY327715 BPU327715 BZQ327715 CJM327715 CTI327715 DDE327715 DNA327715 DWW327715 EGS327715 EQO327715 FAK327715 FKG327715 FUC327715 GDY327715 GNU327715 GXQ327715 HHM327715 HRI327715 IBE327715 ILA327715 IUW327715 JES327715 JOO327715 JYK327715 KIG327715 KSC327715 LBY327715 LLU327715 LVQ327715 MFM327715 MPI327715 MZE327715 NJA327715 NSW327715 OCS327715 OMO327715 OWK327715 PGG327715 PQC327715 PZY327715 QJU327715 QTQ327715 RDM327715 RNI327715 RXE327715 SHA327715 SQW327715 TAS327715 TKO327715 TUK327715 UEG327715 UOC327715 UXY327715 VHU327715 VRQ327715 WBM327715 WLI327715 WVE327715 A393251 IS393251 SO393251 ACK393251 AMG393251 AWC393251 BFY393251 BPU393251 BZQ393251 CJM393251 CTI393251 DDE393251 DNA393251 DWW393251 EGS393251 EQO393251 FAK393251 FKG393251 FUC393251 GDY393251 GNU393251 GXQ393251 HHM393251 HRI393251 IBE393251 ILA393251 IUW393251 JES393251 JOO393251 JYK393251 KIG393251 KSC393251 LBY393251 LLU393251 LVQ393251 MFM393251 MPI393251 MZE393251 NJA393251 NSW393251 OCS393251 OMO393251 OWK393251 PGG393251 PQC393251 PZY393251 QJU393251 QTQ393251 RDM393251 RNI393251 RXE393251 SHA393251 SQW393251 TAS393251 TKO393251 TUK393251 UEG393251 UOC393251 UXY393251 VHU393251 VRQ393251 WBM393251 WLI393251 WVE393251 A458787 IS458787 SO458787 ACK458787 AMG458787 AWC458787 BFY458787 BPU458787 BZQ458787 CJM458787 CTI458787 DDE458787 DNA458787 DWW458787 EGS458787 EQO458787 FAK458787 FKG458787 FUC458787 GDY458787 GNU458787 GXQ458787 HHM458787 HRI458787 IBE458787 ILA458787 IUW458787 JES458787 JOO458787 JYK458787 KIG458787 KSC458787 LBY458787 LLU458787 LVQ458787 MFM458787 MPI458787 MZE458787 NJA458787 NSW458787 OCS458787 OMO458787 OWK458787 PGG458787 PQC458787 PZY458787 QJU458787 QTQ458787 RDM458787 RNI458787 RXE458787 SHA458787 SQW458787 TAS458787 TKO458787 TUK458787 UEG458787 UOC458787 UXY458787 VHU458787 VRQ458787 WBM458787 WLI458787 WVE458787 A524323 IS524323 SO524323 ACK524323 AMG524323 AWC524323 BFY524323 BPU524323 BZQ524323 CJM524323 CTI524323 DDE524323 DNA524323 DWW524323 EGS524323 EQO524323 FAK524323 FKG524323 FUC524323 GDY524323 GNU524323 GXQ524323 HHM524323 HRI524323 IBE524323 ILA524323 IUW524323 JES524323 JOO524323 JYK524323 KIG524323 KSC524323 LBY524323 LLU524323 LVQ524323 MFM524323 MPI524323 MZE524323 NJA524323 NSW524323 OCS524323 OMO524323 OWK524323 PGG524323 PQC524323 PZY524323 QJU524323 QTQ524323 RDM524323 RNI524323 RXE524323 SHA524323 SQW524323 TAS524323 TKO524323 TUK524323 UEG524323 UOC524323 UXY524323 VHU524323 VRQ524323 WBM524323 WLI524323 WVE524323 A589859 IS589859 SO589859 ACK589859 AMG589859 AWC589859 BFY589859 BPU589859 BZQ589859 CJM589859 CTI589859 DDE589859 DNA589859 DWW589859 EGS589859 EQO589859 FAK589859 FKG589859 FUC589859 GDY589859 GNU589859 GXQ589859 HHM589859 HRI589859 IBE589859 ILA589859 IUW589859 JES589859 JOO589859 JYK589859 KIG589859 KSC589859 LBY589859 LLU589859 LVQ589859 MFM589859 MPI589859 MZE589859 NJA589859 NSW589859 OCS589859 OMO589859 OWK589859 PGG589859 PQC589859 PZY589859 QJU589859 QTQ589859 RDM589859 RNI589859 RXE589859 SHA589859 SQW589859 TAS589859 TKO589859 TUK589859 UEG589859 UOC589859 UXY589859 VHU589859 VRQ589859 WBM589859 WLI589859 WVE589859 A655395 IS655395 SO655395 ACK655395 AMG655395 AWC655395 BFY655395 BPU655395 BZQ655395 CJM655395 CTI655395 DDE655395 DNA655395 DWW655395 EGS655395 EQO655395 FAK655395 FKG655395 FUC655395 GDY655395 GNU655395 GXQ655395 HHM655395 HRI655395 IBE655395 ILA655395 IUW655395 JES655395 JOO655395 JYK655395 KIG655395 KSC655395 LBY655395 LLU655395 LVQ655395 MFM655395 MPI655395 MZE655395 NJA655395 NSW655395 OCS655395 OMO655395 OWK655395 PGG655395 PQC655395 PZY655395 QJU655395 QTQ655395 RDM655395 RNI655395 RXE655395 SHA655395 SQW655395 TAS655395 TKO655395 TUK655395 UEG655395 UOC655395 UXY655395 VHU655395 VRQ655395 WBM655395 WLI655395 WVE655395 A720931 IS720931 SO720931 ACK720931 AMG720931 AWC720931 BFY720931 BPU720931 BZQ720931 CJM720931 CTI720931 DDE720931 DNA720931 DWW720931 EGS720931 EQO720931 FAK720931 FKG720931 FUC720931 GDY720931 GNU720931 GXQ720931 HHM720931 HRI720931 IBE720931 ILA720931 IUW720931 JES720931 JOO720931 JYK720931 KIG720931 KSC720931 LBY720931 LLU720931 LVQ720931 MFM720931 MPI720931 MZE720931 NJA720931 NSW720931 OCS720931 OMO720931 OWK720931 PGG720931 PQC720931 PZY720931 QJU720931 QTQ720931 RDM720931 RNI720931 RXE720931 SHA720931 SQW720931 TAS720931 TKO720931 TUK720931 UEG720931 UOC720931 UXY720931 VHU720931 VRQ720931 WBM720931 WLI720931 WVE720931 A786467 IS786467 SO786467 ACK786467 AMG786467 AWC786467 BFY786467 BPU786467 BZQ786467 CJM786467 CTI786467 DDE786467 DNA786467 DWW786467 EGS786467 EQO786467 FAK786467 FKG786467 FUC786467 GDY786467 GNU786467 GXQ786467 HHM786467 HRI786467 IBE786467 ILA786467 IUW786467 JES786467 JOO786467 JYK786467 KIG786467 KSC786467 LBY786467 LLU786467 LVQ786467 MFM786467 MPI786467 MZE786467 NJA786467 NSW786467 OCS786467 OMO786467 OWK786467 PGG786467 PQC786467 PZY786467 QJU786467 QTQ786467 RDM786467 RNI786467 RXE786467 SHA786467 SQW786467 TAS786467 TKO786467 TUK786467 UEG786467 UOC786467 UXY786467 VHU786467 VRQ786467 WBM786467 WLI786467 WVE786467 A852003 IS852003 SO852003 ACK852003 AMG852003 AWC852003 BFY852003 BPU852003 BZQ852003 CJM852003 CTI852003 DDE852003 DNA852003 DWW852003 EGS852003 EQO852003 FAK852003 FKG852003 FUC852003 GDY852003 GNU852003 GXQ852003 HHM852003 HRI852003 IBE852003 ILA852003 IUW852003 JES852003 JOO852003 JYK852003 KIG852003 KSC852003 LBY852003 LLU852003 LVQ852003 MFM852003 MPI852003 MZE852003 NJA852003 NSW852003 OCS852003 OMO852003 OWK852003 PGG852003 PQC852003 PZY852003 QJU852003 QTQ852003 RDM852003 RNI852003 RXE852003 SHA852003 SQW852003 TAS852003 TKO852003 TUK852003 UEG852003 UOC852003 UXY852003 VHU852003 VRQ852003 WBM852003 WLI852003 WVE852003 A917539 IS917539 SO917539 ACK917539 AMG917539 AWC917539 BFY917539 BPU917539 BZQ917539 CJM917539 CTI917539 DDE917539 DNA917539 DWW917539 EGS917539 EQO917539 FAK917539 FKG917539 FUC917539 GDY917539 GNU917539 GXQ917539 HHM917539 HRI917539 IBE917539 ILA917539 IUW917539 JES917539 JOO917539 JYK917539 KIG917539 KSC917539 LBY917539 LLU917539 LVQ917539 MFM917539 MPI917539 MZE917539 NJA917539 NSW917539 OCS917539 OMO917539 OWK917539 PGG917539 PQC917539 PZY917539 QJU917539 QTQ917539 RDM917539 RNI917539 RXE917539 SHA917539 SQW917539 TAS917539 TKO917539 TUK917539 UEG917539 UOC917539 UXY917539 VHU917539 VRQ917539 WBM917539 WLI917539 WVE917539 A983075 IS983075 SO983075 ACK983075 AMG983075 AWC983075 BFY983075 BPU983075 BZQ983075 CJM983075 CTI983075 DDE983075 DNA983075 DWW983075 EGS983075 EQO983075 FAK983075 FKG983075 FUC983075 GDY983075 GNU983075 GXQ983075 HHM983075 HRI983075 IBE983075 ILA983075 IUW983075 JES983075 JOO983075 JYK983075 KIG983075 KSC983075 LBY983075 LLU983075 LVQ983075 MFM983075 MPI983075 MZE983075 NJA983075 NSW983075 OCS983075 OMO983075 OWK983075 PGG983075 PQC983075 PZY983075 QJU983075 QTQ983075 RDM983075 RNI983075 RXE983075 SHA983075 SQW983075 TAS983075 TKO983075 TUK983075 UEG983075 UOC983075 UXY983075 VHU983075 VRQ983075 WBM983075 WLI98307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5 WLL983075 C65571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C131107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C196643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C262179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C327715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C393251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C458787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C524323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C589859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C655395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C720931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C786467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C852003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C917539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C983075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6"/>
  <sheetViews>
    <sheetView zoomScale="70" zoomScaleNormal="70" workbookViewId="0">
      <selection activeCell="F28" sqref="F28"/>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1262</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1150</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101" t="s">
        <v>1261</v>
      </c>
      <c r="D10" s="1101"/>
      <c r="E10" s="1102"/>
      <c r="F10" s="5"/>
      <c r="G10" s="5"/>
      <c r="H10" s="5"/>
      <c r="I10" s="5"/>
      <c r="J10" s="5"/>
      <c r="K10" s="5"/>
      <c r="L10" s="5"/>
      <c r="M10" s="5"/>
      <c r="N10" s="6"/>
    </row>
    <row r="11" spans="2:16" ht="16.5" thickBot="1" x14ac:dyDescent="0.3">
      <c r="B11" s="7" t="s">
        <v>10</v>
      </c>
      <c r="C11" s="8" t="s">
        <v>11</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7</v>
      </c>
      <c r="E15" s="18">
        <v>2225563684</v>
      </c>
      <c r="F15" s="108">
        <v>818</v>
      </c>
      <c r="G15" s="20">
        <v>654</v>
      </c>
      <c r="I15" s="21"/>
      <c r="J15" s="21"/>
      <c r="K15" s="21"/>
      <c r="L15" s="21"/>
      <c r="M15" s="21"/>
      <c r="N15" s="15"/>
    </row>
    <row r="16" spans="2:16" x14ac:dyDescent="0.25">
      <c r="B16" s="1078"/>
      <c r="C16" s="1078"/>
      <c r="D16" s="672"/>
      <c r="E16" s="18"/>
      <c r="F16" s="18"/>
      <c r="G16" s="20">
        <v>664</v>
      </c>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v>7</v>
      </c>
      <c r="E22" s="26">
        <f>SUM(E15:E21)</f>
        <v>2225563684</v>
      </c>
      <c r="F22" s="319">
        <f>SUM(F15:F21)</f>
        <v>818</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654.40000000000009</v>
      </c>
      <c r="D24" s="32"/>
      <c r="E24" s="26">
        <f>SUM(E17:E23)</f>
        <v>2225563684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t="s">
        <v>24</v>
      </c>
      <c r="D30" s="41"/>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t="s">
        <v>24</v>
      </c>
      <c r="D32" s="41"/>
      <c r="E32"/>
      <c r="F32"/>
      <c r="G32"/>
      <c r="H32"/>
      <c r="I32" s="14"/>
      <c r="J32" s="14"/>
      <c r="K32" s="14"/>
      <c r="L32" s="14"/>
      <c r="M32" s="14"/>
      <c r="N32" s="15"/>
    </row>
    <row r="33" spans="1:17" x14ac:dyDescent="0.25">
      <c r="A33" s="36"/>
      <c r="B33" s="41" t="s">
        <v>27</v>
      </c>
      <c r="C33" s="41"/>
      <c r="D33" s="41"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0</v>
      </c>
      <c r="E40" s="1081">
        <f>+D40+D41</f>
        <v>10</v>
      </c>
      <c r="F40"/>
      <c r="G40"/>
      <c r="H40"/>
      <c r="I40" s="14"/>
      <c r="J40" s="14"/>
      <c r="K40" s="14"/>
      <c r="L40" s="14"/>
      <c r="M40" s="14"/>
      <c r="N40" s="15"/>
    </row>
    <row r="41" spans="1:17" ht="42.75" x14ac:dyDescent="0.25">
      <c r="A41" s="36"/>
      <c r="B41" s="43" t="s">
        <v>33</v>
      </c>
      <c r="C41" s="44">
        <v>60</v>
      </c>
      <c r="D41" s="668">
        <v>10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60" x14ac:dyDescent="0.25">
      <c r="A49" s="62">
        <v>1</v>
      </c>
      <c r="B49" s="49" t="s">
        <v>1150</v>
      </c>
      <c r="C49" s="50" t="s">
        <v>1150</v>
      </c>
      <c r="D49" s="49" t="s">
        <v>1257</v>
      </c>
      <c r="E49" s="102">
        <v>958</v>
      </c>
      <c r="F49" s="52" t="s">
        <v>21</v>
      </c>
      <c r="G49" s="53" t="s">
        <v>54</v>
      </c>
      <c r="H49" s="54" t="s">
        <v>1260</v>
      </c>
      <c r="I49" s="55" t="s">
        <v>1259</v>
      </c>
      <c r="J49" s="55" t="s">
        <v>22</v>
      </c>
      <c r="K49" s="103">
        <v>6.08</v>
      </c>
      <c r="L49" s="102">
        <v>0</v>
      </c>
      <c r="M49" s="51">
        <v>109</v>
      </c>
      <c r="N49" s="56" t="s">
        <v>54</v>
      </c>
      <c r="O49" s="57">
        <v>167581440</v>
      </c>
      <c r="P49" s="57">
        <v>49</v>
      </c>
      <c r="Q49" s="58"/>
      <c r="R49" s="59"/>
      <c r="S49" s="59"/>
      <c r="T49" s="59"/>
      <c r="U49" s="59"/>
      <c r="V49" s="59"/>
      <c r="W49" s="59"/>
      <c r="X49" s="59"/>
      <c r="Y49" s="59"/>
      <c r="Z49" s="59"/>
    </row>
    <row r="50" spans="1:26" s="60" customFormat="1" ht="60" x14ac:dyDescent="0.25">
      <c r="A50" s="62">
        <f>+A49+1</f>
        <v>2</v>
      </c>
      <c r="B50" s="49" t="s">
        <v>1150</v>
      </c>
      <c r="C50" s="50" t="s">
        <v>1150</v>
      </c>
      <c r="D50" s="49" t="s">
        <v>1257</v>
      </c>
      <c r="E50" s="102">
        <v>389</v>
      </c>
      <c r="F50" s="52" t="s">
        <v>21</v>
      </c>
      <c r="G50" s="52" t="s">
        <v>54</v>
      </c>
      <c r="H50" s="52" t="s">
        <v>1258</v>
      </c>
      <c r="I50" s="55" t="s">
        <v>251</v>
      </c>
      <c r="J50" s="55" t="s">
        <v>22</v>
      </c>
      <c r="K50" s="102">
        <v>11</v>
      </c>
      <c r="L50" s="102">
        <v>0</v>
      </c>
      <c r="M50" s="51">
        <v>3394</v>
      </c>
      <c r="N50" s="56" t="s">
        <v>54</v>
      </c>
      <c r="O50" s="57">
        <v>3309083596</v>
      </c>
      <c r="P50" s="57">
        <v>51</v>
      </c>
      <c r="Q50" s="58"/>
      <c r="R50" s="59"/>
      <c r="S50" s="59"/>
      <c r="T50" s="59"/>
      <c r="U50" s="59"/>
      <c r="V50" s="59"/>
      <c r="W50" s="59"/>
      <c r="X50" s="59"/>
      <c r="Y50" s="59"/>
      <c r="Z50" s="59"/>
    </row>
    <row r="51" spans="1:26" s="60" customFormat="1" ht="240" x14ac:dyDescent="0.25">
      <c r="A51" s="62">
        <f t="shared" ref="A51:A53" si="0">+A50+1</f>
        <v>3</v>
      </c>
      <c r="B51" s="49" t="s">
        <v>1150</v>
      </c>
      <c r="C51" s="50" t="s">
        <v>1150</v>
      </c>
      <c r="D51" s="49" t="s">
        <v>1257</v>
      </c>
      <c r="E51" s="102">
        <v>386</v>
      </c>
      <c r="F51" s="52" t="s">
        <v>21</v>
      </c>
      <c r="G51" s="52" t="s">
        <v>54</v>
      </c>
      <c r="H51" s="52" t="s">
        <v>1256</v>
      </c>
      <c r="I51" s="55" t="s">
        <v>925</v>
      </c>
      <c r="J51" s="55" t="s">
        <v>22</v>
      </c>
      <c r="K51" s="103">
        <v>8.52</v>
      </c>
      <c r="L51" s="102">
        <v>3</v>
      </c>
      <c r="M51" s="51">
        <v>3394</v>
      </c>
      <c r="N51" s="56" t="s">
        <v>54</v>
      </c>
      <c r="O51" s="57">
        <v>3180432168</v>
      </c>
      <c r="P51" s="57">
        <v>53</v>
      </c>
      <c r="Q51" s="58" t="s">
        <v>1255</v>
      </c>
      <c r="R51" s="59"/>
      <c r="S51" s="59"/>
      <c r="T51" s="59"/>
      <c r="U51" s="59"/>
      <c r="V51" s="59"/>
      <c r="W51" s="59"/>
      <c r="X51" s="59"/>
      <c r="Y51" s="59"/>
      <c r="Z51" s="59"/>
    </row>
    <row r="52" spans="1:26" s="60" customFormat="1" x14ac:dyDescent="0.25">
      <c r="A52" s="62">
        <f t="shared" si="0"/>
        <v>4</v>
      </c>
      <c r="B52" s="49"/>
      <c r="C52" s="50"/>
      <c r="D52" s="49"/>
      <c r="E52" s="102"/>
      <c r="F52" s="52"/>
      <c r="G52" s="52"/>
      <c r="H52" s="52"/>
      <c r="I52" s="55"/>
      <c r="J52" s="55"/>
      <c r="K52" s="55"/>
      <c r="L52" s="55"/>
      <c r="M52" s="56"/>
      <c r="N52" s="56"/>
      <c r="O52" s="57"/>
      <c r="P52" s="57"/>
      <c r="Q52" s="58"/>
      <c r="R52" s="59"/>
      <c r="S52" s="59"/>
      <c r="T52" s="59"/>
      <c r="U52" s="59"/>
      <c r="V52" s="59"/>
      <c r="W52" s="59"/>
      <c r="X52" s="59"/>
      <c r="Y52" s="59"/>
      <c r="Z52" s="59"/>
    </row>
    <row r="53" spans="1:26" s="60" customFormat="1" x14ac:dyDescent="0.25">
      <c r="A53" s="62">
        <f t="shared" si="0"/>
        <v>5</v>
      </c>
      <c r="B53" s="49"/>
      <c r="C53" s="50"/>
      <c r="D53" s="49"/>
      <c r="E53" s="102"/>
      <c r="F53" s="52"/>
      <c r="G53" s="52"/>
      <c r="H53" s="52"/>
      <c r="I53" s="55"/>
      <c r="J53" s="55"/>
      <c r="K53" s="55"/>
      <c r="L53" s="55"/>
      <c r="M53" s="56"/>
      <c r="N53" s="56"/>
      <c r="O53" s="57"/>
      <c r="P53" s="57"/>
      <c r="Q53" s="58"/>
      <c r="R53" s="59"/>
      <c r="S53" s="59"/>
      <c r="T53" s="59"/>
      <c r="U53" s="59"/>
      <c r="V53" s="59"/>
      <c r="W53" s="59"/>
      <c r="X53" s="59"/>
      <c r="Y53" s="59"/>
      <c r="Z53" s="59"/>
    </row>
    <row r="54" spans="1:26" s="60" customFormat="1" x14ac:dyDescent="0.25">
      <c r="A54" s="62" t="e">
        <f>+#REF!+1</f>
        <v>#REF!</v>
      </c>
      <c r="B54" s="49"/>
      <c r="C54" s="50"/>
      <c r="D54" s="49"/>
      <c r="E54" s="102"/>
      <c r="F54" s="52"/>
      <c r="G54" s="52"/>
      <c r="H54" s="52"/>
      <c r="I54" s="55"/>
      <c r="J54" s="55"/>
      <c r="K54" s="55"/>
      <c r="L54" s="55"/>
      <c r="M54" s="56"/>
      <c r="N54" s="56"/>
      <c r="O54" s="57"/>
      <c r="P54" s="57"/>
      <c r="Q54" s="58"/>
      <c r="R54" s="59"/>
      <c r="S54" s="59"/>
      <c r="T54" s="59"/>
      <c r="U54" s="59"/>
      <c r="V54" s="59"/>
      <c r="W54" s="59"/>
      <c r="X54" s="59"/>
      <c r="Y54" s="59"/>
      <c r="Z54" s="59"/>
    </row>
    <row r="55" spans="1:26" s="60" customFormat="1" x14ac:dyDescent="0.25">
      <c r="A55" s="62"/>
      <c r="B55" s="63" t="s">
        <v>31</v>
      </c>
      <c r="C55" s="50"/>
      <c r="D55" s="49"/>
      <c r="E55" s="102"/>
      <c r="F55" s="52"/>
      <c r="G55" s="52"/>
      <c r="H55" s="52"/>
      <c r="I55" s="55"/>
      <c r="J55" s="55"/>
      <c r="K55" s="67">
        <f>SUM(K49:K54)</f>
        <v>25.599999999999998</v>
      </c>
      <c r="L55" s="67">
        <f>SUM(L49:L54)</f>
        <v>3</v>
      </c>
      <c r="M55" s="65">
        <f>SUM(M49:M54)</f>
        <v>6897</v>
      </c>
      <c r="N55" s="67">
        <f>SUM(N49:N54)</f>
        <v>0</v>
      </c>
      <c r="O55" s="57"/>
      <c r="P55" s="57"/>
      <c r="Q55" s="68"/>
    </row>
    <row r="56" spans="1:26" s="69" customFormat="1" x14ac:dyDescent="0.25">
      <c r="E56" s="70"/>
    </row>
    <row r="57" spans="1:26" s="69" customFormat="1" x14ac:dyDescent="0.25">
      <c r="B57" s="1069" t="s">
        <v>76</v>
      </c>
      <c r="C57" s="1069" t="s">
        <v>77</v>
      </c>
      <c r="D57" s="1071" t="s">
        <v>78</v>
      </c>
      <c r="E57" s="1071"/>
    </row>
    <row r="58" spans="1:26" s="69" customFormat="1" x14ac:dyDescent="0.25">
      <c r="B58" s="1070"/>
      <c r="C58" s="1070"/>
      <c r="D58" s="673" t="s">
        <v>79</v>
      </c>
      <c r="E58" s="71" t="s">
        <v>80</v>
      </c>
    </row>
    <row r="59" spans="1:26" s="69" customFormat="1" ht="30.6" customHeight="1" x14ac:dyDescent="0.25">
      <c r="B59" s="72" t="s">
        <v>81</v>
      </c>
      <c r="C59" s="73">
        <f>+K55</f>
        <v>25.599999999999998</v>
      </c>
      <c r="D59" s="74" t="s">
        <v>24</v>
      </c>
      <c r="E59" s="75"/>
      <c r="F59" s="76"/>
      <c r="G59" s="76"/>
      <c r="H59" s="76"/>
      <c r="I59" s="76"/>
      <c r="J59" s="76"/>
      <c r="K59" s="76"/>
      <c r="L59" s="76"/>
      <c r="M59" s="76"/>
    </row>
    <row r="60" spans="1:26" s="69" customFormat="1" ht="30" customHeight="1" x14ac:dyDescent="0.25">
      <c r="B60" s="72" t="s">
        <v>82</v>
      </c>
      <c r="C60" s="73">
        <f>+M55</f>
        <v>6897</v>
      </c>
      <c r="D60" s="74" t="s">
        <v>24</v>
      </c>
      <c r="E60" s="75"/>
    </row>
    <row r="61" spans="1:26" s="69" customFormat="1" x14ac:dyDescent="0.25">
      <c r="B61" s="77"/>
      <c r="C61" s="1087"/>
      <c r="D61" s="1087"/>
      <c r="E61" s="1087"/>
      <c r="F61" s="1087"/>
      <c r="G61" s="1087"/>
      <c r="H61" s="1087"/>
      <c r="I61" s="1087"/>
      <c r="J61" s="1087"/>
      <c r="K61" s="1087"/>
      <c r="L61" s="1087"/>
      <c r="M61" s="1087"/>
      <c r="N61" s="1087"/>
    </row>
    <row r="62" spans="1:26" ht="28.15" customHeight="1" thickBot="1" x14ac:dyDescent="0.3"/>
    <row r="63" spans="1:26" ht="27" thickBot="1" x14ac:dyDescent="0.3">
      <c r="B63" s="1088" t="s">
        <v>83</v>
      </c>
      <c r="C63" s="1088"/>
      <c r="D63" s="1088"/>
      <c r="E63" s="1088"/>
      <c r="F63" s="1088"/>
      <c r="G63" s="1088"/>
      <c r="H63" s="1088"/>
      <c r="I63" s="1088"/>
      <c r="J63" s="1088"/>
      <c r="K63" s="1088"/>
      <c r="L63" s="1088"/>
      <c r="M63" s="1088"/>
      <c r="N63" s="1088"/>
    </row>
    <row r="66" spans="2:17" ht="109.5" customHeight="1" x14ac:dyDescent="0.25">
      <c r="B66" s="78" t="s">
        <v>84</v>
      </c>
      <c r="C66" s="79" t="s">
        <v>85</v>
      </c>
      <c r="D66" s="79" t="s">
        <v>86</v>
      </c>
      <c r="E66" s="79" t="s">
        <v>87</v>
      </c>
      <c r="F66" s="79" t="s">
        <v>88</v>
      </c>
      <c r="G66" s="79" t="s">
        <v>89</v>
      </c>
      <c r="H66" s="79" t="s">
        <v>90</v>
      </c>
      <c r="I66" s="79" t="s">
        <v>91</v>
      </c>
      <c r="J66" s="79" t="s">
        <v>92</v>
      </c>
      <c r="K66" s="79" t="s">
        <v>93</v>
      </c>
      <c r="L66" s="79" t="s">
        <v>94</v>
      </c>
      <c r="M66" s="80" t="s">
        <v>95</v>
      </c>
      <c r="N66" s="80" t="s">
        <v>96</v>
      </c>
      <c r="O66" s="1084" t="s">
        <v>97</v>
      </c>
      <c r="P66" s="1086"/>
      <c r="Q66" s="79" t="s">
        <v>98</v>
      </c>
    </row>
    <row r="67" spans="2:17" ht="36" x14ac:dyDescent="0.25">
      <c r="B67" s="81" t="s">
        <v>99</v>
      </c>
      <c r="C67" s="81" t="s">
        <v>524</v>
      </c>
      <c r="D67" s="104" t="s">
        <v>1254</v>
      </c>
      <c r="E67" s="82">
        <v>201</v>
      </c>
      <c r="F67" s="83" t="s">
        <v>54</v>
      </c>
      <c r="G67" s="83" t="s">
        <v>54</v>
      </c>
      <c r="H67" s="83" t="s">
        <v>21</v>
      </c>
      <c r="I67" s="84" t="s">
        <v>54</v>
      </c>
      <c r="J67" s="84" t="s">
        <v>21</v>
      </c>
      <c r="K67" s="41" t="s">
        <v>21</v>
      </c>
      <c r="L67" s="41" t="s">
        <v>21</v>
      </c>
      <c r="M67" s="41" t="s">
        <v>21</v>
      </c>
      <c r="N67" s="41" t="s">
        <v>21</v>
      </c>
      <c r="O67" s="994"/>
      <c r="P67" s="996"/>
      <c r="Q67" s="41" t="s">
        <v>21</v>
      </c>
    </row>
    <row r="68" spans="2:17" ht="36" x14ac:dyDescent="0.25">
      <c r="B68" s="81" t="s">
        <v>99</v>
      </c>
      <c r="C68" s="81" t="s">
        <v>524</v>
      </c>
      <c r="D68" s="104" t="s">
        <v>1253</v>
      </c>
      <c r="E68" s="82">
        <v>156</v>
      </c>
      <c r="F68" s="83" t="s">
        <v>54</v>
      </c>
      <c r="G68" s="83" t="s">
        <v>54</v>
      </c>
      <c r="H68" s="83" t="s">
        <v>21</v>
      </c>
      <c r="I68" s="84" t="s">
        <v>54</v>
      </c>
      <c r="J68" s="84" t="s">
        <v>21</v>
      </c>
      <c r="K68" s="41" t="s">
        <v>21</v>
      </c>
      <c r="L68" s="41" t="s">
        <v>21</v>
      </c>
      <c r="M68" s="41" t="s">
        <v>21</v>
      </c>
      <c r="N68" s="41" t="s">
        <v>21</v>
      </c>
      <c r="O68" s="994"/>
      <c r="P68" s="996"/>
      <c r="Q68" s="41" t="s">
        <v>21</v>
      </c>
    </row>
    <row r="69" spans="2:17" ht="48" x14ac:dyDescent="0.25">
      <c r="B69" s="81" t="s">
        <v>99</v>
      </c>
      <c r="C69" s="81" t="s">
        <v>524</v>
      </c>
      <c r="D69" s="104" t="s">
        <v>1252</v>
      </c>
      <c r="E69" s="82">
        <v>200</v>
      </c>
      <c r="F69" s="83" t="s">
        <v>54</v>
      </c>
      <c r="G69" s="83" t="s">
        <v>54</v>
      </c>
      <c r="H69" s="83" t="s">
        <v>21</v>
      </c>
      <c r="I69" s="84" t="s">
        <v>54</v>
      </c>
      <c r="J69" s="84" t="s">
        <v>21</v>
      </c>
      <c r="K69" s="41" t="s">
        <v>21</v>
      </c>
      <c r="L69" s="41" t="s">
        <v>21</v>
      </c>
      <c r="M69" s="41" t="s">
        <v>21</v>
      </c>
      <c r="N69" s="41" t="s">
        <v>21</v>
      </c>
      <c r="O69" s="994"/>
      <c r="P69" s="996"/>
      <c r="Q69" s="41" t="s">
        <v>21</v>
      </c>
    </row>
    <row r="70" spans="2:17" ht="24" x14ac:dyDescent="0.25">
      <c r="B70" s="81" t="s">
        <v>99</v>
      </c>
      <c r="C70" s="81" t="s">
        <v>524</v>
      </c>
      <c r="D70" s="104" t="s">
        <v>1251</v>
      </c>
      <c r="E70" s="82">
        <v>61</v>
      </c>
      <c r="F70" s="83" t="s">
        <v>54</v>
      </c>
      <c r="G70" s="83" t="s">
        <v>54</v>
      </c>
      <c r="H70" s="83" t="s">
        <v>21</v>
      </c>
      <c r="I70" s="84" t="s">
        <v>54</v>
      </c>
      <c r="J70" s="84" t="s">
        <v>21</v>
      </c>
      <c r="K70" s="41" t="s">
        <v>21</v>
      </c>
      <c r="L70" s="41" t="s">
        <v>21</v>
      </c>
      <c r="M70" s="41" t="s">
        <v>21</v>
      </c>
      <c r="N70" s="41" t="s">
        <v>21</v>
      </c>
      <c r="O70" s="994"/>
      <c r="P70" s="996"/>
      <c r="Q70" s="41" t="s">
        <v>21</v>
      </c>
    </row>
    <row r="71" spans="2:17" ht="36" x14ac:dyDescent="0.25">
      <c r="B71" s="81" t="s">
        <v>99</v>
      </c>
      <c r="C71" s="81" t="s">
        <v>524</v>
      </c>
      <c r="D71" s="104" t="s">
        <v>1250</v>
      </c>
      <c r="E71" s="82">
        <v>100</v>
      </c>
      <c r="F71" s="83" t="s">
        <v>54</v>
      </c>
      <c r="G71" s="83" t="s">
        <v>54</v>
      </c>
      <c r="H71" s="83" t="s">
        <v>21</v>
      </c>
      <c r="I71" s="84" t="s">
        <v>54</v>
      </c>
      <c r="J71" s="84" t="s">
        <v>21</v>
      </c>
      <c r="K71" s="41" t="s">
        <v>21</v>
      </c>
      <c r="L71" s="41" t="s">
        <v>21</v>
      </c>
      <c r="M71" s="41" t="s">
        <v>21</v>
      </c>
      <c r="N71" s="41" t="s">
        <v>21</v>
      </c>
      <c r="O71" s="994"/>
      <c r="P71" s="996"/>
      <c r="Q71" s="41" t="s">
        <v>21</v>
      </c>
    </row>
    <row r="72" spans="2:17" ht="24" x14ac:dyDescent="0.25">
      <c r="B72" s="81" t="s">
        <v>99</v>
      </c>
      <c r="C72" s="81" t="s">
        <v>524</v>
      </c>
      <c r="D72" s="104" t="s">
        <v>1249</v>
      </c>
      <c r="E72" s="82">
        <v>100</v>
      </c>
      <c r="F72" s="83" t="s">
        <v>54</v>
      </c>
      <c r="G72" s="83" t="s">
        <v>54</v>
      </c>
      <c r="H72" s="83" t="s">
        <v>21</v>
      </c>
      <c r="I72" s="84" t="s">
        <v>54</v>
      </c>
      <c r="J72" s="84" t="s">
        <v>21</v>
      </c>
      <c r="K72" s="41" t="s">
        <v>21</v>
      </c>
      <c r="L72" s="41" t="s">
        <v>21</v>
      </c>
      <c r="M72" s="41" t="s">
        <v>21</v>
      </c>
      <c r="N72" s="41" t="s">
        <v>21</v>
      </c>
      <c r="O72" s="994"/>
      <c r="P72" s="996"/>
      <c r="Q72" s="41" t="s">
        <v>21</v>
      </c>
    </row>
    <row r="73" spans="2:17" x14ac:dyDescent="0.25">
      <c r="B73" s="81"/>
      <c r="C73" s="81"/>
      <c r="D73" s="41"/>
      <c r="E73" s="41"/>
      <c r="F73" s="41"/>
      <c r="G73" s="41"/>
      <c r="H73" s="41"/>
      <c r="I73" s="41"/>
      <c r="J73" s="41"/>
      <c r="K73" s="41"/>
      <c r="L73" s="41"/>
      <c r="M73" s="41"/>
      <c r="N73" s="41"/>
      <c r="O73" s="994"/>
      <c r="P73" s="996"/>
      <c r="Q73" s="41"/>
    </row>
    <row r="74" spans="2:17" x14ac:dyDescent="0.25">
      <c r="B74" s="2" t="s">
        <v>107</v>
      </c>
    </row>
    <row r="75" spans="2:17" x14ac:dyDescent="0.25">
      <c r="B75" s="2" t="s">
        <v>108</v>
      </c>
    </row>
    <row r="76" spans="2:17" x14ac:dyDescent="0.25">
      <c r="B76" s="2" t="s">
        <v>109</v>
      </c>
    </row>
    <row r="78" spans="2:17" ht="15.75" thickBot="1" x14ac:dyDescent="0.3"/>
    <row r="79" spans="2:17" ht="27" thickBot="1" x14ac:dyDescent="0.3">
      <c r="B79" s="1091" t="s">
        <v>110</v>
      </c>
      <c r="C79" s="1092"/>
      <c r="D79" s="1092"/>
      <c r="E79" s="1092"/>
      <c r="F79" s="1092"/>
      <c r="G79" s="1092"/>
      <c r="H79" s="1092"/>
      <c r="I79" s="1092"/>
      <c r="J79" s="1092"/>
      <c r="K79" s="1092"/>
      <c r="L79" s="1092"/>
      <c r="M79" s="1092"/>
      <c r="N79" s="1093"/>
    </row>
    <row r="84" spans="2:17" ht="76.5" customHeight="1" x14ac:dyDescent="0.25">
      <c r="B84" s="78" t="s">
        <v>111</v>
      </c>
      <c r="C84" s="78" t="s">
        <v>112</v>
      </c>
      <c r="D84" s="78" t="s">
        <v>113</v>
      </c>
      <c r="E84" s="78" t="s">
        <v>114</v>
      </c>
      <c r="F84" s="78" t="s">
        <v>115</v>
      </c>
      <c r="G84" s="78" t="s">
        <v>116</v>
      </c>
      <c r="H84" s="78" t="s">
        <v>117</v>
      </c>
      <c r="I84" s="78" t="s">
        <v>118</v>
      </c>
      <c r="J84" s="1084" t="s">
        <v>119</v>
      </c>
      <c r="K84" s="1085"/>
      <c r="L84" s="1086"/>
      <c r="M84" s="78" t="s">
        <v>120</v>
      </c>
      <c r="N84" s="78" t="s">
        <v>121</v>
      </c>
      <c r="O84" s="78" t="s">
        <v>122</v>
      </c>
      <c r="P84" s="1084" t="s">
        <v>97</v>
      </c>
      <c r="Q84" s="1086"/>
    </row>
    <row r="85" spans="2:17" ht="60.75" customHeight="1" x14ac:dyDescent="0.25">
      <c r="B85" s="85" t="s">
        <v>123</v>
      </c>
      <c r="C85" s="85">
        <v>1</v>
      </c>
      <c r="D85" s="310" t="s">
        <v>1248</v>
      </c>
      <c r="E85" s="81">
        <v>8371957</v>
      </c>
      <c r="F85" s="674" t="s">
        <v>1247</v>
      </c>
      <c r="G85" s="81" t="s">
        <v>126</v>
      </c>
      <c r="H85" s="81" t="s">
        <v>1246</v>
      </c>
      <c r="I85" s="82" t="s">
        <v>54</v>
      </c>
      <c r="J85" s="85" t="s">
        <v>1245</v>
      </c>
      <c r="K85" s="87" t="s">
        <v>1244</v>
      </c>
      <c r="L85" s="87" t="s">
        <v>1243</v>
      </c>
      <c r="M85" s="41" t="s">
        <v>21</v>
      </c>
      <c r="N85" s="41" t="s">
        <v>21</v>
      </c>
      <c r="O85" s="41" t="s">
        <v>21</v>
      </c>
      <c r="P85" s="997"/>
      <c r="Q85" s="997"/>
    </row>
    <row r="86" spans="2:17" ht="60.75" customHeight="1" x14ac:dyDescent="0.25">
      <c r="B86" s="85" t="s">
        <v>123</v>
      </c>
      <c r="C86" s="85">
        <v>1</v>
      </c>
      <c r="D86" s="85" t="s">
        <v>1242</v>
      </c>
      <c r="E86" s="81">
        <v>1038101692</v>
      </c>
      <c r="F86" s="179" t="s">
        <v>453</v>
      </c>
      <c r="G86" s="85" t="s">
        <v>1117</v>
      </c>
      <c r="H86" s="81" t="s">
        <v>1241</v>
      </c>
      <c r="I86" s="82" t="s">
        <v>1221</v>
      </c>
      <c r="J86" s="85" t="s">
        <v>1150</v>
      </c>
      <c r="K86" s="87" t="s">
        <v>321</v>
      </c>
      <c r="L86" s="84" t="s">
        <v>233</v>
      </c>
      <c r="M86" s="41" t="s">
        <v>295</v>
      </c>
      <c r="N86" s="41" t="s">
        <v>22</v>
      </c>
      <c r="O86" s="41" t="s">
        <v>295</v>
      </c>
      <c r="P86" s="997" t="s">
        <v>1218</v>
      </c>
      <c r="Q86" s="997"/>
    </row>
    <row r="87" spans="2:17" ht="60.75" customHeight="1" x14ac:dyDescent="0.25">
      <c r="B87" s="85" t="s">
        <v>123</v>
      </c>
      <c r="C87" s="85">
        <v>1</v>
      </c>
      <c r="D87" s="183" t="s">
        <v>1240</v>
      </c>
      <c r="E87" s="81">
        <v>1038102095</v>
      </c>
      <c r="F87" s="674" t="s">
        <v>1239</v>
      </c>
      <c r="G87" s="81" t="s">
        <v>1238</v>
      </c>
      <c r="H87" s="81" t="s">
        <v>1237</v>
      </c>
      <c r="I87" s="82" t="s">
        <v>54</v>
      </c>
      <c r="J87" s="85" t="s">
        <v>1236</v>
      </c>
      <c r="K87" s="87" t="s">
        <v>1235</v>
      </c>
      <c r="L87" s="84" t="s">
        <v>262</v>
      </c>
      <c r="M87" s="41" t="s">
        <v>21</v>
      </c>
      <c r="N87" s="41" t="s">
        <v>22</v>
      </c>
      <c r="O87" s="41" t="s">
        <v>21</v>
      </c>
      <c r="P87" s="997" t="s">
        <v>1234</v>
      </c>
      <c r="Q87" s="997"/>
    </row>
    <row r="88" spans="2:17" ht="80.25" customHeight="1" x14ac:dyDescent="0.25">
      <c r="B88" s="85" t="s">
        <v>123</v>
      </c>
      <c r="C88" s="85">
        <v>1</v>
      </c>
      <c r="D88" s="85" t="s">
        <v>1233</v>
      </c>
      <c r="E88" s="81">
        <v>1038109738</v>
      </c>
      <c r="F88" s="674" t="s">
        <v>1232</v>
      </c>
      <c r="G88" s="85" t="s">
        <v>1223</v>
      </c>
      <c r="H88" s="81" t="s">
        <v>1231</v>
      </c>
      <c r="I88" s="82" t="s">
        <v>54</v>
      </c>
      <c r="J88" s="85" t="s">
        <v>1150</v>
      </c>
      <c r="K88" s="87" t="s">
        <v>142</v>
      </c>
      <c r="L88" s="84" t="s">
        <v>233</v>
      </c>
      <c r="M88" s="41" t="s">
        <v>21</v>
      </c>
      <c r="N88" s="41" t="s">
        <v>21</v>
      </c>
      <c r="O88" s="41" t="s">
        <v>21</v>
      </c>
      <c r="P88" s="997"/>
      <c r="Q88" s="997"/>
    </row>
    <row r="89" spans="2:17" ht="104.25" customHeight="1" x14ac:dyDescent="0.25">
      <c r="B89" s="85" t="s">
        <v>229</v>
      </c>
      <c r="C89" s="85">
        <v>1</v>
      </c>
      <c r="D89" s="85" t="s">
        <v>1230</v>
      </c>
      <c r="E89" s="81">
        <v>1038099064</v>
      </c>
      <c r="F89" s="674" t="s">
        <v>273</v>
      </c>
      <c r="G89" s="81" t="s">
        <v>126</v>
      </c>
      <c r="H89" s="81" t="s">
        <v>1229</v>
      </c>
      <c r="I89" s="82">
        <v>129678</v>
      </c>
      <c r="J89" s="85" t="s">
        <v>1228</v>
      </c>
      <c r="K89" s="87" t="s">
        <v>1227</v>
      </c>
      <c r="L89" s="87" t="s">
        <v>299</v>
      </c>
      <c r="M89" s="41" t="s">
        <v>21</v>
      </c>
      <c r="N89" s="75" t="s">
        <v>21</v>
      </c>
      <c r="O89" s="41" t="s">
        <v>21</v>
      </c>
      <c r="P89" s="997"/>
      <c r="Q89" s="997"/>
    </row>
    <row r="90" spans="2:17" ht="60.75" customHeight="1" x14ac:dyDescent="0.25">
      <c r="B90" s="85" t="s">
        <v>229</v>
      </c>
      <c r="C90" s="85">
        <v>1</v>
      </c>
      <c r="D90" s="85" t="s">
        <v>1226</v>
      </c>
      <c r="E90" s="81">
        <v>1038098749</v>
      </c>
      <c r="F90" s="179" t="s">
        <v>140</v>
      </c>
      <c r="G90" s="81" t="s">
        <v>126</v>
      </c>
      <c r="H90" s="81" t="s">
        <v>1225</v>
      </c>
      <c r="I90" s="82" t="s">
        <v>1221</v>
      </c>
      <c r="J90" s="85" t="s">
        <v>1150</v>
      </c>
      <c r="K90" s="87" t="s">
        <v>383</v>
      </c>
      <c r="L90" s="84" t="s">
        <v>140</v>
      </c>
      <c r="M90" s="41" t="s">
        <v>21</v>
      </c>
      <c r="N90" s="41" t="s">
        <v>22</v>
      </c>
      <c r="O90" s="41" t="s">
        <v>21</v>
      </c>
      <c r="P90" s="997" t="s">
        <v>1218</v>
      </c>
      <c r="Q90" s="997"/>
    </row>
    <row r="91" spans="2:17" ht="60.75" customHeight="1" x14ac:dyDescent="0.25">
      <c r="B91" s="85" t="s">
        <v>229</v>
      </c>
      <c r="C91" s="85">
        <v>1</v>
      </c>
      <c r="D91" s="85" t="s">
        <v>1224</v>
      </c>
      <c r="E91" s="81">
        <v>92541452</v>
      </c>
      <c r="F91" s="179" t="s">
        <v>140</v>
      </c>
      <c r="G91" s="85" t="s">
        <v>1223</v>
      </c>
      <c r="H91" s="81" t="s">
        <v>1222</v>
      </c>
      <c r="I91" s="82" t="s">
        <v>1221</v>
      </c>
      <c r="J91" s="318" t="s">
        <v>1220</v>
      </c>
      <c r="K91" s="87" t="s">
        <v>1219</v>
      </c>
      <c r="L91" s="84" t="s">
        <v>140</v>
      </c>
      <c r="M91" s="41" t="s">
        <v>21</v>
      </c>
      <c r="N91" s="41" t="s">
        <v>22</v>
      </c>
      <c r="O91" s="41" t="s">
        <v>21</v>
      </c>
      <c r="P91" s="997" t="s">
        <v>1218</v>
      </c>
      <c r="Q91" s="997"/>
    </row>
    <row r="92" spans="2:17" ht="33.6" customHeight="1" x14ac:dyDescent="0.25">
      <c r="B92" s="85" t="s">
        <v>229</v>
      </c>
      <c r="C92" s="85"/>
      <c r="D92" s="85" t="s">
        <v>1217</v>
      </c>
      <c r="E92" s="41">
        <v>1033370887</v>
      </c>
      <c r="F92" s="179" t="s">
        <v>140</v>
      </c>
      <c r="G92" s="81" t="s">
        <v>126</v>
      </c>
      <c r="H92" s="81" t="s">
        <v>1216</v>
      </c>
      <c r="I92" s="82">
        <v>120881</v>
      </c>
      <c r="J92" s="675" t="s">
        <v>1215</v>
      </c>
      <c r="K92" s="87" t="s">
        <v>646</v>
      </c>
      <c r="L92" s="84" t="s">
        <v>140</v>
      </c>
      <c r="M92" s="41" t="s">
        <v>21</v>
      </c>
      <c r="N92" s="41" t="s">
        <v>21</v>
      </c>
      <c r="O92" s="41" t="s">
        <v>21</v>
      </c>
      <c r="P92" s="993"/>
      <c r="Q92" s="993"/>
    </row>
    <row r="94" spans="2:17" ht="15.75" thickBot="1" x14ac:dyDescent="0.3"/>
    <row r="95" spans="2:17" ht="27" thickBot="1" x14ac:dyDescent="0.3">
      <c r="B95" s="1091" t="s">
        <v>145</v>
      </c>
      <c r="C95" s="1092"/>
      <c r="D95" s="1092"/>
      <c r="E95" s="1092"/>
      <c r="F95" s="1092"/>
      <c r="G95" s="1092"/>
      <c r="H95" s="1092"/>
      <c r="I95" s="1092"/>
      <c r="J95" s="1092"/>
      <c r="K95" s="1092"/>
      <c r="L95" s="1092"/>
      <c r="M95" s="1092"/>
      <c r="N95" s="1093"/>
    </row>
    <row r="98" spans="1:26" ht="46.15" customHeight="1" x14ac:dyDescent="0.25">
      <c r="B98" s="79" t="s">
        <v>20</v>
      </c>
      <c r="C98" s="79" t="s">
        <v>146</v>
      </c>
      <c r="D98" s="1084" t="s">
        <v>97</v>
      </c>
      <c r="E98" s="1086"/>
    </row>
    <row r="99" spans="1:26" ht="46.9" customHeight="1" x14ac:dyDescent="0.25">
      <c r="B99" s="682" t="s">
        <v>147</v>
      </c>
      <c r="C99" s="668" t="s">
        <v>21</v>
      </c>
      <c r="D99" s="997" t="s">
        <v>731</v>
      </c>
      <c r="E99" s="997"/>
    </row>
    <row r="102" spans="1:26" ht="26.25" x14ac:dyDescent="0.25">
      <c r="B102" s="1072" t="s">
        <v>148</v>
      </c>
      <c r="C102" s="1073"/>
      <c r="D102" s="1073"/>
      <c r="E102" s="1073"/>
      <c r="F102" s="1073"/>
      <c r="G102" s="1073"/>
      <c r="H102" s="1073"/>
      <c r="I102" s="1073"/>
      <c r="J102" s="1073"/>
      <c r="K102" s="1073"/>
      <c r="L102" s="1073"/>
      <c r="M102" s="1073"/>
      <c r="N102" s="1073"/>
      <c r="O102" s="1073"/>
      <c r="P102" s="1073"/>
    </row>
    <row r="104" spans="1:26" ht="15.75" thickBot="1" x14ac:dyDescent="0.3"/>
    <row r="105" spans="1:26" ht="27" thickBot="1" x14ac:dyDescent="0.3">
      <c r="B105" s="1091" t="s">
        <v>149</v>
      </c>
      <c r="C105" s="1092"/>
      <c r="D105" s="1092"/>
      <c r="E105" s="1092"/>
      <c r="F105" s="1092"/>
      <c r="G105" s="1092"/>
      <c r="H105" s="1092"/>
      <c r="I105" s="1092"/>
      <c r="J105" s="1092"/>
      <c r="K105" s="1092"/>
      <c r="L105" s="1092"/>
      <c r="M105" s="1092"/>
      <c r="N105" s="1093"/>
    </row>
    <row r="107" spans="1:26" ht="15.75" thickBot="1" x14ac:dyDescent="0.3">
      <c r="M107" s="45"/>
      <c r="N107" s="45"/>
    </row>
    <row r="108" spans="1:26" s="14" customFormat="1" ht="109.5" customHeight="1" x14ac:dyDescent="0.25">
      <c r="B108" s="46" t="s">
        <v>36</v>
      </c>
      <c r="C108" s="46" t="s">
        <v>37</v>
      </c>
      <c r="D108" s="46" t="s">
        <v>38</v>
      </c>
      <c r="E108" s="46" t="s">
        <v>39</v>
      </c>
      <c r="F108" s="46" t="s">
        <v>40</v>
      </c>
      <c r="G108" s="46" t="s">
        <v>41</v>
      </c>
      <c r="H108" s="46" t="s">
        <v>42</v>
      </c>
      <c r="I108" s="46" t="s">
        <v>43</v>
      </c>
      <c r="J108" s="46" t="s">
        <v>44</v>
      </c>
      <c r="K108" s="46" t="s">
        <v>45</v>
      </c>
      <c r="L108" s="46" t="s">
        <v>46</v>
      </c>
      <c r="M108" s="47" t="s">
        <v>47</v>
      </c>
      <c r="N108" s="46" t="s">
        <v>48</v>
      </c>
      <c r="O108" s="46" t="s">
        <v>49</v>
      </c>
      <c r="P108" s="48" t="s">
        <v>50</v>
      </c>
      <c r="Q108" s="48" t="s">
        <v>51</v>
      </c>
    </row>
    <row r="109" spans="1:26" s="60" customFormat="1" ht="60" x14ac:dyDescent="0.25">
      <c r="A109" s="62">
        <v>1</v>
      </c>
      <c r="B109" s="49"/>
      <c r="C109" s="50"/>
      <c r="D109" s="49"/>
      <c r="E109" s="64"/>
      <c r="F109" s="52"/>
      <c r="G109" s="53"/>
      <c r="H109" s="54"/>
      <c r="I109" s="55"/>
      <c r="J109" s="55"/>
      <c r="K109" s="55"/>
      <c r="L109" s="55"/>
      <c r="M109" s="56"/>
      <c r="N109" s="56">
        <f>+M109*G109</f>
        <v>0</v>
      </c>
      <c r="O109" s="57"/>
      <c r="P109" s="57"/>
      <c r="Q109" s="61" t="s">
        <v>1214</v>
      </c>
      <c r="R109" s="59"/>
      <c r="S109" s="59"/>
      <c r="T109" s="59"/>
      <c r="U109" s="59"/>
      <c r="V109" s="59"/>
      <c r="W109" s="59"/>
      <c r="X109" s="59"/>
      <c r="Y109" s="59"/>
      <c r="Z109" s="59"/>
    </row>
    <row r="110" spans="1:26" s="60" customFormat="1" x14ac:dyDescent="0.25">
      <c r="A110" s="62">
        <f>+A109+1</f>
        <v>2</v>
      </c>
      <c r="B110" s="49"/>
      <c r="C110" s="50"/>
      <c r="D110" s="49"/>
      <c r="E110" s="64"/>
      <c r="F110" s="52"/>
      <c r="G110" s="52"/>
      <c r="H110" s="52"/>
      <c r="I110" s="55"/>
      <c r="J110" s="55"/>
      <c r="K110" s="55"/>
      <c r="L110" s="55"/>
      <c r="M110" s="56"/>
      <c r="N110" s="56"/>
      <c r="O110" s="57"/>
      <c r="P110" s="57"/>
      <c r="Q110" s="58"/>
      <c r="R110" s="59"/>
      <c r="S110" s="59"/>
      <c r="T110" s="59"/>
      <c r="U110" s="59"/>
      <c r="V110" s="59"/>
      <c r="W110" s="59"/>
      <c r="X110" s="59"/>
      <c r="Y110" s="59"/>
      <c r="Z110" s="59"/>
    </row>
    <row r="111" spans="1:26" s="60" customFormat="1" x14ac:dyDescent="0.25">
      <c r="A111" s="62">
        <f t="shared" ref="A111:A116" si="1">+A110+1</f>
        <v>3</v>
      </c>
      <c r="B111" s="49"/>
      <c r="C111" s="50"/>
      <c r="D111" s="49"/>
      <c r="E111" s="64"/>
      <c r="F111" s="52"/>
      <c r="G111" s="52"/>
      <c r="H111" s="52"/>
      <c r="I111" s="55"/>
      <c r="J111" s="55"/>
      <c r="K111" s="55"/>
      <c r="L111" s="55"/>
      <c r="M111" s="56"/>
      <c r="N111" s="56"/>
      <c r="O111" s="57"/>
      <c r="P111" s="57"/>
      <c r="Q111" s="58"/>
      <c r="R111" s="59"/>
      <c r="S111" s="59"/>
      <c r="T111" s="59"/>
      <c r="U111" s="59"/>
      <c r="V111" s="59"/>
      <c r="W111" s="59"/>
      <c r="X111" s="59"/>
      <c r="Y111" s="59"/>
      <c r="Z111" s="59"/>
    </row>
    <row r="112" spans="1:26" s="60" customFormat="1" x14ac:dyDescent="0.25">
      <c r="A112" s="62">
        <f t="shared" si="1"/>
        <v>4</v>
      </c>
      <c r="B112" s="49"/>
      <c r="C112" s="50"/>
      <c r="D112" s="49"/>
      <c r="E112" s="64"/>
      <c r="F112" s="52"/>
      <c r="G112" s="52"/>
      <c r="H112" s="52"/>
      <c r="I112" s="55"/>
      <c r="J112" s="55"/>
      <c r="K112" s="55"/>
      <c r="L112" s="55"/>
      <c r="M112" s="56"/>
      <c r="N112" s="56"/>
      <c r="O112" s="57"/>
      <c r="P112" s="57"/>
      <c r="Q112" s="58"/>
      <c r="R112" s="59"/>
      <c r="S112" s="59"/>
      <c r="T112" s="59"/>
      <c r="U112" s="59"/>
      <c r="V112" s="59"/>
      <c r="W112" s="59"/>
      <c r="X112" s="59"/>
      <c r="Y112" s="59"/>
      <c r="Z112" s="59"/>
    </row>
    <row r="113" spans="1:26" s="60" customFormat="1" x14ac:dyDescent="0.25">
      <c r="A113" s="62">
        <f t="shared" si="1"/>
        <v>5</v>
      </c>
      <c r="B113" s="49"/>
      <c r="C113" s="50"/>
      <c r="D113" s="49"/>
      <c r="E113" s="64"/>
      <c r="F113" s="52"/>
      <c r="G113" s="52"/>
      <c r="H113" s="52"/>
      <c r="I113" s="55"/>
      <c r="J113" s="55"/>
      <c r="K113" s="55"/>
      <c r="L113" s="55"/>
      <c r="M113" s="56"/>
      <c r="N113" s="56"/>
      <c r="O113" s="57"/>
      <c r="P113" s="57"/>
      <c r="Q113" s="58"/>
      <c r="R113" s="59"/>
      <c r="S113" s="59"/>
      <c r="T113" s="59"/>
      <c r="U113" s="59"/>
      <c r="V113" s="59"/>
      <c r="W113" s="59"/>
      <c r="X113" s="59"/>
      <c r="Y113" s="59"/>
      <c r="Z113" s="59"/>
    </row>
    <row r="114" spans="1:26" s="60" customFormat="1" x14ac:dyDescent="0.25">
      <c r="A114" s="62">
        <f t="shared" si="1"/>
        <v>6</v>
      </c>
      <c r="B114" s="49"/>
      <c r="C114" s="50"/>
      <c r="D114" s="49"/>
      <c r="E114" s="64"/>
      <c r="F114" s="52"/>
      <c r="G114" s="52"/>
      <c r="H114" s="52"/>
      <c r="I114" s="55"/>
      <c r="J114" s="55"/>
      <c r="K114" s="55"/>
      <c r="L114" s="55"/>
      <c r="M114" s="56"/>
      <c r="N114" s="56"/>
      <c r="O114" s="57"/>
      <c r="P114" s="57"/>
      <c r="Q114" s="58"/>
      <c r="R114" s="59"/>
      <c r="S114" s="59"/>
      <c r="T114" s="59"/>
      <c r="U114" s="59"/>
      <c r="V114" s="59"/>
      <c r="W114" s="59"/>
      <c r="X114" s="59"/>
      <c r="Y114" s="59"/>
      <c r="Z114" s="59"/>
    </row>
    <row r="115" spans="1:26" s="60" customFormat="1" x14ac:dyDescent="0.25">
      <c r="A115" s="62">
        <f t="shared" si="1"/>
        <v>7</v>
      </c>
      <c r="B115" s="49"/>
      <c r="C115" s="50"/>
      <c r="D115" s="49"/>
      <c r="E115" s="64"/>
      <c r="F115" s="52"/>
      <c r="G115" s="52"/>
      <c r="H115" s="52"/>
      <c r="I115" s="55"/>
      <c r="J115" s="55"/>
      <c r="K115" s="55"/>
      <c r="L115" s="55"/>
      <c r="M115" s="56"/>
      <c r="N115" s="56"/>
      <c r="O115" s="57"/>
      <c r="P115" s="57"/>
      <c r="Q115" s="58"/>
      <c r="R115" s="59"/>
      <c r="S115" s="59"/>
      <c r="T115" s="59"/>
      <c r="U115" s="59"/>
      <c r="V115" s="59"/>
      <c r="W115" s="59"/>
      <c r="X115" s="59"/>
      <c r="Y115" s="59"/>
      <c r="Z115" s="59"/>
    </row>
    <row r="116" spans="1:26" s="60" customFormat="1" x14ac:dyDescent="0.25">
      <c r="A116" s="62">
        <f t="shared" si="1"/>
        <v>8</v>
      </c>
      <c r="B116" s="49"/>
      <c r="C116" s="50"/>
      <c r="D116" s="49"/>
      <c r="E116" s="64"/>
      <c r="F116" s="52"/>
      <c r="G116" s="52"/>
      <c r="H116" s="52"/>
      <c r="I116" s="55"/>
      <c r="J116" s="55"/>
      <c r="K116" s="55"/>
      <c r="L116" s="55"/>
      <c r="M116" s="56"/>
      <c r="N116" s="56"/>
      <c r="O116" s="57"/>
      <c r="P116" s="57"/>
      <c r="Q116" s="58"/>
      <c r="R116" s="59"/>
      <c r="S116" s="59"/>
      <c r="T116" s="59"/>
      <c r="U116" s="59"/>
      <c r="V116" s="59"/>
      <c r="W116" s="59"/>
      <c r="X116" s="59"/>
      <c r="Y116" s="59"/>
      <c r="Z116" s="59"/>
    </row>
    <row r="117" spans="1:26" s="60" customFormat="1" x14ac:dyDescent="0.25">
      <c r="A117" s="62"/>
      <c r="B117" s="63" t="s">
        <v>31</v>
      </c>
      <c r="C117" s="50"/>
      <c r="D117" s="49"/>
      <c r="E117" s="64"/>
      <c r="F117" s="52"/>
      <c r="G117" s="52"/>
      <c r="H117" s="52"/>
      <c r="I117" s="55"/>
      <c r="J117" s="55"/>
      <c r="K117" s="67">
        <f t="shared" ref="K117:N117" si="2">SUM(K109:K116)</f>
        <v>0</v>
      </c>
      <c r="L117" s="67">
        <f t="shared" si="2"/>
        <v>0</v>
      </c>
      <c r="M117" s="66">
        <f t="shared" si="2"/>
        <v>0</v>
      </c>
      <c r="N117" s="67">
        <f t="shared" si="2"/>
        <v>0</v>
      </c>
      <c r="O117" s="57"/>
      <c r="P117" s="57"/>
      <c r="Q117" s="68"/>
    </row>
    <row r="118" spans="1:26" x14ac:dyDescent="0.25">
      <c r="B118" s="69"/>
      <c r="C118" s="69"/>
      <c r="D118" s="69"/>
      <c r="E118" s="70"/>
      <c r="F118" s="69"/>
      <c r="G118" s="69"/>
      <c r="H118" s="69"/>
      <c r="I118" s="69"/>
      <c r="J118" s="69"/>
      <c r="K118" s="69"/>
      <c r="L118" s="69"/>
      <c r="M118" s="69"/>
      <c r="N118" s="69"/>
      <c r="O118" s="69"/>
      <c r="P118" s="69"/>
    </row>
    <row r="119" spans="1:26" ht="18.75" x14ac:dyDescent="0.25">
      <c r="B119" s="72" t="s">
        <v>172</v>
      </c>
      <c r="C119" s="89">
        <f>+K117</f>
        <v>0</v>
      </c>
      <c r="H119" s="76"/>
      <c r="I119" s="76"/>
      <c r="J119" s="76"/>
      <c r="K119" s="76"/>
      <c r="L119" s="76"/>
      <c r="M119" s="76"/>
      <c r="N119" s="69"/>
      <c r="O119" s="69"/>
      <c r="P119" s="69"/>
    </row>
    <row r="121" spans="1:26" ht="15.75" thickBot="1" x14ac:dyDescent="0.3"/>
    <row r="122" spans="1:26" ht="37.15" customHeight="1" thickBot="1" x14ac:dyDescent="0.3">
      <c r="B122" s="90" t="s">
        <v>173</v>
      </c>
      <c r="C122" s="91" t="s">
        <v>174</v>
      </c>
      <c r="D122" s="90" t="s">
        <v>30</v>
      </c>
      <c r="E122" s="91" t="s">
        <v>175</v>
      </c>
    </row>
    <row r="123" spans="1:26" ht="41.45" customHeight="1" x14ac:dyDescent="0.25">
      <c r="B123" s="92" t="s">
        <v>176</v>
      </c>
      <c r="C123" s="93">
        <v>20</v>
      </c>
      <c r="D123" s="93">
        <v>0</v>
      </c>
      <c r="E123" s="1094">
        <f>+D123+D124+D125</f>
        <v>0</v>
      </c>
    </row>
    <row r="124" spans="1:26" x14ac:dyDescent="0.25">
      <c r="B124" s="92" t="s">
        <v>177</v>
      </c>
      <c r="C124" s="74">
        <v>30</v>
      </c>
      <c r="D124" s="668">
        <v>0</v>
      </c>
      <c r="E124" s="1095"/>
    </row>
    <row r="125" spans="1:26" ht="15.75" thickBot="1" x14ac:dyDescent="0.3">
      <c r="B125" s="92" t="s">
        <v>178</v>
      </c>
      <c r="C125" s="94">
        <v>40</v>
      </c>
      <c r="D125" s="94">
        <v>0</v>
      </c>
      <c r="E125" s="1096"/>
    </row>
    <row r="127" spans="1:26" ht="15.75" thickBot="1" x14ac:dyDescent="0.3"/>
    <row r="128" spans="1:26" ht="27" thickBot="1" x14ac:dyDescent="0.3">
      <c r="B128" s="1091" t="s">
        <v>179</v>
      </c>
      <c r="C128" s="1092"/>
      <c r="D128" s="1092"/>
      <c r="E128" s="1092"/>
      <c r="F128" s="1092"/>
      <c r="G128" s="1092"/>
      <c r="H128" s="1092"/>
      <c r="I128" s="1092"/>
      <c r="J128" s="1092"/>
      <c r="K128" s="1092"/>
      <c r="L128" s="1092"/>
      <c r="M128" s="1092"/>
      <c r="N128" s="1093"/>
    </row>
    <row r="130" spans="2:17" ht="76.5" customHeight="1" x14ac:dyDescent="0.25">
      <c r="B130" s="78" t="s">
        <v>111</v>
      </c>
      <c r="C130" s="78" t="s">
        <v>112</v>
      </c>
      <c r="D130" s="78" t="s">
        <v>113</v>
      </c>
      <c r="E130" s="78" t="s">
        <v>114</v>
      </c>
      <c r="F130" s="78" t="s">
        <v>115</v>
      </c>
      <c r="G130" s="78" t="s">
        <v>116</v>
      </c>
      <c r="H130" s="78" t="s">
        <v>117</v>
      </c>
      <c r="I130" s="78" t="s">
        <v>118</v>
      </c>
      <c r="J130" s="1084" t="s">
        <v>119</v>
      </c>
      <c r="K130" s="1085"/>
      <c r="L130" s="1086"/>
      <c r="M130" s="78" t="s">
        <v>120</v>
      </c>
      <c r="N130" s="78" t="s">
        <v>121</v>
      </c>
      <c r="O130" s="78" t="s">
        <v>122</v>
      </c>
      <c r="P130" s="1084" t="s">
        <v>97</v>
      </c>
      <c r="Q130" s="1086"/>
    </row>
    <row r="131" spans="2:17" ht="60.75" customHeight="1" x14ac:dyDescent="0.25">
      <c r="B131" s="85" t="s">
        <v>180</v>
      </c>
      <c r="C131" s="85"/>
      <c r="D131" s="85" t="s">
        <v>1153</v>
      </c>
      <c r="E131" s="81">
        <v>98653510</v>
      </c>
      <c r="F131" s="81" t="s">
        <v>140</v>
      </c>
      <c r="G131" s="85" t="s">
        <v>205</v>
      </c>
      <c r="H131" s="668" t="s">
        <v>1152</v>
      </c>
      <c r="I131" s="684" t="s">
        <v>1151</v>
      </c>
      <c r="J131" s="85" t="s">
        <v>1150</v>
      </c>
      <c r="K131" s="87" t="s">
        <v>1149</v>
      </c>
      <c r="L131" s="85" t="s">
        <v>792</v>
      </c>
      <c r="M131" s="675" t="s">
        <v>21</v>
      </c>
      <c r="N131" s="668" t="s">
        <v>22</v>
      </c>
      <c r="O131" s="668" t="s">
        <v>21</v>
      </c>
      <c r="P131" s="997" t="s">
        <v>1148</v>
      </c>
      <c r="Q131" s="997"/>
    </row>
    <row r="132" spans="2:17" ht="110.25" customHeight="1" x14ac:dyDescent="0.25">
      <c r="B132" s="85" t="s">
        <v>214</v>
      </c>
      <c r="C132" s="85"/>
      <c r="D132" s="85" t="s">
        <v>1147</v>
      </c>
      <c r="E132" s="81">
        <v>22246620</v>
      </c>
      <c r="F132" s="85" t="s">
        <v>131</v>
      </c>
      <c r="G132" s="85" t="s">
        <v>1146</v>
      </c>
      <c r="H132" s="668" t="s">
        <v>1145</v>
      </c>
      <c r="I132" s="82" t="s">
        <v>54</v>
      </c>
      <c r="J132" s="85" t="s">
        <v>1144</v>
      </c>
      <c r="K132" s="87" t="s">
        <v>1143</v>
      </c>
      <c r="L132" s="87" t="s">
        <v>1142</v>
      </c>
      <c r="M132" s="668" t="s">
        <v>21</v>
      </c>
      <c r="N132" s="41" t="s">
        <v>22</v>
      </c>
      <c r="O132" s="668" t="s">
        <v>21</v>
      </c>
      <c r="P132" s="1089" t="s">
        <v>1141</v>
      </c>
      <c r="Q132" s="1090"/>
    </row>
    <row r="133" spans="2:17" ht="33.6" customHeight="1" x14ac:dyDescent="0.25">
      <c r="B133" s="85" t="s">
        <v>208</v>
      </c>
      <c r="C133" s="85"/>
      <c r="D133" s="85" t="s">
        <v>1140</v>
      </c>
      <c r="E133" s="81">
        <v>8049365</v>
      </c>
      <c r="F133" s="85" t="s">
        <v>474</v>
      </c>
      <c r="G133" s="85" t="s">
        <v>401</v>
      </c>
      <c r="H133" s="668" t="s">
        <v>1139</v>
      </c>
      <c r="I133" s="82">
        <v>59656</v>
      </c>
      <c r="J133" s="86" t="s">
        <v>577</v>
      </c>
      <c r="K133" s="86" t="s">
        <v>577</v>
      </c>
      <c r="L133" s="86" t="s">
        <v>577</v>
      </c>
      <c r="M133" s="668" t="s">
        <v>21</v>
      </c>
      <c r="N133" s="668" t="s">
        <v>21</v>
      </c>
      <c r="O133" s="668" t="s">
        <v>21</v>
      </c>
      <c r="P133" s="993"/>
      <c r="Q133" s="993"/>
    </row>
    <row r="136" spans="2:17" ht="15.75" thickBot="1" x14ac:dyDescent="0.3"/>
    <row r="137" spans="2:17" ht="54" customHeight="1" x14ac:dyDescent="0.25">
      <c r="B137" s="42" t="s">
        <v>20</v>
      </c>
      <c r="C137" s="42" t="s">
        <v>173</v>
      </c>
      <c r="D137" s="78" t="s">
        <v>174</v>
      </c>
      <c r="E137" s="42" t="s">
        <v>30</v>
      </c>
      <c r="F137" s="91" t="s">
        <v>194</v>
      </c>
      <c r="G137" s="96"/>
    </row>
    <row r="138" spans="2:17" ht="120.75" customHeight="1" x14ac:dyDescent="0.2">
      <c r="B138" s="1097" t="s">
        <v>195</v>
      </c>
      <c r="C138" s="97" t="s">
        <v>196</v>
      </c>
      <c r="D138" s="668">
        <v>25</v>
      </c>
      <c r="E138" s="668">
        <v>0</v>
      </c>
      <c r="F138" s="1098">
        <f>+E138+E139+E140</f>
        <v>10</v>
      </c>
      <c r="G138" s="98"/>
    </row>
    <row r="139" spans="2:17" ht="76.150000000000006" customHeight="1" x14ac:dyDescent="0.2">
      <c r="B139" s="1097"/>
      <c r="C139" s="97" t="s">
        <v>197</v>
      </c>
      <c r="D139" s="675">
        <v>25</v>
      </c>
      <c r="E139" s="668">
        <v>0</v>
      </c>
      <c r="F139" s="1099"/>
      <c r="G139" s="98"/>
    </row>
    <row r="140" spans="2:17" ht="69" customHeight="1" x14ac:dyDescent="0.2">
      <c r="B140" s="1097"/>
      <c r="C140" s="97" t="s">
        <v>198</v>
      </c>
      <c r="D140" s="668">
        <v>10</v>
      </c>
      <c r="E140" s="668">
        <v>10</v>
      </c>
      <c r="F140" s="1100"/>
      <c r="G140" s="98"/>
    </row>
    <row r="141" spans="2:17" x14ac:dyDescent="0.25">
      <c r="C141"/>
    </row>
    <row r="144" spans="2:17" x14ac:dyDescent="0.25">
      <c r="B144" s="39" t="s">
        <v>199</v>
      </c>
    </row>
    <row r="147" spans="2:16" x14ac:dyDescent="0.25">
      <c r="B147" s="40" t="s">
        <v>20</v>
      </c>
      <c r="C147" s="40" t="s">
        <v>29</v>
      </c>
      <c r="D147" s="42" t="s">
        <v>30</v>
      </c>
      <c r="E147" s="42" t="s">
        <v>31</v>
      </c>
    </row>
    <row r="148" spans="2:16" ht="28.5" x14ac:dyDescent="0.25">
      <c r="B148" s="43" t="s">
        <v>200</v>
      </c>
      <c r="C148" s="44">
        <v>40</v>
      </c>
      <c r="D148" s="668">
        <f>+E123</f>
        <v>0</v>
      </c>
      <c r="E148" s="1081">
        <f>+D148+D149</f>
        <v>10</v>
      </c>
    </row>
    <row r="149" spans="2:16" ht="42.75" x14ac:dyDescent="0.25">
      <c r="B149" s="43" t="s">
        <v>201</v>
      </c>
      <c r="C149" s="44">
        <v>60</v>
      </c>
      <c r="D149" s="668">
        <f>+F138</f>
        <v>10</v>
      </c>
      <c r="E149" s="1082"/>
    </row>
    <row r="151" spans="2:16" x14ac:dyDescent="0.25">
      <c r="B151" s="1" t="s">
        <v>1213</v>
      </c>
    </row>
    <row r="153" spans="2:16" ht="26.25" x14ac:dyDescent="0.25">
      <c r="B153" s="1072" t="s">
        <v>1</v>
      </c>
      <c r="C153" s="1073"/>
      <c r="D153" s="1073"/>
      <c r="E153" s="1073"/>
      <c r="F153" s="1073"/>
      <c r="G153" s="1073"/>
      <c r="H153" s="1073"/>
      <c r="I153" s="1073"/>
      <c r="J153" s="1073"/>
      <c r="K153" s="1073"/>
      <c r="L153" s="1073"/>
      <c r="M153" s="1073"/>
      <c r="N153" s="1073"/>
      <c r="O153" s="1073"/>
      <c r="P153" s="1073"/>
    </row>
    <row r="155" spans="2:16" ht="26.25" x14ac:dyDescent="0.25">
      <c r="B155" s="1072" t="s">
        <v>2</v>
      </c>
      <c r="C155" s="1073"/>
      <c r="D155" s="1073"/>
      <c r="E155" s="1073"/>
      <c r="F155" s="1073"/>
      <c r="G155" s="1073"/>
      <c r="H155" s="1073"/>
      <c r="I155" s="1073"/>
      <c r="J155" s="1073"/>
      <c r="K155" s="1073"/>
      <c r="L155" s="1073"/>
      <c r="M155" s="1073"/>
      <c r="N155" s="1073"/>
      <c r="O155" s="1073"/>
      <c r="P155" s="1073"/>
    </row>
    <row r="156" spans="2:16" ht="15.75" thickBot="1" x14ac:dyDescent="0.3"/>
    <row r="157" spans="2:16" ht="21.75" thickBot="1" x14ac:dyDescent="0.3">
      <c r="B157" s="3" t="s">
        <v>3</v>
      </c>
      <c r="C157" s="1074" t="s">
        <v>1150</v>
      </c>
      <c r="D157" s="1074"/>
      <c r="E157" s="1074"/>
      <c r="F157" s="1074"/>
      <c r="G157" s="1074"/>
      <c r="H157" s="1074"/>
      <c r="I157" s="1074"/>
      <c r="J157" s="1074"/>
      <c r="K157" s="1074"/>
      <c r="L157" s="1074"/>
      <c r="M157" s="1074"/>
      <c r="N157" s="1075"/>
    </row>
    <row r="158" spans="2:16" ht="16.5" thickBot="1" x14ac:dyDescent="0.3">
      <c r="B158" s="4" t="s">
        <v>5</v>
      </c>
      <c r="C158" s="1074"/>
      <c r="D158" s="1074"/>
      <c r="E158" s="1074"/>
      <c r="F158" s="1074"/>
      <c r="G158" s="1074"/>
      <c r="H158" s="1074"/>
      <c r="I158" s="1074"/>
      <c r="J158" s="1074"/>
      <c r="K158" s="1074"/>
      <c r="L158" s="1074"/>
      <c r="M158" s="1074"/>
      <c r="N158" s="1075"/>
    </row>
    <row r="159" spans="2:16" ht="16.5" thickBot="1" x14ac:dyDescent="0.3">
      <c r="B159" s="4" t="s">
        <v>6</v>
      </c>
      <c r="C159" s="1074"/>
      <c r="D159" s="1074"/>
      <c r="E159" s="1074"/>
      <c r="F159" s="1074"/>
      <c r="G159" s="1074"/>
      <c r="H159" s="1074"/>
      <c r="I159" s="1074"/>
      <c r="J159" s="1074"/>
      <c r="K159" s="1074"/>
      <c r="L159" s="1074"/>
      <c r="M159" s="1074"/>
      <c r="N159" s="1075"/>
    </row>
    <row r="160" spans="2:16" ht="16.5" thickBot="1" x14ac:dyDescent="0.3">
      <c r="B160" s="4" t="s">
        <v>7</v>
      </c>
      <c r="C160" s="1074"/>
      <c r="D160" s="1074"/>
      <c r="E160" s="1074"/>
      <c r="F160" s="1074"/>
      <c r="G160" s="1074"/>
      <c r="H160" s="1074"/>
      <c r="I160" s="1074"/>
      <c r="J160" s="1074"/>
      <c r="K160" s="1074"/>
      <c r="L160" s="1074"/>
      <c r="M160" s="1074"/>
      <c r="N160" s="1075"/>
    </row>
    <row r="161" spans="1:14" ht="16.5" thickBot="1" x14ac:dyDescent="0.3">
      <c r="B161" s="4" t="s">
        <v>8</v>
      </c>
      <c r="C161" s="1101" t="s">
        <v>1212</v>
      </c>
      <c r="D161" s="1101"/>
      <c r="E161" s="1102"/>
      <c r="F161" s="5"/>
      <c r="G161" s="5"/>
      <c r="H161" s="5"/>
      <c r="I161" s="5"/>
      <c r="J161" s="5"/>
      <c r="K161" s="5"/>
      <c r="L161" s="5"/>
      <c r="M161" s="5"/>
      <c r="N161" s="6"/>
    </row>
    <row r="162" spans="1:14" ht="16.5" thickBot="1" x14ac:dyDescent="0.3">
      <c r="B162" s="7" t="s">
        <v>10</v>
      </c>
      <c r="C162" s="8">
        <v>41972</v>
      </c>
      <c r="D162" s="9"/>
      <c r="E162" s="9"/>
      <c r="F162" s="9"/>
      <c r="G162" s="9"/>
      <c r="H162" s="9"/>
      <c r="I162" s="9"/>
      <c r="J162" s="9"/>
      <c r="K162" s="9"/>
      <c r="L162" s="9"/>
      <c r="M162" s="9"/>
      <c r="N162" s="10"/>
    </row>
    <row r="163" spans="1:14" ht="15.75" x14ac:dyDescent="0.25">
      <c r="B163" s="11"/>
      <c r="C163" s="12"/>
      <c r="D163" s="13"/>
      <c r="E163" s="13"/>
      <c r="F163" s="13"/>
      <c r="G163" s="13"/>
      <c r="H163" s="13"/>
      <c r="I163" s="14"/>
      <c r="J163" s="14"/>
      <c r="K163" s="14"/>
      <c r="L163" s="14"/>
      <c r="M163" s="14"/>
      <c r="N163" s="13"/>
    </row>
    <row r="164" spans="1:14" x14ac:dyDescent="0.25">
      <c r="I164" s="14"/>
      <c r="J164" s="14"/>
      <c r="K164" s="14"/>
      <c r="L164" s="14"/>
      <c r="M164" s="14"/>
      <c r="N164" s="15"/>
    </row>
    <row r="165" spans="1:14" x14ac:dyDescent="0.25">
      <c r="B165" s="1078" t="s">
        <v>12</v>
      </c>
      <c r="C165" s="1078"/>
      <c r="D165" s="672" t="s">
        <v>13</v>
      </c>
      <c r="E165" s="672" t="s">
        <v>14</v>
      </c>
      <c r="F165" s="672" t="s">
        <v>15</v>
      </c>
      <c r="G165" s="16"/>
      <c r="I165" s="17"/>
      <c r="J165" s="17"/>
      <c r="K165" s="17"/>
      <c r="L165" s="17"/>
      <c r="M165" s="17"/>
      <c r="N165" s="15"/>
    </row>
    <row r="166" spans="1:14" x14ac:dyDescent="0.25">
      <c r="B166" s="1078"/>
      <c r="C166" s="1078"/>
      <c r="D166" s="672">
        <v>9</v>
      </c>
      <c r="E166" s="18">
        <v>2422164100</v>
      </c>
      <c r="F166" s="18">
        <v>830</v>
      </c>
      <c r="G166" s="20">
        <v>654</v>
      </c>
      <c r="I166" s="21"/>
      <c r="J166" s="21"/>
      <c r="K166" s="21"/>
      <c r="L166" s="21"/>
      <c r="M166" s="21"/>
      <c r="N166" s="15"/>
    </row>
    <row r="167" spans="1:14" x14ac:dyDescent="0.25">
      <c r="B167" s="1078"/>
      <c r="C167" s="1078"/>
      <c r="D167" s="672"/>
      <c r="E167" s="18"/>
      <c r="F167" s="18"/>
      <c r="G167" s="20">
        <v>664</v>
      </c>
      <c r="I167" s="21"/>
      <c r="J167" s="21"/>
      <c r="K167" s="21"/>
      <c r="L167" s="21"/>
      <c r="M167" s="21"/>
      <c r="N167" s="15"/>
    </row>
    <row r="168" spans="1:14" x14ac:dyDescent="0.25">
      <c r="B168" s="1078"/>
      <c r="C168" s="1078"/>
      <c r="D168" s="672"/>
      <c r="E168" s="18"/>
      <c r="F168" s="18"/>
      <c r="G168" s="20"/>
      <c r="I168" s="21"/>
      <c r="J168" s="21"/>
      <c r="K168" s="21"/>
      <c r="L168" s="21"/>
      <c r="M168" s="21"/>
      <c r="N168" s="15"/>
    </row>
    <row r="169" spans="1:14" x14ac:dyDescent="0.25">
      <c r="B169" s="1078"/>
      <c r="C169" s="1078"/>
      <c r="D169" s="672"/>
      <c r="E169" s="22"/>
      <c r="F169" s="18"/>
      <c r="G169" s="20"/>
      <c r="H169" s="23"/>
      <c r="I169" s="21"/>
      <c r="J169" s="21"/>
      <c r="K169" s="21"/>
      <c r="L169" s="21"/>
      <c r="M169" s="21"/>
      <c r="N169" s="24"/>
    </row>
    <row r="170" spans="1:14" x14ac:dyDescent="0.25">
      <c r="B170" s="1078"/>
      <c r="C170" s="1078"/>
      <c r="D170" s="672"/>
      <c r="E170" s="22"/>
      <c r="F170" s="18"/>
      <c r="G170" s="20"/>
      <c r="H170" s="23"/>
      <c r="I170" s="25"/>
      <c r="J170" s="25"/>
      <c r="K170" s="25"/>
      <c r="L170" s="25"/>
      <c r="M170" s="25"/>
      <c r="N170" s="24"/>
    </row>
    <row r="171" spans="1:14" x14ac:dyDescent="0.25">
      <c r="B171" s="1078"/>
      <c r="C171" s="1078"/>
      <c r="D171" s="672"/>
      <c r="E171" s="22"/>
      <c r="F171" s="18"/>
      <c r="G171" s="20"/>
      <c r="H171" s="23"/>
      <c r="I171" s="14"/>
      <c r="J171" s="14"/>
      <c r="K171" s="14"/>
      <c r="L171" s="14"/>
      <c r="M171" s="14"/>
      <c r="N171" s="24"/>
    </row>
    <row r="172" spans="1:14" x14ac:dyDescent="0.25">
      <c r="B172" s="1078"/>
      <c r="C172" s="1078"/>
      <c r="D172" s="672"/>
      <c r="E172" s="22"/>
      <c r="F172" s="18"/>
      <c r="G172" s="20"/>
      <c r="H172" s="23"/>
      <c r="I172" s="14"/>
      <c r="J172" s="14"/>
      <c r="K172" s="14"/>
      <c r="L172" s="14"/>
      <c r="M172" s="14"/>
      <c r="N172" s="24"/>
    </row>
    <row r="173" spans="1:14" ht="15.75" thickBot="1" x14ac:dyDescent="0.3">
      <c r="B173" s="1079" t="s">
        <v>16</v>
      </c>
      <c r="C173" s="1080"/>
      <c r="D173" s="317">
        <v>9</v>
      </c>
      <c r="E173" s="26">
        <f>SUM(E166:E172)</f>
        <v>2422164100</v>
      </c>
      <c r="F173" s="18">
        <f>SUM(F166:F172)</f>
        <v>830</v>
      </c>
      <c r="G173" s="20"/>
      <c r="H173" s="23"/>
      <c r="I173" s="14"/>
      <c r="J173" s="14"/>
      <c r="K173" s="14"/>
      <c r="L173" s="14"/>
      <c r="M173" s="14"/>
      <c r="N173" s="24"/>
    </row>
    <row r="174" spans="1:14" ht="45.75" thickBot="1" x14ac:dyDescent="0.3">
      <c r="A174" s="27"/>
      <c r="B174" s="28" t="s">
        <v>17</v>
      </c>
      <c r="C174" s="28" t="s">
        <v>18</v>
      </c>
      <c r="E174" s="17"/>
      <c r="F174" s="17"/>
      <c r="G174" s="17"/>
      <c r="H174" s="17"/>
      <c r="I174" s="29"/>
      <c r="J174" s="29"/>
      <c r="K174" s="29"/>
      <c r="L174" s="29"/>
      <c r="M174" s="29"/>
    </row>
    <row r="175" spans="1:14" ht="15.75" thickBot="1" x14ac:dyDescent="0.3">
      <c r="A175" s="30">
        <v>1</v>
      </c>
      <c r="C175" s="31">
        <f>+F173*(80/100)</f>
        <v>664</v>
      </c>
      <c r="D175" s="32"/>
      <c r="E175" s="33"/>
      <c r="F175" s="34"/>
      <c r="G175" s="34"/>
      <c r="H175" s="34"/>
      <c r="I175" s="35"/>
      <c r="J175" s="35"/>
      <c r="K175" s="35"/>
      <c r="L175" s="35"/>
      <c r="M175" s="35"/>
    </row>
    <row r="176" spans="1:14" x14ac:dyDescent="0.25">
      <c r="A176" s="36"/>
      <c r="C176" s="37"/>
      <c r="D176" s="21"/>
      <c r="E176" s="38"/>
      <c r="F176" s="34"/>
      <c r="G176" s="34"/>
      <c r="H176" s="34"/>
      <c r="I176" s="35"/>
      <c r="J176" s="35"/>
      <c r="K176" s="35"/>
      <c r="L176" s="35"/>
      <c r="M176" s="35"/>
    </row>
    <row r="177" spans="1:17" x14ac:dyDescent="0.25">
      <c r="A177" s="36"/>
      <c r="C177" s="37"/>
      <c r="D177" s="21"/>
      <c r="E177" s="38"/>
      <c r="F177" s="34"/>
      <c r="G177" s="34"/>
      <c r="H177" s="34"/>
      <c r="I177" s="35"/>
      <c r="J177" s="35"/>
      <c r="K177" s="35"/>
      <c r="L177" s="35"/>
      <c r="M177" s="35"/>
    </row>
    <row r="178" spans="1:17" x14ac:dyDescent="0.25">
      <c r="A178" s="36"/>
      <c r="B178" s="39" t="s">
        <v>19</v>
      </c>
      <c r="C178"/>
      <c r="D178"/>
      <c r="E178"/>
      <c r="F178"/>
      <c r="G178"/>
      <c r="H178"/>
      <c r="I178" s="14"/>
      <c r="J178" s="14"/>
      <c r="K178" s="14"/>
      <c r="L178" s="14"/>
      <c r="M178" s="14"/>
      <c r="N178" s="15"/>
    </row>
    <row r="179" spans="1:17" x14ac:dyDescent="0.25">
      <c r="A179" s="36"/>
      <c r="B179"/>
      <c r="C179"/>
      <c r="D179"/>
      <c r="E179"/>
      <c r="F179"/>
      <c r="G179"/>
      <c r="H179"/>
      <c r="I179" s="14"/>
      <c r="J179" s="14"/>
      <c r="K179" s="14"/>
      <c r="L179" s="14"/>
      <c r="M179" s="14"/>
      <c r="N179" s="15"/>
    </row>
    <row r="180" spans="1:17" x14ac:dyDescent="0.25">
      <c r="A180" s="160"/>
      <c r="B180" s="142" t="s">
        <v>20</v>
      </c>
      <c r="C180" s="142" t="s">
        <v>21</v>
      </c>
      <c r="D180" s="142" t="s">
        <v>22</v>
      </c>
      <c r="E180" s="141"/>
      <c r="F180" s="141"/>
      <c r="G180" s="141"/>
      <c r="H180" s="141"/>
      <c r="I180" s="162"/>
      <c r="J180" s="162"/>
      <c r="K180" s="162"/>
      <c r="L180" s="162"/>
      <c r="M180" s="162"/>
      <c r="N180" s="163"/>
      <c r="O180" s="69"/>
      <c r="P180" s="69"/>
      <c r="Q180" s="69"/>
    </row>
    <row r="181" spans="1:17" x14ac:dyDescent="0.25">
      <c r="A181" s="160"/>
      <c r="B181" s="75" t="s">
        <v>23</v>
      </c>
      <c r="C181" s="75"/>
      <c r="D181" s="75" t="s">
        <v>24</v>
      </c>
      <c r="E181" s="141"/>
      <c r="F181" s="141"/>
      <c r="G181" s="141"/>
      <c r="H181" s="141"/>
      <c r="I181" s="162"/>
      <c r="J181" s="162"/>
      <c r="K181" s="162"/>
      <c r="L181" s="162"/>
      <c r="M181" s="162"/>
      <c r="N181" s="163"/>
      <c r="O181" s="69"/>
      <c r="P181" s="69"/>
      <c r="Q181" s="69"/>
    </row>
    <row r="182" spans="1:17" x14ac:dyDescent="0.25">
      <c r="A182" s="160"/>
      <c r="B182" s="75" t="s">
        <v>25</v>
      </c>
      <c r="C182" s="75" t="s">
        <v>24</v>
      </c>
      <c r="D182" s="75"/>
      <c r="E182" s="141"/>
      <c r="F182" s="141"/>
      <c r="G182" s="141"/>
      <c r="H182" s="141"/>
      <c r="I182" s="162"/>
      <c r="J182" s="162"/>
      <c r="K182" s="162"/>
      <c r="L182" s="162"/>
      <c r="M182" s="162"/>
      <c r="N182" s="163"/>
      <c r="O182" s="69"/>
      <c r="P182" s="69"/>
      <c r="Q182" s="69"/>
    </row>
    <row r="183" spans="1:17" x14ac:dyDescent="0.25">
      <c r="A183" s="160"/>
      <c r="B183" s="75" t="s">
        <v>26</v>
      </c>
      <c r="C183" s="75"/>
      <c r="D183" s="75" t="s">
        <v>24</v>
      </c>
      <c r="E183" s="141"/>
      <c r="F183" s="141"/>
      <c r="G183" s="141"/>
      <c r="H183" s="141"/>
      <c r="I183" s="162"/>
      <c r="J183" s="162"/>
      <c r="K183" s="162"/>
      <c r="L183" s="162"/>
      <c r="M183" s="162"/>
      <c r="N183" s="163"/>
      <c r="O183" s="69"/>
      <c r="P183" s="69"/>
      <c r="Q183" s="69"/>
    </row>
    <row r="184" spans="1:17" x14ac:dyDescent="0.25">
      <c r="A184" s="160"/>
      <c r="B184" s="75" t="s">
        <v>27</v>
      </c>
      <c r="C184" s="75"/>
      <c r="D184" s="75" t="s">
        <v>24</v>
      </c>
      <c r="E184" s="141"/>
      <c r="F184" s="141"/>
      <c r="G184" s="141"/>
      <c r="H184" s="141"/>
      <c r="I184" s="162"/>
      <c r="J184" s="162"/>
      <c r="K184" s="162"/>
      <c r="L184" s="162"/>
      <c r="M184" s="162"/>
      <c r="N184" s="163"/>
      <c r="O184" s="69"/>
      <c r="P184" s="69"/>
      <c r="Q184" s="69"/>
    </row>
    <row r="185" spans="1:17" x14ac:dyDescent="0.25">
      <c r="A185" s="160"/>
      <c r="B185" s="141"/>
      <c r="C185" s="141"/>
      <c r="D185" s="141"/>
      <c r="E185" s="141"/>
      <c r="F185" s="141"/>
      <c r="G185" s="141"/>
      <c r="H185" s="141"/>
      <c r="I185" s="162"/>
      <c r="J185" s="162"/>
      <c r="K185" s="162"/>
      <c r="L185" s="162"/>
      <c r="M185" s="162"/>
      <c r="N185" s="163"/>
      <c r="O185" s="69"/>
      <c r="P185" s="69"/>
      <c r="Q185" s="69"/>
    </row>
    <row r="186" spans="1:17" x14ac:dyDescent="0.25">
      <c r="A186" s="160"/>
      <c r="B186" s="141"/>
      <c r="C186" s="141"/>
      <c r="D186" s="141"/>
      <c r="E186" s="141"/>
      <c r="F186" s="141"/>
      <c r="G186" s="141"/>
      <c r="H186" s="141"/>
      <c r="I186" s="162"/>
      <c r="J186" s="162"/>
      <c r="K186" s="162"/>
      <c r="L186" s="162"/>
      <c r="M186" s="162"/>
      <c r="N186" s="163"/>
      <c r="O186" s="69"/>
      <c r="P186" s="69"/>
      <c r="Q186" s="69"/>
    </row>
    <row r="187" spans="1:17" x14ac:dyDescent="0.25">
      <c r="A187" s="160"/>
      <c r="B187" s="161" t="s">
        <v>28</v>
      </c>
      <c r="C187" s="141"/>
      <c r="D187" s="141"/>
      <c r="E187" s="141"/>
      <c r="F187" s="141"/>
      <c r="G187" s="141"/>
      <c r="H187" s="141"/>
      <c r="I187" s="162"/>
      <c r="J187" s="162"/>
      <c r="K187" s="162"/>
      <c r="L187" s="162"/>
      <c r="M187" s="162"/>
      <c r="N187" s="163"/>
      <c r="O187" s="69"/>
      <c r="P187" s="69"/>
      <c r="Q187" s="69"/>
    </row>
    <row r="188" spans="1:17" x14ac:dyDescent="0.25">
      <c r="A188" s="160"/>
      <c r="B188" s="141"/>
      <c r="C188" s="141"/>
      <c r="D188" s="141"/>
      <c r="E188" s="141"/>
      <c r="F188" s="141"/>
      <c r="G188" s="141"/>
      <c r="H188" s="141"/>
      <c r="I188" s="162"/>
      <c r="J188" s="162"/>
      <c r="K188" s="162"/>
      <c r="L188" s="162"/>
      <c r="M188" s="162"/>
      <c r="N188" s="163"/>
      <c r="O188" s="69"/>
      <c r="P188" s="69"/>
      <c r="Q188" s="69"/>
    </row>
    <row r="189" spans="1:17" x14ac:dyDescent="0.25">
      <c r="A189" s="160"/>
      <c r="B189" s="141"/>
      <c r="C189" s="141"/>
      <c r="D189" s="141"/>
      <c r="E189" s="141"/>
      <c r="F189" s="141"/>
      <c r="G189" s="141"/>
      <c r="H189" s="141"/>
      <c r="I189" s="162"/>
      <c r="J189" s="162"/>
      <c r="K189" s="162"/>
      <c r="L189" s="162"/>
      <c r="M189" s="162"/>
      <c r="N189" s="163"/>
      <c r="O189" s="69"/>
      <c r="P189" s="69"/>
      <c r="Q189" s="69"/>
    </row>
    <row r="190" spans="1:17" x14ac:dyDescent="0.25">
      <c r="A190" s="160"/>
      <c r="B190" s="142" t="s">
        <v>20</v>
      </c>
      <c r="C190" s="142" t="s">
        <v>29</v>
      </c>
      <c r="D190" s="673" t="s">
        <v>30</v>
      </c>
      <c r="E190" s="673" t="s">
        <v>31</v>
      </c>
      <c r="F190" s="141"/>
      <c r="G190" s="141"/>
      <c r="H190" s="141"/>
      <c r="I190" s="162"/>
      <c r="J190" s="162"/>
      <c r="K190" s="162"/>
      <c r="L190" s="162"/>
      <c r="M190" s="162"/>
      <c r="N190" s="163"/>
      <c r="O190" s="69"/>
      <c r="P190" s="69"/>
      <c r="Q190" s="69"/>
    </row>
    <row r="191" spans="1:17" ht="28.5" x14ac:dyDescent="0.25">
      <c r="A191" s="160"/>
      <c r="B191" s="164" t="s">
        <v>32</v>
      </c>
      <c r="C191" s="697">
        <v>40</v>
      </c>
      <c r="D191" s="74">
        <v>40</v>
      </c>
      <c r="E191" s="1107">
        <f>+D191+D192</f>
        <v>50</v>
      </c>
      <c r="F191" s="141"/>
      <c r="G191" s="141"/>
      <c r="H191" s="141"/>
      <c r="I191" s="162"/>
      <c r="J191" s="162"/>
      <c r="K191" s="162"/>
      <c r="L191" s="162"/>
      <c r="M191" s="162"/>
      <c r="N191" s="163"/>
      <c r="O191" s="69"/>
      <c r="P191" s="69"/>
      <c r="Q191" s="69"/>
    </row>
    <row r="192" spans="1:17" ht="42.75" x14ac:dyDescent="0.25">
      <c r="A192" s="160"/>
      <c r="B192" s="164" t="s">
        <v>33</v>
      </c>
      <c r="C192" s="697">
        <v>60</v>
      </c>
      <c r="D192" s="74">
        <v>10</v>
      </c>
      <c r="E192" s="1108"/>
      <c r="F192" s="141"/>
      <c r="G192" s="141"/>
      <c r="H192" s="141"/>
      <c r="I192" s="162"/>
      <c r="J192" s="162"/>
      <c r="K192" s="162"/>
      <c r="L192" s="162"/>
      <c r="M192" s="162"/>
      <c r="N192" s="163"/>
      <c r="O192" s="69"/>
      <c r="P192" s="69"/>
      <c r="Q192" s="69"/>
    </row>
    <row r="193" spans="1:17" x14ac:dyDescent="0.25">
      <c r="A193" s="160"/>
      <c r="B193" s="69"/>
      <c r="C193" s="37"/>
      <c r="D193" s="21"/>
      <c r="E193" s="38"/>
      <c r="F193" s="34"/>
      <c r="G193" s="34"/>
      <c r="H193" s="34"/>
      <c r="I193" s="316"/>
      <c r="J193" s="316"/>
      <c r="K193" s="316"/>
      <c r="L193" s="316"/>
      <c r="M193" s="316"/>
      <c r="N193" s="69"/>
      <c r="O193" s="69"/>
      <c r="P193" s="69"/>
      <c r="Q193" s="69"/>
    </row>
    <row r="194" spans="1:17" x14ac:dyDescent="0.25">
      <c r="A194" s="36"/>
      <c r="C194" s="37"/>
      <c r="D194" s="21"/>
      <c r="E194" s="38"/>
      <c r="F194" s="34"/>
      <c r="G194" s="34"/>
      <c r="H194" s="34"/>
      <c r="I194" s="35"/>
      <c r="J194" s="35"/>
      <c r="K194" s="35"/>
      <c r="L194" s="35"/>
      <c r="M194" s="35"/>
    </row>
    <row r="195" spans="1:17" x14ac:dyDescent="0.25">
      <c r="A195" s="36"/>
      <c r="C195" s="37"/>
      <c r="D195" s="21"/>
      <c r="E195" s="38"/>
      <c r="F195" s="34"/>
      <c r="G195" s="34"/>
      <c r="H195" s="34"/>
      <c r="I195" s="35"/>
      <c r="J195" s="35"/>
      <c r="K195" s="35"/>
      <c r="L195" s="35"/>
      <c r="M195" s="35"/>
    </row>
    <row r="196" spans="1:17" ht="15.75" thickBot="1" x14ac:dyDescent="0.3">
      <c r="M196" s="1083" t="s">
        <v>34</v>
      </c>
      <c r="N196" s="1083"/>
    </row>
    <row r="197" spans="1:17" x14ac:dyDescent="0.25">
      <c r="B197" s="39" t="s">
        <v>35</v>
      </c>
      <c r="M197" s="45"/>
      <c r="N197" s="45"/>
    </row>
    <row r="198" spans="1:17" ht="15.75" thickBot="1" x14ac:dyDescent="0.3">
      <c r="M198" s="45"/>
      <c r="N198" s="45"/>
    </row>
    <row r="199" spans="1:17" ht="60" x14ac:dyDescent="0.25">
      <c r="A199" s="14"/>
      <c r="B199" s="46" t="s">
        <v>36</v>
      </c>
      <c r="C199" s="46" t="s">
        <v>37</v>
      </c>
      <c r="D199" s="46" t="s">
        <v>38</v>
      </c>
      <c r="E199" s="46" t="s">
        <v>39</v>
      </c>
      <c r="F199" s="46" t="s">
        <v>40</v>
      </c>
      <c r="G199" s="46" t="s">
        <v>41</v>
      </c>
      <c r="H199" s="46" t="s">
        <v>42</v>
      </c>
      <c r="I199" s="46" t="s">
        <v>43</v>
      </c>
      <c r="J199" s="46" t="s">
        <v>44</v>
      </c>
      <c r="K199" s="46" t="s">
        <v>45</v>
      </c>
      <c r="L199" s="46" t="s">
        <v>46</v>
      </c>
      <c r="M199" s="47" t="s">
        <v>47</v>
      </c>
      <c r="N199" s="46" t="s">
        <v>48</v>
      </c>
      <c r="O199" s="46" t="s">
        <v>49</v>
      </c>
      <c r="P199" s="48" t="s">
        <v>50</v>
      </c>
      <c r="Q199" s="48" t="s">
        <v>51</v>
      </c>
    </row>
    <row r="200" spans="1:17" ht="45" x14ac:dyDescent="0.25">
      <c r="A200" s="62">
        <v>1</v>
      </c>
      <c r="B200" s="49" t="s">
        <v>1158</v>
      </c>
      <c r="C200" s="49" t="s">
        <v>1158</v>
      </c>
      <c r="D200" s="49" t="s">
        <v>1157</v>
      </c>
      <c r="E200" s="64" t="s">
        <v>1211</v>
      </c>
      <c r="F200" s="52" t="s">
        <v>21</v>
      </c>
      <c r="G200" s="53" t="s">
        <v>54</v>
      </c>
      <c r="H200" s="54" t="s">
        <v>974</v>
      </c>
      <c r="I200" s="55" t="s">
        <v>246</v>
      </c>
      <c r="J200" s="55" t="s">
        <v>22</v>
      </c>
      <c r="K200" s="102">
        <v>11</v>
      </c>
      <c r="L200" s="102">
        <v>0</v>
      </c>
      <c r="M200" s="102">
        <v>1776</v>
      </c>
      <c r="N200" s="56" t="s">
        <v>54</v>
      </c>
      <c r="O200" s="57">
        <v>2048415118</v>
      </c>
      <c r="P200" s="57" t="s">
        <v>1210</v>
      </c>
      <c r="Q200" s="58"/>
    </row>
    <row r="201" spans="1:17" ht="45" x14ac:dyDescent="0.25">
      <c r="A201" s="62">
        <f>+A200+1</f>
        <v>2</v>
      </c>
      <c r="B201" s="49" t="s">
        <v>1158</v>
      </c>
      <c r="C201" s="49" t="s">
        <v>1158</v>
      </c>
      <c r="D201" s="49" t="s">
        <v>1157</v>
      </c>
      <c r="E201" s="64" t="s">
        <v>1209</v>
      </c>
      <c r="F201" s="52" t="s">
        <v>21</v>
      </c>
      <c r="G201" s="52" t="s">
        <v>54</v>
      </c>
      <c r="H201" s="52" t="s">
        <v>1208</v>
      </c>
      <c r="I201" s="55" t="s">
        <v>522</v>
      </c>
      <c r="J201" s="55" t="s">
        <v>22</v>
      </c>
      <c r="K201" s="102">
        <v>11</v>
      </c>
      <c r="L201" s="102">
        <v>0</v>
      </c>
      <c r="M201" s="102">
        <v>1176</v>
      </c>
      <c r="N201" s="56" t="s">
        <v>54</v>
      </c>
      <c r="O201" s="57">
        <v>2071567269</v>
      </c>
      <c r="P201" s="57" t="s">
        <v>1207</v>
      </c>
      <c r="Q201" s="58"/>
    </row>
    <row r="202" spans="1:17" ht="120" x14ac:dyDescent="0.25">
      <c r="A202" s="62">
        <f t="shared" ref="A202:A207" si="3">+A201+1</f>
        <v>3</v>
      </c>
      <c r="B202" s="49" t="s">
        <v>1158</v>
      </c>
      <c r="C202" s="49" t="s">
        <v>1158</v>
      </c>
      <c r="D202" s="49" t="s">
        <v>1157</v>
      </c>
      <c r="E202" s="64" t="s">
        <v>1206</v>
      </c>
      <c r="F202" s="52" t="s">
        <v>21</v>
      </c>
      <c r="G202" s="52" t="s">
        <v>22</v>
      </c>
      <c r="H202" s="52" t="s">
        <v>1205</v>
      </c>
      <c r="I202" s="55" t="s">
        <v>522</v>
      </c>
      <c r="J202" s="55" t="s">
        <v>22</v>
      </c>
      <c r="K202" s="102">
        <v>0</v>
      </c>
      <c r="L202" s="102">
        <v>1</v>
      </c>
      <c r="M202" s="102">
        <v>182</v>
      </c>
      <c r="N202" s="56" t="s">
        <v>54</v>
      </c>
      <c r="O202" s="57">
        <v>90810720</v>
      </c>
      <c r="P202" s="57" t="s">
        <v>1204</v>
      </c>
      <c r="Q202" s="58" t="s">
        <v>1203</v>
      </c>
    </row>
    <row r="203" spans="1:17" x14ac:dyDescent="0.25">
      <c r="A203" s="62">
        <f t="shared" si="3"/>
        <v>4</v>
      </c>
      <c r="B203" s="49"/>
      <c r="C203" s="50"/>
      <c r="D203" s="49"/>
      <c r="E203" s="64"/>
      <c r="F203" s="52"/>
      <c r="G203" s="52"/>
      <c r="H203" s="52"/>
      <c r="I203" s="55"/>
      <c r="J203" s="55"/>
      <c r="K203" s="102"/>
      <c r="L203" s="102"/>
      <c r="M203" s="102"/>
      <c r="N203" s="56"/>
      <c r="O203" s="57"/>
      <c r="P203" s="57"/>
      <c r="Q203" s="58"/>
    </row>
    <row r="204" spans="1:17" x14ac:dyDescent="0.25">
      <c r="A204" s="62">
        <f t="shared" si="3"/>
        <v>5</v>
      </c>
      <c r="B204" s="49"/>
      <c r="C204" s="50"/>
      <c r="D204" s="49"/>
      <c r="E204" s="64"/>
      <c r="F204" s="52"/>
      <c r="G204" s="52"/>
      <c r="H204" s="52"/>
      <c r="I204" s="55"/>
      <c r="J204" s="55"/>
      <c r="K204" s="102"/>
      <c r="L204" s="102"/>
      <c r="M204" s="102"/>
      <c r="N204" s="56"/>
      <c r="O204" s="57"/>
      <c r="P204" s="57"/>
      <c r="Q204" s="58"/>
    </row>
    <row r="205" spans="1:17" x14ac:dyDescent="0.25">
      <c r="A205" s="62">
        <f t="shared" si="3"/>
        <v>6</v>
      </c>
      <c r="B205" s="49"/>
      <c r="C205" s="50"/>
      <c r="D205" s="49"/>
      <c r="E205" s="64"/>
      <c r="F205" s="52"/>
      <c r="G205" s="52"/>
      <c r="H205" s="52"/>
      <c r="I205" s="55"/>
      <c r="J205" s="55"/>
      <c r="K205" s="102"/>
      <c r="L205" s="102"/>
      <c r="M205" s="102"/>
      <c r="N205" s="56"/>
      <c r="O205" s="57"/>
      <c r="P205" s="57"/>
      <c r="Q205" s="58"/>
    </row>
    <row r="206" spans="1:17" x14ac:dyDescent="0.25">
      <c r="A206" s="62">
        <f t="shared" si="3"/>
        <v>7</v>
      </c>
      <c r="B206" s="49"/>
      <c r="C206" s="50"/>
      <c r="D206" s="49"/>
      <c r="E206" s="64"/>
      <c r="F206" s="52"/>
      <c r="G206" s="52"/>
      <c r="H206" s="52"/>
      <c r="I206" s="55"/>
      <c r="J206" s="55"/>
      <c r="K206" s="102"/>
      <c r="L206" s="102"/>
      <c r="M206" s="102"/>
      <c r="N206" s="56"/>
      <c r="O206" s="57"/>
      <c r="P206" s="57"/>
      <c r="Q206" s="58"/>
    </row>
    <row r="207" spans="1:17" x14ac:dyDescent="0.25">
      <c r="A207" s="62">
        <f t="shared" si="3"/>
        <v>8</v>
      </c>
      <c r="B207" s="49"/>
      <c r="C207" s="50"/>
      <c r="D207" s="49"/>
      <c r="E207" s="64"/>
      <c r="F207" s="52"/>
      <c r="G207" s="52"/>
      <c r="H207" s="52"/>
      <c r="I207" s="55"/>
      <c r="J207" s="55"/>
      <c r="K207" s="102"/>
      <c r="L207" s="102"/>
      <c r="M207" s="102"/>
      <c r="N207" s="56"/>
      <c r="O207" s="57"/>
      <c r="P207" s="57"/>
      <c r="Q207" s="58"/>
    </row>
    <row r="208" spans="1:17" x14ac:dyDescent="0.25">
      <c r="A208" s="62"/>
      <c r="B208" s="63" t="s">
        <v>31</v>
      </c>
      <c r="C208" s="50"/>
      <c r="D208" s="49"/>
      <c r="E208" s="64"/>
      <c r="F208" s="52"/>
      <c r="G208" s="52"/>
      <c r="H208" s="52"/>
      <c r="I208" s="55"/>
      <c r="J208" s="55"/>
      <c r="K208" s="67">
        <f t="shared" ref="K208" si="4">SUM(K200:K207)</f>
        <v>22</v>
      </c>
      <c r="L208" s="67">
        <f t="shared" ref="L208:N208" si="5">SUM(L200:L207)</f>
        <v>1</v>
      </c>
      <c r="M208" s="309">
        <f t="shared" si="5"/>
        <v>3134</v>
      </c>
      <c r="N208" s="67">
        <f t="shared" si="5"/>
        <v>0</v>
      </c>
      <c r="O208" s="57"/>
      <c r="P208" s="57"/>
      <c r="Q208" s="68"/>
    </row>
    <row r="209" spans="1:17" x14ac:dyDescent="0.25">
      <c r="A209" s="69"/>
      <c r="B209" s="69"/>
      <c r="C209" s="69"/>
      <c r="D209" s="69"/>
      <c r="E209" s="70"/>
      <c r="F209" s="69"/>
      <c r="G209" s="69"/>
      <c r="H209" s="69"/>
      <c r="I209" s="69"/>
      <c r="J209" s="69"/>
      <c r="K209" s="69"/>
      <c r="L209" s="69"/>
      <c r="M209" s="69"/>
      <c r="N209" s="69"/>
      <c r="O209" s="69"/>
      <c r="P209" s="69"/>
      <c r="Q209" s="69"/>
    </row>
    <row r="210" spans="1:17" x14ac:dyDescent="0.25">
      <c r="A210" s="69"/>
      <c r="B210" s="1069" t="s">
        <v>76</v>
      </c>
      <c r="C210" s="1069" t="s">
        <v>77</v>
      </c>
      <c r="D210" s="1071" t="s">
        <v>78</v>
      </c>
      <c r="E210" s="1071"/>
      <c r="F210" s="69"/>
      <c r="G210" s="69"/>
      <c r="H210" s="69"/>
      <c r="I210" s="69"/>
      <c r="J210" s="69"/>
      <c r="K210" s="69"/>
      <c r="L210" s="69"/>
      <c r="M210" s="69"/>
      <c r="N210" s="69"/>
      <c r="O210" s="69"/>
      <c r="P210" s="69"/>
      <c r="Q210" s="69"/>
    </row>
    <row r="211" spans="1:17" x14ac:dyDescent="0.25">
      <c r="A211" s="69"/>
      <c r="B211" s="1070"/>
      <c r="C211" s="1070"/>
      <c r="D211" s="673" t="s">
        <v>79</v>
      </c>
      <c r="E211" s="71" t="s">
        <v>80</v>
      </c>
      <c r="F211" s="69"/>
      <c r="G211" s="69"/>
      <c r="H211" s="69"/>
      <c r="I211" s="69"/>
      <c r="J211" s="69"/>
      <c r="K211" s="69"/>
      <c r="L211" s="69"/>
      <c r="M211" s="69"/>
      <c r="N211" s="69"/>
      <c r="O211" s="69"/>
      <c r="P211" s="69"/>
      <c r="Q211" s="69"/>
    </row>
    <row r="212" spans="1:17" ht="18.75" x14ac:dyDescent="0.25">
      <c r="A212" s="69"/>
      <c r="B212" s="72" t="s">
        <v>81</v>
      </c>
      <c r="C212" s="73">
        <f>+K208</f>
        <v>22</v>
      </c>
      <c r="D212" s="75"/>
      <c r="E212" s="75" t="s">
        <v>24</v>
      </c>
      <c r="F212" s="76"/>
      <c r="G212" s="76"/>
      <c r="H212" s="76"/>
      <c r="I212" s="76"/>
      <c r="J212" s="76"/>
      <c r="K212" s="76"/>
      <c r="L212" s="76"/>
      <c r="M212" s="76"/>
      <c r="N212" s="69"/>
      <c r="O212" s="69"/>
      <c r="P212" s="69"/>
      <c r="Q212" s="69"/>
    </row>
    <row r="213" spans="1:17" x14ac:dyDescent="0.25">
      <c r="A213" s="69"/>
      <c r="B213" s="72" t="s">
        <v>82</v>
      </c>
      <c r="C213" s="73">
        <f>+M208</f>
        <v>3134</v>
      </c>
      <c r="D213" s="75" t="s">
        <v>24</v>
      </c>
      <c r="E213" s="75"/>
      <c r="F213" s="69"/>
      <c r="G213" s="69"/>
      <c r="H213" s="69"/>
      <c r="I213" s="69"/>
      <c r="J213" s="69"/>
      <c r="K213" s="69"/>
      <c r="L213" s="69"/>
      <c r="M213" s="69"/>
      <c r="N213" s="69"/>
      <c r="O213" s="69"/>
      <c r="P213" s="69"/>
      <c r="Q213" s="69"/>
    </row>
    <row r="214" spans="1:17" x14ac:dyDescent="0.25">
      <c r="A214" s="69"/>
      <c r="B214" s="77"/>
      <c r="C214" s="1087"/>
      <c r="D214" s="1087"/>
      <c r="E214" s="1087"/>
      <c r="F214" s="1087"/>
      <c r="G214" s="1087"/>
      <c r="H214" s="1087"/>
      <c r="I214" s="1087"/>
      <c r="J214" s="1087"/>
      <c r="K214" s="1087"/>
      <c r="L214" s="1087"/>
      <c r="M214" s="1087"/>
      <c r="N214" s="1087"/>
      <c r="O214" s="69"/>
      <c r="P214" s="69"/>
      <c r="Q214" s="69"/>
    </row>
    <row r="215" spans="1:17" ht="15.75" thickBot="1" x14ac:dyDescent="0.3"/>
    <row r="216" spans="1:17" ht="27" thickBot="1" x14ac:dyDescent="0.3">
      <c r="B216" s="1088" t="s">
        <v>83</v>
      </c>
      <c r="C216" s="1088"/>
      <c r="D216" s="1088"/>
      <c r="E216" s="1088"/>
      <c r="F216" s="1088"/>
      <c r="G216" s="1088"/>
      <c r="H216" s="1088"/>
      <c r="I216" s="1088"/>
      <c r="J216" s="1088"/>
      <c r="K216" s="1088"/>
      <c r="L216" s="1088"/>
      <c r="M216" s="1088"/>
      <c r="N216" s="1088"/>
    </row>
    <row r="219" spans="1:17" ht="105" x14ac:dyDescent="0.25">
      <c r="B219" s="78" t="s">
        <v>84</v>
      </c>
      <c r="C219" s="79" t="s">
        <v>85</v>
      </c>
      <c r="D219" s="79" t="s">
        <v>86</v>
      </c>
      <c r="E219" s="79" t="s">
        <v>87</v>
      </c>
      <c r="F219" s="79" t="s">
        <v>88</v>
      </c>
      <c r="G219" s="79" t="s">
        <v>89</v>
      </c>
      <c r="H219" s="79" t="s">
        <v>90</v>
      </c>
      <c r="I219" s="79" t="s">
        <v>91</v>
      </c>
      <c r="J219" s="79" t="s">
        <v>92</v>
      </c>
      <c r="K219" s="79" t="s">
        <v>93</v>
      </c>
      <c r="L219" s="79" t="s">
        <v>94</v>
      </c>
      <c r="M219" s="80" t="s">
        <v>95</v>
      </c>
      <c r="N219" s="80" t="s">
        <v>96</v>
      </c>
      <c r="O219" s="1084" t="s">
        <v>97</v>
      </c>
      <c r="P219" s="1086"/>
      <c r="Q219" s="79" t="s">
        <v>98</v>
      </c>
    </row>
    <row r="220" spans="1:17" ht="45" x14ac:dyDescent="0.25">
      <c r="B220" s="81" t="s">
        <v>242</v>
      </c>
      <c r="C220" s="81" t="s">
        <v>524</v>
      </c>
      <c r="D220" s="315" t="s">
        <v>1202</v>
      </c>
      <c r="E220" s="314">
        <v>200</v>
      </c>
      <c r="F220" s="83" t="s">
        <v>54</v>
      </c>
      <c r="G220" s="83" t="s">
        <v>21</v>
      </c>
      <c r="H220" s="83" t="s">
        <v>54</v>
      </c>
      <c r="I220" s="84" t="s">
        <v>54</v>
      </c>
      <c r="J220" s="84" t="s">
        <v>21</v>
      </c>
      <c r="K220" s="84" t="s">
        <v>21</v>
      </c>
      <c r="L220" s="84" t="s">
        <v>21</v>
      </c>
      <c r="M220" s="84" t="s">
        <v>21</v>
      </c>
      <c r="N220" s="84" t="s">
        <v>21</v>
      </c>
      <c r="O220" s="994"/>
      <c r="P220" s="996"/>
      <c r="Q220" s="41"/>
    </row>
    <row r="221" spans="1:17" ht="60" x14ac:dyDescent="0.25">
      <c r="B221" s="81" t="s">
        <v>242</v>
      </c>
      <c r="C221" s="81" t="s">
        <v>524</v>
      </c>
      <c r="D221" s="313" t="s">
        <v>1201</v>
      </c>
      <c r="E221" s="311">
        <v>75</v>
      </c>
      <c r="F221" s="83" t="s">
        <v>54</v>
      </c>
      <c r="G221" s="83" t="s">
        <v>21</v>
      </c>
      <c r="H221" s="83" t="s">
        <v>54</v>
      </c>
      <c r="I221" s="84" t="s">
        <v>54</v>
      </c>
      <c r="J221" s="84" t="s">
        <v>21</v>
      </c>
      <c r="K221" s="84" t="s">
        <v>21</v>
      </c>
      <c r="L221" s="84" t="s">
        <v>21</v>
      </c>
      <c r="M221" s="84" t="s">
        <v>21</v>
      </c>
      <c r="N221" s="84" t="s">
        <v>21</v>
      </c>
      <c r="O221" s="1089" t="s">
        <v>1199</v>
      </c>
      <c r="P221" s="1090"/>
      <c r="Q221" s="41" t="s">
        <v>22</v>
      </c>
    </row>
    <row r="222" spans="1:17" ht="30" x14ac:dyDescent="0.25">
      <c r="B222" s="81" t="s">
        <v>242</v>
      </c>
      <c r="C222" s="81" t="s">
        <v>524</v>
      </c>
      <c r="D222" s="87" t="s">
        <v>1200</v>
      </c>
      <c r="E222" s="311">
        <v>153</v>
      </c>
      <c r="F222" s="83" t="s">
        <v>54</v>
      </c>
      <c r="G222" s="83" t="s">
        <v>54</v>
      </c>
      <c r="H222" s="83" t="s">
        <v>21</v>
      </c>
      <c r="I222" s="84" t="s">
        <v>54</v>
      </c>
      <c r="J222" s="84" t="s">
        <v>21</v>
      </c>
      <c r="K222" s="84" t="s">
        <v>21</v>
      </c>
      <c r="L222" s="84" t="s">
        <v>21</v>
      </c>
      <c r="M222" s="84" t="s">
        <v>21</v>
      </c>
      <c r="N222" s="84" t="s">
        <v>21</v>
      </c>
      <c r="O222" s="1089" t="s">
        <v>1199</v>
      </c>
      <c r="P222" s="1090"/>
      <c r="Q222" s="41" t="s">
        <v>22</v>
      </c>
    </row>
    <row r="223" spans="1:17" ht="45" x14ac:dyDescent="0.25">
      <c r="B223" s="81" t="s">
        <v>242</v>
      </c>
      <c r="C223" s="81" t="s">
        <v>524</v>
      </c>
      <c r="D223" s="312" t="s">
        <v>1198</v>
      </c>
      <c r="E223" s="311">
        <v>90</v>
      </c>
      <c r="F223" s="83" t="s">
        <v>54</v>
      </c>
      <c r="G223" s="83" t="s">
        <v>21</v>
      </c>
      <c r="H223" s="83" t="s">
        <v>54</v>
      </c>
      <c r="I223" s="84" t="s">
        <v>54</v>
      </c>
      <c r="J223" s="84" t="s">
        <v>21</v>
      </c>
      <c r="K223" s="84" t="s">
        <v>21</v>
      </c>
      <c r="L223" s="84" t="s">
        <v>21</v>
      </c>
      <c r="M223" s="84" t="s">
        <v>21</v>
      </c>
      <c r="N223" s="84" t="s">
        <v>21</v>
      </c>
      <c r="O223" s="1264" t="s">
        <v>1197</v>
      </c>
      <c r="P223" s="1265"/>
      <c r="Q223" s="41" t="s">
        <v>22</v>
      </c>
    </row>
    <row r="224" spans="1:17" ht="45" x14ac:dyDescent="0.25">
      <c r="B224" s="81" t="s">
        <v>242</v>
      </c>
      <c r="C224" s="81" t="s">
        <v>524</v>
      </c>
      <c r="D224" s="312" t="s">
        <v>1196</v>
      </c>
      <c r="E224" s="311">
        <v>75</v>
      </c>
      <c r="F224" s="83" t="s">
        <v>54</v>
      </c>
      <c r="G224" s="83" t="s">
        <v>21</v>
      </c>
      <c r="H224" s="83" t="s">
        <v>54</v>
      </c>
      <c r="I224" s="84" t="s">
        <v>54</v>
      </c>
      <c r="J224" s="84" t="s">
        <v>21</v>
      </c>
      <c r="K224" s="84" t="s">
        <v>21</v>
      </c>
      <c r="L224" s="84" t="s">
        <v>21</v>
      </c>
      <c r="M224" s="84" t="s">
        <v>21</v>
      </c>
      <c r="N224" s="84" t="s">
        <v>21</v>
      </c>
      <c r="O224" s="994"/>
      <c r="P224" s="996"/>
      <c r="Q224" s="123" t="s">
        <v>21</v>
      </c>
    </row>
    <row r="225" spans="2:17" ht="45" x14ac:dyDescent="0.25">
      <c r="B225" s="81" t="s">
        <v>242</v>
      </c>
      <c r="C225" s="81" t="s">
        <v>524</v>
      </c>
      <c r="D225" s="312" t="s">
        <v>1195</v>
      </c>
      <c r="E225" s="311">
        <v>92</v>
      </c>
      <c r="F225" s="83" t="s">
        <v>54</v>
      </c>
      <c r="G225" s="83" t="s">
        <v>21</v>
      </c>
      <c r="H225" s="83" t="s">
        <v>54</v>
      </c>
      <c r="I225" s="84" t="s">
        <v>54</v>
      </c>
      <c r="J225" s="84" t="s">
        <v>21</v>
      </c>
      <c r="K225" s="84" t="s">
        <v>21</v>
      </c>
      <c r="L225" s="84" t="s">
        <v>21</v>
      </c>
      <c r="M225" s="84" t="s">
        <v>21</v>
      </c>
      <c r="N225" s="84" t="s">
        <v>21</v>
      </c>
      <c r="O225" s="1264" t="s">
        <v>1194</v>
      </c>
      <c r="P225" s="1265"/>
      <c r="Q225" s="123" t="s">
        <v>22</v>
      </c>
    </row>
    <row r="226" spans="2:17" ht="45" x14ac:dyDescent="0.25">
      <c r="B226" s="81" t="s">
        <v>242</v>
      </c>
      <c r="C226" s="81" t="s">
        <v>524</v>
      </c>
      <c r="D226" s="312" t="s">
        <v>1193</v>
      </c>
      <c r="E226" s="311">
        <v>145</v>
      </c>
      <c r="F226" s="83" t="s">
        <v>54</v>
      </c>
      <c r="G226" s="83" t="s">
        <v>21</v>
      </c>
      <c r="H226" s="83" t="s">
        <v>54</v>
      </c>
      <c r="I226" s="84" t="s">
        <v>54</v>
      </c>
      <c r="J226" s="84" t="s">
        <v>21</v>
      </c>
      <c r="K226" s="84" t="s">
        <v>21</v>
      </c>
      <c r="L226" s="84" t="s">
        <v>21</v>
      </c>
      <c r="M226" s="84" t="s">
        <v>21</v>
      </c>
      <c r="N226" s="84" t="s">
        <v>21</v>
      </c>
      <c r="O226" s="994"/>
      <c r="P226" s="996"/>
      <c r="Q226" s="123" t="s">
        <v>21</v>
      </c>
    </row>
    <row r="227" spans="2:17" x14ac:dyDescent="0.25">
      <c r="B227" s="81"/>
      <c r="C227" s="81"/>
      <c r="D227" s="87"/>
      <c r="E227" s="82"/>
      <c r="F227" s="83"/>
      <c r="G227" s="83"/>
      <c r="H227" s="83"/>
      <c r="I227" s="84"/>
      <c r="J227" s="84"/>
      <c r="K227" s="41"/>
      <c r="L227" s="41"/>
      <c r="M227" s="41"/>
      <c r="N227" s="41"/>
      <c r="O227" s="676"/>
      <c r="P227" s="677"/>
      <c r="Q227" s="41"/>
    </row>
    <row r="228" spans="2:17" x14ac:dyDescent="0.25">
      <c r="B228" s="81"/>
      <c r="C228" s="81"/>
      <c r="D228" s="87"/>
      <c r="E228" s="82"/>
      <c r="F228" s="83"/>
      <c r="G228" s="83"/>
      <c r="H228" s="83"/>
      <c r="I228" s="84"/>
      <c r="J228" s="84"/>
      <c r="K228" s="41"/>
      <c r="L228" s="41"/>
      <c r="M228" s="41"/>
      <c r="N228" s="41"/>
      <c r="O228" s="994"/>
      <c r="P228" s="996"/>
      <c r="Q228" s="41"/>
    </row>
    <row r="229" spans="2:17" x14ac:dyDescent="0.25">
      <c r="B229" s="81"/>
      <c r="C229" s="81"/>
      <c r="D229" s="87"/>
      <c r="E229" s="82"/>
      <c r="F229" s="83"/>
      <c r="G229" s="83"/>
      <c r="H229" s="83"/>
      <c r="I229" s="84"/>
      <c r="J229" s="84"/>
      <c r="K229" s="41"/>
      <c r="L229" s="41"/>
      <c r="M229" s="41"/>
      <c r="N229" s="41"/>
      <c r="O229" s="994"/>
      <c r="P229" s="996"/>
      <c r="Q229" s="41"/>
    </row>
    <row r="230" spans="2:17" x14ac:dyDescent="0.25">
      <c r="B230" s="41"/>
      <c r="C230" s="41"/>
      <c r="D230" s="41"/>
      <c r="E230" s="41"/>
      <c r="F230" s="41"/>
      <c r="G230" s="41"/>
      <c r="H230" s="41"/>
      <c r="I230" s="41"/>
      <c r="J230" s="41"/>
      <c r="K230" s="41"/>
      <c r="L230" s="41"/>
      <c r="M230" s="41"/>
      <c r="N230" s="41"/>
      <c r="O230" s="994"/>
      <c r="P230" s="996"/>
      <c r="Q230" s="41"/>
    </row>
    <row r="231" spans="2:17" x14ac:dyDescent="0.25">
      <c r="B231" s="2" t="s">
        <v>107</v>
      </c>
    </row>
    <row r="232" spans="2:17" x14ac:dyDescent="0.25">
      <c r="B232" s="2" t="s">
        <v>108</v>
      </c>
    </row>
    <row r="233" spans="2:17" x14ac:dyDescent="0.25">
      <c r="B233" s="2" t="s">
        <v>109</v>
      </c>
    </row>
    <row r="235" spans="2:17" ht="15.75" thickBot="1" x14ac:dyDescent="0.3"/>
    <row r="236" spans="2:17" ht="27" thickBot="1" x14ac:dyDescent="0.3">
      <c r="B236" s="1091" t="s">
        <v>110</v>
      </c>
      <c r="C236" s="1092"/>
      <c r="D236" s="1092"/>
      <c r="E236" s="1092"/>
      <c r="F236" s="1092"/>
      <c r="G236" s="1092"/>
      <c r="H236" s="1092"/>
      <c r="I236" s="1092"/>
      <c r="J236" s="1092"/>
      <c r="K236" s="1092"/>
      <c r="L236" s="1092"/>
      <c r="M236" s="1092"/>
      <c r="N236" s="1093"/>
    </row>
    <row r="241" spans="2:17" ht="75" x14ac:dyDescent="0.25">
      <c r="B241" s="78" t="s">
        <v>111</v>
      </c>
      <c r="C241" s="78" t="s">
        <v>112</v>
      </c>
      <c r="D241" s="78" t="s">
        <v>113</v>
      </c>
      <c r="E241" s="78" t="s">
        <v>114</v>
      </c>
      <c r="F241" s="78" t="s">
        <v>115</v>
      </c>
      <c r="G241" s="78" t="s">
        <v>116</v>
      </c>
      <c r="H241" s="78" t="s">
        <v>117</v>
      </c>
      <c r="I241" s="78" t="s">
        <v>118</v>
      </c>
      <c r="J241" s="1084" t="s">
        <v>119</v>
      </c>
      <c r="K241" s="1085"/>
      <c r="L241" s="1086"/>
      <c r="M241" s="78" t="s">
        <v>120</v>
      </c>
      <c r="N241" s="78" t="s">
        <v>121</v>
      </c>
      <c r="O241" s="78" t="s">
        <v>122</v>
      </c>
      <c r="P241" s="1084" t="s">
        <v>97</v>
      </c>
      <c r="Q241" s="1086"/>
    </row>
    <row r="242" spans="2:17" ht="75" x14ac:dyDescent="0.25">
      <c r="B242" s="85" t="s">
        <v>123</v>
      </c>
      <c r="C242" s="675">
        <v>1</v>
      </c>
      <c r="D242" s="310" t="s">
        <v>1192</v>
      </c>
      <c r="E242" s="81">
        <v>39268265</v>
      </c>
      <c r="F242" s="85" t="s">
        <v>1191</v>
      </c>
      <c r="G242" s="85" t="s">
        <v>1190</v>
      </c>
      <c r="H242" s="85" t="s">
        <v>1189</v>
      </c>
      <c r="I242" s="82" t="s">
        <v>582</v>
      </c>
      <c r="J242" s="85" t="s">
        <v>1163</v>
      </c>
      <c r="K242" s="87" t="s">
        <v>1188</v>
      </c>
      <c r="L242" s="87" t="s">
        <v>233</v>
      </c>
      <c r="M242" s="41" t="s">
        <v>21</v>
      </c>
      <c r="N242" s="41" t="s">
        <v>22</v>
      </c>
      <c r="O242" s="41" t="s">
        <v>21</v>
      </c>
      <c r="P242" s="993"/>
      <c r="Q242" s="993"/>
    </row>
    <row r="243" spans="2:17" ht="75" x14ac:dyDescent="0.25">
      <c r="B243" s="85" t="s">
        <v>123</v>
      </c>
      <c r="C243" s="675">
        <v>1</v>
      </c>
      <c r="D243" s="85" t="s">
        <v>1187</v>
      </c>
      <c r="E243" s="81">
        <v>1038099136</v>
      </c>
      <c r="F243" s="81" t="s">
        <v>140</v>
      </c>
      <c r="G243" s="85" t="s">
        <v>126</v>
      </c>
      <c r="H243" s="81" t="s">
        <v>1186</v>
      </c>
      <c r="I243" s="82" t="s">
        <v>577</v>
      </c>
      <c r="J243" s="85" t="s">
        <v>1163</v>
      </c>
      <c r="K243" s="87" t="s">
        <v>321</v>
      </c>
      <c r="L243" s="87" t="s">
        <v>233</v>
      </c>
      <c r="M243" s="41" t="s">
        <v>21</v>
      </c>
      <c r="N243" s="41" t="s">
        <v>22</v>
      </c>
      <c r="O243" s="41" t="s">
        <v>21</v>
      </c>
      <c r="P243" s="1089" t="s">
        <v>1162</v>
      </c>
      <c r="Q243" s="1090"/>
    </row>
    <row r="244" spans="2:17" ht="75" x14ac:dyDescent="0.25">
      <c r="B244" s="85" t="s">
        <v>123</v>
      </c>
      <c r="C244" s="675">
        <v>1</v>
      </c>
      <c r="D244" s="183" t="s">
        <v>1185</v>
      </c>
      <c r="E244" s="81">
        <v>1038106413</v>
      </c>
      <c r="F244" s="85" t="s">
        <v>1184</v>
      </c>
      <c r="G244" s="85" t="s">
        <v>126</v>
      </c>
      <c r="H244" s="81" t="s">
        <v>158</v>
      </c>
      <c r="I244" s="82" t="s">
        <v>701</v>
      </c>
      <c r="J244" s="85" t="s">
        <v>1163</v>
      </c>
      <c r="K244" s="87" t="s">
        <v>956</v>
      </c>
      <c r="L244" s="87" t="s">
        <v>233</v>
      </c>
      <c r="M244" s="41" t="s">
        <v>21</v>
      </c>
      <c r="N244" s="41" t="s">
        <v>21</v>
      </c>
      <c r="O244" s="41" t="s">
        <v>21</v>
      </c>
      <c r="P244" s="668"/>
      <c r="Q244" s="668"/>
    </row>
    <row r="245" spans="2:17" ht="75" x14ac:dyDescent="0.25">
      <c r="B245" s="85" t="s">
        <v>123</v>
      </c>
      <c r="C245" s="675">
        <v>1</v>
      </c>
      <c r="D245" s="85" t="s">
        <v>1183</v>
      </c>
      <c r="E245" s="81">
        <v>1017183885</v>
      </c>
      <c r="F245" s="85" t="s">
        <v>273</v>
      </c>
      <c r="G245" s="85" t="s">
        <v>367</v>
      </c>
      <c r="H245" s="81" t="s">
        <v>1182</v>
      </c>
      <c r="I245" s="82">
        <v>140588</v>
      </c>
      <c r="J245" s="85" t="s">
        <v>1163</v>
      </c>
      <c r="K245" s="87" t="s">
        <v>948</v>
      </c>
      <c r="L245" s="87" t="s">
        <v>233</v>
      </c>
      <c r="M245" s="41" t="s">
        <v>21</v>
      </c>
      <c r="N245" s="41" t="s">
        <v>22</v>
      </c>
      <c r="O245" s="41" t="s">
        <v>21</v>
      </c>
      <c r="P245" s="1089" t="s">
        <v>1181</v>
      </c>
      <c r="Q245" s="1090"/>
    </row>
    <row r="246" spans="2:17" ht="75" x14ac:dyDescent="0.25">
      <c r="B246" s="85" t="s">
        <v>229</v>
      </c>
      <c r="C246" s="675">
        <v>1</v>
      </c>
      <c r="D246" s="85" t="s">
        <v>1180</v>
      </c>
      <c r="E246" s="81">
        <v>11041366</v>
      </c>
      <c r="F246" s="85" t="s">
        <v>1179</v>
      </c>
      <c r="G246" s="85" t="s">
        <v>1178</v>
      </c>
      <c r="H246" s="81" t="s">
        <v>1177</v>
      </c>
      <c r="I246" s="82">
        <v>120960</v>
      </c>
      <c r="J246" s="85" t="s">
        <v>1163</v>
      </c>
      <c r="K246" s="87" t="s">
        <v>1046</v>
      </c>
      <c r="L246" s="84" t="s">
        <v>140</v>
      </c>
      <c r="M246" s="41" t="s">
        <v>21</v>
      </c>
      <c r="N246" s="41" t="s">
        <v>21</v>
      </c>
      <c r="O246" s="41" t="s">
        <v>21</v>
      </c>
      <c r="P246" s="668"/>
      <c r="Q246" s="668"/>
    </row>
    <row r="247" spans="2:17" ht="135" x14ac:dyDescent="0.25">
      <c r="B247" s="85" t="s">
        <v>229</v>
      </c>
      <c r="C247" s="675">
        <v>1</v>
      </c>
      <c r="D247" s="85" t="s">
        <v>1176</v>
      </c>
      <c r="E247" s="81">
        <v>39285380</v>
      </c>
      <c r="F247" s="81" t="s">
        <v>140</v>
      </c>
      <c r="G247" s="85" t="s">
        <v>1175</v>
      </c>
      <c r="H247" s="81" t="s">
        <v>1174</v>
      </c>
      <c r="I247" s="82">
        <v>140725</v>
      </c>
      <c r="J247" s="85" t="s">
        <v>1173</v>
      </c>
      <c r="K247" s="87" t="s">
        <v>1172</v>
      </c>
      <c r="L247" s="87" t="s">
        <v>1171</v>
      </c>
      <c r="M247" s="41" t="s">
        <v>21</v>
      </c>
      <c r="N247" s="41" t="s">
        <v>21</v>
      </c>
      <c r="O247" s="41" t="s">
        <v>21</v>
      </c>
      <c r="P247" s="668"/>
      <c r="Q247" s="668"/>
    </row>
    <row r="248" spans="2:17" ht="75" x14ac:dyDescent="0.25">
      <c r="B248" s="85" t="s">
        <v>229</v>
      </c>
      <c r="C248" s="675">
        <v>1</v>
      </c>
      <c r="D248" s="85" t="s">
        <v>1170</v>
      </c>
      <c r="E248" s="81">
        <v>98654702</v>
      </c>
      <c r="F248" s="81" t="s">
        <v>140</v>
      </c>
      <c r="G248" s="85" t="s">
        <v>126</v>
      </c>
      <c r="H248" s="81" t="s">
        <v>1169</v>
      </c>
      <c r="I248" s="82">
        <v>118060</v>
      </c>
      <c r="J248" s="85" t="s">
        <v>1168</v>
      </c>
      <c r="K248" s="87" t="s">
        <v>1167</v>
      </c>
      <c r="L248" s="87" t="s">
        <v>1166</v>
      </c>
      <c r="M248" s="41" t="s">
        <v>21</v>
      </c>
      <c r="N248" s="41" t="s">
        <v>21</v>
      </c>
      <c r="O248" s="41" t="s">
        <v>21</v>
      </c>
      <c r="P248" s="668"/>
      <c r="Q248" s="668"/>
    </row>
    <row r="249" spans="2:17" ht="75" x14ac:dyDescent="0.25">
      <c r="B249" s="85" t="s">
        <v>229</v>
      </c>
      <c r="C249" s="675">
        <v>1</v>
      </c>
      <c r="D249" s="85" t="s">
        <v>1165</v>
      </c>
      <c r="E249" s="41">
        <v>43736024</v>
      </c>
      <c r="F249" s="81" t="s">
        <v>273</v>
      </c>
      <c r="G249" s="81" t="s">
        <v>126</v>
      </c>
      <c r="H249" s="81" t="s">
        <v>1164</v>
      </c>
      <c r="I249" s="82" t="s">
        <v>467</v>
      </c>
      <c r="J249" s="85" t="s">
        <v>1163</v>
      </c>
      <c r="K249" s="87" t="s">
        <v>714</v>
      </c>
      <c r="L249" s="87" t="s">
        <v>273</v>
      </c>
      <c r="M249" s="41" t="s">
        <v>21</v>
      </c>
      <c r="N249" s="41" t="s">
        <v>22</v>
      </c>
      <c r="O249" s="41" t="s">
        <v>21</v>
      </c>
      <c r="P249" s="997" t="s">
        <v>1162</v>
      </c>
      <c r="Q249" s="997"/>
    </row>
    <row r="251" spans="2:17" ht="15.75" thickBot="1" x14ac:dyDescent="0.3"/>
    <row r="252" spans="2:17" ht="27" thickBot="1" x14ac:dyDescent="0.3">
      <c r="B252" s="1091" t="s">
        <v>145</v>
      </c>
      <c r="C252" s="1092"/>
      <c r="D252" s="1092"/>
      <c r="E252" s="1092"/>
      <c r="F252" s="1092"/>
      <c r="G252" s="1092"/>
      <c r="H252" s="1092"/>
      <c r="I252" s="1092"/>
      <c r="J252" s="1092"/>
      <c r="K252" s="1092"/>
      <c r="L252" s="1092"/>
      <c r="M252" s="1092"/>
      <c r="N252" s="1093"/>
    </row>
    <row r="255" spans="2:17" ht="30" x14ac:dyDescent="0.25">
      <c r="B255" s="79" t="s">
        <v>20</v>
      </c>
      <c r="C255" s="79" t="s">
        <v>146</v>
      </c>
      <c r="D255" s="1084" t="s">
        <v>97</v>
      </c>
      <c r="E255" s="1086"/>
    </row>
    <row r="256" spans="2:17" x14ac:dyDescent="0.25">
      <c r="B256" s="682" t="s">
        <v>147</v>
      </c>
      <c r="C256" s="41" t="s">
        <v>21</v>
      </c>
      <c r="D256" s="997" t="s">
        <v>731</v>
      </c>
      <c r="E256" s="997"/>
    </row>
    <row r="259" spans="1:17" ht="26.25" x14ac:dyDescent="0.25">
      <c r="B259" s="1072" t="s">
        <v>148</v>
      </c>
      <c r="C259" s="1073"/>
      <c r="D259" s="1073"/>
      <c r="E259" s="1073"/>
      <c r="F259" s="1073"/>
      <c r="G259" s="1073"/>
      <c r="H259" s="1073"/>
      <c r="I259" s="1073"/>
      <c r="J259" s="1073"/>
      <c r="K259" s="1073"/>
      <c r="L259" s="1073"/>
      <c r="M259" s="1073"/>
      <c r="N259" s="1073"/>
      <c r="O259" s="1073"/>
      <c r="P259" s="1073"/>
    </row>
    <row r="261" spans="1:17" ht="15.75" thickBot="1" x14ac:dyDescent="0.3"/>
    <row r="262" spans="1:17" ht="27" thickBot="1" x14ac:dyDescent="0.3">
      <c r="B262" s="1091" t="s">
        <v>149</v>
      </c>
      <c r="C262" s="1092"/>
      <c r="D262" s="1092"/>
      <c r="E262" s="1092"/>
      <c r="F262" s="1092"/>
      <c r="G262" s="1092"/>
      <c r="H262" s="1092"/>
      <c r="I262" s="1092"/>
      <c r="J262" s="1092"/>
      <c r="K262" s="1092"/>
      <c r="L262" s="1092"/>
      <c r="M262" s="1092"/>
      <c r="N262" s="1093"/>
    </row>
    <row r="264" spans="1:17" ht="15.75" thickBot="1" x14ac:dyDescent="0.3">
      <c r="M264" s="45"/>
      <c r="N264" s="45"/>
    </row>
    <row r="265" spans="1:17" ht="60" x14ac:dyDescent="0.25">
      <c r="A265" s="14"/>
      <c r="B265" s="46" t="s">
        <v>36</v>
      </c>
      <c r="C265" s="46" t="s">
        <v>37</v>
      </c>
      <c r="D265" s="46" t="s">
        <v>38</v>
      </c>
      <c r="E265" s="46" t="s">
        <v>39</v>
      </c>
      <c r="F265" s="46" t="s">
        <v>40</v>
      </c>
      <c r="G265" s="46" t="s">
        <v>41</v>
      </c>
      <c r="H265" s="46" t="s">
        <v>42</v>
      </c>
      <c r="I265" s="46" t="s">
        <v>43</v>
      </c>
      <c r="J265" s="46" t="s">
        <v>44</v>
      </c>
      <c r="K265" s="46" t="s">
        <v>45</v>
      </c>
      <c r="L265" s="46" t="s">
        <v>46</v>
      </c>
      <c r="M265" s="47" t="s">
        <v>47</v>
      </c>
      <c r="N265" s="46" t="s">
        <v>48</v>
      </c>
      <c r="O265" s="46" t="s">
        <v>49</v>
      </c>
      <c r="P265" s="48" t="s">
        <v>50</v>
      </c>
      <c r="Q265" s="48" t="s">
        <v>51</v>
      </c>
    </row>
    <row r="266" spans="1:17" ht="45" x14ac:dyDescent="0.25">
      <c r="A266" s="62">
        <v>1</v>
      </c>
      <c r="B266" s="49" t="s">
        <v>1158</v>
      </c>
      <c r="C266" s="49" t="s">
        <v>1158</v>
      </c>
      <c r="D266" s="49" t="s">
        <v>1157</v>
      </c>
      <c r="E266" s="64" t="s">
        <v>1161</v>
      </c>
      <c r="F266" s="52" t="s">
        <v>21</v>
      </c>
      <c r="G266" s="53" t="s">
        <v>54</v>
      </c>
      <c r="H266" s="54" t="s">
        <v>1160</v>
      </c>
      <c r="I266" s="55" t="s">
        <v>925</v>
      </c>
      <c r="J266" s="55" t="s">
        <v>22</v>
      </c>
      <c r="K266" s="102">
        <v>21</v>
      </c>
      <c r="L266" s="102">
        <v>3</v>
      </c>
      <c r="M266" s="102">
        <v>301</v>
      </c>
      <c r="N266" s="56" t="s">
        <v>54</v>
      </c>
      <c r="O266" s="57">
        <v>1296380538</v>
      </c>
      <c r="P266" s="57" t="s">
        <v>1159</v>
      </c>
      <c r="Q266" s="58"/>
    </row>
    <row r="267" spans="1:17" ht="45" x14ac:dyDescent="0.25">
      <c r="A267" s="62">
        <f>+A266+1</f>
        <v>2</v>
      </c>
      <c r="B267" s="49" t="s">
        <v>1158</v>
      </c>
      <c r="C267" s="49" t="s">
        <v>1158</v>
      </c>
      <c r="D267" s="49" t="s">
        <v>1157</v>
      </c>
      <c r="E267" s="64" t="s">
        <v>1156</v>
      </c>
      <c r="F267" s="52" t="s">
        <v>21</v>
      </c>
      <c r="G267" s="52" t="s">
        <v>54</v>
      </c>
      <c r="H267" s="52" t="s">
        <v>1155</v>
      </c>
      <c r="I267" s="55" t="s">
        <v>925</v>
      </c>
      <c r="J267" s="55" t="s">
        <v>22</v>
      </c>
      <c r="K267" s="102">
        <v>0</v>
      </c>
      <c r="L267" s="102">
        <v>15</v>
      </c>
      <c r="M267" s="102">
        <v>1029</v>
      </c>
      <c r="N267" s="56" t="s">
        <v>54</v>
      </c>
      <c r="O267" s="57">
        <v>1923338510</v>
      </c>
      <c r="P267" s="57" t="s">
        <v>1154</v>
      </c>
      <c r="Q267" s="58"/>
    </row>
    <row r="268" spans="1:17" x14ac:dyDescent="0.25">
      <c r="A268" s="62">
        <f t="shared" ref="A268:A273" si="6">+A267+1</f>
        <v>3</v>
      </c>
      <c r="B268" s="49"/>
      <c r="C268" s="50"/>
      <c r="D268" s="49"/>
      <c r="E268" s="64"/>
      <c r="F268" s="52"/>
      <c r="G268" s="52"/>
      <c r="H268" s="52"/>
      <c r="I268" s="55"/>
      <c r="J268" s="55"/>
      <c r="K268" s="102"/>
      <c r="L268" s="102"/>
      <c r="M268" s="102"/>
      <c r="N268" s="56"/>
      <c r="O268" s="57"/>
      <c r="P268" s="57"/>
      <c r="Q268" s="58"/>
    </row>
    <row r="269" spans="1:17" x14ac:dyDescent="0.25">
      <c r="A269" s="62">
        <f t="shared" si="6"/>
        <v>4</v>
      </c>
      <c r="B269" s="49"/>
      <c r="C269" s="50"/>
      <c r="D269" s="49"/>
      <c r="E269" s="64"/>
      <c r="F269" s="52"/>
      <c r="G269" s="52"/>
      <c r="H269" s="52"/>
      <c r="I269" s="55"/>
      <c r="J269" s="55"/>
      <c r="K269" s="102"/>
      <c r="L269" s="102"/>
      <c r="M269" s="102"/>
      <c r="N269" s="56"/>
      <c r="O269" s="57"/>
      <c r="P269" s="57"/>
      <c r="Q269" s="58"/>
    </row>
    <row r="270" spans="1:17" x14ac:dyDescent="0.25">
      <c r="A270" s="62">
        <f t="shared" si="6"/>
        <v>5</v>
      </c>
      <c r="B270" s="49"/>
      <c r="C270" s="50"/>
      <c r="D270" s="49"/>
      <c r="E270" s="64"/>
      <c r="F270" s="52"/>
      <c r="G270" s="52"/>
      <c r="H270" s="52"/>
      <c r="I270" s="55"/>
      <c r="J270" s="55"/>
      <c r="K270" s="102"/>
      <c r="L270" s="102"/>
      <c r="M270" s="102"/>
      <c r="N270" s="56"/>
      <c r="O270" s="57"/>
      <c r="P270" s="57"/>
      <c r="Q270" s="58"/>
    </row>
    <row r="271" spans="1:17" x14ac:dyDescent="0.25">
      <c r="A271" s="62">
        <f t="shared" si="6"/>
        <v>6</v>
      </c>
      <c r="B271" s="49"/>
      <c r="C271" s="50"/>
      <c r="D271" s="49"/>
      <c r="E271" s="64"/>
      <c r="F271" s="52"/>
      <c r="G271" s="52"/>
      <c r="H271" s="52"/>
      <c r="I271" s="55"/>
      <c r="J271" s="55"/>
      <c r="K271" s="102"/>
      <c r="L271" s="102"/>
      <c r="M271" s="56"/>
      <c r="N271" s="56"/>
      <c r="O271" s="57"/>
      <c r="P271" s="57"/>
      <c r="Q271" s="58"/>
    </row>
    <row r="272" spans="1:17" x14ac:dyDescent="0.25">
      <c r="A272" s="62">
        <f t="shared" si="6"/>
        <v>7</v>
      </c>
      <c r="B272" s="49"/>
      <c r="C272" s="50"/>
      <c r="D272" s="49"/>
      <c r="E272" s="64"/>
      <c r="F272" s="52"/>
      <c r="G272" s="52"/>
      <c r="H272" s="52"/>
      <c r="I272" s="55"/>
      <c r="J272" s="55"/>
      <c r="K272" s="102"/>
      <c r="L272" s="102"/>
      <c r="M272" s="56"/>
      <c r="N272" s="56"/>
      <c r="O272" s="57"/>
      <c r="P272" s="57"/>
      <c r="Q272" s="58"/>
    </row>
    <row r="273" spans="1:17" x14ac:dyDescent="0.25">
      <c r="A273" s="62">
        <f t="shared" si="6"/>
        <v>8</v>
      </c>
      <c r="B273" s="49"/>
      <c r="C273" s="50"/>
      <c r="D273" s="49"/>
      <c r="E273" s="64"/>
      <c r="F273" s="52"/>
      <c r="G273" s="52"/>
      <c r="H273" s="52"/>
      <c r="I273" s="55"/>
      <c r="J273" s="55"/>
      <c r="K273" s="55"/>
      <c r="L273" s="55"/>
      <c r="M273" s="56"/>
      <c r="N273" s="56"/>
      <c r="O273" s="57"/>
      <c r="P273" s="57"/>
      <c r="Q273" s="58"/>
    </row>
    <row r="274" spans="1:17" x14ac:dyDescent="0.25">
      <c r="A274" s="62"/>
      <c r="B274" s="63" t="s">
        <v>31</v>
      </c>
      <c r="C274" s="50"/>
      <c r="D274" s="49"/>
      <c r="E274" s="64"/>
      <c r="F274" s="52"/>
      <c r="G274" s="52"/>
      <c r="H274" s="52"/>
      <c r="I274" s="55"/>
      <c r="J274" s="55"/>
      <c r="K274" s="67">
        <f t="shared" ref="K274:N274" si="7">SUM(K266:K273)</f>
        <v>21</v>
      </c>
      <c r="L274" s="67">
        <f t="shared" si="7"/>
        <v>18</v>
      </c>
      <c r="M274" s="309">
        <f t="shared" si="7"/>
        <v>1330</v>
      </c>
      <c r="N274" s="67">
        <f t="shared" si="7"/>
        <v>0</v>
      </c>
      <c r="O274" s="57"/>
      <c r="P274" s="57"/>
      <c r="Q274" s="68"/>
    </row>
    <row r="275" spans="1:17" x14ac:dyDescent="0.25">
      <c r="B275" s="69"/>
      <c r="C275" s="69"/>
      <c r="D275" s="69"/>
      <c r="E275" s="70"/>
      <c r="F275" s="69"/>
      <c r="G275" s="69"/>
      <c r="H275" s="69"/>
      <c r="I275" s="69"/>
      <c r="J275" s="69"/>
      <c r="K275" s="69"/>
      <c r="L275" s="69"/>
      <c r="M275" s="69"/>
      <c r="N275" s="69"/>
      <c r="O275" s="69"/>
      <c r="P275" s="69"/>
    </row>
    <row r="276" spans="1:17" ht="18.75" x14ac:dyDescent="0.25">
      <c r="B276" s="72" t="s">
        <v>172</v>
      </c>
      <c r="C276" s="89">
        <f>+K274</f>
        <v>21</v>
      </c>
      <c r="H276" s="76"/>
      <c r="I276" s="76"/>
      <c r="J276" s="76"/>
      <c r="K276" s="76"/>
      <c r="L276" s="76"/>
      <c r="M276" s="76"/>
      <c r="N276" s="69"/>
      <c r="O276" s="69"/>
      <c r="P276" s="69"/>
    </row>
    <row r="278" spans="1:17" ht="15.75" thickBot="1" x14ac:dyDescent="0.3"/>
    <row r="279" spans="1:17" ht="30.75" thickBot="1" x14ac:dyDescent="0.3">
      <c r="B279" s="90" t="s">
        <v>173</v>
      </c>
      <c r="C279" s="91" t="s">
        <v>174</v>
      </c>
      <c r="D279" s="90" t="s">
        <v>30</v>
      </c>
      <c r="E279" s="91" t="s">
        <v>175</v>
      </c>
    </row>
    <row r="280" spans="1:17" x14ac:dyDescent="0.25">
      <c r="B280" s="92" t="s">
        <v>176</v>
      </c>
      <c r="C280" s="93">
        <v>20</v>
      </c>
      <c r="D280" s="93">
        <v>0</v>
      </c>
      <c r="E280" s="1094">
        <f>+D280+D281+D282</f>
        <v>40</v>
      </c>
    </row>
    <row r="281" spans="1:17" x14ac:dyDescent="0.25">
      <c r="B281" s="92" t="s">
        <v>177</v>
      </c>
      <c r="C281" s="74">
        <v>30</v>
      </c>
      <c r="D281" s="668">
        <v>0</v>
      </c>
      <c r="E281" s="1095"/>
    </row>
    <row r="282" spans="1:17" ht="15.75" thickBot="1" x14ac:dyDescent="0.3">
      <c r="B282" s="92" t="s">
        <v>178</v>
      </c>
      <c r="C282" s="94">
        <v>40</v>
      </c>
      <c r="D282" s="94">
        <v>40</v>
      </c>
      <c r="E282" s="1096"/>
    </row>
    <row r="284" spans="1:17" ht="15.75" thickBot="1" x14ac:dyDescent="0.3"/>
    <row r="285" spans="1:17" ht="27" thickBot="1" x14ac:dyDescent="0.3">
      <c r="B285" s="1091" t="s">
        <v>179</v>
      </c>
      <c r="C285" s="1092"/>
      <c r="D285" s="1092"/>
      <c r="E285" s="1092"/>
      <c r="F285" s="1092"/>
      <c r="G285" s="1092"/>
      <c r="H285" s="1092"/>
      <c r="I285" s="1092"/>
      <c r="J285" s="1092"/>
      <c r="K285" s="1092"/>
      <c r="L285" s="1092"/>
      <c r="M285" s="1092"/>
      <c r="N285" s="1093"/>
    </row>
    <row r="287" spans="1:17" ht="75" x14ac:dyDescent="0.25">
      <c r="B287" s="78" t="s">
        <v>111</v>
      </c>
      <c r="C287" s="78" t="s">
        <v>112</v>
      </c>
      <c r="D287" s="78" t="s">
        <v>113</v>
      </c>
      <c r="E287" s="78" t="s">
        <v>114</v>
      </c>
      <c r="F287" s="78" t="s">
        <v>115</v>
      </c>
      <c r="G287" s="78" t="s">
        <v>116</v>
      </c>
      <c r="H287" s="78" t="s">
        <v>117</v>
      </c>
      <c r="I287" s="78" t="s">
        <v>118</v>
      </c>
      <c r="J287" s="1084" t="s">
        <v>119</v>
      </c>
      <c r="K287" s="1085"/>
      <c r="L287" s="1086"/>
      <c r="M287" s="78" t="s">
        <v>120</v>
      </c>
      <c r="N287" s="78" t="s">
        <v>121</v>
      </c>
      <c r="O287" s="78" t="s">
        <v>122</v>
      </c>
      <c r="P287" s="1084" t="s">
        <v>97</v>
      </c>
      <c r="Q287" s="1086"/>
    </row>
    <row r="288" spans="1:17" ht="75" x14ac:dyDescent="0.25">
      <c r="B288" s="85" t="s">
        <v>180</v>
      </c>
      <c r="C288" s="675">
        <v>1</v>
      </c>
      <c r="D288" s="85" t="s">
        <v>1153</v>
      </c>
      <c r="E288" s="81">
        <v>98653510</v>
      </c>
      <c r="F288" s="81" t="s">
        <v>140</v>
      </c>
      <c r="G288" s="85" t="s">
        <v>205</v>
      </c>
      <c r="H288" s="668" t="s">
        <v>1152</v>
      </c>
      <c r="I288" s="684" t="s">
        <v>1151</v>
      </c>
      <c r="J288" s="85" t="s">
        <v>1150</v>
      </c>
      <c r="K288" s="87" t="s">
        <v>1149</v>
      </c>
      <c r="L288" s="85" t="s">
        <v>792</v>
      </c>
      <c r="M288" s="675" t="s">
        <v>21</v>
      </c>
      <c r="N288" s="668" t="s">
        <v>22</v>
      </c>
      <c r="O288" s="668" t="s">
        <v>21</v>
      </c>
      <c r="P288" s="997" t="s">
        <v>1148</v>
      </c>
      <c r="Q288" s="997"/>
    </row>
    <row r="289" spans="2:17" ht="105" x14ac:dyDescent="0.25">
      <c r="B289" s="85" t="s">
        <v>214</v>
      </c>
      <c r="C289" s="675">
        <v>1</v>
      </c>
      <c r="D289" s="85" t="s">
        <v>1147</v>
      </c>
      <c r="E289" s="81">
        <v>22246620</v>
      </c>
      <c r="F289" s="85" t="s">
        <v>131</v>
      </c>
      <c r="G289" s="85" t="s">
        <v>1146</v>
      </c>
      <c r="H289" s="668" t="s">
        <v>1145</v>
      </c>
      <c r="I289" s="82" t="s">
        <v>54</v>
      </c>
      <c r="J289" s="85" t="s">
        <v>1144</v>
      </c>
      <c r="K289" s="87" t="s">
        <v>1143</v>
      </c>
      <c r="L289" s="87" t="s">
        <v>1142</v>
      </c>
      <c r="M289" s="668" t="s">
        <v>21</v>
      </c>
      <c r="N289" s="668" t="s">
        <v>22</v>
      </c>
      <c r="O289" s="668" t="s">
        <v>21</v>
      </c>
      <c r="P289" s="1089" t="s">
        <v>1141</v>
      </c>
      <c r="Q289" s="1090"/>
    </row>
    <row r="290" spans="2:17" ht="30" x14ac:dyDescent="0.25">
      <c r="B290" s="85" t="s">
        <v>208</v>
      </c>
      <c r="C290" s="675">
        <v>1</v>
      </c>
      <c r="D290" s="85" t="s">
        <v>1140</v>
      </c>
      <c r="E290" s="81">
        <v>8049365</v>
      </c>
      <c r="F290" s="85" t="s">
        <v>474</v>
      </c>
      <c r="G290" s="85" t="s">
        <v>401</v>
      </c>
      <c r="H290" s="668" t="s">
        <v>1139</v>
      </c>
      <c r="I290" s="82">
        <v>59656</v>
      </c>
      <c r="J290" s="86" t="s">
        <v>577</v>
      </c>
      <c r="K290" s="86" t="s">
        <v>577</v>
      </c>
      <c r="L290" s="86" t="s">
        <v>577</v>
      </c>
      <c r="M290" s="668" t="s">
        <v>21</v>
      </c>
      <c r="N290" s="668" t="s">
        <v>21</v>
      </c>
      <c r="O290" s="668" t="s">
        <v>21</v>
      </c>
      <c r="P290" s="993"/>
      <c r="Q290" s="993"/>
    </row>
    <row r="293" spans="2:17" ht="15.75" thickBot="1" x14ac:dyDescent="0.3"/>
    <row r="294" spans="2:17" ht="30" x14ac:dyDescent="0.25">
      <c r="B294" s="42" t="s">
        <v>20</v>
      </c>
      <c r="C294" s="42" t="s">
        <v>173</v>
      </c>
      <c r="D294" s="78" t="s">
        <v>174</v>
      </c>
      <c r="E294" s="42" t="s">
        <v>30</v>
      </c>
      <c r="F294" s="91" t="s">
        <v>194</v>
      </c>
      <c r="G294" s="96"/>
    </row>
    <row r="295" spans="2:17" ht="108" x14ac:dyDescent="0.2">
      <c r="B295" s="1097" t="s">
        <v>195</v>
      </c>
      <c r="C295" s="97" t="s">
        <v>196</v>
      </c>
      <c r="D295" s="668">
        <v>25</v>
      </c>
      <c r="E295" s="668">
        <v>0</v>
      </c>
      <c r="F295" s="1098">
        <f>+E295+E296+E297</f>
        <v>10</v>
      </c>
      <c r="G295" s="98"/>
    </row>
    <row r="296" spans="2:17" ht="96" x14ac:dyDescent="0.2">
      <c r="B296" s="1097"/>
      <c r="C296" s="97" t="s">
        <v>197</v>
      </c>
      <c r="D296" s="675">
        <v>25</v>
      </c>
      <c r="E296" s="668">
        <v>0</v>
      </c>
      <c r="F296" s="1099"/>
      <c r="G296" s="98"/>
    </row>
    <row r="297" spans="2:17" ht="60" x14ac:dyDescent="0.2">
      <c r="B297" s="1097"/>
      <c r="C297" s="97" t="s">
        <v>198</v>
      </c>
      <c r="D297" s="668">
        <v>10</v>
      </c>
      <c r="E297" s="668">
        <v>10</v>
      </c>
      <c r="F297" s="1100"/>
      <c r="G297" s="98"/>
    </row>
    <row r="298" spans="2:17" x14ac:dyDescent="0.25">
      <c r="C298"/>
    </row>
    <row r="301" spans="2:17" x14ac:dyDescent="0.25">
      <c r="B301" s="39" t="s">
        <v>199</v>
      </c>
    </row>
    <row r="304" spans="2:17" x14ac:dyDescent="0.25">
      <c r="B304" s="40" t="s">
        <v>20</v>
      </c>
      <c r="C304" s="40" t="s">
        <v>29</v>
      </c>
      <c r="D304" s="42" t="s">
        <v>30</v>
      </c>
      <c r="E304" s="42" t="s">
        <v>31</v>
      </c>
    </row>
    <row r="305" spans="2:5" ht="28.5" x14ac:dyDescent="0.25">
      <c r="B305" s="43" t="s">
        <v>200</v>
      </c>
      <c r="C305" s="44">
        <v>40</v>
      </c>
      <c r="D305" s="668">
        <f>+E280</f>
        <v>40</v>
      </c>
      <c r="E305" s="1081">
        <f>+D305+D306</f>
        <v>50</v>
      </c>
    </row>
    <row r="306" spans="2:5" ht="42.75" x14ac:dyDescent="0.25">
      <c r="B306" s="43" t="s">
        <v>201</v>
      </c>
      <c r="C306" s="44">
        <v>60</v>
      </c>
      <c r="D306" s="668">
        <f>+F295</f>
        <v>10</v>
      </c>
      <c r="E306" s="1082"/>
    </row>
  </sheetData>
  <mergeCells count="99">
    <mergeCell ref="P289:Q289"/>
    <mergeCell ref="P290:Q290"/>
    <mergeCell ref="B295:B297"/>
    <mergeCell ref="F295:F297"/>
    <mergeCell ref="E305:E306"/>
    <mergeCell ref="B236:N236"/>
    <mergeCell ref="J241:L241"/>
    <mergeCell ref="P241:Q241"/>
    <mergeCell ref="P242:Q242"/>
    <mergeCell ref="P288:Q288"/>
    <mergeCell ref="P245:Q245"/>
    <mergeCell ref="P249:Q249"/>
    <mergeCell ref="B252:N252"/>
    <mergeCell ref="D255:E255"/>
    <mergeCell ref="D256:E256"/>
    <mergeCell ref="B259:P259"/>
    <mergeCell ref="B262:N262"/>
    <mergeCell ref="E280:E282"/>
    <mergeCell ref="B285:N285"/>
    <mergeCell ref="J287:L287"/>
    <mergeCell ref="P287:Q287"/>
    <mergeCell ref="P243:Q243"/>
    <mergeCell ref="O223:P223"/>
    <mergeCell ref="O224:P224"/>
    <mergeCell ref="O225:P225"/>
    <mergeCell ref="O226:P226"/>
    <mergeCell ref="O228:P228"/>
    <mergeCell ref="O229:P229"/>
    <mergeCell ref="O230:P230"/>
    <mergeCell ref="O222:P222"/>
    <mergeCell ref="B165:C172"/>
    <mergeCell ref="B173:C173"/>
    <mergeCell ref="E191:E192"/>
    <mergeCell ref="M196:N196"/>
    <mergeCell ref="B210:B211"/>
    <mergeCell ref="C210:C211"/>
    <mergeCell ref="D210:E210"/>
    <mergeCell ref="C214:N214"/>
    <mergeCell ref="B216:N216"/>
    <mergeCell ref="O219:P219"/>
    <mergeCell ref="O220:P220"/>
    <mergeCell ref="O221:P221"/>
    <mergeCell ref="C161:E161"/>
    <mergeCell ref="P132:Q132"/>
    <mergeCell ref="P133:Q133"/>
    <mergeCell ref="B138:B140"/>
    <mergeCell ref="F138:F140"/>
    <mergeCell ref="E148:E149"/>
    <mergeCell ref="B153:P153"/>
    <mergeCell ref="B155:P155"/>
    <mergeCell ref="C157:N157"/>
    <mergeCell ref="C158:N158"/>
    <mergeCell ref="C159:N159"/>
    <mergeCell ref="C160:N160"/>
    <mergeCell ref="P131:Q131"/>
    <mergeCell ref="P91:Q91"/>
    <mergeCell ref="P92:Q92"/>
    <mergeCell ref="B95:N95"/>
    <mergeCell ref="D98:E98"/>
    <mergeCell ref="D99:E99"/>
    <mergeCell ref="B102:P102"/>
    <mergeCell ref="B105:N105"/>
    <mergeCell ref="E123:E125"/>
    <mergeCell ref="B128:N128"/>
    <mergeCell ref="J130:L130"/>
    <mergeCell ref="P130:Q130"/>
    <mergeCell ref="P90:Q90"/>
    <mergeCell ref="O70:P70"/>
    <mergeCell ref="O71:P71"/>
    <mergeCell ref="O72:P72"/>
    <mergeCell ref="O73:P73"/>
    <mergeCell ref="P85:Q85"/>
    <mergeCell ref="P86:Q86"/>
    <mergeCell ref="P87:Q87"/>
    <mergeCell ref="P88:Q88"/>
    <mergeCell ref="P89:Q89"/>
    <mergeCell ref="B79:N79"/>
    <mergeCell ref="J84:L84"/>
    <mergeCell ref="P84:Q84"/>
    <mergeCell ref="C61:N61"/>
    <mergeCell ref="B63:N63"/>
    <mergeCell ref="O66:P66"/>
    <mergeCell ref="O67:P67"/>
    <mergeCell ref="O68:P68"/>
    <mergeCell ref="O69:P69"/>
    <mergeCell ref="B57:B58"/>
    <mergeCell ref="C57:C58"/>
    <mergeCell ref="D57:E57"/>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5:A195">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9"/>
  <sheetViews>
    <sheetView topLeftCell="A55" zoomScale="78" zoomScaleNormal="78" workbookViewId="0">
      <selection activeCell="E69" sqref="E69"/>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16.28515625" style="2" customWidth="1"/>
    <col min="9" max="9" width="24" style="2" customWidth="1"/>
    <col min="10" max="10" width="20.28515625" style="2" customWidth="1"/>
    <col min="11" max="11" width="18" style="23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18" width="17" style="2" customWidth="1"/>
    <col min="19"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1081</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s="234" customFormat="1" ht="15.75" thickBot="1" x14ac:dyDescent="0.3">
      <c r="B5" s="232"/>
      <c r="C5" s="232"/>
      <c r="D5" s="232"/>
      <c r="E5" s="232"/>
      <c r="F5" s="232"/>
      <c r="G5" s="232"/>
      <c r="H5" s="232"/>
      <c r="I5" s="232"/>
      <c r="J5" s="232"/>
      <c r="K5" s="233"/>
      <c r="L5" s="232"/>
      <c r="M5" s="232"/>
      <c r="N5" s="232"/>
    </row>
    <row r="6" spans="2:16" s="234" customFormat="1" ht="21.75" thickBot="1" x14ac:dyDescent="0.3">
      <c r="B6" s="235" t="s">
        <v>3</v>
      </c>
      <c r="C6" s="1276" t="s">
        <v>1082</v>
      </c>
      <c r="D6" s="1276"/>
      <c r="E6" s="1276"/>
      <c r="F6" s="1276"/>
      <c r="G6" s="1276"/>
      <c r="H6" s="1276"/>
      <c r="I6" s="1276"/>
      <c r="J6" s="1276"/>
      <c r="K6" s="1276"/>
      <c r="L6" s="1276"/>
      <c r="M6" s="1276"/>
      <c r="N6" s="1277"/>
    </row>
    <row r="7" spans="2:16" s="234" customFormat="1" ht="16.5" thickBot="1" x14ac:dyDescent="0.3">
      <c r="B7" s="236" t="s">
        <v>5</v>
      </c>
      <c r="C7" s="1276"/>
      <c r="D7" s="1276"/>
      <c r="E7" s="1276"/>
      <c r="F7" s="1276"/>
      <c r="G7" s="1276"/>
      <c r="H7" s="1276"/>
      <c r="I7" s="1276"/>
      <c r="J7" s="1276"/>
      <c r="K7" s="1276"/>
      <c r="L7" s="1276"/>
      <c r="M7" s="1276"/>
      <c r="N7" s="1277"/>
    </row>
    <row r="8" spans="2:16" s="234" customFormat="1" ht="16.5" thickBot="1" x14ac:dyDescent="0.3">
      <c r="B8" s="236" t="s">
        <v>6</v>
      </c>
      <c r="C8" s="1276"/>
      <c r="D8" s="1276"/>
      <c r="E8" s="1276"/>
      <c r="F8" s="1276"/>
      <c r="G8" s="1276"/>
      <c r="H8" s="1276"/>
      <c r="I8" s="1276"/>
      <c r="J8" s="1276"/>
      <c r="K8" s="1276"/>
      <c r="L8" s="1276"/>
      <c r="M8" s="1276"/>
      <c r="N8" s="1277"/>
    </row>
    <row r="9" spans="2:16" s="234" customFormat="1" ht="16.5" thickBot="1" x14ac:dyDescent="0.3">
      <c r="B9" s="236" t="s">
        <v>7</v>
      </c>
      <c r="C9" s="1276"/>
      <c r="D9" s="1276"/>
      <c r="E9" s="1276"/>
      <c r="F9" s="1276"/>
      <c r="G9" s="1276"/>
      <c r="H9" s="1276"/>
      <c r="I9" s="1276"/>
      <c r="J9" s="1276"/>
      <c r="K9" s="1276"/>
      <c r="L9" s="1276"/>
      <c r="M9" s="1276"/>
      <c r="N9" s="1277"/>
    </row>
    <row r="10" spans="2:16" s="234" customFormat="1" ht="16.5" thickBot="1" x14ac:dyDescent="0.3">
      <c r="B10" s="236" t="s">
        <v>8</v>
      </c>
      <c r="C10" s="1278">
        <v>18</v>
      </c>
      <c r="D10" s="1278"/>
      <c r="E10" s="1279"/>
      <c r="F10" s="237"/>
      <c r="G10" s="237"/>
      <c r="H10" s="237"/>
      <c r="I10" s="237"/>
      <c r="J10" s="237"/>
      <c r="K10" s="238"/>
      <c r="L10" s="237"/>
      <c r="M10" s="237"/>
      <c r="N10" s="239"/>
    </row>
    <row r="11" spans="2:16" s="234" customFormat="1" ht="16.5" thickBot="1" x14ac:dyDescent="0.3">
      <c r="B11" s="240" t="s">
        <v>10</v>
      </c>
      <c r="C11" s="241">
        <v>41972</v>
      </c>
      <c r="D11" s="707"/>
      <c r="E11" s="707"/>
      <c r="F11" s="707"/>
      <c r="G11" s="707"/>
      <c r="H11" s="707"/>
      <c r="I11" s="707"/>
      <c r="J11" s="707"/>
      <c r="K11" s="238"/>
      <c r="L11" s="707"/>
      <c r="M11" s="707"/>
      <c r="N11" s="708"/>
    </row>
    <row r="12" spans="2:16" s="234" customFormat="1" ht="15.75" x14ac:dyDescent="0.25">
      <c r="B12" s="242"/>
      <c r="C12" s="243"/>
      <c r="D12" s="244"/>
      <c r="E12" s="244"/>
      <c r="F12" s="244"/>
      <c r="G12" s="244"/>
      <c r="H12" s="244"/>
      <c r="I12" s="245"/>
      <c r="J12" s="245"/>
      <c r="K12" s="233"/>
      <c r="L12" s="245"/>
      <c r="M12" s="245"/>
      <c r="N12" s="244"/>
    </row>
    <row r="13" spans="2:16" s="234" customFormat="1" x14ac:dyDescent="0.25">
      <c r="B13" s="232"/>
      <c r="C13" s="232"/>
      <c r="D13" s="232"/>
      <c r="E13" s="232"/>
      <c r="F13" s="232"/>
      <c r="G13" s="232"/>
      <c r="H13" s="232"/>
      <c r="I13" s="245"/>
      <c r="J13" s="245"/>
      <c r="K13" s="233"/>
      <c r="L13" s="245"/>
      <c r="M13" s="245"/>
      <c r="N13" s="246"/>
    </row>
    <row r="14" spans="2:16" s="234" customFormat="1" ht="45.75" customHeight="1" x14ac:dyDescent="0.25">
      <c r="B14" s="1280" t="s">
        <v>12</v>
      </c>
      <c r="C14" s="1280"/>
      <c r="D14" s="706" t="s">
        <v>13</v>
      </c>
      <c r="E14" s="706" t="s">
        <v>14</v>
      </c>
      <c r="F14" s="706" t="s">
        <v>15</v>
      </c>
      <c r="G14" s="247"/>
      <c r="H14" s="232"/>
      <c r="I14" s="248"/>
      <c r="J14" s="248"/>
      <c r="K14" s="249"/>
      <c r="L14" s="248"/>
      <c r="M14" s="248"/>
      <c r="N14" s="246"/>
    </row>
    <row r="15" spans="2:16" s="234" customFormat="1" x14ac:dyDescent="0.25">
      <c r="B15" s="1280"/>
      <c r="C15" s="1280"/>
      <c r="D15" s="706">
        <v>18</v>
      </c>
      <c r="E15" s="250">
        <v>1191683244</v>
      </c>
      <c r="F15" s="251">
        <v>438</v>
      </c>
      <c r="G15" s="252"/>
      <c r="H15" s="232"/>
      <c r="I15" s="253"/>
      <c r="J15" s="253"/>
      <c r="K15" s="254"/>
      <c r="L15" s="253"/>
      <c r="M15" s="253"/>
      <c r="N15" s="246"/>
    </row>
    <row r="16" spans="2:16" s="234" customFormat="1" x14ac:dyDescent="0.25">
      <c r="B16" s="1280"/>
      <c r="C16" s="1280"/>
      <c r="D16" s="706"/>
      <c r="E16" s="250"/>
      <c r="F16" s="251"/>
      <c r="G16" s="252"/>
      <c r="H16" s="232"/>
      <c r="I16" s="253"/>
      <c r="J16" s="253"/>
      <c r="K16" s="254"/>
      <c r="L16" s="253"/>
      <c r="M16" s="253"/>
      <c r="N16" s="246"/>
    </row>
    <row r="17" spans="1:14" s="234" customFormat="1" x14ac:dyDescent="0.25">
      <c r="B17" s="1280"/>
      <c r="C17" s="1280"/>
      <c r="D17" s="706"/>
      <c r="E17" s="250"/>
      <c r="F17" s="251"/>
      <c r="G17" s="252"/>
      <c r="H17" s="232"/>
      <c r="I17" s="253"/>
      <c r="J17" s="253"/>
      <c r="K17" s="254"/>
      <c r="L17" s="253"/>
      <c r="M17" s="253"/>
      <c r="N17" s="246"/>
    </row>
    <row r="18" spans="1:14" s="234" customFormat="1" x14ac:dyDescent="0.25">
      <c r="B18" s="1280"/>
      <c r="C18" s="1280"/>
      <c r="D18" s="706"/>
      <c r="E18" s="255"/>
      <c r="F18" s="251"/>
      <c r="G18" s="252"/>
      <c r="H18" s="256"/>
      <c r="I18" s="253"/>
      <c r="J18" s="253"/>
      <c r="K18" s="254"/>
      <c r="L18" s="253"/>
      <c r="M18" s="253"/>
      <c r="N18" s="257"/>
    </row>
    <row r="19" spans="1:14" s="234" customFormat="1" x14ac:dyDescent="0.25">
      <c r="B19" s="1280"/>
      <c r="C19" s="1280"/>
      <c r="D19" s="706"/>
      <c r="E19" s="255"/>
      <c r="F19" s="251"/>
      <c r="G19" s="252"/>
      <c r="H19" s="256"/>
      <c r="I19" s="258"/>
      <c r="J19" s="258"/>
      <c r="K19" s="254"/>
      <c r="L19" s="258"/>
      <c r="M19" s="258"/>
      <c r="N19" s="257"/>
    </row>
    <row r="20" spans="1:14" s="234" customFormat="1" x14ac:dyDescent="0.25">
      <c r="B20" s="1280"/>
      <c r="C20" s="1280"/>
      <c r="D20" s="706"/>
      <c r="E20" s="255"/>
      <c r="F20" s="251"/>
      <c r="G20" s="252"/>
      <c r="H20" s="256"/>
      <c r="I20" s="245"/>
      <c r="J20" s="245"/>
      <c r="K20" s="233"/>
      <c r="L20" s="245"/>
      <c r="M20" s="245"/>
      <c r="N20" s="257"/>
    </row>
    <row r="21" spans="1:14" s="234" customFormat="1" x14ac:dyDescent="0.25">
      <c r="B21" s="1280"/>
      <c r="C21" s="1280"/>
      <c r="D21" s="706"/>
      <c r="E21" s="255"/>
      <c r="F21" s="251"/>
      <c r="G21" s="252"/>
      <c r="H21" s="256"/>
      <c r="I21" s="245"/>
      <c r="J21" s="245"/>
      <c r="K21" s="233"/>
      <c r="L21" s="245"/>
      <c r="M21" s="245"/>
      <c r="N21" s="257"/>
    </row>
    <row r="22" spans="1:14" s="234" customFormat="1" ht="15.75" thickBot="1" x14ac:dyDescent="0.3">
      <c r="B22" s="1281" t="s">
        <v>16</v>
      </c>
      <c r="C22" s="1282"/>
      <c r="D22" s="706"/>
      <c r="E22" s="259">
        <f>SUM(E15:E21)</f>
        <v>1191683244</v>
      </c>
      <c r="F22" s="259">
        <f>SUM(F15:F21)</f>
        <v>438</v>
      </c>
      <c r="G22" s="252"/>
      <c r="H22" s="256"/>
      <c r="I22" s="245"/>
      <c r="J22" s="245"/>
      <c r="K22" s="233"/>
      <c r="L22" s="245"/>
      <c r="M22" s="245"/>
      <c r="N22" s="257"/>
    </row>
    <row r="23" spans="1:14" s="234" customFormat="1" ht="45.75" thickBot="1" x14ac:dyDescent="0.3">
      <c r="A23" s="260"/>
      <c r="B23" s="261" t="s">
        <v>17</v>
      </c>
      <c r="C23" s="261" t="s">
        <v>18</v>
      </c>
      <c r="D23" s="232"/>
      <c r="E23" s="248"/>
      <c r="F23" s="248"/>
      <c r="G23" s="248"/>
      <c r="H23" s="248"/>
      <c r="I23" s="262"/>
      <c r="J23" s="262"/>
      <c r="K23" s="254"/>
      <c r="L23" s="262"/>
      <c r="M23" s="262"/>
      <c r="N23" s="232"/>
    </row>
    <row r="24" spans="1:14" s="234" customFormat="1" ht="15.75" thickBot="1" x14ac:dyDescent="0.3">
      <c r="A24" s="263">
        <v>1</v>
      </c>
      <c r="B24" s="232"/>
      <c r="C24" s="264">
        <f>+F22*0.8</f>
        <v>350.40000000000003</v>
      </c>
      <c r="D24" s="253"/>
      <c r="E24" s="265">
        <f>E22</f>
        <v>1191683244</v>
      </c>
      <c r="F24" s="266"/>
      <c r="G24" s="266"/>
      <c r="H24" s="266"/>
      <c r="I24" s="267"/>
      <c r="J24" s="267"/>
      <c r="K24" s="254"/>
      <c r="L24" s="267"/>
      <c r="M24" s="267"/>
      <c r="N24" s="232"/>
    </row>
    <row r="25" spans="1:14" x14ac:dyDescent="0.25">
      <c r="A25" s="268"/>
      <c r="B25" s="232"/>
      <c r="C25" s="269"/>
      <c r="D25" s="253"/>
      <c r="E25" s="270"/>
      <c r="F25" s="266"/>
      <c r="G25" s="266"/>
      <c r="H25" s="266"/>
      <c r="I25" s="267"/>
      <c r="J25" s="267"/>
      <c r="K25" s="254"/>
      <c r="L25" s="267"/>
      <c r="M25" s="267"/>
      <c r="N25" s="232"/>
    </row>
    <row r="26" spans="1:14" x14ac:dyDescent="0.25">
      <c r="A26" s="268"/>
      <c r="B26" s="232"/>
      <c r="C26" s="269"/>
      <c r="D26" s="253"/>
      <c r="E26" s="270"/>
      <c r="F26" s="266"/>
      <c r="G26" s="266"/>
      <c r="H26" s="266"/>
      <c r="I26" s="267"/>
      <c r="J26" s="267"/>
      <c r="K26" s="254"/>
      <c r="L26" s="267"/>
      <c r="M26" s="267"/>
      <c r="N26" s="232"/>
    </row>
    <row r="27" spans="1:14" x14ac:dyDescent="0.25">
      <c r="A27" s="268"/>
      <c r="B27" s="271" t="s">
        <v>19</v>
      </c>
      <c r="C27" s="272"/>
      <c r="D27" s="272"/>
      <c r="E27" s="272"/>
      <c r="F27" s="272"/>
      <c r="G27" s="272"/>
      <c r="H27" s="272"/>
      <c r="I27" s="245"/>
      <c r="J27" s="245"/>
      <c r="K27" s="233"/>
      <c r="L27" s="245"/>
      <c r="M27" s="245"/>
      <c r="N27" s="246"/>
    </row>
    <row r="28" spans="1:14" x14ac:dyDescent="0.25">
      <c r="A28" s="268"/>
      <c r="B28" s="272"/>
      <c r="C28" s="272"/>
      <c r="D28" s="272"/>
      <c r="E28" s="272"/>
      <c r="F28" s="272"/>
      <c r="G28" s="272"/>
      <c r="H28" s="272"/>
      <c r="I28" s="245"/>
      <c r="J28" s="245"/>
      <c r="K28" s="233"/>
      <c r="L28" s="245"/>
      <c r="M28" s="245"/>
      <c r="N28" s="246"/>
    </row>
    <row r="29" spans="1:14" x14ac:dyDescent="0.25">
      <c r="A29" s="268"/>
      <c r="B29" s="273" t="s">
        <v>20</v>
      </c>
      <c r="C29" s="273" t="s">
        <v>21</v>
      </c>
      <c r="D29" s="273" t="s">
        <v>22</v>
      </c>
      <c r="E29" s="272"/>
      <c r="F29" s="272"/>
      <c r="G29" s="272"/>
      <c r="H29" s="272"/>
      <c r="I29" s="245"/>
      <c r="J29" s="245"/>
      <c r="K29" s="233"/>
      <c r="L29" s="245"/>
      <c r="M29" s="245"/>
      <c r="N29" s="246"/>
    </row>
    <row r="30" spans="1:14" x14ac:dyDescent="0.25">
      <c r="A30" s="268"/>
      <c r="B30" s="255" t="s">
        <v>23</v>
      </c>
      <c r="C30" s="709" t="s">
        <v>21</v>
      </c>
      <c r="D30" s="255"/>
      <c r="E30" s="272"/>
      <c r="F30" s="272"/>
      <c r="G30" s="272"/>
      <c r="H30" s="272"/>
      <c r="I30" s="245"/>
      <c r="J30" s="245"/>
      <c r="K30" s="233"/>
      <c r="L30" s="245"/>
      <c r="M30" s="245"/>
      <c r="N30" s="246"/>
    </row>
    <row r="31" spans="1:14" x14ac:dyDescent="0.25">
      <c r="A31" s="268"/>
      <c r="B31" s="255" t="s">
        <v>25</v>
      </c>
      <c r="C31" s="709" t="s">
        <v>21</v>
      </c>
      <c r="D31" s="255"/>
      <c r="E31" s="272"/>
      <c r="F31" s="272"/>
      <c r="G31" s="272"/>
      <c r="H31" s="272"/>
      <c r="I31" s="245"/>
      <c r="J31" s="245"/>
      <c r="K31" s="233"/>
      <c r="L31" s="245"/>
      <c r="M31" s="245"/>
      <c r="N31" s="246"/>
    </row>
    <row r="32" spans="1:14" x14ac:dyDescent="0.25">
      <c r="A32" s="268"/>
      <c r="B32" s="255" t="s">
        <v>26</v>
      </c>
      <c r="C32" s="709" t="s">
        <v>21</v>
      </c>
      <c r="D32" s="255"/>
      <c r="E32" s="272"/>
      <c r="F32" s="272"/>
      <c r="G32" s="272"/>
      <c r="H32" s="272"/>
      <c r="I32" s="245"/>
      <c r="J32" s="245"/>
      <c r="K32" s="233"/>
      <c r="L32" s="245"/>
      <c r="M32" s="245"/>
      <c r="N32" s="246"/>
    </row>
    <row r="33" spans="1:18" x14ac:dyDescent="0.25">
      <c r="A33" s="268"/>
      <c r="B33" s="255" t="s">
        <v>27</v>
      </c>
      <c r="C33" s="709" t="s">
        <v>21</v>
      </c>
      <c r="D33" s="255"/>
      <c r="E33" s="272"/>
      <c r="F33" s="272"/>
      <c r="G33" s="272"/>
      <c r="H33" s="272"/>
      <c r="I33" s="245"/>
      <c r="J33" s="245"/>
      <c r="K33" s="233"/>
      <c r="L33" s="245"/>
      <c r="M33" s="245"/>
      <c r="N33" s="246"/>
    </row>
    <row r="34" spans="1:18" x14ac:dyDescent="0.25">
      <c r="A34" s="268"/>
      <c r="B34" s="272"/>
      <c r="C34" s="272"/>
      <c r="D34" s="272"/>
      <c r="E34" s="272"/>
      <c r="F34" s="272"/>
      <c r="G34" s="272"/>
      <c r="H34" s="272"/>
      <c r="I34" s="245"/>
      <c r="J34" s="245"/>
      <c r="K34" s="233"/>
      <c r="L34" s="245"/>
      <c r="M34" s="245"/>
      <c r="N34" s="246"/>
    </row>
    <row r="35" spans="1:18" x14ac:dyDescent="0.25">
      <c r="A35" s="268"/>
      <c r="B35" s="272"/>
      <c r="C35" s="272"/>
      <c r="D35" s="272"/>
      <c r="E35" s="272"/>
      <c r="F35" s="272"/>
      <c r="G35" s="272"/>
      <c r="H35" s="272"/>
      <c r="I35" s="245"/>
      <c r="J35" s="245"/>
      <c r="K35" s="233"/>
      <c r="L35" s="245"/>
      <c r="M35" s="245"/>
      <c r="N35" s="246"/>
    </row>
    <row r="36" spans="1:18" x14ac:dyDescent="0.25">
      <c r="A36" s="268"/>
      <c r="B36" s="271" t="s">
        <v>28</v>
      </c>
      <c r="C36" s="272"/>
      <c r="D36" s="272"/>
      <c r="E36" s="272"/>
      <c r="F36" s="272"/>
      <c r="G36" s="272"/>
      <c r="H36" s="272"/>
      <c r="I36" s="245"/>
      <c r="J36" s="245"/>
      <c r="K36" s="233"/>
      <c r="L36" s="245"/>
      <c r="M36" s="245"/>
      <c r="N36" s="246"/>
    </row>
    <row r="37" spans="1:18" x14ac:dyDescent="0.25">
      <c r="A37" s="268"/>
      <c r="B37" s="272"/>
      <c r="C37" s="272"/>
      <c r="D37" s="272"/>
      <c r="E37" s="272"/>
      <c r="F37" s="272"/>
      <c r="G37" s="272"/>
      <c r="H37" s="272"/>
      <c r="I37" s="245"/>
      <c r="J37" s="245"/>
      <c r="K37" s="233"/>
      <c r="L37" s="245"/>
      <c r="M37" s="245"/>
      <c r="N37" s="246"/>
    </row>
    <row r="38" spans="1:18" x14ac:dyDescent="0.25">
      <c r="A38" s="268"/>
      <c r="B38" s="272"/>
      <c r="C38" s="272"/>
      <c r="D38" s="272"/>
      <c r="E38" s="272"/>
      <c r="F38" s="272"/>
      <c r="G38" s="272"/>
      <c r="H38" s="272"/>
      <c r="I38" s="245"/>
      <c r="J38" s="245"/>
      <c r="K38" s="233"/>
      <c r="L38" s="245"/>
      <c r="M38" s="245"/>
      <c r="N38" s="246"/>
    </row>
    <row r="39" spans="1:18" x14ac:dyDescent="0.25">
      <c r="A39" s="268"/>
      <c r="B39" s="273" t="s">
        <v>20</v>
      </c>
      <c r="C39" s="273" t="s">
        <v>29</v>
      </c>
      <c r="D39" s="274" t="s">
        <v>30</v>
      </c>
      <c r="E39" s="274" t="s">
        <v>31</v>
      </c>
      <c r="F39" s="272"/>
      <c r="G39" s="272"/>
      <c r="H39" s="272"/>
      <c r="I39" s="245"/>
      <c r="J39" s="245"/>
      <c r="K39" s="233"/>
      <c r="L39" s="245"/>
      <c r="M39" s="245"/>
      <c r="N39" s="246"/>
      <c r="P39" s="2">
        <v>2014</v>
      </c>
    </row>
    <row r="40" spans="1:18" ht="28.5" x14ac:dyDescent="0.25">
      <c r="A40" s="268"/>
      <c r="B40" s="275" t="s">
        <v>32</v>
      </c>
      <c r="C40" s="276">
        <v>40</v>
      </c>
      <c r="D40" s="709">
        <v>0</v>
      </c>
      <c r="E40" s="1283">
        <f>+D40+D41</f>
        <v>25</v>
      </c>
      <c r="F40" s="272"/>
      <c r="G40" s="272"/>
      <c r="H40" s="272"/>
      <c r="I40" s="245"/>
      <c r="J40" s="245"/>
      <c r="K40" s="233"/>
      <c r="L40" s="245"/>
      <c r="M40" s="245"/>
      <c r="N40" s="246"/>
      <c r="P40" s="2">
        <v>1999</v>
      </c>
    </row>
    <row r="41" spans="1:18" ht="42.75" x14ac:dyDescent="0.25">
      <c r="A41" s="268"/>
      <c r="B41" s="275" t="s">
        <v>33</v>
      </c>
      <c r="C41" s="276">
        <v>60</v>
      </c>
      <c r="D41" s="709">
        <v>25</v>
      </c>
      <c r="E41" s="1284"/>
      <c r="F41" s="272"/>
      <c r="G41" s="272"/>
      <c r="H41" s="272"/>
      <c r="I41" s="245"/>
      <c r="J41" s="245"/>
      <c r="K41" s="233"/>
      <c r="L41" s="245"/>
      <c r="M41" s="245"/>
      <c r="N41" s="246"/>
      <c r="P41" s="2">
        <f>P39-P40</f>
        <v>15</v>
      </c>
      <c r="Q41" s="2">
        <v>12</v>
      </c>
      <c r="R41" s="2">
        <f>P41*Q41</f>
        <v>180</v>
      </c>
    </row>
    <row r="42" spans="1:18" x14ac:dyDescent="0.25">
      <c r="A42" s="268"/>
      <c r="B42" s="232"/>
      <c r="C42" s="269"/>
      <c r="D42" s="253"/>
      <c r="E42" s="270"/>
      <c r="F42" s="266"/>
      <c r="G42" s="266"/>
      <c r="H42" s="266"/>
      <c r="I42" s="267"/>
      <c r="J42" s="267"/>
      <c r="K42" s="254"/>
      <c r="L42" s="267"/>
      <c r="M42" s="267"/>
      <c r="N42" s="232"/>
    </row>
    <row r="43" spans="1:18" x14ac:dyDescent="0.25">
      <c r="A43" s="36"/>
      <c r="C43" s="37"/>
      <c r="D43" s="21"/>
      <c r="E43" s="38"/>
      <c r="F43" s="34"/>
      <c r="G43" s="34"/>
      <c r="H43" s="34"/>
      <c r="I43" s="35"/>
      <c r="J43" s="35"/>
      <c r="K43" s="277"/>
      <c r="L43" s="35"/>
      <c r="M43" s="35"/>
    </row>
    <row r="44" spans="1:18" x14ac:dyDescent="0.25">
      <c r="A44" s="36"/>
      <c r="C44" s="37"/>
      <c r="D44" s="21"/>
      <c r="E44" s="38"/>
      <c r="F44" s="34"/>
      <c r="G44" s="34"/>
      <c r="H44" s="34"/>
      <c r="I44" s="35"/>
      <c r="J44" s="35"/>
      <c r="K44" s="277"/>
      <c r="L44" s="35"/>
      <c r="M44" s="35"/>
    </row>
    <row r="45" spans="1:18" ht="15.75" thickBot="1" x14ac:dyDescent="0.3">
      <c r="M45" s="1083" t="s">
        <v>34</v>
      </c>
      <c r="N45" s="1083"/>
    </row>
    <row r="46" spans="1:18" x14ac:dyDescent="0.25">
      <c r="B46" s="39" t="s">
        <v>35</v>
      </c>
      <c r="M46" s="45"/>
      <c r="N46" s="45"/>
    </row>
    <row r="47" spans="1:18" ht="15.75" thickBot="1" x14ac:dyDescent="0.3">
      <c r="M47" s="45"/>
      <c r="N47" s="45"/>
    </row>
    <row r="48" spans="1:18" s="14" customFormat="1" ht="109.5" customHeight="1" x14ac:dyDescent="0.25">
      <c r="B48" s="46" t="s">
        <v>36</v>
      </c>
      <c r="C48" s="46" t="s">
        <v>37</v>
      </c>
      <c r="D48" s="46" t="s">
        <v>38</v>
      </c>
      <c r="E48" s="46" t="s">
        <v>39</v>
      </c>
      <c r="F48" s="46" t="s">
        <v>40</v>
      </c>
      <c r="G48" s="46" t="s">
        <v>41</v>
      </c>
      <c r="H48" s="46" t="s">
        <v>42</v>
      </c>
      <c r="I48" s="46" t="s">
        <v>43</v>
      </c>
      <c r="J48" s="46" t="s">
        <v>44</v>
      </c>
      <c r="K48" s="278" t="s">
        <v>45</v>
      </c>
      <c r="L48" s="46" t="s">
        <v>46</v>
      </c>
      <c r="M48" s="47" t="s">
        <v>47</v>
      </c>
      <c r="N48" s="46" t="s">
        <v>48</v>
      </c>
      <c r="O48" s="46" t="s">
        <v>49</v>
      </c>
      <c r="P48" s="48" t="s">
        <v>50</v>
      </c>
      <c r="Q48" s="48" t="s">
        <v>51</v>
      </c>
    </row>
    <row r="49" spans="1:26" s="60" customFormat="1" ht="90" x14ac:dyDescent="0.25">
      <c r="A49" s="62">
        <v>1</v>
      </c>
      <c r="B49" s="49" t="s">
        <v>1082</v>
      </c>
      <c r="C49" s="50" t="s">
        <v>1082</v>
      </c>
      <c r="D49" s="49" t="s">
        <v>1083</v>
      </c>
      <c r="E49" s="64" t="s">
        <v>1084</v>
      </c>
      <c r="F49" s="52" t="s">
        <v>21</v>
      </c>
      <c r="G49" s="53"/>
      <c r="H49" s="54">
        <v>36339</v>
      </c>
      <c r="I49" s="55" t="s">
        <v>1085</v>
      </c>
      <c r="J49" s="55" t="s">
        <v>22</v>
      </c>
      <c r="K49" s="101">
        <v>0</v>
      </c>
      <c r="L49" s="279">
        <v>180</v>
      </c>
      <c r="M49" s="51">
        <v>70</v>
      </c>
      <c r="N49" s="56">
        <f>+M49*G49</f>
        <v>0</v>
      </c>
      <c r="O49" s="57">
        <v>45150000</v>
      </c>
      <c r="P49" s="57">
        <v>59</v>
      </c>
      <c r="Q49" s="58" t="s">
        <v>1086</v>
      </c>
      <c r="S49" s="59"/>
      <c r="T49" s="59"/>
      <c r="U49" s="59"/>
      <c r="V49" s="59"/>
      <c r="W49" s="59"/>
      <c r="X49" s="59"/>
      <c r="Y49" s="59"/>
      <c r="Z49" s="59"/>
    </row>
    <row r="50" spans="1:26" s="60" customFormat="1" ht="30" x14ac:dyDescent="0.25">
      <c r="A50" s="62">
        <f>+A49+1</f>
        <v>2</v>
      </c>
      <c r="B50" s="49" t="s">
        <v>1082</v>
      </c>
      <c r="C50" s="50" t="s">
        <v>1082</v>
      </c>
      <c r="D50" s="49" t="s">
        <v>1087</v>
      </c>
      <c r="E50" s="51">
        <v>4600045138</v>
      </c>
      <c r="F50" s="52" t="s">
        <v>21</v>
      </c>
      <c r="G50" s="52"/>
      <c r="H50" s="54">
        <v>41296</v>
      </c>
      <c r="I50" s="280">
        <v>41614</v>
      </c>
      <c r="J50" s="55" t="s">
        <v>22</v>
      </c>
      <c r="K50" s="101">
        <v>10</v>
      </c>
      <c r="L50" s="279">
        <v>0</v>
      </c>
      <c r="M50" s="51">
        <v>150</v>
      </c>
      <c r="N50" s="56"/>
      <c r="O50" s="57">
        <v>384818617</v>
      </c>
      <c r="P50" s="57">
        <v>60</v>
      </c>
      <c r="Q50" s="58"/>
      <c r="R50" s="59"/>
      <c r="S50" s="59"/>
      <c r="T50" s="59"/>
      <c r="U50" s="59"/>
      <c r="V50" s="59"/>
      <c r="W50" s="59"/>
      <c r="X50" s="59"/>
      <c r="Y50" s="59"/>
      <c r="Z50" s="59"/>
    </row>
    <row r="51" spans="1:26" s="60" customFormat="1" ht="30" x14ac:dyDescent="0.25">
      <c r="A51" s="62">
        <f t="shared" ref="A51:A56" si="0">+A50+1</f>
        <v>3</v>
      </c>
      <c r="B51" s="49" t="s">
        <v>1082</v>
      </c>
      <c r="C51" s="50" t="s">
        <v>1082</v>
      </c>
      <c r="D51" s="49" t="s">
        <v>1087</v>
      </c>
      <c r="E51" s="51">
        <v>4600045361</v>
      </c>
      <c r="F51" s="52" t="s">
        <v>21</v>
      </c>
      <c r="G51" s="52"/>
      <c r="H51" s="54">
        <v>41310</v>
      </c>
      <c r="I51" s="280">
        <v>41623</v>
      </c>
      <c r="J51" s="55" t="s">
        <v>22</v>
      </c>
      <c r="K51" s="101">
        <v>10</v>
      </c>
      <c r="L51" s="279">
        <v>0</v>
      </c>
      <c r="M51" s="51">
        <v>208</v>
      </c>
      <c r="N51" s="56"/>
      <c r="O51" s="57">
        <v>251464288</v>
      </c>
      <c r="P51" s="57">
        <v>60</v>
      </c>
      <c r="Q51" s="58"/>
      <c r="R51" s="59"/>
      <c r="S51" s="59"/>
      <c r="T51" s="59"/>
      <c r="U51" s="59"/>
      <c r="V51" s="59"/>
      <c r="W51" s="59"/>
      <c r="X51" s="59"/>
      <c r="Y51" s="59"/>
      <c r="Z51" s="59"/>
    </row>
    <row r="52" spans="1:26" s="60" customFormat="1" ht="30" x14ac:dyDescent="0.25">
      <c r="A52" s="62">
        <f t="shared" si="0"/>
        <v>4</v>
      </c>
      <c r="B52" s="49" t="s">
        <v>1082</v>
      </c>
      <c r="C52" s="50" t="s">
        <v>1082</v>
      </c>
      <c r="D52" s="49" t="s">
        <v>1087</v>
      </c>
      <c r="E52" s="51">
        <v>4600052562</v>
      </c>
      <c r="F52" s="52" t="s">
        <v>21</v>
      </c>
      <c r="G52" s="52"/>
      <c r="H52" s="54">
        <v>41659</v>
      </c>
      <c r="I52" s="280">
        <v>41903</v>
      </c>
      <c r="J52" s="55" t="s">
        <v>22</v>
      </c>
      <c r="K52" s="101">
        <v>8</v>
      </c>
      <c r="L52" s="279">
        <v>0</v>
      </c>
      <c r="M52" s="51">
        <v>150</v>
      </c>
      <c r="N52" s="56"/>
      <c r="O52" s="57">
        <v>316210087</v>
      </c>
      <c r="P52" s="57">
        <v>60</v>
      </c>
      <c r="Q52" s="58"/>
      <c r="R52" s="59"/>
      <c r="S52" s="59"/>
      <c r="T52" s="59"/>
      <c r="U52" s="59"/>
      <c r="V52" s="59"/>
      <c r="W52" s="59"/>
      <c r="X52" s="59"/>
      <c r="Y52" s="59"/>
      <c r="Z52" s="59"/>
    </row>
    <row r="53" spans="1:26" s="60" customFormat="1" ht="30" x14ac:dyDescent="0.25">
      <c r="A53" s="62">
        <f t="shared" si="0"/>
        <v>5</v>
      </c>
      <c r="B53" s="49" t="s">
        <v>1082</v>
      </c>
      <c r="C53" s="50" t="s">
        <v>1082</v>
      </c>
      <c r="D53" s="49" t="s">
        <v>1087</v>
      </c>
      <c r="E53" s="51">
        <v>4600056223</v>
      </c>
      <c r="F53" s="52" t="s">
        <v>21</v>
      </c>
      <c r="G53" s="52"/>
      <c r="H53" s="54">
        <v>41904</v>
      </c>
      <c r="I53" s="280">
        <v>41973</v>
      </c>
      <c r="J53" s="55" t="s">
        <v>22</v>
      </c>
      <c r="K53" s="101">
        <v>2</v>
      </c>
      <c r="L53" s="279">
        <v>0</v>
      </c>
      <c r="M53" s="51">
        <v>150</v>
      </c>
      <c r="N53" s="56"/>
      <c r="O53" s="57">
        <v>98036265</v>
      </c>
      <c r="P53" s="57">
        <v>60</v>
      </c>
      <c r="Q53" s="58"/>
      <c r="R53" s="59"/>
      <c r="S53" s="59"/>
      <c r="T53" s="59"/>
      <c r="U53" s="59"/>
      <c r="V53" s="59"/>
      <c r="W53" s="59"/>
      <c r="X53" s="59"/>
      <c r="Y53" s="59"/>
      <c r="Z53" s="59"/>
    </row>
    <row r="54" spans="1:26" s="60" customFormat="1" ht="30" x14ac:dyDescent="0.25">
      <c r="A54" s="62">
        <f t="shared" si="0"/>
        <v>6</v>
      </c>
      <c r="B54" s="49" t="s">
        <v>1082</v>
      </c>
      <c r="C54" s="50" t="s">
        <v>1082</v>
      </c>
      <c r="D54" s="49" t="s">
        <v>1087</v>
      </c>
      <c r="E54" s="51">
        <v>4600044852</v>
      </c>
      <c r="F54" s="52" t="s">
        <v>21</v>
      </c>
      <c r="G54" s="52"/>
      <c r="H54" s="54">
        <v>41292</v>
      </c>
      <c r="I54" s="280">
        <v>41611</v>
      </c>
      <c r="J54" s="55" t="s">
        <v>22</v>
      </c>
      <c r="K54" s="101">
        <v>0</v>
      </c>
      <c r="L54" s="279">
        <v>10</v>
      </c>
      <c r="M54" s="51">
        <v>25</v>
      </c>
      <c r="N54" s="56"/>
      <c r="O54" s="57">
        <v>25000000</v>
      </c>
      <c r="P54" s="57">
        <v>61</v>
      </c>
      <c r="Q54" s="58"/>
      <c r="R54" s="59"/>
      <c r="S54" s="59"/>
      <c r="T54" s="59"/>
      <c r="U54" s="59"/>
      <c r="V54" s="59"/>
      <c r="W54" s="59"/>
      <c r="X54" s="59"/>
      <c r="Y54" s="59"/>
      <c r="Z54" s="59"/>
    </row>
    <row r="55" spans="1:26" s="60" customFormat="1" ht="30" x14ac:dyDescent="0.25">
      <c r="A55" s="62">
        <f t="shared" si="0"/>
        <v>7</v>
      </c>
      <c r="B55" s="49" t="s">
        <v>1082</v>
      </c>
      <c r="C55" s="50" t="s">
        <v>1082</v>
      </c>
      <c r="D55" s="49" t="s">
        <v>1087</v>
      </c>
      <c r="E55" s="51">
        <v>4600051966</v>
      </c>
      <c r="F55" s="52" t="s">
        <v>21</v>
      </c>
      <c r="G55" s="52"/>
      <c r="H55" s="54">
        <v>41653</v>
      </c>
      <c r="I55" s="280">
        <v>41833</v>
      </c>
      <c r="J55" s="55" t="s">
        <v>22</v>
      </c>
      <c r="K55" s="101">
        <v>6</v>
      </c>
      <c r="L55" s="279">
        <v>0</v>
      </c>
      <c r="M55" s="51">
        <v>57</v>
      </c>
      <c r="N55" s="56"/>
      <c r="O55" s="57">
        <v>33744000</v>
      </c>
      <c r="P55" s="57">
        <v>61</v>
      </c>
      <c r="Q55" s="58"/>
      <c r="R55" s="59"/>
      <c r="S55" s="59"/>
      <c r="T55" s="59"/>
      <c r="U55" s="59"/>
      <c r="V55" s="59"/>
      <c r="W55" s="59"/>
      <c r="X55" s="59"/>
      <c r="Y55" s="59"/>
      <c r="Z55" s="59"/>
    </row>
    <row r="56" spans="1:26" s="60" customFormat="1" ht="30" x14ac:dyDescent="0.25">
      <c r="A56" s="62">
        <f t="shared" si="0"/>
        <v>8</v>
      </c>
      <c r="B56" s="49" t="s">
        <v>1082</v>
      </c>
      <c r="C56" s="50" t="s">
        <v>1082</v>
      </c>
      <c r="D56" s="49" t="s">
        <v>1087</v>
      </c>
      <c r="E56" s="51">
        <v>4600054659</v>
      </c>
      <c r="F56" s="52" t="s">
        <v>21</v>
      </c>
      <c r="G56" s="52"/>
      <c r="H56" s="54">
        <v>41836</v>
      </c>
      <c r="I56" s="280">
        <v>41974</v>
      </c>
      <c r="J56" s="55" t="s">
        <v>22</v>
      </c>
      <c r="K56" s="101">
        <v>0</v>
      </c>
      <c r="L56" s="279">
        <v>4</v>
      </c>
      <c r="M56" s="51">
        <v>57</v>
      </c>
      <c r="N56" s="56"/>
      <c r="O56" s="57">
        <v>25308000</v>
      </c>
      <c r="P56" s="57">
        <v>61</v>
      </c>
      <c r="Q56" s="58"/>
      <c r="R56" s="59"/>
      <c r="S56" s="59"/>
      <c r="T56" s="59"/>
      <c r="U56" s="59"/>
      <c r="V56" s="59"/>
      <c r="W56" s="59"/>
      <c r="X56" s="59"/>
      <c r="Y56" s="59"/>
      <c r="Z56" s="59"/>
    </row>
    <row r="57" spans="1:26" s="60" customFormat="1" x14ac:dyDescent="0.25">
      <c r="A57" s="62"/>
      <c r="B57" s="63" t="s">
        <v>31</v>
      </c>
      <c r="C57" s="50"/>
      <c r="D57" s="49"/>
      <c r="E57" s="51"/>
      <c r="F57" s="52"/>
      <c r="G57" s="52"/>
      <c r="H57" s="52"/>
      <c r="I57" s="280"/>
      <c r="J57" s="55"/>
      <c r="K57" s="281">
        <f t="shared" ref="K57" si="1">SUM(K49:K56)</f>
        <v>36</v>
      </c>
      <c r="L57" s="67">
        <f t="shared" ref="L57:N57" si="2">SUM(L49:L56)</f>
        <v>194</v>
      </c>
      <c r="M57" s="66">
        <f t="shared" si="2"/>
        <v>867</v>
      </c>
      <c r="N57" s="67">
        <f t="shared" si="2"/>
        <v>0</v>
      </c>
      <c r="O57" s="57"/>
      <c r="P57" s="57"/>
      <c r="Q57" s="68"/>
    </row>
    <row r="58" spans="1:26" s="69" customFormat="1" x14ac:dyDescent="0.25">
      <c r="E58" s="70"/>
      <c r="K58" s="282"/>
    </row>
    <row r="59" spans="1:26" s="69" customFormat="1" x14ac:dyDescent="0.25">
      <c r="B59" s="1069" t="s">
        <v>76</v>
      </c>
      <c r="C59" s="1069" t="s">
        <v>77</v>
      </c>
      <c r="D59" s="1071" t="s">
        <v>78</v>
      </c>
      <c r="E59" s="1071"/>
      <c r="K59" s="282"/>
    </row>
    <row r="60" spans="1:26" s="69" customFormat="1" x14ac:dyDescent="0.25">
      <c r="B60" s="1070"/>
      <c r="C60" s="1070"/>
      <c r="D60" s="673" t="s">
        <v>79</v>
      </c>
      <c r="E60" s="71" t="s">
        <v>80</v>
      </c>
      <c r="K60" s="282"/>
    </row>
    <row r="61" spans="1:26" s="69" customFormat="1" ht="30.6" customHeight="1" x14ac:dyDescent="0.25">
      <c r="B61" s="72" t="s">
        <v>81</v>
      </c>
      <c r="C61" s="73">
        <f>+K57</f>
        <v>36</v>
      </c>
      <c r="D61" s="74" t="s">
        <v>21</v>
      </c>
      <c r="E61" s="75"/>
      <c r="F61" s="76"/>
      <c r="G61" s="76"/>
      <c r="H61" s="76"/>
      <c r="I61" s="76"/>
      <c r="J61" s="76"/>
      <c r="K61" s="283"/>
      <c r="L61" s="76"/>
      <c r="M61" s="76"/>
    </row>
    <row r="62" spans="1:26" s="69" customFormat="1" ht="30" customHeight="1" x14ac:dyDescent="0.25">
      <c r="B62" s="72" t="s">
        <v>82</v>
      </c>
      <c r="C62" s="73">
        <f>+M57</f>
        <v>867</v>
      </c>
      <c r="D62" s="74" t="s">
        <v>21</v>
      </c>
      <c r="E62" s="75"/>
      <c r="K62" s="282"/>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284" t="s">
        <v>93</v>
      </c>
      <c r="L68" s="79" t="s">
        <v>94</v>
      </c>
      <c r="M68" s="80" t="s">
        <v>95</v>
      </c>
      <c r="N68" s="80" t="s">
        <v>96</v>
      </c>
      <c r="O68" s="1084" t="s">
        <v>97</v>
      </c>
      <c r="P68" s="1086"/>
      <c r="Q68" s="79" t="s">
        <v>98</v>
      </c>
    </row>
    <row r="69" spans="2:17" x14ac:dyDescent="0.25">
      <c r="B69" s="81" t="s">
        <v>99</v>
      </c>
      <c r="C69" s="81" t="s">
        <v>100</v>
      </c>
      <c r="D69" s="82" t="s">
        <v>1088</v>
      </c>
      <c r="E69" s="82">
        <v>55</v>
      </c>
      <c r="F69" s="83" t="s">
        <v>22</v>
      </c>
      <c r="G69" s="83" t="s">
        <v>1089</v>
      </c>
      <c r="H69" s="83" t="s">
        <v>21</v>
      </c>
      <c r="I69" s="84" t="s">
        <v>22</v>
      </c>
      <c r="J69" s="84" t="s">
        <v>21</v>
      </c>
      <c r="K69" s="285" t="s">
        <v>21</v>
      </c>
      <c r="L69" s="41" t="s">
        <v>21</v>
      </c>
      <c r="M69" s="41" t="s">
        <v>21</v>
      </c>
      <c r="N69" s="41" t="s">
        <v>21</v>
      </c>
      <c r="O69" s="994" t="s">
        <v>1090</v>
      </c>
      <c r="P69" s="996"/>
      <c r="Q69" s="668" t="s">
        <v>21</v>
      </c>
    </row>
    <row r="70" spans="2:17" x14ac:dyDescent="0.25">
      <c r="B70" s="81" t="s">
        <v>99</v>
      </c>
      <c r="C70" s="81" t="s">
        <v>100</v>
      </c>
      <c r="D70" s="82" t="s">
        <v>1091</v>
      </c>
      <c r="E70" s="82">
        <v>65</v>
      </c>
      <c r="F70" s="83" t="s">
        <v>22</v>
      </c>
      <c r="G70" s="83" t="s">
        <v>1089</v>
      </c>
      <c r="H70" s="83" t="s">
        <v>21</v>
      </c>
      <c r="I70" s="84" t="s">
        <v>22</v>
      </c>
      <c r="J70" s="84" t="s">
        <v>21</v>
      </c>
      <c r="K70" s="285" t="s">
        <v>21</v>
      </c>
      <c r="L70" s="41" t="s">
        <v>21</v>
      </c>
      <c r="M70" s="41" t="s">
        <v>21</v>
      </c>
      <c r="N70" s="41" t="s">
        <v>21</v>
      </c>
      <c r="O70" s="994" t="s">
        <v>1090</v>
      </c>
      <c r="P70" s="996"/>
      <c r="Q70" s="668" t="s">
        <v>21</v>
      </c>
    </row>
    <row r="71" spans="2:17" x14ac:dyDescent="0.25">
      <c r="B71" s="81" t="s">
        <v>99</v>
      </c>
      <c r="C71" s="81" t="s">
        <v>100</v>
      </c>
      <c r="D71" s="82" t="s">
        <v>1092</v>
      </c>
      <c r="E71" s="82">
        <v>78</v>
      </c>
      <c r="F71" s="83" t="s">
        <v>22</v>
      </c>
      <c r="G71" s="83" t="s">
        <v>1089</v>
      </c>
      <c r="H71" s="83" t="s">
        <v>21</v>
      </c>
      <c r="I71" s="84" t="s">
        <v>22</v>
      </c>
      <c r="J71" s="84" t="s">
        <v>21</v>
      </c>
      <c r="K71" s="285" t="s">
        <v>21</v>
      </c>
      <c r="L71" s="41" t="s">
        <v>21</v>
      </c>
      <c r="M71" s="41" t="s">
        <v>21</v>
      </c>
      <c r="N71" s="41" t="s">
        <v>21</v>
      </c>
      <c r="O71" s="994" t="s">
        <v>1090</v>
      </c>
      <c r="P71" s="996"/>
      <c r="Q71" s="668" t="s">
        <v>21</v>
      </c>
    </row>
    <row r="72" spans="2:17" x14ac:dyDescent="0.25">
      <c r="B72" s="81" t="s">
        <v>99</v>
      </c>
      <c r="C72" s="81" t="s">
        <v>100</v>
      </c>
      <c r="D72" s="82" t="s">
        <v>1093</v>
      </c>
      <c r="E72" s="82">
        <v>78</v>
      </c>
      <c r="F72" s="83" t="s">
        <v>22</v>
      </c>
      <c r="G72" s="83" t="s">
        <v>1089</v>
      </c>
      <c r="H72" s="83" t="s">
        <v>21</v>
      </c>
      <c r="I72" s="84" t="s">
        <v>22</v>
      </c>
      <c r="J72" s="84" t="s">
        <v>21</v>
      </c>
      <c r="K72" s="285" t="s">
        <v>21</v>
      </c>
      <c r="L72" s="41" t="s">
        <v>21</v>
      </c>
      <c r="M72" s="41" t="s">
        <v>21</v>
      </c>
      <c r="N72" s="41" t="s">
        <v>21</v>
      </c>
      <c r="O72" s="994" t="s">
        <v>1090</v>
      </c>
      <c r="P72" s="996"/>
      <c r="Q72" s="668" t="s">
        <v>21</v>
      </c>
    </row>
    <row r="73" spans="2:17" x14ac:dyDescent="0.25">
      <c r="B73" s="81" t="s">
        <v>99</v>
      </c>
      <c r="C73" s="81" t="s">
        <v>100</v>
      </c>
      <c r="D73" s="82" t="s">
        <v>1094</v>
      </c>
      <c r="E73" s="82">
        <v>70</v>
      </c>
      <c r="F73" s="83" t="s">
        <v>22</v>
      </c>
      <c r="G73" s="83" t="s">
        <v>1089</v>
      </c>
      <c r="H73" s="83" t="s">
        <v>21</v>
      </c>
      <c r="I73" s="84" t="s">
        <v>22</v>
      </c>
      <c r="J73" s="84" t="s">
        <v>21</v>
      </c>
      <c r="K73" s="285" t="s">
        <v>21</v>
      </c>
      <c r="L73" s="41" t="s">
        <v>21</v>
      </c>
      <c r="M73" s="41" t="s">
        <v>21</v>
      </c>
      <c r="N73" s="41" t="s">
        <v>21</v>
      </c>
      <c r="O73" s="994" t="s">
        <v>1090</v>
      </c>
      <c r="P73" s="996"/>
      <c r="Q73" s="668" t="s">
        <v>21</v>
      </c>
    </row>
    <row r="74" spans="2:17" x14ac:dyDescent="0.25">
      <c r="B74" s="81" t="s">
        <v>99</v>
      </c>
      <c r="C74" s="81" t="s">
        <v>100</v>
      </c>
      <c r="D74" s="82" t="s">
        <v>1095</v>
      </c>
      <c r="E74" s="82">
        <v>40</v>
      </c>
      <c r="F74" s="83" t="s">
        <v>22</v>
      </c>
      <c r="G74" s="83" t="s">
        <v>1089</v>
      </c>
      <c r="H74" s="83" t="s">
        <v>21</v>
      </c>
      <c r="I74" s="84" t="s">
        <v>22</v>
      </c>
      <c r="J74" s="84" t="s">
        <v>21</v>
      </c>
      <c r="K74" s="285" t="s">
        <v>21</v>
      </c>
      <c r="L74" s="41" t="s">
        <v>21</v>
      </c>
      <c r="M74" s="41" t="s">
        <v>21</v>
      </c>
      <c r="N74" s="41" t="s">
        <v>21</v>
      </c>
      <c r="O74" s="994" t="s">
        <v>1090</v>
      </c>
      <c r="P74" s="996"/>
      <c r="Q74" s="668" t="s">
        <v>21</v>
      </c>
    </row>
    <row r="75" spans="2:17" x14ac:dyDescent="0.25">
      <c r="B75" s="41" t="s">
        <v>99</v>
      </c>
      <c r="C75" s="41" t="s">
        <v>100</v>
      </c>
      <c r="D75" s="41" t="s">
        <v>1096</v>
      </c>
      <c r="E75" s="41">
        <v>52</v>
      </c>
      <c r="F75" s="668" t="s">
        <v>22</v>
      </c>
      <c r="G75" s="668" t="s">
        <v>1089</v>
      </c>
      <c r="H75" s="83" t="s">
        <v>21</v>
      </c>
      <c r="I75" s="84" t="s">
        <v>22</v>
      </c>
      <c r="J75" s="84" t="s">
        <v>21</v>
      </c>
      <c r="K75" s="285" t="s">
        <v>21</v>
      </c>
      <c r="L75" s="41" t="s">
        <v>21</v>
      </c>
      <c r="M75" s="41" t="s">
        <v>21</v>
      </c>
      <c r="N75" s="41" t="s">
        <v>21</v>
      </c>
      <c r="O75" s="994" t="s">
        <v>1090</v>
      </c>
      <c r="P75" s="996"/>
      <c r="Q75" s="668" t="s">
        <v>21</v>
      </c>
    </row>
    <row r="76" spans="2:17" x14ac:dyDescent="0.25">
      <c r="B76" s="2" t="s">
        <v>107</v>
      </c>
    </row>
    <row r="77" spans="2:17" x14ac:dyDescent="0.25">
      <c r="B77" s="2" t="s">
        <v>108</v>
      </c>
    </row>
    <row r="78" spans="2:17" x14ac:dyDescent="0.25">
      <c r="B78" s="2" t="s">
        <v>109</v>
      </c>
    </row>
    <row r="80" spans="2:17" ht="15.75" thickBot="1" x14ac:dyDescent="0.3"/>
    <row r="81" spans="1:17" ht="27" thickBot="1" x14ac:dyDescent="0.3">
      <c r="A81" s="232"/>
      <c r="B81" s="1292" t="s">
        <v>110</v>
      </c>
      <c r="C81" s="1293"/>
      <c r="D81" s="1293"/>
      <c r="E81" s="1293"/>
      <c r="F81" s="1293"/>
      <c r="G81" s="1293"/>
      <c r="H81" s="1293"/>
      <c r="I81" s="1293"/>
      <c r="J81" s="1293"/>
      <c r="K81" s="1293"/>
      <c r="L81" s="1293"/>
      <c r="M81" s="1293"/>
      <c r="N81" s="1294"/>
      <c r="O81" s="232"/>
      <c r="P81" s="232"/>
      <c r="Q81" s="232"/>
    </row>
    <row r="82" spans="1:17" x14ac:dyDescent="0.25">
      <c r="A82" s="232"/>
      <c r="B82" s="232"/>
      <c r="C82" s="232"/>
      <c r="D82" s="232"/>
      <c r="E82" s="232"/>
      <c r="F82" s="232"/>
      <c r="G82" s="232"/>
      <c r="H82" s="232"/>
      <c r="I82" s="232"/>
      <c r="J82" s="232"/>
      <c r="K82" s="233"/>
      <c r="L82" s="232"/>
      <c r="M82" s="232"/>
      <c r="N82" s="232"/>
      <c r="O82" s="232"/>
      <c r="P82" s="232"/>
      <c r="Q82" s="232"/>
    </row>
    <row r="83" spans="1:17" x14ac:dyDescent="0.25">
      <c r="A83" s="232"/>
      <c r="B83" s="232"/>
      <c r="C83" s="232"/>
      <c r="D83" s="232"/>
      <c r="E83" s="232"/>
      <c r="F83" s="232"/>
      <c r="G83" s="232"/>
      <c r="H83" s="232"/>
      <c r="I83" s="232"/>
      <c r="J83" s="232"/>
      <c r="K83" s="233"/>
      <c r="L83" s="232"/>
      <c r="M83" s="232"/>
      <c r="N83" s="232"/>
      <c r="O83" s="232"/>
      <c r="P83" s="232"/>
      <c r="Q83" s="232"/>
    </row>
    <row r="84" spans="1:17" x14ac:dyDescent="0.25">
      <c r="A84" s="232"/>
      <c r="B84" s="232"/>
      <c r="C84" s="232"/>
      <c r="D84" s="232"/>
      <c r="E84" s="232"/>
      <c r="F84" s="232"/>
      <c r="G84" s="232"/>
      <c r="H84" s="232"/>
      <c r="I84" s="232"/>
      <c r="J84" s="232"/>
      <c r="K84" s="233"/>
      <c r="L84" s="232"/>
      <c r="M84" s="232"/>
      <c r="N84" s="232"/>
      <c r="O84" s="232"/>
      <c r="P84" s="232"/>
      <c r="Q84" s="232"/>
    </row>
    <row r="85" spans="1:17" x14ac:dyDescent="0.25">
      <c r="A85" s="232"/>
      <c r="B85" s="232"/>
      <c r="C85" s="232"/>
      <c r="D85" s="232"/>
      <c r="E85" s="232"/>
      <c r="F85" s="232"/>
      <c r="G85" s="232"/>
      <c r="H85" s="232"/>
      <c r="I85" s="232"/>
      <c r="J85" s="232"/>
      <c r="K85" s="233"/>
      <c r="L85" s="232"/>
      <c r="M85" s="232"/>
      <c r="N85" s="232"/>
      <c r="O85" s="232"/>
      <c r="P85" s="232"/>
      <c r="Q85" s="232"/>
    </row>
    <row r="86" spans="1:17" ht="75" x14ac:dyDescent="0.25">
      <c r="A86" s="232"/>
      <c r="B86" s="286" t="s">
        <v>111</v>
      </c>
      <c r="C86" s="286" t="s">
        <v>112</v>
      </c>
      <c r="D86" s="286" t="s">
        <v>113</v>
      </c>
      <c r="E86" s="286" t="s">
        <v>114</v>
      </c>
      <c r="F86" s="286" t="s">
        <v>115</v>
      </c>
      <c r="G86" s="286" t="s">
        <v>116</v>
      </c>
      <c r="H86" s="286" t="s">
        <v>117</v>
      </c>
      <c r="I86" s="286" t="s">
        <v>118</v>
      </c>
      <c r="J86" s="1239" t="s">
        <v>119</v>
      </c>
      <c r="K86" s="1295"/>
      <c r="L86" s="1240"/>
      <c r="M86" s="286" t="s">
        <v>120</v>
      </c>
      <c r="N86" s="286" t="s">
        <v>121</v>
      </c>
      <c r="O86" s="286" t="s">
        <v>122</v>
      </c>
      <c r="P86" s="1239" t="s">
        <v>97</v>
      </c>
      <c r="Q86" s="1240"/>
    </row>
    <row r="87" spans="1:17" ht="60.75" customHeight="1" x14ac:dyDescent="0.25">
      <c r="A87" s="232"/>
      <c r="B87" s="287" t="s">
        <v>123</v>
      </c>
      <c r="C87" s="288">
        <v>1</v>
      </c>
      <c r="D87" s="261" t="s">
        <v>1097</v>
      </c>
      <c r="E87" s="153">
        <v>43252715</v>
      </c>
      <c r="F87" s="153" t="s">
        <v>1098</v>
      </c>
      <c r="G87" s="153" t="s">
        <v>1099</v>
      </c>
      <c r="H87" s="289">
        <v>38982</v>
      </c>
      <c r="I87" s="290" t="s">
        <v>1100</v>
      </c>
      <c r="J87" s="290" t="s">
        <v>1101</v>
      </c>
      <c r="K87" s="291" t="s">
        <v>1102</v>
      </c>
      <c r="L87" s="153" t="s">
        <v>858</v>
      </c>
      <c r="M87" s="255" t="s">
        <v>21</v>
      </c>
      <c r="N87" s="255" t="s">
        <v>21</v>
      </c>
      <c r="O87" s="255"/>
      <c r="P87" s="1296"/>
      <c r="Q87" s="1296"/>
    </row>
    <row r="88" spans="1:17" ht="60.75" customHeight="1" x14ac:dyDescent="0.25">
      <c r="A88" s="232"/>
      <c r="B88" s="287" t="s">
        <v>123</v>
      </c>
      <c r="C88" s="288">
        <v>1</v>
      </c>
      <c r="D88" s="292" t="s">
        <v>1103</v>
      </c>
      <c r="E88" s="153">
        <v>1020406555</v>
      </c>
      <c r="F88" s="153" t="s">
        <v>396</v>
      </c>
      <c r="G88" s="153" t="s">
        <v>217</v>
      </c>
      <c r="H88" s="289">
        <v>41096</v>
      </c>
      <c r="I88" s="290" t="s">
        <v>1100</v>
      </c>
      <c r="J88" s="290" t="s">
        <v>1101</v>
      </c>
      <c r="K88" s="291" t="s">
        <v>1104</v>
      </c>
      <c r="L88" s="153" t="s">
        <v>858</v>
      </c>
      <c r="M88" s="255" t="s">
        <v>21</v>
      </c>
      <c r="N88" s="255" t="s">
        <v>21</v>
      </c>
      <c r="O88" s="255"/>
      <c r="P88" s="709"/>
      <c r="Q88" s="709"/>
    </row>
    <row r="89" spans="1:17" ht="60.75" customHeight="1" x14ac:dyDescent="0.25">
      <c r="A89" s="232"/>
      <c r="B89" s="287" t="s">
        <v>123</v>
      </c>
      <c r="C89" s="288">
        <v>1</v>
      </c>
      <c r="D89" s="292" t="s">
        <v>1105</v>
      </c>
      <c r="E89" s="153">
        <v>43782275</v>
      </c>
      <c r="F89" s="153" t="s">
        <v>1106</v>
      </c>
      <c r="G89" s="153" t="s">
        <v>1099</v>
      </c>
      <c r="H89" s="289">
        <v>38982</v>
      </c>
      <c r="I89" s="290" t="s">
        <v>1100</v>
      </c>
      <c r="J89" s="290" t="s">
        <v>1107</v>
      </c>
      <c r="K89" s="291" t="s">
        <v>967</v>
      </c>
      <c r="L89" s="153" t="s">
        <v>858</v>
      </c>
      <c r="M89" s="255" t="s">
        <v>21</v>
      </c>
      <c r="N89" s="255" t="s">
        <v>21</v>
      </c>
      <c r="O89" s="255"/>
      <c r="P89" s="709"/>
      <c r="Q89" s="709"/>
    </row>
    <row r="90" spans="1:17" ht="60.75" customHeight="1" x14ac:dyDescent="0.25">
      <c r="A90" s="232"/>
      <c r="B90" s="287" t="s">
        <v>229</v>
      </c>
      <c r="C90" s="288">
        <v>1</v>
      </c>
      <c r="D90" s="292" t="s">
        <v>1108</v>
      </c>
      <c r="E90" s="153">
        <v>43985821</v>
      </c>
      <c r="F90" s="153" t="s">
        <v>273</v>
      </c>
      <c r="G90" s="153" t="s">
        <v>1109</v>
      </c>
      <c r="H90" s="289">
        <v>39633</v>
      </c>
      <c r="I90" s="290" t="s">
        <v>21</v>
      </c>
      <c r="J90" s="290" t="s">
        <v>1110</v>
      </c>
      <c r="K90" s="291" t="s">
        <v>1111</v>
      </c>
      <c r="L90" s="153" t="s">
        <v>1112</v>
      </c>
      <c r="M90" s="255" t="s">
        <v>21</v>
      </c>
      <c r="N90" s="255" t="s">
        <v>21</v>
      </c>
      <c r="O90" s="255"/>
      <c r="P90" s="709"/>
      <c r="Q90" s="709"/>
    </row>
    <row r="91" spans="1:17" ht="60.75" customHeight="1" x14ac:dyDescent="0.25">
      <c r="A91" s="232"/>
      <c r="B91" s="287" t="s">
        <v>229</v>
      </c>
      <c r="C91" s="288">
        <v>1</v>
      </c>
      <c r="D91" s="293" t="s">
        <v>1113</v>
      </c>
      <c r="E91" s="153">
        <v>1020422670</v>
      </c>
      <c r="F91" s="153" t="s">
        <v>273</v>
      </c>
      <c r="G91" s="153" t="s">
        <v>1114</v>
      </c>
      <c r="H91" s="289">
        <v>40564</v>
      </c>
      <c r="I91" s="290" t="s">
        <v>21</v>
      </c>
      <c r="J91" s="290" t="s">
        <v>1115</v>
      </c>
      <c r="K91" s="294" t="s">
        <v>383</v>
      </c>
      <c r="L91" s="153" t="s">
        <v>273</v>
      </c>
      <c r="M91" s="255" t="s">
        <v>21</v>
      </c>
      <c r="N91" s="255" t="s">
        <v>21</v>
      </c>
      <c r="O91" s="255"/>
      <c r="P91" s="1296"/>
      <c r="Q91" s="1296"/>
    </row>
    <row r="92" spans="1:17" ht="50.25" customHeight="1" x14ac:dyDescent="0.25">
      <c r="A92" s="232"/>
      <c r="B92" s="287" t="s">
        <v>229</v>
      </c>
      <c r="C92" s="288">
        <v>1</v>
      </c>
      <c r="D92" s="293" t="s">
        <v>1116</v>
      </c>
      <c r="E92" s="153">
        <v>43998860</v>
      </c>
      <c r="F92" s="153" t="s">
        <v>273</v>
      </c>
      <c r="G92" s="153" t="s">
        <v>1117</v>
      </c>
      <c r="H92" s="289">
        <v>40381</v>
      </c>
      <c r="I92" s="290" t="s">
        <v>22</v>
      </c>
      <c r="J92" s="290" t="s">
        <v>1115</v>
      </c>
      <c r="K92" s="294" t="s">
        <v>1118</v>
      </c>
      <c r="L92" s="153" t="s">
        <v>273</v>
      </c>
      <c r="M92" s="255" t="s">
        <v>21</v>
      </c>
      <c r="N92" s="255" t="s">
        <v>21</v>
      </c>
      <c r="O92" s="255"/>
      <c r="P92" s="1296" t="s">
        <v>1119</v>
      </c>
      <c r="Q92" s="1296"/>
    </row>
    <row r="94" spans="1:17" ht="15.75" thickBot="1" x14ac:dyDescent="0.3"/>
    <row r="95" spans="1:17" ht="27" thickBot="1" x14ac:dyDescent="0.3">
      <c r="B95" s="1091" t="s">
        <v>145</v>
      </c>
      <c r="C95" s="1092"/>
      <c r="D95" s="1092"/>
      <c r="E95" s="1092"/>
      <c r="F95" s="1092"/>
      <c r="G95" s="1092"/>
      <c r="H95" s="1092"/>
      <c r="I95" s="1092"/>
      <c r="J95" s="1092"/>
      <c r="K95" s="1092"/>
      <c r="L95" s="1092"/>
      <c r="M95" s="1092"/>
      <c r="N95" s="1093"/>
    </row>
    <row r="98" spans="1:26" ht="46.15" customHeight="1" x14ac:dyDescent="0.25">
      <c r="B98" s="79" t="s">
        <v>20</v>
      </c>
      <c r="C98" s="79" t="s">
        <v>146</v>
      </c>
      <c r="D98" s="1084" t="s">
        <v>97</v>
      </c>
      <c r="E98" s="1086"/>
    </row>
    <row r="99" spans="1:26" ht="46.9" customHeight="1" x14ac:dyDescent="0.25">
      <c r="B99" s="682" t="s">
        <v>147</v>
      </c>
      <c r="C99" s="668" t="s">
        <v>21</v>
      </c>
      <c r="D99" s="993"/>
      <c r="E99" s="993"/>
    </row>
    <row r="102" spans="1:26" ht="26.25" x14ac:dyDescent="0.25">
      <c r="B102" s="1072" t="s">
        <v>148</v>
      </c>
      <c r="C102" s="1073"/>
      <c r="D102" s="1073"/>
      <c r="E102" s="1073"/>
      <c r="F102" s="1073"/>
      <c r="G102" s="1073"/>
      <c r="H102" s="1073"/>
      <c r="I102" s="1073"/>
      <c r="J102" s="1073"/>
      <c r="K102" s="1073"/>
      <c r="L102" s="1073"/>
      <c r="M102" s="1073"/>
      <c r="N102" s="1073"/>
      <c r="O102" s="1073"/>
      <c r="P102" s="1073"/>
    </row>
    <row r="104" spans="1:26" ht="15.75" thickBot="1" x14ac:dyDescent="0.3"/>
    <row r="105" spans="1:26" ht="27" thickBot="1" x14ac:dyDescent="0.3">
      <c r="B105" s="1091" t="s">
        <v>149</v>
      </c>
      <c r="C105" s="1092"/>
      <c r="D105" s="1092"/>
      <c r="E105" s="1092"/>
      <c r="F105" s="1092"/>
      <c r="G105" s="1092"/>
      <c r="H105" s="1092"/>
      <c r="I105" s="1092"/>
      <c r="J105" s="1092"/>
      <c r="K105" s="1092"/>
      <c r="L105" s="1092"/>
      <c r="M105" s="1092"/>
      <c r="N105" s="1093"/>
    </row>
    <row r="107" spans="1:26" ht="15.75" thickBot="1" x14ac:dyDescent="0.3">
      <c r="M107" s="45"/>
      <c r="N107" s="45"/>
    </row>
    <row r="108" spans="1:26" s="14" customFormat="1" ht="109.5" customHeight="1" x14ac:dyDescent="0.25">
      <c r="B108" s="46" t="s">
        <v>36</v>
      </c>
      <c r="C108" s="46" t="s">
        <v>37</v>
      </c>
      <c r="D108" s="46" t="s">
        <v>38</v>
      </c>
      <c r="E108" s="46" t="s">
        <v>39</v>
      </c>
      <c r="F108" s="46" t="s">
        <v>40</v>
      </c>
      <c r="G108" s="46" t="s">
        <v>41</v>
      </c>
      <c r="H108" s="46" t="s">
        <v>42</v>
      </c>
      <c r="I108" s="46" t="s">
        <v>43</v>
      </c>
      <c r="J108" s="46" t="s">
        <v>44</v>
      </c>
      <c r="K108" s="278" t="s">
        <v>45</v>
      </c>
      <c r="L108" s="46" t="s">
        <v>46</v>
      </c>
      <c r="M108" s="47" t="s">
        <v>47</v>
      </c>
      <c r="N108" s="46" t="s">
        <v>48</v>
      </c>
      <c r="O108" s="46" t="s">
        <v>49</v>
      </c>
      <c r="P108" s="48" t="s">
        <v>50</v>
      </c>
      <c r="Q108" s="48" t="s">
        <v>51</v>
      </c>
    </row>
    <row r="109" spans="1:26" s="60" customFormat="1" ht="60" x14ac:dyDescent="0.25">
      <c r="A109" s="62">
        <v>1</v>
      </c>
      <c r="B109" s="49" t="s">
        <v>1082</v>
      </c>
      <c r="C109" s="50" t="s">
        <v>1082</v>
      </c>
      <c r="D109" s="49" t="s">
        <v>1083</v>
      </c>
      <c r="E109" s="64" t="s">
        <v>1084</v>
      </c>
      <c r="F109" s="52" t="s">
        <v>21</v>
      </c>
      <c r="G109" s="53"/>
      <c r="H109" s="54">
        <v>36339</v>
      </c>
      <c r="I109" s="55" t="s">
        <v>1120</v>
      </c>
      <c r="J109" s="55" t="s">
        <v>22</v>
      </c>
      <c r="K109" s="101">
        <v>0</v>
      </c>
      <c r="L109" s="279">
        <v>180</v>
      </c>
      <c r="M109" s="51">
        <v>70</v>
      </c>
      <c r="N109" s="56">
        <f>+M109*G109</f>
        <v>0</v>
      </c>
      <c r="O109" s="57">
        <v>45150000</v>
      </c>
      <c r="P109" s="57">
        <v>59</v>
      </c>
      <c r="Q109" s="58" t="s">
        <v>1121</v>
      </c>
      <c r="R109" s="59"/>
      <c r="S109" s="59"/>
      <c r="T109" s="59"/>
      <c r="U109" s="59"/>
      <c r="V109" s="59"/>
      <c r="W109" s="59"/>
      <c r="X109" s="59"/>
      <c r="Y109" s="59"/>
      <c r="Z109" s="59"/>
    </row>
    <row r="110" spans="1:26" s="60" customFormat="1" ht="45" x14ac:dyDescent="0.25">
      <c r="A110" s="62">
        <f>+A109+1</f>
        <v>2</v>
      </c>
      <c r="B110" s="49" t="s">
        <v>1082</v>
      </c>
      <c r="C110" s="50" t="s">
        <v>1082</v>
      </c>
      <c r="D110" s="49" t="s">
        <v>1122</v>
      </c>
      <c r="E110" s="64" t="s">
        <v>1123</v>
      </c>
      <c r="F110" s="52" t="s">
        <v>21</v>
      </c>
      <c r="G110" s="52"/>
      <c r="H110" s="54">
        <v>41648</v>
      </c>
      <c r="I110" s="54">
        <v>41957</v>
      </c>
      <c r="J110" s="55" t="s">
        <v>22</v>
      </c>
      <c r="K110" s="101">
        <v>0</v>
      </c>
      <c r="L110" s="51">
        <v>10</v>
      </c>
      <c r="M110" s="51">
        <v>300</v>
      </c>
      <c r="N110" s="56"/>
      <c r="O110" s="57">
        <v>12000000</v>
      </c>
      <c r="P110" s="57">
        <v>145</v>
      </c>
      <c r="Q110" s="58" t="s">
        <v>1124</v>
      </c>
      <c r="R110" s="59"/>
      <c r="S110" s="59"/>
      <c r="T110" s="59"/>
      <c r="U110" s="59"/>
      <c r="V110" s="59"/>
      <c r="W110" s="59"/>
      <c r="X110" s="59"/>
      <c r="Y110" s="59"/>
      <c r="Z110" s="59"/>
    </row>
    <row r="111" spans="1:26" s="60" customFormat="1" x14ac:dyDescent="0.25">
      <c r="A111" s="62">
        <f t="shared" ref="A111:A116" si="3">+A110+1</f>
        <v>3</v>
      </c>
      <c r="B111" s="49"/>
      <c r="C111" s="50"/>
      <c r="D111" s="49"/>
      <c r="E111" s="64"/>
      <c r="F111" s="52"/>
      <c r="G111" s="52"/>
      <c r="H111" s="52"/>
      <c r="I111" s="55"/>
      <c r="J111" s="55"/>
      <c r="K111" s="101"/>
      <c r="L111" s="55"/>
      <c r="M111" s="56"/>
      <c r="N111" s="56"/>
      <c r="O111" s="57"/>
      <c r="P111" s="57"/>
      <c r="Q111" s="58"/>
      <c r="R111" s="59"/>
      <c r="S111" s="59"/>
      <c r="T111" s="59"/>
      <c r="U111" s="59"/>
      <c r="V111" s="59"/>
      <c r="W111" s="59"/>
      <c r="X111" s="59"/>
      <c r="Y111" s="59"/>
      <c r="Z111" s="59"/>
    </row>
    <row r="112" spans="1:26" s="60" customFormat="1" x14ac:dyDescent="0.25">
      <c r="A112" s="62">
        <f t="shared" si="3"/>
        <v>4</v>
      </c>
      <c r="B112" s="49"/>
      <c r="C112" s="50"/>
      <c r="D112" s="49"/>
      <c r="E112" s="64"/>
      <c r="F112" s="52"/>
      <c r="G112" s="52"/>
      <c r="H112" s="52"/>
      <c r="I112" s="55"/>
      <c r="J112" s="55"/>
      <c r="K112" s="101"/>
      <c r="L112" s="55"/>
      <c r="M112" s="56"/>
      <c r="N112" s="56"/>
      <c r="O112" s="57"/>
      <c r="P112" s="57"/>
      <c r="Q112" s="58"/>
      <c r="R112" s="59"/>
      <c r="S112" s="59"/>
      <c r="T112" s="59"/>
      <c r="U112" s="59"/>
      <c r="V112" s="59"/>
      <c r="W112" s="59"/>
      <c r="X112" s="59"/>
      <c r="Y112" s="59"/>
      <c r="Z112" s="59"/>
    </row>
    <row r="113" spans="1:26" s="60" customFormat="1" x14ac:dyDescent="0.25">
      <c r="A113" s="62">
        <f t="shared" si="3"/>
        <v>5</v>
      </c>
      <c r="B113" s="49"/>
      <c r="C113" s="50"/>
      <c r="D113" s="49"/>
      <c r="E113" s="64"/>
      <c r="F113" s="52"/>
      <c r="G113" s="52"/>
      <c r="H113" s="52"/>
      <c r="I113" s="55"/>
      <c r="J113" s="55"/>
      <c r="K113" s="101"/>
      <c r="L113" s="55"/>
      <c r="M113" s="56"/>
      <c r="N113" s="56"/>
      <c r="O113" s="57"/>
      <c r="P113" s="57"/>
      <c r="Q113" s="58"/>
      <c r="R113" s="59"/>
      <c r="S113" s="59"/>
      <c r="T113" s="59"/>
      <c r="U113" s="59"/>
      <c r="V113" s="59"/>
      <c r="W113" s="59"/>
      <c r="X113" s="59"/>
      <c r="Y113" s="59"/>
      <c r="Z113" s="59"/>
    </row>
    <row r="114" spans="1:26" s="60" customFormat="1" x14ac:dyDescent="0.25">
      <c r="A114" s="62">
        <f t="shared" si="3"/>
        <v>6</v>
      </c>
      <c r="B114" s="49"/>
      <c r="C114" s="50"/>
      <c r="D114" s="49"/>
      <c r="E114" s="64"/>
      <c r="F114" s="52"/>
      <c r="G114" s="52"/>
      <c r="H114" s="52"/>
      <c r="I114" s="55"/>
      <c r="J114" s="55"/>
      <c r="K114" s="101"/>
      <c r="L114" s="55"/>
      <c r="M114" s="56"/>
      <c r="N114" s="56"/>
      <c r="O114" s="57"/>
      <c r="P114" s="57"/>
      <c r="Q114" s="58"/>
      <c r="R114" s="59"/>
      <c r="S114" s="59"/>
      <c r="T114" s="59"/>
      <c r="U114" s="59"/>
      <c r="V114" s="59"/>
      <c r="W114" s="59"/>
      <c r="X114" s="59"/>
      <c r="Y114" s="59"/>
      <c r="Z114" s="59"/>
    </row>
    <row r="115" spans="1:26" s="60" customFormat="1" x14ac:dyDescent="0.25">
      <c r="A115" s="62">
        <f t="shared" si="3"/>
        <v>7</v>
      </c>
      <c r="B115" s="49"/>
      <c r="C115" s="50"/>
      <c r="D115" s="49"/>
      <c r="E115" s="64"/>
      <c r="F115" s="52"/>
      <c r="G115" s="52"/>
      <c r="H115" s="52"/>
      <c r="I115" s="55"/>
      <c r="J115" s="55"/>
      <c r="K115" s="101"/>
      <c r="L115" s="55"/>
      <c r="M115" s="56"/>
      <c r="N115" s="56"/>
      <c r="O115" s="57"/>
      <c r="P115" s="57"/>
      <c r="Q115" s="58"/>
      <c r="R115" s="59"/>
      <c r="S115" s="59"/>
      <c r="T115" s="59"/>
      <c r="U115" s="59"/>
      <c r="V115" s="59"/>
      <c r="W115" s="59"/>
      <c r="X115" s="59"/>
      <c r="Y115" s="59"/>
      <c r="Z115" s="59"/>
    </row>
    <row r="116" spans="1:26" s="60" customFormat="1" x14ac:dyDescent="0.25">
      <c r="A116" s="62">
        <f t="shared" si="3"/>
        <v>8</v>
      </c>
      <c r="B116" s="49"/>
      <c r="C116" s="50"/>
      <c r="D116" s="49"/>
      <c r="E116" s="64"/>
      <c r="F116" s="52"/>
      <c r="G116" s="52"/>
      <c r="H116" s="52"/>
      <c r="I116" s="55"/>
      <c r="J116" s="55"/>
      <c r="K116" s="101"/>
      <c r="L116" s="55"/>
      <c r="M116" s="56"/>
      <c r="N116" s="56"/>
      <c r="O116" s="57"/>
      <c r="P116" s="57"/>
      <c r="Q116" s="58"/>
      <c r="R116" s="59"/>
      <c r="S116" s="59"/>
      <c r="T116" s="59"/>
      <c r="U116" s="59"/>
      <c r="V116" s="59"/>
      <c r="W116" s="59"/>
      <c r="X116" s="59"/>
      <c r="Y116" s="59"/>
      <c r="Z116" s="59"/>
    </row>
    <row r="117" spans="1:26" s="60" customFormat="1" x14ac:dyDescent="0.25">
      <c r="A117" s="62"/>
      <c r="B117" s="63" t="s">
        <v>31</v>
      </c>
      <c r="C117" s="50"/>
      <c r="D117" s="49"/>
      <c r="E117" s="64"/>
      <c r="F117" s="52"/>
      <c r="G117" s="52"/>
      <c r="H117" s="52"/>
      <c r="I117" s="55"/>
      <c r="J117" s="55"/>
      <c r="K117" s="281">
        <f t="shared" ref="K117:N117" si="4">SUM(K109:K116)</f>
        <v>0</v>
      </c>
      <c r="L117" s="67">
        <f t="shared" si="4"/>
        <v>190</v>
      </c>
      <c r="M117" s="66">
        <f t="shared" si="4"/>
        <v>370</v>
      </c>
      <c r="N117" s="67">
        <f t="shared" si="4"/>
        <v>0</v>
      </c>
      <c r="O117" s="57"/>
      <c r="P117" s="57"/>
      <c r="Q117" s="68"/>
    </row>
    <row r="118" spans="1:26" x14ac:dyDescent="0.25">
      <c r="B118" s="69"/>
      <c r="C118" s="69"/>
      <c r="D118" s="69"/>
      <c r="E118" s="70"/>
      <c r="F118" s="69"/>
      <c r="G118" s="69"/>
      <c r="H118" s="69"/>
      <c r="I118" s="69"/>
      <c r="J118" s="69"/>
      <c r="K118" s="282"/>
      <c r="L118" s="69"/>
      <c r="M118" s="69"/>
      <c r="N118" s="69"/>
      <c r="O118" s="69"/>
      <c r="P118" s="69"/>
    </row>
    <row r="119" spans="1:26" ht="18.75" x14ac:dyDescent="0.25">
      <c r="B119" s="72" t="s">
        <v>172</v>
      </c>
      <c r="C119" s="89">
        <f>+K117</f>
        <v>0</v>
      </c>
      <c r="H119" s="76"/>
      <c r="I119" s="76"/>
      <c r="J119" s="76"/>
      <c r="K119" s="283"/>
      <c r="L119" s="76"/>
      <c r="M119" s="76"/>
      <c r="N119" s="69"/>
      <c r="O119" s="69"/>
      <c r="P119" s="69"/>
    </row>
    <row r="121" spans="1:26" ht="15.75" thickBot="1" x14ac:dyDescent="0.3"/>
    <row r="122" spans="1:26" ht="37.15" customHeight="1" thickBot="1" x14ac:dyDescent="0.3">
      <c r="B122" s="90" t="s">
        <v>173</v>
      </c>
      <c r="C122" s="91" t="s">
        <v>174</v>
      </c>
      <c r="D122" s="90" t="s">
        <v>30</v>
      </c>
      <c r="E122" s="91" t="s">
        <v>175</v>
      </c>
    </row>
    <row r="123" spans="1:26" ht="41.45" customHeight="1" x14ac:dyDescent="0.25">
      <c r="B123" s="92" t="s">
        <v>176</v>
      </c>
      <c r="C123" s="93">
        <v>20</v>
      </c>
      <c r="D123" s="93">
        <v>0</v>
      </c>
      <c r="E123" s="1094">
        <f>+D123+D124+D125</f>
        <v>0</v>
      </c>
    </row>
    <row r="124" spans="1:26" x14ac:dyDescent="0.25">
      <c r="B124" s="92" t="s">
        <v>177</v>
      </c>
      <c r="C124" s="74">
        <v>30</v>
      </c>
      <c r="D124" s="668">
        <v>0</v>
      </c>
      <c r="E124" s="1095"/>
    </row>
    <row r="125" spans="1:26" ht="15.75" thickBot="1" x14ac:dyDescent="0.3">
      <c r="B125" s="92" t="s">
        <v>178</v>
      </c>
      <c r="C125" s="94">
        <v>40</v>
      </c>
      <c r="D125" s="94">
        <v>0</v>
      </c>
      <c r="E125" s="1096"/>
    </row>
    <row r="127" spans="1:26" ht="15.75" thickBot="1" x14ac:dyDescent="0.3"/>
    <row r="128" spans="1:26" ht="27" thickBot="1" x14ac:dyDescent="0.3">
      <c r="A128" s="295"/>
      <c r="B128" s="1285" t="s">
        <v>179</v>
      </c>
      <c r="C128" s="1286"/>
      <c r="D128" s="1286"/>
      <c r="E128" s="1286"/>
      <c r="F128" s="1286"/>
      <c r="G128" s="1286"/>
      <c r="H128" s="1286"/>
      <c r="I128" s="1286"/>
      <c r="J128" s="1286"/>
      <c r="K128" s="1286"/>
      <c r="L128" s="1286"/>
      <c r="M128" s="1286"/>
      <c r="N128" s="1287"/>
      <c r="O128" s="295"/>
      <c r="P128" s="295"/>
      <c r="Q128" s="295"/>
    </row>
    <row r="129" spans="1:17" x14ac:dyDescent="0.25">
      <c r="A129" s="295"/>
      <c r="B129" s="295"/>
      <c r="C129" s="295"/>
      <c r="D129" s="295"/>
      <c r="E129" s="295"/>
      <c r="F129" s="295"/>
      <c r="G129" s="295"/>
      <c r="H129" s="295"/>
      <c r="I129" s="295"/>
      <c r="J129" s="295"/>
      <c r="K129" s="296"/>
      <c r="L129" s="295"/>
      <c r="M129" s="295"/>
      <c r="N129" s="295"/>
      <c r="O129" s="295"/>
      <c r="P129" s="295"/>
      <c r="Q129" s="295"/>
    </row>
    <row r="130" spans="1:17" ht="76.5" customHeight="1" x14ac:dyDescent="0.25">
      <c r="A130" s="295"/>
      <c r="B130" s="297" t="s">
        <v>111</v>
      </c>
      <c r="C130" s="297" t="s">
        <v>112</v>
      </c>
      <c r="D130" s="297" t="s">
        <v>113</v>
      </c>
      <c r="E130" s="297" t="s">
        <v>114</v>
      </c>
      <c r="F130" s="297" t="s">
        <v>115</v>
      </c>
      <c r="G130" s="297" t="s">
        <v>116</v>
      </c>
      <c r="H130" s="297" t="s">
        <v>117</v>
      </c>
      <c r="I130" s="297" t="s">
        <v>118</v>
      </c>
      <c r="J130" s="1288" t="s">
        <v>1125</v>
      </c>
      <c r="K130" s="1289"/>
      <c r="L130" s="1290"/>
      <c r="M130" s="297" t="s">
        <v>120</v>
      </c>
      <c r="N130" s="297" t="s">
        <v>121</v>
      </c>
      <c r="O130" s="297" t="s">
        <v>122</v>
      </c>
      <c r="P130" s="1288" t="s">
        <v>97</v>
      </c>
      <c r="Q130" s="1290"/>
    </row>
    <row r="131" spans="1:17" ht="60.75" customHeight="1" x14ac:dyDescent="0.25">
      <c r="A131" s="295"/>
      <c r="B131" s="298" t="s">
        <v>180</v>
      </c>
      <c r="C131" s="299">
        <v>1</v>
      </c>
      <c r="D131" s="300" t="s">
        <v>1126</v>
      </c>
      <c r="E131" s="300">
        <v>8011125</v>
      </c>
      <c r="F131" s="300" t="s">
        <v>453</v>
      </c>
      <c r="G131" s="300" t="s">
        <v>205</v>
      </c>
      <c r="H131" s="300">
        <v>1993</v>
      </c>
      <c r="I131" s="301" t="s">
        <v>22</v>
      </c>
      <c r="J131" s="301" t="s">
        <v>1127</v>
      </c>
      <c r="K131" s="302" t="s">
        <v>1128</v>
      </c>
      <c r="L131" s="300" t="s">
        <v>453</v>
      </c>
      <c r="M131" s="300" t="s">
        <v>21</v>
      </c>
      <c r="N131" s="300" t="s">
        <v>22</v>
      </c>
      <c r="O131" s="303"/>
      <c r="P131" s="1291" t="s">
        <v>1129</v>
      </c>
      <c r="Q131" s="1291"/>
    </row>
    <row r="132" spans="1:17" ht="60.75" customHeight="1" x14ac:dyDescent="0.25">
      <c r="A132" s="295"/>
      <c r="B132" s="298" t="s">
        <v>214</v>
      </c>
      <c r="C132" s="299">
        <v>1</v>
      </c>
      <c r="D132" s="300" t="s">
        <v>1130</v>
      </c>
      <c r="E132" s="300">
        <v>42826226</v>
      </c>
      <c r="F132" s="300" t="s">
        <v>1131</v>
      </c>
      <c r="G132" s="300" t="s">
        <v>1132</v>
      </c>
      <c r="H132" s="304">
        <v>41256</v>
      </c>
      <c r="I132" s="301" t="s">
        <v>1100</v>
      </c>
      <c r="J132" s="301" t="s">
        <v>1133</v>
      </c>
      <c r="K132" s="305" t="s">
        <v>268</v>
      </c>
      <c r="L132" s="306" t="s">
        <v>1134</v>
      </c>
      <c r="M132" s="303" t="s">
        <v>21</v>
      </c>
      <c r="N132" s="303" t="s">
        <v>21</v>
      </c>
      <c r="O132" s="303"/>
      <c r="P132" s="705"/>
      <c r="Q132" s="705"/>
    </row>
    <row r="133" spans="1:17" ht="33.6" customHeight="1" x14ac:dyDescent="0.25">
      <c r="A133" s="295"/>
      <c r="B133" s="298" t="s">
        <v>208</v>
      </c>
      <c r="C133" s="299">
        <v>1</v>
      </c>
      <c r="D133" s="307" t="s">
        <v>1135</v>
      </c>
      <c r="E133" s="300">
        <v>3346993</v>
      </c>
      <c r="F133" s="300" t="s">
        <v>453</v>
      </c>
      <c r="G133" s="300" t="s">
        <v>738</v>
      </c>
      <c r="H133" s="304">
        <v>28356</v>
      </c>
      <c r="I133" s="301" t="s">
        <v>22</v>
      </c>
      <c r="J133" s="301" t="s">
        <v>1136</v>
      </c>
      <c r="K133" s="308" t="s">
        <v>1137</v>
      </c>
      <c r="L133" s="307" t="s">
        <v>1138</v>
      </c>
      <c r="M133" s="303" t="s">
        <v>21</v>
      </c>
      <c r="N133" s="303" t="s">
        <v>22</v>
      </c>
      <c r="O133" s="303"/>
      <c r="P133" s="1291" t="s">
        <v>1129</v>
      </c>
      <c r="Q133" s="1291"/>
    </row>
    <row r="136" spans="1:17" ht="15.75" thickBot="1" x14ac:dyDescent="0.3"/>
    <row r="137" spans="1:17" ht="54" customHeight="1" x14ac:dyDescent="0.25">
      <c r="B137" s="42" t="s">
        <v>20</v>
      </c>
      <c r="C137" s="42" t="s">
        <v>173</v>
      </c>
      <c r="D137" s="78" t="s">
        <v>174</v>
      </c>
      <c r="E137" s="42" t="s">
        <v>30</v>
      </c>
      <c r="F137" s="91" t="s">
        <v>194</v>
      </c>
      <c r="G137" s="96"/>
    </row>
    <row r="138" spans="1:17" ht="120.75" customHeight="1" x14ac:dyDescent="0.2">
      <c r="B138" s="1097" t="s">
        <v>195</v>
      </c>
      <c r="C138" s="97" t="s">
        <v>196</v>
      </c>
      <c r="D138" s="668">
        <v>25</v>
      </c>
      <c r="E138" s="668">
        <v>0</v>
      </c>
      <c r="F138" s="1098">
        <f>+E138+E139+E140</f>
        <v>25</v>
      </c>
      <c r="G138" s="98"/>
    </row>
    <row r="139" spans="1:17" ht="76.150000000000006" customHeight="1" x14ac:dyDescent="0.2">
      <c r="B139" s="1097"/>
      <c r="C139" s="97" t="s">
        <v>197</v>
      </c>
      <c r="D139" s="675">
        <v>25</v>
      </c>
      <c r="E139" s="668">
        <v>25</v>
      </c>
      <c r="F139" s="1099"/>
      <c r="G139" s="98"/>
    </row>
    <row r="140" spans="1:17" ht="69" customHeight="1" x14ac:dyDescent="0.2">
      <c r="B140" s="1097"/>
      <c r="C140" s="97" t="s">
        <v>198</v>
      </c>
      <c r="D140" s="668">
        <v>10</v>
      </c>
      <c r="E140" s="668">
        <v>0</v>
      </c>
      <c r="F140" s="1100"/>
      <c r="G140" s="98"/>
    </row>
    <row r="141" spans="1:17" x14ac:dyDescent="0.25">
      <c r="C141"/>
    </row>
    <row r="144" spans="1:17" x14ac:dyDescent="0.25">
      <c r="B144" s="39" t="s">
        <v>199</v>
      </c>
    </row>
    <row r="147" spans="2:5" x14ac:dyDescent="0.25">
      <c r="B147" s="40" t="s">
        <v>20</v>
      </c>
      <c r="C147" s="40" t="s">
        <v>29</v>
      </c>
      <c r="D147" s="42" t="s">
        <v>30</v>
      </c>
      <c r="E147" s="42" t="s">
        <v>31</v>
      </c>
    </row>
    <row r="148" spans="2:5" ht="28.5" x14ac:dyDescent="0.25">
      <c r="B148" s="43" t="s">
        <v>200</v>
      </c>
      <c r="C148" s="44">
        <v>40</v>
      </c>
      <c r="D148" s="668">
        <f>+E123</f>
        <v>0</v>
      </c>
      <c r="E148" s="1081">
        <f>+D148+D149</f>
        <v>25</v>
      </c>
    </row>
    <row r="149" spans="2:5" ht="42.75" x14ac:dyDescent="0.25">
      <c r="B149" s="43" t="s">
        <v>201</v>
      </c>
      <c r="C149" s="44">
        <v>60</v>
      </c>
      <c r="D149" s="668">
        <f>+F138</f>
        <v>25</v>
      </c>
      <c r="E149" s="1082"/>
    </row>
  </sheetData>
  <mergeCells count="44">
    <mergeCell ref="P131:Q131"/>
    <mergeCell ref="P133:Q133"/>
    <mergeCell ref="B138:B140"/>
    <mergeCell ref="F138:F140"/>
    <mergeCell ref="E148:E149"/>
    <mergeCell ref="B102:P102"/>
    <mergeCell ref="B105:N105"/>
    <mergeCell ref="E123:E125"/>
    <mergeCell ref="B128:N128"/>
    <mergeCell ref="J130:L130"/>
    <mergeCell ref="P130:Q130"/>
    <mergeCell ref="D99:E99"/>
    <mergeCell ref="O72:P72"/>
    <mergeCell ref="O73:P73"/>
    <mergeCell ref="O74:P74"/>
    <mergeCell ref="O75:P75"/>
    <mergeCell ref="B81:N81"/>
    <mergeCell ref="J86:L86"/>
    <mergeCell ref="P86:Q86"/>
    <mergeCell ref="P87:Q87"/>
    <mergeCell ref="P91:Q91"/>
    <mergeCell ref="P92:Q92"/>
    <mergeCell ref="B95:N95"/>
    <mergeCell ref="D98:E98"/>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8"/>
  <sheetViews>
    <sheetView topLeftCell="A186" zoomScale="85" zoomScaleNormal="85" workbookViewId="0">
      <selection activeCell="D193" sqref="D193"/>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49.42578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1080</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973</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7</v>
      </c>
      <c r="D10" s="1076"/>
      <c r="E10" s="1077"/>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x14ac:dyDescent="0.25">
      <c r="B14" s="1078" t="s">
        <v>12</v>
      </c>
      <c r="C14" s="1078"/>
      <c r="D14" s="672" t="s">
        <v>13</v>
      </c>
      <c r="E14" s="672" t="s">
        <v>14</v>
      </c>
      <c r="F14" s="672" t="s">
        <v>15</v>
      </c>
      <c r="G14" s="16"/>
      <c r="I14" s="17"/>
      <c r="J14" s="17"/>
      <c r="K14" s="17"/>
      <c r="L14" s="17"/>
      <c r="M14" s="17"/>
      <c r="N14" s="15"/>
    </row>
    <row r="15" spans="2:16" x14ac:dyDescent="0.25">
      <c r="B15" s="1078"/>
      <c r="C15" s="1078"/>
      <c r="D15" s="672">
        <v>7</v>
      </c>
      <c r="E15" s="18">
        <v>2225563684</v>
      </c>
      <c r="F15" s="19">
        <v>818</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2225563684</v>
      </c>
      <c r="F22" s="19">
        <f>SUM(F15:F21)</f>
        <v>818</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654.4</v>
      </c>
      <c r="D24" s="32"/>
      <c r="E24" s="33">
        <f>E22</f>
        <v>2225563684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ht="60" x14ac:dyDescent="0.25">
      <c r="A30" s="36"/>
      <c r="B30" s="41" t="s">
        <v>23</v>
      </c>
      <c r="C30" s="41"/>
      <c r="D30" s="682" t="s">
        <v>1079</v>
      </c>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t="s">
        <v>24</v>
      </c>
      <c r="D32" s="41"/>
      <c r="E32"/>
      <c r="F32"/>
      <c r="G32"/>
      <c r="H32"/>
      <c r="I32" s="14"/>
      <c r="J32" s="14"/>
      <c r="K32" s="14"/>
      <c r="L32" s="14"/>
      <c r="M32" s="14"/>
      <c r="N32" s="15"/>
    </row>
    <row r="33" spans="1:17" x14ac:dyDescent="0.25">
      <c r="A33" s="36"/>
      <c r="B33" s="41" t="s">
        <v>27</v>
      </c>
      <c r="C33" s="41" t="s">
        <v>24</v>
      </c>
      <c r="D33" s="75"/>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40</v>
      </c>
      <c r="E40" s="1081">
        <f>+D40+D41</f>
        <v>65</v>
      </c>
      <c r="F40"/>
      <c r="G40"/>
      <c r="H40"/>
      <c r="I40" s="14"/>
      <c r="J40" s="14"/>
      <c r="K40" s="14"/>
      <c r="L40" s="14"/>
      <c r="M40" s="14"/>
      <c r="N40" s="15"/>
    </row>
    <row r="41" spans="1:17" ht="42.75" x14ac:dyDescent="0.25">
      <c r="A41" s="36"/>
      <c r="B41" s="43" t="s">
        <v>33</v>
      </c>
      <c r="C41" s="44">
        <v>60</v>
      </c>
      <c r="D41" s="668">
        <v>25</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60"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30" x14ac:dyDescent="0.25">
      <c r="A49" s="62">
        <v>1</v>
      </c>
      <c r="B49" s="49" t="s">
        <v>973</v>
      </c>
      <c r="C49" s="50" t="s">
        <v>973</v>
      </c>
      <c r="D49" s="49" t="s">
        <v>609</v>
      </c>
      <c r="E49" s="64" t="s">
        <v>1078</v>
      </c>
      <c r="F49" s="52" t="s">
        <v>21</v>
      </c>
      <c r="G49" s="53"/>
      <c r="H49" s="54" t="s">
        <v>1077</v>
      </c>
      <c r="I49" s="55" t="s">
        <v>1076</v>
      </c>
      <c r="J49" s="51" t="s">
        <v>22</v>
      </c>
      <c r="K49" s="51">
        <v>0</v>
      </c>
      <c r="L49" s="51">
        <v>11</v>
      </c>
      <c r="M49" s="230">
        <v>0</v>
      </c>
      <c r="N49" s="56"/>
      <c r="O49" s="57"/>
      <c r="P49" s="57">
        <v>68</v>
      </c>
      <c r="Q49" s="58" t="s">
        <v>1075</v>
      </c>
      <c r="R49" s="59"/>
      <c r="S49" s="59"/>
      <c r="T49" s="59"/>
      <c r="U49" s="59"/>
      <c r="V49" s="59"/>
      <c r="W49" s="59"/>
      <c r="X49" s="59"/>
      <c r="Y49" s="59"/>
      <c r="Z49" s="59"/>
    </row>
    <row r="50" spans="1:26" s="60" customFormat="1" ht="75" x14ac:dyDescent="0.25">
      <c r="A50" s="62">
        <f>+A49+1</f>
        <v>2</v>
      </c>
      <c r="B50" s="49" t="s">
        <v>973</v>
      </c>
      <c r="C50" s="50" t="s">
        <v>973</v>
      </c>
      <c r="D50" s="49" t="s">
        <v>609</v>
      </c>
      <c r="E50" s="64" t="s">
        <v>1074</v>
      </c>
      <c r="F50" s="52" t="s">
        <v>21</v>
      </c>
      <c r="G50" s="52"/>
      <c r="H50" s="52" t="s">
        <v>1073</v>
      </c>
      <c r="I50" s="55" t="s">
        <v>547</v>
      </c>
      <c r="J50" s="55" t="s">
        <v>22</v>
      </c>
      <c r="K50" s="51">
        <v>2</v>
      </c>
      <c r="L50" s="51">
        <v>0</v>
      </c>
      <c r="M50" s="56">
        <v>818</v>
      </c>
      <c r="N50" s="56"/>
      <c r="O50" s="57">
        <v>1229316875</v>
      </c>
      <c r="P50" s="57">
        <v>71</v>
      </c>
      <c r="Q50" s="58" t="s">
        <v>1072</v>
      </c>
      <c r="R50" s="59"/>
      <c r="S50" s="59"/>
      <c r="T50" s="59"/>
      <c r="U50" s="59"/>
      <c r="V50" s="59"/>
      <c r="W50" s="59"/>
      <c r="X50" s="59"/>
      <c r="Y50" s="59"/>
      <c r="Z50" s="59"/>
    </row>
    <row r="51" spans="1:26" s="60" customFormat="1" ht="75" x14ac:dyDescent="0.25">
      <c r="A51" s="62">
        <f t="shared" ref="A51:A56" si="0">+A50+1</f>
        <v>3</v>
      </c>
      <c r="B51" s="49"/>
      <c r="C51" s="50"/>
      <c r="D51" s="49"/>
      <c r="E51" s="64"/>
      <c r="F51" s="52"/>
      <c r="G51" s="52"/>
      <c r="H51" s="52"/>
      <c r="I51" s="55"/>
      <c r="J51" s="55"/>
      <c r="K51" s="55"/>
      <c r="L51" s="55"/>
      <c r="M51" s="56"/>
      <c r="N51" s="56"/>
      <c r="O51" s="57"/>
      <c r="P51" s="57"/>
      <c r="Q51" s="58" t="s">
        <v>1071</v>
      </c>
      <c r="R51" s="59"/>
      <c r="S51" s="59"/>
      <c r="T51" s="59"/>
      <c r="U51" s="59"/>
      <c r="V51" s="59"/>
      <c r="W51" s="59"/>
      <c r="X51" s="59"/>
      <c r="Y51" s="59"/>
      <c r="Z51" s="59"/>
    </row>
    <row r="52" spans="1:26" s="60" customFormat="1" x14ac:dyDescent="0.25">
      <c r="A52" s="62">
        <f t="shared" si="0"/>
        <v>4</v>
      </c>
      <c r="B52" s="49"/>
      <c r="C52" s="50"/>
      <c r="D52" s="49"/>
      <c r="E52" s="64"/>
      <c r="F52" s="52"/>
      <c r="G52" s="52"/>
      <c r="H52" s="52"/>
      <c r="I52" s="55"/>
      <c r="J52" s="55"/>
      <c r="K52" s="55"/>
      <c r="L52" s="55"/>
      <c r="M52" s="56"/>
      <c r="N52" s="56"/>
      <c r="O52" s="57"/>
      <c r="P52" s="57"/>
      <c r="Q52" s="58"/>
      <c r="R52" s="59"/>
      <c r="S52" s="59"/>
      <c r="T52" s="59"/>
      <c r="U52" s="59"/>
      <c r="V52" s="59"/>
      <c r="W52" s="59"/>
      <c r="X52" s="59"/>
      <c r="Y52" s="59"/>
      <c r="Z52" s="59"/>
    </row>
    <row r="53" spans="1:26" s="60" customFormat="1" x14ac:dyDescent="0.25">
      <c r="A53" s="62">
        <f t="shared" si="0"/>
        <v>5</v>
      </c>
      <c r="B53" s="49"/>
      <c r="C53" s="50"/>
      <c r="D53" s="49"/>
      <c r="E53" s="64"/>
      <c r="F53" s="52"/>
      <c r="G53" s="52"/>
      <c r="H53" s="52"/>
      <c r="I53" s="55"/>
      <c r="J53" s="55"/>
      <c r="K53" s="55"/>
      <c r="L53" s="55"/>
      <c r="M53" s="56"/>
      <c r="N53" s="56"/>
      <c r="O53" s="57"/>
      <c r="P53" s="57"/>
      <c r="Q53" s="58"/>
      <c r="R53" s="59"/>
      <c r="S53" s="59"/>
      <c r="T53" s="59"/>
      <c r="U53" s="59"/>
      <c r="V53" s="59"/>
      <c r="W53" s="59"/>
      <c r="X53" s="59"/>
      <c r="Y53" s="59"/>
      <c r="Z53" s="59"/>
    </row>
    <row r="54" spans="1:26" s="60" customFormat="1" x14ac:dyDescent="0.25">
      <c r="A54" s="62">
        <f t="shared" si="0"/>
        <v>6</v>
      </c>
      <c r="B54" s="49"/>
      <c r="C54" s="50"/>
      <c r="D54" s="49"/>
      <c r="E54" s="64"/>
      <c r="F54" s="52"/>
      <c r="G54" s="52"/>
      <c r="H54" s="52"/>
      <c r="I54" s="55"/>
      <c r="J54" s="55"/>
      <c r="K54" s="55"/>
      <c r="L54" s="55"/>
      <c r="M54" s="56"/>
      <c r="N54" s="56"/>
      <c r="O54" s="57"/>
      <c r="P54" s="57"/>
      <c r="Q54" s="58"/>
      <c r="R54" s="59"/>
      <c r="S54" s="59"/>
      <c r="T54" s="59"/>
      <c r="U54" s="59"/>
      <c r="V54" s="59"/>
      <c r="W54" s="59"/>
      <c r="X54" s="59"/>
      <c r="Y54" s="59"/>
      <c r="Z54" s="59"/>
    </row>
    <row r="55" spans="1:26" s="60" customFormat="1" x14ac:dyDescent="0.25">
      <c r="A55" s="62">
        <f t="shared" si="0"/>
        <v>7</v>
      </c>
      <c r="B55" s="49"/>
      <c r="C55" s="50"/>
      <c r="D55" s="49"/>
      <c r="E55" s="64"/>
      <c r="F55" s="52"/>
      <c r="G55" s="52"/>
      <c r="H55" s="52"/>
      <c r="I55" s="55"/>
      <c r="J55" s="55"/>
      <c r="K55" s="55"/>
      <c r="L55" s="55"/>
      <c r="M55" s="56"/>
      <c r="N55" s="56"/>
      <c r="O55" s="57"/>
      <c r="P55" s="57"/>
      <c r="Q55" s="58"/>
      <c r="R55" s="59"/>
      <c r="S55" s="59"/>
      <c r="T55" s="59"/>
      <c r="U55" s="59"/>
      <c r="V55" s="59"/>
      <c r="W55" s="59"/>
      <c r="X55" s="59"/>
      <c r="Y55" s="59"/>
      <c r="Z55" s="59"/>
    </row>
    <row r="56" spans="1:26" s="60" customFormat="1" x14ac:dyDescent="0.25">
      <c r="A56" s="62">
        <f t="shared" si="0"/>
        <v>8</v>
      </c>
      <c r="B56" s="49"/>
      <c r="C56" s="50"/>
      <c r="D56" s="49"/>
      <c r="E56" s="64"/>
      <c r="F56" s="52"/>
      <c r="G56" s="52"/>
      <c r="H56" s="52"/>
      <c r="I56" s="55"/>
      <c r="J56" s="55"/>
      <c r="K56" s="55"/>
      <c r="L56" s="55"/>
      <c r="M56" s="56"/>
      <c r="N56" s="56"/>
      <c r="O56" s="57"/>
      <c r="P56" s="57"/>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 t="shared" ref="K57" si="1">SUM(K49:K56)</f>
        <v>2</v>
      </c>
      <c r="L57" s="67">
        <f t="shared" ref="L57:N57" si="2">SUM(L49:L56)</f>
        <v>11</v>
      </c>
      <c r="M57" s="66">
        <f t="shared" si="2"/>
        <v>818</v>
      </c>
      <c r="N57" s="67">
        <f t="shared" si="2"/>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18.75" x14ac:dyDescent="0.25">
      <c r="B61" s="72" t="s">
        <v>81</v>
      </c>
      <c r="C61" s="73">
        <f>+K57</f>
        <v>2</v>
      </c>
      <c r="D61" s="75"/>
      <c r="E61" s="75" t="s">
        <v>24</v>
      </c>
      <c r="F61" s="76"/>
      <c r="G61" s="76"/>
      <c r="H61" s="76"/>
      <c r="I61" s="76"/>
      <c r="J61" s="76"/>
      <c r="K61" s="76"/>
      <c r="L61" s="76"/>
      <c r="M61" s="76"/>
    </row>
    <row r="62" spans="1:26" s="69" customFormat="1" x14ac:dyDescent="0.25">
      <c r="B62" s="72" t="s">
        <v>82</v>
      </c>
      <c r="C62" s="73">
        <f>+M57</f>
        <v>818</v>
      </c>
      <c r="D62" s="75" t="s">
        <v>24</v>
      </c>
      <c r="E62" s="75"/>
    </row>
    <row r="63" spans="1:26" s="69" customFormat="1" x14ac:dyDescent="0.25">
      <c r="B63" s="77"/>
      <c r="C63" s="1087"/>
      <c r="D63" s="1087"/>
      <c r="E63" s="1087"/>
      <c r="F63" s="1087"/>
      <c r="G63" s="1087"/>
      <c r="H63" s="1087"/>
      <c r="I63" s="1087"/>
      <c r="J63" s="1087"/>
      <c r="K63" s="1087"/>
      <c r="L63" s="1087"/>
      <c r="M63" s="1087"/>
      <c r="N63" s="1087"/>
    </row>
    <row r="64" spans="1:26" ht="15.75"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5"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99</v>
      </c>
      <c r="C69" s="81" t="s">
        <v>1065</v>
      </c>
      <c r="D69" s="124" t="s">
        <v>1070</v>
      </c>
      <c r="E69" s="82">
        <v>201</v>
      </c>
      <c r="F69" s="83"/>
      <c r="G69" s="83"/>
      <c r="H69" s="83" t="s">
        <v>21</v>
      </c>
      <c r="I69" s="84"/>
      <c r="J69" s="84" t="s">
        <v>21</v>
      </c>
      <c r="K69" s="41" t="s">
        <v>21</v>
      </c>
      <c r="L69" s="41" t="s">
        <v>21</v>
      </c>
      <c r="M69" s="41" t="s">
        <v>21</v>
      </c>
      <c r="N69" s="41" t="s">
        <v>21</v>
      </c>
      <c r="O69" s="994"/>
      <c r="P69" s="996"/>
      <c r="Q69" s="41" t="s">
        <v>21</v>
      </c>
    </row>
    <row r="70" spans="2:17" x14ac:dyDescent="0.25">
      <c r="B70" s="81" t="s">
        <v>99</v>
      </c>
      <c r="C70" s="81" t="s">
        <v>1065</v>
      </c>
      <c r="D70" s="124" t="s">
        <v>1069</v>
      </c>
      <c r="E70" s="82">
        <v>156</v>
      </c>
      <c r="F70" s="83"/>
      <c r="G70" s="83"/>
      <c r="H70" s="83" t="s">
        <v>21</v>
      </c>
      <c r="I70" s="84"/>
      <c r="J70" s="84" t="s">
        <v>21</v>
      </c>
      <c r="K70" s="41" t="s">
        <v>21</v>
      </c>
      <c r="L70" s="41" t="s">
        <v>21</v>
      </c>
      <c r="M70" s="41" t="s">
        <v>21</v>
      </c>
      <c r="N70" s="41" t="s">
        <v>21</v>
      </c>
      <c r="O70" s="994"/>
      <c r="P70" s="996"/>
      <c r="Q70" s="41" t="s">
        <v>21</v>
      </c>
    </row>
    <row r="71" spans="2:17" x14ac:dyDescent="0.25">
      <c r="B71" s="81" t="s">
        <v>99</v>
      </c>
      <c r="C71" s="81" t="s">
        <v>1065</v>
      </c>
      <c r="D71" s="124" t="s">
        <v>1068</v>
      </c>
      <c r="E71" s="82">
        <v>200</v>
      </c>
      <c r="F71" s="83"/>
      <c r="G71" s="83"/>
      <c r="H71" s="83" t="s">
        <v>21</v>
      </c>
      <c r="I71" s="84"/>
      <c r="J71" s="84" t="s">
        <v>21</v>
      </c>
      <c r="K71" s="41" t="s">
        <v>21</v>
      </c>
      <c r="L71" s="41" t="s">
        <v>21</v>
      </c>
      <c r="M71" s="41" t="s">
        <v>21</v>
      </c>
      <c r="N71" s="41" t="s">
        <v>21</v>
      </c>
      <c r="O71" s="994"/>
      <c r="P71" s="996"/>
      <c r="Q71" s="41" t="s">
        <v>21</v>
      </c>
    </row>
    <row r="72" spans="2:17" x14ac:dyDescent="0.25">
      <c r="B72" s="81" t="s">
        <v>99</v>
      </c>
      <c r="C72" s="81" t="s">
        <v>1065</v>
      </c>
      <c r="D72" s="124" t="s">
        <v>1067</v>
      </c>
      <c r="E72" s="82">
        <v>61</v>
      </c>
      <c r="F72" s="83"/>
      <c r="G72" s="83"/>
      <c r="H72" s="83" t="s">
        <v>21</v>
      </c>
      <c r="I72" s="84"/>
      <c r="J72" s="84" t="s">
        <v>21</v>
      </c>
      <c r="K72" s="41" t="s">
        <v>21</v>
      </c>
      <c r="L72" s="41" t="s">
        <v>21</v>
      </c>
      <c r="M72" s="41" t="s">
        <v>21</v>
      </c>
      <c r="N72" s="41" t="s">
        <v>21</v>
      </c>
      <c r="O72" s="994"/>
      <c r="P72" s="996"/>
      <c r="Q72" s="41" t="s">
        <v>21</v>
      </c>
    </row>
    <row r="73" spans="2:17" x14ac:dyDescent="0.25">
      <c r="B73" s="81" t="s">
        <v>99</v>
      </c>
      <c r="C73" s="81" t="s">
        <v>1065</v>
      </c>
      <c r="D73" s="124" t="s">
        <v>1066</v>
      </c>
      <c r="E73" s="82">
        <v>100</v>
      </c>
      <c r="F73" s="83"/>
      <c r="G73" s="83"/>
      <c r="H73" s="83" t="s">
        <v>21</v>
      </c>
      <c r="I73" s="84"/>
      <c r="J73" s="84" t="s">
        <v>21</v>
      </c>
      <c r="K73" s="41" t="s">
        <v>21</v>
      </c>
      <c r="L73" s="41" t="s">
        <v>21</v>
      </c>
      <c r="M73" s="41" t="s">
        <v>21</v>
      </c>
      <c r="N73" s="41" t="s">
        <v>21</v>
      </c>
      <c r="O73" s="994"/>
      <c r="P73" s="996"/>
      <c r="Q73" s="41" t="s">
        <v>21</v>
      </c>
    </row>
    <row r="74" spans="2:17" x14ac:dyDescent="0.25">
      <c r="B74" s="81" t="s">
        <v>99</v>
      </c>
      <c r="C74" s="81" t="s">
        <v>1065</v>
      </c>
      <c r="D74" s="124" t="s">
        <v>1064</v>
      </c>
      <c r="E74" s="82">
        <v>100</v>
      </c>
      <c r="F74" s="83"/>
      <c r="G74" s="83"/>
      <c r="H74" s="83" t="s">
        <v>21</v>
      </c>
      <c r="I74" s="84"/>
      <c r="J74" s="84" t="s">
        <v>21</v>
      </c>
      <c r="K74" s="41" t="s">
        <v>21</v>
      </c>
      <c r="L74" s="41" t="s">
        <v>21</v>
      </c>
      <c r="M74" s="41" t="s">
        <v>21</v>
      </c>
      <c r="N74" s="41" t="s">
        <v>21</v>
      </c>
      <c r="O74" s="994"/>
      <c r="P74" s="996"/>
      <c r="Q74" s="41" t="s">
        <v>21</v>
      </c>
    </row>
    <row r="75" spans="2:17" x14ac:dyDescent="0.25">
      <c r="B75" s="41"/>
      <c r="C75" s="41"/>
      <c r="D75" s="123"/>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5"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x14ac:dyDescent="0.2">
      <c r="B87" s="116" t="s">
        <v>123</v>
      </c>
      <c r="C87" s="116"/>
      <c r="D87" s="115" t="s">
        <v>1063</v>
      </c>
      <c r="E87" s="115">
        <v>39277163</v>
      </c>
      <c r="F87" s="115" t="s">
        <v>1062</v>
      </c>
      <c r="G87" s="115" t="s">
        <v>707</v>
      </c>
      <c r="H87" s="115">
        <v>2013</v>
      </c>
      <c r="I87" s="99"/>
      <c r="J87" s="117" t="s">
        <v>1056</v>
      </c>
      <c r="K87" s="114"/>
      <c r="L87" s="113"/>
      <c r="M87" s="112" t="s">
        <v>21</v>
      </c>
      <c r="N87" s="112" t="s">
        <v>21</v>
      </c>
      <c r="O87" s="112" t="s">
        <v>21</v>
      </c>
      <c r="P87" s="1119"/>
      <c r="Q87" s="1119"/>
    </row>
    <row r="88" spans="2:17" x14ac:dyDescent="0.2">
      <c r="B88" s="116" t="s">
        <v>123</v>
      </c>
      <c r="C88" s="116"/>
      <c r="D88" s="115" t="s">
        <v>1061</v>
      </c>
      <c r="E88" s="115">
        <v>10006918</v>
      </c>
      <c r="F88" s="115" t="s">
        <v>1060</v>
      </c>
      <c r="G88" s="115" t="s">
        <v>1059</v>
      </c>
      <c r="H88" s="115">
        <v>2004</v>
      </c>
      <c r="I88" s="99"/>
      <c r="J88" s="117" t="s">
        <v>1058</v>
      </c>
      <c r="K88" s="114"/>
      <c r="L88" s="115"/>
      <c r="M88" s="112" t="s">
        <v>21</v>
      </c>
      <c r="N88" s="112" t="s">
        <v>21</v>
      </c>
      <c r="O88" s="112" t="s">
        <v>21</v>
      </c>
      <c r="P88" s="683" t="s">
        <v>230</v>
      </c>
      <c r="Q88" s="688"/>
    </row>
    <row r="89" spans="2:17" x14ac:dyDescent="0.2">
      <c r="B89" s="116" t="s">
        <v>123</v>
      </c>
      <c r="C89" s="116"/>
      <c r="D89" s="115" t="s">
        <v>1057</v>
      </c>
      <c r="E89" s="115">
        <v>43893673</v>
      </c>
      <c r="F89" s="115" t="s">
        <v>131</v>
      </c>
      <c r="G89" s="115" t="s">
        <v>415</v>
      </c>
      <c r="H89" s="115">
        <v>2012</v>
      </c>
      <c r="I89" s="99"/>
      <c r="J89" s="117" t="s">
        <v>1056</v>
      </c>
      <c r="K89" s="114"/>
      <c r="L89" s="113"/>
      <c r="M89" s="112" t="s">
        <v>21</v>
      </c>
      <c r="N89" s="112" t="s">
        <v>21</v>
      </c>
      <c r="O89" s="112" t="s">
        <v>21</v>
      </c>
      <c r="P89" s="688"/>
      <c r="Q89" s="688"/>
    </row>
    <row r="90" spans="2:17" x14ac:dyDescent="0.2">
      <c r="B90" s="116" t="s">
        <v>123</v>
      </c>
      <c r="C90" s="116"/>
      <c r="D90" s="115" t="s">
        <v>1055</v>
      </c>
      <c r="E90" s="115">
        <v>49766013</v>
      </c>
      <c r="F90" s="115" t="s">
        <v>1054</v>
      </c>
      <c r="G90" s="115" t="s">
        <v>1053</v>
      </c>
      <c r="H90" s="115">
        <v>2004</v>
      </c>
      <c r="I90" s="99"/>
      <c r="J90" s="117" t="s">
        <v>1052</v>
      </c>
      <c r="K90" s="114"/>
      <c r="L90" s="113"/>
      <c r="M90" s="112" t="s">
        <v>21</v>
      </c>
      <c r="N90" s="112" t="s">
        <v>21</v>
      </c>
      <c r="O90" s="112" t="s">
        <v>21</v>
      </c>
      <c r="P90" s="688"/>
      <c r="Q90" s="688"/>
    </row>
    <row r="91" spans="2:17" x14ac:dyDescent="0.2">
      <c r="B91" s="116" t="s">
        <v>958</v>
      </c>
      <c r="C91" s="116"/>
      <c r="D91" s="115" t="s">
        <v>1051</v>
      </c>
      <c r="E91" s="115">
        <v>1067880784</v>
      </c>
      <c r="F91" s="115" t="s">
        <v>273</v>
      </c>
      <c r="G91" s="115" t="s">
        <v>367</v>
      </c>
      <c r="H91" s="115">
        <v>2013</v>
      </c>
      <c r="I91" s="99"/>
      <c r="J91" s="117" t="s">
        <v>571</v>
      </c>
      <c r="K91" s="114"/>
      <c r="L91" s="113"/>
      <c r="M91" s="112" t="s">
        <v>21</v>
      </c>
      <c r="N91" s="112" t="s">
        <v>21</v>
      </c>
      <c r="O91" s="112" t="s">
        <v>21</v>
      </c>
      <c r="P91" s="683" t="s">
        <v>230</v>
      </c>
      <c r="Q91" s="688"/>
    </row>
    <row r="92" spans="2:17" x14ac:dyDescent="0.2">
      <c r="B92" s="116" t="s">
        <v>958</v>
      </c>
      <c r="C92" s="116"/>
      <c r="D92" s="115" t="s">
        <v>1050</v>
      </c>
      <c r="E92" s="115">
        <v>43558582</v>
      </c>
      <c r="F92" s="115" t="s">
        <v>330</v>
      </c>
      <c r="G92" s="115" t="s">
        <v>724</v>
      </c>
      <c r="H92" s="115">
        <v>1995</v>
      </c>
      <c r="I92" s="99"/>
      <c r="J92" s="117" t="s">
        <v>1049</v>
      </c>
      <c r="K92" s="114"/>
      <c r="L92" s="113"/>
      <c r="M92" s="112" t="s">
        <v>21</v>
      </c>
      <c r="N92" s="112" t="s">
        <v>21</v>
      </c>
      <c r="O92" s="112" t="s">
        <v>21</v>
      </c>
      <c r="P92" s="683" t="s">
        <v>230</v>
      </c>
      <c r="Q92" s="688"/>
    </row>
    <row r="93" spans="2:17" x14ac:dyDescent="0.2">
      <c r="B93" s="116" t="s">
        <v>958</v>
      </c>
      <c r="C93" s="116"/>
      <c r="D93" s="115" t="s">
        <v>1048</v>
      </c>
      <c r="E93" s="115">
        <v>32183545</v>
      </c>
      <c r="F93" s="115" t="s">
        <v>1047</v>
      </c>
      <c r="G93" s="115" t="s">
        <v>367</v>
      </c>
      <c r="H93" s="115">
        <v>2006</v>
      </c>
      <c r="I93" s="99"/>
      <c r="J93" s="117" t="s">
        <v>1046</v>
      </c>
      <c r="K93" s="114"/>
      <c r="L93" s="113"/>
      <c r="M93" s="112" t="s">
        <v>21</v>
      </c>
      <c r="N93" s="112" t="s">
        <v>21</v>
      </c>
      <c r="O93" s="112" t="s">
        <v>21</v>
      </c>
      <c r="P93" s="683" t="s">
        <v>230</v>
      </c>
      <c r="Q93" s="688"/>
    </row>
    <row r="94" spans="2:17" x14ac:dyDescent="0.2">
      <c r="B94" s="116" t="s">
        <v>958</v>
      </c>
      <c r="C94" s="116"/>
      <c r="D94" s="115" t="s">
        <v>1045</v>
      </c>
      <c r="E94" s="115">
        <v>1017169969</v>
      </c>
      <c r="F94" s="115" t="s">
        <v>330</v>
      </c>
      <c r="G94" s="115" t="s">
        <v>1044</v>
      </c>
      <c r="H94" s="115">
        <v>2011</v>
      </c>
      <c r="I94" s="99"/>
      <c r="J94" s="117" t="s">
        <v>1043</v>
      </c>
      <c r="K94" s="114"/>
      <c r="L94" s="113"/>
      <c r="M94" s="112" t="s">
        <v>21</v>
      </c>
      <c r="N94" s="112" t="s">
        <v>21</v>
      </c>
      <c r="O94" s="112" t="s">
        <v>21</v>
      </c>
      <c r="P94" s="683" t="s">
        <v>230</v>
      </c>
      <c r="Q94" s="688"/>
    </row>
    <row r="95" spans="2:17" x14ac:dyDescent="0.2">
      <c r="B95" s="116"/>
      <c r="C95" s="116"/>
      <c r="D95" s="115"/>
      <c r="E95" s="115"/>
      <c r="F95" s="115"/>
      <c r="G95" s="115"/>
      <c r="H95" s="115"/>
      <c r="I95" s="99"/>
      <c r="J95" s="117"/>
      <c r="K95" s="114"/>
      <c r="L95" s="113"/>
      <c r="M95" s="112"/>
      <c r="N95" s="112"/>
      <c r="O95" s="112"/>
      <c r="P95" s="688"/>
      <c r="Q95" s="688"/>
    </row>
    <row r="96" spans="2:17" x14ac:dyDescent="0.2">
      <c r="B96" s="116"/>
      <c r="C96" s="116"/>
      <c r="D96" s="115"/>
      <c r="E96" s="115"/>
      <c r="F96" s="115"/>
      <c r="G96" s="115"/>
      <c r="H96" s="115"/>
      <c r="I96" s="99"/>
      <c r="J96" s="117"/>
      <c r="K96" s="114"/>
      <c r="L96" s="113"/>
      <c r="M96" s="112"/>
      <c r="N96" s="112"/>
      <c r="O96" s="112"/>
      <c r="P96" s="688"/>
      <c r="Q96" s="688"/>
    </row>
    <row r="97" spans="2:17" x14ac:dyDescent="0.2">
      <c r="B97" s="116"/>
      <c r="C97" s="116"/>
      <c r="D97" s="115"/>
      <c r="E97" s="115"/>
      <c r="F97" s="115"/>
      <c r="G97" s="115"/>
      <c r="H97" s="115"/>
      <c r="I97" s="99"/>
      <c r="J97" s="117"/>
      <c r="K97" s="114"/>
      <c r="L97" s="113"/>
      <c r="M97" s="112"/>
      <c r="N97" s="112"/>
      <c r="O97" s="112"/>
      <c r="P97" s="688"/>
      <c r="Q97" s="688"/>
    </row>
    <row r="98" spans="2:17" x14ac:dyDescent="0.2">
      <c r="B98" s="116"/>
      <c r="C98" s="116"/>
      <c r="D98" s="115"/>
      <c r="E98" s="115"/>
      <c r="F98" s="115"/>
      <c r="G98" s="115"/>
      <c r="H98" s="115"/>
      <c r="I98" s="99"/>
      <c r="J98" s="117"/>
      <c r="K98" s="114"/>
      <c r="L98" s="113"/>
      <c r="M98" s="112"/>
      <c r="N98" s="112"/>
      <c r="O98" s="112"/>
      <c r="P98" s="688"/>
      <c r="Q98" s="688"/>
    </row>
    <row r="99" spans="2:17" x14ac:dyDescent="0.2">
      <c r="B99" s="116"/>
      <c r="C99" s="116"/>
      <c r="D99" s="115"/>
      <c r="E99" s="115"/>
      <c r="F99" s="41"/>
      <c r="G99" s="115"/>
      <c r="H99" s="115"/>
      <c r="I99" s="99"/>
      <c r="J99" s="117"/>
      <c r="K99" s="114"/>
      <c r="L99" s="113"/>
      <c r="M99" s="112"/>
      <c r="N99" s="112"/>
      <c r="O99" s="112"/>
      <c r="P99" s="1119"/>
      <c r="Q99" s="1119"/>
    </row>
    <row r="101" spans="2:17" ht="15.75" thickBot="1" x14ac:dyDescent="0.3"/>
    <row r="102" spans="2:17" ht="27" thickBot="1" x14ac:dyDescent="0.3">
      <c r="B102" s="1091" t="s">
        <v>145</v>
      </c>
      <c r="C102" s="1092"/>
      <c r="D102" s="1092"/>
      <c r="E102" s="1092"/>
      <c r="F102" s="1092"/>
      <c r="G102" s="1092"/>
      <c r="H102" s="1092"/>
      <c r="I102" s="1092"/>
      <c r="J102" s="1092"/>
      <c r="K102" s="1092"/>
      <c r="L102" s="1092"/>
      <c r="M102" s="1092"/>
      <c r="N102" s="1093"/>
    </row>
    <row r="105" spans="2:17" ht="30" x14ac:dyDescent="0.25">
      <c r="B105" s="79" t="s">
        <v>20</v>
      </c>
      <c r="C105" s="79" t="s">
        <v>146</v>
      </c>
      <c r="D105" s="1084" t="s">
        <v>97</v>
      </c>
      <c r="E105" s="1086"/>
    </row>
    <row r="106" spans="2:17" x14ac:dyDescent="0.25">
      <c r="B106" s="682" t="s">
        <v>147</v>
      </c>
      <c r="C106" s="41" t="s">
        <v>24</v>
      </c>
      <c r="D106" s="993"/>
      <c r="E106" s="993"/>
    </row>
    <row r="109" spans="2:17" ht="26.25" x14ac:dyDescent="0.25">
      <c r="B109" s="1072" t="s">
        <v>148</v>
      </c>
      <c r="C109" s="1073"/>
      <c r="D109" s="1073"/>
      <c r="E109" s="1073"/>
      <c r="F109" s="1073"/>
      <c r="G109" s="1073"/>
      <c r="H109" s="1073"/>
      <c r="I109" s="1073"/>
      <c r="J109" s="1073"/>
      <c r="K109" s="1073"/>
      <c r="L109" s="1073"/>
      <c r="M109" s="1073"/>
      <c r="N109" s="1073"/>
      <c r="O109" s="1073"/>
      <c r="P109" s="1073"/>
    </row>
    <row r="111" spans="2:17" ht="15.75" thickBot="1" x14ac:dyDescent="0.3"/>
    <row r="112" spans="2:17" ht="27" thickBot="1" x14ac:dyDescent="0.3">
      <c r="B112" s="1091" t="s">
        <v>149</v>
      </c>
      <c r="C112" s="1092"/>
      <c r="D112" s="1092"/>
      <c r="E112" s="1092"/>
      <c r="F112" s="1092"/>
      <c r="G112" s="1092"/>
      <c r="H112" s="1092"/>
      <c r="I112" s="1092"/>
      <c r="J112" s="1092"/>
      <c r="K112" s="1092"/>
      <c r="L112" s="1092"/>
      <c r="M112" s="1092"/>
      <c r="N112" s="1093"/>
    </row>
    <row r="114" spans="1:26" ht="15.75" thickBot="1" x14ac:dyDescent="0.3">
      <c r="M114" s="45"/>
      <c r="N114" s="45"/>
    </row>
    <row r="115" spans="1:26" s="14" customFormat="1" ht="60" x14ac:dyDescent="0.25">
      <c r="B115" s="46" t="s">
        <v>36</v>
      </c>
      <c r="C115" s="46" t="s">
        <v>37</v>
      </c>
      <c r="D115" s="46" t="s">
        <v>38</v>
      </c>
      <c r="E115" s="46" t="s">
        <v>39</v>
      </c>
      <c r="F115" s="46" t="s">
        <v>40</v>
      </c>
      <c r="G115" s="46" t="s">
        <v>41</v>
      </c>
      <c r="H115" s="46" t="s">
        <v>42</v>
      </c>
      <c r="I115" s="46" t="s">
        <v>43</v>
      </c>
      <c r="J115" s="46" t="s">
        <v>44</v>
      </c>
      <c r="K115" s="46" t="s">
        <v>45</v>
      </c>
      <c r="L115" s="46" t="s">
        <v>46</v>
      </c>
      <c r="M115" s="47" t="s">
        <v>47</v>
      </c>
      <c r="N115" s="46" t="s">
        <v>48</v>
      </c>
      <c r="O115" s="46" t="s">
        <v>49</v>
      </c>
      <c r="P115" s="48" t="s">
        <v>50</v>
      </c>
      <c r="Q115" s="48" t="s">
        <v>51</v>
      </c>
    </row>
    <row r="116" spans="1:26" s="60" customFormat="1" x14ac:dyDescent="0.25">
      <c r="A116" s="62">
        <v>1</v>
      </c>
      <c r="B116" s="49" t="s">
        <v>973</v>
      </c>
      <c r="C116" s="50" t="s">
        <v>973</v>
      </c>
      <c r="D116" s="49" t="s">
        <v>609</v>
      </c>
      <c r="E116" s="64" t="s">
        <v>1042</v>
      </c>
      <c r="F116" s="52" t="s">
        <v>21</v>
      </c>
      <c r="G116" s="53"/>
      <c r="H116" s="54" t="s">
        <v>1041</v>
      </c>
      <c r="I116" s="55" t="s">
        <v>1040</v>
      </c>
      <c r="J116" s="55" t="s">
        <v>22</v>
      </c>
      <c r="K116" s="51">
        <v>10</v>
      </c>
      <c r="L116" s="55"/>
      <c r="M116" s="56">
        <v>1400</v>
      </c>
      <c r="N116" s="56">
        <f>+M116*G116</f>
        <v>0</v>
      </c>
      <c r="O116" s="57">
        <v>3386968400</v>
      </c>
      <c r="P116" s="57">
        <v>73</v>
      </c>
      <c r="Q116" s="58"/>
      <c r="R116" s="59"/>
      <c r="S116" s="59"/>
      <c r="T116" s="59"/>
      <c r="U116" s="59"/>
      <c r="V116" s="59"/>
      <c r="W116" s="59"/>
      <c r="X116" s="59"/>
      <c r="Y116" s="59"/>
      <c r="Z116" s="59"/>
    </row>
    <row r="117" spans="1:26" s="60" customFormat="1" x14ac:dyDescent="0.25">
      <c r="A117" s="62">
        <f>+A116+1</f>
        <v>2</v>
      </c>
      <c r="B117" s="49" t="s">
        <v>973</v>
      </c>
      <c r="C117" s="50" t="s">
        <v>973</v>
      </c>
      <c r="D117" s="49" t="s">
        <v>609</v>
      </c>
      <c r="E117" s="64" t="s">
        <v>1039</v>
      </c>
      <c r="F117" s="52" t="s">
        <v>21</v>
      </c>
      <c r="G117" s="52"/>
      <c r="H117" s="52" t="s">
        <v>1038</v>
      </c>
      <c r="I117" s="55" t="s">
        <v>1037</v>
      </c>
      <c r="J117" s="55" t="s">
        <v>22</v>
      </c>
      <c r="K117" s="51">
        <v>10</v>
      </c>
      <c r="L117" s="55"/>
      <c r="M117" s="56">
        <v>1400</v>
      </c>
      <c r="N117" s="56"/>
      <c r="O117" s="57">
        <v>3315143300</v>
      </c>
      <c r="P117" s="57">
        <v>73</v>
      </c>
      <c r="Q117" s="58"/>
      <c r="R117" s="59"/>
      <c r="S117" s="59"/>
      <c r="T117" s="59"/>
      <c r="U117" s="59"/>
      <c r="V117" s="59"/>
      <c r="W117" s="59"/>
      <c r="X117" s="59"/>
      <c r="Y117" s="59"/>
      <c r="Z117" s="59"/>
    </row>
    <row r="118" spans="1:26" s="60" customFormat="1" x14ac:dyDescent="0.25">
      <c r="A118" s="62">
        <f t="shared" ref="A118:A123" si="3">+A117+1</f>
        <v>3</v>
      </c>
      <c r="B118" s="49" t="s">
        <v>973</v>
      </c>
      <c r="C118" s="50" t="s">
        <v>973</v>
      </c>
      <c r="D118" s="49" t="s">
        <v>609</v>
      </c>
      <c r="E118" s="64" t="s">
        <v>1036</v>
      </c>
      <c r="F118" s="52" t="s">
        <v>21</v>
      </c>
      <c r="G118" s="52"/>
      <c r="H118" s="52" t="s">
        <v>1035</v>
      </c>
      <c r="I118" s="55" t="s">
        <v>73</v>
      </c>
      <c r="J118" s="55" t="s">
        <v>22</v>
      </c>
      <c r="K118" s="51">
        <v>10</v>
      </c>
      <c r="L118" s="55"/>
      <c r="M118" s="56">
        <v>1500</v>
      </c>
      <c r="N118" s="56"/>
      <c r="O118" s="57">
        <v>2880887643</v>
      </c>
      <c r="P118" s="57">
        <v>73</v>
      </c>
      <c r="Q118" s="58"/>
      <c r="R118" s="59"/>
      <c r="S118" s="59"/>
      <c r="T118" s="59"/>
      <c r="U118" s="59"/>
      <c r="V118" s="59"/>
      <c r="W118" s="59"/>
      <c r="X118" s="59"/>
      <c r="Y118" s="59"/>
      <c r="Z118" s="59"/>
    </row>
    <row r="119" spans="1:26" s="60" customFormat="1" x14ac:dyDescent="0.25">
      <c r="A119" s="62">
        <f t="shared" si="3"/>
        <v>4</v>
      </c>
      <c r="B119" s="49" t="s">
        <v>973</v>
      </c>
      <c r="C119" s="50" t="s">
        <v>973</v>
      </c>
      <c r="D119" s="49" t="s">
        <v>609</v>
      </c>
      <c r="E119" s="64" t="s">
        <v>1034</v>
      </c>
      <c r="F119" s="52" t="s">
        <v>21</v>
      </c>
      <c r="G119" s="52"/>
      <c r="H119" s="52" t="s">
        <v>66</v>
      </c>
      <c r="I119" s="55" t="s">
        <v>1033</v>
      </c>
      <c r="J119" s="55" t="s">
        <v>22</v>
      </c>
      <c r="K119" s="51">
        <v>20</v>
      </c>
      <c r="L119" s="55"/>
      <c r="M119" s="56">
        <v>1200</v>
      </c>
      <c r="N119" s="56"/>
      <c r="O119" s="57">
        <v>3296231581</v>
      </c>
      <c r="P119" s="57">
        <v>73</v>
      </c>
      <c r="Q119" s="58"/>
      <c r="R119" s="59"/>
      <c r="S119" s="59"/>
      <c r="T119" s="59"/>
      <c r="U119" s="59"/>
      <c r="V119" s="59"/>
      <c r="W119" s="59"/>
      <c r="X119" s="59"/>
      <c r="Y119" s="59"/>
      <c r="Z119" s="59"/>
    </row>
    <row r="120" spans="1:26" s="60" customFormat="1" x14ac:dyDescent="0.25">
      <c r="A120" s="62">
        <f t="shared" si="3"/>
        <v>5</v>
      </c>
      <c r="B120" s="49" t="s">
        <v>973</v>
      </c>
      <c r="C120" s="50" t="s">
        <v>973</v>
      </c>
      <c r="D120" s="49" t="s">
        <v>609</v>
      </c>
      <c r="E120" s="64" t="s">
        <v>1032</v>
      </c>
      <c r="F120" s="52" t="s">
        <v>21</v>
      </c>
      <c r="G120" s="52"/>
      <c r="H120" s="52" t="s">
        <v>1031</v>
      </c>
      <c r="I120" s="55" t="s">
        <v>60</v>
      </c>
      <c r="J120" s="55" t="s">
        <v>22</v>
      </c>
      <c r="K120" s="207">
        <v>8</v>
      </c>
      <c r="L120" s="55"/>
      <c r="M120" s="56">
        <v>1200</v>
      </c>
      <c r="N120" s="56"/>
      <c r="O120" s="57">
        <v>2647325598</v>
      </c>
      <c r="P120" s="57">
        <v>73</v>
      </c>
      <c r="Q120" s="58"/>
      <c r="R120" s="59"/>
      <c r="S120" s="59"/>
      <c r="T120" s="59"/>
      <c r="U120" s="59"/>
      <c r="V120" s="59"/>
      <c r="W120" s="59"/>
      <c r="X120" s="59"/>
      <c r="Y120" s="59"/>
      <c r="Z120" s="59"/>
    </row>
    <row r="121" spans="1:26" s="60" customFormat="1" x14ac:dyDescent="0.25">
      <c r="A121" s="62">
        <f t="shared" si="3"/>
        <v>6</v>
      </c>
      <c r="B121" s="49"/>
      <c r="C121" s="50"/>
      <c r="D121" s="49"/>
      <c r="E121" s="64"/>
      <c r="F121" s="52"/>
      <c r="G121" s="52"/>
      <c r="H121" s="52"/>
      <c r="I121" s="55"/>
      <c r="J121" s="55"/>
      <c r="K121" s="55"/>
      <c r="L121" s="55"/>
      <c r="M121" s="56"/>
      <c r="N121" s="56"/>
      <c r="O121" s="57"/>
      <c r="P121" s="57"/>
      <c r="Q121" s="58"/>
      <c r="R121" s="59"/>
      <c r="S121" s="59"/>
      <c r="T121" s="59"/>
      <c r="U121" s="59"/>
      <c r="V121" s="59"/>
      <c r="W121" s="59"/>
      <c r="X121" s="59"/>
      <c r="Y121" s="59"/>
      <c r="Z121" s="59"/>
    </row>
    <row r="122" spans="1:26" s="60" customFormat="1" x14ac:dyDescent="0.25">
      <c r="A122" s="62">
        <f t="shared" si="3"/>
        <v>7</v>
      </c>
      <c r="B122" s="49"/>
      <c r="C122" s="50"/>
      <c r="D122" s="49"/>
      <c r="E122" s="64"/>
      <c r="F122" s="52"/>
      <c r="G122" s="52"/>
      <c r="H122" s="52"/>
      <c r="I122" s="55"/>
      <c r="J122" s="55"/>
      <c r="K122" s="55"/>
      <c r="L122" s="55"/>
      <c r="M122" s="56"/>
      <c r="N122" s="56"/>
      <c r="O122" s="57"/>
      <c r="P122" s="57"/>
      <c r="Q122" s="58"/>
      <c r="R122" s="59"/>
      <c r="S122" s="59"/>
      <c r="T122" s="59"/>
      <c r="U122" s="59"/>
      <c r="V122" s="59"/>
      <c r="W122" s="59"/>
      <c r="X122" s="59"/>
      <c r="Y122" s="59"/>
      <c r="Z122" s="59"/>
    </row>
    <row r="123" spans="1:26" s="60" customFormat="1" x14ac:dyDescent="0.25">
      <c r="A123" s="62">
        <f t="shared" si="3"/>
        <v>8</v>
      </c>
      <c r="B123" s="49"/>
      <c r="C123" s="50"/>
      <c r="D123" s="49"/>
      <c r="E123" s="64"/>
      <c r="F123" s="52"/>
      <c r="G123" s="52"/>
      <c r="H123" s="52"/>
      <c r="I123" s="55"/>
      <c r="J123" s="55"/>
      <c r="K123" s="55"/>
      <c r="L123" s="55"/>
      <c r="M123" s="56"/>
      <c r="N123" s="56"/>
      <c r="O123" s="57"/>
      <c r="P123" s="57"/>
      <c r="Q123" s="58"/>
      <c r="R123" s="59"/>
      <c r="S123" s="59"/>
      <c r="T123" s="59"/>
      <c r="U123" s="59"/>
      <c r="V123" s="59"/>
      <c r="W123" s="59"/>
      <c r="X123" s="59"/>
      <c r="Y123" s="59"/>
      <c r="Z123" s="59"/>
    </row>
    <row r="124" spans="1:26" s="60" customFormat="1" x14ac:dyDescent="0.25">
      <c r="A124" s="62"/>
      <c r="B124" s="63" t="s">
        <v>31</v>
      </c>
      <c r="C124" s="50"/>
      <c r="D124" s="49"/>
      <c r="E124" s="64"/>
      <c r="F124" s="52"/>
      <c r="G124" s="52"/>
      <c r="H124" s="52"/>
      <c r="I124" s="55"/>
      <c r="J124" s="55"/>
      <c r="K124" s="67" t="s">
        <v>1030</v>
      </c>
      <c r="L124" s="67">
        <f t="shared" ref="L124:N124" si="4">SUM(L116:L123)</f>
        <v>0</v>
      </c>
      <c r="M124" s="66">
        <f t="shared" si="4"/>
        <v>6700</v>
      </c>
      <c r="N124" s="67">
        <f t="shared" si="4"/>
        <v>0</v>
      </c>
      <c r="O124" s="57"/>
      <c r="P124" s="57"/>
      <c r="Q124" s="68"/>
    </row>
    <row r="125" spans="1:26" x14ac:dyDescent="0.25">
      <c r="B125" s="69"/>
      <c r="C125" s="69"/>
      <c r="D125" s="69"/>
      <c r="E125" s="70"/>
      <c r="F125" s="69"/>
      <c r="G125" s="69"/>
      <c r="H125" s="69"/>
      <c r="I125" s="69"/>
      <c r="J125" s="69"/>
      <c r="K125" s="69"/>
      <c r="L125" s="69"/>
      <c r="M125" s="69"/>
      <c r="N125" s="69"/>
      <c r="O125" s="69"/>
      <c r="P125" s="69"/>
    </row>
    <row r="126" spans="1:26" ht="18.75" x14ac:dyDescent="0.25">
      <c r="B126" s="72" t="s">
        <v>172</v>
      </c>
      <c r="C126" s="89" t="str">
        <f>+K124</f>
        <v>59</v>
      </c>
      <c r="H126" s="76"/>
      <c r="I126" s="76"/>
      <c r="J126" s="76"/>
      <c r="K126" s="76"/>
      <c r="L126" s="76"/>
      <c r="M126" s="76"/>
      <c r="N126" s="69"/>
      <c r="O126" s="69"/>
      <c r="P126" s="69"/>
    </row>
    <row r="128" spans="1:26" ht="15.75" thickBot="1" x14ac:dyDescent="0.3"/>
    <row r="129" spans="2:17" ht="30.75" thickBot="1" x14ac:dyDescent="0.3">
      <c r="B129" s="90" t="s">
        <v>173</v>
      </c>
      <c r="C129" s="91" t="s">
        <v>174</v>
      </c>
      <c r="D129" s="90" t="s">
        <v>30</v>
      </c>
      <c r="E129" s="91" t="s">
        <v>175</v>
      </c>
    </row>
    <row r="130" spans="2:17" x14ac:dyDescent="0.25">
      <c r="B130" s="92" t="s">
        <v>176</v>
      </c>
      <c r="C130" s="93">
        <v>20</v>
      </c>
      <c r="D130" s="93">
        <v>0</v>
      </c>
      <c r="E130" s="1094">
        <f>+D130+D131+D132</f>
        <v>40</v>
      </c>
    </row>
    <row r="131" spans="2:17" x14ac:dyDescent="0.25">
      <c r="B131" s="92" t="s">
        <v>177</v>
      </c>
      <c r="C131" s="74">
        <v>30</v>
      </c>
      <c r="D131" s="668">
        <v>0</v>
      </c>
      <c r="E131" s="1095"/>
    </row>
    <row r="132" spans="2:17" ht="15.75" thickBot="1" x14ac:dyDescent="0.3">
      <c r="B132" s="92" t="s">
        <v>178</v>
      </c>
      <c r="C132" s="94">
        <v>40</v>
      </c>
      <c r="D132" s="94">
        <v>40</v>
      </c>
      <c r="E132" s="1096"/>
    </row>
    <row r="134" spans="2:17" ht="15.75" thickBot="1" x14ac:dyDescent="0.3"/>
    <row r="135" spans="2:17" ht="27" thickBot="1" x14ac:dyDescent="0.3">
      <c r="B135" s="1091" t="s">
        <v>179</v>
      </c>
      <c r="C135" s="1092"/>
      <c r="D135" s="1092"/>
      <c r="E135" s="1092"/>
      <c r="F135" s="1092"/>
      <c r="G135" s="1092"/>
      <c r="H135" s="1092"/>
      <c r="I135" s="1092"/>
      <c r="J135" s="1092"/>
      <c r="K135" s="1092"/>
      <c r="L135" s="1092"/>
      <c r="M135" s="1092"/>
      <c r="N135" s="1093"/>
    </row>
    <row r="137" spans="2:17" ht="75" x14ac:dyDescent="0.25">
      <c r="B137" s="78" t="s">
        <v>111</v>
      </c>
      <c r="C137" s="78" t="s">
        <v>112</v>
      </c>
      <c r="D137" s="78" t="s">
        <v>113</v>
      </c>
      <c r="E137" s="78" t="s">
        <v>114</v>
      </c>
      <c r="F137" s="78" t="s">
        <v>115</v>
      </c>
      <c r="G137" s="78" t="s">
        <v>116</v>
      </c>
      <c r="H137" s="78" t="s">
        <v>117</v>
      </c>
      <c r="I137" s="78" t="s">
        <v>118</v>
      </c>
      <c r="J137" s="1084" t="s">
        <v>119</v>
      </c>
      <c r="K137" s="1085"/>
      <c r="L137" s="1086"/>
      <c r="M137" s="78" t="s">
        <v>120</v>
      </c>
      <c r="N137" s="78" t="s">
        <v>121</v>
      </c>
      <c r="O137" s="78" t="s">
        <v>122</v>
      </c>
      <c r="P137" s="1084" t="s">
        <v>97</v>
      </c>
      <c r="Q137" s="1086"/>
    </row>
    <row r="138" spans="2:17" x14ac:dyDescent="0.25">
      <c r="B138" s="85" t="s">
        <v>123</v>
      </c>
      <c r="C138" s="85"/>
      <c r="D138" s="81" t="s">
        <v>1029</v>
      </c>
      <c r="E138" s="81">
        <v>1038096298</v>
      </c>
      <c r="F138" s="81" t="s">
        <v>1028</v>
      </c>
      <c r="G138" s="81" t="s">
        <v>126</v>
      </c>
      <c r="H138" s="81" t="s">
        <v>1027</v>
      </c>
      <c r="I138" s="82" t="s">
        <v>582</v>
      </c>
      <c r="J138" s="86" t="s">
        <v>1026</v>
      </c>
      <c r="K138" s="87"/>
      <c r="L138" s="84"/>
      <c r="M138" s="41" t="s">
        <v>21</v>
      </c>
      <c r="N138" s="41" t="s">
        <v>21</v>
      </c>
      <c r="O138" s="41" t="s">
        <v>21</v>
      </c>
      <c r="P138" s="993"/>
      <c r="Q138" s="993"/>
    </row>
    <row r="139" spans="2:17" x14ac:dyDescent="0.25">
      <c r="B139" s="85" t="s">
        <v>958</v>
      </c>
      <c r="C139" s="85"/>
      <c r="D139" s="81" t="s">
        <v>1025</v>
      </c>
      <c r="E139" s="81">
        <v>43256279</v>
      </c>
      <c r="F139" s="81" t="s">
        <v>273</v>
      </c>
      <c r="G139" s="81" t="s">
        <v>126</v>
      </c>
      <c r="H139" s="81">
        <v>2010</v>
      </c>
      <c r="I139" s="82"/>
      <c r="J139" s="86" t="s">
        <v>383</v>
      </c>
      <c r="K139" s="87"/>
      <c r="L139" s="84"/>
      <c r="M139" s="41" t="s">
        <v>21</v>
      </c>
      <c r="N139" s="41" t="s">
        <v>22</v>
      </c>
      <c r="O139" s="41" t="s">
        <v>21</v>
      </c>
      <c r="P139" s="668" t="s">
        <v>1024</v>
      </c>
      <c r="Q139" s="668"/>
    </row>
    <row r="140" spans="2:17" x14ac:dyDescent="0.25">
      <c r="B140" s="85"/>
      <c r="C140" s="85"/>
      <c r="D140" s="81"/>
      <c r="E140" s="81"/>
      <c r="F140" s="81"/>
      <c r="G140" s="81"/>
      <c r="H140" s="81"/>
      <c r="I140" s="82"/>
      <c r="J140" s="86"/>
      <c r="K140" s="87"/>
      <c r="L140" s="84"/>
      <c r="M140" s="41"/>
      <c r="N140" s="41"/>
      <c r="O140" s="41"/>
      <c r="P140" s="668"/>
      <c r="Q140" s="668"/>
    </row>
    <row r="141" spans="2:17" x14ac:dyDescent="0.25">
      <c r="B141" s="85"/>
      <c r="C141" s="85"/>
      <c r="D141" s="81"/>
      <c r="E141" s="81"/>
      <c r="F141" s="81"/>
      <c r="G141" s="81"/>
      <c r="H141" s="81"/>
      <c r="I141" s="82"/>
      <c r="J141" s="86"/>
      <c r="K141" s="87"/>
      <c r="L141" s="84"/>
      <c r="M141" s="41"/>
      <c r="N141" s="41"/>
      <c r="O141" s="41"/>
      <c r="P141" s="668"/>
      <c r="Q141" s="668"/>
    </row>
    <row r="142" spans="2:17" x14ac:dyDescent="0.25">
      <c r="C142" s="85"/>
      <c r="D142" s="81"/>
      <c r="E142" s="81"/>
      <c r="F142" s="81"/>
      <c r="G142" s="81"/>
      <c r="H142" s="81"/>
      <c r="I142" s="82"/>
      <c r="J142" s="86"/>
      <c r="K142" s="84"/>
      <c r="L142" s="84"/>
      <c r="M142" s="41"/>
      <c r="N142" s="41"/>
      <c r="O142" s="41"/>
      <c r="P142" s="993"/>
      <c r="Q142" s="993"/>
    </row>
    <row r="145" spans="2:7" ht="15.75" thickBot="1" x14ac:dyDescent="0.3"/>
    <row r="146" spans="2:7" ht="30" x14ac:dyDescent="0.25">
      <c r="B146" s="42" t="s">
        <v>20</v>
      </c>
      <c r="C146" s="42" t="s">
        <v>173</v>
      </c>
      <c r="D146" s="78" t="s">
        <v>174</v>
      </c>
      <c r="E146" s="42" t="s">
        <v>30</v>
      </c>
      <c r="F146" s="91" t="s">
        <v>194</v>
      </c>
      <c r="G146" s="96"/>
    </row>
    <row r="147" spans="2:7" ht="108" x14ac:dyDescent="0.2">
      <c r="B147" s="1097" t="s">
        <v>195</v>
      </c>
      <c r="C147" s="97" t="s">
        <v>196</v>
      </c>
      <c r="D147" s="668">
        <v>25</v>
      </c>
      <c r="E147" s="668">
        <v>25</v>
      </c>
      <c r="F147" s="1098">
        <f>+E147+E148+E149</f>
        <v>25</v>
      </c>
      <c r="G147" s="98"/>
    </row>
    <row r="148" spans="2:7" ht="96" x14ac:dyDescent="0.2">
      <c r="B148" s="1097"/>
      <c r="C148" s="97" t="s">
        <v>197</v>
      </c>
      <c r="D148" s="675">
        <v>25</v>
      </c>
      <c r="E148" s="668">
        <v>0</v>
      </c>
      <c r="F148" s="1099"/>
      <c r="G148" s="98"/>
    </row>
    <row r="149" spans="2:7" ht="60" x14ac:dyDescent="0.2">
      <c r="B149" s="1097"/>
      <c r="C149" s="97" t="s">
        <v>198</v>
      </c>
      <c r="D149" s="668">
        <v>10</v>
      </c>
      <c r="E149" s="668">
        <v>0</v>
      </c>
      <c r="F149" s="1100"/>
      <c r="G149" s="98"/>
    </row>
    <row r="150" spans="2:7" x14ac:dyDescent="0.25">
      <c r="C150"/>
    </row>
    <row r="153" spans="2:7" x14ac:dyDescent="0.25">
      <c r="B153" s="39" t="s">
        <v>199</v>
      </c>
    </row>
    <row r="156" spans="2:7" x14ac:dyDescent="0.25">
      <c r="B156" s="40" t="s">
        <v>20</v>
      </c>
      <c r="C156" s="40" t="s">
        <v>29</v>
      </c>
      <c r="D156" s="42" t="s">
        <v>30</v>
      </c>
      <c r="E156" s="42" t="s">
        <v>31</v>
      </c>
    </row>
    <row r="157" spans="2:7" ht="28.5" x14ac:dyDescent="0.25">
      <c r="B157" s="43" t="s">
        <v>200</v>
      </c>
      <c r="C157" s="44">
        <v>40</v>
      </c>
      <c r="D157" s="668">
        <f>+E130</f>
        <v>40</v>
      </c>
      <c r="E157" s="1081">
        <f>+D157+D158</f>
        <v>65</v>
      </c>
    </row>
    <row r="158" spans="2:7" ht="42.75" x14ac:dyDescent="0.25">
      <c r="B158" s="43" t="s">
        <v>201</v>
      </c>
      <c r="C158" s="44">
        <v>60</v>
      </c>
      <c r="D158" s="668">
        <f>+F147</f>
        <v>25</v>
      </c>
      <c r="E158" s="1082"/>
    </row>
    <row r="160" spans="2:7" x14ac:dyDescent="0.25">
      <c r="B160" s="1" t="s">
        <v>1023</v>
      </c>
    </row>
    <row r="162" spans="2:16" ht="26.25" x14ac:dyDescent="0.25">
      <c r="B162" s="1072" t="s">
        <v>1</v>
      </c>
      <c r="C162" s="1073"/>
      <c r="D162" s="1073"/>
      <c r="E162" s="1073"/>
      <c r="F162" s="1073"/>
      <c r="G162" s="1073"/>
      <c r="H162" s="1073"/>
      <c r="I162" s="1073"/>
      <c r="J162" s="1073"/>
      <c r="K162" s="1073"/>
      <c r="L162" s="1073"/>
      <c r="M162" s="1073"/>
      <c r="N162" s="1073"/>
      <c r="O162" s="1073"/>
      <c r="P162" s="1073"/>
    </row>
    <row r="164" spans="2:16" ht="26.25" x14ac:dyDescent="0.25">
      <c r="B164" s="1072" t="s">
        <v>2</v>
      </c>
      <c r="C164" s="1073"/>
      <c r="D164" s="1073"/>
      <c r="E164" s="1073"/>
      <c r="F164" s="1073"/>
      <c r="G164" s="1073"/>
      <c r="H164" s="1073"/>
      <c r="I164" s="1073"/>
      <c r="J164" s="1073"/>
      <c r="K164" s="1073"/>
      <c r="L164" s="1073"/>
      <c r="M164" s="1073"/>
      <c r="N164" s="1073"/>
      <c r="O164" s="1073"/>
      <c r="P164" s="1073"/>
    </row>
    <row r="165" spans="2:16" ht="15.75" thickBot="1" x14ac:dyDescent="0.3"/>
    <row r="166" spans="2:16" ht="21.75" thickBot="1" x14ac:dyDescent="0.3">
      <c r="B166" s="3" t="s">
        <v>3</v>
      </c>
      <c r="C166" s="1074" t="s">
        <v>973</v>
      </c>
      <c r="D166" s="1074"/>
      <c r="E166" s="1074"/>
      <c r="F166" s="1074"/>
      <c r="G166" s="1074"/>
      <c r="H166" s="1074"/>
      <c r="I166" s="1074"/>
      <c r="J166" s="1074"/>
      <c r="K166" s="1074"/>
      <c r="L166" s="1074"/>
      <c r="M166" s="1074"/>
      <c r="N166" s="1075"/>
    </row>
    <row r="167" spans="2:16" ht="16.5" thickBot="1" x14ac:dyDescent="0.3">
      <c r="B167" s="4" t="s">
        <v>5</v>
      </c>
      <c r="C167" s="1074"/>
      <c r="D167" s="1074"/>
      <c r="E167" s="1074"/>
      <c r="F167" s="1074"/>
      <c r="G167" s="1074"/>
      <c r="H167" s="1074"/>
      <c r="I167" s="1074"/>
      <c r="J167" s="1074"/>
      <c r="K167" s="1074"/>
      <c r="L167" s="1074"/>
      <c r="M167" s="1074"/>
      <c r="N167" s="1075"/>
    </row>
    <row r="168" spans="2:16" ht="16.5" thickBot="1" x14ac:dyDescent="0.3">
      <c r="B168" s="4" t="s">
        <v>6</v>
      </c>
      <c r="C168" s="1074"/>
      <c r="D168" s="1074"/>
      <c r="E168" s="1074"/>
      <c r="F168" s="1074"/>
      <c r="G168" s="1074"/>
      <c r="H168" s="1074"/>
      <c r="I168" s="1074"/>
      <c r="J168" s="1074"/>
      <c r="K168" s="1074"/>
      <c r="L168" s="1074"/>
      <c r="M168" s="1074"/>
      <c r="N168" s="1075"/>
    </row>
    <row r="169" spans="2:16" ht="16.5" thickBot="1" x14ac:dyDescent="0.3">
      <c r="B169" s="4" t="s">
        <v>7</v>
      </c>
      <c r="C169" s="1074"/>
      <c r="D169" s="1074"/>
      <c r="E169" s="1074"/>
      <c r="F169" s="1074"/>
      <c r="G169" s="1074"/>
      <c r="H169" s="1074"/>
      <c r="I169" s="1074"/>
      <c r="J169" s="1074"/>
      <c r="K169" s="1074"/>
      <c r="L169" s="1074"/>
      <c r="M169" s="1074"/>
      <c r="N169" s="1075"/>
    </row>
    <row r="170" spans="2:16" ht="16.5" thickBot="1" x14ac:dyDescent="0.3">
      <c r="B170" s="4" t="s">
        <v>8</v>
      </c>
      <c r="C170" s="1076">
        <v>8</v>
      </c>
      <c r="D170" s="1076"/>
      <c r="E170" s="1077"/>
      <c r="F170" s="5"/>
      <c r="G170" s="5"/>
      <c r="H170" s="5"/>
      <c r="I170" s="5"/>
      <c r="J170" s="5"/>
      <c r="K170" s="5"/>
      <c r="L170" s="5"/>
      <c r="M170" s="5"/>
      <c r="N170" s="6"/>
    </row>
    <row r="171" spans="2:16" ht="16.5" thickBot="1" x14ac:dyDescent="0.3">
      <c r="B171" s="7" t="s">
        <v>10</v>
      </c>
      <c r="C171" s="8">
        <v>41972</v>
      </c>
      <c r="D171" s="9"/>
      <c r="E171" s="9"/>
      <c r="F171" s="9"/>
      <c r="G171" s="9"/>
      <c r="H171" s="9"/>
      <c r="I171" s="9"/>
      <c r="J171" s="9"/>
      <c r="K171" s="9"/>
      <c r="L171" s="9"/>
      <c r="M171" s="9"/>
      <c r="N171" s="10"/>
    </row>
    <row r="172" spans="2:16" ht="15.75" x14ac:dyDescent="0.25">
      <c r="B172" s="11"/>
      <c r="C172" s="12"/>
      <c r="D172" s="13"/>
      <c r="E172" s="13"/>
      <c r="F172" s="13"/>
      <c r="G172" s="13"/>
      <c r="H172" s="13"/>
      <c r="I172" s="14"/>
      <c r="J172" s="14"/>
      <c r="K172" s="14"/>
      <c r="L172" s="14"/>
      <c r="M172" s="14"/>
      <c r="N172" s="13"/>
    </row>
    <row r="173" spans="2:16" x14ac:dyDescent="0.25">
      <c r="I173" s="14"/>
      <c r="J173" s="14"/>
      <c r="K173" s="14"/>
      <c r="L173" s="14"/>
      <c r="M173" s="14"/>
      <c r="N173" s="15"/>
    </row>
    <row r="174" spans="2:16" x14ac:dyDescent="0.25">
      <c r="B174" s="1078" t="s">
        <v>12</v>
      </c>
      <c r="C174" s="1078"/>
      <c r="D174" s="672" t="s">
        <v>13</v>
      </c>
      <c r="E174" s="672" t="s">
        <v>14</v>
      </c>
      <c r="F174" s="672" t="s">
        <v>15</v>
      </c>
      <c r="G174" s="16"/>
      <c r="I174" s="17"/>
      <c r="J174" s="17"/>
      <c r="K174" s="17"/>
      <c r="L174" s="17"/>
      <c r="M174" s="17"/>
      <c r="N174" s="15"/>
    </row>
    <row r="175" spans="2:16" x14ac:dyDescent="0.25">
      <c r="B175" s="1078"/>
      <c r="C175" s="1078"/>
      <c r="D175" s="672">
        <v>8</v>
      </c>
      <c r="E175" s="18">
        <v>2222842946</v>
      </c>
      <c r="F175" s="19">
        <v>817</v>
      </c>
      <c r="G175" s="20"/>
      <c r="I175" s="21"/>
      <c r="J175" s="21"/>
      <c r="K175" s="21"/>
      <c r="L175" s="21"/>
      <c r="M175" s="21"/>
      <c r="N175" s="15"/>
    </row>
    <row r="176" spans="2:16" x14ac:dyDescent="0.25">
      <c r="B176" s="1078"/>
      <c r="C176" s="1078"/>
      <c r="D176" s="672"/>
      <c r="E176" s="18"/>
      <c r="F176" s="202"/>
      <c r="G176" s="20"/>
      <c r="I176" s="21"/>
      <c r="J176" s="21"/>
      <c r="K176" s="21"/>
      <c r="L176" s="21"/>
      <c r="M176" s="21"/>
      <c r="N176" s="15"/>
    </row>
    <row r="177" spans="1:14" x14ac:dyDescent="0.25">
      <c r="B177" s="1078"/>
      <c r="C177" s="1078"/>
      <c r="D177" s="672"/>
      <c r="E177" s="18"/>
      <c r="F177" s="202"/>
      <c r="G177" s="20"/>
      <c r="I177" s="21"/>
      <c r="J177" s="21"/>
      <c r="K177" s="21"/>
      <c r="L177" s="21"/>
      <c r="M177" s="21"/>
      <c r="N177" s="15"/>
    </row>
    <row r="178" spans="1:14" x14ac:dyDescent="0.25">
      <c r="B178" s="1078"/>
      <c r="C178" s="1078"/>
      <c r="D178" s="672"/>
      <c r="E178" s="22"/>
      <c r="F178" s="202"/>
      <c r="G178" s="20"/>
      <c r="H178" s="23"/>
      <c r="I178" s="21"/>
      <c r="J178" s="21"/>
      <c r="K178" s="21"/>
      <c r="L178" s="21"/>
      <c r="M178" s="21"/>
      <c r="N178" s="24"/>
    </row>
    <row r="179" spans="1:14" x14ac:dyDescent="0.25">
      <c r="B179" s="1078"/>
      <c r="C179" s="1078"/>
      <c r="D179" s="672"/>
      <c r="E179" s="22"/>
      <c r="F179" s="202"/>
      <c r="G179" s="20"/>
      <c r="H179" s="23"/>
      <c r="I179" s="25"/>
      <c r="J179" s="25"/>
      <c r="K179" s="25"/>
      <c r="L179" s="25"/>
      <c r="M179" s="25"/>
      <c r="N179" s="24"/>
    </row>
    <row r="180" spans="1:14" x14ac:dyDescent="0.25">
      <c r="B180" s="1078"/>
      <c r="C180" s="1078"/>
      <c r="D180" s="672"/>
      <c r="E180" s="22"/>
      <c r="F180" s="202"/>
      <c r="G180" s="20"/>
      <c r="H180" s="23"/>
      <c r="I180" s="14"/>
      <c r="J180" s="14"/>
      <c r="K180" s="14"/>
      <c r="L180" s="14"/>
      <c r="M180" s="14"/>
      <c r="N180" s="24"/>
    </row>
    <row r="181" spans="1:14" x14ac:dyDescent="0.25">
      <c r="B181" s="1078"/>
      <c r="C181" s="1078"/>
      <c r="D181" s="672"/>
      <c r="E181" s="22"/>
      <c r="F181" s="202"/>
      <c r="G181" s="20"/>
      <c r="H181" s="23"/>
      <c r="I181" s="14"/>
      <c r="J181" s="14"/>
      <c r="K181" s="14"/>
      <c r="L181" s="14"/>
      <c r="M181" s="14"/>
      <c r="N181" s="24"/>
    </row>
    <row r="182" spans="1:14" ht="15.75" thickBot="1" x14ac:dyDescent="0.3">
      <c r="B182" s="1079" t="s">
        <v>16</v>
      </c>
      <c r="C182" s="1080"/>
      <c r="D182" s="672"/>
      <c r="E182" s="26">
        <f>SUM(E175:E181)</f>
        <v>2222842946</v>
      </c>
      <c r="F182" s="19">
        <f>SUM(F175:F181)</f>
        <v>817</v>
      </c>
      <c r="G182" s="20"/>
      <c r="H182" s="23"/>
      <c r="I182" s="14"/>
      <c r="J182" s="14"/>
      <c r="K182" s="14"/>
      <c r="L182" s="14"/>
      <c r="M182" s="14"/>
      <c r="N182" s="24"/>
    </row>
    <row r="183" spans="1:14" ht="45.75" thickBot="1" x14ac:dyDescent="0.3">
      <c r="A183" s="27"/>
      <c r="B183" s="28" t="s">
        <v>17</v>
      </c>
      <c r="C183" s="28" t="s">
        <v>18</v>
      </c>
      <c r="E183" s="17"/>
      <c r="F183" s="17"/>
      <c r="G183" s="17"/>
      <c r="H183" s="17"/>
      <c r="I183" s="29"/>
      <c r="J183" s="29"/>
      <c r="K183" s="29"/>
      <c r="L183" s="29"/>
      <c r="M183" s="29"/>
    </row>
    <row r="184" spans="1:14" ht="15.75" thickBot="1" x14ac:dyDescent="0.3">
      <c r="A184" s="30">
        <v>1</v>
      </c>
      <c r="C184" s="31">
        <f>+(F182*80)/100</f>
        <v>653.6</v>
      </c>
      <c r="D184" s="32"/>
      <c r="E184" s="33">
        <f>E182</f>
        <v>2222842946</v>
      </c>
      <c r="F184" s="34"/>
      <c r="G184" s="34"/>
      <c r="H184" s="34"/>
      <c r="I184" s="35"/>
      <c r="J184" s="35"/>
      <c r="K184" s="35"/>
      <c r="L184" s="35"/>
      <c r="M184" s="35"/>
    </row>
    <row r="185" spans="1:14" x14ac:dyDescent="0.25">
      <c r="A185" s="36"/>
      <c r="C185" s="37"/>
      <c r="D185" s="21"/>
      <c r="E185" s="38"/>
      <c r="F185" s="34"/>
      <c r="G185" s="34"/>
      <c r="H185" s="34"/>
      <c r="I185" s="35"/>
      <c r="J185" s="35"/>
      <c r="K185" s="35"/>
      <c r="L185" s="35"/>
      <c r="M185" s="35"/>
    </row>
    <row r="186" spans="1:14" x14ac:dyDescent="0.25">
      <c r="A186" s="36"/>
      <c r="C186" s="37"/>
      <c r="D186" s="21"/>
      <c r="E186" s="38"/>
      <c r="F186" s="34"/>
      <c r="G186" s="34"/>
      <c r="H186" s="34"/>
      <c r="I186" s="35"/>
      <c r="J186" s="35"/>
      <c r="K186" s="35"/>
      <c r="L186" s="35"/>
      <c r="M186" s="35"/>
    </row>
    <row r="187" spans="1:14" x14ac:dyDescent="0.25">
      <c r="A187" s="36"/>
      <c r="B187" s="39" t="s">
        <v>19</v>
      </c>
      <c r="C187"/>
      <c r="D187"/>
      <c r="E187"/>
      <c r="F187"/>
      <c r="G187"/>
      <c r="H187"/>
      <c r="I187" s="14"/>
      <c r="J187" s="14"/>
      <c r="K187" s="14"/>
      <c r="L187" s="14"/>
      <c r="M187" s="14"/>
      <c r="N187" s="15"/>
    </row>
    <row r="188" spans="1:14" x14ac:dyDescent="0.25">
      <c r="A188" s="36"/>
      <c r="B188"/>
      <c r="C188"/>
      <c r="D188"/>
      <c r="E188"/>
      <c r="F188"/>
      <c r="G188"/>
      <c r="H188"/>
      <c r="I188" s="14"/>
      <c r="J188" s="14"/>
      <c r="K188" s="14"/>
      <c r="L188" s="14"/>
      <c r="M188" s="14"/>
      <c r="N188" s="15"/>
    </row>
    <row r="189" spans="1:14" x14ac:dyDescent="0.25">
      <c r="A189" s="36"/>
      <c r="B189" s="40" t="s">
        <v>20</v>
      </c>
      <c r="C189" s="40" t="s">
        <v>21</v>
      </c>
      <c r="D189" s="40" t="s">
        <v>22</v>
      </c>
      <c r="E189"/>
      <c r="F189"/>
      <c r="G189"/>
      <c r="H189"/>
      <c r="I189" s="14"/>
      <c r="J189" s="14"/>
      <c r="K189" s="14"/>
      <c r="L189" s="14"/>
      <c r="M189" s="14"/>
      <c r="N189" s="15"/>
    </row>
    <row r="190" spans="1:14" ht="30" x14ac:dyDescent="0.25">
      <c r="A190" s="36"/>
      <c r="B190" s="41" t="s">
        <v>23</v>
      </c>
      <c r="C190" s="41"/>
      <c r="D190" s="682" t="s">
        <v>1022</v>
      </c>
      <c r="E190"/>
      <c r="F190"/>
      <c r="G190"/>
      <c r="H190"/>
      <c r="I190" s="14"/>
      <c r="J190" s="14"/>
      <c r="K190" s="14"/>
      <c r="L190" s="14"/>
      <c r="M190" s="14"/>
      <c r="N190" s="15"/>
    </row>
    <row r="191" spans="1:14" x14ac:dyDescent="0.25">
      <c r="A191" s="36"/>
      <c r="B191" s="41" t="s">
        <v>25</v>
      </c>
      <c r="C191" s="41" t="s">
        <v>24</v>
      </c>
      <c r="D191" s="41"/>
      <c r="E191"/>
      <c r="F191"/>
      <c r="G191"/>
      <c r="H191"/>
      <c r="I191" s="14"/>
      <c r="J191" s="14"/>
      <c r="K191" s="14"/>
      <c r="L191" s="14"/>
      <c r="M191" s="14"/>
      <c r="N191" s="15"/>
    </row>
    <row r="192" spans="1:14" x14ac:dyDescent="0.25">
      <c r="A192" s="36"/>
      <c r="B192" s="41" t="s">
        <v>26</v>
      </c>
      <c r="C192" s="41"/>
      <c r="D192" s="41" t="s">
        <v>24</v>
      </c>
      <c r="E192"/>
      <c r="F192"/>
      <c r="G192"/>
      <c r="H192"/>
      <c r="I192" s="14"/>
      <c r="J192" s="14"/>
      <c r="K192" s="14"/>
      <c r="L192" s="14"/>
      <c r="M192" s="14"/>
      <c r="N192" s="15"/>
    </row>
    <row r="193" spans="1:17" ht="45" x14ac:dyDescent="0.25">
      <c r="A193" s="36"/>
      <c r="B193" s="41" t="s">
        <v>27</v>
      </c>
      <c r="C193" s="41"/>
      <c r="D193" s="682" t="s">
        <v>1021</v>
      </c>
      <c r="E193"/>
      <c r="F193"/>
      <c r="G193"/>
      <c r="H193"/>
      <c r="I193" s="14"/>
      <c r="J193" s="14"/>
      <c r="K193" s="14"/>
      <c r="L193" s="14"/>
      <c r="M193" s="14"/>
      <c r="N193" s="15"/>
    </row>
    <row r="194" spans="1:17" x14ac:dyDescent="0.25">
      <c r="A194" s="36"/>
      <c r="B194"/>
      <c r="C194"/>
      <c r="D194"/>
      <c r="E194"/>
      <c r="F194"/>
      <c r="G194"/>
      <c r="H194"/>
      <c r="I194" s="14"/>
      <c r="J194" s="14"/>
      <c r="K194" s="14"/>
      <c r="L194" s="14"/>
      <c r="M194" s="14"/>
      <c r="N194" s="15"/>
    </row>
    <row r="195" spans="1:17" x14ac:dyDescent="0.25">
      <c r="A195" s="36"/>
      <c r="B195"/>
      <c r="C195"/>
      <c r="D195"/>
      <c r="E195"/>
      <c r="F195"/>
      <c r="G195"/>
      <c r="H195"/>
      <c r="I195" s="14"/>
      <c r="J195" s="14"/>
      <c r="K195" s="14"/>
      <c r="L195" s="14"/>
      <c r="M195" s="14"/>
      <c r="N195" s="15"/>
    </row>
    <row r="196" spans="1:17" x14ac:dyDescent="0.25">
      <c r="A196" s="36"/>
      <c r="B196" s="39" t="s">
        <v>28</v>
      </c>
      <c r="C196"/>
      <c r="D196"/>
      <c r="E196"/>
      <c r="F196"/>
      <c r="G196"/>
      <c r="H196"/>
      <c r="I196" s="14"/>
      <c r="J196" s="14"/>
      <c r="K196" s="14"/>
      <c r="L196" s="14"/>
      <c r="M196" s="14"/>
      <c r="N196" s="15"/>
    </row>
    <row r="197" spans="1:17" x14ac:dyDescent="0.25">
      <c r="A197" s="36"/>
      <c r="B197"/>
      <c r="C197"/>
      <c r="D197"/>
      <c r="E197"/>
      <c r="F197"/>
      <c r="G197"/>
      <c r="H197"/>
      <c r="I197" s="14"/>
      <c r="J197" s="14"/>
      <c r="K197" s="14"/>
      <c r="L197" s="14"/>
      <c r="M197" s="14"/>
      <c r="N197" s="15"/>
    </row>
    <row r="198" spans="1:17" x14ac:dyDescent="0.25">
      <c r="A198" s="36"/>
      <c r="B198"/>
      <c r="C198"/>
      <c r="D198"/>
      <c r="E198"/>
      <c r="F198"/>
      <c r="G198"/>
      <c r="H198"/>
      <c r="I198" s="14"/>
      <c r="J198" s="14"/>
      <c r="K198" s="14"/>
      <c r="L198" s="14"/>
      <c r="M198" s="14"/>
      <c r="N198" s="15"/>
    </row>
    <row r="199" spans="1:17" x14ac:dyDescent="0.25">
      <c r="A199" s="36"/>
      <c r="B199" s="40" t="s">
        <v>20</v>
      </c>
      <c r="C199" s="40" t="s">
        <v>29</v>
      </c>
      <c r="D199" s="42" t="s">
        <v>30</v>
      </c>
      <c r="E199" s="42" t="s">
        <v>31</v>
      </c>
      <c r="F199"/>
      <c r="G199"/>
      <c r="H199"/>
      <c r="I199" s="14"/>
      <c r="J199" s="14"/>
      <c r="K199" s="14"/>
      <c r="L199" s="14"/>
      <c r="M199" s="14"/>
      <c r="N199" s="15"/>
    </row>
    <row r="200" spans="1:17" ht="28.5" x14ac:dyDescent="0.25">
      <c r="A200" s="36"/>
      <c r="B200" s="43" t="s">
        <v>32</v>
      </c>
      <c r="C200" s="44">
        <v>40</v>
      </c>
      <c r="D200" s="668">
        <v>40</v>
      </c>
      <c r="E200" s="1081">
        <f>+D200+D201</f>
        <v>65</v>
      </c>
      <c r="F200"/>
      <c r="G200"/>
      <c r="H200"/>
      <c r="I200" s="14"/>
      <c r="J200" s="14"/>
      <c r="K200" s="14"/>
      <c r="L200" s="14"/>
      <c r="M200" s="14"/>
      <c r="N200" s="15"/>
    </row>
    <row r="201" spans="1:17" ht="42.75" x14ac:dyDescent="0.25">
      <c r="A201" s="36"/>
      <c r="B201" s="43" t="s">
        <v>33</v>
      </c>
      <c r="C201" s="44">
        <v>60</v>
      </c>
      <c r="D201" s="668">
        <v>25</v>
      </c>
      <c r="E201" s="1082"/>
      <c r="F201"/>
      <c r="G201"/>
      <c r="H201"/>
      <c r="I201" s="14"/>
      <c r="J201" s="14"/>
      <c r="K201" s="14"/>
      <c r="L201" s="14"/>
      <c r="M201" s="14"/>
      <c r="N201" s="15"/>
    </row>
    <row r="202" spans="1:17" x14ac:dyDescent="0.25">
      <c r="A202" s="36"/>
      <c r="C202" s="37"/>
      <c r="D202" s="21"/>
      <c r="E202" s="38"/>
      <c r="F202" s="34"/>
      <c r="G202" s="34"/>
      <c r="H202" s="34"/>
      <c r="I202" s="35"/>
      <c r="J202" s="35"/>
      <c r="K202" s="35"/>
      <c r="L202" s="35"/>
      <c r="M202" s="35"/>
    </row>
    <row r="203" spans="1:17" x14ac:dyDescent="0.25">
      <c r="A203" s="36"/>
      <c r="C203" s="37"/>
      <c r="D203" s="21"/>
      <c r="E203" s="38"/>
      <c r="F203" s="34"/>
      <c r="G203" s="34"/>
      <c r="H203" s="34"/>
      <c r="I203" s="35"/>
      <c r="J203" s="35"/>
      <c r="K203" s="35"/>
      <c r="L203" s="35"/>
      <c r="M203" s="35"/>
    </row>
    <row r="204" spans="1:17" x14ac:dyDescent="0.25">
      <c r="A204" s="36"/>
      <c r="C204" s="37"/>
      <c r="D204" s="21"/>
      <c r="E204" s="38"/>
      <c r="F204" s="34"/>
      <c r="G204" s="34"/>
      <c r="H204" s="34"/>
      <c r="I204" s="35"/>
      <c r="J204" s="35"/>
      <c r="K204" s="35"/>
      <c r="L204" s="35"/>
      <c r="M204" s="35"/>
    </row>
    <row r="205" spans="1:17" ht="15.75" thickBot="1" x14ac:dyDescent="0.3">
      <c r="M205" s="1083" t="s">
        <v>34</v>
      </c>
      <c r="N205" s="1083"/>
    </row>
    <row r="206" spans="1:17" x14ac:dyDescent="0.25">
      <c r="B206" s="39" t="s">
        <v>35</v>
      </c>
      <c r="M206" s="45"/>
      <c r="N206" s="45"/>
    </row>
    <row r="207" spans="1:17" ht="15.75" thickBot="1" x14ac:dyDescent="0.3">
      <c r="M207" s="45"/>
      <c r="N207" s="45"/>
    </row>
    <row r="208" spans="1:17" ht="295.5" customHeight="1" x14ac:dyDescent="0.25">
      <c r="A208" s="14"/>
      <c r="B208" s="228" t="s">
        <v>36</v>
      </c>
      <c r="C208" s="228" t="s">
        <v>37</v>
      </c>
      <c r="D208" s="228" t="s">
        <v>38</v>
      </c>
      <c r="E208" s="228" t="s">
        <v>39</v>
      </c>
      <c r="F208" s="228" t="s">
        <v>40</v>
      </c>
      <c r="G208" s="228" t="s">
        <v>41</v>
      </c>
      <c r="H208" s="228" t="s">
        <v>42</v>
      </c>
      <c r="I208" s="228" t="s">
        <v>43</v>
      </c>
      <c r="J208" s="228" t="s">
        <v>44</v>
      </c>
      <c r="K208" s="228" t="s">
        <v>45</v>
      </c>
      <c r="L208" s="228" t="s">
        <v>46</v>
      </c>
      <c r="M208" s="229" t="s">
        <v>47</v>
      </c>
      <c r="N208" s="228" t="s">
        <v>48</v>
      </c>
      <c r="O208" s="228" t="s">
        <v>49</v>
      </c>
      <c r="P208" s="227" t="s">
        <v>50</v>
      </c>
      <c r="Q208" s="227" t="s">
        <v>51</v>
      </c>
    </row>
    <row r="209" spans="1:17" ht="120" x14ac:dyDescent="0.25">
      <c r="A209" s="62">
        <v>1</v>
      </c>
      <c r="B209" s="206" t="s">
        <v>973</v>
      </c>
      <c r="C209" s="206" t="s">
        <v>973</v>
      </c>
      <c r="D209" s="206" t="s">
        <v>272</v>
      </c>
      <c r="E209" s="221" t="s">
        <v>1020</v>
      </c>
      <c r="F209" s="220" t="s">
        <v>21</v>
      </c>
      <c r="G209" s="226"/>
      <c r="H209" s="225" t="s">
        <v>1019</v>
      </c>
      <c r="I209" s="219" t="s">
        <v>1018</v>
      </c>
      <c r="J209" s="219" t="s">
        <v>22</v>
      </c>
      <c r="K209" s="224"/>
      <c r="L209" s="224">
        <v>11</v>
      </c>
      <c r="M209" s="224">
        <v>1400</v>
      </c>
      <c r="N209" s="223">
        <f>+M209*G209</f>
        <v>0</v>
      </c>
      <c r="O209" s="216">
        <v>26219262</v>
      </c>
      <c r="P209" s="216">
        <v>74</v>
      </c>
      <c r="Q209" s="215" t="s">
        <v>1017</v>
      </c>
    </row>
    <row r="210" spans="1:17" ht="57" customHeight="1" x14ac:dyDescent="0.25">
      <c r="A210" s="62">
        <f>+A209+1</f>
        <v>2</v>
      </c>
      <c r="B210" s="206" t="s">
        <v>973</v>
      </c>
      <c r="C210" s="206" t="s">
        <v>973</v>
      </c>
      <c r="D210" s="206" t="s">
        <v>272</v>
      </c>
      <c r="E210" s="223" t="s">
        <v>1016</v>
      </c>
      <c r="F210" s="220" t="s">
        <v>21</v>
      </c>
      <c r="G210" s="220"/>
      <c r="H210" s="220" t="s">
        <v>1015</v>
      </c>
      <c r="I210" s="219" t="s">
        <v>1014</v>
      </c>
      <c r="J210" s="219" t="s">
        <v>22</v>
      </c>
      <c r="K210" s="219"/>
      <c r="L210" s="224">
        <v>12</v>
      </c>
      <c r="M210" s="224">
        <v>1400</v>
      </c>
      <c r="N210" s="223"/>
      <c r="O210" s="216">
        <v>1759279697</v>
      </c>
      <c r="P210" s="216">
        <v>76</v>
      </c>
      <c r="Q210" s="215" t="s">
        <v>1013</v>
      </c>
    </row>
    <row r="211" spans="1:17" ht="30" x14ac:dyDescent="0.25">
      <c r="A211" s="62">
        <f t="shared" ref="A211:A216" si="5">+A210+1</f>
        <v>3</v>
      </c>
      <c r="B211" s="206" t="s">
        <v>973</v>
      </c>
      <c r="C211" s="206" t="s">
        <v>973</v>
      </c>
      <c r="D211" s="206" t="s">
        <v>272</v>
      </c>
      <c r="E211" s="221" t="s">
        <v>1012</v>
      </c>
      <c r="F211" s="220" t="s">
        <v>21</v>
      </c>
      <c r="G211" s="220"/>
      <c r="H211" s="220" t="s">
        <v>505</v>
      </c>
      <c r="I211" s="219" t="s">
        <v>1011</v>
      </c>
      <c r="J211" s="219" t="s">
        <v>22</v>
      </c>
      <c r="K211" s="223">
        <v>19</v>
      </c>
      <c r="L211" s="219"/>
      <c r="M211" s="224">
        <v>229</v>
      </c>
      <c r="N211" s="223"/>
      <c r="O211" s="216"/>
      <c r="P211" s="216"/>
      <c r="Q211" s="215"/>
    </row>
    <row r="212" spans="1:17" ht="30" x14ac:dyDescent="0.25">
      <c r="A212" s="62">
        <f t="shared" si="5"/>
        <v>4</v>
      </c>
      <c r="B212" s="206" t="s">
        <v>973</v>
      </c>
      <c r="C212" s="206" t="s">
        <v>973</v>
      </c>
      <c r="D212" s="206" t="s">
        <v>272</v>
      </c>
      <c r="E212" s="221" t="s">
        <v>1010</v>
      </c>
      <c r="F212" s="220" t="s">
        <v>21</v>
      </c>
      <c r="G212" s="220"/>
      <c r="H212" s="220" t="s">
        <v>1009</v>
      </c>
      <c r="I212" s="219" t="s">
        <v>925</v>
      </c>
      <c r="J212" s="219" t="s">
        <v>22</v>
      </c>
      <c r="K212" s="219"/>
      <c r="L212" s="219"/>
      <c r="M212" s="223"/>
      <c r="N212" s="223"/>
      <c r="O212" s="216"/>
      <c r="P212" s="216"/>
      <c r="Q212" s="215" t="s">
        <v>1006</v>
      </c>
    </row>
    <row r="213" spans="1:17" ht="30" x14ac:dyDescent="0.25">
      <c r="A213" s="62">
        <f t="shared" si="5"/>
        <v>5</v>
      </c>
      <c r="B213" s="206" t="s">
        <v>973</v>
      </c>
      <c r="C213" s="206" t="s">
        <v>973</v>
      </c>
      <c r="D213" s="206" t="s">
        <v>272</v>
      </c>
      <c r="E213" s="221" t="s">
        <v>1008</v>
      </c>
      <c r="F213" s="220" t="s">
        <v>21</v>
      </c>
      <c r="G213" s="220"/>
      <c r="H213" s="220" t="s">
        <v>1007</v>
      </c>
      <c r="I213" s="219" t="s">
        <v>925</v>
      </c>
      <c r="J213" s="219" t="s">
        <v>22</v>
      </c>
      <c r="K213" s="219"/>
      <c r="L213" s="219"/>
      <c r="M213" s="223"/>
      <c r="N213" s="223"/>
      <c r="O213" s="216"/>
      <c r="P213" s="216"/>
      <c r="Q213" s="215" t="s">
        <v>1006</v>
      </c>
    </row>
    <row r="214" spans="1:17" x14ac:dyDescent="0.25">
      <c r="A214" s="62">
        <f t="shared" si="5"/>
        <v>6</v>
      </c>
      <c r="B214" s="206"/>
      <c r="C214" s="206"/>
      <c r="D214" s="206"/>
      <c r="E214" s="221"/>
      <c r="F214" s="220"/>
      <c r="G214" s="220"/>
      <c r="H214" s="220"/>
      <c r="I214" s="219"/>
      <c r="J214" s="219"/>
      <c r="K214" s="219"/>
      <c r="L214" s="219"/>
      <c r="M214" s="223"/>
      <c r="N214" s="223"/>
      <c r="O214" s="216"/>
      <c r="P214" s="216"/>
      <c r="Q214" s="215"/>
    </row>
    <row r="215" spans="1:17" x14ac:dyDescent="0.25">
      <c r="A215" s="62">
        <f t="shared" si="5"/>
        <v>7</v>
      </c>
      <c r="B215" s="206"/>
      <c r="C215" s="220"/>
      <c r="D215" s="206"/>
      <c r="E215" s="221"/>
      <c r="F215" s="220"/>
      <c r="G215" s="220"/>
      <c r="H215" s="220"/>
      <c r="I215" s="219"/>
      <c r="J215" s="219"/>
      <c r="K215" s="219"/>
      <c r="L215" s="219"/>
      <c r="M215" s="223"/>
      <c r="N215" s="223"/>
      <c r="O215" s="216"/>
      <c r="P215" s="216"/>
      <c r="Q215" s="215"/>
    </row>
    <row r="216" spans="1:17" x14ac:dyDescent="0.25">
      <c r="A216" s="62">
        <f t="shared" si="5"/>
        <v>8</v>
      </c>
      <c r="B216" s="206"/>
      <c r="C216" s="220"/>
      <c r="D216" s="206"/>
      <c r="E216" s="221"/>
      <c r="F216" s="220"/>
      <c r="G216" s="220"/>
      <c r="H216" s="220"/>
      <c r="I216" s="219"/>
      <c r="J216" s="219"/>
      <c r="K216" s="219"/>
      <c r="L216" s="219"/>
      <c r="M216" s="223"/>
      <c r="N216" s="223"/>
      <c r="O216" s="216"/>
      <c r="P216" s="216"/>
      <c r="Q216" s="215"/>
    </row>
    <row r="217" spans="1:17" ht="15.75" x14ac:dyDescent="0.25">
      <c r="A217" s="62"/>
      <c r="B217" s="222" t="s">
        <v>31</v>
      </c>
      <c r="C217" s="220"/>
      <c r="D217" s="206"/>
      <c r="E217" s="221"/>
      <c r="F217" s="220"/>
      <c r="G217" s="220"/>
      <c r="H217" s="220"/>
      <c r="I217" s="219"/>
      <c r="J217" s="219"/>
      <c r="K217" s="217">
        <f t="shared" ref="K217" si="6">SUM(K209:K216)</f>
        <v>19</v>
      </c>
      <c r="L217" s="217">
        <f t="shared" ref="L217:N217" si="7">SUM(L209:L216)</f>
        <v>23</v>
      </c>
      <c r="M217" s="218">
        <f t="shared" si="7"/>
        <v>3029</v>
      </c>
      <c r="N217" s="217">
        <f t="shared" si="7"/>
        <v>0</v>
      </c>
      <c r="O217" s="216"/>
      <c r="P217" s="216"/>
      <c r="Q217" s="215"/>
    </row>
    <row r="218" spans="1:17" x14ac:dyDescent="0.25">
      <c r="A218" s="69"/>
      <c r="B218" s="209"/>
      <c r="C218" s="209"/>
      <c r="D218" s="209"/>
      <c r="E218" s="214"/>
      <c r="F218" s="209"/>
      <c r="G218" s="209"/>
      <c r="H218" s="209"/>
      <c r="I218" s="209"/>
      <c r="J218" s="209"/>
      <c r="K218" s="209"/>
      <c r="L218" s="209"/>
      <c r="M218" s="209"/>
      <c r="N218" s="209"/>
      <c r="O218" s="209"/>
      <c r="P218" s="209"/>
      <c r="Q218" s="209"/>
    </row>
    <row r="219" spans="1:17" ht="15.75" x14ac:dyDescent="0.25">
      <c r="A219" s="69"/>
      <c r="B219" s="1201" t="s">
        <v>76</v>
      </c>
      <c r="C219" s="1201" t="s">
        <v>77</v>
      </c>
      <c r="D219" s="1203" t="s">
        <v>78</v>
      </c>
      <c r="E219" s="1203"/>
      <c r="F219" s="209"/>
      <c r="G219" s="209"/>
      <c r="H219" s="209"/>
      <c r="I219" s="209"/>
      <c r="J219" s="209"/>
      <c r="K219" s="209"/>
      <c r="L219" s="209"/>
      <c r="M219" s="209"/>
      <c r="N219" s="209"/>
      <c r="O219" s="209"/>
      <c r="P219" s="209"/>
      <c r="Q219" s="209"/>
    </row>
    <row r="220" spans="1:17" ht="15.75" x14ac:dyDescent="0.25">
      <c r="A220" s="69"/>
      <c r="B220" s="1202"/>
      <c r="C220" s="1202"/>
      <c r="D220" s="698" t="s">
        <v>79</v>
      </c>
      <c r="E220" s="213" t="s">
        <v>80</v>
      </c>
      <c r="F220" s="209"/>
      <c r="G220" s="209"/>
      <c r="H220" s="209"/>
      <c r="I220" s="209"/>
      <c r="J220" s="209"/>
      <c r="K220" s="209"/>
      <c r="L220" s="209"/>
      <c r="M220" s="209"/>
      <c r="N220" s="209"/>
      <c r="O220" s="209"/>
      <c r="P220" s="209"/>
      <c r="Q220" s="209"/>
    </row>
    <row r="221" spans="1:17" ht="15.75" x14ac:dyDescent="0.25">
      <c r="A221" s="69"/>
      <c r="B221" s="211" t="s">
        <v>81</v>
      </c>
      <c r="C221" s="210">
        <f>+K217</f>
        <v>19</v>
      </c>
      <c r="D221" s="182"/>
      <c r="E221" s="182" t="s">
        <v>523</v>
      </c>
      <c r="F221" s="212"/>
      <c r="G221" s="212"/>
      <c r="H221" s="212"/>
      <c r="I221" s="212"/>
      <c r="J221" s="212"/>
      <c r="K221" s="212"/>
      <c r="L221" s="212"/>
      <c r="M221" s="212"/>
      <c r="N221" s="209"/>
      <c r="O221" s="209"/>
      <c r="P221" s="209"/>
      <c r="Q221" s="209"/>
    </row>
    <row r="222" spans="1:17" ht="15.75" x14ac:dyDescent="0.25">
      <c r="A222" s="69"/>
      <c r="B222" s="211" t="s">
        <v>82</v>
      </c>
      <c r="C222" s="210">
        <f>+M217</f>
        <v>3029</v>
      </c>
      <c r="D222" s="182" t="s">
        <v>523</v>
      </c>
      <c r="E222" s="182"/>
      <c r="F222" s="209"/>
      <c r="G222" s="209"/>
      <c r="H222" s="209"/>
      <c r="I222" s="209"/>
      <c r="J222" s="209"/>
      <c r="K222" s="209"/>
      <c r="L222" s="209"/>
      <c r="M222" s="209"/>
      <c r="N222" s="209"/>
      <c r="O222" s="209"/>
      <c r="P222" s="209"/>
      <c r="Q222" s="209"/>
    </row>
    <row r="223" spans="1:17" x14ac:dyDescent="0.25">
      <c r="A223" s="69"/>
      <c r="B223" s="77"/>
      <c r="C223" s="1087"/>
      <c r="D223" s="1087"/>
      <c r="E223" s="1087"/>
      <c r="F223" s="1087"/>
      <c r="G223" s="1087"/>
      <c r="H223" s="1087"/>
      <c r="I223" s="1087"/>
      <c r="J223" s="1087"/>
      <c r="K223" s="1087"/>
      <c r="L223" s="1087"/>
      <c r="M223" s="1087"/>
      <c r="N223" s="1087"/>
      <c r="O223" s="69"/>
      <c r="P223" s="69"/>
      <c r="Q223" s="69"/>
    </row>
    <row r="224" spans="1:17" ht="15.75" thickBot="1" x14ac:dyDescent="0.3"/>
    <row r="225" spans="2:17" ht="27" thickBot="1" x14ac:dyDescent="0.3">
      <c r="B225" s="1088" t="s">
        <v>83</v>
      </c>
      <c r="C225" s="1088"/>
      <c r="D225" s="1088"/>
      <c r="E225" s="1088"/>
      <c r="F225" s="1088"/>
      <c r="G225" s="1088"/>
      <c r="H225" s="1088"/>
      <c r="I225" s="1088"/>
      <c r="J225" s="1088"/>
      <c r="K225" s="1088"/>
      <c r="L225" s="1088"/>
      <c r="M225" s="1088"/>
      <c r="N225" s="1088"/>
    </row>
    <row r="228" spans="2:17" ht="105" x14ac:dyDescent="0.25">
      <c r="B228" s="78" t="s">
        <v>84</v>
      </c>
      <c r="C228" s="79" t="s">
        <v>85</v>
      </c>
      <c r="D228" s="79" t="s">
        <v>86</v>
      </c>
      <c r="E228" s="79" t="s">
        <v>87</v>
      </c>
      <c r="F228" s="79" t="s">
        <v>88</v>
      </c>
      <c r="G228" s="79" t="s">
        <v>89</v>
      </c>
      <c r="H228" s="79" t="s">
        <v>90</v>
      </c>
      <c r="I228" s="79" t="s">
        <v>91</v>
      </c>
      <c r="J228" s="79" t="s">
        <v>92</v>
      </c>
      <c r="K228" s="79" t="s">
        <v>93</v>
      </c>
      <c r="L228" s="79" t="s">
        <v>94</v>
      </c>
      <c r="M228" s="80" t="s">
        <v>95</v>
      </c>
      <c r="N228" s="80" t="s">
        <v>96</v>
      </c>
      <c r="O228" s="1084" t="s">
        <v>97</v>
      </c>
      <c r="P228" s="1086"/>
      <c r="Q228" s="79" t="s">
        <v>98</v>
      </c>
    </row>
    <row r="229" spans="2:17" x14ac:dyDescent="0.25">
      <c r="B229" s="81" t="s">
        <v>99</v>
      </c>
      <c r="C229" s="81" t="s">
        <v>524</v>
      </c>
      <c r="D229" s="82" t="s">
        <v>1005</v>
      </c>
      <c r="E229" s="82">
        <v>65</v>
      </c>
      <c r="F229" s="83"/>
      <c r="G229" s="83"/>
      <c r="H229" s="83" t="s">
        <v>21</v>
      </c>
      <c r="I229" s="84"/>
      <c r="J229" s="84" t="s">
        <v>21</v>
      </c>
      <c r="K229" s="41" t="s">
        <v>21</v>
      </c>
      <c r="L229" s="41" t="s">
        <v>21</v>
      </c>
      <c r="M229" s="41" t="s">
        <v>21</v>
      </c>
      <c r="N229" s="41" t="s">
        <v>21</v>
      </c>
      <c r="O229" s="994"/>
      <c r="P229" s="996"/>
      <c r="Q229" s="41" t="s">
        <v>21</v>
      </c>
    </row>
    <row r="230" spans="2:17" x14ac:dyDescent="0.25">
      <c r="B230" s="81" t="s">
        <v>99</v>
      </c>
      <c r="C230" s="81" t="s">
        <v>524</v>
      </c>
      <c r="D230" s="82" t="s">
        <v>1004</v>
      </c>
      <c r="E230" s="82">
        <v>142</v>
      </c>
      <c r="F230" s="83"/>
      <c r="G230" s="83"/>
      <c r="H230" s="83" t="s">
        <v>21</v>
      </c>
      <c r="I230" s="84"/>
      <c r="J230" s="84" t="s">
        <v>21</v>
      </c>
      <c r="K230" s="41" t="s">
        <v>21</v>
      </c>
      <c r="L230" s="41" t="s">
        <v>21</v>
      </c>
      <c r="M230" s="41" t="s">
        <v>21</v>
      </c>
      <c r="N230" s="41" t="s">
        <v>21</v>
      </c>
      <c r="O230" s="994"/>
      <c r="P230" s="996"/>
      <c r="Q230" s="41" t="s">
        <v>21</v>
      </c>
    </row>
    <row r="231" spans="2:17" x14ac:dyDescent="0.25">
      <c r="B231" s="81" t="s">
        <v>99</v>
      </c>
      <c r="C231" s="81" t="s">
        <v>524</v>
      </c>
      <c r="D231" s="82" t="s">
        <v>1003</v>
      </c>
      <c r="E231" s="82">
        <v>200</v>
      </c>
      <c r="F231" s="83"/>
      <c r="G231" s="83"/>
      <c r="H231" s="83" t="s">
        <v>21</v>
      </c>
      <c r="I231" s="84"/>
      <c r="J231" s="84" t="s">
        <v>21</v>
      </c>
      <c r="K231" s="41" t="s">
        <v>21</v>
      </c>
      <c r="L231" s="41" t="s">
        <v>21</v>
      </c>
      <c r="M231" s="41" t="s">
        <v>21</v>
      </c>
      <c r="N231" s="41" t="s">
        <v>21</v>
      </c>
      <c r="O231" s="994"/>
      <c r="P231" s="996"/>
      <c r="Q231" s="41" t="s">
        <v>21</v>
      </c>
    </row>
    <row r="232" spans="2:17" ht="35.25" customHeight="1" x14ac:dyDescent="0.25">
      <c r="B232" s="81" t="s">
        <v>99</v>
      </c>
      <c r="C232" s="81" t="s">
        <v>524</v>
      </c>
      <c r="D232" s="82" t="s">
        <v>1002</v>
      </c>
      <c r="E232" s="82">
        <v>100</v>
      </c>
      <c r="F232" s="83"/>
      <c r="G232" s="208" t="s">
        <v>21</v>
      </c>
      <c r="H232" s="41"/>
      <c r="I232" s="84"/>
      <c r="J232" s="84"/>
      <c r="K232" s="41"/>
      <c r="L232" s="41"/>
      <c r="M232" s="41"/>
      <c r="N232" s="41"/>
      <c r="O232" s="1264" t="s">
        <v>1000</v>
      </c>
      <c r="P232" s="1265"/>
      <c r="Q232" s="41" t="s">
        <v>22</v>
      </c>
    </row>
    <row r="233" spans="2:17" ht="45.75" customHeight="1" x14ac:dyDescent="0.25">
      <c r="B233" s="81" t="s">
        <v>99</v>
      </c>
      <c r="C233" s="81" t="s">
        <v>524</v>
      </c>
      <c r="D233" s="82" t="s">
        <v>1001</v>
      </c>
      <c r="E233" s="82">
        <v>100</v>
      </c>
      <c r="F233" s="83"/>
      <c r="G233" s="208" t="s">
        <v>21</v>
      </c>
      <c r="H233" s="41"/>
      <c r="I233" s="84"/>
      <c r="J233" s="84"/>
      <c r="K233" s="41"/>
      <c r="L233" s="41"/>
      <c r="M233" s="41"/>
      <c r="N233" s="41"/>
      <c r="O233" s="1264" t="s">
        <v>1000</v>
      </c>
      <c r="P233" s="1265"/>
      <c r="Q233" s="41" t="s">
        <v>22</v>
      </c>
    </row>
    <row r="234" spans="2:17" x14ac:dyDescent="0.25">
      <c r="B234" s="81" t="s">
        <v>99</v>
      </c>
      <c r="C234" s="81" t="s">
        <v>524</v>
      </c>
      <c r="D234" s="82" t="s">
        <v>999</v>
      </c>
      <c r="E234" s="82">
        <v>130</v>
      </c>
      <c r="F234" s="83"/>
      <c r="G234" s="83"/>
      <c r="H234" s="83" t="s">
        <v>21</v>
      </c>
      <c r="I234" s="84"/>
      <c r="J234" s="84" t="s">
        <v>21</v>
      </c>
      <c r="K234" s="41" t="s">
        <v>21</v>
      </c>
      <c r="L234" s="41" t="s">
        <v>21</v>
      </c>
      <c r="M234" s="41" t="s">
        <v>21</v>
      </c>
      <c r="N234" s="41" t="s">
        <v>21</v>
      </c>
      <c r="O234" s="994"/>
      <c r="P234" s="996"/>
      <c r="Q234" s="41" t="s">
        <v>21</v>
      </c>
    </row>
    <row r="235" spans="2:17" x14ac:dyDescent="0.25">
      <c r="B235" s="81" t="s">
        <v>99</v>
      </c>
      <c r="C235" s="81" t="s">
        <v>524</v>
      </c>
      <c r="D235" s="41" t="s">
        <v>998</v>
      </c>
      <c r="E235" s="41">
        <v>80</v>
      </c>
      <c r="F235" s="41"/>
      <c r="G235" s="41"/>
      <c r="H235" s="83" t="s">
        <v>21</v>
      </c>
      <c r="I235" s="41"/>
      <c r="J235" s="41" t="s">
        <v>21</v>
      </c>
      <c r="K235" s="41" t="s">
        <v>21</v>
      </c>
      <c r="L235" s="41" t="s">
        <v>21</v>
      </c>
      <c r="M235" s="41" t="s">
        <v>21</v>
      </c>
      <c r="N235" s="41" t="s">
        <v>21</v>
      </c>
      <c r="O235" s="994"/>
      <c r="P235" s="996"/>
      <c r="Q235" s="41" t="s">
        <v>21</v>
      </c>
    </row>
    <row r="236" spans="2:17" x14ac:dyDescent="0.25">
      <c r="B236" s="2" t="s">
        <v>107</v>
      </c>
      <c r="M236" s="41"/>
    </row>
    <row r="237" spans="2:17" x14ac:dyDescent="0.25">
      <c r="B237" s="2" t="s">
        <v>108</v>
      </c>
    </row>
    <row r="238" spans="2:17" x14ac:dyDescent="0.25">
      <c r="B238" s="2" t="s">
        <v>109</v>
      </c>
    </row>
    <row r="240" spans="2:17" ht="15.75" thickBot="1" x14ac:dyDescent="0.3"/>
    <row r="241" spans="2:17" ht="27" thickBot="1" x14ac:dyDescent="0.3">
      <c r="B241" s="1091" t="s">
        <v>110</v>
      </c>
      <c r="C241" s="1092"/>
      <c r="D241" s="1092"/>
      <c r="E241" s="1092"/>
      <c r="F241" s="1092"/>
      <c r="G241" s="1092"/>
      <c r="H241" s="1092"/>
      <c r="I241" s="1092"/>
      <c r="J241" s="1092"/>
      <c r="K241" s="1092"/>
      <c r="L241" s="1092"/>
      <c r="M241" s="1092"/>
      <c r="N241" s="1093"/>
    </row>
    <row r="246" spans="2:17" ht="75" x14ac:dyDescent="0.25">
      <c r="B246" s="78" t="s">
        <v>111</v>
      </c>
      <c r="C246" s="78" t="s">
        <v>112</v>
      </c>
      <c r="D246" s="78" t="s">
        <v>113</v>
      </c>
      <c r="E246" s="78" t="s">
        <v>114</v>
      </c>
      <c r="F246" s="78" t="s">
        <v>115</v>
      </c>
      <c r="G246" s="78" t="s">
        <v>116</v>
      </c>
      <c r="H246" s="78" t="s">
        <v>117</v>
      </c>
      <c r="I246" s="78" t="s">
        <v>118</v>
      </c>
      <c r="J246" s="1084" t="s">
        <v>119</v>
      </c>
      <c r="K246" s="1085"/>
      <c r="L246" s="1086"/>
      <c r="M246" s="78" t="s">
        <v>120</v>
      </c>
      <c r="N246" s="78" t="s">
        <v>121</v>
      </c>
      <c r="O246" s="78" t="s">
        <v>122</v>
      </c>
      <c r="P246" s="1084" t="s">
        <v>97</v>
      </c>
      <c r="Q246" s="1086"/>
    </row>
    <row r="247" spans="2:17" x14ac:dyDescent="0.2">
      <c r="B247" s="116" t="s">
        <v>123</v>
      </c>
      <c r="C247" s="116"/>
      <c r="D247" s="115" t="s">
        <v>997</v>
      </c>
      <c r="E247" s="115">
        <v>39281603</v>
      </c>
      <c r="F247" s="115" t="s">
        <v>996</v>
      </c>
      <c r="G247" s="115" t="s">
        <v>995</v>
      </c>
      <c r="H247" s="115">
        <v>2014</v>
      </c>
      <c r="I247" s="99"/>
      <c r="J247" s="116" t="s">
        <v>571</v>
      </c>
      <c r="K247" s="114"/>
      <c r="L247" s="113"/>
      <c r="M247" s="112" t="s">
        <v>21</v>
      </c>
      <c r="N247" s="112" t="s">
        <v>21</v>
      </c>
      <c r="O247" s="112" t="s">
        <v>21</v>
      </c>
      <c r="P247" s="1119"/>
      <c r="Q247" s="1119"/>
    </row>
    <row r="248" spans="2:17" x14ac:dyDescent="0.2">
      <c r="B248" s="116" t="s">
        <v>123</v>
      </c>
      <c r="C248" s="116"/>
      <c r="D248" s="115" t="s">
        <v>994</v>
      </c>
      <c r="E248" s="115">
        <v>32564202</v>
      </c>
      <c r="F248" s="115" t="s">
        <v>493</v>
      </c>
      <c r="G248" s="115" t="s">
        <v>993</v>
      </c>
      <c r="H248" s="115">
        <v>2010</v>
      </c>
      <c r="I248" s="99"/>
      <c r="J248" s="117" t="s">
        <v>571</v>
      </c>
      <c r="K248" s="114"/>
      <c r="L248" s="115"/>
      <c r="M248" s="112" t="s">
        <v>21</v>
      </c>
      <c r="N248" s="112" t="s">
        <v>21</v>
      </c>
      <c r="O248" s="112" t="s">
        <v>21</v>
      </c>
      <c r="P248" s="688"/>
      <c r="Q248" s="688"/>
    </row>
    <row r="249" spans="2:17" ht="225" x14ac:dyDescent="0.2">
      <c r="B249" s="116" t="s">
        <v>123</v>
      </c>
      <c r="C249" s="116"/>
      <c r="D249" s="115" t="s">
        <v>992</v>
      </c>
      <c r="E249" s="115">
        <v>43479157</v>
      </c>
      <c r="F249" s="115" t="s">
        <v>991</v>
      </c>
      <c r="G249" s="115" t="s">
        <v>126</v>
      </c>
      <c r="H249" s="115">
        <v>2002</v>
      </c>
      <c r="I249" s="99"/>
      <c r="J249" s="117" t="s">
        <v>646</v>
      </c>
      <c r="K249" s="114"/>
      <c r="L249" s="113"/>
      <c r="M249" s="112" t="s">
        <v>21</v>
      </c>
      <c r="N249" s="112" t="s">
        <v>22</v>
      </c>
      <c r="O249" s="112" t="s">
        <v>21</v>
      </c>
      <c r="P249" s="683" t="s">
        <v>990</v>
      </c>
      <c r="Q249" s="688"/>
    </row>
    <row r="250" spans="2:17" x14ac:dyDescent="0.2">
      <c r="B250" s="116" t="s">
        <v>123</v>
      </c>
      <c r="C250" s="116"/>
      <c r="D250" s="115" t="s">
        <v>989</v>
      </c>
      <c r="E250" s="115">
        <v>32257131</v>
      </c>
      <c r="F250" s="115" t="s">
        <v>396</v>
      </c>
      <c r="G250" s="115" t="s">
        <v>367</v>
      </c>
      <c r="H250" s="115">
        <v>2004</v>
      </c>
      <c r="I250" s="99"/>
      <c r="J250" s="117" t="s">
        <v>988</v>
      </c>
      <c r="K250" s="114"/>
      <c r="L250" s="113"/>
      <c r="M250" s="112" t="s">
        <v>21</v>
      </c>
      <c r="N250" s="112" t="s">
        <v>21</v>
      </c>
      <c r="O250" s="112" t="s">
        <v>21</v>
      </c>
      <c r="P250" s="688"/>
      <c r="Q250" s="688"/>
    </row>
    <row r="251" spans="2:17" x14ac:dyDescent="0.2">
      <c r="B251" s="116" t="s">
        <v>958</v>
      </c>
      <c r="C251" s="116"/>
      <c r="D251" s="115" t="s">
        <v>987</v>
      </c>
      <c r="E251" s="115">
        <v>52449081</v>
      </c>
      <c r="F251" s="115" t="s">
        <v>986</v>
      </c>
      <c r="G251" s="115" t="s">
        <v>985</v>
      </c>
      <c r="H251" s="115">
        <v>2010</v>
      </c>
      <c r="I251" s="99"/>
      <c r="J251" s="117" t="s">
        <v>956</v>
      </c>
      <c r="K251" s="114"/>
      <c r="L251" s="113"/>
      <c r="M251" s="112" t="s">
        <v>21</v>
      </c>
      <c r="N251" s="112" t="s">
        <v>21</v>
      </c>
      <c r="O251" s="112" t="s">
        <v>21</v>
      </c>
      <c r="P251" s="688"/>
      <c r="Q251" s="688"/>
    </row>
    <row r="252" spans="2:17" x14ac:dyDescent="0.2">
      <c r="B252" s="116" t="s">
        <v>958</v>
      </c>
      <c r="C252" s="116"/>
      <c r="D252" s="115" t="s">
        <v>984</v>
      </c>
      <c r="E252" s="115">
        <v>1038098605</v>
      </c>
      <c r="F252" s="115" t="s">
        <v>140</v>
      </c>
      <c r="G252" s="115" t="s">
        <v>983</v>
      </c>
      <c r="H252" s="115">
        <v>2009</v>
      </c>
      <c r="I252" s="99">
        <v>118664</v>
      </c>
      <c r="J252" s="117" t="s">
        <v>956</v>
      </c>
      <c r="K252" s="114"/>
      <c r="L252" s="113"/>
      <c r="M252" s="112" t="s">
        <v>21</v>
      </c>
      <c r="N252" s="112" t="s">
        <v>22</v>
      </c>
      <c r="O252" s="112"/>
      <c r="P252" s="683" t="s">
        <v>230</v>
      </c>
      <c r="Q252" s="688"/>
    </row>
    <row r="253" spans="2:17" x14ac:dyDescent="0.2">
      <c r="B253" s="116" t="s">
        <v>958</v>
      </c>
      <c r="C253" s="116"/>
      <c r="D253" s="115" t="s">
        <v>982</v>
      </c>
      <c r="E253" s="115">
        <v>1128394502</v>
      </c>
      <c r="F253" s="115" t="s">
        <v>140</v>
      </c>
      <c r="G253" s="115" t="s">
        <v>367</v>
      </c>
      <c r="H253" s="115">
        <v>2012</v>
      </c>
      <c r="I253" s="99">
        <v>129418</v>
      </c>
      <c r="J253" s="117" t="s">
        <v>981</v>
      </c>
      <c r="K253" s="114"/>
      <c r="L253" s="113"/>
      <c r="M253" s="112" t="s">
        <v>21</v>
      </c>
      <c r="N253" s="112" t="s">
        <v>22</v>
      </c>
      <c r="O253" s="112" t="s">
        <v>21</v>
      </c>
      <c r="P253" s="683" t="s">
        <v>230</v>
      </c>
      <c r="Q253" s="688"/>
    </row>
    <row r="254" spans="2:17" x14ac:dyDescent="0.2">
      <c r="B254" s="116" t="s">
        <v>958</v>
      </c>
      <c r="C254" s="116"/>
      <c r="D254" s="115" t="s">
        <v>980</v>
      </c>
      <c r="E254" s="115">
        <v>1020402110</v>
      </c>
      <c r="F254" s="115" t="s">
        <v>140</v>
      </c>
      <c r="G254" s="115" t="s">
        <v>126</v>
      </c>
      <c r="H254" s="115">
        <v>2013</v>
      </c>
      <c r="I254" s="99">
        <v>144646</v>
      </c>
      <c r="J254" s="117" t="s">
        <v>571</v>
      </c>
      <c r="K254" s="114"/>
      <c r="L254" s="113"/>
      <c r="M254" s="112" t="s">
        <v>21</v>
      </c>
      <c r="N254" s="112" t="s">
        <v>22</v>
      </c>
      <c r="O254" s="112" t="s">
        <v>21</v>
      </c>
      <c r="P254" s="683" t="s">
        <v>230</v>
      </c>
      <c r="Q254" s="688"/>
    </row>
    <row r="255" spans="2:17" x14ac:dyDescent="0.2">
      <c r="B255" s="116"/>
      <c r="C255" s="116"/>
      <c r="D255" s="115"/>
      <c r="E255" s="115"/>
      <c r="F255" s="115"/>
      <c r="G255" s="115"/>
      <c r="H255" s="115"/>
      <c r="I255" s="99"/>
      <c r="J255" s="117"/>
      <c r="K255" s="114"/>
      <c r="L255" s="113"/>
      <c r="M255" s="112"/>
      <c r="N255" s="112"/>
      <c r="O255" s="112"/>
      <c r="P255" s="688"/>
      <c r="Q255" s="688"/>
    </row>
    <row r="256" spans="2:17" x14ac:dyDescent="0.2">
      <c r="B256" s="116"/>
      <c r="C256" s="116"/>
      <c r="D256" s="115"/>
      <c r="E256" s="115"/>
      <c r="F256" s="115"/>
      <c r="G256" s="115"/>
      <c r="H256" s="115"/>
      <c r="I256" s="99"/>
      <c r="J256" s="117"/>
      <c r="K256" s="114"/>
      <c r="L256" s="113"/>
      <c r="M256" s="112"/>
      <c r="N256" s="112"/>
      <c r="O256" s="112"/>
      <c r="P256" s="688"/>
      <c r="Q256" s="688"/>
    </row>
    <row r="257" spans="2:17" x14ac:dyDescent="0.2">
      <c r="B257" s="116"/>
      <c r="C257" s="116"/>
      <c r="D257" s="115"/>
      <c r="E257" s="115"/>
      <c r="F257" s="115"/>
      <c r="G257" s="115"/>
      <c r="H257" s="115"/>
      <c r="I257" s="99"/>
      <c r="J257" s="117"/>
      <c r="K257" s="114"/>
      <c r="L257" s="113"/>
      <c r="M257" s="112"/>
      <c r="N257" s="112"/>
      <c r="O257" s="112"/>
      <c r="P257" s="688"/>
      <c r="Q257" s="688"/>
    </row>
    <row r="258" spans="2:17" x14ac:dyDescent="0.2">
      <c r="B258" s="116"/>
      <c r="C258" s="116"/>
      <c r="D258" s="115"/>
      <c r="E258" s="115"/>
      <c r="F258" s="115"/>
      <c r="G258" s="115"/>
      <c r="H258" s="115"/>
      <c r="I258" s="99"/>
      <c r="J258" s="117"/>
      <c r="K258" s="114"/>
      <c r="L258" s="113"/>
      <c r="M258" s="112"/>
      <c r="N258" s="112"/>
      <c r="O258" s="112"/>
      <c r="P258" s="688"/>
      <c r="Q258" s="688"/>
    </row>
    <row r="259" spans="2:17" x14ac:dyDescent="0.2">
      <c r="B259" s="116"/>
      <c r="C259" s="116"/>
      <c r="D259" s="115"/>
      <c r="E259" s="115"/>
      <c r="F259" s="41"/>
      <c r="G259" s="115"/>
      <c r="H259" s="115"/>
      <c r="I259" s="99"/>
      <c r="J259" s="117"/>
      <c r="K259" s="114"/>
      <c r="L259" s="113"/>
      <c r="M259" s="112"/>
      <c r="N259" s="112"/>
      <c r="O259" s="112"/>
      <c r="P259" s="1119"/>
      <c r="Q259" s="1119"/>
    </row>
    <row r="261" spans="2:17" ht="15.75" thickBot="1" x14ac:dyDescent="0.3"/>
    <row r="262" spans="2:17" ht="27" thickBot="1" x14ac:dyDescent="0.3">
      <c r="B262" s="1091" t="s">
        <v>145</v>
      </c>
      <c r="C262" s="1092"/>
      <c r="D262" s="1092"/>
      <c r="E262" s="1092"/>
      <c r="F262" s="1092"/>
      <c r="G262" s="1092"/>
      <c r="H262" s="1092"/>
      <c r="I262" s="1092"/>
      <c r="J262" s="1092"/>
      <c r="K262" s="1092"/>
      <c r="L262" s="1092"/>
      <c r="M262" s="1092"/>
      <c r="N262" s="1093"/>
    </row>
    <row r="265" spans="2:17" ht="30" x14ac:dyDescent="0.25">
      <c r="B265" s="79" t="s">
        <v>20</v>
      </c>
      <c r="C265" s="79" t="s">
        <v>146</v>
      </c>
      <c r="D265" s="1084" t="s">
        <v>97</v>
      </c>
      <c r="E265" s="1086"/>
    </row>
    <row r="266" spans="2:17" x14ac:dyDescent="0.25">
      <c r="B266" s="682" t="s">
        <v>147</v>
      </c>
      <c r="C266" s="41" t="s">
        <v>21</v>
      </c>
      <c r="D266" s="993"/>
      <c r="E266" s="993"/>
    </row>
    <row r="269" spans="2:17" ht="26.25" x14ac:dyDescent="0.25">
      <c r="B269" s="1072" t="s">
        <v>148</v>
      </c>
      <c r="C269" s="1073"/>
      <c r="D269" s="1073"/>
      <c r="E269" s="1073"/>
      <c r="F269" s="1073"/>
      <c r="G269" s="1073"/>
      <c r="H269" s="1073"/>
      <c r="I269" s="1073"/>
      <c r="J269" s="1073"/>
      <c r="K269" s="1073"/>
      <c r="L269" s="1073"/>
      <c r="M269" s="1073"/>
      <c r="N269" s="1073"/>
      <c r="O269" s="1073"/>
      <c r="P269" s="1073"/>
    </row>
    <row r="271" spans="2:17" ht="15.75" thickBot="1" x14ac:dyDescent="0.3"/>
    <row r="272" spans="2:17" ht="27" thickBot="1" x14ac:dyDescent="0.3">
      <c r="B272" s="1091" t="s">
        <v>149</v>
      </c>
      <c r="C272" s="1092"/>
      <c r="D272" s="1092"/>
      <c r="E272" s="1092"/>
      <c r="F272" s="1092"/>
      <c r="G272" s="1092"/>
      <c r="H272" s="1092"/>
      <c r="I272" s="1092"/>
      <c r="J272" s="1092"/>
      <c r="K272" s="1092"/>
      <c r="L272" s="1092"/>
      <c r="M272" s="1092"/>
      <c r="N272" s="1093"/>
    </row>
    <row r="274" spans="1:17" ht="15.75" thickBot="1" x14ac:dyDescent="0.3">
      <c r="M274" s="45"/>
      <c r="N274" s="45"/>
    </row>
    <row r="275" spans="1:17" ht="60" x14ac:dyDescent="0.25">
      <c r="A275" s="14"/>
      <c r="B275" s="46" t="s">
        <v>36</v>
      </c>
      <c r="C275" s="46" t="s">
        <v>37</v>
      </c>
      <c r="D275" s="46" t="s">
        <v>38</v>
      </c>
      <c r="E275" s="46" t="s">
        <v>39</v>
      </c>
      <c r="F275" s="46" t="s">
        <v>40</v>
      </c>
      <c r="G275" s="46" t="s">
        <v>41</v>
      </c>
      <c r="H275" s="46" t="s">
        <v>42</v>
      </c>
      <c r="I275" s="46" t="s">
        <v>43</v>
      </c>
      <c r="J275" s="46" t="s">
        <v>44</v>
      </c>
      <c r="K275" s="46" t="s">
        <v>45</v>
      </c>
      <c r="L275" s="46" t="s">
        <v>46</v>
      </c>
      <c r="M275" s="47" t="s">
        <v>47</v>
      </c>
      <c r="N275" s="46" t="s">
        <v>48</v>
      </c>
      <c r="O275" s="46" t="s">
        <v>49</v>
      </c>
      <c r="P275" s="48" t="s">
        <v>50</v>
      </c>
      <c r="Q275" s="48" t="s">
        <v>51</v>
      </c>
    </row>
    <row r="276" spans="1:17" ht="30" x14ac:dyDescent="0.25">
      <c r="A276" s="62">
        <v>1</v>
      </c>
      <c r="B276" s="206" t="s">
        <v>973</v>
      </c>
      <c r="C276" s="206" t="s">
        <v>973</v>
      </c>
      <c r="D276" s="49" t="s">
        <v>272</v>
      </c>
      <c r="E276" s="64" t="s">
        <v>979</v>
      </c>
      <c r="F276" s="52" t="s">
        <v>21</v>
      </c>
      <c r="G276" s="53"/>
      <c r="H276" s="54" t="s">
        <v>978</v>
      </c>
      <c r="I276" s="55" t="s">
        <v>778</v>
      </c>
      <c r="J276" s="55" t="s">
        <v>22</v>
      </c>
      <c r="K276" s="205">
        <v>1</v>
      </c>
      <c r="L276" s="207">
        <v>9</v>
      </c>
      <c r="M276" s="56">
        <v>1400</v>
      </c>
      <c r="N276" s="56">
        <f>+M276*G276</f>
        <v>0</v>
      </c>
      <c r="O276" s="57">
        <v>1845054796</v>
      </c>
      <c r="P276" s="57">
        <v>84</v>
      </c>
      <c r="Q276" s="58"/>
    </row>
    <row r="277" spans="1:17" ht="30" x14ac:dyDescent="0.25">
      <c r="A277" s="62">
        <f>+A276+1</f>
        <v>2</v>
      </c>
      <c r="B277" s="206" t="s">
        <v>973</v>
      </c>
      <c r="C277" s="206" t="s">
        <v>973</v>
      </c>
      <c r="D277" s="49" t="s">
        <v>272</v>
      </c>
      <c r="E277" s="64" t="s">
        <v>977</v>
      </c>
      <c r="F277" s="52" t="s">
        <v>21</v>
      </c>
      <c r="G277" s="52"/>
      <c r="H277" s="52" t="s">
        <v>976</v>
      </c>
      <c r="I277" s="55" t="s">
        <v>763</v>
      </c>
      <c r="J277" s="55" t="s">
        <v>22</v>
      </c>
      <c r="K277" s="205">
        <v>11.1</v>
      </c>
      <c r="L277" s="55"/>
      <c r="M277" s="56">
        <v>1400</v>
      </c>
      <c r="N277" s="56"/>
      <c r="O277" s="57">
        <v>1927876992</v>
      </c>
      <c r="P277" s="57">
        <v>85</v>
      </c>
      <c r="Q277" s="58"/>
    </row>
    <row r="278" spans="1:17" ht="30" x14ac:dyDescent="0.25">
      <c r="A278" s="62">
        <f t="shared" ref="A278:A283" si="8">+A277+1</f>
        <v>3</v>
      </c>
      <c r="B278" s="206" t="s">
        <v>973</v>
      </c>
      <c r="C278" s="206" t="s">
        <v>973</v>
      </c>
      <c r="D278" s="49" t="s">
        <v>272</v>
      </c>
      <c r="E278" s="56" t="s">
        <v>975</v>
      </c>
      <c r="F278" s="52" t="s">
        <v>21</v>
      </c>
      <c r="G278" s="52"/>
      <c r="H278" s="52" t="s">
        <v>974</v>
      </c>
      <c r="I278" s="55" t="s">
        <v>246</v>
      </c>
      <c r="J278" s="55" t="s">
        <v>22</v>
      </c>
      <c r="K278" s="205">
        <v>11.11</v>
      </c>
      <c r="L278" s="55"/>
      <c r="M278" s="56">
        <v>1400</v>
      </c>
      <c r="N278" s="56"/>
      <c r="O278" s="57">
        <v>1985813447</v>
      </c>
      <c r="P278" s="57">
        <v>85</v>
      </c>
      <c r="Q278" s="58"/>
    </row>
    <row r="279" spans="1:17" ht="30" x14ac:dyDescent="0.25">
      <c r="A279" s="62">
        <f t="shared" si="8"/>
        <v>4</v>
      </c>
      <c r="B279" s="206" t="s">
        <v>973</v>
      </c>
      <c r="C279" s="206" t="s">
        <v>973</v>
      </c>
      <c r="D279" s="49" t="s">
        <v>609</v>
      </c>
      <c r="E279" s="64" t="s">
        <v>972</v>
      </c>
      <c r="F279" s="52" t="s">
        <v>21</v>
      </c>
      <c r="G279" s="52"/>
      <c r="H279" s="52" t="s">
        <v>55</v>
      </c>
      <c r="I279" s="55" t="s">
        <v>686</v>
      </c>
      <c r="J279" s="55" t="s">
        <v>22</v>
      </c>
      <c r="K279" s="205"/>
      <c r="L279" s="51">
        <v>0</v>
      </c>
      <c r="M279" s="56">
        <v>1125</v>
      </c>
      <c r="N279" s="56"/>
      <c r="O279" s="57">
        <v>735271988</v>
      </c>
      <c r="P279" s="57">
        <v>85</v>
      </c>
      <c r="Q279" s="58" t="s">
        <v>971</v>
      </c>
    </row>
    <row r="280" spans="1:17" x14ac:dyDescent="0.25">
      <c r="A280" s="62">
        <f t="shared" si="8"/>
        <v>5</v>
      </c>
      <c r="B280" s="49"/>
      <c r="C280" s="50"/>
      <c r="D280" s="49"/>
      <c r="E280" s="64"/>
      <c r="F280" s="52"/>
      <c r="G280" s="52"/>
      <c r="H280" s="52"/>
      <c r="I280" s="55"/>
      <c r="J280" s="55"/>
      <c r="K280" s="205"/>
      <c r="L280" s="55"/>
      <c r="M280" s="56"/>
      <c r="N280" s="56"/>
      <c r="O280" s="57"/>
      <c r="P280" s="57"/>
      <c r="Q280" s="58"/>
    </row>
    <row r="281" spans="1:17" x14ac:dyDescent="0.25">
      <c r="A281" s="62">
        <f t="shared" si="8"/>
        <v>6</v>
      </c>
      <c r="B281" s="49"/>
      <c r="C281" s="50"/>
      <c r="D281" s="49"/>
      <c r="E281" s="64"/>
      <c r="F281" s="52"/>
      <c r="G281" s="52"/>
      <c r="H281" s="52"/>
      <c r="I281" s="55"/>
      <c r="J281" s="55"/>
      <c r="K281" s="205"/>
      <c r="L281" s="55"/>
      <c r="M281" s="56"/>
      <c r="N281" s="56"/>
      <c r="O281" s="57"/>
      <c r="P281" s="57"/>
      <c r="Q281" s="58"/>
    </row>
    <row r="282" spans="1:17" x14ac:dyDescent="0.25">
      <c r="A282" s="62">
        <f t="shared" si="8"/>
        <v>7</v>
      </c>
      <c r="B282" s="49"/>
      <c r="C282" s="50"/>
      <c r="D282" s="49"/>
      <c r="E282" s="64"/>
      <c r="F282" s="52"/>
      <c r="G282" s="52"/>
      <c r="H282" s="52"/>
      <c r="I282" s="55"/>
      <c r="J282" s="55"/>
      <c r="K282" s="205"/>
      <c r="L282" s="55"/>
      <c r="M282" s="56"/>
      <c r="N282" s="56"/>
      <c r="O282" s="57"/>
      <c r="P282" s="57"/>
      <c r="Q282" s="58"/>
    </row>
    <row r="283" spans="1:17" x14ac:dyDescent="0.25">
      <c r="A283" s="62">
        <f t="shared" si="8"/>
        <v>8</v>
      </c>
      <c r="B283" s="49"/>
      <c r="C283" s="50"/>
      <c r="D283" s="49"/>
      <c r="E283" s="64"/>
      <c r="F283" s="52"/>
      <c r="G283" s="52"/>
      <c r="H283" s="52"/>
      <c r="I283" s="55"/>
      <c r="J283" s="55"/>
      <c r="K283" s="205"/>
      <c r="L283" s="55"/>
      <c r="M283" s="56"/>
      <c r="N283" s="56"/>
      <c r="O283" s="57"/>
      <c r="P283" s="57"/>
      <c r="Q283" s="58"/>
    </row>
    <row r="284" spans="1:17" x14ac:dyDescent="0.25">
      <c r="A284" s="62"/>
      <c r="B284" s="63" t="s">
        <v>31</v>
      </c>
      <c r="C284" s="50"/>
      <c r="D284" s="49"/>
      <c r="E284" s="64"/>
      <c r="F284" s="52"/>
      <c r="G284" s="52"/>
      <c r="H284" s="52"/>
      <c r="I284" s="55"/>
      <c r="J284" s="55"/>
      <c r="K284" s="204" t="s">
        <v>970</v>
      </c>
      <c r="L284" s="67">
        <f t="shared" ref="L284:N284" si="9">SUM(L276:L283)</f>
        <v>9</v>
      </c>
      <c r="M284" s="66">
        <f t="shared" si="9"/>
        <v>5325</v>
      </c>
      <c r="N284" s="67">
        <f t="shared" si="9"/>
        <v>0</v>
      </c>
      <c r="O284" s="57"/>
      <c r="P284" s="57"/>
      <c r="Q284" s="68"/>
    </row>
    <row r="285" spans="1:17" x14ac:dyDescent="0.25">
      <c r="B285" s="69"/>
      <c r="C285" s="69"/>
      <c r="D285" s="69"/>
      <c r="E285" s="70"/>
      <c r="F285" s="69"/>
      <c r="G285" s="69"/>
      <c r="H285" s="69"/>
      <c r="I285" s="69"/>
      <c r="J285" s="69"/>
      <c r="K285" s="69"/>
      <c r="L285" s="69"/>
      <c r="M285" s="69"/>
      <c r="N285" s="69"/>
      <c r="O285" s="69"/>
      <c r="P285" s="69"/>
    </row>
    <row r="286" spans="1:17" ht="18.75" x14ac:dyDescent="0.25">
      <c r="B286" s="72" t="s">
        <v>172</v>
      </c>
      <c r="C286" s="89" t="str">
        <f>+K284</f>
        <v>23.21</v>
      </c>
      <c r="H286" s="76"/>
      <c r="I286" s="76"/>
      <c r="J286" s="76"/>
      <c r="K286" s="76"/>
      <c r="L286" s="76"/>
      <c r="M286" s="76"/>
      <c r="N286" s="69"/>
      <c r="O286" s="69"/>
      <c r="P286" s="69"/>
    </row>
    <row r="288" spans="1:17" ht="15.75" thickBot="1" x14ac:dyDescent="0.3"/>
    <row r="289" spans="2:17" ht="30.75" thickBot="1" x14ac:dyDescent="0.3">
      <c r="B289" s="90" t="s">
        <v>173</v>
      </c>
      <c r="C289" s="91" t="s">
        <v>174</v>
      </c>
      <c r="D289" s="90" t="s">
        <v>30</v>
      </c>
      <c r="E289" s="91" t="s">
        <v>175</v>
      </c>
    </row>
    <row r="290" spans="2:17" x14ac:dyDescent="0.25">
      <c r="B290" s="92" t="s">
        <v>176</v>
      </c>
      <c r="C290" s="93">
        <v>20</v>
      </c>
      <c r="D290" s="93">
        <v>0</v>
      </c>
      <c r="E290" s="1094">
        <f>+D290+D291+D292</f>
        <v>40</v>
      </c>
    </row>
    <row r="291" spans="2:17" x14ac:dyDescent="0.25">
      <c r="B291" s="92" t="s">
        <v>177</v>
      </c>
      <c r="C291" s="74">
        <v>30</v>
      </c>
      <c r="D291" s="668">
        <v>0</v>
      </c>
      <c r="E291" s="1095"/>
    </row>
    <row r="292" spans="2:17" ht="15.75" thickBot="1" x14ac:dyDescent="0.3">
      <c r="B292" s="92" t="s">
        <v>178</v>
      </c>
      <c r="C292" s="94">
        <v>40</v>
      </c>
      <c r="D292" s="94">
        <v>40</v>
      </c>
      <c r="E292" s="1096"/>
    </row>
    <row r="294" spans="2:17" ht="15.75" thickBot="1" x14ac:dyDescent="0.3"/>
    <row r="295" spans="2:17" ht="27" thickBot="1" x14ac:dyDescent="0.3">
      <c r="B295" s="1091" t="s">
        <v>179</v>
      </c>
      <c r="C295" s="1092"/>
      <c r="D295" s="1092"/>
      <c r="E295" s="1092"/>
      <c r="F295" s="1092"/>
      <c r="G295" s="1092"/>
      <c r="H295" s="1092"/>
      <c r="I295" s="1092"/>
      <c r="J295" s="1092"/>
      <c r="K295" s="1092"/>
      <c r="L295" s="1092"/>
      <c r="M295" s="1092"/>
      <c r="N295" s="1093"/>
    </row>
    <row r="297" spans="2:17" ht="75" x14ac:dyDescent="0.25">
      <c r="B297" s="78" t="s">
        <v>111</v>
      </c>
      <c r="C297" s="78" t="s">
        <v>112</v>
      </c>
      <c r="D297" s="78" t="s">
        <v>113</v>
      </c>
      <c r="E297" s="78" t="s">
        <v>114</v>
      </c>
      <c r="F297" s="78" t="s">
        <v>115</v>
      </c>
      <c r="G297" s="78" t="s">
        <v>116</v>
      </c>
      <c r="H297" s="78" t="s">
        <v>117</v>
      </c>
      <c r="I297" s="78" t="s">
        <v>118</v>
      </c>
      <c r="J297" s="1084" t="s">
        <v>119</v>
      </c>
      <c r="K297" s="1085"/>
      <c r="L297" s="1086"/>
      <c r="M297" s="78" t="s">
        <v>120</v>
      </c>
      <c r="N297" s="78" t="s">
        <v>121</v>
      </c>
      <c r="O297" s="78" t="s">
        <v>122</v>
      </c>
      <c r="P297" s="1084" t="s">
        <v>97</v>
      </c>
      <c r="Q297" s="1086"/>
    </row>
    <row r="298" spans="2:17" x14ac:dyDescent="0.25">
      <c r="B298" s="85" t="s">
        <v>123</v>
      </c>
      <c r="C298" s="85"/>
      <c r="D298" s="81" t="s">
        <v>969</v>
      </c>
      <c r="E298" s="81">
        <v>43894018</v>
      </c>
      <c r="F298" s="81" t="s">
        <v>968</v>
      </c>
      <c r="G298" s="81" t="s">
        <v>724</v>
      </c>
      <c r="H298" s="81">
        <v>2012</v>
      </c>
      <c r="I298" s="82"/>
      <c r="J298" s="86" t="s">
        <v>967</v>
      </c>
      <c r="K298" s="87"/>
      <c r="L298" s="84"/>
      <c r="M298" s="41" t="s">
        <v>21</v>
      </c>
      <c r="N298" s="41" t="s">
        <v>21</v>
      </c>
      <c r="O298" s="41" t="s">
        <v>21</v>
      </c>
      <c r="P298" s="993"/>
      <c r="Q298" s="993"/>
    </row>
    <row r="299" spans="2:17" x14ac:dyDescent="0.25">
      <c r="B299" s="85" t="s">
        <v>123</v>
      </c>
      <c r="C299" s="85"/>
      <c r="D299" s="81" t="s">
        <v>966</v>
      </c>
      <c r="E299" s="81">
        <v>22242067</v>
      </c>
      <c r="F299" s="81" t="s">
        <v>965</v>
      </c>
      <c r="G299" s="81" t="s">
        <v>964</v>
      </c>
      <c r="H299" s="81">
        <v>2012</v>
      </c>
      <c r="I299" s="82"/>
      <c r="J299" s="86" t="s">
        <v>963</v>
      </c>
      <c r="K299" s="87"/>
      <c r="L299" s="84"/>
      <c r="M299" s="41" t="s">
        <v>21</v>
      </c>
      <c r="N299" s="41" t="s">
        <v>21</v>
      </c>
      <c r="O299" s="41" t="s">
        <v>21</v>
      </c>
      <c r="P299" s="668"/>
      <c r="Q299" s="668"/>
    </row>
    <row r="300" spans="2:17" ht="60" x14ac:dyDescent="0.25">
      <c r="B300" s="85" t="s">
        <v>958</v>
      </c>
      <c r="C300" s="85"/>
      <c r="D300" s="81" t="s">
        <v>962</v>
      </c>
      <c r="E300" s="81">
        <v>43596685</v>
      </c>
      <c r="F300" s="81" t="s">
        <v>140</v>
      </c>
      <c r="G300" s="81" t="s">
        <v>961</v>
      </c>
      <c r="H300" s="81">
        <v>2002</v>
      </c>
      <c r="I300" s="82" t="s">
        <v>577</v>
      </c>
      <c r="J300" s="86" t="s">
        <v>960</v>
      </c>
      <c r="K300" s="87"/>
      <c r="L300" s="84"/>
      <c r="M300" s="41" t="s">
        <v>21</v>
      </c>
      <c r="N300" s="41" t="s">
        <v>22</v>
      </c>
      <c r="O300" s="41" t="s">
        <v>21</v>
      </c>
      <c r="P300" s="675" t="s">
        <v>959</v>
      </c>
      <c r="Q300" s="668"/>
    </row>
    <row r="301" spans="2:17" ht="60" x14ac:dyDescent="0.25">
      <c r="B301" s="85" t="s">
        <v>958</v>
      </c>
      <c r="C301" s="85"/>
      <c r="D301" s="81" t="s">
        <v>957</v>
      </c>
      <c r="E301" s="81">
        <v>42897509</v>
      </c>
      <c r="F301" s="81" t="s">
        <v>140</v>
      </c>
      <c r="G301" s="81" t="s">
        <v>126</v>
      </c>
      <c r="H301" s="81">
        <v>2011</v>
      </c>
      <c r="I301" s="82" t="s">
        <v>577</v>
      </c>
      <c r="J301" s="86" t="s">
        <v>956</v>
      </c>
      <c r="K301" s="87"/>
      <c r="L301" s="84"/>
      <c r="M301" s="41" t="s">
        <v>21</v>
      </c>
      <c r="N301" s="41" t="s">
        <v>22</v>
      </c>
      <c r="O301" s="41" t="s">
        <v>21</v>
      </c>
      <c r="P301" s="675" t="s">
        <v>955</v>
      </c>
      <c r="Q301" s="668"/>
    </row>
    <row r="302" spans="2:17" x14ac:dyDescent="0.25">
      <c r="C302" s="85"/>
      <c r="D302" s="81"/>
      <c r="E302" s="81"/>
      <c r="F302" s="81"/>
      <c r="G302" s="81"/>
      <c r="H302" s="81"/>
      <c r="I302" s="82"/>
      <c r="J302" s="86"/>
      <c r="K302" s="84"/>
      <c r="L302" s="84"/>
      <c r="M302" s="41"/>
      <c r="N302" s="41"/>
      <c r="O302" s="41"/>
      <c r="P302" s="993"/>
      <c r="Q302" s="993"/>
    </row>
    <row r="305" spans="2:7" ht="15.75" thickBot="1" x14ac:dyDescent="0.3"/>
    <row r="306" spans="2:7" ht="30" x14ac:dyDescent="0.25">
      <c r="B306" s="42" t="s">
        <v>20</v>
      </c>
      <c r="C306" s="42" t="s">
        <v>173</v>
      </c>
      <c r="D306" s="78" t="s">
        <v>174</v>
      </c>
      <c r="E306" s="42" t="s">
        <v>30</v>
      </c>
      <c r="F306" s="91" t="s">
        <v>194</v>
      </c>
      <c r="G306" s="96"/>
    </row>
    <row r="307" spans="2:7" ht="108" x14ac:dyDescent="0.2">
      <c r="B307" s="1097" t="s">
        <v>195</v>
      </c>
      <c r="C307" s="97" t="s">
        <v>196</v>
      </c>
      <c r="D307" s="668">
        <v>25</v>
      </c>
      <c r="E307" s="668">
        <v>25</v>
      </c>
      <c r="F307" s="1098">
        <f>+E307+E308+E309</f>
        <v>25</v>
      </c>
      <c r="G307" s="98"/>
    </row>
    <row r="308" spans="2:7" ht="96" x14ac:dyDescent="0.2">
      <c r="B308" s="1097"/>
      <c r="C308" s="97" t="s">
        <v>197</v>
      </c>
      <c r="D308" s="675">
        <v>25</v>
      </c>
      <c r="E308" s="668">
        <v>0</v>
      </c>
      <c r="F308" s="1099"/>
      <c r="G308" s="98"/>
    </row>
    <row r="309" spans="2:7" ht="60" x14ac:dyDescent="0.2">
      <c r="B309" s="1097"/>
      <c r="C309" s="97" t="s">
        <v>198</v>
      </c>
      <c r="D309" s="668">
        <v>10</v>
      </c>
      <c r="E309" s="668">
        <v>0</v>
      </c>
      <c r="F309" s="1100"/>
      <c r="G309" s="98"/>
    </row>
    <row r="310" spans="2:7" x14ac:dyDescent="0.25">
      <c r="C310"/>
    </row>
    <row r="313" spans="2:7" x14ac:dyDescent="0.25">
      <c r="B313" s="39" t="s">
        <v>199</v>
      </c>
    </row>
    <row r="316" spans="2:7" x14ac:dyDescent="0.25">
      <c r="B316" s="40" t="s">
        <v>20</v>
      </c>
      <c r="C316" s="40" t="s">
        <v>29</v>
      </c>
      <c r="D316" s="42" t="s">
        <v>30</v>
      </c>
      <c r="E316" s="42" t="s">
        <v>31</v>
      </c>
    </row>
    <row r="317" spans="2:7" ht="28.5" x14ac:dyDescent="0.25">
      <c r="B317" s="43" t="s">
        <v>200</v>
      </c>
      <c r="C317" s="44">
        <v>40</v>
      </c>
      <c r="D317" s="668">
        <v>0</v>
      </c>
      <c r="E317" s="1081">
        <f>+D317+D318</f>
        <v>25</v>
      </c>
    </row>
    <row r="318" spans="2:7" ht="42.75" x14ac:dyDescent="0.25">
      <c r="B318" s="43" t="s">
        <v>201</v>
      </c>
      <c r="C318" s="44">
        <v>60</v>
      </c>
      <c r="D318" s="668">
        <f>+F307</f>
        <v>25</v>
      </c>
      <c r="E318" s="1082"/>
    </row>
  </sheetData>
  <mergeCells count="86">
    <mergeCell ref="P302:Q302"/>
    <mergeCell ref="B307:B309"/>
    <mergeCell ref="F307:F309"/>
    <mergeCell ref="E317:E318"/>
    <mergeCell ref="B272:N272"/>
    <mergeCell ref="E290:E292"/>
    <mergeCell ref="B295:N295"/>
    <mergeCell ref="J297:L297"/>
    <mergeCell ref="P297:Q297"/>
    <mergeCell ref="P298:Q298"/>
    <mergeCell ref="B269:P269"/>
    <mergeCell ref="O232:P232"/>
    <mergeCell ref="O233:P233"/>
    <mergeCell ref="O234:P234"/>
    <mergeCell ref="O235:P235"/>
    <mergeCell ref="B241:N241"/>
    <mergeCell ref="J246:L246"/>
    <mergeCell ref="P246:Q246"/>
    <mergeCell ref="P247:Q247"/>
    <mergeCell ref="P259:Q259"/>
    <mergeCell ref="B262:N262"/>
    <mergeCell ref="D265:E265"/>
    <mergeCell ref="D266:E266"/>
    <mergeCell ref="O231:P231"/>
    <mergeCell ref="B182:C182"/>
    <mergeCell ref="E200:E201"/>
    <mergeCell ref="M205:N205"/>
    <mergeCell ref="B219:B220"/>
    <mergeCell ref="C219:C220"/>
    <mergeCell ref="D219:E219"/>
    <mergeCell ref="C223:N223"/>
    <mergeCell ref="B225:N225"/>
    <mergeCell ref="O228:P228"/>
    <mergeCell ref="O229:P229"/>
    <mergeCell ref="O230:P230"/>
    <mergeCell ref="B174:C181"/>
    <mergeCell ref="P142:Q142"/>
    <mergeCell ref="B147:B149"/>
    <mergeCell ref="F147:F149"/>
    <mergeCell ref="E157:E158"/>
    <mergeCell ref="B162:P162"/>
    <mergeCell ref="B164:P164"/>
    <mergeCell ref="C166:N166"/>
    <mergeCell ref="C167:N167"/>
    <mergeCell ref="C168:N168"/>
    <mergeCell ref="C169:N169"/>
    <mergeCell ref="C170:E170"/>
    <mergeCell ref="P138:Q138"/>
    <mergeCell ref="P87:Q87"/>
    <mergeCell ref="P99:Q99"/>
    <mergeCell ref="B102:N102"/>
    <mergeCell ref="D105:E105"/>
    <mergeCell ref="D106:E106"/>
    <mergeCell ref="B109:P109"/>
    <mergeCell ref="B112:N112"/>
    <mergeCell ref="E130:E132"/>
    <mergeCell ref="B135:N135"/>
    <mergeCell ref="J137:L137"/>
    <mergeCell ref="P137:Q137"/>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84:A204">
      <formula1>"1,2,3,4,5"</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7"/>
  <sheetViews>
    <sheetView topLeftCell="B183" zoomScaleNormal="100" workbookViewId="0">
      <selection activeCell="D185" sqref="D185"/>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876</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877</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3</v>
      </c>
      <c r="D10" s="1076"/>
      <c r="E10" s="1077"/>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3</v>
      </c>
      <c r="E15" s="18">
        <v>1841428370</v>
      </c>
      <c r="F15" s="18">
        <v>631</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1841428370</v>
      </c>
      <c r="F22" s="18">
        <f>SUM(F15:F21)</f>
        <v>631</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504.8</v>
      </c>
      <c r="D24" s="32"/>
      <c r="E24" s="33">
        <f>E22</f>
        <v>1841428370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t="s">
        <v>24</v>
      </c>
      <c r="D30" s="41"/>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c r="D32" s="41" t="s">
        <v>24</v>
      </c>
      <c r="E32"/>
      <c r="F32"/>
      <c r="G32"/>
      <c r="H32"/>
      <c r="I32" s="14"/>
      <c r="J32" s="14"/>
      <c r="K32" s="14"/>
      <c r="L32" s="14"/>
      <c r="M32" s="14"/>
      <c r="N32" s="15"/>
    </row>
    <row r="33" spans="1:17" x14ac:dyDescent="0.25">
      <c r="A33" s="36"/>
      <c r="B33" s="41" t="s">
        <v>27</v>
      </c>
      <c r="C33" s="41"/>
      <c r="D33" s="41"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0</v>
      </c>
      <c r="E40" s="1081">
        <f>+D40+D41</f>
        <v>10</v>
      </c>
      <c r="F40"/>
      <c r="G40"/>
      <c r="H40"/>
      <c r="I40" s="14"/>
      <c r="J40" s="14"/>
      <c r="K40" s="14"/>
      <c r="L40" s="14"/>
      <c r="M40" s="14"/>
      <c r="N40" s="15"/>
    </row>
    <row r="41" spans="1:17" ht="42.75" x14ac:dyDescent="0.25">
      <c r="A41" s="36"/>
      <c r="B41" s="43" t="s">
        <v>33</v>
      </c>
      <c r="C41" s="44">
        <v>60</v>
      </c>
      <c r="D41" s="668">
        <v>10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30" x14ac:dyDescent="0.25">
      <c r="A49" s="62">
        <v>1</v>
      </c>
      <c r="B49" s="49" t="s">
        <v>877</v>
      </c>
      <c r="C49" s="50" t="s">
        <v>877</v>
      </c>
      <c r="D49" s="49" t="s">
        <v>272</v>
      </c>
      <c r="E49" s="51">
        <v>3262011</v>
      </c>
      <c r="F49" s="52" t="s">
        <v>21</v>
      </c>
      <c r="G49" s="53" t="s">
        <v>54</v>
      </c>
      <c r="H49" s="54" t="s">
        <v>878</v>
      </c>
      <c r="I49" s="55" t="s">
        <v>246</v>
      </c>
      <c r="J49" s="55" t="s">
        <v>22</v>
      </c>
      <c r="K49" s="51">
        <v>11</v>
      </c>
      <c r="L49" s="51">
        <v>0</v>
      </c>
      <c r="M49" s="51">
        <v>37</v>
      </c>
      <c r="N49" s="56" t="e">
        <f>+M49*G49</f>
        <v>#VALUE!</v>
      </c>
      <c r="O49" s="57">
        <v>233029108</v>
      </c>
      <c r="P49" s="57">
        <v>57</v>
      </c>
      <c r="Q49" s="58"/>
      <c r="R49" s="59"/>
      <c r="S49" s="59"/>
      <c r="T49" s="59"/>
      <c r="U49" s="59"/>
      <c r="V49" s="59"/>
      <c r="W49" s="59"/>
      <c r="X49" s="59"/>
      <c r="Y49" s="59"/>
      <c r="Z49" s="59"/>
    </row>
    <row r="50" spans="1:26" s="60" customFormat="1" ht="30" x14ac:dyDescent="0.25">
      <c r="A50" s="62">
        <f>+A49+1</f>
        <v>2</v>
      </c>
      <c r="B50" s="49" t="s">
        <v>877</v>
      </c>
      <c r="C50" s="50" t="s">
        <v>877</v>
      </c>
      <c r="D50" s="49" t="s">
        <v>272</v>
      </c>
      <c r="E50" s="51">
        <v>2092012</v>
      </c>
      <c r="F50" s="52" t="s">
        <v>21</v>
      </c>
      <c r="G50" s="52" t="s">
        <v>54</v>
      </c>
      <c r="H50" s="52" t="s">
        <v>879</v>
      </c>
      <c r="I50" s="55" t="s">
        <v>522</v>
      </c>
      <c r="J50" s="55" t="s">
        <v>22</v>
      </c>
      <c r="K50" s="51">
        <v>11</v>
      </c>
      <c r="L50" s="51">
        <v>0</v>
      </c>
      <c r="M50" s="51">
        <v>39</v>
      </c>
      <c r="N50" s="56"/>
      <c r="O50" s="57">
        <v>373021454</v>
      </c>
      <c r="P50" s="57">
        <v>59</v>
      </c>
      <c r="Q50" s="58"/>
      <c r="R50" s="59"/>
      <c r="S50" s="59"/>
      <c r="T50" s="59"/>
      <c r="U50" s="59"/>
      <c r="V50" s="59"/>
      <c r="W50" s="59"/>
      <c r="X50" s="59"/>
      <c r="Y50" s="59"/>
      <c r="Z50" s="59"/>
    </row>
    <row r="51" spans="1:26" s="60" customFormat="1" ht="30" x14ac:dyDescent="0.25">
      <c r="A51" s="62">
        <f t="shared" ref="A51:A56" si="0">+A50+1</f>
        <v>3</v>
      </c>
      <c r="B51" s="49" t="s">
        <v>877</v>
      </c>
      <c r="C51" s="50" t="s">
        <v>877</v>
      </c>
      <c r="D51" s="49" t="s">
        <v>272</v>
      </c>
      <c r="E51" s="51">
        <v>2832013</v>
      </c>
      <c r="F51" s="52" t="s">
        <v>21</v>
      </c>
      <c r="G51" s="52" t="s">
        <v>54</v>
      </c>
      <c r="H51" s="52" t="s">
        <v>880</v>
      </c>
      <c r="I51" s="55" t="s">
        <v>251</v>
      </c>
      <c r="J51" s="55" t="s">
        <v>22</v>
      </c>
      <c r="K51" s="51">
        <v>11</v>
      </c>
      <c r="L51" s="51">
        <v>0</v>
      </c>
      <c r="M51" s="51">
        <v>899</v>
      </c>
      <c r="N51" s="56"/>
      <c r="O51" s="57">
        <v>900041778</v>
      </c>
      <c r="P51" s="57">
        <v>61</v>
      </c>
      <c r="Q51" s="58"/>
      <c r="R51" s="59"/>
      <c r="S51" s="59"/>
      <c r="T51" s="59"/>
      <c r="U51" s="59"/>
      <c r="V51" s="59"/>
      <c r="W51" s="59"/>
      <c r="X51" s="59"/>
      <c r="Y51" s="59"/>
      <c r="Z51" s="59"/>
    </row>
    <row r="52" spans="1:26" s="60" customFormat="1" ht="30" x14ac:dyDescent="0.25">
      <c r="A52" s="62">
        <f t="shared" si="0"/>
        <v>4</v>
      </c>
      <c r="B52" s="49" t="s">
        <v>877</v>
      </c>
      <c r="C52" s="50" t="s">
        <v>877</v>
      </c>
      <c r="D52" s="49" t="s">
        <v>272</v>
      </c>
      <c r="E52" s="51">
        <v>3592014</v>
      </c>
      <c r="F52" s="52" t="s">
        <v>21</v>
      </c>
      <c r="G52" s="52" t="s">
        <v>54</v>
      </c>
      <c r="H52" s="52" t="s">
        <v>773</v>
      </c>
      <c r="I52" s="55" t="s">
        <v>56</v>
      </c>
      <c r="J52" s="55" t="s">
        <v>22</v>
      </c>
      <c r="K52" s="51">
        <v>7</v>
      </c>
      <c r="L52" s="51">
        <v>2</v>
      </c>
      <c r="M52" s="51">
        <v>899</v>
      </c>
      <c r="N52" s="56"/>
      <c r="O52" s="57">
        <v>1011361941</v>
      </c>
      <c r="P52" s="57">
        <v>64</v>
      </c>
      <c r="Q52" s="58"/>
      <c r="R52" s="59"/>
      <c r="S52" s="59"/>
      <c r="T52" s="59"/>
      <c r="U52" s="59"/>
      <c r="V52" s="59"/>
      <c r="W52" s="59"/>
      <c r="X52" s="59"/>
      <c r="Y52" s="59"/>
      <c r="Z52" s="59"/>
    </row>
    <row r="53" spans="1:26" s="60" customFormat="1" x14ac:dyDescent="0.25">
      <c r="A53" s="62">
        <f t="shared" si="0"/>
        <v>5</v>
      </c>
      <c r="B53" s="49"/>
      <c r="C53" s="50"/>
      <c r="D53" s="49"/>
      <c r="E53" s="64"/>
      <c r="F53" s="52"/>
      <c r="G53" s="52"/>
      <c r="H53" s="52"/>
      <c r="I53" s="55"/>
      <c r="J53" s="55"/>
      <c r="K53" s="51"/>
      <c r="L53" s="51"/>
      <c r="M53" s="56"/>
      <c r="N53" s="56"/>
      <c r="O53" s="57"/>
      <c r="P53" s="57"/>
      <c r="Q53" s="58"/>
      <c r="R53" s="59"/>
      <c r="S53" s="59"/>
      <c r="T53" s="59"/>
      <c r="U53" s="59"/>
      <c r="V53" s="59"/>
      <c r="W53" s="59"/>
      <c r="X53" s="59"/>
      <c r="Y53" s="59"/>
      <c r="Z53" s="59"/>
    </row>
    <row r="54" spans="1:26" s="60" customFormat="1" x14ac:dyDescent="0.25">
      <c r="A54" s="62">
        <f t="shared" si="0"/>
        <v>6</v>
      </c>
      <c r="B54" s="49"/>
      <c r="C54" s="50"/>
      <c r="D54" s="49"/>
      <c r="E54" s="64"/>
      <c r="F54" s="52"/>
      <c r="G54" s="52"/>
      <c r="H54" s="52"/>
      <c r="I54" s="55"/>
      <c r="J54" s="55"/>
      <c r="K54" s="51"/>
      <c r="L54" s="51"/>
      <c r="M54" s="56"/>
      <c r="N54" s="56"/>
      <c r="O54" s="57"/>
      <c r="P54" s="57"/>
      <c r="Q54" s="58"/>
      <c r="R54" s="59"/>
      <c r="S54" s="59"/>
      <c r="T54" s="59"/>
      <c r="U54" s="59"/>
      <c r="V54" s="59"/>
      <c r="W54" s="59"/>
      <c r="X54" s="59"/>
      <c r="Y54" s="59"/>
      <c r="Z54" s="59"/>
    </row>
    <row r="55" spans="1:26" s="60" customFormat="1" x14ac:dyDescent="0.25">
      <c r="A55" s="62">
        <f t="shared" si="0"/>
        <v>7</v>
      </c>
      <c r="B55" s="49"/>
      <c r="C55" s="50"/>
      <c r="D55" s="49"/>
      <c r="E55" s="64"/>
      <c r="F55" s="52"/>
      <c r="G55" s="52"/>
      <c r="H55" s="52"/>
      <c r="I55" s="55"/>
      <c r="J55" s="55"/>
      <c r="K55" s="51"/>
      <c r="L55" s="51"/>
      <c r="M55" s="56"/>
      <c r="N55" s="56"/>
      <c r="O55" s="57"/>
      <c r="P55" s="57"/>
      <c r="Q55" s="58"/>
      <c r="R55" s="59"/>
      <c r="S55" s="59"/>
      <c r="T55" s="59"/>
      <c r="U55" s="59"/>
      <c r="V55" s="59"/>
      <c r="W55" s="59"/>
      <c r="X55" s="59"/>
      <c r="Y55" s="59"/>
      <c r="Z55" s="59"/>
    </row>
    <row r="56" spans="1:26" s="60" customFormat="1" x14ac:dyDescent="0.25">
      <c r="A56" s="62">
        <f t="shared" si="0"/>
        <v>8</v>
      </c>
      <c r="B56" s="49"/>
      <c r="C56" s="50"/>
      <c r="D56" s="49"/>
      <c r="E56" s="64"/>
      <c r="F56" s="52"/>
      <c r="G56" s="52"/>
      <c r="H56" s="52"/>
      <c r="I56" s="55"/>
      <c r="J56" s="55"/>
      <c r="K56" s="55"/>
      <c r="L56" s="55"/>
      <c r="M56" s="56"/>
      <c r="N56" s="56"/>
      <c r="O56" s="57"/>
      <c r="P56" s="57"/>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SUM(K49:K56)</f>
        <v>40</v>
      </c>
      <c r="L57" s="67">
        <f>SUM(L49:L56)</f>
        <v>2</v>
      </c>
      <c r="M57" s="66">
        <f>SUM(M49:M56)</f>
        <v>1874</v>
      </c>
      <c r="N57" s="67" t="e">
        <f>SUM(N49:N56)</f>
        <v>#VALUE!</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40</v>
      </c>
      <c r="D61" s="75" t="s">
        <v>24</v>
      </c>
      <c r="E61" s="75"/>
      <c r="F61" s="76"/>
      <c r="G61" s="76"/>
      <c r="H61" s="76"/>
      <c r="I61" s="76"/>
      <c r="J61" s="76"/>
      <c r="K61" s="76"/>
      <c r="L61" s="76"/>
      <c r="M61" s="76"/>
    </row>
    <row r="62" spans="1:26" s="69" customFormat="1" ht="30" customHeight="1" x14ac:dyDescent="0.25">
      <c r="B62" s="72" t="s">
        <v>82</v>
      </c>
      <c r="C62" s="73">
        <f>+M57</f>
        <v>1874</v>
      </c>
      <c r="D62" s="75"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99</v>
      </c>
      <c r="C69" s="81" t="s">
        <v>100</v>
      </c>
      <c r="D69" s="82" t="s">
        <v>881</v>
      </c>
      <c r="E69" s="82">
        <v>151</v>
      </c>
      <c r="F69" s="83" t="s">
        <v>54</v>
      </c>
      <c r="G69" s="83" t="s">
        <v>22</v>
      </c>
      <c r="H69" s="83" t="s">
        <v>54</v>
      </c>
      <c r="I69" s="84" t="s">
        <v>54</v>
      </c>
      <c r="J69" s="84" t="s">
        <v>21</v>
      </c>
      <c r="K69" s="41" t="s">
        <v>21</v>
      </c>
      <c r="L69" s="41" t="s">
        <v>21</v>
      </c>
      <c r="M69" s="41" t="s">
        <v>21</v>
      </c>
      <c r="N69" s="41" t="s">
        <v>21</v>
      </c>
      <c r="O69" s="676" t="s">
        <v>882</v>
      </c>
      <c r="P69" s="677"/>
      <c r="Q69" s="41" t="s">
        <v>22</v>
      </c>
    </row>
    <row r="70" spans="2:17" x14ac:dyDescent="0.25">
      <c r="B70" s="81" t="s">
        <v>99</v>
      </c>
      <c r="C70" s="81" t="s">
        <v>100</v>
      </c>
      <c r="D70" s="82" t="s">
        <v>881</v>
      </c>
      <c r="E70" s="82">
        <v>65</v>
      </c>
      <c r="F70" s="83" t="s">
        <v>54</v>
      </c>
      <c r="G70" s="83" t="s">
        <v>22</v>
      </c>
      <c r="H70" s="83" t="s">
        <v>54</v>
      </c>
      <c r="I70" s="84" t="s">
        <v>54</v>
      </c>
      <c r="J70" s="84" t="s">
        <v>21</v>
      </c>
      <c r="K70" s="41" t="s">
        <v>21</v>
      </c>
      <c r="L70" s="41" t="s">
        <v>21</v>
      </c>
      <c r="M70" s="41" t="s">
        <v>21</v>
      </c>
      <c r="N70" s="41" t="s">
        <v>21</v>
      </c>
      <c r="O70" s="676" t="s">
        <v>882</v>
      </c>
      <c r="P70" s="677"/>
      <c r="Q70" s="41" t="s">
        <v>22</v>
      </c>
    </row>
    <row r="71" spans="2:17" x14ac:dyDescent="0.25">
      <c r="B71" s="81" t="s">
        <v>99</v>
      </c>
      <c r="C71" s="81" t="s">
        <v>100</v>
      </c>
      <c r="D71" s="82" t="s">
        <v>881</v>
      </c>
      <c r="E71" s="82">
        <v>100</v>
      </c>
      <c r="F71" s="83" t="s">
        <v>54</v>
      </c>
      <c r="G71" s="83" t="s">
        <v>22</v>
      </c>
      <c r="H71" s="83" t="s">
        <v>54</v>
      </c>
      <c r="I71" s="84" t="s">
        <v>54</v>
      </c>
      <c r="J71" s="84" t="s">
        <v>21</v>
      </c>
      <c r="K71" s="41" t="s">
        <v>21</v>
      </c>
      <c r="L71" s="41" t="s">
        <v>21</v>
      </c>
      <c r="M71" s="41" t="s">
        <v>21</v>
      </c>
      <c r="N71" s="41" t="s">
        <v>21</v>
      </c>
      <c r="O71" s="676" t="s">
        <v>882</v>
      </c>
      <c r="P71" s="677"/>
      <c r="Q71" s="41" t="s">
        <v>22</v>
      </c>
    </row>
    <row r="72" spans="2:17" x14ac:dyDescent="0.25">
      <c r="B72" s="81" t="s">
        <v>99</v>
      </c>
      <c r="C72" s="81" t="s">
        <v>100</v>
      </c>
      <c r="D72" s="82" t="s">
        <v>883</v>
      </c>
      <c r="E72" s="82">
        <v>81</v>
      </c>
      <c r="F72" s="83" t="s">
        <v>54</v>
      </c>
      <c r="G72" s="83" t="s">
        <v>22</v>
      </c>
      <c r="H72" s="83" t="s">
        <v>54</v>
      </c>
      <c r="I72" s="84" t="s">
        <v>54</v>
      </c>
      <c r="J72" s="84" t="s">
        <v>21</v>
      </c>
      <c r="K72" s="41" t="s">
        <v>21</v>
      </c>
      <c r="L72" s="41" t="s">
        <v>21</v>
      </c>
      <c r="M72" s="41" t="s">
        <v>21</v>
      </c>
      <c r="N72" s="41" t="s">
        <v>21</v>
      </c>
      <c r="O72" s="676" t="s">
        <v>882</v>
      </c>
      <c r="P72" s="677"/>
      <c r="Q72" s="41" t="s">
        <v>22</v>
      </c>
    </row>
    <row r="73" spans="2:17" x14ac:dyDescent="0.25">
      <c r="B73" s="81" t="s">
        <v>99</v>
      </c>
      <c r="C73" s="81" t="s">
        <v>100</v>
      </c>
      <c r="D73" s="82" t="s">
        <v>884</v>
      </c>
      <c r="E73" s="82">
        <v>104</v>
      </c>
      <c r="F73" s="83" t="s">
        <v>54</v>
      </c>
      <c r="G73" s="83" t="s">
        <v>22</v>
      </c>
      <c r="H73" s="83" t="s">
        <v>54</v>
      </c>
      <c r="I73" s="84" t="s">
        <v>54</v>
      </c>
      <c r="J73" s="84" t="s">
        <v>21</v>
      </c>
      <c r="K73" s="41" t="s">
        <v>21</v>
      </c>
      <c r="L73" s="41" t="s">
        <v>21</v>
      </c>
      <c r="M73" s="41" t="s">
        <v>21</v>
      </c>
      <c r="N73" s="41" t="s">
        <v>21</v>
      </c>
      <c r="O73" s="676" t="s">
        <v>882</v>
      </c>
      <c r="P73" s="677"/>
      <c r="Q73" s="41" t="s">
        <v>22</v>
      </c>
    </row>
    <row r="74" spans="2:17" x14ac:dyDescent="0.25">
      <c r="B74" s="81" t="s">
        <v>99</v>
      </c>
      <c r="C74" s="81" t="s">
        <v>100</v>
      </c>
      <c r="D74" s="82" t="s">
        <v>885</v>
      </c>
      <c r="E74" s="82">
        <v>62</v>
      </c>
      <c r="F74" s="83" t="s">
        <v>54</v>
      </c>
      <c r="G74" s="83" t="s">
        <v>22</v>
      </c>
      <c r="H74" s="83" t="s">
        <v>54</v>
      </c>
      <c r="I74" s="84" t="s">
        <v>54</v>
      </c>
      <c r="J74" s="84" t="s">
        <v>21</v>
      </c>
      <c r="K74" s="41" t="s">
        <v>21</v>
      </c>
      <c r="L74" s="41" t="s">
        <v>21</v>
      </c>
      <c r="M74" s="41" t="s">
        <v>21</v>
      </c>
      <c r="N74" s="41" t="s">
        <v>21</v>
      </c>
      <c r="O74" s="676" t="s">
        <v>882</v>
      </c>
      <c r="P74" s="677"/>
      <c r="Q74" s="41" t="s">
        <v>22</v>
      </c>
    </row>
    <row r="75" spans="2:17" x14ac:dyDescent="0.25">
      <c r="B75" s="81" t="s">
        <v>99</v>
      </c>
      <c r="C75" s="81" t="s">
        <v>100</v>
      </c>
      <c r="D75" s="82" t="s">
        <v>885</v>
      </c>
      <c r="E75" s="82">
        <v>42</v>
      </c>
      <c r="F75" s="83" t="s">
        <v>54</v>
      </c>
      <c r="G75" s="83" t="s">
        <v>22</v>
      </c>
      <c r="H75" s="83" t="s">
        <v>54</v>
      </c>
      <c r="I75" s="84" t="s">
        <v>54</v>
      </c>
      <c r="J75" s="84" t="s">
        <v>21</v>
      </c>
      <c r="K75" s="41" t="s">
        <v>21</v>
      </c>
      <c r="L75" s="41" t="s">
        <v>21</v>
      </c>
      <c r="M75" s="41" t="s">
        <v>21</v>
      </c>
      <c r="N75" s="41" t="s">
        <v>21</v>
      </c>
      <c r="O75" s="676" t="s">
        <v>882</v>
      </c>
      <c r="P75" s="677"/>
      <c r="Q75" s="41" t="s">
        <v>22</v>
      </c>
    </row>
    <row r="76" spans="2:17" x14ac:dyDescent="0.25">
      <c r="B76" s="81" t="s">
        <v>99</v>
      </c>
      <c r="C76" s="81" t="s">
        <v>100</v>
      </c>
      <c r="D76" s="82" t="s">
        <v>885</v>
      </c>
      <c r="E76" s="41">
        <v>26</v>
      </c>
      <c r="F76" s="83" t="s">
        <v>54</v>
      </c>
      <c r="G76" s="83" t="s">
        <v>22</v>
      </c>
      <c r="H76" s="83" t="s">
        <v>54</v>
      </c>
      <c r="I76" s="84" t="s">
        <v>54</v>
      </c>
      <c r="J76" s="84" t="s">
        <v>21</v>
      </c>
      <c r="K76" s="41" t="s">
        <v>21</v>
      </c>
      <c r="L76" s="41" t="s">
        <v>21</v>
      </c>
      <c r="M76" s="41" t="s">
        <v>21</v>
      </c>
      <c r="N76" s="41" t="s">
        <v>21</v>
      </c>
      <c r="O76" s="676" t="s">
        <v>882</v>
      </c>
      <c r="P76" s="677"/>
      <c r="Q76" s="41" t="s">
        <v>22</v>
      </c>
    </row>
    <row r="77" spans="2:17" x14ac:dyDescent="0.25">
      <c r="B77" s="2" t="s">
        <v>107</v>
      </c>
    </row>
    <row r="78" spans="2:17" x14ac:dyDescent="0.25">
      <c r="B78" s="2" t="s">
        <v>108</v>
      </c>
    </row>
    <row r="79" spans="2:17" x14ac:dyDescent="0.25">
      <c r="B79" s="2" t="s">
        <v>109</v>
      </c>
    </row>
    <row r="81" spans="2:17" ht="15.75" thickBot="1" x14ac:dyDescent="0.3"/>
    <row r="82" spans="2:17" ht="27" thickBot="1" x14ac:dyDescent="0.3">
      <c r="B82" s="1091" t="s">
        <v>110</v>
      </c>
      <c r="C82" s="1092"/>
      <c r="D82" s="1092"/>
      <c r="E82" s="1092"/>
      <c r="F82" s="1092"/>
      <c r="G82" s="1092"/>
      <c r="H82" s="1092"/>
      <c r="I82" s="1092"/>
      <c r="J82" s="1092"/>
      <c r="K82" s="1092"/>
      <c r="L82" s="1092"/>
      <c r="M82" s="1092"/>
      <c r="N82" s="1093"/>
    </row>
    <row r="87" spans="2:17" ht="76.5" customHeight="1" x14ac:dyDescent="0.25">
      <c r="B87" s="78" t="s">
        <v>111</v>
      </c>
      <c r="C87" s="78" t="s">
        <v>112</v>
      </c>
      <c r="D87" s="78" t="s">
        <v>113</v>
      </c>
      <c r="E87" s="78" t="s">
        <v>114</v>
      </c>
      <c r="F87" s="78" t="s">
        <v>115</v>
      </c>
      <c r="G87" s="78" t="s">
        <v>116</v>
      </c>
      <c r="H87" s="78" t="s">
        <v>117</v>
      </c>
      <c r="I87" s="78" t="s">
        <v>118</v>
      </c>
      <c r="J87" s="1084" t="s">
        <v>119</v>
      </c>
      <c r="K87" s="1085"/>
      <c r="L87" s="1086"/>
      <c r="M87" s="78" t="s">
        <v>120</v>
      </c>
      <c r="N87" s="78" t="s">
        <v>121</v>
      </c>
      <c r="O87" s="78" t="s">
        <v>122</v>
      </c>
      <c r="P87" s="1084" t="s">
        <v>97</v>
      </c>
      <c r="Q87" s="1086"/>
    </row>
    <row r="88" spans="2:17" ht="60.75" customHeight="1" x14ac:dyDescent="0.25">
      <c r="B88" s="85" t="s">
        <v>123</v>
      </c>
      <c r="C88" s="85"/>
      <c r="D88" s="81" t="s">
        <v>886</v>
      </c>
      <c r="E88" s="81">
        <v>8126967</v>
      </c>
      <c r="F88" s="81" t="s">
        <v>887</v>
      </c>
      <c r="G88" s="81" t="s">
        <v>533</v>
      </c>
      <c r="H88" s="120">
        <v>38982</v>
      </c>
      <c r="I88" s="82" t="s">
        <v>54</v>
      </c>
      <c r="J88" s="86" t="s">
        <v>888</v>
      </c>
      <c r="K88" s="86" t="s">
        <v>888</v>
      </c>
      <c r="L88" s="86" t="s">
        <v>888</v>
      </c>
      <c r="M88" s="41" t="s">
        <v>21</v>
      </c>
      <c r="N88" s="41" t="s">
        <v>22</v>
      </c>
      <c r="O88" s="41" t="s">
        <v>21</v>
      </c>
      <c r="P88" s="993" t="s">
        <v>889</v>
      </c>
      <c r="Q88" s="993"/>
    </row>
    <row r="89" spans="2:17" ht="60.75" customHeight="1" x14ac:dyDescent="0.25">
      <c r="B89" s="85" t="s">
        <v>123</v>
      </c>
      <c r="C89" s="85"/>
      <c r="D89" s="81" t="s">
        <v>890</v>
      </c>
      <c r="E89" s="81">
        <v>35898270</v>
      </c>
      <c r="F89" s="81" t="s">
        <v>134</v>
      </c>
      <c r="G89" s="81" t="s">
        <v>891</v>
      </c>
      <c r="H89" s="120">
        <v>39549</v>
      </c>
      <c r="I89" s="82">
        <v>1582735071</v>
      </c>
      <c r="J89" s="85" t="s">
        <v>892</v>
      </c>
      <c r="K89" s="87" t="s">
        <v>341</v>
      </c>
      <c r="L89" s="87" t="s">
        <v>134</v>
      </c>
      <c r="M89" s="41" t="s">
        <v>21</v>
      </c>
      <c r="N89" s="41" t="s">
        <v>22</v>
      </c>
      <c r="O89" s="41" t="s">
        <v>21</v>
      </c>
      <c r="P89" s="668" t="s">
        <v>893</v>
      </c>
      <c r="Q89" s="668"/>
    </row>
    <row r="90" spans="2:17" ht="60.75" customHeight="1" x14ac:dyDescent="0.25">
      <c r="B90" s="85" t="s">
        <v>123</v>
      </c>
      <c r="C90" s="85"/>
      <c r="D90" s="81" t="s">
        <v>894</v>
      </c>
      <c r="E90" s="81">
        <v>43607221</v>
      </c>
      <c r="F90" s="81" t="s">
        <v>895</v>
      </c>
      <c r="G90" s="81" t="s">
        <v>896</v>
      </c>
      <c r="H90" s="120">
        <v>38527</v>
      </c>
      <c r="I90" s="82" t="s">
        <v>54</v>
      </c>
      <c r="J90" s="86" t="s">
        <v>897</v>
      </c>
      <c r="K90" s="87" t="s">
        <v>898</v>
      </c>
      <c r="L90" s="84" t="s">
        <v>899</v>
      </c>
      <c r="M90" s="41" t="s">
        <v>21</v>
      </c>
      <c r="N90" s="41" t="s">
        <v>22</v>
      </c>
      <c r="O90" s="41" t="s">
        <v>21</v>
      </c>
      <c r="P90" s="993" t="s">
        <v>900</v>
      </c>
      <c r="Q90" s="993"/>
    </row>
    <row r="91" spans="2:17" ht="33.6" customHeight="1" x14ac:dyDescent="0.25">
      <c r="B91" s="85" t="s">
        <v>229</v>
      </c>
      <c r="C91" s="85"/>
      <c r="D91" s="81" t="s">
        <v>901</v>
      </c>
      <c r="E91" s="81">
        <v>43256015</v>
      </c>
      <c r="F91" s="81" t="s">
        <v>134</v>
      </c>
      <c r="G91" s="81" t="s">
        <v>891</v>
      </c>
      <c r="H91" s="120">
        <v>39752</v>
      </c>
      <c r="I91" s="82" t="s">
        <v>902</v>
      </c>
      <c r="J91" s="86" t="s">
        <v>903</v>
      </c>
      <c r="K91" s="84" t="s">
        <v>904</v>
      </c>
      <c r="L91" s="84" t="s">
        <v>905</v>
      </c>
      <c r="M91" s="41" t="s">
        <v>21</v>
      </c>
      <c r="N91" s="41" t="s">
        <v>22</v>
      </c>
      <c r="O91" s="41" t="s">
        <v>21</v>
      </c>
      <c r="P91" s="993" t="s">
        <v>906</v>
      </c>
      <c r="Q91" s="993"/>
    </row>
    <row r="92" spans="2:17" ht="33.6" customHeight="1" x14ac:dyDescent="0.25">
      <c r="B92" s="85" t="s">
        <v>229</v>
      </c>
      <c r="C92" s="85"/>
      <c r="D92" s="41" t="s">
        <v>907</v>
      </c>
      <c r="E92" s="81">
        <v>1152191754</v>
      </c>
      <c r="F92" s="81" t="s">
        <v>273</v>
      </c>
      <c r="G92" s="81" t="s">
        <v>699</v>
      </c>
      <c r="H92" s="81">
        <v>2014</v>
      </c>
      <c r="I92" s="82" t="s">
        <v>902</v>
      </c>
      <c r="J92" s="86" t="s">
        <v>888</v>
      </c>
      <c r="K92" s="86" t="s">
        <v>888</v>
      </c>
      <c r="L92" s="86" t="s">
        <v>888</v>
      </c>
      <c r="M92" s="41" t="s">
        <v>21</v>
      </c>
      <c r="N92" s="41" t="s">
        <v>22</v>
      </c>
      <c r="O92" s="41" t="s">
        <v>21</v>
      </c>
      <c r="P92" s="668" t="s">
        <v>908</v>
      </c>
      <c r="Q92" s="668"/>
    </row>
    <row r="93" spans="2:17" ht="33.6" customHeight="1" x14ac:dyDescent="0.25">
      <c r="B93" s="85" t="s">
        <v>229</v>
      </c>
      <c r="C93" s="85"/>
      <c r="D93" s="2" t="s">
        <v>909</v>
      </c>
      <c r="E93" s="81">
        <v>43482674</v>
      </c>
      <c r="F93" s="81" t="s">
        <v>910</v>
      </c>
      <c r="G93" s="81" t="s">
        <v>911</v>
      </c>
      <c r="H93" s="120">
        <v>41086</v>
      </c>
      <c r="I93" s="82" t="s">
        <v>54</v>
      </c>
      <c r="J93" s="86" t="s">
        <v>888</v>
      </c>
      <c r="K93" s="84" t="s">
        <v>888</v>
      </c>
      <c r="L93" s="84" t="s">
        <v>888</v>
      </c>
      <c r="M93" s="41" t="s">
        <v>21</v>
      </c>
      <c r="N93" s="41" t="s">
        <v>22</v>
      </c>
      <c r="O93" s="41" t="s">
        <v>21</v>
      </c>
      <c r="P93" s="993" t="s">
        <v>912</v>
      </c>
      <c r="Q93" s="993"/>
    </row>
    <row r="95" spans="2:17" ht="15.75" thickBot="1" x14ac:dyDescent="0.3"/>
    <row r="96" spans="2:17" ht="27" thickBot="1" x14ac:dyDescent="0.3">
      <c r="B96" s="1091" t="s">
        <v>145</v>
      </c>
      <c r="C96" s="1092"/>
      <c r="D96" s="1092"/>
      <c r="E96" s="1092"/>
      <c r="F96" s="1092"/>
      <c r="G96" s="1092"/>
      <c r="H96" s="1092"/>
      <c r="I96" s="1092"/>
      <c r="J96" s="1092"/>
      <c r="K96" s="1092"/>
      <c r="L96" s="1092"/>
      <c r="M96" s="1092"/>
      <c r="N96" s="1093"/>
    </row>
    <row r="99" spans="1:26" ht="46.15" customHeight="1" x14ac:dyDescent="0.25">
      <c r="B99" s="79" t="s">
        <v>20</v>
      </c>
      <c r="C99" s="79" t="s">
        <v>146</v>
      </c>
      <c r="D99" s="1084" t="s">
        <v>97</v>
      </c>
      <c r="E99" s="1086"/>
    </row>
    <row r="100" spans="1:26" ht="46.9" customHeight="1" x14ac:dyDescent="0.25">
      <c r="B100" s="682" t="s">
        <v>147</v>
      </c>
      <c r="C100" s="41" t="s">
        <v>21</v>
      </c>
      <c r="D100" s="993"/>
      <c r="E100" s="993"/>
    </row>
    <row r="103" spans="1:26" ht="26.25" x14ac:dyDescent="0.25">
      <c r="B103" s="1072" t="s">
        <v>148</v>
      </c>
      <c r="C103" s="1073"/>
      <c r="D103" s="1073"/>
      <c r="E103" s="1073"/>
      <c r="F103" s="1073"/>
      <c r="G103" s="1073"/>
      <c r="H103" s="1073"/>
      <c r="I103" s="1073"/>
      <c r="J103" s="1073"/>
      <c r="K103" s="1073"/>
      <c r="L103" s="1073"/>
      <c r="M103" s="1073"/>
      <c r="N103" s="1073"/>
      <c r="O103" s="1073"/>
      <c r="P103" s="1073"/>
    </row>
    <row r="105" spans="1:26" ht="15.75" thickBot="1" x14ac:dyDescent="0.3"/>
    <row r="106" spans="1:26" ht="27" thickBot="1" x14ac:dyDescent="0.3">
      <c r="B106" s="1091" t="s">
        <v>149</v>
      </c>
      <c r="C106" s="1092"/>
      <c r="D106" s="1092"/>
      <c r="E106" s="1092"/>
      <c r="F106" s="1092"/>
      <c r="G106" s="1092"/>
      <c r="H106" s="1092"/>
      <c r="I106" s="1092"/>
      <c r="J106" s="1092"/>
      <c r="K106" s="1092"/>
      <c r="L106" s="1092"/>
      <c r="M106" s="1092"/>
      <c r="N106" s="1093"/>
    </row>
    <row r="108" spans="1:26" ht="15.75" thickBot="1" x14ac:dyDescent="0.3">
      <c r="M108" s="45"/>
      <c r="N108" s="45"/>
    </row>
    <row r="109" spans="1:26" s="14" customFormat="1" ht="109.5" customHeight="1" x14ac:dyDescent="0.25">
      <c r="B109" s="46" t="s">
        <v>36</v>
      </c>
      <c r="C109" s="46" t="s">
        <v>37</v>
      </c>
      <c r="D109" s="46" t="s">
        <v>38</v>
      </c>
      <c r="E109" s="46" t="s">
        <v>39</v>
      </c>
      <c r="F109" s="46" t="s">
        <v>40</v>
      </c>
      <c r="G109" s="46" t="s">
        <v>41</v>
      </c>
      <c r="H109" s="46" t="s">
        <v>42</v>
      </c>
      <c r="I109" s="46" t="s">
        <v>43</v>
      </c>
      <c r="J109" s="46" t="s">
        <v>44</v>
      </c>
      <c r="K109" s="46" t="s">
        <v>45</v>
      </c>
      <c r="L109" s="46" t="s">
        <v>46</v>
      </c>
      <c r="M109" s="47" t="s">
        <v>47</v>
      </c>
      <c r="N109" s="46" t="s">
        <v>48</v>
      </c>
      <c r="O109" s="46" t="s">
        <v>49</v>
      </c>
      <c r="P109" s="48" t="s">
        <v>50</v>
      </c>
      <c r="Q109" s="48" t="s">
        <v>51</v>
      </c>
    </row>
    <row r="110" spans="1:26" s="60" customFormat="1" x14ac:dyDescent="0.25">
      <c r="A110" s="62">
        <v>1</v>
      </c>
      <c r="B110" s="49"/>
      <c r="C110" s="50"/>
      <c r="D110" s="49"/>
      <c r="E110" s="64"/>
      <c r="F110" s="52"/>
      <c r="G110" s="53"/>
      <c r="H110" s="54"/>
      <c r="I110" s="55"/>
      <c r="J110" s="55"/>
      <c r="K110" s="55"/>
      <c r="L110" s="55"/>
      <c r="M110" s="56"/>
      <c r="N110" s="56">
        <f>+M110*G110</f>
        <v>0</v>
      </c>
      <c r="O110" s="57"/>
      <c r="P110" s="57"/>
      <c r="Q110" s="58"/>
      <c r="R110" s="59"/>
      <c r="S110" s="59"/>
      <c r="T110" s="59"/>
      <c r="U110" s="59"/>
      <c r="V110" s="59"/>
      <c r="W110" s="59"/>
      <c r="X110" s="59"/>
      <c r="Y110" s="59"/>
      <c r="Z110" s="59"/>
    </row>
    <row r="111" spans="1:26" s="60" customFormat="1" x14ac:dyDescent="0.25">
      <c r="A111" s="62">
        <f>+A110+1</f>
        <v>2</v>
      </c>
      <c r="B111" s="49"/>
      <c r="C111" s="50"/>
      <c r="D111" s="49"/>
      <c r="E111" s="64"/>
      <c r="F111" s="52"/>
      <c r="G111" s="52"/>
      <c r="H111" s="52"/>
      <c r="I111" s="55"/>
      <c r="J111" s="55"/>
      <c r="K111" s="55"/>
      <c r="L111" s="55"/>
      <c r="M111" s="56"/>
      <c r="N111" s="56"/>
      <c r="O111" s="57"/>
      <c r="P111" s="57"/>
      <c r="Q111" s="58"/>
      <c r="R111" s="59"/>
      <c r="S111" s="59"/>
      <c r="T111" s="59"/>
      <c r="U111" s="59"/>
      <c r="V111" s="59"/>
      <c r="W111" s="59"/>
      <c r="X111" s="59"/>
      <c r="Y111" s="59"/>
      <c r="Z111" s="59"/>
    </row>
    <row r="112" spans="1:26" s="60" customFormat="1" x14ac:dyDescent="0.25">
      <c r="A112" s="62">
        <f t="shared" ref="A112:A117" si="1">+A111+1</f>
        <v>3</v>
      </c>
      <c r="B112" s="49"/>
      <c r="C112" s="50"/>
      <c r="D112" s="49"/>
      <c r="E112" s="64"/>
      <c r="F112" s="52"/>
      <c r="G112" s="52"/>
      <c r="H112" s="52"/>
      <c r="I112" s="55"/>
      <c r="J112" s="55"/>
      <c r="K112" s="55"/>
      <c r="L112" s="55"/>
      <c r="M112" s="56"/>
      <c r="N112" s="56"/>
      <c r="O112" s="57"/>
      <c r="P112" s="57"/>
      <c r="Q112" s="58"/>
      <c r="R112" s="59"/>
      <c r="S112" s="59"/>
      <c r="T112" s="59"/>
      <c r="U112" s="59"/>
      <c r="V112" s="59"/>
      <c r="W112" s="59"/>
      <c r="X112" s="59"/>
      <c r="Y112" s="59"/>
      <c r="Z112" s="59"/>
    </row>
    <row r="113" spans="1:26" s="60" customFormat="1" x14ac:dyDescent="0.25">
      <c r="A113" s="62">
        <f t="shared" si="1"/>
        <v>4</v>
      </c>
      <c r="B113" s="49"/>
      <c r="C113" s="50"/>
      <c r="D113" s="49"/>
      <c r="E113" s="64"/>
      <c r="F113" s="52"/>
      <c r="G113" s="52"/>
      <c r="H113" s="52"/>
      <c r="I113" s="55"/>
      <c r="J113" s="55"/>
      <c r="K113" s="55"/>
      <c r="L113" s="55"/>
      <c r="M113" s="56"/>
      <c r="N113" s="56"/>
      <c r="O113" s="57"/>
      <c r="P113" s="57"/>
      <c r="Q113" s="58"/>
      <c r="R113" s="59"/>
      <c r="S113" s="59"/>
      <c r="T113" s="59"/>
      <c r="U113" s="59"/>
      <c r="V113" s="59"/>
      <c r="W113" s="59"/>
      <c r="X113" s="59"/>
      <c r="Y113" s="59"/>
      <c r="Z113" s="59"/>
    </row>
    <row r="114" spans="1:26" s="60" customFormat="1" x14ac:dyDescent="0.25">
      <c r="A114" s="62">
        <f t="shared" si="1"/>
        <v>5</v>
      </c>
      <c r="B114" s="49"/>
      <c r="C114" s="50"/>
      <c r="D114" s="49"/>
      <c r="E114" s="64"/>
      <c r="F114" s="52"/>
      <c r="G114" s="52"/>
      <c r="H114" s="52"/>
      <c r="I114" s="55"/>
      <c r="J114" s="55"/>
      <c r="K114" s="55"/>
      <c r="L114" s="55"/>
      <c r="M114" s="56"/>
      <c r="N114" s="56"/>
      <c r="O114" s="57"/>
      <c r="P114" s="57"/>
      <c r="Q114" s="58"/>
      <c r="R114" s="59"/>
      <c r="S114" s="59"/>
      <c r="T114" s="59"/>
      <c r="U114" s="59"/>
      <c r="V114" s="59"/>
      <c r="W114" s="59"/>
      <c r="X114" s="59"/>
      <c r="Y114" s="59"/>
      <c r="Z114" s="59"/>
    </row>
    <row r="115" spans="1:26" s="60" customFormat="1" x14ac:dyDescent="0.25">
      <c r="A115" s="62">
        <f t="shared" si="1"/>
        <v>6</v>
      </c>
      <c r="B115" s="49"/>
      <c r="C115" s="50"/>
      <c r="D115" s="49"/>
      <c r="E115" s="64"/>
      <c r="F115" s="52"/>
      <c r="G115" s="52"/>
      <c r="H115" s="52"/>
      <c r="I115" s="55"/>
      <c r="J115" s="55"/>
      <c r="K115" s="55"/>
      <c r="L115" s="55"/>
      <c r="M115" s="56"/>
      <c r="N115" s="56"/>
      <c r="O115" s="57"/>
      <c r="P115" s="57"/>
      <c r="Q115" s="58"/>
      <c r="R115" s="59"/>
      <c r="S115" s="59"/>
      <c r="T115" s="59"/>
      <c r="U115" s="59"/>
      <c r="V115" s="59"/>
      <c r="W115" s="59"/>
      <c r="X115" s="59"/>
      <c r="Y115" s="59"/>
      <c r="Z115" s="59"/>
    </row>
    <row r="116" spans="1:26" s="60" customFormat="1" x14ac:dyDescent="0.25">
      <c r="A116" s="62">
        <f t="shared" si="1"/>
        <v>7</v>
      </c>
      <c r="B116" s="49"/>
      <c r="C116" s="50"/>
      <c r="D116" s="49"/>
      <c r="E116" s="64"/>
      <c r="F116" s="52"/>
      <c r="G116" s="52"/>
      <c r="H116" s="52"/>
      <c r="I116" s="55"/>
      <c r="J116" s="55"/>
      <c r="K116" s="55"/>
      <c r="L116" s="55"/>
      <c r="M116" s="56"/>
      <c r="N116" s="56"/>
      <c r="O116" s="57"/>
      <c r="P116" s="57"/>
      <c r="Q116" s="58"/>
      <c r="R116" s="59"/>
      <c r="S116" s="59"/>
      <c r="T116" s="59"/>
      <c r="U116" s="59"/>
      <c r="V116" s="59"/>
      <c r="W116" s="59"/>
      <c r="X116" s="59"/>
      <c r="Y116" s="59"/>
      <c r="Z116" s="59"/>
    </row>
    <row r="117" spans="1:26" s="60" customFormat="1" x14ac:dyDescent="0.25">
      <c r="A117" s="62">
        <f t="shared" si="1"/>
        <v>8</v>
      </c>
      <c r="B117" s="49"/>
      <c r="C117" s="50"/>
      <c r="D117" s="49"/>
      <c r="E117" s="64"/>
      <c r="F117" s="52"/>
      <c r="G117" s="52"/>
      <c r="H117" s="52"/>
      <c r="I117" s="55"/>
      <c r="J117" s="55"/>
      <c r="K117" s="55"/>
      <c r="L117" s="55"/>
      <c r="M117" s="56"/>
      <c r="N117" s="56"/>
      <c r="O117" s="57"/>
      <c r="P117" s="57"/>
      <c r="Q117" s="58"/>
      <c r="R117" s="59"/>
      <c r="S117" s="59"/>
      <c r="T117" s="59"/>
      <c r="U117" s="59"/>
      <c r="V117" s="59"/>
      <c r="W117" s="59"/>
      <c r="X117" s="59"/>
      <c r="Y117" s="59"/>
      <c r="Z117" s="59"/>
    </row>
    <row r="118" spans="1:26" s="60" customFormat="1" x14ac:dyDescent="0.25">
      <c r="A118" s="62"/>
      <c r="B118" s="63" t="s">
        <v>31</v>
      </c>
      <c r="C118" s="50"/>
      <c r="D118" s="49"/>
      <c r="E118" s="64"/>
      <c r="F118" s="52"/>
      <c r="G118" s="52"/>
      <c r="H118" s="52"/>
      <c r="I118" s="55"/>
      <c r="J118" s="55"/>
      <c r="K118" s="67">
        <f>SUM(K110:K117)</f>
        <v>0</v>
      </c>
      <c r="L118" s="67">
        <f>SUM(L110:L117)</f>
        <v>0</v>
      </c>
      <c r="M118" s="66">
        <f>SUM(M110:M117)</f>
        <v>0</v>
      </c>
      <c r="N118" s="67">
        <f>SUM(N110:N117)</f>
        <v>0</v>
      </c>
      <c r="O118" s="57"/>
      <c r="P118" s="57"/>
      <c r="Q118" s="68"/>
    </row>
    <row r="119" spans="1:26" x14ac:dyDescent="0.25">
      <c r="B119" s="69"/>
      <c r="C119" s="69"/>
      <c r="D119" s="69"/>
      <c r="E119" s="70"/>
      <c r="F119" s="69"/>
      <c r="G119" s="69"/>
      <c r="H119" s="69"/>
      <c r="I119" s="69"/>
      <c r="J119" s="69"/>
      <c r="K119" s="69"/>
      <c r="L119" s="69"/>
      <c r="M119" s="69"/>
      <c r="N119" s="69"/>
      <c r="O119" s="69"/>
      <c r="P119" s="69"/>
    </row>
    <row r="120" spans="1:26" ht="18.75" x14ac:dyDescent="0.25">
      <c r="B120" s="72" t="s">
        <v>172</v>
      </c>
      <c r="C120" s="89">
        <f>+K118</f>
        <v>0</v>
      </c>
      <c r="H120" s="76"/>
      <c r="I120" s="76"/>
      <c r="J120" s="76"/>
      <c r="K120" s="76"/>
      <c r="L120" s="76"/>
      <c r="M120" s="76"/>
      <c r="N120" s="69"/>
      <c r="O120" s="69"/>
      <c r="P120" s="69"/>
    </row>
    <row r="122" spans="1:26" ht="15.75" thickBot="1" x14ac:dyDescent="0.3"/>
    <row r="123" spans="1:26" ht="37.15" customHeight="1" thickBot="1" x14ac:dyDescent="0.3">
      <c r="B123" s="90" t="s">
        <v>173</v>
      </c>
      <c r="C123" s="91" t="s">
        <v>174</v>
      </c>
      <c r="D123" s="90" t="s">
        <v>30</v>
      </c>
      <c r="E123" s="91" t="s">
        <v>175</v>
      </c>
    </row>
    <row r="124" spans="1:26" ht="41.45" customHeight="1" x14ac:dyDescent="0.25">
      <c r="B124" s="92" t="s">
        <v>176</v>
      </c>
      <c r="C124" s="93">
        <v>20</v>
      </c>
      <c r="D124" s="93">
        <v>0</v>
      </c>
      <c r="E124" s="1094">
        <f>+D124+D125+D126</f>
        <v>0</v>
      </c>
    </row>
    <row r="125" spans="1:26" x14ac:dyDescent="0.25">
      <c r="B125" s="92" t="s">
        <v>177</v>
      </c>
      <c r="C125" s="74">
        <v>30</v>
      </c>
      <c r="D125" s="668">
        <v>0</v>
      </c>
      <c r="E125" s="1095"/>
    </row>
    <row r="126" spans="1:26" ht="15.75" thickBot="1" x14ac:dyDescent="0.3">
      <c r="B126" s="92" t="s">
        <v>178</v>
      </c>
      <c r="C126" s="94">
        <v>40</v>
      </c>
      <c r="D126" s="94">
        <v>0</v>
      </c>
      <c r="E126" s="1096"/>
    </row>
    <row r="128" spans="1:26" ht="15.75" thickBot="1" x14ac:dyDescent="0.3"/>
    <row r="129" spans="2:17" ht="27" thickBot="1" x14ac:dyDescent="0.3">
      <c r="B129" s="1091" t="s">
        <v>179</v>
      </c>
      <c r="C129" s="1092"/>
      <c r="D129" s="1092"/>
      <c r="E129" s="1092"/>
      <c r="F129" s="1092"/>
      <c r="G129" s="1092"/>
      <c r="H129" s="1092"/>
      <c r="I129" s="1092"/>
      <c r="J129" s="1092"/>
      <c r="K129" s="1092"/>
      <c r="L129" s="1092"/>
      <c r="M129" s="1092"/>
      <c r="N129" s="1093"/>
    </row>
    <row r="131" spans="2:17" ht="76.5" customHeight="1" x14ac:dyDescent="0.25">
      <c r="B131" s="78" t="s">
        <v>111</v>
      </c>
      <c r="C131" s="78" t="s">
        <v>112</v>
      </c>
      <c r="D131" s="78" t="s">
        <v>113</v>
      </c>
      <c r="E131" s="78" t="s">
        <v>114</v>
      </c>
      <c r="F131" s="78" t="s">
        <v>115</v>
      </c>
      <c r="G131" s="78" t="s">
        <v>116</v>
      </c>
      <c r="H131" s="78" t="s">
        <v>117</v>
      </c>
      <c r="I131" s="78" t="s">
        <v>118</v>
      </c>
      <c r="J131" s="1084" t="s">
        <v>119</v>
      </c>
      <c r="K131" s="1085"/>
      <c r="L131" s="1086"/>
      <c r="M131" s="78" t="s">
        <v>120</v>
      </c>
      <c r="N131" s="78" t="s">
        <v>121</v>
      </c>
      <c r="O131" s="78" t="s">
        <v>122</v>
      </c>
      <c r="P131" s="1084" t="s">
        <v>97</v>
      </c>
      <c r="Q131" s="1086"/>
    </row>
    <row r="132" spans="2:17" ht="60.75" customHeight="1" x14ac:dyDescent="0.25">
      <c r="B132" s="85" t="s">
        <v>180</v>
      </c>
      <c r="C132" s="85"/>
      <c r="D132" s="41" t="s">
        <v>913</v>
      </c>
      <c r="E132" s="41">
        <v>21526824</v>
      </c>
      <c r="F132" s="41" t="s">
        <v>273</v>
      </c>
      <c r="G132" s="41" t="s">
        <v>914</v>
      </c>
      <c r="H132" s="119">
        <v>41621</v>
      </c>
      <c r="I132" s="41" t="s">
        <v>467</v>
      </c>
      <c r="J132" s="41" t="s">
        <v>467</v>
      </c>
      <c r="K132" s="41" t="s">
        <v>467</v>
      </c>
      <c r="L132" s="41" t="s">
        <v>467</v>
      </c>
      <c r="M132" s="41" t="s">
        <v>21</v>
      </c>
      <c r="N132" s="41" t="s">
        <v>22</v>
      </c>
      <c r="O132" s="41" t="s">
        <v>21</v>
      </c>
      <c r="P132" s="993" t="s">
        <v>915</v>
      </c>
      <c r="Q132" s="993"/>
    </row>
    <row r="133" spans="2:17" ht="60.75" customHeight="1" x14ac:dyDescent="0.25">
      <c r="B133" s="85" t="s">
        <v>214</v>
      </c>
      <c r="C133" s="85"/>
      <c r="D133" s="81" t="s">
        <v>916</v>
      </c>
      <c r="E133" s="81">
        <v>32298712</v>
      </c>
      <c r="F133" s="81" t="s">
        <v>273</v>
      </c>
      <c r="G133" s="81" t="s">
        <v>126</v>
      </c>
      <c r="H133" s="120">
        <v>39758</v>
      </c>
      <c r="I133" s="82" t="s">
        <v>467</v>
      </c>
      <c r="J133" s="41" t="s">
        <v>467</v>
      </c>
      <c r="K133" s="41" t="s">
        <v>467</v>
      </c>
      <c r="L133" s="41" t="s">
        <v>467</v>
      </c>
      <c r="M133" s="41" t="s">
        <v>21</v>
      </c>
      <c r="N133" s="41" t="s">
        <v>22</v>
      </c>
      <c r="O133" s="41" t="s">
        <v>21</v>
      </c>
      <c r="P133" s="993" t="s">
        <v>915</v>
      </c>
      <c r="Q133" s="993"/>
    </row>
    <row r="134" spans="2:17" ht="33.6" customHeight="1" x14ac:dyDescent="0.25">
      <c r="B134" s="85" t="s">
        <v>208</v>
      </c>
      <c r="C134" s="85"/>
      <c r="D134" s="81" t="s">
        <v>917</v>
      </c>
      <c r="E134" s="81">
        <v>32523155</v>
      </c>
      <c r="F134" s="81" t="s">
        <v>206</v>
      </c>
      <c r="G134" s="81" t="s">
        <v>738</v>
      </c>
      <c r="H134" s="120">
        <v>31102</v>
      </c>
      <c r="I134" s="82">
        <v>43917</v>
      </c>
      <c r="J134" s="41" t="s">
        <v>467</v>
      </c>
      <c r="K134" s="41" t="s">
        <v>467</v>
      </c>
      <c r="L134" s="41" t="s">
        <v>467</v>
      </c>
      <c r="M134" s="41" t="s">
        <v>21</v>
      </c>
      <c r="N134" s="41" t="s">
        <v>21</v>
      </c>
      <c r="O134" s="41" t="s">
        <v>21</v>
      </c>
      <c r="P134" s="993"/>
      <c r="Q134" s="993"/>
    </row>
    <row r="137" spans="2:17" ht="15.75" thickBot="1" x14ac:dyDescent="0.3"/>
    <row r="138" spans="2:17" ht="54" customHeight="1" x14ac:dyDescent="0.25">
      <c r="B138" s="42" t="s">
        <v>20</v>
      </c>
      <c r="C138" s="42" t="s">
        <v>173</v>
      </c>
      <c r="D138" s="78" t="s">
        <v>174</v>
      </c>
      <c r="E138" s="42" t="s">
        <v>30</v>
      </c>
      <c r="F138" s="91" t="s">
        <v>194</v>
      </c>
      <c r="G138" s="96"/>
    </row>
    <row r="139" spans="2:17" ht="120.75" customHeight="1" x14ac:dyDescent="0.2">
      <c r="B139" s="1097" t="s">
        <v>195</v>
      </c>
      <c r="C139" s="97" t="s">
        <v>196</v>
      </c>
      <c r="D139" s="668">
        <v>25</v>
      </c>
      <c r="E139" s="668">
        <v>0</v>
      </c>
      <c r="F139" s="1098">
        <f>+E139+E140+E141</f>
        <v>10</v>
      </c>
      <c r="G139" s="98"/>
    </row>
    <row r="140" spans="2:17" ht="76.150000000000006" customHeight="1" x14ac:dyDescent="0.2">
      <c r="B140" s="1097"/>
      <c r="C140" s="97" t="s">
        <v>197</v>
      </c>
      <c r="D140" s="675">
        <v>25</v>
      </c>
      <c r="E140" s="668">
        <v>0</v>
      </c>
      <c r="F140" s="1099"/>
      <c r="G140" s="98"/>
    </row>
    <row r="141" spans="2:17" ht="69" customHeight="1" x14ac:dyDescent="0.2">
      <c r="B141" s="1097"/>
      <c r="C141" s="97" t="s">
        <v>198</v>
      </c>
      <c r="D141" s="668">
        <v>10</v>
      </c>
      <c r="E141" s="668">
        <v>10</v>
      </c>
      <c r="F141" s="1100"/>
      <c r="G141" s="98"/>
    </row>
    <row r="142" spans="2:17" x14ac:dyDescent="0.25">
      <c r="C142"/>
    </row>
    <row r="145" spans="2:16" x14ac:dyDescent="0.25">
      <c r="B145" s="39" t="s">
        <v>199</v>
      </c>
    </row>
    <row r="148" spans="2:16" x14ac:dyDescent="0.25">
      <c r="B148" s="40" t="s">
        <v>20</v>
      </c>
      <c r="C148" s="40" t="s">
        <v>29</v>
      </c>
      <c r="D148" s="42" t="s">
        <v>30</v>
      </c>
      <c r="E148" s="42" t="s">
        <v>31</v>
      </c>
    </row>
    <row r="149" spans="2:16" ht="28.5" x14ac:dyDescent="0.25">
      <c r="B149" s="43" t="s">
        <v>200</v>
      </c>
      <c r="C149" s="44">
        <v>40</v>
      </c>
      <c r="D149" s="668">
        <f>+E124</f>
        <v>0</v>
      </c>
      <c r="E149" s="1081">
        <f>+D149+D150</f>
        <v>10</v>
      </c>
    </row>
    <row r="150" spans="2:16" ht="42.75" x14ac:dyDescent="0.25">
      <c r="B150" s="43" t="s">
        <v>201</v>
      </c>
      <c r="C150" s="44">
        <v>60</v>
      </c>
      <c r="D150" s="668">
        <f>+F139</f>
        <v>10</v>
      </c>
      <c r="E150" s="1082"/>
    </row>
    <row r="152" spans="2:16" x14ac:dyDescent="0.25">
      <c r="B152" s="1" t="s">
        <v>918</v>
      </c>
    </row>
    <row r="154" spans="2:16" ht="26.25" x14ac:dyDescent="0.25">
      <c r="B154" s="1072" t="s">
        <v>1</v>
      </c>
      <c r="C154" s="1073"/>
      <c r="D154" s="1073"/>
      <c r="E154" s="1073"/>
      <c r="F154" s="1073"/>
      <c r="G154" s="1073"/>
      <c r="H154" s="1073"/>
      <c r="I154" s="1073"/>
      <c r="J154" s="1073"/>
      <c r="K154" s="1073"/>
      <c r="L154" s="1073"/>
      <c r="M154" s="1073"/>
      <c r="N154" s="1073"/>
      <c r="O154" s="1073"/>
      <c r="P154" s="1073"/>
    </row>
    <row r="156" spans="2:16" ht="26.25" x14ac:dyDescent="0.25">
      <c r="B156" s="1072" t="s">
        <v>2</v>
      </c>
      <c r="C156" s="1073"/>
      <c r="D156" s="1073"/>
      <c r="E156" s="1073"/>
      <c r="F156" s="1073"/>
      <c r="G156" s="1073"/>
      <c r="H156" s="1073"/>
      <c r="I156" s="1073"/>
      <c r="J156" s="1073"/>
      <c r="K156" s="1073"/>
      <c r="L156" s="1073"/>
      <c r="M156" s="1073"/>
      <c r="N156" s="1073"/>
      <c r="O156" s="1073"/>
      <c r="P156" s="1073"/>
    </row>
    <row r="157" spans="2:16" ht="15.75" thickBot="1" x14ac:dyDescent="0.3"/>
    <row r="158" spans="2:16" ht="21.75" thickBot="1" x14ac:dyDescent="0.3">
      <c r="B158" s="3" t="s">
        <v>3</v>
      </c>
      <c r="C158" s="1074" t="s">
        <v>877</v>
      </c>
      <c r="D158" s="1074"/>
      <c r="E158" s="1074"/>
      <c r="F158" s="1074"/>
      <c r="G158" s="1074"/>
      <c r="H158" s="1074"/>
      <c r="I158" s="1074"/>
      <c r="J158" s="1074"/>
      <c r="K158" s="1074"/>
      <c r="L158" s="1074"/>
      <c r="M158" s="1074"/>
      <c r="N158" s="1075"/>
    </row>
    <row r="159" spans="2:16" ht="16.5" thickBot="1" x14ac:dyDescent="0.3">
      <c r="B159" s="4" t="s">
        <v>5</v>
      </c>
      <c r="C159" s="1074"/>
      <c r="D159" s="1074"/>
      <c r="E159" s="1074"/>
      <c r="F159" s="1074"/>
      <c r="G159" s="1074"/>
      <c r="H159" s="1074"/>
      <c r="I159" s="1074"/>
      <c r="J159" s="1074"/>
      <c r="K159" s="1074"/>
      <c r="L159" s="1074"/>
      <c r="M159" s="1074"/>
      <c r="N159" s="1075"/>
    </row>
    <row r="160" spans="2:16" ht="16.5" thickBot="1" x14ac:dyDescent="0.3">
      <c r="B160" s="4" t="s">
        <v>6</v>
      </c>
      <c r="C160" s="1074"/>
      <c r="D160" s="1074"/>
      <c r="E160" s="1074"/>
      <c r="F160" s="1074"/>
      <c r="G160" s="1074"/>
      <c r="H160" s="1074"/>
      <c r="I160" s="1074"/>
      <c r="J160" s="1074"/>
      <c r="K160" s="1074"/>
      <c r="L160" s="1074"/>
      <c r="M160" s="1074"/>
      <c r="N160" s="1075"/>
    </row>
    <row r="161" spans="1:14" ht="16.5" thickBot="1" x14ac:dyDescent="0.3">
      <c r="B161" s="4" t="s">
        <v>7</v>
      </c>
      <c r="C161" s="1074"/>
      <c r="D161" s="1074"/>
      <c r="E161" s="1074"/>
      <c r="F161" s="1074"/>
      <c r="G161" s="1074"/>
      <c r="H161" s="1074"/>
      <c r="I161" s="1074"/>
      <c r="J161" s="1074"/>
      <c r="K161" s="1074"/>
      <c r="L161" s="1074"/>
      <c r="M161" s="1074"/>
      <c r="N161" s="1075"/>
    </row>
    <row r="162" spans="1:14" ht="16.5" thickBot="1" x14ac:dyDescent="0.3">
      <c r="B162" s="4" t="s">
        <v>8</v>
      </c>
      <c r="C162" s="1076">
        <v>19</v>
      </c>
      <c r="D162" s="1076"/>
      <c r="E162" s="1077"/>
      <c r="F162" s="5"/>
      <c r="G162" s="5"/>
      <c r="H162" s="5"/>
      <c r="I162" s="5"/>
      <c r="J162" s="5"/>
      <c r="K162" s="5"/>
      <c r="L162" s="5"/>
      <c r="M162" s="5"/>
      <c r="N162" s="6"/>
    </row>
    <row r="163" spans="1:14" ht="16.5" thickBot="1" x14ac:dyDescent="0.3">
      <c r="B163" s="7" t="s">
        <v>10</v>
      </c>
      <c r="C163" s="8">
        <v>41972</v>
      </c>
      <c r="D163" s="9"/>
      <c r="E163" s="9"/>
      <c r="F163" s="9"/>
      <c r="G163" s="9"/>
      <c r="H163" s="9"/>
      <c r="I163" s="9"/>
      <c r="J163" s="9"/>
      <c r="K163" s="9"/>
      <c r="L163" s="9"/>
      <c r="M163" s="9"/>
      <c r="N163" s="10"/>
    </row>
    <row r="164" spans="1:14" ht="15.75" x14ac:dyDescent="0.25">
      <c r="B164" s="11"/>
      <c r="C164" s="12"/>
      <c r="D164" s="13"/>
      <c r="E164" s="13"/>
      <c r="F164" s="13"/>
      <c r="G164" s="13"/>
      <c r="H164" s="13"/>
      <c r="I164" s="14"/>
      <c r="J164" s="14"/>
      <c r="K164" s="14"/>
      <c r="L164" s="14"/>
      <c r="M164" s="14"/>
      <c r="N164" s="13"/>
    </row>
    <row r="165" spans="1:14" x14ac:dyDescent="0.25">
      <c r="I165" s="14"/>
      <c r="J165" s="14"/>
      <c r="K165" s="14"/>
      <c r="L165" s="14"/>
      <c r="M165" s="14"/>
      <c r="N165" s="15"/>
    </row>
    <row r="166" spans="1:14" x14ac:dyDescent="0.25">
      <c r="B166" s="1078" t="s">
        <v>12</v>
      </c>
      <c r="C166" s="1078"/>
      <c r="D166" s="672" t="s">
        <v>13</v>
      </c>
      <c r="E166" s="672" t="s">
        <v>14</v>
      </c>
      <c r="F166" s="672" t="s">
        <v>15</v>
      </c>
      <c r="G166" s="16"/>
      <c r="I166" s="17"/>
      <c r="J166" s="17"/>
      <c r="K166" s="17"/>
      <c r="L166" s="17"/>
      <c r="M166" s="17"/>
      <c r="N166" s="15"/>
    </row>
    <row r="167" spans="1:14" x14ac:dyDescent="0.25">
      <c r="B167" s="1078"/>
      <c r="C167" s="1078"/>
      <c r="D167" s="672">
        <v>19</v>
      </c>
      <c r="E167" s="18">
        <v>481514550</v>
      </c>
      <c r="F167" s="19">
        <v>165</v>
      </c>
      <c r="G167" s="20"/>
      <c r="I167" s="21"/>
      <c r="J167" s="21"/>
      <c r="K167" s="21"/>
      <c r="L167" s="21"/>
      <c r="M167" s="21"/>
      <c r="N167" s="15"/>
    </row>
    <row r="168" spans="1:14" x14ac:dyDescent="0.25">
      <c r="B168" s="1078"/>
      <c r="C168" s="1078"/>
      <c r="D168" s="672"/>
      <c r="E168" s="18"/>
      <c r="F168" s="202"/>
      <c r="G168" s="20"/>
      <c r="I168" s="21"/>
      <c r="J168" s="21"/>
      <c r="K168" s="21"/>
      <c r="L168" s="21"/>
      <c r="M168" s="21"/>
      <c r="N168" s="15"/>
    </row>
    <row r="169" spans="1:14" x14ac:dyDescent="0.25">
      <c r="B169" s="1078"/>
      <c r="C169" s="1078"/>
      <c r="D169" s="672"/>
      <c r="E169" s="18"/>
      <c r="F169" s="202"/>
      <c r="G169" s="20"/>
      <c r="I169" s="21"/>
      <c r="J169" s="21"/>
      <c r="K169" s="21"/>
      <c r="L169" s="21"/>
      <c r="M169" s="21"/>
      <c r="N169" s="15"/>
    </row>
    <row r="170" spans="1:14" x14ac:dyDescent="0.25">
      <c r="B170" s="1078"/>
      <c r="C170" s="1078"/>
      <c r="D170" s="672"/>
      <c r="E170" s="22"/>
      <c r="F170" s="202"/>
      <c r="G170" s="20"/>
      <c r="H170" s="23"/>
      <c r="I170" s="21"/>
      <c r="J170" s="21"/>
      <c r="K170" s="21"/>
      <c r="L170" s="21"/>
      <c r="M170" s="21"/>
      <c r="N170" s="24"/>
    </row>
    <row r="171" spans="1:14" x14ac:dyDescent="0.25">
      <c r="B171" s="1078"/>
      <c r="C171" s="1078"/>
      <c r="D171" s="672"/>
      <c r="E171" s="22"/>
      <c r="F171" s="202"/>
      <c r="G171" s="20"/>
      <c r="H171" s="23"/>
      <c r="I171" s="25"/>
      <c r="J171" s="25"/>
      <c r="K171" s="25"/>
      <c r="L171" s="25"/>
      <c r="M171" s="25"/>
      <c r="N171" s="24"/>
    </row>
    <row r="172" spans="1:14" x14ac:dyDescent="0.25">
      <c r="B172" s="1078"/>
      <c r="C172" s="1078"/>
      <c r="D172" s="672"/>
      <c r="E172" s="22"/>
      <c r="F172" s="202"/>
      <c r="G172" s="20"/>
      <c r="H172" s="23"/>
      <c r="I172" s="14"/>
      <c r="J172" s="14"/>
      <c r="K172" s="14"/>
      <c r="L172" s="14"/>
      <c r="M172" s="14"/>
      <c r="N172" s="24"/>
    </row>
    <row r="173" spans="1:14" x14ac:dyDescent="0.25">
      <c r="B173" s="1078"/>
      <c r="C173" s="1078"/>
      <c r="D173" s="672"/>
      <c r="E173" s="22"/>
      <c r="F173" s="202"/>
      <c r="G173" s="20"/>
      <c r="H173" s="23"/>
      <c r="I173" s="14"/>
      <c r="J173" s="14"/>
      <c r="K173" s="14"/>
      <c r="L173" s="14"/>
      <c r="M173" s="14"/>
      <c r="N173" s="24"/>
    </row>
    <row r="174" spans="1:14" ht="15.75" thickBot="1" x14ac:dyDescent="0.3">
      <c r="B174" s="1079" t="s">
        <v>16</v>
      </c>
      <c r="C174" s="1080"/>
      <c r="D174" s="672"/>
      <c r="E174" s="26">
        <f>SUM(E167:E173)</f>
        <v>481514550</v>
      </c>
      <c r="F174" s="19">
        <f>SUM(F167:F173)</f>
        <v>165</v>
      </c>
      <c r="G174" s="20"/>
      <c r="H174" s="23"/>
      <c r="I174" s="14"/>
      <c r="J174" s="14"/>
      <c r="K174" s="14"/>
      <c r="L174" s="14"/>
      <c r="M174" s="14"/>
      <c r="N174" s="24"/>
    </row>
    <row r="175" spans="1:14" ht="45.75" thickBot="1" x14ac:dyDescent="0.3">
      <c r="A175" s="27"/>
      <c r="B175" s="28" t="s">
        <v>17</v>
      </c>
      <c r="C175" s="28" t="s">
        <v>18</v>
      </c>
      <c r="E175" s="17"/>
      <c r="F175" s="17"/>
      <c r="G175" s="17"/>
      <c r="H175" s="17"/>
      <c r="I175" s="29"/>
      <c r="J175" s="29"/>
      <c r="K175" s="29"/>
      <c r="L175" s="29"/>
      <c r="M175" s="29"/>
    </row>
    <row r="176" spans="1:14" ht="15.75" thickBot="1" x14ac:dyDescent="0.3">
      <c r="A176" s="30">
        <v>1</v>
      </c>
      <c r="C176" s="31">
        <f>(F174*80)/100</f>
        <v>132</v>
      </c>
      <c r="D176" s="32"/>
      <c r="E176" s="33">
        <f>E174</f>
        <v>481514550</v>
      </c>
      <c r="F176" s="34"/>
      <c r="G176" s="34"/>
      <c r="H176" s="34"/>
      <c r="I176" s="35"/>
      <c r="J176" s="35"/>
      <c r="K176" s="35"/>
      <c r="L176" s="35"/>
      <c r="M176" s="35"/>
    </row>
    <row r="177" spans="1:14" x14ac:dyDescent="0.25">
      <c r="A177" s="36"/>
      <c r="C177" s="37"/>
      <c r="D177" s="21"/>
      <c r="E177" s="38"/>
      <c r="F177" s="34"/>
      <c r="G177" s="34"/>
      <c r="H177" s="34"/>
      <c r="I177" s="35"/>
      <c r="J177" s="35"/>
      <c r="K177" s="35"/>
      <c r="L177" s="35"/>
      <c r="M177" s="35"/>
    </row>
    <row r="178" spans="1:14" x14ac:dyDescent="0.25">
      <c r="A178" s="36"/>
      <c r="C178" s="37"/>
      <c r="D178" s="21"/>
      <c r="E178" s="38"/>
      <c r="F178" s="34"/>
      <c r="G178" s="34"/>
      <c r="H178" s="34"/>
      <c r="I178" s="35"/>
      <c r="J178" s="35"/>
      <c r="K178" s="35"/>
      <c r="L178" s="35"/>
      <c r="M178" s="35"/>
    </row>
    <row r="179" spans="1:14" x14ac:dyDescent="0.25">
      <c r="A179" s="36"/>
      <c r="B179" s="39" t="s">
        <v>19</v>
      </c>
      <c r="C179"/>
      <c r="D179"/>
      <c r="E179"/>
      <c r="F179"/>
      <c r="G179"/>
      <c r="H179"/>
      <c r="I179" s="14"/>
      <c r="J179" s="14"/>
      <c r="K179" s="14"/>
      <c r="L179" s="14"/>
      <c r="M179" s="14"/>
      <c r="N179" s="15"/>
    </row>
    <row r="180" spans="1:14" x14ac:dyDescent="0.25">
      <c r="A180" s="36"/>
      <c r="B180"/>
      <c r="C180"/>
      <c r="D180"/>
      <c r="E180"/>
      <c r="F180"/>
      <c r="G180"/>
      <c r="H180"/>
      <c r="I180" s="14"/>
      <c r="J180" s="14"/>
      <c r="K180" s="14"/>
      <c r="L180" s="14"/>
      <c r="M180" s="14"/>
      <c r="N180" s="15"/>
    </row>
    <row r="181" spans="1:14" x14ac:dyDescent="0.25">
      <c r="A181" s="36"/>
      <c r="B181" s="40" t="s">
        <v>20</v>
      </c>
      <c r="C181" s="40" t="s">
        <v>21</v>
      </c>
      <c r="D181" s="40" t="s">
        <v>22</v>
      </c>
      <c r="E181"/>
      <c r="F181"/>
      <c r="G181"/>
      <c r="H181"/>
      <c r="I181" s="14"/>
      <c r="J181" s="14"/>
      <c r="K181" s="14"/>
      <c r="L181" s="14"/>
      <c r="M181" s="14"/>
      <c r="N181" s="15"/>
    </row>
    <row r="182" spans="1:14" x14ac:dyDescent="0.25">
      <c r="A182" s="36"/>
      <c r="B182" s="41" t="s">
        <v>23</v>
      </c>
      <c r="C182" s="41" t="s">
        <v>24</v>
      </c>
      <c r="D182" s="41"/>
      <c r="E182"/>
      <c r="F182"/>
      <c r="G182"/>
      <c r="H182"/>
      <c r="I182" s="14"/>
      <c r="J182" s="14"/>
      <c r="K182" s="14"/>
      <c r="L182" s="14"/>
      <c r="M182" s="14"/>
      <c r="N182" s="15"/>
    </row>
    <row r="183" spans="1:14" x14ac:dyDescent="0.25">
      <c r="A183" s="36"/>
      <c r="B183" s="41" t="s">
        <v>25</v>
      </c>
      <c r="C183" s="41" t="s">
        <v>24</v>
      </c>
      <c r="D183" s="41"/>
      <c r="E183"/>
      <c r="F183"/>
      <c r="G183"/>
      <c r="H183"/>
      <c r="I183" s="14"/>
      <c r="J183" s="14"/>
      <c r="K183" s="14"/>
      <c r="L183" s="14"/>
      <c r="M183" s="14"/>
      <c r="N183" s="15"/>
    </row>
    <row r="184" spans="1:14" x14ac:dyDescent="0.25">
      <c r="A184" s="36"/>
      <c r="B184" s="41" t="s">
        <v>26</v>
      </c>
      <c r="C184" s="41"/>
      <c r="D184" s="41" t="s">
        <v>919</v>
      </c>
      <c r="E184"/>
      <c r="F184"/>
      <c r="G184"/>
      <c r="H184"/>
      <c r="I184" s="14"/>
      <c r="J184" s="14"/>
      <c r="K184" s="14"/>
      <c r="L184" s="14"/>
      <c r="M184" s="14"/>
      <c r="N184" s="15"/>
    </row>
    <row r="185" spans="1:14" ht="30" x14ac:dyDescent="0.25">
      <c r="A185" s="36"/>
      <c r="B185" s="41" t="s">
        <v>27</v>
      </c>
      <c r="C185" s="41"/>
      <c r="D185" s="682" t="s">
        <v>920</v>
      </c>
      <c r="E185"/>
      <c r="F185"/>
      <c r="G185"/>
      <c r="H185"/>
      <c r="I185" s="14"/>
      <c r="J185" s="14"/>
      <c r="K185" s="14"/>
      <c r="L185" s="14"/>
      <c r="M185" s="14"/>
      <c r="N185" s="15"/>
    </row>
    <row r="186" spans="1:14" x14ac:dyDescent="0.25">
      <c r="A186" s="36"/>
      <c r="B186"/>
      <c r="C186"/>
      <c r="D186"/>
      <c r="E186"/>
      <c r="F186"/>
      <c r="G186"/>
      <c r="H186"/>
      <c r="I186" s="14"/>
      <c r="J186" s="14"/>
      <c r="K186" s="14"/>
      <c r="L186" s="14"/>
      <c r="M186" s="14"/>
      <c r="N186" s="15"/>
    </row>
    <row r="187" spans="1:14" x14ac:dyDescent="0.25">
      <c r="A187" s="36"/>
      <c r="B187"/>
      <c r="C187"/>
      <c r="D187"/>
      <c r="E187"/>
      <c r="F187"/>
      <c r="G187"/>
      <c r="H187"/>
      <c r="I187" s="14"/>
      <c r="J187" s="14"/>
      <c r="K187" s="14"/>
      <c r="L187" s="14"/>
      <c r="M187" s="14"/>
      <c r="N187" s="15"/>
    </row>
    <row r="188" spans="1:14" x14ac:dyDescent="0.25">
      <c r="A188" s="36"/>
      <c r="B188" s="39" t="s">
        <v>28</v>
      </c>
      <c r="C188"/>
      <c r="D188"/>
      <c r="E188"/>
      <c r="F188"/>
      <c r="G188"/>
      <c r="H188"/>
      <c r="I188" s="14"/>
      <c r="J188" s="14"/>
      <c r="K188" s="14"/>
      <c r="L188" s="14"/>
      <c r="M188" s="14"/>
      <c r="N188" s="15"/>
    </row>
    <row r="189" spans="1:14" x14ac:dyDescent="0.25">
      <c r="A189" s="36"/>
      <c r="B189"/>
      <c r="C189"/>
      <c r="D189"/>
      <c r="E189"/>
      <c r="F189"/>
      <c r="G189"/>
      <c r="H189"/>
      <c r="I189" s="14"/>
      <c r="J189" s="14"/>
      <c r="K189" s="14"/>
      <c r="L189" s="14"/>
      <c r="M189" s="14"/>
      <c r="N189" s="15"/>
    </row>
    <row r="190" spans="1:14" x14ac:dyDescent="0.25">
      <c r="A190" s="36"/>
      <c r="B190"/>
      <c r="C190"/>
      <c r="D190"/>
      <c r="E190"/>
      <c r="F190"/>
      <c r="G190"/>
      <c r="H190"/>
      <c r="I190" s="14"/>
      <c r="J190" s="14"/>
      <c r="K190" s="14"/>
      <c r="L190" s="14"/>
      <c r="M190" s="14"/>
      <c r="N190" s="15"/>
    </row>
    <row r="191" spans="1:14" x14ac:dyDescent="0.25">
      <c r="A191" s="36"/>
      <c r="B191" s="40" t="s">
        <v>20</v>
      </c>
      <c r="C191" s="40" t="s">
        <v>29</v>
      </c>
      <c r="D191" s="42" t="s">
        <v>30</v>
      </c>
      <c r="E191" s="42" t="s">
        <v>31</v>
      </c>
      <c r="F191"/>
      <c r="G191"/>
      <c r="H191"/>
      <c r="I191" s="14"/>
      <c r="J191" s="14"/>
      <c r="K191" s="14"/>
      <c r="L191" s="14"/>
      <c r="M191" s="14"/>
      <c r="N191" s="15"/>
    </row>
    <row r="192" spans="1:14" ht="28.5" x14ac:dyDescent="0.25">
      <c r="A192" s="36"/>
      <c r="B192" s="43" t="s">
        <v>32</v>
      </c>
      <c r="C192" s="44">
        <v>40</v>
      </c>
      <c r="D192" s="668">
        <v>0</v>
      </c>
      <c r="E192" s="1081">
        <f>+D192+D193</f>
        <v>10</v>
      </c>
      <c r="F192"/>
      <c r="G192"/>
      <c r="H192"/>
      <c r="I192" s="14"/>
      <c r="J192" s="14"/>
      <c r="K192" s="14"/>
      <c r="L192" s="14"/>
      <c r="M192" s="14"/>
      <c r="N192" s="15"/>
    </row>
    <row r="193" spans="1:17" ht="42.75" x14ac:dyDescent="0.25">
      <c r="A193" s="36"/>
      <c r="B193" s="43" t="s">
        <v>33</v>
      </c>
      <c r="C193" s="44">
        <v>60</v>
      </c>
      <c r="D193" s="668">
        <v>10</v>
      </c>
      <c r="E193" s="1082"/>
      <c r="F193"/>
      <c r="G193"/>
      <c r="H193"/>
      <c r="I193" s="14"/>
      <c r="J193" s="14"/>
      <c r="K193" s="14"/>
      <c r="L193" s="14"/>
      <c r="M193" s="14"/>
      <c r="N193" s="15"/>
    </row>
    <row r="194" spans="1:17" x14ac:dyDescent="0.25">
      <c r="A194" s="36"/>
      <c r="C194" s="37"/>
      <c r="D194" s="21"/>
      <c r="E194" s="38"/>
      <c r="F194" s="34"/>
      <c r="G194" s="34"/>
      <c r="H194" s="34"/>
      <c r="I194" s="35"/>
      <c r="J194" s="35"/>
      <c r="K194" s="35"/>
      <c r="L194" s="35"/>
      <c r="M194" s="35"/>
    </row>
    <row r="195" spans="1:17" x14ac:dyDescent="0.25">
      <c r="A195" s="36"/>
      <c r="C195" s="37"/>
      <c r="D195" s="21"/>
      <c r="E195" s="38"/>
      <c r="F195" s="34"/>
      <c r="G195" s="34"/>
      <c r="H195" s="34"/>
      <c r="I195" s="35"/>
      <c r="J195" s="35"/>
      <c r="K195" s="35"/>
      <c r="L195" s="35"/>
      <c r="M195" s="35"/>
    </row>
    <row r="196" spans="1:17" x14ac:dyDescent="0.25">
      <c r="A196" s="36"/>
      <c r="C196" s="37"/>
      <c r="D196" s="21"/>
      <c r="E196" s="38"/>
      <c r="F196" s="34"/>
      <c r="G196" s="34"/>
      <c r="H196" s="34"/>
      <c r="I196" s="35"/>
      <c r="J196" s="35"/>
      <c r="K196" s="35"/>
      <c r="L196" s="35"/>
      <c r="M196" s="35"/>
    </row>
    <row r="197" spans="1:17" ht="15.75" thickBot="1" x14ac:dyDescent="0.3">
      <c r="M197" s="1083" t="s">
        <v>34</v>
      </c>
      <c r="N197" s="1083"/>
    </row>
    <row r="198" spans="1:17" x14ac:dyDescent="0.25">
      <c r="B198" s="39" t="s">
        <v>35</v>
      </c>
      <c r="M198" s="45"/>
      <c r="N198" s="45"/>
    </row>
    <row r="199" spans="1:17" ht="15.75" thickBot="1" x14ac:dyDescent="0.3">
      <c r="M199" s="45"/>
      <c r="N199" s="45"/>
    </row>
    <row r="200" spans="1:17" ht="60" x14ac:dyDescent="0.25">
      <c r="A200" s="14"/>
      <c r="B200" s="46" t="s">
        <v>36</v>
      </c>
      <c r="C200" s="46" t="s">
        <v>37</v>
      </c>
      <c r="D200" s="46" t="s">
        <v>38</v>
      </c>
      <c r="E200" s="46" t="s">
        <v>39</v>
      </c>
      <c r="F200" s="46" t="s">
        <v>40</v>
      </c>
      <c r="G200" s="46" t="s">
        <v>41</v>
      </c>
      <c r="H200" s="46" t="s">
        <v>42</v>
      </c>
      <c r="I200" s="46" t="s">
        <v>43</v>
      </c>
      <c r="J200" s="46" t="s">
        <v>44</v>
      </c>
      <c r="K200" s="46" t="s">
        <v>45</v>
      </c>
      <c r="L200" s="46" t="s">
        <v>46</v>
      </c>
      <c r="M200" s="47" t="s">
        <v>47</v>
      </c>
      <c r="N200" s="46" t="s">
        <v>48</v>
      </c>
      <c r="O200" s="46" t="s">
        <v>49</v>
      </c>
      <c r="P200" s="48" t="s">
        <v>50</v>
      </c>
      <c r="Q200" s="48" t="s">
        <v>51</v>
      </c>
    </row>
    <row r="201" spans="1:17" ht="30" x14ac:dyDescent="0.25">
      <c r="A201" s="62">
        <v>1</v>
      </c>
      <c r="B201" s="49" t="s">
        <v>877</v>
      </c>
      <c r="C201" s="50" t="s">
        <v>877</v>
      </c>
      <c r="D201" s="49" t="s">
        <v>272</v>
      </c>
      <c r="E201" s="64" t="s">
        <v>921</v>
      </c>
      <c r="F201" s="52" t="s">
        <v>21</v>
      </c>
      <c r="G201" s="53"/>
      <c r="H201" s="54" t="s">
        <v>878</v>
      </c>
      <c r="I201" s="55" t="s">
        <v>922</v>
      </c>
      <c r="J201" s="55" t="s">
        <v>22</v>
      </c>
      <c r="K201" s="56">
        <v>9.2899999999999991</v>
      </c>
      <c r="L201" s="55"/>
      <c r="M201" s="51">
        <v>481</v>
      </c>
      <c r="N201" s="56"/>
      <c r="O201" s="57">
        <v>320120564</v>
      </c>
      <c r="P201" s="57">
        <v>47</v>
      </c>
      <c r="Q201" s="58"/>
    </row>
    <row r="202" spans="1:17" ht="30" x14ac:dyDescent="0.25">
      <c r="A202" s="62">
        <f>+A201+1</f>
        <v>2</v>
      </c>
      <c r="B202" s="49" t="s">
        <v>877</v>
      </c>
      <c r="C202" s="50" t="s">
        <v>877</v>
      </c>
      <c r="D202" s="49" t="s">
        <v>272</v>
      </c>
      <c r="E202" s="64" t="s">
        <v>923</v>
      </c>
      <c r="F202" s="52" t="s">
        <v>21</v>
      </c>
      <c r="G202" s="52"/>
      <c r="H202" s="52" t="s">
        <v>924</v>
      </c>
      <c r="I202" s="55" t="s">
        <v>925</v>
      </c>
      <c r="J202" s="55" t="s">
        <v>22</v>
      </c>
      <c r="K202" s="56">
        <v>7.29</v>
      </c>
      <c r="L202" s="55"/>
      <c r="M202" s="51">
        <v>663</v>
      </c>
      <c r="N202" s="56"/>
      <c r="O202" s="57">
        <v>776455998</v>
      </c>
      <c r="P202" s="57">
        <v>48</v>
      </c>
      <c r="Q202" s="58"/>
    </row>
    <row r="203" spans="1:17" ht="180" x14ac:dyDescent="0.25">
      <c r="A203" s="62">
        <f t="shared" ref="A203:A208" si="2">+A202+1</f>
        <v>3</v>
      </c>
      <c r="B203" s="49" t="s">
        <v>877</v>
      </c>
      <c r="C203" s="50" t="s">
        <v>877</v>
      </c>
      <c r="D203" s="49" t="s">
        <v>272</v>
      </c>
      <c r="E203" s="64" t="s">
        <v>926</v>
      </c>
      <c r="F203" s="52" t="s">
        <v>21</v>
      </c>
      <c r="G203" s="52"/>
      <c r="H203" s="52" t="s">
        <v>773</v>
      </c>
      <c r="I203" s="55" t="s">
        <v>925</v>
      </c>
      <c r="J203" s="55" t="s">
        <v>22</v>
      </c>
      <c r="K203" s="56"/>
      <c r="L203" s="101">
        <v>7</v>
      </c>
      <c r="M203" s="51">
        <v>351</v>
      </c>
      <c r="N203" s="56"/>
      <c r="O203" s="57">
        <v>401446854</v>
      </c>
      <c r="P203" s="57">
        <v>49</v>
      </c>
      <c r="Q203" s="61" t="s">
        <v>62</v>
      </c>
    </row>
    <row r="204" spans="1:17" ht="30" x14ac:dyDescent="0.25">
      <c r="A204" s="62">
        <f t="shared" si="2"/>
        <v>4</v>
      </c>
      <c r="B204" s="49" t="s">
        <v>877</v>
      </c>
      <c r="C204" s="50" t="s">
        <v>877</v>
      </c>
      <c r="D204" s="49" t="s">
        <v>272</v>
      </c>
      <c r="E204" s="64" t="s">
        <v>927</v>
      </c>
      <c r="F204" s="52" t="s">
        <v>21</v>
      </c>
      <c r="G204" s="52"/>
      <c r="H204" s="52" t="s">
        <v>928</v>
      </c>
      <c r="I204" s="55" t="s">
        <v>251</v>
      </c>
      <c r="J204" s="55" t="s">
        <v>22</v>
      </c>
      <c r="K204" s="56">
        <v>10.29</v>
      </c>
      <c r="L204" s="55"/>
      <c r="M204" s="51">
        <v>247</v>
      </c>
      <c r="N204" s="56"/>
      <c r="O204" s="57">
        <v>126084446</v>
      </c>
      <c r="P204" s="57">
        <v>50</v>
      </c>
      <c r="Q204" s="58"/>
    </row>
    <row r="205" spans="1:17" ht="30" x14ac:dyDescent="0.25">
      <c r="A205" s="62">
        <f t="shared" si="2"/>
        <v>5</v>
      </c>
      <c r="B205" s="49" t="s">
        <v>877</v>
      </c>
      <c r="C205" s="50" t="s">
        <v>877</v>
      </c>
      <c r="D205" s="49" t="s">
        <v>272</v>
      </c>
      <c r="E205" s="56" t="s">
        <v>929</v>
      </c>
      <c r="F205" s="52" t="s">
        <v>21</v>
      </c>
      <c r="G205" s="52"/>
      <c r="H205" s="52" t="s">
        <v>930</v>
      </c>
      <c r="I205" s="55" t="s">
        <v>522</v>
      </c>
      <c r="J205" s="55" t="s">
        <v>22</v>
      </c>
      <c r="K205" s="56">
        <v>10.29</v>
      </c>
      <c r="L205" s="55"/>
      <c r="M205" s="51">
        <v>481</v>
      </c>
      <c r="N205" s="56"/>
      <c r="O205" s="57">
        <v>339449719</v>
      </c>
      <c r="P205" s="57">
        <v>52</v>
      </c>
      <c r="Q205" s="58"/>
    </row>
    <row r="206" spans="1:17" x14ac:dyDescent="0.25">
      <c r="A206" s="62">
        <f t="shared" si="2"/>
        <v>6</v>
      </c>
      <c r="B206" s="49"/>
      <c r="C206" s="50"/>
      <c r="D206" s="49"/>
      <c r="E206" s="64"/>
      <c r="F206" s="52"/>
      <c r="G206" s="52"/>
      <c r="H206" s="52"/>
      <c r="I206" s="55"/>
      <c r="J206" s="55"/>
      <c r="K206" s="56"/>
      <c r="L206" s="55"/>
      <c r="M206" s="51"/>
      <c r="N206" s="56"/>
      <c r="O206" s="57"/>
      <c r="P206" s="57"/>
      <c r="Q206" s="58"/>
    </row>
    <row r="207" spans="1:17" x14ac:dyDescent="0.25">
      <c r="A207" s="62">
        <f t="shared" si="2"/>
        <v>7</v>
      </c>
      <c r="B207" s="49"/>
      <c r="C207" s="50"/>
      <c r="D207" s="49"/>
      <c r="E207" s="64"/>
      <c r="F207" s="52"/>
      <c r="G207" s="52"/>
      <c r="H207" s="52"/>
      <c r="I207" s="55"/>
      <c r="J207" s="55"/>
      <c r="K207" s="56"/>
      <c r="L207" s="55"/>
      <c r="M207" s="51"/>
      <c r="N207" s="56"/>
      <c r="O207" s="57"/>
      <c r="P207" s="57"/>
      <c r="Q207" s="58"/>
    </row>
    <row r="208" spans="1:17" x14ac:dyDescent="0.25">
      <c r="A208" s="62">
        <f t="shared" si="2"/>
        <v>8</v>
      </c>
      <c r="B208" s="49"/>
      <c r="C208" s="50"/>
      <c r="D208" s="49"/>
      <c r="E208" s="64"/>
      <c r="F208" s="52"/>
      <c r="G208" s="52"/>
      <c r="H208" s="52"/>
      <c r="I208" s="55"/>
      <c r="J208" s="55"/>
      <c r="K208" s="56"/>
      <c r="L208" s="55"/>
      <c r="M208" s="56"/>
      <c r="N208" s="56"/>
      <c r="O208" s="57"/>
      <c r="P208" s="57"/>
      <c r="Q208" s="58"/>
    </row>
    <row r="209" spans="1:17" x14ac:dyDescent="0.25">
      <c r="A209" s="62"/>
      <c r="B209" s="63" t="s">
        <v>31</v>
      </c>
      <c r="C209" s="50"/>
      <c r="D209" s="49"/>
      <c r="E209" s="64"/>
      <c r="F209" s="52"/>
      <c r="G209" s="52"/>
      <c r="H209" s="52"/>
      <c r="I209" s="55"/>
      <c r="J209" s="55"/>
      <c r="K209" s="66">
        <f>SUM(K201:K208)</f>
        <v>37.159999999999997</v>
      </c>
      <c r="L209" s="67">
        <f>SUM(L201:L208)</f>
        <v>7</v>
      </c>
      <c r="M209" s="66">
        <f>SUM(M201:M208)</f>
        <v>2223</v>
      </c>
      <c r="N209" s="67">
        <f>SUM(N201:N208)</f>
        <v>0</v>
      </c>
      <c r="O209" s="57"/>
      <c r="P209" s="57"/>
      <c r="Q209" s="68"/>
    </row>
    <row r="210" spans="1:17" x14ac:dyDescent="0.25">
      <c r="A210" s="69"/>
      <c r="B210" s="69"/>
      <c r="C210" s="69"/>
      <c r="D210" s="69"/>
      <c r="E210" s="70"/>
      <c r="F210" s="69"/>
      <c r="G210" s="69"/>
      <c r="H210" s="69"/>
      <c r="I210" s="69"/>
      <c r="J210" s="69"/>
      <c r="K210" s="69"/>
      <c r="L210" s="69"/>
      <c r="M210" s="69"/>
      <c r="N210" s="69"/>
      <c r="O210" s="69"/>
      <c r="P210" s="69"/>
      <c r="Q210" s="69"/>
    </row>
    <row r="211" spans="1:17" x14ac:dyDescent="0.25">
      <c r="A211" s="69"/>
      <c r="B211" s="1069" t="s">
        <v>76</v>
      </c>
      <c r="C211" s="1069" t="s">
        <v>77</v>
      </c>
      <c r="D211" s="1071" t="s">
        <v>78</v>
      </c>
      <c r="E211" s="1071"/>
      <c r="F211" s="69"/>
      <c r="G211" s="69"/>
      <c r="H211" s="69"/>
      <c r="I211" s="69"/>
      <c r="J211" s="69"/>
      <c r="K211" s="69"/>
      <c r="L211" s="69"/>
      <c r="M211" s="69"/>
      <c r="N211" s="69"/>
      <c r="O211" s="69"/>
      <c r="P211" s="69"/>
      <c r="Q211" s="69"/>
    </row>
    <row r="212" spans="1:17" x14ac:dyDescent="0.25">
      <c r="A212" s="69"/>
      <c r="B212" s="1070"/>
      <c r="C212" s="1070"/>
      <c r="D212" s="673" t="s">
        <v>79</v>
      </c>
      <c r="E212" s="71" t="s">
        <v>80</v>
      </c>
      <c r="F212" s="69"/>
      <c r="G212" s="69"/>
      <c r="H212" s="69"/>
      <c r="I212" s="69"/>
      <c r="J212" s="69"/>
      <c r="K212" s="69"/>
      <c r="L212" s="69"/>
      <c r="M212" s="69"/>
      <c r="N212" s="69"/>
      <c r="O212" s="69"/>
      <c r="P212" s="69"/>
      <c r="Q212" s="69"/>
    </row>
    <row r="213" spans="1:17" ht="18.75" x14ac:dyDescent="0.25">
      <c r="A213" s="69"/>
      <c r="B213" s="72" t="s">
        <v>81</v>
      </c>
      <c r="C213" s="73" t="s">
        <v>931</v>
      </c>
      <c r="D213" s="75" t="s">
        <v>24</v>
      </c>
      <c r="E213" s="75"/>
      <c r="F213" s="76"/>
      <c r="G213" s="76"/>
      <c r="H213" s="76"/>
      <c r="I213" s="76"/>
      <c r="J213" s="76"/>
      <c r="K213" s="76"/>
      <c r="L213" s="76"/>
      <c r="M213" s="76"/>
      <c r="N213" s="69"/>
      <c r="O213" s="69"/>
      <c r="P213" s="69"/>
      <c r="Q213" s="69"/>
    </row>
    <row r="214" spans="1:17" x14ac:dyDescent="0.25">
      <c r="A214" s="69"/>
      <c r="B214" s="72" t="s">
        <v>82</v>
      </c>
      <c r="C214" s="73">
        <f>+M209</f>
        <v>2223</v>
      </c>
      <c r="D214" s="75" t="s">
        <v>24</v>
      </c>
      <c r="E214" s="75"/>
      <c r="F214" s="69"/>
      <c r="G214" s="69"/>
      <c r="H214" s="69"/>
      <c r="I214" s="69"/>
      <c r="J214" s="69"/>
      <c r="K214" s="69"/>
      <c r="L214" s="69"/>
      <c r="M214" s="69"/>
      <c r="N214" s="69"/>
      <c r="O214" s="69"/>
      <c r="P214" s="69"/>
      <c r="Q214" s="69"/>
    </row>
    <row r="215" spans="1:17" x14ac:dyDescent="0.25">
      <c r="A215" s="69"/>
      <c r="B215" s="77"/>
      <c r="C215" s="1087"/>
      <c r="D215" s="1087"/>
      <c r="E215" s="1087"/>
      <c r="F215" s="1087"/>
      <c r="G215" s="1087"/>
      <c r="H215" s="1087"/>
      <c r="I215" s="1087"/>
      <c r="J215" s="1087"/>
      <c r="K215" s="1087"/>
      <c r="L215" s="1087"/>
      <c r="M215" s="1087"/>
      <c r="N215" s="1087"/>
      <c r="O215" s="69"/>
      <c r="P215" s="69"/>
      <c r="Q215" s="69"/>
    </row>
    <row r="216" spans="1:17" ht="15.75" thickBot="1" x14ac:dyDescent="0.3"/>
    <row r="217" spans="1:17" ht="27" thickBot="1" x14ac:dyDescent="0.3">
      <c r="B217" s="1088" t="s">
        <v>83</v>
      </c>
      <c r="C217" s="1088"/>
      <c r="D217" s="1088"/>
      <c r="E217" s="1088"/>
      <c r="F217" s="1088"/>
      <c r="G217" s="1088"/>
      <c r="H217" s="1088"/>
      <c r="I217" s="1088"/>
      <c r="J217" s="1088"/>
      <c r="K217" s="1088"/>
      <c r="L217" s="1088"/>
      <c r="M217" s="1088"/>
      <c r="N217" s="1088"/>
    </row>
    <row r="220" spans="1:17" ht="105" x14ac:dyDescent="0.25">
      <c r="B220" s="78" t="s">
        <v>84</v>
      </c>
      <c r="C220" s="79" t="s">
        <v>85</v>
      </c>
      <c r="D220" s="79" t="s">
        <v>86</v>
      </c>
      <c r="E220" s="79" t="s">
        <v>87</v>
      </c>
      <c r="F220" s="79" t="s">
        <v>88</v>
      </c>
      <c r="G220" s="79" t="s">
        <v>89</v>
      </c>
      <c r="H220" s="79" t="s">
        <v>90</v>
      </c>
      <c r="I220" s="79" t="s">
        <v>91</v>
      </c>
      <c r="J220" s="79" t="s">
        <v>92</v>
      </c>
      <c r="K220" s="79" t="s">
        <v>93</v>
      </c>
      <c r="L220" s="79" t="s">
        <v>94</v>
      </c>
      <c r="M220" s="80" t="s">
        <v>95</v>
      </c>
      <c r="N220" s="80" t="s">
        <v>96</v>
      </c>
      <c r="O220" s="1084" t="s">
        <v>97</v>
      </c>
      <c r="P220" s="1086"/>
      <c r="Q220" s="79" t="s">
        <v>98</v>
      </c>
    </row>
    <row r="221" spans="1:17" ht="45" customHeight="1" x14ac:dyDescent="0.25">
      <c r="B221" s="81" t="s">
        <v>242</v>
      </c>
      <c r="C221" s="2" t="s">
        <v>524</v>
      </c>
      <c r="D221" s="82" t="s">
        <v>932</v>
      </c>
      <c r="E221" s="82">
        <v>100</v>
      </c>
      <c r="F221" s="83" t="s">
        <v>54</v>
      </c>
      <c r="G221" s="162" t="s">
        <v>21</v>
      </c>
      <c r="H221" s="83" t="s">
        <v>54</v>
      </c>
      <c r="I221" s="84" t="s">
        <v>54</v>
      </c>
      <c r="J221" s="84" t="s">
        <v>21</v>
      </c>
      <c r="K221" s="84" t="s">
        <v>21</v>
      </c>
      <c r="L221" s="84" t="s">
        <v>21</v>
      </c>
      <c r="M221" s="84" t="s">
        <v>21</v>
      </c>
      <c r="N221" s="84" t="s">
        <v>21</v>
      </c>
      <c r="O221" s="1089" t="s">
        <v>933</v>
      </c>
      <c r="P221" s="1090"/>
      <c r="Q221" s="41" t="s">
        <v>22</v>
      </c>
    </row>
    <row r="222" spans="1:17" ht="62.25" customHeight="1" x14ac:dyDescent="0.25">
      <c r="B222" s="81" t="s">
        <v>242</v>
      </c>
      <c r="C222" s="81" t="s">
        <v>524</v>
      </c>
      <c r="D222" s="82" t="s">
        <v>932</v>
      </c>
      <c r="E222" s="82">
        <v>65</v>
      </c>
      <c r="F222" s="83" t="s">
        <v>54</v>
      </c>
      <c r="G222" s="83" t="s">
        <v>21</v>
      </c>
      <c r="H222" s="83" t="s">
        <v>54</v>
      </c>
      <c r="I222" s="84" t="s">
        <v>54</v>
      </c>
      <c r="J222" s="84" t="s">
        <v>21</v>
      </c>
      <c r="K222" s="84" t="s">
        <v>21</v>
      </c>
      <c r="L222" s="84" t="s">
        <v>21</v>
      </c>
      <c r="M222" s="84" t="s">
        <v>21</v>
      </c>
      <c r="N222" s="84" t="s">
        <v>21</v>
      </c>
      <c r="O222" s="1089" t="s">
        <v>933</v>
      </c>
      <c r="P222" s="1090"/>
      <c r="Q222" s="41" t="s">
        <v>22</v>
      </c>
    </row>
    <row r="223" spans="1:17" x14ac:dyDescent="0.25">
      <c r="B223" s="81"/>
      <c r="C223" s="81"/>
      <c r="D223" s="82"/>
      <c r="E223" s="82"/>
      <c r="F223" s="83"/>
      <c r="G223" s="83"/>
      <c r="H223" s="83"/>
      <c r="I223" s="84"/>
      <c r="J223" s="84"/>
      <c r="K223" s="41"/>
      <c r="L223" s="41"/>
      <c r="M223" s="41"/>
      <c r="N223" s="41"/>
      <c r="O223" s="994"/>
      <c r="P223" s="996"/>
      <c r="Q223" s="41"/>
    </row>
    <row r="224" spans="1:17" x14ac:dyDescent="0.25">
      <c r="B224" s="81"/>
      <c r="C224" s="81"/>
      <c r="D224" s="82"/>
      <c r="E224" s="82"/>
      <c r="F224" s="83"/>
      <c r="G224" s="83"/>
      <c r="H224" s="83"/>
      <c r="I224" s="84"/>
      <c r="J224" s="84"/>
      <c r="K224" s="41"/>
      <c r="L224" s="41"/>
      <c r="M224" s="41"/>
      <c r="N224" s="41"/>
      <c r="O224" s="994"/>
      <c r="P224" s="996"/>
      <c r="Q224" s="41"/>
    </row>
    <row r="225" spans="2:17" x14ac:dyDescent="0.25">
      <c r="B225" s="81"/>
      <c r="C225" s="81"/>
      <c r="D225" s="82"/>
      <c r="E225" s="82"/>
      <c r="F225" s="83"/>
      <c r="G225" s="83"/>
      <c r="H225" s="83"/>
      <c r="I225" s="84"/>
      <c r="J225" s="84"/>
      <c r="K225" s="41"/>
      <c r="L225" s="41"/>
      <c r="M225" s="41"/>
      <c r="N225" s="41"/>
      <c r="O225" s="994"/>
      <c r="P225" s="996"/>
      <c r="Q225" s="41"/>
    </row>
    <row r="226" spans="2:17" x14ac:dyDescent="0.25">
      <c r="B226" s="81"/>
      <c r="C226" s="81"/>
      <c r="D226" s="82"/>
      <c r="E226" s="82"/>
      <c r="F226" s="83"/>
      <c r="G226" s="83"/>
      <c r="H226" s="83"/>
      <c r="I226" s="84"/>
      <c r="J226" s="84"/>
      <c r="K226" s="41"/>
      <c r="L226" s="41"/>
      <c r="M226" s="41"/>
      <c r="N226" s="41"/>
      <c r="O226" s="994"/>
      <c r="P226" s="996"/>
      <c r="Q226" s="41"/>
    </row>
    <row r="227" spans="2:17" x14ac:dyDescent="0.25">
      <c r="B227" s="41"/>
      <c r="C227" s="41"/>
      <c r="D227" s="41"/>
      <c r="E227" s="41"/>
      <c r="F227" s="41"/>
      <c r="G227" s="41"/>
      <c r="H227" s="41"/>
      <c r="I227" s="41"/>
      <c r="J227" s="41"/>
      <c r="K227" s="41"/>
      <c r="L227" s="41"/>
      <c r="M227" s="41"/>
      <c r="N227" s="41"/>
      <c r="O227" s="994"/>
      <c r="P227" s="996"/>
      <c r="Q227" s="41"/>
    </row>
    <row r="228" spans="2:17" x14ac:dyDescent="0.25">
      <c r="B228" s="2" t="s">
        <v>107</v>
      </c>
    </row>
    <row r="229" spans="2:17" x14ac:dyDescent="0.25">
      <c r="B229" s="2" t="s">
        <v>108</v>
      </c>
    </row>
    <row r="230" spans="2:17" x14ac:dyDescent="0.25">
      <c r="B230" s="2" t="s">
        <v>109</v>
      </c>
    </row>
    <row r="232" spans="2:17" ht="15.75" thickBot="1" x14ac:dyDescent="0.3"/>
    <row r="233" spans="2:17" ht="27" thickBot="1" x14ac:dyDescent="0.3">
      <c r="B233" s="1091" t="s">
        <v>110</v>
      </c>
      <c r="C233" s="1092"/>
      <c r="D233" s="1092"/>
      <c r="E233" s="1092"/>
      <c r="F233" s="1092"/>
      <c r="G233" s="1092"/>
      <c r="H233" s="1092"/>
      <c r="I233" s="1092"/>
      <c r="J233" s="1092"/>
      <c r="K233" s="1092"/>
      <c r="L233" s="1092"/>
      <c r="M233" s="1092"/>
      <c r="N233" s="1093"/>
    </row>
    <row r="238" spans="2:17" ht="75" x14ac:dyDescent="0.25">
      <c r="B238" s="78" t="s">
        <v>111</v>
      </c>
      <c r="C238" s="78" t="s">
        <v>112</v>
      </c>
      <c r="D238" s="78" t="s">
        <v>113</v>
      </c>
      <c r="E238" s="78" t="s">
        <v>114</v>
      </c>
      <c r="F238" s="78" t="s">
        <v>115</v>
      </c>
      <c r="G238" s="78" t="s">
        <v>116</v>
      </c>
      <c r="H238" s="78" t="s">
        <v>117</v>
      </c>
      <c r="I238" s="78" t="s">
        <v>118</v>
      </c>
      <c r="J238" s="1084" t="s">
        <v>119</v>
      </c>
      <c r="K238" s="1085"/>
      <c r="L238" s="1086"/>
      <c r="M238" s="78" t="s">
        <v>120</v>
      </c>
      <c r="N238" s="78" t="s">
        <v>121</v>
      </c>
      <c r="O238" s="78" t="s">
        <v>122</v>
      </c>
      <c r="P238" s="1084" t="s">
        <v>97</v>
      </c>
      <c r="Q238" s="1086"/>
    </row>
    <row r="239" spans="2:17" x14ac:dyDescent="0.25">
      <c r="B239" s="85" t="s">
        <v>123</v>
      </c>
      <c r="C239" s="85"/>
      <c r="D239" s="81" t="s">
        <v>934</v>
      </c>
      <c r="E239" s="81">
        <v>1035389637</v>
      </c>
      <c r="F239" s="81" t="s">
        <v>307</v>
      </c>
      <c r="G239" s="81" t="s">
        <v>306</v>
      </c>
      <c r="H239" s="120">
        <v>41802</v>
      </c>
      <c r="I239" s="82" t="s">
        <v>467</v>
      </c>
      <c r="J239" s="82" t="s">
        <v>467</v>
      </c>
      <c r="K239" s="82" t="s">
        <v>467</v>
      </c>
      <c r="L239" s="82" t="s">
        <v>467</v>
      </c>
      <c r="M239" s="41" t="s">
        <v>21</v>
      </c>
      <c r="N239" s="41" t="s">
        <v>22</v>
      </c>
      <c r="O239" s="41" t="s">
        <v>21</v>
      </c>
      <c r="P239" s="993" t="s">
        <v>935</v>
      </c>
      <c r="Q239" s="993"/>
    </row>
    <row r="240" spans="2:17" x14ac:dyDescent="0.25">
      <c r="B240" s="85" t="s">
        <v>229</v>
      </c>
      <c r="C240" s="85"/>
      <c r="D240" s="81" t="s">
        <v>936</v>
      </c>
      <c r="E240" s="81">
        <v>21526824</v>
      </c>
      <c r="F240" s="81" t="s">
        <v>273</v>
      </c>
      <c r="G240" s="81" t="s">
        <v>937</v>
      </c>
      <c r="H240" s="120">
        <v>41621</v>
      </c>
      <c r="I240" s="82" t="s">
        <v>467</v>
      </c>
      <c r="J240" s="82" t="s">
        <v>467</v>
      </c>
      <c r="K240" s="82" t="s">
        <v>467</v>
      </c>
      <c r="L240" s="82" t="s">
        <v>467</v>
      </c>
      <c r="M240" s="41" t="s">
        <v>21</v>
      </c>
      <c r="N240" s="41" t="s">
        <v>22</v>
      </c>
      <c r="O240" s="41" t="s">
        <v>21</v>
      </c>
      <c r="P240" s="993" t="s">
        <v>938</v>
      </c>
      <c r="Q240" s="993"/>
    </row>
    <row r="241" spans="1:17" ht="60" x14ac:dyDescent="0.25">
      <c r="B241" s="85" t="s">
        <v>123</v>
      </c>
      <c r="C241" s="85"/>
      <c r="D241" s="81" t="s">
        <v>939</v>
      </c>
      <c r="E241" s="81">
        <v>1020725952</v>
      </c>
      <c r="F241" s="81" t="s">
        <v>273</v>
      </c>
      <c r="G241" s="85" t="s">
        <v>940</v>
      </c>
      <c r="H241" s="203" t="s">
        <v>941</v>
      </c>
      <c r="I241" s="82">
        <v>130844</v>
      </c>
      <c r="J241" s="87" t="s">
        <v>942</v>
      </c>
      <c r="K241" s="82"/>
      <c r="L241" s="82"/>
      <c r="M241" s="41" t="s">
        <v>21</v>
      </c>
      <c r="N241" s="41" t="s">
        <v>22</v>
      </c>
      <c r="O241" s="41" t="s">
        <v>21</v>
      </c>
      <c r="P241" s="997" t="s">
        <v>943</v>
      </c>
      <c r="Q241" s="997"/>
    </row>
    <row r="242" spans="1:17" ht="30.75" thickBot="1" x14ac:dyDescent="0.3">
      <c r="B242" s="85" t="s">
        <v>229</v>
      </c>
      <c r="C242" s="85"/>
      <c r="D242" s="85" t="s">
        <v>944</v>
      </c>
      <c r="E242" s="81">
        <v>43164220</v>
      </c>
      <c r="F242" s="81" t="s">
        <v>273</v>
      </c>
      <c r="G242" s="85" t="s">
        <v>945</v>
      </c>
      <c r="H242" s="203" t="s">
        <v>946</v>
      </c>
      <c r="I242" s="82"/>
      <c r="J242" s="87" t="s">
        <v>947</v>
      </c>
      <c r="K242" s="82" t="s">
        <v>948</v>
      </c>
      <c r="L242" s="82"/>
      <c r="M242" s="41" t="s">
        <v>21</v>
      </c>
      <c r="N242" s="41" t="s">
        <v>21</v>
      </c>
      <c r="O242" s="41" t="s">
        <v>21</v>
      </c>
      <c r="P242" s="993" t="s">
        <v>230</v>
      </c>
      <c r="Q242" s="993"/>
    </row>
    <row r="243" spans="1:17" ht="27" thickBot="1" x14ac:dyDescent="0.3">
      <c r="B243" s="1091" t="s">
        <v>145</v>
      </c>
      <c r="C243" s="1092"/>
      <c r="D243" s="1092"/>
      <c r="E243" s="1092"/>
      <c r="F243" s="1092"/>
      <c r="G243" s="1092"/>
      <c r="H243" s="1092"/>
      <c r="I243" s="1092"/>
      <c r="J243" s="1092"/>
      <c r="K243" s="1092"/>
      <c r="L243" s="1092"/>
      <c r="M243" s="1092"/>
      <c r="N243" s="1093"/>
    </row>
    <row r="246" spans="1:17" ht="30" x14ac:dyDescent="0.25">
      <c r="B246" s="79" t="s">
        <v>20</v>
      </c>
      <c r="C246" s="79" t="s">
        <v>146</v>
      </c>
      <c r="D246" s="1084" t="s">
        <v>97</v>
      </c>
      <c r="E246" s="1086"/>
    </row>
    <row r="247" spans="1:17" x14ac:dyDescent="0.25">
      <c r="B247" s="682" t="s">
        <v>147</v>
      </c>
      <c r="C247" s="41" t="s">
        <v>21</v>
      </c>
      <c r="D247" s="993" t="s">
        <v>949</v>
      </c>
      <c r="E247" s="993"/>
    </row>
    <row r="250" spans="1:17" ht="26.25" x14ac:dyDescent="0.25">
      <c r="B250" s="1072" t="s">
        <v>148</v>
      </c>
      <c r="C250" s="1073"/>
      <c r="D250" s="1073"/>
      <c r="E250" s="1073"/>
      <c r="F250" s="1073"/>
      <c r="G250" s="1073"/>
      <c r="H250" s="1073"/>
      <c r="I250" s="1073"/>
      <c r="J250" s="1073"/>
      <c r="K250" s="1073"/>
      <c r="L250" s="1073"/>
      <c r="M250" s="1073"/>
      <c r="N250" s="1073"/>
      <c r="O250" s="1073"/>
      <c r="P250" s="1073"/>
    </row>
    <row r="252" spans="1:17" ht="15.75" thickBot="1" x14ac:dyDescent="0.3"/>
    <row r="253" spans="1:17" ht="27" thickBot="1" x14ac:dyDescent="0.3">
      <c r="B253" s="1091" t="s">
        <v>149</v>
      </c>
      <c r="C253" s="1092"/>
      <c r="D253" s="1092"/>
      <c r="E253" s="1092"/>
      <c r="F253" s="1092"/>
      <c r="G253" s="1092"/>
      <c r="H253" s="1092"/>
      <c r="I253" s="1092"/>
      <c r="J253" s="1092"/>
      <c r="K253" s="1092"/>
      <c r="L253" s="1092"/>
      <c r="M253" s="1092"/>
      <c r="N253" s="1093"/>
    </row>
    <row r="255" spans="1:17" ht="15.75" thickBot="1" x14ac:dyDescent="0.3">
      <c r="M255" s="45"/>
      <c r="N255" s="45"/>
    </row>
    <row r="256" spans="1:17" ht="60" x14ac:dyDescent="0.25">
      <c r="A256" s="14"/>
      <c r="B256" s="46" t="s">
        <v>36</v>
      </c>
      <c r="C256" s="46" t="s">
        <v>37</v>
      </c>
      <c r="D256" s="46" t="s">
        <v>38</v>
      </c>
      <c r="E256" s="46" t="s">
        <v>39</v>
      </c>
      <c r="F256" s="46" t="s">
        <v>40</v>
      </c>
      <c r="G256" s="46" t="s">
        <v>41</v>
      </c>
      <c r="H256" s="46" t="s">
        <v>42</v>
      </c>
      <c r="I256" s="46" t="s">
        <v>43</v>
      </c>
      <c r="J256" s="46" t="s">
        <v>44</v>
      </c>
      <c r="K256" s="46" t="s">
        <v>45</v>
      </c>
      <c r="L256" s="46" t="s">
        <v>46</v>
      </c>
      <c r="M256" s="47" t="s">
        <v>47</v>
      </c>
      <c r="N256" s="46" t="s">
        <v>48</v>
      </c>
      <c r="O256" s="46" t="s">
        <v>49</v>
      </c>
      <c r="P256" s="48" t="s">
        <v>50</v>
      </c>
      <c r="Q256" s="48" t="s">
        <v>51</v>
      </c>
    </row>
    <row r="257" spans="1:17" x14ac:dyDescent="0.25">
      <c r="A257" s="62">
        <v>1</v>
      </c>
      <c r="B257" s="49"/>
      <c r="C257" s="50"/>
      <c r="D257" s="49"/>
      <c r="E257" s="64"/>
      <c r="F257" s="52"/>
      <c r="G257" s="53"/>
      <c r="H257" s="54"/>
      <c r="I257" s="55"/>
      <c r="J257" s="55"/>
      <c r="K257" s="55"/>
      <c r="L257" s="55"/>
      <c r="M257" s="56"/>
      <c r="N257" s="56">
        <f>+M257*G257</f>
        <v>0</v>
      </c>
      <c r="O257" s="57"/>
      <c r="P257" s="57"/>
      <c r="Q257" s="58"/>
    </row>
    <row r="258" spans="1:17" x14ac:dyDescent="0.25">
      <c r="A258" s="62">
        <f>+A257+1</f>
        <v>2</v>
      </c>
      <c r="B258" s="49"/>
      <c r="C258" s="50"/>
      <c r="D258" s="49"/>
      <c r="E258" s="64"/>
      <c r="F258" s="52"/>
      <c r="G258" s="52"/>
      <c r="H258" s="52"/>
      <c r="I258" s="55"/>
      <c r="J258" s="55"/>
      <c r="K258" s="55"/>
      <c r="L258" s="55"/>
      <c r="M258" s="56"/>
      <c r="N258" s="56"/>
      <c r="O258" s="57"/>
      <c r="P258" s="57"/>
      <c r="Q258" s="58"/>
    </row>
    <row r="259" spans="1:17" x14ac:dyDescent="0.25">
      <c r="A259" s="62">
        <f t="shared" ref="A259:A264" si="3">+A258+1</f>
        <v>3</v>
      </c>
      <c r="B259" s="49"/>
      <c r="C259" s="50"/>
      <c r="D259" s="49"/>
      <c r="E259" s="64"/>
      <c r="F259" s="52"/>
      <c r="G259" s="52"/>
      <c r="H259" s="52"/>
      <c r="I259" s="55"/>
      <c r="J259" s="55"/>
      <c r="K259" s="55"/>
      <c r="L259" s="55"/>
      <c r="M259" s="56"/>
      <c r="N259" s="56"/>
      <c r="O259" s="57"/>
      <c r="P259" s="57"/>
      <c r="Q259" s="58"/>
    </row>
    <row r="260" spans="1:17" x14ac:dyDescent="0.25">
      <c r="A260" s="62">
        <f t="shared" si="3"/>
        <v>4</v>
      </c>
      <c r="B260" s="49"/>
      <c r="C260" s="50"/>
      <c r="D260" s="49"/>
      <c r="E260" s="64"/>
      <c r="F260" s="52"/>
      <c r="G260" s="52"/>
      <c r="H260" s="52"/>
      <c r="I260" s="55"/>
      <c r="J260" s="55"/>
      <c r="K260" s="55"/>
      <c r="L260" s="55"/>
      <c r="M260" s="56"/>
      <c r="N260" s="56"/>
      <c r="O260" s="57"/>
      <c r="P260" s="57"/>
      <c r="Q260" s="58"/>
    </row>
    <row r="261" spans="1:17" x14ac:dyDescent="0.25">
      <c r="A261" s="62">
        <f t="shared" si="3"/>
        <v>5</v>
      </c>
      <c r="B261" s="49"/>
      <c r="C261" s="50"/>
      <c r="D261" s="49"/>
      <c r="E261" s="64"/>
      <c r="F261" s="52"/>
      <c r="G261" s="52"/>
      <c r="H261" s="52"/>
      <c r="I261" s="55"/>
      <c r="J261" s="55"/>
      <c r="K261" s="55"/>
      <c r="L261" s="55"/>
      <c r="M261" s="56"/>
      <c r="N261" s="56"/>
      <c r="O261" s="57"/>
      <c r="P261" s="57"/>
      <c r="Q261" s="58"/>
    </row>
    <row r="262" spans="1:17" x14ac:dyDescent="0.25">
      <c r="A262" s="62">
        <f t="shared" si="3"/>
        <v>6</v>
      </c>
      <c r="B262" s="49"/>
      <c r="C262" s="50"/>
      <c r="D262" s="49"/>
      <c r="E262" s="64"/>
      <c r="F262" s="52"/>
      <c r="G262" s="52"/>
      <c r="H262" s="52"/>
      <c r="I262" s="55"/>
      <c r="J262" s="55"/>
      <c r="K262" s="55"/>
      <c r="L262" s="55"/>
      <c r="M262" s="56"/>
      <c r="N262" s="56"/>
      <c r="O262" s="57"/>
      <c r="P262" s="57"/>
      <c r="Q262" s="58"/>
    </row>
    <row r="263" spans="1:17" x14ac:dyDescent="0.25">
      <c r="A263" s="62">
        <f t="shared" si="3"/>
        <v>7</v>
      </c>
      <c r="B263" s="49"/>
      <c r="C263" s="50"/>
      <c r="D263" s="49"/>
      <c r="E263" s="64"/>
      <c r="F263" s="52"/>
      <c r="G263" s="52"/>
      <c r="H263" s="52"/>
      <c r="I263" s="55"/>
      <c r="J263" s="55"/>
      <c r="K263" s="55"/>
      <c r="L263" s="55"/>
      <c r="M263" s="56"/>
      <c r="N263" s="56"/>
      <c r="O263" s="57"/>
      <c r="P263" s="57"/>
      <c r="Q263" s="58"/>
    </row>
    <row r="264" spans="1:17" x14ac:dyDescent="0.25">
      <c r="A264" s="62">
        <f t="shared" si="3"/>
        <v>8</v>
      </c>
      <c r="B264" s="49"/>
      <c r="C264" s="50"/>
      <c r="D264" s="49"/>
      <c r="E264" s="64"/>
      <c r="F264" s="52"/>
      <c r="G264" s="52"/>
      <c r="H264" s="52"/>
      <c r="I264" s="55"/>
      <c r="J264" s="55"/>
      <c r="K264" s="55"/>
      <c r="L264" s="55"/>
      <c r="M264" s="56"/>
      <c r="N264" s="56"/>
      <c r="O264" s="57"/>
      <c r="P264" s="57"/>
      <c r="Q264" s="58"/>
    </row>
    <row r="265" spans="1:17" x14ac:dyDescent="0.25">
      <c r="A265" s="62"/>
      <c r="B265" s="63" t="s">
        <v>31</v>
      </c>
      <c r="C265" s="50"/>
      <c r="D265" s="49"/>
      <c r="E265" s="64"/>
      <c r="F265" s="52"/>
      <c r="G265" s="52"/>
      <c r="H265" s="52"/>
      <c r="I265" s="55"/>
      <c r="J265" s="55"/>
      <c r="K265" s="67">
        <f>SUM(K257:K264)</f>
        <v>0</v>
      </c>
      <c r="L265" s="67">
        <f>SUM(L257:L264)</f>
        <v>0</v>
      </c>
      <c r="M265" s="66">
        <f>SUM(M257:M264)</f>
        <v>0</v>
      </c>
      <c r="N265" s="67">
        <f>SUM(N257:N264)</f>
        <v>0</v>
      </c>
      <c r="O265" s="57"/>
      <c r="P265" s="57"/>
      <c r="Q265" s="68"/>
    </row>
    <row r="266" spans="1:17" x14ac:dyDescent="0.25">
      <c r="B266" s="69"/>
      <c r="C266" s="69"/>
      <c r="D266" s="69"/>
      <c r="E266" s="70"/>
      <c r="F266" s="69"/>
      <c r="G266" s="69"/>
      <c r="H266" s="69"/>
      <c r="I266" s="69"/>
      <c r="J266" s="69"/>
      <c r="K266" s="69"/>
      <c r="L266" s="69"/>
      <c r="M266" s="69"/>
      <c r="N266" s="69"/>
      <c r="O266" s="69"/>
      <c r="P266" s="69"/>
    </row>
    <row r="267" spans="1:17" ht="18.75" x14ac:dyDescent="0.25">
      <c r="B267" s="72" t="s">
        <v>172</v>
      </c>
      <c r="C267" s="89">
        <f>+K265</f>
        <v>0</v>
      </c>
      <c r="H267" s="76"/>
      <c r="I267" s="76"/>
      <c r="J267" s="76"/>
      <c r="K267" s="76"/>
      <c r="L267" s="76"/>
      <c r="M267" s="76"/>
      <c r="N267" s="69"/>
      <c r="O267" s="69"/>
      <c r="P267" s="69"/>
    </row>
    <row r="269" spans="1:17" ht="15.75" thickBot="1" x14ac:dyDescent="0.3"/>
    <row r="270" spans="1:17" ht="30.75" thickBot="1" x14ac:dyDescent="0.3">
      <c r="B270" s="90" t="s">
        <v>173</v>
      </c>
      <c r="C270" s="91" t="s">
        <v>174</v>
      </c>
      <c r="D270" s="90" t="s">
        <v>30</v>
      </c>
      <c r="E270" s="91" t="s">
        <v>175</v>
      </c>
    </row>
    <row r="271" spans="1:17" x14ac:dyDescent="0.25">
      <c r="B271" s="92" t="s">
        <v>176</v>
      </c>
      <c r="C271" s="93">
        <v>20</v>
      </c>
      <c r="D271" s="93">
        <v>0</v>
      </c>
      <c r="E271" s="1094">
        <f>+D271+D272+D273</f>
        <v>0</v>
      </c>
    </row>
    <row r="272" spans="1:17" x14ac:dyDescent="0.25">
      <c r="B272" s="92" t="s">
        <v>177</v>
      </c>
      <c r="C272" s="74">
        <v>30</v>
      </c>
      <c r="D272" s="668">
        <v>0</v>
      </c>
      <c r="E272" s="1095"/>
    </row>
    <row r="273" spans="2:17" ht="15.75" thickBot="1" x14ac:dyDescent="0.3">
      <c r="B273" s="92" t="s">
        <v>178</v>
      </c>
      <c r="C273" s="94">
        <v>40</v>
      </c>
      <c r="D273" s="94">
        <v>0</v>
      </c>
      <c r="E273" s="1096"/>
    </row>
    <row r="275" spans="2:17" ht="15.75" thickBot="1" x14ac:dyDescent="0.3"/>
    <row r="276" spans="2:17" ht="27" thickBot="1" x14ac:dyDescent="0.3">
      <c r="B276" s="1091" t="s">
        <v>179</v>
      </c>
      <c r="C276" s="1092"/>
      <c r="D276" s="1092"/>
      <c r="E276" s="1092"/>
      <c r="F276" s="1092"/>
      <c r="G276" s="1092"/>
      <c r="H276" s="1092"/>
      <c r="I276" s="1092"/>
      <c r="J276" s="1092"/>
      <c r="K276" s="1092"/>
      <c r="L276" s="1092"/>
      <c r="M276" s="1092"/>
      <c r="N276" s="1093"/>
    </row>
    <row r="278" spans="2:17" ht="75" x14ac:dyDescent="0.25">
      <c r="B278" s="78" t="s">
        <v>111</v>
      </c>
      <c r="C278" s="78" t="s">
        <v>112</v>
      </c>
      <c r="D278" s="78" t="s">
        <v>113</v>
      </c>
      <c r="E278" s="78" t="s">
        <v>114</v>
      </c>
      <c r="F278" s="78" t="s">
        <v>115</v>
      </c>
      <c r="G278" s="78" t="s">
        <v>116</v>
      </c>
      <c r="H278" s="78" t="s">
        <v>117</v>
      </c>
      <c r="I278" s="78" t="s">
        <v>118</v>
      </c>
      <c r="J278" s="1084" t="s">
        <v>119</v>
      </c>
      <c r="K278" s="1085"/>
      <c r="L278" s="1086"/>
      <c r="M278" s="78" t="s">
        <v>120</v>
      </c>
      <c r="N278" s="78" t="s">
        <v>121</v>
      </c>
      <c r="O278" s="78" t="s">
        <v>122</v>
      </c>
      <c r="P278" s="1084" t="s">
        <v>97</v>
      </c>
      <c r="Q278" s="1086"/>
    </row>
    <row r="279" spans="2:17" x14ac:dyDescent="0.25">
      <c r="B279" s="85" t="s">
        <v>180</v>
      </c>
      <c r="C279" s="85"/>
      <c r="D279" s="81" t="s">
        <v>950</v>
      </c>
      <c r="E279" s="81">
        <v>1037619948</v>
      </c>
      <c r="F279" s="81" t="s">
        <v>273</v>
      </c>
      <c r="G279" s="120">
        <v>41697</v>
      </c>
      <c r="H279" s="120">
        <v>41697</v>
      </c>
      <c r="I279" s="82" t="s">
        <v>467</v>
      </c>
      <c r="J279" s="82" t="s">
        <v>467</v>
      </c>
      <c r="K279" s="82" t="s">
        <v>467</v>
      </c>
      <c r="L279" s="82" t="s">
        <v>467</v>
      </c>
      <c r="M279" s="41" t="s">
        <v>295</v>
      </c>
      <c r="N279" s="41" t="s">
        <v>22</v>
      </c>
      <c r="O279" s="41" t="s">
        <v>21</v>
      </c>
      <c r="P279" s="993" t="s">
        <v>951</v>
      </c>
      <c r="Q279" s="993"/>
    </row>
    <row r="280" spans="2:17" x14ac:dyDescent="0.25">
      <c r="B280" s="85" t="s">
        <v>214</v>
      </c>
      <c r="C280" s="85"/>
      <c r="D280" s="81" t="s">
        <v>952</v>
      </c>
      <c r="E280" s="81">
        <v>32298712</v>
      </c>
      <c r="F280" s="81" t="s">
        <v>273</v>
      </c>
      <c r="G280" s="81" t="s">
        <v>126</v>
      </c>
      <c r="H280" s="120">
        <v>39758</v>
      </c>
      <c r="I280" s="82" t="s">
        <v>467</v>
      </c>
      <c r="J280" s="82" t="s">
        <v>467</v>
      </c>
      <c r="K280" s="82" t="s">
        <v>467</v>
      </c>
      <c r="L280" s="82" t="s">
        <v>467</v>
      </c>
      <c r="M280" s="41" t="s">
        <v>21</v>
      </c>
      <c r="N280" s="41" t="s">
        <v>22</v>
      </c>
      <c r="O280" s="41" t="s">
        <v>21</v>
      </c>
      <c r="P280" s="993" t="s">
        <v>951</v>
      </c>
      <c r="Q280" s="993"/>
    </row>
    <row r="281" spans="2:17" x14ac:dyDescent="0.25">
      <c r="B281" s="85" t="s">
        <v>208</v>
      </c>
      <c r="C281" s="85"/>
      <c r="D281" s="81" t="s">
        <v>953</v>
      </c>
      <c r="E281" s="81">
        <v>71369611</v>
      </c>
      <c r="F281" s="81" t="s">
        <v>954</v>
      </c>
      <c r="G281" s="81" t="s">
        <v>911</v>
      </c>
      <c r="H281" s="120">
        <v>41079</v>
      </c>
      <c r="I281" s="82"/>
      <c r="J281" s="82" t="s">
        <v>467</v>
      </c>
      <c r="K281" s="82" t="s">
        <v>467</v>
      </c>
      <c r="L281" s="82" t="s">
        <v>467</v>
      </c>
      <c r="M281" s="41" t="s">
        <v>21</v>
      </c>
      <c r="N281" s="41" t="s">
        <v>21</v>
      </c>
      <c r="O281" s="41" t="s">
        <v>21</v>
      </c>
      <c r="P281" s="993"/>
      <c r="Q281" s="993"/>
    </row>
    <row r="284" spans="2:17" ht="15.75" thickBot="1" x14ac:dyDescent="0.3"/>
    <row r="285" spans="2:17" ht="30" x14ac:dyDescent="0.25">
      <c r="B285" s="42" t="s">
        <v>20</v>
      </c>
      <c r="C285" s="42" t="s">
        <v>173</v>
      </c>
      <c r="D285" s="78" t="s">
        <v>174</v>
      </c>
      <c r="E285" s="42" t="s">
        <v>30</v>
      </c>
      <c r="F285" s="91" t="s">
        <v>194</v>
      </c>
      <c r="G285" s="96"/>
    </row>
    <row r="286" spans="2:17" ht="108" x14ac:dyDescent="0.2">
      <c r="B286" s="1097" t="s">
        <v>195</v>
      </c>
      <c r="C286" s="97" t="s">
        <v>196</v>
      </c>
      <c r="D286" s="668">
        <v>25</v>
      </c>
      <c r="E286" s="668">
        <v>0</v>
      </c>
      <c r="F286" s="1098">
        <f>+E286+E287+E288</f>
        <v>10</v>
      </c>
      <c r="G286" s="98"/>
    </row>
    <row r="287" spans="2:17" ht="96" x14ac:dyDescent="0.2">
      <c r="B287" s="1097"/>
      <c r="C287" s="97" t="s">
        <v>197</v>
      </c>
      <c r="D287" s="675">
        <v>25</v>
      </c>
      <c r="E287" s="668">
        <v>0</v>
      </c>
      <c r="F287" s="1099"/>
      <c r="G287" s="98"/>
    </row>
    <row r="288" spans="2:17" ht="60" x14ac:dyDescent="0.2">
      <c r="B288" s="1097"/>
      <c r="C288" s="97" t="s">
        <v>198</v>
      </c>
      <c r="D288" s="668">
        <v>10</v>
      </c>
      <c r="E288" s="668">
        <v>10</v>
      </c>
      <c r="F288" s="1100"/>
      <c r="G288" s="98"/>
    </row>
    <row r="289" spans="2:5" x14ac:dyDescent="0.25">
      <c r="C289"/>
    </row>
    <row r="292" spans="2:5" x14ac:dyDescent="0.25">
      <c r="B292" s="39" t="s">
        <v>199</v>
      </c>
    </row>
    <row r="295" spans="2:5" x14ac:dyDescent="0.25">
      <c r="B295" s="40" t="s">
        <v>20</v>
      </c>
      <c r="C295" s="40" t="s">
        <v>29</v>
      </c>
      <c r="D295" s="42" t="s">
        <v>30</v>
      </c>
      <c r="E295" s="42" t="s">
        <v>31</v>
      </c>
    </row>
    <row r="296" spans="2:5" ht="28.5" x14ac:dyDescent="0.25">
      <c r="B296" s="43" t="s">
        <v>200</v>
      </c>
      <c r="C296" s="44">
        <v>40</v>
      </c>
      <c r="D296" s="668">
        <f>+E271</f>
        <v>0</v>
      </c>
      <c r="E296" s="1081">
        <f>+D296+D297</f>
        <v>10</v>
      </c>
    </row>
    <row r="297" spans="2:5" ht="42.75" x14ac:dyDescent="0.25">
      <c r="B297" s="43" t="s">
        <v>201</v>
      </c>
      <c r="C297" s="44">
        <v>60</v>
      </c>
      <c r="D297" s="668">
        <f>+F286</f>
        <v>10</v>
      </c>
      <c r="E297" s="1082"/>
    </row>
  </sheetData>
  <mergeCells count="85">
    <mergeCell ref="E296:E297"/>
    <mergeCell ref="D247:E247"/>
    <mergeCell ref="B250:P250"/>
    <mergeCell ref="B253:N253"/>
    <mergeCell ref="E271:E273"/>
    <mergeCell ref="B276:N276"/>
    <mergeCell ref="J278:L278"/>
    <mergeCell ref="P278:Q278"/>
    <mergeCell ref="P279:Q279"/>
    <mergeCell ref="P280:Q280"/>
    <mergeCell ref="P281:Q281"/>
    <mergeCell ref="B286:B288"/>
    <mergeCell ref="F286:F288"/>
    <mergeCell ref="D246:E246"/>
    <mergeCell ref="O224:P224"/>
    <mergeCell ref="O225:P225"/>
    <mergeCell ref="O226:P226"/>
    <mergeCell ref="O227:P227"/>
    <mergeCell ref="B233:N233"/>
    <mergeCell ref="J238:L238"/>
    <mergeCell ref="P238:Q238"/>
    <mergeCell ref="P239:Q239"/>
    <mergeCell ref="P240:Q240"/>
    <mergeCell ref="P241:Q241"/>
    <mergeCell ref="P242:Q242"/>
    <mergeCell ref="B243:N243"/>
    <mergeCell ref="O223:P223"/>
    <mergeCell ref="C162:E162"/>
    <mergeCell ref="B166:C173"/>
    <mergeCell ref="B174:C174"/>
    <mergeCell ref="E192:E193"/>
    <mergeCell ref="M197:N197"/>
    <mergeCell ref="B211:B212"/>
    <mergeCell ref="C211:C212"/>
    <mergeCell ref="D211:E211"/>
    <mergeCell ref="C215:N215"/>
    <mergeCell ref="B217:N217"/>
    <mergeCell ref="O220:P220"/>
    <mergeCell ref="O221:P221"/>
    <mergeCell ref="O222:P222"/>
    <mergeCell ref="C161:N161"/>
    <mergeCell ref="P132:Q132"/>
    <mergeCell ref="P133:Q133"/>
    <mergeCell ref="P134:Q134"/>
    <mergeCell ref="B139:B141"/>
    <mergeCell ref="F139:F141"/>
    <mergeCell ref="E149:E150"/>
    <mergeCell ref="B154:P154"/>
    <mergeCell ref="B156:P156"/>
    <mergeCell ref="C158:N158"/>
    <mergeCell ref="C159:N159"/>
    <mergeCell ref="C160:N160"/>
    <mergeCell ref="J131:L131"/>
    <mergeCell ref="P131:Q131"/>
    <mergeCell ref="P88:Q88"/>
    <mergeCell ref="P90:Q90"/>
    <mergeCell ref="P91:Q91"/>
    <mergeCell ref="P93:Q93"/>
    <mergeCell ref="B96:N96"/>
    <mergeCell ref="D99:E99"/>
    <mergeCell ref="D100:E100"/>
    <mergeCell ref="B103:P103"/>
    <mergeCell ref="B106:N106"/>
    <mergeCell ref="E124:E126"/>
    <mergeCell ref="B129:N129"/>
    <mergeCell ref="C63:N63"/>
    <mergeCell ref="B65:N65"/>
    <mergeCell ref="O68:P68"/>
    <mergeCell ref="B82:N82"/>
    <mergeCell ref="J87:L87"/>
    <mergeCell ref="P87:Q87"/>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6:A196">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4"/>
  <sheetViews>
    <sheetView topLeftCell="A142" zoomScale="80" zoomScaleNormal="80" workbookViewId="0">
      <selection activeCell="B148" sqref="B148"/>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3716</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3717</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20</v>
      </c>
      <c r="D10" s="1076"/>
      <c r="E10" s="1077"/>
      <c r="F10" s="5"/>
      <c r="G10" s="5"/>
      <c r="H10" s="5"/>
      <c r="I10" s="5"/>
      <c r="J10" s="5"/>
      <c r="K10" s="5"/>
      <c r="L10" s="5"/>
      <c r="M10" s="5"/>
      <c r="N10" s="6"/>
    </row>
    <row r="11" spans="2:16" ht="16.5" thickBot="1" x14ac:dyDescent="0.3">
      <c r="B11" s="7" t="s">
        <v>10</v>
      </c>
      <c r="C11" s="8" t="s">
        <v>11</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20</v>
      </c>
      <c r="E15" s="18">
        <v>720995570</v>
      </c>
      <c r="F15" s="19">
        <v>265</v>
      </c>
      <c r="G15" s="20"/>
      <c r="I15" s="21"/>
      <c r="J15" s="21"/>
      <c r="K15" s="21"/>
      <c r="L15" s="21"/>
      <c r="M15" s="21"/>
      <c r="N15" s="15"/>
    </row>
    <row r="16" spans="2:16" x14ac:dyDescent="0.25">
      <c r="B16" s="1078"/>
      <c r="C16" s="1078"/>
      <c r="D16" s="672"/>
      <c r="E16" s="18"/>
      <c r="F16" s="19"/>
      <c r="G16" s="20"/>
      <c r="I16" s="21"/>
      <c r="J16" s="21"/>
      <c r="K16" s="21"/>
      <c r="L16" s="21"/>
      <c r="M16" s="21"/>
      <c r="N16" s="15"/>
    </row>
    <row r="17" spans="1:14" x14ac:dyDescent="0.25">
      <c r="B17" s="1078"/>
      <c r="C17" s="1078"/>
      <c r="D17" s="672"/>
      <c r="E17" s="18"/>
      <c r="F17" s="19"/>
      <c r="G17" s="20"/>
      <c r="I17" s="21"/>
      <c r="J17" s="21"/>
      <c r="K17" s="21"/>
      <c r="L17" s="21"/>
      <c r="M17" s="21"/>
      <c r="N17" s="15"/>
    </row>
    <row r="18" spans="1:14" x14ac:dyDescent="0.25">
      <c r="B18" s="1078"/>
      <c r="C18" s="1078"/>
      <c r="D18" s="672"/>
      <c r="E18" s="22"/>
      <c r="F18" s="19"/>
      <c r="G18" s="20"/>
      <c r="H18" s="23"/>
      <c r="I18" s="21"/>
      <c r="J18" s="21"/>
      <c r="K18" s="21"/>
      <c r="L18" s="21"/>
      <c r="M18" s="21"/>
      <c r="N18" s="24"/>
    </row>
    <row r="19" spans="1:14" x14ac:dyDescent="0.25">
      <c r="B19" s="1078"/>
      <c r="C19" s="1078"/>
      <c r="D19" s="672"/>
      <c r="E19" s="22"/>
      <c r="F19" s="19"/>
      <c r="G19" s="20"/>
      <c r="H19" s="23"/>
      <c r="I19" s="25"/>
      <c r="J19" s="25"/>
      <c r="K19" s="25"/>
      <c r="L19" s="25"/>
      <c r="M19" s="25"/>
      <c r="N19" s="24"/>
    </row>
    <row r="20" spans="1:14" x14ac:dyDescent="0.25">
      <c r="B20" s="1078"/>
      <c r="C20" s="1078"/>
      <c r="D20" s="672"/>
      <c r="E20" s="22"/>
      <c r="F20" s="19"/>
      <c r="G20" s="20"/>
      <c r="H20" s="23"/>
      <c r="I20" s="14"/>
      <c r="J20" s="14"/>
      <c r="K20" s="14"/>
      <c r="L20" s="14"/>
      <c r="M20" s="14"/>
      <c r="N20" s="24"/>
    </row>
    <row r="21" spans="1:14" x14ac:dyDescent="0.25">
      <c r="B21" s="1078"/>
      <c r="C21" s="1078"/>
      <c r="D21" s="672"/>
      <c r="E21" s="22"/>
      <c r="F21" s="19"/>
      <c r="G21" s="20"/>
      <c r="H21" s="23"/>
      <c r="I21" s="14"/>
      <c r="J21" s="14"/>
      <c r="K21" s="14"/>
      <c r="L21" s="14"/>
      <c r="M21" s="14"/>
      <c r="N21" s="24"/>
    </row>
    <row r="22" spans="1:14" ht="15.75" thickBot="1" x14ac:dyDescent="0.3">
      <c r="B22" s="1079" t="s">
        <v>16</v>
      </c>
      <c r="C22" s="1080"/>
      <c r="D22" s="672"/>
      <c r="E22" s="18">
        <v>720995570</v>
      </c>
      <c r="F22" s="19">
        <v>265</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212</v>
      </c>
      <c r="D24" s="32"/>
      <c r="E24" s="33">
        <f>E22</f>
        <v>720995570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c r="D30" s="668" t="s">
        <v>24</v>
      </c>
      <c r="E30"/>
      <c r="F30"/>
      <c r="G30"/>
      <c r="H30"/>
      <c r="I30" s="14"/>
      <c r="J30" s="14"/>
      <c r="K30" s="14"/>
      <c r="L30" s="14"/>
      <c r="M30" s="14"/>
      <c r="N30" s="15"/>
    </row>
    <row r="31" spans="1:14" x14ac:dyDescent="0.25">
      <c r="A31" s="36"/>
      <c r="B31" s="41" t="s">
        <v>25</v>
      </c>
      <c r="C31" s="41"/>
      <c r="D31" s="668" t="s">
        <v>24</v>
      </c>
      <c r="E31"/>
      <c r="F31"/>
      <c r="G31"/>
      <c r="H31"/>
      <c r="I31" s="14"/>
      <c r="J31" s="14"/>
      <c r="K31" s="14"/>
      <c r="L31" s="14"/>
      <c r="M31" s="14"/>
      <c r="N31" s="15"/>
    </row>
    <row r="32" spans="1:14" x14ac:dyDescent="0.25">
      <c r="A32" s="36"/>
      <c r="B32" s="41" t="s">
        <v>26</v>
      </c>
      <c r="C32" s="41"/>
      <c r="D32" s="668" t="s">
        <v>24</v>
      </c>
      <c r="E32"/>
      <c r="F32"/>
      <c r="G32"/>
      <c r="H32"/>
      <c r="I32" s="14"/>
      <c r="J32" s="14"/>
      <c r="K32" s="14"/>
      <c r="L32" s="14"/>
      <c r="M32" s="14"/>
      <c r="N32" s="15"/>
    </row>
    <row r="33" spans="1:17" x14ac:dyDescent="0.25">
      <c r="A33" s="36"/>
      <c r="B33" s="41" t="s">
        <v>27</v>
      </c>
      <c r="C33" s="41"/>
      <c r="D33" s="668"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0</v>
      </c>
      <c r="E40" s="1081">
        <f>+D40+D41</f>
        <v>0</v>
      </c>
      <c r="F40"/>
      <c r="G40"/>
      <c r="H40"/>
      <c r="I40" s="14"/>
      <c r="J40" s="14"/>
      <c r="K40" s="14"/>
      <c r="L40" s="14"/>
      <c r="M40" s="14"/>
      <c r="N40" s="15"/>
    </row>
    <row r="41" spans="1:17" ht="42.75" x14ac:dyDescent="0.25">
      <c r="A41" s="36"/>
      <c r="B41" s="43" t="s">
        <v>33</v>
      </c>
      <c r="C41" s="44">
        <v>60</v>
      </c>
      <c r="D41" s="668">
        <f>+F145</f>
        <v>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150" x14ac:dyDescent="0.25">
      <c r="A49" s="62">
        <v>1</v>
      </c>
      <c r="B49" s="49" t="s">
        <v>3717</v>
      </c>
      <c r="C49" s="49" t="s">
        <v>3717</v>
      </c>
      <c r="D49" s="49" t="s">
        <v>544</v>
      </c>
      <c r="E49" s="51" t="s">
        <v>3718</v>
      </c>
      <c r="F49" s="52" t="s">
        <v>21</v>
      </c>
      <c r="G49" s="53" t="s">
        <v>54</v>
      </c>
      <c r="H49" s="54" t="s">
        <v>3719</v>
      </c>
      <c r="I49" s="55" t="s">
        <v>2960</v>
      </c>
      <c r="J49" s="55" t="s">
        <v>22</v>
      </c>
      <c r="K49" s="51">
        <v>0</v>
      </c>
      <c r="L49" s="51">
        <v>6</v>
      </c>
      <c r="M49" s="51">
        <v>0</v>
      </c>
      <c r="N49" s="56"/>
      <c r="O49" s="57">
        <v>200000000</v>
      </c>
      <c r="P49" s="57">
        <v>12</v>
      </c>
      <c r="Q49" s="58" t="s">
        <v>3720</v>
      </c>
      <c r="R49" s="59"/>
      <c r="S49" s="59"/>
      <c r="T49" s="59"/>
      <c r="U49" s="59"/>
      <c r="V49" s="59"/>
      <c r="W49" s="59"/>
      <c r="X49" s="59"/>
      <c r="Y49" s="59"/>
      <c r="Z49" s="59"/>
    </row>
    <row r="50" spans="1:26" s="60" customFormat="1" ht="150" x14ac:dyDescent="0.25">
      <c r="A50" s="62">
        <f>+A49+1</f>
        <v>2</v>
      </c>
      <c r="B50" s="49" t="s">
        <v>3717</v>
      </c>
      <c r="C50" s="49" t="s">
        <v>3717</v>
      </c>
      <c r="D50" s="49" t="s">
        <v>544</v>
      </c>
      <c r="E50" s="51" t="s">
        <v>3721</v>
      </c>
      <c r="F50" s="52" t="s">
        <v>21</v>
      </c>
      <c r="G50" s="52" t="s">
        <v>54</v>
      </c>
      <c r="H50" s="52" t="s">
        <v>3722</v>
      </c>
      <c r="I50" s="55" t="s">
        <v>1014</v>
      </c>
      <c r="J50" s="55" t="s">
        <v>22</v>
      </c>
      <c r="K50" s="51">
        <v>0</v>
      </c>
      <c r="L50" s="51">
        <v>2</v>
      </c>
      <c r="M50" s="51">
        <v>0</v>
      </c>
      <c r="N50" s="56"/>
      <c r="O50" s="57">
        <v>25000000</v>
      </c>
      <c r="P50" s="57">
        <v>12</v>
      </c>
      <c r="Q50" s="58" t="s">
        <v>3720</v>
      </c>
      <c r="R50" s="59"/>
      <c r="S50" s="59"/>
      <c r="T50" s="59"/>
      <c r="U50" s="59"/>
      <c r="V50" s="59"/>
      <c r="W50" s="59"/>
      <c r="X50" s="59"/>
      <c r="Y50" s="59"/>
      <c r="Z50" s="59"/>
    </row>
    <row r="51" spans="1:26" s="60" customFormat="1" ht="150" x14ac:dyDescent="0.25">
      <c r="A51" s="62">
        <f t="shared" ref="A51:A56" si="0">+A50+1</f>
        <v>3</v>
      </c>
      <c r="B51" s="49" t="s">
        <v>3717</v>
      </c>
      <c r="C51" s="49" t="s">
        <v>3717</v>
      </c>
      <c r="D51" s="49" t="s">
        <v>544</v>
      </c>
      <c r="E51" s="51" t="s">
        <v>3723</v>
      </c>
      <c r="F51" s="52" t="s">
        <v>21</v>
      </c>
      <c r="G51" s="52" t="s">
        <v>54</v>
      </c>
      <c r="H51" s="52" t="s">
        <v>3724</v>
      </c>
      <c r="I51" s="55" t="s">
        <v>3725</v>
      </c>
      <c r="J51" s="55" t="s">
        <v>22</v>
      </c>
      <c r="K51" s="51">
        <v>0</v>
      </c>
      <c r="L51" s="51">
        <v>2</v>
      </c>
      <c r="M51" s="51">
        <v>0</v>
      </c>
      <c r="N51" s="56"/>
      <c r="O51" s="57">
        <v>110000000</v>
      </c>
      <c r="P51" s="57">
        <v>12</v>
      </c>
      <c r="Q51" s="58" t="s">
        <v>3720</v>
      </c>
      <c r="R51" s="59"/>
      <c r="S51" s="59"/>
      <c r="T51" s="59"/>
      <c r="U51" s="59"/>
      <c r="V51" s="59"/>
      <c r="W51" s="59"/>
      <c r="X51" s="59"/>
      <c r="Y51" s="59"/>
      <c r="Z51" s="59"/>
    </row>
    <row r="52" spans="1:26" s="60" customFormat="1" ht="150" x14ac:dyDescent="0.25">
      <c r="A52" s="62">
        <f t="shared" si="0"/>
        <v>4</v>
      </c>
      <c r="B52" s="49" t="s">
        <v>3717</v>
      </c>
      <c r="C52" s="49" t="s">
        <v>3717</v>
      </c>
      <c r="D52" s="49" t="s">
        <v>544</v>
      </c>
      <c r="E52" s="51" t="s">
        <v>3726</v>
      </c>
      <c r="F52" s="52" t="s">
        <v>21</v>
      </c>
      <c r="G52" s="52" t="s">
        <v>54</v>
      </c>
      <c r="H52" s="52" t="s">
        <v>3727</v>
      </c>
      <c r="I52" s="55" t="s">
        <v>3728</v>
      </c>
      <c r="J52" s="55" t="s">
        <v>22</v>
      </c>
      <c r="K52" s="51" t="s">
        <v>3729</v>
      </c>
      <c r="L52" s="51">
        <v>2</v>
      </c>
      <c r="M52" s="51">
        <v>0</v>
      </c>
      <c r="N52" s="56"/>
      <c r="O52" s="57">
        <v>115000000</v>
      </c>
      <c r="P52" s="57">
        <v>12</v>
      </c>
      <c r="Q52" s="58" t="s">
        <v>3720</v>
      </c>
      <c r="R52" s="59"/>
      <c r="S52" s="59"/>
      <c r="T52" s="59"/>
      <c r="U52" s="59"/>
      <c r="V52" s="59"/>
      <c r="W52" s="59"/>
      <c r="X52" s="59"/>
      <c r="Y52" s="59"/>
      <c r="Z52" s="59"/>
    </row>
    <row r="53" spans="1:26" s="60" customFormat="1" ht="150" x14ac:dyDescent="0.25">
      <c r="A53" s="62">
        <f t="shared" si="0"/>
        <v>5</v>
      </c>
      <c r="B53" s="49" t="s">
        <v>3717</v>
      </c>
      <c r="C53" s="49" t="s">
        <v>3717</v>
      </c>
      <c r="D53" s="49" t="s">
        <v>544</v>
      </c>
      <c r="E53" s="51" t="s">
        <v>3730</v>
      </c>
      <c r="F53" s="52" t="s">
        <v>21</v>
      </c>
      <c r="G53" s="52" t="s">
        <v>54</v>
      </c>
      <c r="H53" s="52" t="s">
        <v>3501</v>
      </c>
      <c r="I53" s="55" t="s">
        <v>3731</v>
      </c>
      <c r="J53" s="55" t="s">
        <v>22</v>
      </c>
      <c r="K53" s="51"/>
      <c r="L53" s="51">
        <v>1</v>
      </c>
      <c r="M53" s="51">
        <v>0</v>
      </c>
      <c r="N53" s="56"/>
      <c r="O53" s="57">
        <v>57500000</v>
      </c>
      <c r="P53" s="57">
        <v>12</v>
      </c>
      <c r="Q53" s="58" t="s">
        <v>3720</v>
      </c>
      <c r="R53" s="59"/>
      <c r="S53" s="59"/>
      <c r="T53" s="59"/>
      <c r="U53" s="59"/>
      <c r="V53" s="59"/>
      <c r="W53" s="59"/>
      <c r="X53" s="59"/>
      <c r="Y53" s="59"/>
      <c r="Z53" s="59"/>
    </row>
    <row r="54" spans="1:26" s="60" customFormat="1" ht="150" x14ac:dyDescent="0.25">
      <c r="A54" s="62">
        <f t="shared" si="0"/>
        <v>6</v>
      </c>
      <c r="B54" s="49" t="s">
        <v>3717</v>
      </c>
      <c r="C54" s="49" t="s">
        <v>3717</v>
      </c>
      <c r="D54" s="49" t="s">
        <v>544</v>
      </c>
      <c r="E54" s="51" t="s">
        <v>3732</v>
      </c>
      <c r="F54" s="52" t="s">
        <v>21</v>
      </c>
      <c r="G54" s="52" t="s">
        <v>54</v>
      </c>
      <c r="H54" s="52"/>
      <c r="I54" s="55" t="s">
        <v>2629</v>
      </c>
      <c r="J54" s="55" t="s">
        <v>22</v>
      </c>
      <c r="K54" s="51">
        <v>0</v>
      </c>
      <c r="L54" s="51">
        <v>0</v>
      </c>
      <c r="M54" s="51">
        <v>0</v>
      </c>
      <c r="N54" s="56"/>
      <c r="O54" s="57">
        <v>190000000</v>
      </c>
      <c r="P54" s="57">
        <v>12</v>
      </c>
      <c r="Q54" s="58" t="s">
        <v>3720</v>
      </c>
      <c r="R54" s="59"/>
      <c r="S54" s="59"/>
      <c r="T54" s="59"/>
      <c r="U54" s="59"/>
      <c r="V54" s="59"/>
      <c r="W54" s="59"/>
      <c r="X54" s="59"/>
      <c r="Y54" s="59"/>
      <c r="Z54" s="59"/>
    </row>
    <row r="55" spans="1:26" s="60" customFormat="1" ht="150" x14ac:dyDescent="0.25">
      <c r="A55" s="62">
        <f t="shared" si="0"/>
        <v>7</v>
      </c>
      <c r="B55" s="49" t="s">
        <v>3717</v>
      </c>
      <c r="C55" s="49" t="s">
        <v>3717</v>
      </c>
      <c r="D55" s="49" t="s">
        <v>544</v>
      </c>
      <c r="E55" s="51" t="s">
        <v>3733</v>
      </c>
      <c r="F55" s="52" t="s">
        <v>21</v>
      </c>
      <c r="G55" s="52" t="s">
        <v>54</v>
      </c>
      <c r="H55" s="52" t="s">
        <v>3734</v>
      </c>
      <c r="I55" s="55" t="s">
        <v>3735</v>
      </c>
      <c r="J55" s="55" t="s">
        <v>22</v>
      </c>
      <c r="K55" s="56">
        <v>3.48</v>
      </c>
      <c r="L55" s="51">
        <v>0</v>
      </c>
      <c r="M55" s="51">
        <v>0</v>
      </c>
      <c r="N55" s="56"/>
      <c r="O55" s="57">
        <v>80000000</v>
      </c>
      <c r="P55" s="57">
        <v>12</v>
      </c>
      <c r="Q55" s="58" t="s">
        <v>3720</v>
      </c>
      <c r="R55" s="59"/>
      <c r="S55" s="59"/>
      <c r="T55" s="59"/>
      <c r="U55" s="59"/>
      <c r="V55" s="59"/>
      <c r="W55" s="59"/>
      <c r="X55" s="59"/>
      <c r="Y55" s="59"/>
      <c r="Z55" s="59"/>
    </row>
    <row r="56" spans="1:26" s="60" customFormat="1" ht="150" x14ac:dyDescent="0.25">
      <c r="A56" s="62">
        <f t="shared" si="0"/>
        <v>8</v>
      </c>
      <c r="B56" s="49" t="s">
        <v>3717</v>
      </c>
      <c r="C56" s="49" t="s">
        <v>3717</v>
      </c>
      <c r="D56" s="49" t="s">
        <v>544</v>
      </c>
      <c r="E56" s="51" t="s">
        <v>3736</v>
      </c>
      <c r="F56" s="52" t="s">
        <v>21</v>
      </c>
      <c r="G56" s="52" t="s">
        <v>54</v>
      </c>
      <c r="H56" s="52" t="s">
        <v>3737</v>
      </c>
      <c r="I56" s="55" t="s">
        <v>246</v>
      </c>
      <c r="J56" s="55" t="s">
        <v>22</v>
      </c>
      <c r="K56" s="88">
        <v>9.1</v>
      </c>
      <c r="L56" s="51">
        <v>0</v>
      </c>
      <c r="M56" s="51">
        <v>0</v>
      </c>
      <c r="N56" s="56"/>
      <c r="O56" s="57">
        <v>257500000</v>
      </c>
      <c r="P56" s="57">
        <v>12</v>
      </c>
      <c r="Q56" s="58" t="s">
        <v>3720</v>
      </c>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SUM(K49:K56)</f>
        <v>12.58</v>
      </c>
      <c r="L57" s="67">
        <f>SUM(L49:L56)</f>
        <v>13</v>
      </c>
      <c r="M57" s="66">
        <f>SUM(M49:M56)</f>
        <v>0</v>
      </c>
      <c r="N57" s="67">
        <f>SUM(N49:N56)</f>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12.58</v>
      </c>
      <c r="D61" s="75"/>
      <c r="E61" s="74" t="s">
        <v>24</v>
      </c>
      <c r="F61" s="76"/>
      <c r="G61" s="76"/>
      <c r="H61" s="76"/>
      <c r="I61" s="76"/>
      <c r="J61" s="76"/>
      <c r="K61" s="76"/>
      <c r="L61" s="76"/>
      <c r="M61" s="76"/>
    </row>
    <row r="62" spans="1:26" s="69" customFormat="1" ht="30" customHeight="1" x14ac:dyDescent="0.25">
      <c r="B62" s="72" t="s">
        <v>82</v>
      </c>
      <c r="C62" s="73">
        <f>+M57</f>
        <v>0</v>
      </c>
      <c r="D62" s="75"/>
      <c r="E62" s="74" t="s">
        <v>24</v>
      </c>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ht="90.75" customHeight="1" x14ac:dyDescent="0.25">
      <c r="B69" s="81" t="s">
        <v>99</v>
      </c>
      <c r="C69" s="81" t="s">
        <v>100</v>
      </c>
      <c r="D69" s="82"/>
      <c r="E69" s="82">
        <v>0</v>
      </c>
      <c r="F69" s="83" t="s">
        <v>22</v>
      </c>
      <c r="G69" s="83" t="s">
        <v>22</v>
      </c>
      <c r="H69" s="83" t="s">
        <v>22</v>
      </c>
      <c r="I69" s="83" t="s">
        <v>54</v>
      </c>
      <c r="J69" s="83" t="s">
        <v>22</v>
      </c>
      <c r="K69" s="83" t="s">
        <v>22</v>
      </c>
      <c r="L69" s="83" t="s">
        <v>22</v>
      </c>
      <c r="M69" s="83" t="s">
        <v>22</v>
      </c>
      <c r="N69" s="83" t="s">
        <v>22</v>
      </c>
      <c r="O69" s="1089" t="s">
        <v>3738</v>
      </c>
      <c r="P69" s="1090"/>
      <c r="Q69" s="668" t="s">
        <v>22</v>
      </c>
    </row>
    <row r="70" spans="2:17" x14ac:dyDescent="0.25">
      <c r="B70" s="81"/>
      <c r="C70" s="81"/>
      <c r="D70" s="82"/>
      <c r="E70" s="82"/>
      <c r="F70" s="83"/>
      <c r="G70" s="83"/>
      <c r="H70" s="83"/>
      <c r="I70" s="84"/>
      <c r="J70" s="84"/>
      <c r="K70" s="41"/>
      <c r="L70" s="41"/>
      <c r="M70" s="41"/>
      <c r="N70" s="41"/>
      <c r="O70" s="994"/>
      <c r="P70" s="996"/>
      <c r="Q70" s="41"/>
    </row>
    <row r="71" spans="2:17" x14ac:dyDescent="0.25">
      <c r="B71" s="81"/>
      <c r="C71" s="81"/>
      <c r="D71" s="82"/>
      <c r="E71" s="82"/>
      <c r="F71" s="83"/>
      <c r="G71" s="83"/>
      <c r="H71" s="83"/>
      <c r="I71" s="84"/>
      <c r="J71" s="84"/>
      <c r="K71" s="41"/>
      <c r="L71" s="41"/>
      <c r="M71" s="41"/>
      <c r="N71" s="41"/>
      <c r="O71" s="994"/>
      <c r="P71" s="996"/>
      <c r="Q71" s="41"/>
    </row>
    <row r="72" spans="2:17" x14ac:dyDescent="0.25">
      <c r="B72" s="81"/>
      <c r="C72" s="81"/>
      <c r="D72" s="82"/>
      <c r="E72" s="82"/>
      <c r="F72" s="83"/>
      <c r="G72" s="83"/>
      <c r="H72" s="83"/>
      <c r="I72" s="84"/>
      <c r="J72" s="84"/>
      <c r="K72" s="41"/>
      <c r="L72" s="41"/>
      <c r="M72" s="41"/>
      <c r="N72" s="41"/>
      <c r="O72" s="994"/>
      <c r="P72" s="996"/>
      <c r="Q72" s="41"/>
    </row>
    <row r="73" spans="2:17" x14ac:dyDescent="0.25">
      <c r="B73" s="81"/>
      <c r="C73" s="81"/>
      <c r="D73" s="82"/>
      <c r="E73" s="82"/>
      <c r="F73" s="83"/>
      <c r="G73" s="83"/>
      <c r="H73" s="83"/>
      <c r="I73" s="84"/>
      <c r="J73" s="84"/>
      <c r="K73" s="41"/>
      <c r="L73" s="41"/>
      <c r="M73" s="41"/>
      <c r="N73" s="41"/>
      <c r="O73" s="994"/>
      <c r="P73" s="996"/>
      <c r="Q73" s="41"/>
    </row>
    <row r="74" spans="2:17" x14ac:dyDescent="0.25">
      <c r="B74" s="81"/>
      <c r="C74" s="81"/>
      <c r="D74" s="82"/>
      <c r="E74" s="82"/>
      <c r="F74" s="83"/>
      <c r="G74" s="83"/>
      <c r="H74" s="83"/>
      <c r="I74" s="84"/>
      <c r="J74" s="84"/>
      <c r="K74" s="41"/>
      <c r="L74" s="41"/>
      <c r="M74" s="41"/>
      <c r="N74" s="41"/>
      <c r="O74" s="994"/>
      <c r="P74" s="996"/>
      <c r="Q74" s="41"/>
    </row>
    <row r="75" spans="2:17" x14ac:dyDescent="0.25">
      <c r="B75" s="41"/>
      <c r="C75" s="41"/>
      <c r="D75" s="41"/>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5">
      <c r="B87" s="85" t="s">
        <v>123</v>
      </c>
      <c r="C87" s="85">
        <v>1</v>
      </c>
      <c r="D87" s="81" t="s">
        <v>3739</v>
      </c>
      <c r="E87" s="81">
        <v>70725287</v>
      </c>
      <c r="F87" s="81" t="s">
        <v>3740</v>
      </c>
      <c r="G87" s="81" t="s">
        <v>1314</v>
      </c>
      <c r="H87" s="81" t="s">
        <v>1314</v>
      </c>
      <c r="I87" s="81" t="s">
        <v>1314</v>
      </c>
      <c r="J87" s="81" t="s">
        <v>1314</v>
      </c>
      <c r="K87" s="81" t="s">
        <v>1314</v>
      </c>
      <c r="L87" s="81" t="s">
        <v>1314</v>
      </c>
      <c r="M87" s="41" t="s">
        <v>21</v>
      </c>
      <c r="N87" s="41" t="s">
        <v>22</v>
      </c>
      <c r="O87" s="41" t="s">
        <v>21</v>
      </c>
      <c r="P87" s="993" t="s">
        <v>3741</v>
      </c>
      <c r="Q87" s="993"/>
    </row>
    <row r="88" spans="2:17" ht="60.75" customHeight="1" x14ac:dyDescent="0.25">
      <c r="B88" s="85" t="s">
        <v>229</v>
      </c>
      <c r="C88" s="85">
        <v>1</v>
      </c>
      <c r="D88" s="81" t="s">
        <v>3742</v>
      </c>
      <c r="E88" s="81">
        <v>1047965959</v>
      </c>
      <c r="F88" s="81" t="s">
        <v>273</v>
      </c>
      <c r="G88" s="81" t="s">
        <v>1314</v>
      </c>
      <c r="H88" s="81" t="s">
        <v>1314</v>
      </c>
      <c r="I88" s="81" t="s">
        <v>1314</v>
      </c>
      <c r="J88" s="81" t="s">
        <v>1314</v>
      </c>
      <c r="K88" s="81" t="s">
        <v>1314</v>
      </c>
      <c r="L88" s="81" t="s">
        <v>1314</v>
      </c>
      <c r="M88" s="41" t="s">
        <v>21</v>
      </c>
      <c r="N88" s="41" t="s">
        <v>22</v>
      </c>
      <c r="O88" s="41" t="s">
        <v>21</v>
      </c>
      <c r="P88" s="668" t="s">
        <v>3743</v>
      </c>
      <c r="Q88" s="668"/>
    </row>
    <row r="89" spans="2:17" ht="33.6" customHeight="1" x14ac:dyDescent="0.25">
      <c r="B89" s="85"/>
      <c r="C89" s="85"/>
      <c r="D89" s="81"/>
      <c r="E89" s="81"/>
      <c r="F89" s="81"/>
      <c r="G89" s="81"/>
      <c r="H89" s="81"/>
      <c r="I89" s="82"/>
      <c r="J89" s="86"/>
      <c r="K89" s="84"/>
      <c r="L89" s="84"/>
      <c r="M89" s="41"/>
      <c r="N89" s="41"/>
      <c r="O89" s="41"/>
      <c r="P89" s="993"/>
      <c r="Q89" s="993"/>
    </row>
    <row r="91" spans="2:17" ht="15.75" thickBot="1" x14ac:dyDescent="0.3"/>
    <row r="92" spans="2:17" ht="27" thickBot="1" x14ac:dyDescent="0.3">
      <c r="B92" s="1091" t="s">
        <v>145</v>
      </c>
      <c r="C92" s="1092"/>
      <c r="D92" s="1092"/>
      <c r="E92" s="1092"/>
      <c r="F92" s="1092"/>
      <c r="G92" s="1092"/>
      <c r="H92" s="1092"/>
      <c r="I92" s="1092"/>
      <c r="J92" s="1092"/>
      <c r="K92" s="1092"/>
      <c r="L92" s="1092"/>
      <c r="M92" s="1092"/>
      <c r="N92" s="1093"/>
    </row>
    <row r="95" spans="2:17" ht="46.15" customHeight="1" x14ac:dyDescent="0.25">
      <c r="B95" s="79" t="s">
        <v>20</v>
      </c>
      <c r="C95" s="79" t="s">
        <v>146</v>
      </c>
      <c r="D95" s="1084" t="s">
        <v>97</v>
      </c>
      <c r="E95" s="1086"/>
    </row>
    <row r="96" spans="2:17" ht="46.9" customHeight="1" x14ac:dyDescent="0.25">
      <c r="B96" s="682" t="s">
        <v>147</v>
      </c>
      <c r="C96" s="668" t="s">
        <v>21</v>
      </c>
      <c r="D96" s="993"/>
      <c r="E96" s="993"/>
    </row>
    <row r="99" spans="1:26" ht="26.25" x14ac:dyDescent="0.25">
      <c r="B99" s="1072" t="s">
        <v>148</v>
      </c>
      <c r="C99" s="1073"/>
      <c r="D99" s="1073"/>
      <c r="E99" s="1073"/>
      <c r="F99" s="1073"/>
      <c r="G99" s="1073"/>
      <c r="H99" s="1073"/>
      <c r="I99" s="1073"/>
      <c r="J99" s="1073"/>
      <c r="K99" s="1073"/>
      <c r="L99" s="1073"/>
      <c r="M99" s="1073"/>
      <c r="N99" s="1073"/>
      <c r="O99" s="1073"/>
      <c r="P99" s="1073"/>
    </row>
    <row r="101" spans="1:26" ht="15.75" thickBot="1" x14ac:dyDescent="0.3"/>
    <row r="102" spans="1:26" ht="27" thickBot="1" x14ac:dyDescent="0.3">
      <c r="B102" s="1091" t="s">
        <v>149</v>
      </c>
      <c r="C102" s="1092"/>
      <c r="D102" s="1092"/>
      <c r="E102" s="1092"/>
      <c r="F102" s="1092"/>
      <c r="G102" s="1092"/>
      <c r="H102" s="1092"/>
      <c r="I102" s="1092"/>
      <c r="J102" s="1092"/>
      <c r="K102" s="1092"/>
      <c r="L102" s="1092"/>
      <c r="M102" s="1092"/>
      <c r="N102" s="1093"/>
    </row>
    <row r="104" spans="1:26" ht="15.75" thickBot="1" x14ac:dyDescent="0.3">
      <c r="M104" s="45"/>
      <c r="N104" s="45"/>
    </row>
    <row r="105" spans="1:26" s="14" customFormat="1" ht="109.5" customHeight="1" x14ac:dyDescent="0.25">
      <c r="B105" s="46" t="s">
        <v>36</v>
      </c>
      <c r="C105" s="46" t="s">
        <v>37</v>
      </c>
      <c r="D105" s="46" t="s">
        <v>38</v>
      </c>
      <c r="E105" s="46" t="s">
        <v>39</v>
      </c>
      <c r="F105" s="46" t="s">
        <v>40</v>
      </c>
      <c r="G105" s="46" t="s">
        <v>41</v>
      </c>
      <c r="H105" s="46" t="s">
        <v>42</v>
      </c>
      <c r="I105" s="46" t="s">
        <v>43</v>
      </c>
      <c r="J105" s="46" t="s">
        <v>44</v>
      </c>
      <c r="K105" s="46" t="s">
        <v>45</v>
      </c>
      <c r="L105" s="46" t="s">
        <v>46</v>
      </c>
      <c r="M105" s="47" t="s">
        <v>47</v>
      </c>
      <c r="N105" s="46" t="s">
        <v>48</v>
      </c>
      <c r="O105" s="46" t="s">
        <v>49</v>
      </c>
      <c r="P105" s="48" t="s">
        <v>50</v>
      </c>
      <c r="Q105" s="48" t="s">
        <v>51</v>
      </c>
    </row>
    <row r="106" spans="1:26" s="60" customFormat="1" ht="75" x14ac:dyDescent="0.25">
      <c r="A106" s="62">
        <v>1</v>
      </c>
      <c r="B106" s="49" t="s">
        <v>22</v>
      </c>
      <c r="C106" s="49" t="s">
        <v>22</v>
      </c>
      <c r="D106" s="49" t="s">
        <v>22</v>
      </c>
      <c r="E106" s="49" t="s">
        <v>22</v>
      </c>
      <c r="F106" s="49" t="s">
        <v>22</v>
      </c>
      <c r="G106" s="49" t="s">
        <v>22</v>
      </c>
      <c r="H106" s="49" t="s">
        <v>22</v>
      </c>
      <c r="I106" s="49" t="s">
        <v>22</v>
      </c>
      <c r="J106" s="49" t="s">
        <v>22</v>
      </c>
      <c r="K106" s="49" t="s">
        <v>22</v>
      </c>
      <c r="L106" s="49" t="s">
        <v>22</v>
      </c>
      <c r="M106" s="49" t="s">
        <v>22</v>
      </c>
      <c r="N106" s="56"/>
      <c r="O106" s="49" t="s">
        <v>22</v>
      </c>
      <c r="P106" s="49" t="s">
        <v>22</v>
      </c>
      <c r="Q106" s="61" t="s">
        <v>3715</v>
      </c>
      <c r="R106" s="59"/>
      <c r="S106" s="59"/>
      <c r="T106" s="59"/>
      <c r="U106" s="59"/>
      <c r="V106" s="59"/>
      <c r="W106" s="59"/>
      <c r="X106" s="59"/>
      <c r="Y106" s="59"/>
      <c r="Z106" s="59"/>
    </row>
    <row r="107" spans="1:26" s="60" customFormat="1" x14ac:dyDescent="0.25">
      <c r="A107" s="62">
        <f>+A106+1</f>
        <v>2</v>
      </c>
      <c r="B107" s="49"/>
      <c r="C107" s="50"/>
      <c r="D107" s="49"/>
      <c r="E107" s="64"/>
      <c r="F107" s="52"/>
      <c r="G107" s="52"/>
      <c r="H107" s="52"/>
      <c r="I107" s="55"/>
      <c r="J107" s="55"/>
      <c r="K107" s="55"/>
      <c r="L107" s="55"/>
      <c r="M107" s="56"/>
      <c r="N107" s="56"/>
      <c r="O107" s="57"/>
      <c r="P107" s="57"/>
      <c r="Q107" s="58"/>
      <c r="R107" s="59"/>
      <c r="S107" s="59"/>
      <c r="T107" s="59"/>
      <c r="U107" s="59"/>
      <c r="V107" s="59"/>
      <c r="W107" s="59"/>
      <c r="X107" s="59"/>
      <c r="Y107" s="59"/>
      <c r="Z107" s="59"/>
    </row>
    <row r="108" spans="1:26" s="60" customFormat="1" x14ac:dyDescent="0.25">
      <c r="A108" s="62">
        <f t="shared" ref="A108:A113" si="1">+A107+1</f>
        <v>3</v>
      </c>
      <c r="B108" s="49"/>
      <c r="C108" s="50"/>
      <c r="D108" s="49"/>
      <c r="E108" s="64"/>
      <c r="F108" s="52"/>
      <c r="G108" s="52"/>
      <c r="H108" s="52"/>
      <c r="I108" s="55"/>
      <c r="J108" s="55"/>
      <c r="K108" s="55"/>
      <c r="L108" s="55"/>
      <c r="M108" s="56"/>
      <c r="N108" s="56"/>
      <c r="O108" s="57"/>
      <c r="P108" s="57"/>
      <c r="Q108" s="58"/>
      <c r="R108" s="59"/>
      <c r="S108" s="59"/>
      <c r="T108" s="59"/>
      <c r="U108" s="59"/>
      <c r="V108" s="59"/>
      <c r="W108" s="59"/>
      <c r="X108" s="59"/>
      <c r="Y108" s="59"/>
      <c r="Z108" s="59"/>
    </row>
    <row r="109" spans="1:26" s="60" customFormat="1" x14ac:dyDescent="0.25">
      <c r="A109" s="62">
        <f t="shared" si="1"/>
        <v>4</v>
      </c>
      <c r="B109" s="49"/>
      <c r="C109" s="50"/>
      <c r="D109" s="49"/>
      <c r="E109" s="64"/>
      <c r="F109" s="52"/>
      <c r="G109" s="52"/>
      <c r="H109" s="52"/>
      <c r="I109" s="55"/>
      <c r="J109" s="55"/>
      <c r="K109" s="55"/>
      <c r="L109" s="55"/>
      <c r="M109" s="56"/>
      <c r="N109" s="56"/>
      <c r="O109" s="57"/>
      <c r="P109" s="57"/>
      <c r="Q109" s="58"/>
      <c r="R109" s="59"/>
      <c r="S109" s="59"/>
      <c r="T109" s="59"/>
      <c r="U109" s="59"/>
      <c r="V109" s="59"/>
      <c r="W109" s="59"/>
      <c r="X109" s="59"/>
      <c r="Y109" s="59"/>
      <c r="Z109" s="59"/>
    </row>
    <row r="110" spans="1:26" s="60" customFormat="1" x14ac:dyDescent="0.25">
      <c r="A110" s="62">
        <f t="shared" si="1"/>
        <v>5</v>
      </c>
      <c r="B110" s="49"/>
      <c r="C110" s="50"/>
      <c r="D110" s="49"/>
      <c r="E110" s="64"/>
      <c r="F110" s="52"/>
      <c r="G110" s="52"/>
      <c r="H110" s="52"/>
      <c r="I110" s="55"/>
      <c r="J110" s="55"/>
      <c r="K110" s="55"/>
      <c r="L110" s="55"/>
      <c r="M110" s="56"/>
      <c r="N110" s="56"/>
      <c r="O110" s="57"/>
      <c r="P110" s="57"/>
      <c r="Q110" s="58"/>
      <c r="R110" s="59"/>
      <c r="S110" s="59"/>
      <c r="T110" s="59"/>
      <c r="U110" s="59"/>
      <c r="V110" s="59"/>
      <c r="W110" s="59"/>
      <c r="X110" s="59"/>
      <c r="Y110" s="59"/>
      <c r="Z110" s="59"/>
    </row>
    <row r="111" spans="1:26" s="60" customFormat="1" x14ac:dyDescent="0.25">
      <c r="A111" s="62">
        <f t="shared" si="1"/>
        <v>6</v>
      </c>
      <c r="B111" s="49"/>
      <c r="C111" s="50"/>
      <c r="D111" s="49"/>
      <c r="E111" s="64"/>
      <c r="F111" s="52"/>
      <c r="G111" s="52"/>
      <c r="H111" s="52"/>
      <c r="I111" s="55"/>
      <c r="J111" s="55"/>
      <c r="K111" s="55"/>
      <c r="L111" s="55"/>
      <c r="M111" s="56"/>
      <c r="N111" s="56"/>
      <c r="O111" s="57"/>
      <c r="P111" s="57"/>
      <c r="Q111" s="58"/>
      <c r="R111" s="59"/>
      <c r="S111" s="59"/>
      <c r="T111" s="59"/>
      <c r="U111" s="59"/>
      <c r="V111" s="59"/>
      <c r="W111" s="59"/>
      <c r="X111" s="59"/>
      <c r="Y111" s="59"/>
      <c r="Z111" s="59"/>
    </row>
    <row r="112" spans="1:26" s="60" customFormat="1" x14ac:dyDescent="0.25">
      <c r="A112" s="62">
        <f t="shared" si="1"/>
        <v>7</v>
      </c>
      <c r="B112" s="49"/>
      <c r="C112" s="50"/>
      <c r="D112" s="49"/>
      <c r="E112" s="64"/>
      <c r="F112" s="52"/>
      <c r="G112" s="52"/>
      <c r="H112" s="52"/>
      <c r="I112" s="55"/>
      <c r="J112" s="55"/>
      <c r="K112" s="55"/>
      <c r="L112" s="55"/>
      <c r="M112" s="56"/>
      <c r="N112" s="56"/>
      <c r="O112" s="57"/>
      <c r="P112" s="57"/>
      <c r="Q112" s="58"/>
      <c r="R112" s="59"/>
      <c r="S112" s="59"/>
      <c r="T112" s="59"/>
      <c r="U112" s="59"/>
      <c r="V112" s="59"/>
      <c r="W112" s="59"/>
      <c r="X112" s="59"/>
      <c r="Y112" s="59"/>
      <c r="Z112" s="59"/>
    </row>
    <row r="113" spans="1:26" s="60" customFormat="1" x14ac:dyDescent="0.25">
      <c r="A113" s="62">
        <f t="shared" si="1"/>
        <v>8</v>
      </c>
      <c r="B113" s="49"/>
      <c r="C113" s="50"/>
      <c r="D113" s="49"/>
      <c r="E113" s="64"/>
      <c r="F113" s="52"/>
      <c r="G113" s="52"/>
      <c r="H113" s="52"/>
      <c r="I113" s="55"/>
      <c r="J113" s="55"/>
      <c r="K113" s="55"/>
      <c r="L113" s="55"/>
      <c r="M113" s="56"/>
      <c r="N113" s="56"/>
      <c r="O113" s="57"/>
      <c r="P113" s="57"/>
      <c r="Q113" s="58"/>
      <c r="R113" s="59"/>
      <c r="S113" s="59"/>
      <c r="T113" s="59"/>
      <c r="U113" s="59"/>
      <c r="V113" s="59"/>
      <c r="W113" s="59"/>
      <c r="X113" s="59"/>
      <c r="Y113" s="59"/>
      <c r="Z113" s="59"/>
    </row>
    <row r="114" spans="1:26" s="60" customFormat="1" x14ac:dyDescent="0.25">
      <c r="A114" s="62"/>
      <c r="B114" s="63" t="s">
        <v>31</v>
      </c>
      <c r="C114" s="50"/>
      <c r="D114" s="49"/>
      <c r="E114" s="64"/>
      <c r="F114" s="52"/>
      <c r="G114" s="52"/>
      <c r="H114" s="52"/>
      <c r="I114" s="55"/>
      <c r="J114" s="55"/>
      <c r="K114" s="67">
        <f t="shared" ref="K114:N114" si="2">SUM(K106:K113)</f>
        <v>0</v>
      </c>
      <c r="L114" s="67">
        <f t="shared" si="2"/>
        <v>0</v>
      </c>
      <c r="M114" s="66">
        <f t="shared" si="2"/>
        <v>0</v>
      </c>
      <c r="N114" s="67">
        <f t="shared" si="2"/>
        <v>0</v>
      </c>
      <c r="O114" s="57"/>
      <c r="P114" s="57"/>
      <c r="Q114" s="68"/>
    </row>
    <row r="115" spans="1:26" x14ac:dyDescent="0.25">
      <c r="B115" s="69"/>
      <c r="C115" s="69"/>
      <c r="D115" s="69"/>
      <c r="E115" s="70"/>
      <c r="F115" s="69"/>
      <c r="G115" s="69"/>
      <c r="H115" s="69"/>
      <c r="I115" s="69"/>
      <c r="J115" s="69"/>
      <c r="K115" s="69"/>
      <c r="L115" s="69"/>
      <c r="M115" s="69"/>
      <c r="N115" s="69"/>
      <c r="O115" s="69"/>
      <c r="P115" s="69"/>
    </row>
    <row r="116" spans="1:26" ht="18.75" x14ac:dyDescent="0.25">
      <c r="B116" s="72" t="s">
        <v>172</v>
      </c>
      <c r="C116" s="89">
        <f>+K114</f>
        <v>0</v>
      </c>
      <c r="H116" s="76"/>
      <c r="I116" s="76"/>
      <c r="J116" s="76"/>
      <c r="K116" s="76"/>
      <c r="L116" s="76"/>
      <c r="M116" s="76"/>
      <c r="N116" s="69"/>
      <c r="O116" s="69"/>
      <c r="P116" s="69"/>
    </row>
    <row r="118" spans="1:26" ht="15.75" thickBot="1" x14ac:dyDescent="0.3"/>
    <row r="119" spans="1:26" ht="37.15" customHeight="1" thickBot="1" x14ac:dyDescent="0.3">
      <c r="B119" s="90" t="s">
        <v>173</v>
      </c>
      <c r="C119" s="91" t="s">
        <v>174</v>
      </c>
      <c r="D119" s="90" t="s">
        <v>30</v>
      </c>
      <c r="E119" s="91" t="s">
        <v>175</v>
      </c>
    </row>
    <row r="120" spans="1:26" ht="41.45" customHeight="1" x14ac:dyDescent="0.25">
      <c r="B120" s="92" t="s">
        <v>176</v>
      </c>
      <c r="C120" s="93">
        <v>20</v>
      </c>
      <c r="D120" s="93">
        <v>0</v>
      </c>
      <c r="E120" s="1094">
        <f>+D120+D121+D122</f>
        <v>0</v>
      </c>
    </row>
    <row r="121" spans="1:26" x14ac:dyDescent="0.25">
      <c r="B121" s="92" t="s">
        <v>177</v>
      </c>
      <c r="C121" s="74">
        <v>30</v>
      </c>
      <c r="D121" s="668">
        <v>0</v>
      </c>
      <c r="E121" s="1095"/>
    </row>
    <row r="122" spans="1:26" ht="15.75" thickBot="1" x14ac:dyDescent="0.3">
      <c r="B122" s="92" t="s">
        <v>178</v>
      </c>
      <c r="C122" s="94">
        <v>40</v>
      </c>
      <c r="D122" s="94">
        <v>0</v>
      </c>
      <c r="E122" s="1096"/>
    </row>
    <row r="124" spans="1:26" ht="15.75" thickBot="1" x14ac:dyDescent="0.3"/>
    <row r="125" spans="1:26" ht="27" thickBot="1" x14ac:dyDescent="0.3">
      <c r="B125" s="1091" t="s">
        <v>179</v>
      </c>
      <c r="C125" s="1092"/>
      <c r="D125" s="1092"/>
      <c r="E125" s="1092"/>
      <c r="F125" s="1092"/>
      <c r="G125" s="1092"/>
      <c r="H125" s="1092"/>
      <c r="I125" s="1092"/>
      <c r="J125" s="1092"/>
      <c r="K125" s="1092"/>
      <c r="L125" s="1092"/>
      <c r="M125" s="1092"/>
      <c r="N125" s="1093"/>
    </row>
    <row r="127" spans="1:26" ht="76.5" customHeight="1" x14ac:dyDescent="0.25">
      <c r="B127" s="78" t="s">
        <v>111</v>
      </c>
      <c r="C127" s="78" t="s">
        <v>112</v>
      </c>
      <c r="D127" s="78" t="s">
        <v>113</v>
      </c>
      <c r="E127" s="78" t="s">
        <v>114</v>
      </c>
      <c r="F127" s="78" t="s">
        <v>115</v>
      </c>
      <c r="G127" s="78" t="s">
        <v>116</v>
      </c>
      <c r="H127" s="78" t="s">
        <v>117</v>
      </c>
      <c r="I127" s="78" t="s">
        <v>118</v>
      </c>
      <c r="J127" s="1084" t="s">
        <v>119</v>
      </c>
      <c r="K127" s="1085"/>
      <c r="L127" s="1086"/>
      <c r="M127" s="78" t="s">
        <v>120</v>
      </c>
      <c r="N127" s="78" t="s">
        <v>121</v>
      </c>
      <c r="O127" s="78" t="s">
        <v>122</v>
      </c>
      <c r="P127" s="1084" t="s">
        <v>97</v>
      </c>
      <c r="Q127" s="1086"/>
    </row>
    <row r="128" spans="1:26" ht="82.5" customHeight="1" x14ac:dyDescent="0.25">
      <c r="B128" s="85" t="s">
        <v>3744</v>
      </c>
      <c r="C128" s="675">
        <v>1</v>
      </c>
      <c r="D128" s="675" t="s">
        <v>3745</v>
      </c>
      <c r="E128" s="675">
        <v>1128423915</v>
      </c>
      <c r="F128" s="675" t="s">
        <v>3746</v>
      </c>
      <c r="G128" s="675" t="s">
        <v>3746</v>
      </c>
      <c r="H128" s="675" t="s">
        <v>3746</v>
      </c>
      <c r="I128" s="684" t="s">
        <v>54</v>
      </c>
      <c r="J128" s="675" t="s">
        <v>3746</v>
      </c>
      <c r="K128" s="675" t="s">
        <v>3746</v>
      </c>
      <c r="L128" s="675" t="s">
        <v>3746</v>
      </c>
      <c r="M128" s="668" t="s">
        <v>21</v>
      </c>
      <c r="N128" s="668" t="s">
        <v>22</v>
      </c>
      <c r="O128" s="668" t="s">
        <v>21</v>
      </c>
      <c r="P128" s="1089" t="s">
        <v>3747</v>
      </c>
      <c r="Q128" s="1090"/>
    </row>
    <row r="129" spans="2:17" ht="60.75" customHeight="1" x14ac:dyDescent="0.25">
      <c r="B129" s="85"/>
      <c r="C129" s="85"/>
      <c r="D129" s="81"/>
      <c r="E129" s="81"/>
      <c r="F129" s="81"/>
      <c r="G129" s="81"/>
      <c r="H129" s="81"/>
      <c r="I129" s="82"/>
      <c r="J129" s="86"/>
      <c r="K129" s="87"/>
      <c r="L129" s="84"/>
      <c r="M129" s="41"/>
      <c r="N129" s="41"/>
      <c r="O129" s="41"/>
      <c r="P129" s="668"/>
      <c r="Q129" s="668"/>
    </row>
    <row r="130" spans="2:17" ht="33.6" customHeight="1" x14ac:dyDescent="0.25">
      <c r="B130" s="85"/>
      <c r="C130" s="85"/>
      <c r="D130" s="81"/>
      <c r="E130" s="81"/>
      <c r="F130" s="81"/>
      <c r="G130" s="81"/>
      <c r="H130" s="81"/>
      <c r="I130" s="82"/>
      <c r="J130" s="86"/>
      <c r="K130" s="84"/>
      <c r="L130" s="84"/>
      <c r="M130" s="41"/>
      <c r="N130" s="41"/>
      <c r="O130" s="41"/>
      <c r="P130" s="993"/>
      <c r="Q130" s="993"/>
    </row>
    <row r="133" spans="2:17" ht="15.75" thickBot="1" x14ac:dyDescent="0.3"/>
    <row r="134" spans="2:17" ht="54" customHeight="1" x14ac:dyDescent="0.25">
      <c r="B134" s="42" t="s">
        <v>20</v>
      </c>
      <c r="C134" s="42" t="s">
        <v>173</v>
      </c>
      <c r="D134" s="78" t="s">
        <v>174</v>
      </c>
      <c r="E134" s="42" t="s">
        <v>30</v>
      </c>
      <c r="F134" s="91" t="s">
        <v>194</v>
      </c>
      <c r="G134" s="96"/>
    </row>
    <row r="135" spans="2:17" ht="120.75" customHeight="1" x14ac:dyDescent="0.2">
      <c r="B135" s="1097" t="s">
        <v>195</v>
      </c>
      <c r="C135" s="97" t="s">
        <v>196</v>
      </c>
      <c r="D135" s="668">
        <v>25</v>
      </c>
      <c r="E135" s="668">
        <v>0</v>
      </c>
      <c r="F135" s="1098">
        <f>+E135+E136+E137</f>
        <v>0</v>
      </c>
      <c r="G135" s="98"/>
    </row>
    <row r="136" spans="2:17" ht="76.150000000000006" customHeight="1" x14ac:dyDescent="0.2">
      <c r="B136" s="1097"/>
      <c r="C136" s="97" t="s">
        <v>197</v>
      </c>
      <c r="D136" s="675">
        <v>25</v>
      </c>
      <c r="E136" s="668">
        <v>0</v>
      </c>
      <c r="F136" s="1099"/>
      <c r="G136" s="98"/>
    </row>
    <row r="137" spans="2:17" ht="69" customHeight="1" x14ac:dyDescent="0.2">
      <c r="B137" s="1097"/>
      <c r="C137" s="97" t="s">
        <v>198</v>
      </c>
      <c r="D137" s="668">
        <v>10</v>
      </c>
      <c r="E137" s="668">
        <v>0</v>
      </c>
      <c r="F137" s="1100"/>
      <c r="G137" s="98"/>
    </row>
    <row r="138" spans="2:17" x14ac:dyDescent="0.25">
      <c r="C138"/>
    </row>
    <row r="141" spans="2:17" x14ac:dyDescent="0.25">
      <c r="B141" s="39" t="s">
        <v>199</v>
      </c>
    </row>
    <row r="144" spans="2:17" x14ac:dyDescent="0.25">
      <c r="B144" s="40" t="s">
        <v>20</v>
      </c>
      <c r="C144" s="40" t="s">
        <v>29</v>
      </c>
      <c r="D144" s="42" t="s">
        <v>30</v>
      </c>
      <c r="E144" s="42" t="s">
        <v>31</v>
      </c>
    </row>
    <row r="145" spans="2:16" ht="28.5" x14ac:dyDescent="0.25">
      <c r="B145" s="43" t="s">
        <v>200</v>
      </c>
      <c r="C145" s="44">
        <v>40</v>
      </c>
      <c r="D145" s="668">
        <f>+E120</f>
        <v>0</v>
      </c>
      <c r="E145" s="1081">
        <f>+D145+D146</f>
        <v>0</v>
      </c>
    </row>
    <row r="146" spans="2:16" ht="42.75" x14ac:dyDescent="0.25">
      <c r="B146" s="43" t="s">
        <v>201</v>
      </c>
      <c r="C146" s="44">
        <v>60</v>
      </c>
      <c r="D146" s="668">
        <f>+F135</f>
        <v>0</v>
      </c>
      <c r="E146" s="1082"/>
    </row>
    <row r="148" spans="2:16" x14ac:dyDescent="0.25">
      <c r="B148" s="1" t="s">
        <v>3748</v>
      </c>
    </row>
    <row r="150" spans="2:16" ht="26.25" x14ac:dyDescent="0.25">
      <c r="B150" s="1072" t="s">
        <v>1</v>
      </c>
      <c r="C150" s="1073"/>
      <c r="D150" s="1073"/>
      <c r="E150" s="1073"/>
      <c r="F150" s="1073"/>
      <c r="G150" s="1073"/>
      <c r="H150" s="1073"/>
      <c r="I150" s="1073"/>
      <c r="J150" s="1073"/>
      <c r="K150" s="1073"/>
      <c r="L150" s="1073"/>
      <c r="M150" s="1073"/>
      <c r="N150" s="1073"/>
      <c r="O150" s="1073"/>
      <c r="P150" s="1073"/>
    </row>
    <row r="152" spans="2:16" ht="26.25" x14ac:dyDescent="0.25">
      <c r="B152" s="1072" t="s">
        <v>2</v>
      </c>
      <c r="C152" s="1073"/>
      <c r="D152" s="1073"/>
      <c r="E152" s="1073"/>
      <c r="F152" s="1073"/>
      <c r="G152" s="1073"/>
      <c r="H152" s="1073"/>
      <c r="I152" s="1073"/>
      <c r="J152" s="1073"/>
      <c r="K152" s="1073"/>
      <c r="L152" s="1073"/>
      <c r="M152" s="1073"/>
      <c r="N152" s="1073"/>
      <c r="O152" s="1073"/>
      <c r="P152" s="1073"/>
    </row>
    <row r="153" spans="2:16" ht="15.75" thickBot="1" x14ac:dyDescent="0.3"/>
    <row r="154" spans="2:16" ht="21.75" thickBot="1" x14ac:dyDescent="0.3">
      <c r="B154" s="3" t="s">
        <v>3</v>
      </c>
      <c r="C154" s="1074" t="s">
        <v>3717</v>
      </c>
      <c r="D154" s="1074"/>
      <c r="E154" s="1074"/>
      <c r="F154" s="1074"/>
      <c r="G154" s="1074"/>
      <c r="H154" s="1074"/>
      <c r="I154" s="1074"/>
      <c r="J154" s="1074"/>
      <c r="K154" s="1074"/>
      <c r="L154" s="1074"/>
      <c r="M154" s="1074"/>
      <c r="N154" s="1075"/>
    </row>
    <row r="155" spans="2:16" ht="16.5" thickBot="1" x14ac:dyDescent="0.3">
      <c r="B155" s="4" t="s">
        <v>5</v>
      </c>
      <c r="C155" s="1074"/>
      <c r="D155" s="1074"/>
      <c r="E155" s="1074"/>
      <c r="F155" s="1074"/>
      <c r="G155" s="1074"/>
      <c r="H155" s="1074"/>
      <c r="I155" s="1074"/>
      <c r="J155" s="1074"/>
      <c r="K155" s="1074"/>
      <c r="L155" s="1074"/>
      <c r="M155" s="1074"/>
      <c r="N155" s="1075"/>
    </row>
    <row r="156" spans="2:16" ht="16.5" thickBot="1" x14ac:dyDescent="0.3">
      <c r="B156" s="4" t="s">
        <v>6</v>
      </c>
      <c r="C156" s="1074"/>
      <c r="D156" s="1074"/>
      <c r="E156" s="1074"/>
      <c r="F156" s="1074"/>
      <c r="G156" s="1074"/>
      <c r="H156" s="1074"/>
      <c r="I156" s="1074"/>
      <c r="J156" s="1074"/>
      <c r="K156" s="1074"/>
      <c r="L156" s="1074"/>
      <c r="M156" s="1074"/>
      <c r="N156" s="1075"/>
    </row>
    <row r="157" spans="2:16" ht="16.5" thickBot="1" x14ac:dyDescent="0.3">
      <c r="B157" s="4" t="s">
        <v>7</v>
      </c>
      <c r="C157" s="1074"/>
      <c r="D157" s="1074"/>
      <c r="E157" s="1074"/>
      <c r="F157" s="1074"/>
      <c r="G157" s="1074"/>
      <c r="H157" s="1074"/>
      <c r="I157" s="1074"/>
      <c r="J157" s="1074"/>
      <c r="K157" s="1074"/>
      <c r="L157" s="1074"/>
      <c r="M157" s="1074"/>
      <c r="N157" s="1075"/>
    </row>
    <row r="158" spans="2:16" ht="16.5" thickBot="1" x14ac:dyDescent="0.3">
      <c r="B158" s="4" t="s">
        <v>8</v>
      </c>
      <c r="C158" s="1076">
        <v>21</v>
      </c>
      <c r="D158" s="1076"/>
      <c r="E158" s="1077"/>
      <c r="F158" s="5"/>
      <c r="G158" s="5"/>
      <c r="H158" s="5"/>
      <c r="I158" s="5"/>
      <c r="J158" s="5"/>
      <c r="K158" s="5"/>
      <c r="L158" s="5"/>
      <c r="M158" s="5"/>
      <c r="N158" s="6"/>
    </row>
    <row r="159" spans="2:16" ht="16.5" thickBot="1" x14ac:dyDescent="0.3">
      <c r="B159" s="7" t="s">
        <v>10</v>
      </c>
      <c r="C159" s="8" t="s">
        <v>11</v>
      </c>
      <c r="D159" s="9"/>
      <c r="E159" s="9"/>
      <c r="F159" s="9"/>
      <c r="G159" s="9"/>
      <c r="H159" s="9"/>
      <c r="I159" s="9"/>
      <c r="J159" s="9"/>
      <c r="K159" s="9"/>
      <c r="L159" s="9"/>
      <c r="M159" s="9"/>
      <c r="N159" s="10"/>
    </row>
    <row r="160" spans="2:16" ht="15.75" x14ac:dyDescent="0.25">
      <c r="B160" s="11"/>
      <c r="C160" s="12"/>
      <c r="D160" s="13"/>
      <c r="E160" s="13"/>
      <c r="F160" s="13"/>
      <c r="G160" s="13"/>
      <c r="H160" s="13"/>
      <c r="I160" s="14"/>
      <c r="J160" s="14"/>
      <c r="K160" s="14"/>
      <c r="L160" s="14"/>
      <c r="M160" s="14"/>
      <c r="N160" s="13"/>
    </row>
    <row r="161" spans="1:14" x14ac:dyDescent="0.25">
      <c r="I161" s="14"/>
      <c r="J161" s="14"/>
      <c r="K161" s="14"/>
      <c r="L161" s="14"/>
      <c r="M161" s="14"/>
      <c r="N161" s="15"/>
    </row>
    <row r="162" spans="1:14" x14ac:dyDescent="0.25">
      <c r="B162" s="1078" t="s">
        <v>12</v>
      </c>
      <c r="C162" s="1078"/>
      <c r="D162" s="672" t="s">
        <v>13</v>
      </c>
      <c r="E162" s="672" t="s">
        <v>14</v>
      </c>
      <c r="F162" s="672" t="s">
        <v>15</v>
      </c>
      <c r="G162" s="16"/>
      <c r="I162" s="17"/>
      <c r="J162" s="17"/>
      <c r="K162" s="17"/>
      <c r="L162" s="17"/>
      <c r="M162" s="17"/>
      <c r="N162" s="15"/>
    </row>
    <row r="163" spans="1:14" x14ac:dyDescent="0.25">
      <c r="B163" s="1078"/>
      <c r="C163" s="1078"/>
      <c r="D163" s="672">
        <v>21</v>
      </c>
      <c r="E163" s="18">
        <v>1310303230</v>
      </c>
      <c r="F163" s="19">
        <v>449</v>
      </c>
      <c r="G163" s="20"/>
      <c r="I163" s="21"/>
      <c r="J163" s="21"/>
      <c r="K163" s="21"/>
      <c r="L163" s="21"/>
      <c r="M163" s="21"/>
      <c r="N163" s="15"/>
    </row>
    <row r="164" spans="1:14" x14ac:dyDescent="0.25">
      <c r="B164" s="1078"/>
      <c r="C164" s="1078"/>
      <c r="D164" s="672"/>
      <c r="E164" s="18"/>
      <c r="F164" s="19"/>
      <c r="G164" s="20"/>
      <c r="I164" s="21"/>
      <c r="J164" s="21"/>
      <c r="K164" s="21"/>
      <c r="L164" s="21"/>
      <c r="M164" s="21"/>
      <c r="N164" s="15"/>
    </row>
    <row r="165" spans="1:14" x14ac:dyDescent="0.25">
      <c r="B165" s="1078"/>
      <c r="C165" s="1078"/>
      <c r="D165" s="672"/>
      <c r="E165" s="18"/>
      <c r="F165" s="19"/>
      <c r="G165" s="20"/>
      <c r="I165" s="21"/>
      <c r="J165" s="21"/>
      <c r="K165" s="21"/>
      <c r="L165" s="21"/>
      <c r="M165" s="21"/>
      <c r="N165" s="15"/>
    </row>
    <row r="166" spans="1:14" x14ac:dyDescent="0.25">
      <c r="B166" s="1078"/>
      <c r="C166" s="1078"/>
      <c r="D166" s="672"/>
      <c r="E166" s="22"/>
      <c r="F166" s="19"/>
      <c r="G166" s="20"/>
      <c r="H166" s="23"/>
      <c r="I166" s="21"/>
      <c r="J166" s="21"/>
      <c r="K166" s="21"/>
      <c r="L166" s="21"/>
      <c r="M166" s="21"/>
      <c r="N166" s="24"/>
    </row>
    <row r="167" spans="1:14" x14ac:dyDescent="0.25">
      <c r="B167" s="1078"/>
      <c r="C167" s="1078"/>
      <c r="D167" s="672"/>
      <c r="E167" s="22"/>
      <c r="F167" s="19"/>
      <c r="G167" s="20"/>
      <c r="H167" s="23"/>
      <c r="I167" s="25"/>
      <c r="J167" s="25"/>
      <c r="K167" s="25"/>
      <c r="L167" s="25"/>
      <c r="M167" s="25"/>
      <c r="N167" s="24"/>
    </row>
    <row r="168" spans="1:14" x14ac:dyDescent="0.25">
      <c r="B168" s="1078"/>
      <c r="C168" s="1078"/>
      <c r="D168" s="672"/>
      <c r="E168" s="22"/>
      <c r="F168" s="19"/>
      <c r="G168" s="20"/>
      <c r="H168" s="23"/>
      <c r="I168" s="14"/>
      <c r="J168" s="14"/>
      <c r="K168" s="14"/>
      <c r="L168" s="14"/>
      <c r="M168" s="14"/>
      <c r="N168" s="24"/>
    </row>
    <row r="169" spans="1:14" x14ac:dyDescent="0.25">
      <c r="B169" s="1078"/>
      <c r="C169" s="1078"/>
      <c r="D169" s="672"/>
      <c r="E169" s="22"/>
      <c r="F169" s="19"/>
      <c r="G169" s="20"/>
      <c r="H169" s="23"/>
      <c r="I169" s="14"/>
      <c r="J169" s="14"/>
      <c r="K169" s="14"/>
      <c r="L169" s="14"/>
      <c r="M169" s="14"/>
      <c r="N169" s="24"/>
    </row>
    <row r="170" spans="1:14" ht="15.75" thickBot="1" x14ac:dyDescent="0.3">
      <c r="B170" s="1079" t="s">
        <v>16</v>
      </c>
      <c r="C170" s="1080"/>
      <c r="D170" s="672"/>
      <c r="E170" s="18">
        <v>1310303230</v>
      </c>
      <c r="F170" s="19">
        <v>449</v>
      </c>
      <c r="G170" s="20"/>
      <c r="H170" s="23"/>
      <c r="I170" s="14"/>
      <c r="J170" s="14"/>
      <c r="K170" s="14"/>
      <c r="L170" s="14"/>
      <c r="M170" s="14"/>
      <c r="N170" s="24"/>
    </row>
    <row r="171" spans="1:14" ht="45.75" thickBot="1" x14ac:dyDescent="0.3">
      <c r="A171" s="27"/>
      <c r="B171" s="28" t="s">
        <v>17</v>
      </c>
      <c r="C171" s="28" t="s">
        <v>18</v>
      </c>
      <c r="E171" s="17"/>
      <c r="F171" s="17"/>
      <c r="G171" s="17"/>
      <c r="H171" s="17"/>
      <c r="I171" s="29"/>
      <c r="J171" s="29"/>
      <c r="K171" s="29"/>
      <c r="L171" s="29"/>
      <c r="M171" s="29"/>
    </row>
    <row r="172" spans="1:14" ht="15.75" thickBot="1" x14ac:dyDescent="0.3">
      <c r="A172" s="30">
        <v>1</v>
      </c>
      <c r="C172" s="31">
        <f>+(F170*80)/100</f>
        <v>359.2</v>
      </c>
      <c r="D172" s="32"/>
      <c r="E172" s="33">
        <f>E170</f>
        <v>1310303230</v>
      </c>
      <c r="F172" s="34"/>
      <c r="G172" s="34"/>
      <c r="H172" s="34"/>
      <c r="I172" s="35"/>
      <c r="J172" s="35"/>
      <c r="K172" s="35"/>
      <c r="L172" s="35"/>
      <c r="M172" s="35"/>
    </row>
    <row r="173" spans="1:14" x14ac:dyDescent="0.25">
      <c r="A173" s="36"/>
      <c r="C173" s="37"/>
      <c r="D173" s="21"/>
      <c r="E173" s="38"/>
      <c r="F173" s="34"/>
      <c r="G173" s="34"/>
      <c r="H173" s="34"/>
      <c r="I173" s="35"/>
      <c r="J173" s="35"/>
      <c r="K173" s="35"/>
      <c r="L173" s="35"/>
      <c r="M173" s="35"/>
    </row>
    <row r="174" spans="1:14" x14ac:dyDescent="0.25">
      <c r="A174" s="36"/>
      <c r="C174" s="37"/>
      <c r="D174" s="21"/>
      <c r="E174" s="38"/>
      <c r="F174" s="34"/>
      <c r="G174" s="34"/>
      <c r="H174" s="34"/>
      <c r="I174" s="35"/>
      <c r="J174" s="35"/>
      <c r="K174" s="35"/>
      <c r="L174" s="35"/>
      <c r="M174" s="35"/>
    </row>
    <row r="175" spans="1:14" x14ac:dyDescent="0.25">
      <c r="A175" s="36"/>
      <c r="B175" s="39" t="s">
        <v>19</v>
      </c>
      <c r="C175"/>
      <c r="D175"/>
      <c r="E175"/>
      <c r="F175"/>
      <c r="G175"/>
      <c r="H175"/>
      <c r="I175" s="14"/>
      <c r="J175" s="14"/>
      <c r="K175" s="14"/>
      <c r="L175" s="14"/>
      <c r="M175" s="14"/>
      <c r="N175" s="15"/>
    </row>
    <row r="176" spans="1:14" x14ac:dyDescent="0.25">
      <c r="A176" s="36"/>
      <c r="B176"/>
      <c r="C176"/>
      <c r="D176"/>
      <c r="E176"/>
      <c r="F176"/>
      <c r="G176"/>
      <c r="H176"/>
      <c r="I176" s="14"/>
      <c r="J176" s="14"/>
      <c r="K176" s="14"/>
      <c r="L176" s="14"/>
      <c r="M176" s="14"/>
      <c r="N176" s="15"/>
    </row>
    <row r="177" spans="1:14" x14ac:dyDescent="0.25">
      <c r="A177" s="36"/>
      <c r="B177" s="40" t="s">
        <v>20</v>
      </c>
      <c r="C177" s="40" t="s">
        <v>21</v>
      </c>
      <c r="D177" s="40" t="s">
        <v>22</v>
      </c>
      <c r="E177"/>
      <c r="F177"/>
      <c r="G177"/>
      <c r="H177"/>
      <c r="I177" s="14"/>
      <c r="J177" s="14"/>
      <c r="K177" s="14"/>
      <c r="L177" s="14"/>
      <c r="M177" s="14"/>
      <c r="N177" s="15"/>
    </row>
    <row r="178" spans="1:14" x14ac:dyDescent="0.25">
      <c r="A178" s="36"/>
      <c r="B178" s="41" t="s">
        <v>23</v>
      </c>
      <c r="C178" s="41"/>
      <c r="D178" s="668" t="s">
        <v>24</v>
      </c>
      <c r="E178"/>
      <c r="F178"/>
      <c r="G178"/>
      <c r="H178"/>
      <c r="I178" s="14"/>
      <c r="J178" s="14"/>
      <c r="K178" s="14"/>
      <c r="L178" s="14"/>
      <c r="M178" s="14"/>
      <c r="N178" s="15"/>
    </row>
    <row r="179" spans="1:14" x14ac:dyDescent="0.25">
      <c r="A179" s="36"/>
      <c r="B179" s="41" t="s">
        <v>25</v>
      </c>
      <c r="C179" s="41"/>
      <c r="D179" s="668" t="s">
        <v>24</v>
      </c>
      <c r="E179"/>
      <c r="F179"/>
      <c r="G179"/>
      <c r="H179"/>
      <c r="I179" s="14"/>
      <c r="J179" s="14"/>
      <c r="K179" s="14"/>
      <c r="L179" s="14"/>
      <c r="M179" s="14"/>
      <c r="N179" s="15"/>
    </row>
    <row r="180" spans="1:14" x14ac:dyDescent="0.25">
      <c r="A180" s="36"/>
      <c r="B180" s="41" t="s">
        <v>26</v>
      </c>
      <c r="C180" s="41"/>
      <c r="D180" s="668" t="s">
        <v>24</v>
      </c>
      <c r="E180"/>
      <c r="F180"/>
      <c r="G180"/>
      <c r="H180"/>
      <c r="I180" s="14"/>
      <c r="J180" s="14"/>
      <c r="K180" s="14"/>
      <c r="L180" s="14"/>
      <c r="M180" s="14"/>
      <c r="N180" s="15"/>
    </row>
    <row r="181" spans="1:14" x14ac:dyDescent="0.25">
      <c r="A181" s="36"/>
      <c r="B181" s="41" t="s">
        <v>27</v>
      </c>
      <c r="C181" s="41"/>
      <c r="D181" s="668" t="s">
        <v>24</v>
      </c>
      <c r="E181"/>
      <c r="F181"/>
      <c r="G181"/>
      <c r="H181"/>
      <c r="I181" s="14"/>
      <c r="J181" s="14"/>
      <c r="K181" s="14"/>
      <c r="L181" s="14"/>
      <c r="M181" s="14"/>
      <c r="N181" s="15"/>
    </row>
    <row r="182" spans="1:14" x14ac:dyDescent="0.25">
      <c r="A182" s="36"/>
      <c r="B182"/>
      <c r="C182"/>
      <c r="D182"/>
      <c r="E182"/>
      <c r="F182"/>
      <c r="G182"/>
      <c r="H182"/>
      <c r="I182" s="14"/>
      <c r="J182" s="14"/>
      <c r="K182" s="14"/>
      <c r="L182" s="14"/>
      <c r="M182" s="14"/>
      <c r="N182" s="15"/>
    </row>
    <row r="183" spans="1:14" x14ac:dyDescent="0.25">
      <c r="A183" s="36"/>
      <c r="B183"/>
      <c r="C183"/>
      <c r="D183"/>
      <c r="E183"/>
      <c r="F183"/>
      <c r="G183"/>
      <c r="H183"/>
      <c r="I183" s="14"/>
      <c r="J183" s="14"/>
      <c r="K183" s="14"/>
      <c r="L183" s="14"/>
      <c r="M183" s="14"/>
      <c r="N183" s="15"/>
    </row>
    <row r="184" spans="1:14" x14ac:dyDescent="0.25">
      <c r="A184" s="36"/>
      <c r="B184" s="39" t="s">
        <v>28</v>
      </c>
      <c r="C184"/>
      <c r="D184"/>
      <c r="E184"/>
      <c r="F184"/>
      <c r="G184"/>
      <c r="H184"/>
      <c r="I184" s="14"/>
      <c r="J184" s="14"/>
      <c r="K184" s="14"/>
      <c r="L184" s="14"/>
      <c r="M184" s="14"/>
      <c r="N184" s="15"/>
    </row>
    <row r="185" spans="1:14" x14ac:dyDescent="0.25">
      <c r="A185" s="36"/>
      <c r="B185"/>
      <c r="C185"/>
      <c r="D185"/>
      <c r="E185"/>
      <c r="F185"/>
      <c r="G185"/>
      <c r="H185"/>
      <c r="I185" s="14"/>
      <c r="J185" s="14"/>
      <c r="K185" s="14"/>
      <c r="L185" s="14"/>
      <c r="M185" s="14"/>
      <c r="N185" s="15"/>
    </row>
    <row r="186" spans="1:14" x14ac:dyDescent="0.25">
      <c r="A186" s="36"/>
      <c r="B186"/>
      <c r="C186"/>
      <c r="D186"/>
      <c r="E186"/>
      <c r="F186"/>
      <c r="G186"/>
      <c r="H186"/>
      <c r="I186" s="14"/>
      <c r="J186" s="14"/>
      <c r="K186" s="14"/>
      <c r="L186" s="14"/>
      <c r="M186" s="14"/>
      <c r="N186" s="15"/>
    </row>
    <row r="187" spans="1:14" x14ac:dyDescent="0.25">
      <c r="A187" s="36"/>
      <c r="B187" s="40" t="s">
        <v>20</v>
      </c>
      <c r="C187" s="40" t="s">
        <v>29</v>
      </c>
      <c r="D187" s="42" t="s">
        <v>30</v>
      </c>
      <c r="E187" s="42" t="s">
        <v>31</v>
      </c>
      <c r="F187"/>
      <c r="G187"/>
      <c r="H187"/>
      <c r="I187" s="14"/>
      <c r="J187" s="14"/>
      <c r="K187" s="14"/>
      <c r="L187" s="14"/>
      <c r="M187" s="14"/>
      <c r="N187" s="15"/>
    </row>
    <row r="188" spans="1:14" ht="28.5" x14ac:dyDescent="0.25">
      <c r="A188" s="36"/>
      <c r="B188" s="43" t="s">
        <v>32</v>
      </c>
      <c r="C188" s="44">
        <v>40</v>
      </c>
      <c r="D188" s="668">
        <v>0</v>
      </c>
      <c r="E188" s="1081">
        <f>+D188+D189</f>
        <v>0</v>
      </c>
      <c r="F188"/>
      <c r="G188"/>
      <c r="H188"/>
      <c r="I188" s="14"/>
      <c r="J188" s="14"/>
      <c r="K188" s="14"/>
      <c r="L188" s="14"/>
      <c r="M188" s="14"/>
      <c r="N188" s="15"/>
    </row>
    <row r="189" spans="1:14" ht="42.75" x14ac:dyDescent="0.25">
      <c r="A189" s="36"/>
      <c r="B189" s="43" t="s">
        <v>33</v>
      </c>
      <c r="C189" s="44">
        <v>60</v>
      </c>
      <c r="D189" s="668">
        <f>+F293</f>
        <v>0</v>
      </c>
      <c r="E189" s="1082"/>
      <c r="F189"/>
      <c r="G189"/>
      <c r="H189"/>
      <c r="I189" s="14"/>
      <c r="J189" s="14"/>
      <c r="K189" s="14"/>
      <c r="L189" s="14"/>
      <c r="M189" s="14"/>
      <c r="N189" s="15"/>
    </row>
    <row r="190" spans="1:14" x14ac:dyDescent="0.25">
      <c r="A190" s="36"/>
      <c r="C190" s="37"/>
      <c r="D190" s="21"/>
      <c r="E190" s="38"/>
      <c r="F190" s="34"/>
      <c r="G190" s="34"/>
      <c r="H190" s="34"/>
      <c r="I190" s="35"/>
      <c r="J190" s="35"/>
      <c r="K190" s="35"/>
      <c r="L190" s="35"/>
      <c r="M190" s="35"/>
    </row>
    <row r="191" spans="1:14" x14ac:dyDescent="0.25">
      <c r="A191" s="36"/>
      <c r="C191" s="37"/>
      <c r="D191" s="21"/>
      <c r="E191" s="38"/>
      <c r="F191" s="34"/>
      <c r="G191" s="34"/>
      <c r="H191" s="34"/>
      <c r="I191" s="35"/>
      <c r="J191" s="35"/>
      <c r="K191" s="35"/>
      <c r="L191" s="35"/>
      <c r="M191" s="35"/>
    </row>
    <row r="192" spans="1:14" x14ac:dyDescent="0.25">
      <c r="A192" s="36"/>
      <c r="C192" s="37"/>
      <c r="D192" s="21"/>
      <c r="E192" s="38"/>
      <c r="F192" s="34"/>
      <c r="G192" s="34"/>
      <c r="H192" s="34"/>
      <c r="I192" s="35"/>
      <c r="J192" s="35"/>
      <c r="K192" s="35"/>
      <c r="L192" s="35"/>
      <c r="M192" s="35"/>
    </row>
    <row r="193" spans="1:17" ht="15.75" thickBot="1" x14ac:dyDescent="0.3">
      <c r="M193" s="1083" t="s">
        <v>34</v>
      </c>
      <c r="N193" s="1083"/>
    </row>
    <row r="194" spans="1:17" x14ac:dyDescent="0.25">
      <c r="B194" s="39" t="s">
        <v>35</v>
      </c>
      <c r="M194" s="45"/>
      <c r="N194" s="45"/>
    </row>
    <row r="195" spans="1:17" ht="15.75" thickBot="1" x14ac:dyDescent="0.3">
      <c r="M195" s="45"/>
      <c r="N195" s="45"/>
    </row>
    <row r="196" spans="1:17" ht="60" x14ac:dyDescent="0.25">
      <c r="A196" s="14"/>
      <c r="B196" s="46" t="s">
        <v>36</v>
      </c>
      <c r="C196" s="46" t="s">
        <v>37</v>
      </c>
      <c r="D196" s="46" t="s">
        <v>38</v>
      </c>
      <c r="E196" s="46" t="s">
        <v>39</v>
      </c>
      <c r="F196" s="46" t="s">
        <v>40</v>
      </c>
      <c r="G196" s="46" t="s">
        <v>41</v>
      </c>
      <c r="H196" s="46" t="s">
        <v>42</v>
      </c>
      <c r="I196" s="46" t="s">
        <v>43</v>
      </c>
      <c r="J196" s="46" t="s">
        <v>44</v>
      </c>
      <c r="K196" s="46" t="s">
        <v>45</v>
      </c>
      <c r="L196" s="46" t="s">
        <v>46</v>
      </c>
      <c r="M196" s="47" t="s">
        <v>47</v>
      </c>
      <c r="N196" s="46" t="s">
        <v>48</v>
      </c>
      <c r="O196" s="46" t="s">
        <v>49</v>
      </c>
      <c r="P196" s="48" t="s">
        <v>50</v>
      </c>
      <c r="Q196" s="48" t="s">
        <v>51</v>
      </c>
    </row>
    <row r="197" spans="1:17" ht="120" x14ac:dyDescent="0.25">
      <c r="A197" s="62">
        <v>1</v>
      </c>
      <c r="B197" s="49" t="s">
        <v>3717</v>
      </c>
      <c r="C197" s="49" t="s">
        <v>3717</v>
      </c>
      <c r="D197" s="49" t="s">
        <v>544</v>
      </c>
      <c r="E197" s="51" t="s">
        <v>3718</v>
      </c>
      <c r="F197" s="52" t="s">
        <v>21</v>
      </c>
      <c r="G197" s="53" t="s">
        <v>54</v>
      </c>
      <c r="H197" s="54" t="s">
        <v>3719</v>
      </c>
      <c r="I197" s="55" t="s">
        <v>2960</v>
      </c>
      <c r="J197" s="55" t="s">
        <v>22</v>
      </c>
      <c r="K197" s="51">
        <v>0</v>
      </c>
      <c r="L197" s="51">
        <v>6</v>
      </c>
      <c r="M197" s="51">
        <v>0</v>
      </c>
      <c r="N197" s="56"/>
      <c r="O197" s="57">
        <v>200000000</v>
      </c>
      <c r="P197" s="57">
        <v>12</v>
      </c>
      <c r="Q197" s="61" t="s">
        <v>3749</v>
      </c>
    </row>
    <row r="198" spans="1:17" ht="120" x14ac:dyDescent="0.25">
      <c r="A198" s="62">
        <f>+A197+1</f>
        <v>2</v>
      </c>
      <c r="B198" s="49" t="s">
        <v>3717</v>
      </c>
      <c r="C198" s="49" t="s">
        <v>3717</v>
      </c>
      <c r="D198" s="49" t="s">
        <v>544</v>
      </c>
      <c r="E198" s="51" t="s">
        <v>3721</v>
      </c>
      <c r="F198" s="52" t="s">
        <v>21</v>
      </c>
      <c r="G198" s="52" t="s">
        <v>54</v>
      </c>
      <c r="H198" s="52" t="s">
        <v>3722</v>
      </c>
      <c r="I198" s="55" t="s">
        <v>1014</v>
      </c>
      <c r="J198" s="55" t="s">
        <v>22</v>
      </c>
      <c r="K198" s="51">
        <v>0</v>
      </c>
      <c r="L198" s="51">
        <v>2</v>
      </c>
      <c r="M198" s="51">
        <v>0</v>
      </c>
      <c r="N198" s="56"/>
      <c r="O198" s="57">
        <v>25000000</v>
      </c>
      <c r="P198" s="57">
        <v>12</v>
      </c>
      <c r="Q198" s="61" t="s">
        <v>3749</v>
      </c>
    </row>
    <row r="199" spans="1:17" ht="120" x14ac:dyDescent="0.25">
      <c r="A199" s="62">
        <f t="shared" ref="A199:A204" si="3">+A198+1</f>
        <v>3</v>
      </c>
      <c r="B199" s="49" t="s">
        <v>3717</v>
      </c>
      <c r="C199" s="49" t="s">
        <v>3717</v>
      </c>
      <c r="D199" s="49" t="s">
        <v>544</v>
      </c>
      <c r="E199" s="51" t="s">
        <v>3723</v>
      </c>
      <c r="F199" s="52" t="s">
        <v>21</v>
      </c>
      <c r="G199" s="52" t="s">
        <v>54</v>
      </c>
      <c r="H199" s="52" t="s">
        <v>3724</v>
      </c>
      <c r="I199" s="55" t="s">
        <v>3725</v>
      </c>
      <c r="J199" s="55" t="s">
        <v>22</v>
      </c>
      <c r="K199" s="51">
        <v>0</v>
      </c>
      <c r="L199" s="51">
        <v>2</v>
      </c>
      <c r="M199" s="51">
        <v>0</v>
      </c>
      <c r="N199" s="56"/>
      <c r="O199" s="57">
        <v>110000000</v>
      </c>
      <c r="P199" s="57">
        <v>12</v>
      </c>
      <c r="Q199" s="61" t="s">
        <v>3750</v>
      </c>
    </row>
    <row r="200" spans="1:17" ht="120" x14ac:dyDescent="0.25">
      <c r="A200" s="62">
        <f t="shared" si="3"/>
        <v>4</v>
      </c>
      <c r="B200" s="49" t="s">
        <v>3717</v>
      </c>
      <c r="C200" s="49" t="s">
        <v>3717</v>
      </c>
      <c r="D200" s="49" t="s">
        <v>544</v>
      </c>
      <c r="E200" s="51" t="s">
        <v>3726</v>
      </c>
      <c r="F200" s="52" t="s">
        <v>21</v>
      </c>
      <c r="G200" s="52" t="s">
        <v>54</v>
      </c>
      <c r="H200" s="52" t="s">
        <v>3727</v>
      </c>
      <c r="I200" s="55" t="s">
        <v>3728</v>
      </c>
      <c r="J200" s="55" t="s">
        <v>22</v>
      </c>
      <c r="K200" s="51" t="s">
        <v>3729</v>
      </c>
      <c r="L200" s="51">
        <v>2</v>
      </c>
      <c r="M200" s="51">
        <v>0</v>
      </c>
      <c r="N200" s="56"/>
      <c r="O200" s="57">
        <v>115000000</v>
      </c>
      <c r="P200" s="57">
        <v>12</v>
      </c>
      <c r="Q200" s="61" t="s">
        <v>3749</v>
      </c>
    </row>
    <row r="201" spans="1:17" ht="120" x14ac:dyDescent="0.25">
      <c r="A201" s="62">
        <f t="shared" si="3"/>
        <v>5</v>
      </c>
      <c r="B201" s="49" t="s">
        <v>3717</v>
      </c>
      <c r="C201" s="49" t="s">
        <v>3717</v>
      </c>
      <c r="D201" s="49" t="s">
        <v>544</v>
      </c>
      <c r="E201" s="51" t="s">
        <v>3730</v>
      </c>
      <c r="F201" s="52" t="s">
        <v>21</v>
      </c>
      <c r="G201" s="52" t="s">
        <v>54</v>
      </c>
      <c r="H201" s="52" t="s">
        <v>3501</v>
      </c>
      <c r="I201" s="55" t="s">
        <v>3731</v>
      </c>
      <c r="J201" s="55" t="s">
        <v>22</v>
      </c>
      <c r="K201" s="51">
        <v>0</v>
      </c>
      <c r="L201" s="51">
        <v>1</v>
      </c>
      <c r="M201" s="51">
        <v>0</v>
      </c>
      <c r="N201" s="56"/>
      <c r="O201" s="57">
        <v>57500000</v>
      </c>
      <c r="P201" s="57">
        <v>12</v>
      </c>
      <c r="Q201" s="61" t="s">
        <v>3751</v>
      </c>
    </row>
    <row r="202" spans="1:17" ht="120" x14ac:dyDescent="0.25">
      <c r="A202" s="62">
        <f t="shared" si="3"/>
        <v>6</v>
      </c>
      <c r="B202" s="49" t="s">
        <v>3717</v>
      </c>
      <c r="C202" s="49" t="s">
        <v>3717</v>
      </c>
      <c r="D202" s="49" t="s">
        <v>544</v>
      </c>
      <c r="E202" s="51" t="s">
        <v>3732</v>
      </c>
      <c r="F202" s="52" t="s">
        <v>21</v>
      </c>
      <c r="G202" s="52" t="s">
        <v>54</v>
      </c>
      <c r="H202" s="52"/>
      <c r="I202" s="55" t="s">
        <v>2629</v>
      </c>
      <c r="J202" s="55" t="s">
        <v>22</v>
      </c>
      <c r="K202" s="51">
        <v>0</v>
      </c>
      <c r="L202" s="51">
        <v>0</v>
      </c>
      <c r="M202" s="51">
        <v>0</v>
      </c>
      <c r="N202" s="56"/>
      <c r="O202" s="57">
        <v>190000000</v>
      </c>
      <c r="P202" s="57">
        <v>12</v>
      </c>
      <c r="Q202" s="61" t="s">
        <v>3752</v>
      </c>
    </row>
    <row r="203" spans="1:17" ht="120" x14ac:dyDescent="0.25">
      <c r="A203" s="62">
        <f t="shared" si="3"/>
        <v>7</v>
      </c>
      <c r="B203" s="49" t="s">
        <v>3717</v>
      </c>
      <c r="C203" s="49" t="s">
        <v>3717</v>
      </c>
      <c r="D203" s="49" t="s">
        <v>544</v>
      </c>
      <c r="E203" s="51" t="s">
        <v>3733</v>
      </c>
      <c r="F203" s="52" t="s">
        <v>21</v>
      </c>
      <c r="G203" s="52" t="s">
        <v>54</v>
      </c>
      <c r="H203" s="52" t="s">
        <v>3734</v>
      </c>
      <c r="I203" s="55" t="s">
        <v>3735</v>
      </c>
      <c r="J203" s="55" t="s">
        <v>22</v>
      </c>
      <c r="K203" s="51">
        <v>0</v>
      </c>
      <c r="L203" s="51">
        <v>3</v>
      </c>
      <c r="M203" s="51">
        <v>0</v>
      </c>
      <c r="N203" s="56"/>
      <c r="O203" s="57">
        <v>80000000</v>
      </c>
      <c r="P203" s="57">
        <v>12</v>
      </c>
      <c r="Q203" s="61" t="s">
        <v>3752</v>
      </c>
    </row>
    <row r="204" spans="1:17" ht="120" x14ac:dyDescent="0.25">
      <c r="A204" s="62">
        <f t="shared" si="3"/>
        <v>8</v>
      </c>
      <c r="B204" s="49" t="s">
        <v>3717</v>
      </c>
      <c r="C204" s="49" t="s">
        <v>3717</v>
      </c>
      <c r="D204" s="49" t="s">
        <v>544</v>
      </c>
      <c r="E204" s="51" t="s">
        <v>3736</v>
      </c>
      <c r="F204" s="52" t="s">
        <v>21</v>
      </c>
      <c r="G204" s="52" t="s">
        <v>54</v>
      </c>
      <c r="H204" s="52" t="s">
        <v>3737</v>
      </c>
      <c r="I204" s="55" t="s">
        <v>246</v>
      </c>
      <c r="J204" s="55" t="s">
        <v>22</v>
      </c>
      <c r="K204" s="51">
        <v>0</v>
      </c>
      <c r="L204" s="51">
        <v>9</v>
      </c>
      <c r="M204" s="51">
        <v>0</v>
      </c>
      <c r="N204" s="56"/>
      <c r="O204" s="57">
        <v>257500000</v>
      </c>
      <c r="P204" s="57">
        <v>12</v>
      </c>
      <c r="Q204" s="61" t="s">
        <v>3752</v>
      </c>
    </row>
    <row r="205" spans="1:17" x14ac:dyDescent="0.25">
      <c r="A205" s="62"/>
      <c r="B205" s="63" t="s">
        <v>31</v>
      </c>
      <c r="C205" s="50"/>
      <c r="D205" s="49"/>
      <c r="E205" s="64"/>
      <c r="F205" s="52"/>
      <c r="G205" s="52"/>
      <c r="H205" s="52"/>
      <c r="I205" s="55"/>
      <c r="J205" s="55"/>
      <c r="K205" s="67">
        <f>SUM(K197:K204)</f>
        <v>0</v>
      </c>
      <c r="L205" s="67">
        <f>SUM(L197:L204)</f>
        <v>25</v>
      </c>
      <c r="M205" s="66">
        <f>SUM(M197:M204)</f>
        <v>0</v>
      </c>
      <c r="N205" s="67">
        <f>SUM(N197:N204)</f>
        <v>0</v>
      </c>
      <c r="O205" s="57"/>
      <c r="P205" s="57"/>
      <c r="Q205" s="68"/>
    </row>
    <row r="206" spans="1:17" x14ac:dyDescent="0.25">
      <c r="A206" s="69"/>
      <c r="B206" s="69"/>
      <c r="C206" s="69"/>
      <c r="D206" s="69"/>
      <c r="E206" s="70"/>
      <c r="F206" s="69"/>
      <c r="G206" s="69"/>
      <c r="H206" s="69"/>
      <c r="I206" s="69"/>
      <c r="J206" s="69"/>
      <c r="K206" s="69"/>
      <c r="L206" s="69"/>
      <c r="M206" s="69"/>
      <c r="N206" s="69"/>
      <c r="O206" s="69"/>
      <c r="P206" s="69"/>
      <c r="Q206" s="69"/>
    </row>
    <row r="207" spans="1:17" x14ac:dyDescent="0.25">
      <c r="A207" s="69"/>
      <c r="B207" s="1069" t="s">
        <v>76</v>
      </c>
      <c r="C207" s="1069" t="s">
        <v>77</v>
      </c>
      <c r="D207" s="1071" t="s">
        <v>78</v>
      </c>
      <c r="E207" s="1071"/>
      <c r="F207" s="69"/>
      <c r="G207" s="69"/>
      <c r="H207" s="69"/>
      <c r="I207" s="69"/>
      <c r="J207" s="69"/>
      <c r="K207" s="69"/>
      <c r="L207" s="69"/>
      <c r="M207" s="69"/>
      <c r="N207" s="69"/>
      <c r="O207" s="69"/>
      <c r="P207" s="69"/>
      <c r="Q207" s="69"/>
    </row>
    <row r="208" spans="1:17" x14ac:dyDescent="0.25">
      <c r="A208" s="69"/>
      <c r="B208" s="1070"/>
      <c r="C208" s="1070"/>
      <c r="D208" s="673" t="s">
        <v>79</v>
      </c>
      <c r="E208" s="71" t="s">
        <v>80</v>
      </c>
      <c r="F208" s="69"/>
      <c r="G208" s="69"/>
      <c r="H208" s="69"/>
      <c r="I208" s="69"/>
      <c r="J208" s="69"/>
      <c r="K208" s="69"/>
      <c r="L208" s="69"/>
      <c r="M208" s="69"/>
      <c r="N208" s="69"/>
      <c r="O208" s="69"/>
      <c r="P208" s="69"/>
      <c r="Q208" s="69"/>
    </row>
    <row r="209" spans="1:17" ht="18.75" x14ac:dyDescent="0.25">
      <c r="A209" s="69"/>
      <c r="B209" s="72" t="s">
        <v>81</v>
      </c>
      <c r="C209" s="73">
        <f>+K205</f>
        <v>0</v>
      </c>
      <c r="D209" s="75"/>
      <c r="E209" s="75" t="s">
        <v>24</v>
      </c>
      <c r="F209" s="76"/>
      <c r="G209" s="76"/>
      <c r="H209" s="76"/>
      <c r="I209" s="76"/>
      <c r="J209" s="76"/>
      <c r="K209" s="76"/>
      <c r="L209" s="76"/>
      <c r="M209" s="76"/>
      <c r="N209" s="69"/>
      <c r="O209" s="69"/>
      <c r="P209" s="69"/>
      <c r="Q209" s="69"/>
    </row>
    <row r="210" spans="1:17" x14ac:dyDescent="0.25">
      <c r="A210" s="69"/>
      <c r="B210" s="72" t="s">
        <v>82</v>
      </c>
      <c r="C210" s="73">
        <f>+M205</f>
        <v>0</v>
      </c>
      <c r="D210" s="75"/>
      <c r="E210" s="75" t="s">
        <v>24</v>
      </c>
      <c r="F210" s="69"/>
      <c r="G210" s="69"/>
      <c r="H210" s="69"/>
      <c r="I210" s="69"/>
      <c r="J210" s="69"/>
      <c r="K210" s="69"/>
      <c r="L210" s="69"/>
      <c r="M210" s="69"/>
      <c r="N210" s="69"/>
      <c r="O210" s="69"/>
      <c r="P210" s="69"/>
      <c r="Q210" s="69"/>
    </row>
    <row r="211" spans="1:17" x14ac:dyDescent="0.25">
      <c r="A211" s="69"/>
      <c r="B211" s="77"/>
      <c r="C211" s="1087"/>
      <c r="D211" s="1087"/>
      <c r="E211" s="1087"/>
      <c r="F211" s="1087"/>
      <c r="G211" s="1087"/>
      <c r="H211" s="1087"/>
      <c r="I211" s="1087"/>
      <c r="J211" s="1087"/>
      <c r="K211" s="1087"/>
      <c r="L211" s="1087"/>
      <c r="M211" s="1087"/>
      <c r="N211" s="1087"/>
      <c r="O211" s="69"/>
      <c r="P211" s="69"/>
      <c r="Q211" s="69"/>
    </row>
    <row r="212" spans="1:17" ht="15.75" thickBot="1" x14ac:dyDescent="0.3"/>
    <row r="213" spans="1:17" ht="27" thickBot="1" x14ac:dyDescent="0.3">
      <c r="B213" s="1088" t="s">
        <v>83</v>
      </c>
      <c r="C213" s="1088"/>
      <c r="D213" s="1088"/>
      <c r="E213" s="1088"/>
      <c r="F213" s="1088"/>
      <c r="G213" s="1088"/>
      <c r="H213" s="1088"/>
      <c r="I213" s="1088"/>
      <c r="J213" s="1088"/>
      <c r="K213" s="1088"/>
      <c r="L213" s="1088"/>
      <c r="M213" s="1088"/>
      <c r="N213" s="1088"/>
    </row>
    <row r="216" spans="1:17" ht="105" x14ac:dyDescent="0.25">
      <c r="B216" s="78" t="s">
        <v>84</v>
      </c>
      <c r="C216" s="79" t="s">
        <v>85</v>
      </c>
      <c r="D216" s="79" t="s">
        <v>86</v>
      </c>
      <c r="E216" s="79" t="s">
        <v>87</v>
      </c>
      <c r="F216" s="79" t="s">
        <v>88</v>
      </c>
      <c r="G216" s="79" t="s">
        <v>89</v>
      </c>
      <c r="H216" s="79" t="s">
        <v>90</v>
      </c>
      <c r="I216" s="79" t="s">
        <v>91</v>
      </c>
      <c r="J216" s="79" t="s">
        <v>92</v>
      </c>
      <c r="K216" s="79" t="s">
        <v>93</v>
      </c>
      <c r="L216" s="79" t="s">
        <v>94</v>
      </c>
      <c r="M216" s="80" t="s">
        <v>95</v>
      </c>
      <c r="N216" s="80" t="s">
        <v>96</v>
      </c>
      <c r="O216" s="1084" t="s">
        <v>97</v>
      </c>
      <c r="P216" s="1086"/>
      <c r="Q216" s="79" t="s">
        <v>98</v>
      </c>
    </row>
    <row r="217" spans="1:17" x14ac:dyDescent="0.25">
      <c r="B217" s="199" t="s">
        <v>99</v>
      </c>
      <c r="C217" s="199" t="s">
        <v>100</v>
      </c>
      <c r="D217" s="196"/>
      <c r="E217" s="196">
        <v>0</v>
      </c>
      <c r="F217" s="196" t="s">
        <v>22</v>
      </c>
      <c r="G217" s="196" t="s">
        <v>22</v>
      </c>
      <c r="H217" s="196" t="s">
        <v>22</v>
      </c>
      <c r="I217" s="196" t="s">
        <v>54</v>
      </c>
      <c r="J217" s="196" t="s">
        <v>22</v>
      </c>
      <c r="K217" s="196" t="s">
        <v>22</v>
      </c>
      <c r="L217" s="196" t="s">
        <v>22</v>
      </c>
      <c r="M217" s="196" t="s">
        <v>22</v>
      </c>
      <c r="N217" s="196" t="s">
        <v>22</v>
      </c>
      <c r="O217" s="1089" t="s">
        <v>3738</v>
      </c>
      <c r="P217" s="1090"/>
      <c r="Q217" s="675" t="s">
        <v>22</v>
      </c>
    </row>
    <row r="218" spans="1:17" x14ac:dyDescent="0.25">
      <c r="B218" s="81"/>
      <c r="C218" s="81"/>
      <c r="D218" s="82"/>
      <c r="E218" s="82"/>
      <c r="F218" s="83"/>
      <c r="G218" s="83"/>
      <c r="H218" s="83"/>
      <c r="I218" s="84"/>
      <c r="J218" s="84"/>
      <c r="K218" s="41"/>
      <c r="L218" s="41"/>
      <c r="M218" s="41"/>
      <c r="N218" s="41"/>
      <c r="O218" s="994"/>
      <c r="P218" s="996"/>
      <c r="Q218" s="41"/>
    </row>
    <row r="219" spans="1:17" x14ac:dyDescent="0.25">
      <c r="B219" s="81"/>
      <c r="C219" s="81"/>
      <c r="D219" s="82"/>
      <c r="E219" s="82"/>
      <c r="F219" s="83"/>
      <c r="G219" s="83"/>
      <c r="H219" s="83"/>
      <c r="I219" s="84"/>
      <c r="J219" s="84"/>
      <c r="K219" s="41"/>
      <c r="L219" s="41"/>
      <c r="M219" s="41"/>
      <c r="N219" s="41"/>
      <c r="O219" s="994"/>
      <c r="P219" s="996"/>
      <c r="Q219" s="41"/>
    </row>
    <row r="220" spans="1:17" x14ac:dyDescent="0.25">
      <c r="B220" s="81"/>
      <c r="C220" s="81"/>
      <c r="D220" s="82"/>
      <c r="E220" s="82"/>
      <c r="F220" s="83"/>
      <c r="G220" s="83"/>
      <c r="H220" s="83"/>
      <c r="I220" s="84"/>
      <c r="J220" s="84"/>
      <c r="K220" s="41"/>
      <c r="L220" s="41"/>
      <c r="M220" s="41"/>
      <c r="N220" s="41"/>
      <c r="O220" s="994"/>
      <c r="P220" s="996"/>
      <c r="Q220" s="41"/>
    </row>
    <row r="221" spans="1:17" x14ac:dyDescent="0.25">
      <c r="B221" s="81"/>
      <c r="C221" s="81"/>
      <c r="D221" s="82"/>
      <c r="E221" s="82"/>
      <c r="F221" s="83"/>
      <c r="G221" s="83"/>
      <c r="H221" s="83"/>
      <c r="I221" s="84"/>
      <c r="J221" s="84"/>
      <c r="K221" s="41"/>
      <c r="L221" s="41"/>
      <c r="M221" s="41"/>
      <c r="N221" s="41"/>
      <c r="O221" s="994"/>
      <c r="P221" s="996"/>
      <c r="Q221" s="41"/>
    </row>
    <row r="222" spans="1:17" x14ac:dyDescent="0.25">
      <c r="B222" s="81"/>
      <c r="C222" s="81"/>
      <c r="D222" s="82"/>
      <c r="E222" s="82"/>
      <c r="F222" s="83"/>
      <c r="G222" s="83"/>
      <c r="H222" s="83"/>
      <c r="I222" s="84"/>
      <c r="J222" s="84"/>
      <c r="K222" s="41"/>
      <c r="L222" s="41"/>
      <c r="M222" s="41"/>
      <c r="N222" s="41"/>
      <c r="O222" s="994"/>
      <c r="P222" s="996"/>
      <c r="Q222" s="41"/>
    </row>
    <row r="223" spans="1:17" x14ac:dyDescent="0.25">
      <c r="B223" s="41"/>
      <c r="C223" s="41"/>
      <c r="D223" s="41"/>
      <c r="E223" s="41"/>
      <c r="F223" s="41"/>
      <c r="G223" s="41"/>
      <c r="H223" s="41"/>
      <c r="I223" s="41"/>
      <c r="J223" s="41"/>
      <c r="K223" s="41"/>
      <c r="L223" s="41"/>
      <c r="M223" s="41"/>
      <c r="N223" s="41"/>
      <c r="O223" s="994"/>
      <c r="P223" s="996"/>
      <c r="Q223" s="41"/>
    </row>
    <row r="224" spans="1:17" x14ac:dyDescent="0.25">
      <c r="B224" s="2" t="s">
        <v>107</v>
      </c>
    </row>
    <row r="225" spans="2:17" x14ac:dyDescent="0.25">
      <c r="B225" s="2" t="s">
        <v>108</v>
      </c>
    </row>
    <row r="226" spans="2:17" x14ac:dyDescent="0.25">
      <c r="B226" s="2" t="s">
        <v>109</v>
      </c>
    </row>
    <row r="228" spans="2:17" ht="15.75" thickBot="1" x14ac:dyDescent="0.3"/>
    <row r="229" spans="2:17" ht="27" thickBot="1" x14ac:dyDescent="0.3">
      <c r="B229" s="1091" t="s">
        <v>110</v>
      </c>
      <c r="C229" s="1092"/>
      <c r="D229" s="1092"/>
      <c r="E229" s="1092"/>
      <c r="F229" s="1092"/>
      <c r="G229" s="1092"/>
      <c r="H229" s="1092"/>
      <c r="I229" s="1092"/>
      <c r="J229" s="1092"/>
      <c r="K229" s="1092"/>
      <c r="L229" s="1092"/>
      <c r="M229" s="1092"/>
      <c r="N229" s="1093"/>
    </row>
    <row r="234" spans="2:17" ht="75" x14ac:dyDescent="0.25">
      <c r="B234" s="78" t="s">
        <v>111</v>
      </c>
      <c r="C234" s="78" t="s">
        <v>112</v>
      </c>
      <c r="D234" s="78" t="s">
        <v>113</v>
      </c>
      <c r="E234" s="78" t="s">
        <v>114</v>
      </c>
      <c r="F234" s="78" t="s">
        <v>115</v>
      </c>
      <c r="G234" s="78" t="s">
        <v>116</v>
      </c>
      <c r="H234" s="78" t="s">
        <v>117</v>
      </c>
      <c r="I234" s="78" t="s">
        <v>118</v>
      </c>
      <c r="J234" s="1084" t="s">
        <v>119</v>
      </c>
      <c r="K234" s="1085"/>
      <c r="L234" s="1086"/>
      <c r="M234" s="78" t="s">
        <v>120</v>
      </c>
      <c r="N234" s="78" t="s">
        <v>121</v>
      </c>
      <c r="O234" s="78" t="s">
        <v>122</v>
      </c>
      <c r="P234" s="1084" t="s">
        <v>97</v>
      </c>
      <c r="Q234" s="1086"/>
    </row>
    <row r="235" spans="2:17" x14ac:dyDescent="0.25">
      <c r="B235" s="85" t="s">
        <v>123</v>
      </c>
      <c r="C235" s="85">
        <v>1</v>
      </c>
      <c r="D235" s="81" t="s">
        <v>3739</v>
      </c>
      <c r="E235" s="81">
        <v>70725287</v>
      </c>
      <c r="F235" s="81" t="s">
        <v>3740</v>
      </c>
      <c r="G235" s="81" t="s">
        <v>1314</v>
      </c>
      <c r="H235" s="81" t="s">
        <v>1314</v>
      </c>
      <c r="I235" s="81" t="s">
        <v>1314</v>
      </c>
      <c r="J235" s="81" t="s">
        <v>1314</v>
      </c>
      <c r="K235" s="81" t="s">
        <v>1314</v>
      </c>
      <c r="L235" s="81" t="s">
        <v>1314</v>
      </c>
      <c r="M235" s="41" t="s">
        <v>21</v>
      </c>
      <c r="N235" s="41" t="s">
        <v>22</v>
      </c>
      <c r="O235" s="41" t="s">
        <v>21</v>
      </c>
      <c r="P235" s="997" t="s">
        <v>3753</v>
      </c>
      <c r="Q235" s="997"/>
    </row>
    <row r="236" spans="2:17" x14ac:dyDescent="0.25">
      <c r="B236" s="85" t="s">
        <v>229</v>
      </c>
      <c r="C236" s="85">
        <v>1</v>
      </c>
      <c r="D236" s="81" t="s">
        <v>3742</v>
      </c>
      <c r="E236" s="81">
        <v>1047965959</v>
      </c>
      <c r="F236" s="81" t="s">
        <v>273</v>
      </c>
      <c r="G236" s="81" t="s">
        <v>1314</v>
      </c>
      <c r="H236" s="81" t="s">
        <v>1314</v>
      </c>
      <c r="I236" s="81" t="s">
        <v>1314</v>
      </c>
      <c r="J236" s="81" t="s">
        <v>1314</v>
      </c>
      <c r="K236" s="81" t="s">
        <v>1314</v>
      </c>
      <c r="L236" s="81" t="s">
        <v>1314</v>
      </c>
      <c r="M236" s="41" t="s">
        <v>21</v>
      </c>
      <c r="N236" s="41" t="s">
        <v>22</v>
      </c>
      <c r="O236" s="41" t="s">
        <v>21</v>
      </c>
      <c r="P236" s="1089" t="s">
        <v>3754</v>
      </c>
      <c r="Q236" s="1090"/>
    </row>
    <row r="237" spans="2:17" x14ac:dyDescent="0.25">
      <c r="B237" s="85"/>
      <c r="C237" s="85"/>
      <c r="D237" s="81"/>
      <c r="E237" s="81"/>
      <c r="F237" s="81"/>
      <c r="G237" s="81"/>
      <c r="H237" s="81"/>
      <c r="I237" s="82"/>
      <c r="J237" s="86"/>
      <c r="K237" s="84"/>
      <c r="L237" s="84"/>
      <c r="M237" s="41"/>
      <c r="N237" s="41"/>
      <c r="O237" s="41"/>
      <c r="P237" s="993"/>
      <c r="Q237" s="993"/>
    </row>
    <row r="239" spans="2:17" ht="15.75" thickBot="1" x14ac:dyDescent="0.3"/>
    <row r="240" spans="2:17" ht="27" thickBot="1" x14ac:dyDescent="0.3">
      <c r="B240" s="1091" t="s">
        <v>145</v>
      </c>
      <c r="C240" s="1092"/>
      <c r="D240" s="1092"/>
      <c r="E240" s="1092"/>
      <c r="F240" s="1092"/>
      <c r="G240" s="1092"/>
      <c r="H240" s="1092"/>
      <c r="I240" s="1092"/>
      <c r="J240" s="1092"/>
      <c r="K240" s="1092"/>
      <c r="L240" s="1092"/>
      <c r="M240" s="1092"/>
      <c r="N240" s="1093"/>
    </row>
    <row r="243" spans="1:17" ht="30" x14ac:dyDescent="0.25">
      <c r="B243" s="79" t="s">
        <v>20</v>
      </c>
      <c r="C243" s="79" t="s">
        <v>146</v>
      </c>
      <c r="D243" s="1084" t="s">
        <v>97</v>
      </c>
      <c r="E243" s="1086"/>
    </row>
    <row r="244" spans="1:17" x14ac:dyDescent="0.25">
      <c r="B244" s="682" t="s">
        <v>147</v>
      </c>
      <c r="C244" s="668" t="s">
        <v>21</v>
      </c>
      <c r="D244" s="993"/>
      <c r="E244" s="993"/>
    </row>
    <row r="247" spans="1:17" ht="26.25" x14ac:dyDescent="0.25">
      <c r="B247" s="1072" t="s">
        <v>148</v>
      </c>
      <c r="C247" s="1073"/>
      <c r="D247" s="1073"/>
      <c r="E247" s="1073"/>
      <c r="F247" s="1073"/>
      <c r="G247" s="1073"/>
      <c r="H247" s="1073"/>
      <c r="I247" s="1073"/>
      <c r="J247" s="1073"/>
      <c r="K247" s="1073"/>
      <c r="L247" s="1073"/>
      <c r="M247" s="1073"/>
      <c r="N247" s="1073"/>
      <c r="O247" s="1073"/>
      <c r="P247" s="1073"/>
    </row>
    <row r="249" spans="1:17" ht="15.75" thickBot="1" x14ac:dyDescent="0.3"/>
    <row r="250" spans="1:17" ht="27" thickBot="1" x14ac:dyDescent="0.3">
      <c r="B250" s="1091" t="s">
        <v>149</v>
      </c>
      <c r="C250" s="1092"/>
      <c r="D250" s="1092"/>
      <c r="E250" s="1092"/>
      <c r="F250" s="1092"/>
      <c r="G250" s="1092"/>
      <c r="H250" s="1092"/>
      <c r="I250" s="1092"/>
      <c r="J250" s="1092"/>
      <c r="K250" s="1092"/>
      <c r="L250" s="1092"/>
      <c r="M250" s="1092"/>
      <c r="N250" s="1093"/>
    </row>
    <row r="252" spans="1:17" ht="15.75" thickBot="1" x14ac:dyDescent="0.3">
      <c r="M252" s="45"/>
      <c r="N252" s="45"/>
    </row>
    <row r="253" spans="1:17" ht="60" x14ac:dyDescent="0.25">
      <c r="A253" s="14"/>
      <c r="B253" s="46" t="s">
        <v>36</v>
      </c>
      <c r="C253" s="46" t="s">
        <v>37</v>
      </c>
      <c r="D253" s="46" t="s">
        <v>38</v>
      </c>
      <c r="E253" s="46" t="s">
        <v>39</v>
      </c>
      <c r="F253" s="46" t="s">
        <v>40</v>
      </c>
      <c r="G253" s="46" t="s">
        <v>41</v>
      </c>
      <c r="H253" s="46" t="s">
        <v>42</v>
      </c>
      <c r="I253" s="46" t="s">
        <v>43</v>
      </c>
      <c r="J253" s="46" t="s">
        <v>44</v>
      </c>
      <c r="K253" s="46" t="s">
        <v>45</v>
      </c>
      <c r="L253" s="46" t="s">
        <v>46</v>
      </c>
      <c r="M253" s="47" t="s">
        <v>47</v>
      </c>
      <c r="N253" s="46" t="s">
        <v>48</v>
      </c>
      <c r="O253" s="46" t="s">
        <v>49</v>
      </c>
      <c r="P253" s="48" t="s">
        <v>50</v>
      </c>
      <c r="Q253" s="48" t="s">
        <v>51</v>
      </c>
    </row>
    <row r="254" spans="1:17" ht="75" x14ac:dyDescent="0.25">
      <c r="A254" s="62">
        <v>1</v>
      </c>
      <c r="B254" s="49" t="s">
        <v>22</v>
      </c>
      <c r="C254" s="49" t="s">
        <v>22</v>
      </c>
      <c r="D254" s="49" t="s">
        <v>22</v>
      </c>
      <c r="E254" s="49" t="s">
        <v>22</v>
      </c>
      <c r="F254" s="49" t="s">
        <v>22</v>
      </c>
      <c r="G254" s="49" t="s">
        <v>22</v>
      </c>
      <c r="H254" s="49" t="s">
        <v>22</v>
      </c>
      <c r="I254" s="49" t="s">
        <v>22</v>
      </c>
      <c r="J254" s="49" t="s">
        <v>22</v>
      </c>
      <c r="K254" s="49" t="s">
        <v>22</v>
      </c>
      <c r="L254" s="49" t="s">
        <v>22</v>
      </c>
      <c r="M254" s="49" t="s">
        <v>22</v>
      </c>
      <c r="N254" s="56"/>
      <c r="O254" s="49" t="s">
        <v>22</v>
      </c>
      <c r="P254" s="49" t="s">
        <v>22</v>
      </c>
      <c r="Q254" s="61" t="s">
        <v>3689</v>
      </c>
    </row>
    <row r="255" spans="1:17" x14ac:dyDescent="0.25">
      <c r="A255" s="62">
        <f>+A254+1</f>
        <v>2</v>
      </c>
      <c r="B255" s="49"/>
      <c r="C255" s="50"/>
      <c r="D255" s="49"/>
      <c r="E255" s="64"/>
      <c r="F255" s="52"/>
      <c r="G255" s="52"/>
      <c r="H255" s="52"/>
      <c r="I255" s="55"/>
      <c r="J255" s="55"/>
      <c r="K255" s="55"/>
      <c r="L255" s="55"/>
      <c r="M255" s="56"/>
      <c r="N255" s="56"/>
      <c r="O255" s="57"/>
      <c r="P255" s="57"/>
      <c r="Q255" s="58"/>
    </row>
    <row r="256" spans="1:17" x14ac:dyDescent="0.25">
      <c r="A256" s="62">
        <f t="shared" ref="A256:A261" si="4">+A255+1</f>
        <v>3</v>
      </c>
      <c r="B256" s="49"/>
      <c r="C256" s="50"/>
      <c r="D256" s="49"/>
      <c r="E256" s="64"/>
      <c r="F256" s="52"/>
      <c r="G256" s="52"/>
      <c r="H256" s="52"/>
      <c r="I256" s="55"/>
      <c r="J256" s="55"/>
      <c r="K256" s="55"/>
      <c r="L256" s="55"/>
      <c r="M256" s="56"/>
      <c r="N256" s="56"/>
      <c r="O256" s="57"/>
      <c r="P256" s="57"/>
      <c r="Q256" s="58"/>
    </row>
    <row r="257" spans="1:17" x14ac:dyDescent="0.25">
      <c r="A257" s="62">
        <f t="shared" si="4"/>
        <v>4</v>
      </c>
      <c r="B257" s="49"/>
      <c r="C257" s="50"/>
      <c r="D257" s="49"/>
      <c r="E257" s="64"/>
      <c r="F257" s="52"/>
      <c r="G257" s="52"/>
      <c r="H257" s="52"/>
      <c r="I257" s="55"/>
      <c r="J257" s="55"/>
      <c r="K257" s="55"/>
      <c r="L257" s="55"/>
      <c r="M257" s="56"/>
      <c r="N257" s="56"/>
      <c r="O257" s="57"/>
      <c r="P257" s="57"/>
      <c r="Q257" s="58"/>
    </row>
    <row r="258" spans="1:17" x14ac:dyDescent="0.25">
      <c r="A258" s="62">
        <f t="shared" si="4"/>
        <v>5</v>
      </c>
      <c r="B258" s="49"/>
      <c r="C258" s="50"/>
      <c r="D258" s="49"/>
      <c r="E258" s="64"/>
      <c r="F258" s="52"/>
      <c r="G258" s="52"/>
      <c r="H258" s="52"/>
      <c r="I258" s="55"/>
      <c r="J258" s="55"/>
      <c r="K258" s="55"/>
      <c r="L258" s="55"/>
      <c r="M258" s="56"/>
      <c r="N258" s="56"/>
      <c r="O258" s="57"/>
      <c r="P258" s="57"/>
      <c r="Q258" s="58"/>
    </row>
    <row r="259" spans="1:17" x14ac:dyDescent="0.25">
      <c r="A259" s="62">
        <f t="shared" si="4"/>
        <v>6</v>
      </c>
      <c r="B259" s="49"/>
      <c r="C259" s="50"/>
      <c r="D259" s="49"/>
      <c r="E259" s="64"/>
      <c r="F259" s="52"/>
      <c r="G259" s="52"/>
      <c r="H259" s="52"/>
      <c r="I259" s="55"/>
      <c r="J259" s="55"/>
      <c r="K259" s="55"/>
      <c r="L259" s="55"/>
      <c r="M259" s="56"/>
      <c r="N259" s="56"/>
      <c r="O259" s="57"/>
      <c r="P259" s="57"/>
      <c r="Q259" s="58"/>
    </row>
    <row r="260" spans="1:17" x14ac:dyDescent="0.25">
      <c r="A260" s="62">
        <f t="shared" si="4"/>
        <v>7</v>
      </c>
      <c r="B260" s="49"/>
      <c r="C260" s="50"/>
      <c r="D260" s="49"/>
      <c r="E260" s="64"/>
      <c r="F260" s="52"/>
      <c r="G260" s="52"/>
      <c r="H260" s="52"/>
      <c r="I260" s="55"/>
      <c r="J260" s="55"/>
      <c r="K260" s="55"/>
      <c r="L260" s="55"/>
      <c r="M260" s="56"/>
      <c r="N260" s="56"/>
      <c r="O260" s="57"/>
      <c r="P260" s="57"/>
      <c r="Q260" s="58"/>
    </row>
    <row r="261" spans="1:17" x14ac:dyDescent="0.25">
      <c r="A261" s="62">
        <f t="shared" si="4"/>
        <v>8</v>
      </c>
      <c r="B261" s="49"/>
      <c r="C261" s="50"/>
      <c r="D261" s="49"/>
      <c r="E261" s="64"/>
      <c r="F261" s="52"/>
      <c r="G261" s="52"/>
      <c r="H261" s="52"/>
      <c r="I261" s="55"/>
      <c r="J261" s="55"/>
      <c r="K261" s="55"/>
      <c r="L261" s="55"/>
      <c r="M261" s="56"/>
      <c r="N261" s="56"/>
      <c r="O261" s="57"/>
      <c r="P261" s="57"/>
      <c r="Q261" s="58"/>
    </row>
    <row r="262" spans="1:17" x14ac:dyDescent="0.25">
      <c r="A262" s="62"/>
      <c r="B262" s="63" t="s">
        <v>31</v>
      </c>
      <c r="C262" s="50"/>
      <c r="D262" s="49"/>
      <c r="E262" s="64"/>
      <c r="F262" s="52"/>
      <c r="G262" s="52"/>
      <c r="H262" s="52"/>
      <c r="I262" s="55"/>
      <c r="J262" s="55"/>
      <c r="K262" s="67">
        <f t="shared" ref="K262:N262" si="5">SUM(K254:K261)</f>
        <v>0</v>
      </c>
      <c r="L262" s="67">
        <f t="shared" si="5"/>
        <v>0</v>
      </c>
      <c r="M262" s="66">
        <f t="shared" si="5"/>
        <v>0</v>
      </c>
      <c r="N262" s="67">
        <f t="shared" si="5"/>
        <v>0</v>
      </c>
      <c r="O262" s="57"/>
      <c r="P262" s="57"/>
      <c r="Q262" s="68"/>
    </row>
    <row r="263" spans="1:17" x14ac:dyDescent="0.25">
      <c r="B263" s="69"/>
      <c r="C263" s="69"/>
      <c r="D263" s="69"/>
      <c r="E263" s="70"/>
      <c r="F263" s="69"/>
      <c r="G263" s="69"/>
      <c r="H263" s="69"/>
      <c r="I263" s="69"/>
      <c r="J263" s="69"/>
      <c r="K263" s="69"/>
      <c r="L263" s="69"/>
      <c r="M263" s="69"/>
      <c r="N263" s="69"/>
      <c r="O263" s="69"/>
      <c r="P263" s="69"/>
    </row>
    <row r="264" spans="1:17" ht="18.75" x14ac:dyDescent="0.25">
      <c r="B264" s="72" t="s">
        <v>172</v>
      </c>
      <c r="C264" s="89">
        <f>+K262</f>
        <v>0</v>
      </c>
      <c r="H264" s="76"/>
      <c r="I264" s="76"/>
      <c r="J264" s="76"/>
      <c r="K264" s="76"/>
      <c r="L264" s="76"/>
      <c r="M264" s="76"/>
      <c r="N264" s="69"/>
      <c r="O264" s="69"/>
      <c r="P264" s="69"/>
    </row>
    <row r="266" spans="1:17" ht="15.75" thickBot="1" x14ac:dyDescent="0.3"/>
    <row r="267" spans="1:17" ht="30.75" thickBot="1" x14ac:dyDescent="0.3">
      <c r="B267" s="90" t="s">
        <v>173</v>
      </c>
      <c r="C267" s="91" t="s">
        <v>174</v>
      </c>
      <c r="D267" s="90" t="s">
        <v>30</v>
      </c>
      <c r="E267" s="91" t="s">
        <v>175</v>
      </c>
    </row>
    <row r="268" spans="1:17" x14ac:dyDescent="0.25">
      <c r="B268" s="92" t="s">
        <v>176</v>
      </c>
      <c r="C268" s="93">
        <v>20</v>
      </c>
      <c r="D268" s="93">
        <v>0</v>
      </c>
      <c r="E268" s="1094">
        <f>+D268+D269+D270</f>
        <v>0</v>
      </c>
    </row>
    <row r="269" spans="1:17" x14ac:dyDescent="0.25">
      <c r="B269" s="92" t="s">
        <v>177</v>
      </c>
      <c r="C269" s="74">
        <v>30</v>
      </c>
      <c r="D269" s="668">
        <v>0</v>
      </c>
      <c r="E269" s="1095"/>
    </row>
    <row r="270" spans="1:17" ht="15.75" thickBot="1" x14ac:dyDescent="0.3">
      <c r="B270" s="92" t="s">
        <v>178</v>
      </c>
      <c r="C270" s="94">
        <v>40</v>
      </c>
      <c r="D270" s="94">
        <v>0</v>
      </c>
      <c r="E270" s="1096"/>
    </row>
    <row r="272" spans="1:17" ht="15.75" thickBot="1" x14ac:dyDescent="0.3"/>
    <row r="273" spans="1:17" ht="27" thickBot="1" x14ac:dyDescent="0.3">
      <c r="B273" s="1091" t="s">
        <v>179</v>
      </c>
      <c r="C273" s="1092"/>
      <c r="D273" s="1092"/>
      <c r="E273" s="1092"/>
      <c r="F273" s="1092"/>
      <c r="G273" s="1092"/>
      <c r="H273" s="1092"/>
      <c r="I273" s="1092"/>
      <c r="J273" s="1092"/>
      <c r="K273" s="1092"/>
      <c r="L273" s="1092"/>
      <c r="M273" s="1092"/>
      <c r="N273" s="1093"/>
    </row>
    <row r="275" spans="1:17" ht="75" x14ac:dyDescent="0.25">
      <c r="B275" s="78" t="s">
        <v>111</v>
      </c>
      <c r="C275" s="78" t="s">
        <v>112</v>
      </c>
      <c r="D275" s="78" t="s">
        <v>113</v>
      </c>
      <c r="E275" s="78" t="s">
        <v>114</v>
      </c>
      <c r="F275" s="78" t="s">
        <v>115</v>
      </c>
      <c r="G275" s="78" t="s">
        <v>116</v>
      </c>
      <c r="H275" s="78" t="s">
        <v>117</v>
      </c>
      <c r="I275" s="78" t="s">
        <v>118</v>
      </c>
      <c r="J275" s="1084" t="s">
        <v>119</v>
      </c>
      <c r="K275" s="1085"/>
      <c r="L275" s="1086"/>
      <c r="M275" s="78" t="s">
        <v>120</v>
      </c>
      <c r="N275" s="78" t="s">
        <v>121</v>
      </c>
      <c r="O275" s="78" t="s">
        <v>122</v>
      </c>
      <c r="P275" s="1084" t="s">
        <v>97</v>
      </c>
      <c r="Q275" s="1086"/>
    </row>
    <row r="276" spans="1:17" ht="30" x14ac:dyDescent="0.25">
      <c r="A276" s="14"/>
      <c r="B276" s="675" t="s">
        <v>3744</v>
      </c>
      <c r="C276" s="675">
        <v>1</v>
      </c>
      <c r="D276" s="675" t="s">
        <v>3745</v>
      </c>
      <c r="E276" s="675">
        <v>1128423915</v>
      </c>
      <c r="F276" s="675" t="s">
        <v>3746</v>
      </c>
      <c r="G276" s="675" t="s">
        <v>3746</v>
      </c>
      <c r="H276" s="675" t="s">
        <v>3746</v>
      </c>
      <c r="I276" s="684" t="s">
        <v>54</v>
      </c>
      <c r="J276" s="675" t="s">
        <v>3746</v>
      </c>
      <c r="K276" s="675" t="s">
        <v>3746</v>
      </c>
      <c r="L276" s="675" t="s">
        <v>3746</v>
      </c>
      <c r="M276" s="675" t="s">
        <v>21</v>
      </c>
      <c r="N276" s="675" t="s">
        <v>22</v>
      </c>
      <c r="O276" s="675" t="s">
        <v>21</v>
      </c>
      <c r="P276" s="1089" t="s">
        <v>3755</v>
      </c>
      <c r="Q276" s="1090"/>
    </row>
    <row r="277" spans="1:17" x14ac:dyDescent="0.25">
      <c r="B277" s="85"/>
      <c r="C277" s="85"/>
      <c r="D277" s="81"/>
      <c r="E277" s="81"/>
      <c r="F277" s="81"/>
      <c r="G277" s="81"/>
      <c r="H277" s="81"/>
      <c r="I277" s="82"/>
      <c r="J277" s="86"/>
      <c r="K277" s="87"/>
      <c r="L277" s="84"/>
      <c r="M277" s="41"/>
      <c r="N277" s="41"/>
      <c r="O277" s="41"/>
      <c r="P277" s="668"/>
      <c r="Q277" s="668"/>
    </row>
    <row r="278" spans="1:17" x14ac:dyDescent="0.25">
      <c r="B278" s="85"/>
      <c r="C278" s="85"/>
      <c r="D278" s="81"/>
      <c r="E278" s="81"/>
      <c r="F278" s="81"/>
      <c r="G278" s="81"/>
      <c r="H278" s="81"/>
      <c r="I278" s="82"/>
      <c r="J278" s="86"/>
      <c r="K278" s="84"/>
      <c r="L278" s="84"/>
      <c r="M278" s="41"/>
      <c r="N278" s="41"/>
      <c r="O278" s="41"/>
      <c r="P278" s="993"/>
      <c r="Q278" s="993"/>
    </row>
    <row r="281" spans="1:17" ht="15.75" thickBot="1" x14ac:dyDescent="0.3"/>
    <row r="282" spans="1:17" ht="30" x14ac:dyDescent="0.25">
      <c r="B282" s="42" t="s">
        <v>20</v>
      </c>
      <c r="C282" s="42" t="s">
        <v>173</v>
      </c>
      <c r="D282" s="78" t="s">
        <v>174</v>
      </c>
      <c r="E282" s="42" t="s">
        <v>30</v>
      </c>
      <c r="F282" s="91" t="s">
        <v>194</v>
      </c>
      <c r="G282" s="96"/>
    </row>
    <row r="283" spans="1:17" ht="108" x14ac:dyDescent="0.2">
      <c r="B283" s="1097" t="s">
        <v>195</v>
      </c>
      <c r="C283" s="97" t="s">
        <v>196</v>
      </c>
      <c r="D283" s="668">
        <v>25</v>
      </c>
      <c r="E283" s="668">
        <v>0</v>
      </c>
      <c r="F283" s="1098">
        <f>+E283+E284+E285</f>
        <v>0</v>
      </c>
      <c r="G283" s="98"/>
    </row>
    <row r="284" spans="1:17" ht="96" x14ac:dyDescent="0.2">
      <c r="B284" s="1097"/>
      <c r="C284" s="97" t="s">
        <v>197</v>
      </c>
      <c r="D284" s="675">
        <v>25</v>
      </c>
      <c r="E284" s="668">
        <v>0</v>
      </c>
      <c r="F284" s="1099"/>
      <c r="G284" s="98"/>
    </row>
    <row r="285" spans="1:17" ht="60" x14ac:dyDescent="0.2">
      <c r="B285" s="1097"/>
      <c r="C285" s="97" t="s">
        <v>198</v>
      </c>
      <c r="D285" s="668">
        <v>10</v>
      </c>
      <c r="E285" s="668">
        <v>0</v>
      </c>
      <c r="F285" s="1100"/>
      <c r="G285" s="98"/>
    </row>
    <row r="286" spans="1:17" x14ac:dyDescent="0.25">
      <c r="C286"/>
    </row>
    <row r="289" spans="2:5" x14ac:dyDescent="0.25">
      <c r="B289" s="39" t="s">
        <v>199</v>
      </c>
    </row>
    <row r="292" spans="2:5" x14ac:dyDescent="0.25">
      <c r="B292" s="40" t="s">
        <v>20</v>
      </c>
      <c r="C292" s="40" t="s">
        <v>29</v>
      </c>
      <c r="D292" s="42" t="s">
        <v>30</v>
      </c>
      <c r="E292" s="42" t="s">
        <v>31</v>
      </c>
    </row>
    <row r="293" spans="2:5" ht="28.5" x14ac:dyDescent="0.25">
      <c r="B293" s="43" t="s">
        <v>200</v>
      </c>
      <c r="C293" s="44">
        <v>40</v>
      </c>
      <c r="D293" s="668">
        <f>+E268</f>
        <v>0</v>
      </c>
      <c r="E293" s="1081">
        <f>+D293+D294</f>
        <v>0</v>
      </c>
    </row>
    <row r="294" spans="2:5" ht="42.75" x14ac:dyDescent="0.25">
      <c r="B294" s="43" t="s">
        <v>201</v>
      </c>
      <c r="C294" s="44">
        <v>60</v>
      </c>
      <c r="D294" s="668">
        <f>+F283</f>
        <v>0</v>
      </c>
      <c r="E294" s="1082"/>
    </row>
  </sheetData>
  <mergeCells count="87">
    <mergeCell ref="P276:Q276"/>
    <mergeCell ref="P278:Q278"/>
    <mergeCell ref="B283:B285"/>
    <mergeCell ref="F283:F285"/>
    <mergeCell ref="E293:E294"/>
    <mergeCell ref="B247:P247"/>
    <mergeCell ref="B250:N250"/>
    <mergeCell ref="E268:E270"/>
    <mergeCell ref="B273:N273"/>
    <mergeCell ref="J275:L275"/>
    <mergeCell ref="P275:Q275"/>
    <mergeCell ref="D244:E244"/>
    <mergeCell ref="O220:P220"/>
    <mergeCell ref="O221:P221"/>
    <mergeCell ref="O222:P222"/>
    <mergeCell ref="O223:P223"/>
    <mergeCell ref="B229:N229"/>
    <mergeCell ref="J234:L234"/>
    <mergeCell ref="P234:Q234"/>
    <mergeCell ref="P235:Q235"/>
    <mergeCell ref="P236:Q236"/>
    <mergeCell ref="P237:Q237"/>
    <mergeCell ref="B240:N240"/>
    <mergeCell ref="D243:E243"/>
    <mergeCell ref="O219:P219"/>
    <mergeCell ref="B170:C170"/>
    <mergeCell ref="E188:E189"/>
    <mergeCell ref="M193:N193"/>
    <mergeCell ref="B207:B208"/>
    <mergeCell ref="C207:C208"/>
    <mergeCell ref="D207:E207"/>
    <mergeCell ref="C211:N211"/>
    <mergeCell ref="B213:N213"/>
    <mergeCell ref="O216:P216"/>
    <mergeCell ref="O217:P217"/>
    <mergeCell ref="O218:P218"/>
    <mergeCell ref="B162:C169"/>
    <mergeCell ref="P130:Q130"/>
    <mergeCell ref="B135:B137"/>
    <mergeCell ref="F135:F137"/>
    <mergeCell ref="E145:E146"/>
    <mergeCell ref="B150:P150"/>
    <mergeCell ref="B152:P152"/>
    <mergeCell ref="C154:N154"/>
    <mergeCell ref="C155:N155"/>
    <mergeCell ref="C156:N156"/>
    <mergeCell ref="C157:N157"/>
    <mergeCell ref="C158:E158"/>
    <mergeCell ref="P128:Q128"/>
    <mergeCell ref="P87:Q87"/>
    <mergeCell ref="P89:Q89"/>
    <mergeCell ref="B92:N92"/>
    <mergeCell ref="D95:E95"/>
    <mergeCell ref="D96:E96"/>
    <mergeCell ref="B99:P99"/>
    <mergeCell ref="B102:N102"/>
    <mergeCell ref="E120:E122"/>
    <mergeCell ref="B125:N125"/>
    <mergeCell ref="J127:L127"/>
    <mergeCell ref="P127:Q127"/>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2:A192">
      <formula1>"1,2,3,4,5"</formula1>
    </dataValidation>
  </dataValidations>
  <pageMargins left="0.7" right="0.7" top="0.75" bottom="0.75" header="0.3" footer="0.3"/>
  <pageSetup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7"/>
  <sheetViews>
    <sheetView topLeftCell="A124" zoomScale="70" zoomScaleNormal="70" workbookViewId="0">
      <selection activeCell="D182" sqref="D182"/>
    </sheetView>
  </sheetViews>
  <sheetFormatPr baseColWidth="10" defaultRowHeight="15" x14ac:dyDescent="0.25"/>
  <cols>
    <col min="1" max="1" width="3.140625" style="2" bestFit="1" customWidth="1"/>
    <col min="2" max="2" width="102.7109375" style="2" bestFit="1" customWidth="1"/>
    <col min="3" max="3" width="31.140625" style="2" customWidth="1"/>
    <col min="4" max="4" width="30.14062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23.710937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676</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677</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4</v>
      </c>
      <c r="D10" s="1076"/>
      <c r="E10" s="1077"/>
      <c r="F10" s="5"/>
      <c r="G10" s="5"/>
      <c r="H10" s="5"/>
      <c r="I10" s="5"/>
      <c r="J10" s="5"/>
      <c r="K10" s="5"/>
      <c r="L10" s="5"/>
      <c r="M10" s="5"/>
      <c r="N10" s="6"/>
    </row>
    <row r="11" spans="2:16" ht="16.5" thickBot="1" x14ac:dyDescent="0.3">
      <c r="B11" s="7" t="s">
        <v>10</v>
      </c>
      <c r="C11" s="8" t="s">
        <v>678</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58"/>
      <c r="I14" s="17"/>
      <c r="J14" s="17"/>
      <c r="K14" s="17"/>
      <c r="L14" s="17"/>
      <c r="M14" s="17"/>
      <c r="N14" s="15"/>
    </row>
    <row r="15" spans="2:16" x14ac:dyDescent="0.25">
      <c r="B15" s="1078"/>
      <c r="C15" s="1078"/>
      <c r="D15" s="672">
        <v>4</v>
      </c>
      <c r="E15" s="18">
        <v>1104619628</v>
      </c>
      <c r="F15" s="159">
        <v>406</v>
      </c>
      <c r="G15" s="159"/>
      <c r="I15" s="21"/>
      <c r="J15" s="21"/>
      <c r="K15" s="21"/>
      <c r="L15" s="21"/>
      <c r="M15" s="21"/>
      <c r="N15" s="15"/>
    </row>
    <row r="16" spans="2:16" x14ac:dyDescent="0.25">
      <c r="B16" s="1078"/>
      <c r="C16" s="1078"/>
      <c r="D16" s="672"/>
      <c r="E16" s="18"/>
      <c r="F16" s="159"/>
      <c r="G16" s="159"/>
      <c r="I16" s="21"/>
      <c r="J16" s="21"/>
      <c r="K16" s="21"/>
      <c r="L16" s="21"/>
      <c r="M16" s="21"/>
      <c r="N16" s="15"/>
    </row>
    <row r="17" spans="1:14" x14ac:dyDescent="0.25">
      <c r="B17" s="1078"/>
      <c r="C17" s="1078"/>
      <c r="D17" s="672"/>
      <c r="E17" s="18"/>
      <c r="F17" s="159"/>
      <c r="G17" s="159"/>
      <c r="I17" s="21"/>
      <c r="J17" s="21"/>
      <c r="K17" s="21"/>
      <c r="L17" s="21"/>
      <c r="M17" s="21"/>
      <c r="N17" s="15"/>
    </row>
    <row r="18" spans="1:14" x14ac:dyDescent="0.25">
      <c r="B18" s="1078"/>
      <c r="C18" s="1078"/>
      <c r="D18" s="672"/>
      <c r="E18" s="22"/>
      <c r="F18" s="159"/>
      <c r="G18" s="159"/>
      <c r="H18" s="23"/>
      <c r="I18" s="21"/>
      <c r="J18" s="21"/>
      <c r="K18" s="21"/>
      <c r="L18" s="21"/>
      <c r="M18" s="21"/>
      <c r="N18" s="24"/>
    </row>
    <row r="19" spans="1:14" x14ac:dyDescent="0.25">
      <c r="B19" s="1078"/>
      <c r="C19" s="1078"/>
      <c r="D19" s="672"/>
      <c r="E19" s="22"/>
      <c r="F19" s="159"/>
      <c r="G19" s="159"/>
      <c r="H19" s="23"/>
      <c r="I19" s="25"/>
      <c r="J19" s="25"/>
      <c r="K19" s="25"/>
      <c r="L19" s="25"/>
      <c r="M19" s="25"/>
      <c r="N19" s="24"/>
    </row>
    <row r="20" spans="1:14" x14ac:dyDescent="0.25">
      <c r="B20" s="1078"/>
      <c r="C20" s="1078"/>
      <c r="D20" s="672"/>
      <c r="E20" s="22"/>
      <c r="F20" s="159"/>
      <c r="G20" s="159"/>
      <c r="H20" s="23"/>
      <c r="I20" s="14"/>
      <c r="J20" s="14"/>
      <c r="K20" s="14"/>
      <c r="L20" s="14"/>
      <c r="M20" s="14"/>
      <c r="N20" s="24"/>
    </row>
    <row r="21" spans="1:14" x14ac:dyDescent="0.25">
      <c r="B21" s="1078"/>
      <c r="C21" s="1078"/>
      <c r="D21" s="672"/>
      <c r="E21" s="22"/>
      <c r="F21" s="159"/>
      <c r="G21" s="159"/>
      <c r="H21" s="23"/>
      <c r="I21" s="14"/>
      <c r="J21" s="14"/>
      <c r="K21" s="14"/>
      <c r="L21" s="14"/>
      <c r="M21" s="14"/>
      <c r="N21" s="24"/>
    </row>
    <row r="22" spans="1:14" ht="15.75" thickBot="1" x14ac:dyDescent="0.3">
      <c r="B22" s="1079" t="s">
        <v>16</v>
      </c>
      <c r="C22" s="1080"/>
      <c r="D22" s="672"/>
      <c r="E22" s="26">
        <f>SUM(E15:E21)</f>
        <v>1104619628</v>
      </c>
      <c r="F22" s="159">
        <f>SUM(F15:F21)</f>
        <v>406</v>
      </c>
      <c r="G22" s="159">
        <f>SUM(G15:G21)</f>
        <v>0</v>
      </c>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f>
        <v>406</v>
      </c>
      <c r="D24" s="32"/>
      <c r="E24" s="33">
        <f>E22</f>
        <v>1104619628</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s="69" customFormat="1" x14ac:dyDescent="0.25">
      <c r="A27" s="160"/>
      <c r="B27" s="161" t="s">
        <v>19</v>
      </c>
      <c r="C27" s="141"/>
      <c r="D27" s="141"/>
      <c r="E27" s="141"/>
      <c r="F27" s="141"/>
      <c r="G27" s="141"/>
      <c r="H27" s="141"/>
      <c r="I27" s="162"/>
      <c r="J27" s="162"/>
      <c r="K27" s="162"/>
      <c r="L27" s="162"/>
      <c r="M27" s="162"/>
      <c r="N27" s="163"/>
    </row>
    <row r="28" spans="1:14" s="69" customFormat="1" x14ac:dyDescent="0.25">
      <c r="A28" s="160"/>
      <c r="B28" s="141"/>
      <c r="C28" s="141"/>
      <c r="D28" s="141"/>
      <c r="E28" s="141"/>
      <c r="F28" s="141"/>
      <c r="G28" s="141"/>
      <c r="H28" s="141"/>
      <c r="I28" s="162"/>
      <c r="J28" s="162"/>
      <c r="K28" s="162"/>
      <c r="L28" s="162"/>
      <c r="M28" s="162"/>
      <c r="N28" s="163"/>
    </row>
    <row r="29" spans="1:14" s="69" customFormat="1" x14ac:dyDescent="0.25">
      <c r="A29" s="160"/>
      <c r="B29" s="142" t="s">
        <v>20</v>
      </c>
      <c r="C29" s="142" t="s">
        <v>21</v>
      </c>
      <c r="D29" s="142" t="s">
        <v>22</v>
      </c>
      <c r="E29" s="141"/>
      <c r="F29" s="141"/>
      <c r="G29" s="141"/>
      <c r="H29" s="141"/>
      <c r="I29" s="162"/>
      <c r="J29" s="162"/>
      <c r="K29" s="162"/>
      <c r="L29" s="162"/>
      <c r="M29" s="162"/>
      <c r="N29" s="163"/>
    </row>
    <row r="30" spans="1:14" s="69" customFormat="1" x14ac:dyDescent="0.25">
      <c r="A30" s="160"/>
      <c r="B30" s="75" t="s">
        <v>23</v>
      </c>
      <c r="C30" s="74"/>
      <c r="D30" s="74" t="s">
        <v>24</v>
      </c>
      <c r="E30" s="141"/>
      <c r="F30" s="141"/>
      <c r="G30" s="141"/>
      <c r="H30" s="141"/>
      <c r="I30" s="162"/>
      <c r="J30" s="162"/>
      <c r="K30" s="162"/>
      <c r="L30" s="162"/>
      <c r="M30" s="162"/>
      <c r="N30" s="163"/>
    </row>
    <row r="31" spans="1:14" s="69" customFormat="1" x14ac:dyDescent="0.25">
      <c r="A31" s="160"/>
      <c r="B31" s="75" t="s">
        <v>25</v>
      </c>
      <c r="C31" s="74" t="s">
        <v>24</v>
      </c>
      <c r="D31" s="74"/>
      <c r="E31" s="141"/>
      <c r="F31" s="141"/>
      <c r="G31" s="141"/>
      <c r="H31" s="141"/>
      <c r="I31" s="162"/>
      <c r="J31" s="162"/>
      <c r="K31" s="162"/>
      <c r="L31" s="162"/>
      <c r="M31" s="162"/>
      <c r="N31" s="163"/>
    </row>
    <row r="32" spans="1:14" s="69" customFormat="1" x14ac:dyDescent="0.25">
      <c r="A32" s="160"/>
      <c r="B32" s="75" t="s">
        <v>26</v>
      </c>
      <c r="C32" s="74" t="s">
        <v>24</v>
      </c>
      <c r="D32" s="74"/>
      <c r="E32" s="141"/>
      <c r="F32" s="141"/>
      <c r="G32" s="141"/>
      <c r="H32" s="141"/>
      <c r="I32" s="162"/>
      <c r="J32" s="162"/>
      <c r="K32" s="162"/>
      <c r="L32" s="162"/>
      <c r="M32" s="162"/>
      <c r="N32" s="163"/>
    </row>
    <row r="33" spans="1:17" s="69" customFormat="1" x14ac:dyDescent="0.25">
      <c r="A33" s="160"/>
      <c r="B33" s="75" t="s">
        <v>27</v>
      </c>
      <c r="C33" s="74" t="s">
        <v>24</v>
      </c>
      <c r="D33" s="74"/>
      <c r="E33" s="141"/>
      <c r="F33" s="141"/>
      <c r="G33" s="141"/>
      <c r="H33" s="141"/>
      <c r="I33" s="162"/>
      <c r="J33" s="162"/>
      <c r="K33" s="162"/>
      <c r="L33" s="162"/>
      <c r="M33" s="162"/>
      <c r="N33" s="163"/>
    </row>
    <row r="34" spans="1:17" s="69" customFormat="1" x14ac:dyDescent="0.25">
      <c r="A34" s="160"/>
      <c r="B34" s="141"/>
      <c r="C34" s="141"/>
      <c r="D34" s="141"/>
      <c r="E34" s="141"/>
      <c r="F34" s="141"/>
      <c r="G34" s="141"/>
      <c r="H34" s="141"/>
      <c r="I34" s="162"/>
      <c r="J34" s="162"/>
      <c r="K34" s="162"/>
      <c r="L34" s="162"/>
      <c r="M34" s="162"/>
      <c r="N34" s="163"/>
    </row>
    <row r="35" spans="1:17" s="69" customFormat="1" x14ac:dyDescent="0.25">
      <c r="A35" s="160"/>
      <c r="B35" s="141"/>
      <c r="C35" s="141"/>
      <c r="D35" s="141"/>
      <c r="E35" s="141"/>
      <c r="F35" s="141"/>
      <c r="G35" s="141"/>
      <c r="H35" s="141"/>
      <c r="I35" s="162"/>
      <c r="J35" s="162"/>
      <c r="K35" s="162"/>
      <c r="L35" s="162"/>
      <c r="M35" s="162"/>
      <c r="N35" s="163"/>
    </row>
    <row r="36" spans="1:17" s="69" customFormat="1" x14ac:dyDescent="0.25">
      <c r="A36" s="160"/>
      <c r="B36" s="161" t="s">
        <v>28</v>
      </c>
      <c r="C36" s="141"/>
      <c r="D36" s="141"/>
      <c r="E36" s="141"/>
      <c r="F36" s="141"/>
      <c r="G36" s="141"/>
      <c r="H36" s="141"/>
      <c r="I36" s="162"/>
      <c r="J36" s="162"/>
      <c r="K36" s="162"/>
      <c r="L36" s="162"/>
      <c r="M36" s="162"/>
      <c r="N36" s="163"/>
    </row>
    <row r="37" spans="1:17" s="69" customFormat="1" x14ac:dyDescent="0.25">
      <c r="A37" s="160"/>
      <c r="B37" s="141"/>
      <c r="C37" s="141"/>
      <c r="D37" s="141"/>
      <c r="E37" s="141"/>
      <c r="F37" s="141"/>
      <c r="G37" s="141"/>
      <c r="H37" s="141"/>
      <c r="I37" s="162"/>
      <c r="J37" s="162"/>
      <c r="K37" s="162"/>
      <c r="L37" s="162"/>
      <c r="M37" s="162"/>
      <c r="N37" s="163"/>
    </row>
    <row r="38" spans="1:17" s="69" customFormat="1" x14ac:dyDescent="0.25">
      <c r="A38" s="160"/>
      <c r="B38" s="141"/>
      <c r="C38" s="141"/>
      <c r="D38" s="141"/>
      <c r="E38" s="141"/>
      <c r="F38" s="141"/>
      <c r="G38" s="141"/>
      <c r="H38" s="141"/>
      <c r="I38" s="162"/>
      <c r="J38" s="162"/>
      <c r="K38" s="162"/>
      <c r="L38" s="162"/>
      <c r="M38" s="162"/>
      <c r="N38" s="163"/>
    </row>
    <row r="39" spans="1:17" s="69" customFormat="1" x14ac:dyDescent="0.25">
      <c r="A39" s="160"/>
      <c r="B39" s="142" t="s">
        <v>20</v>
      </c>
      <c r="C39" s="142" t="s">
        <v>29</v>
      </c>
      <c r="D39" s="673" t="s">
        <v>30</v>
      </c>
      <c r="E39" s="673" t="s">
        <v>31</v>
      </c>
      <c r="F39" s="141"/>
      <c r="G39" s="141"/>
      <c r="H39" s="141"/>
      <c r="I39" s="162"/>
      <c r="J39" s="162"/>
      <c r="K39" s="162"/>
      <c r="L39" s="162"/>
      <c r="M39" s="162"/>
      <c r="N39" s="163"/>
    </row>
    <row r="40" spans="1:17" s="69" customFormat="1" ht="28.5" x14ac:dyDescent="0.25">
      <c r="A40" s="160"/>
      <c r="B40" s="164" t="s">
        <v>32</v>
      </c>
      <c r="C40" s="697">
        <v>40</v>
      </c>
      <c r="D40" s="74">
        <v>0</v>
      </c>
      <c r="E40" s="1107">
        <f>+D40+D41</f>
        <v>25</v>
      </c>
      <c r="F40" s="141"/>
      <c r="G40" s="141"/>
      <c r="H40" s="141"/>
      <c r="I40" s="162"/>
      <c r="J40" s="162"/>
      <c r="K40" s="162"/>
      <c r="L40" s="162"/>
      <c r="M40" s="162"/>
      <c r="N40" s="163"/>
    </row>
    <row r="41" spans="1:17" s="69" customFormat="1" ht="42.75" x14ac:dyDescent="0.25">
      <c r="A41" s="160"/>
      <c r="B41" s="164" t="s">
        <v>33</v>
      </c>
      <c r="C41" s="697">
        <v>60</v>
      </c>
      <c r="D41" s="74">
        <v>25</v>
      </c>
      <c r="E41" s="1108"/>
      <c r="F41" s="141"/>
      <c r="G41" s="141"/>
      <c r="H41" s="141"/>
      <c r="I41" s="162"/>
      <c r="J41" s="162"/>
      <c r="K41" s="162"/>
      <c r="L41" s="162"/>
      <c r="M41" s="162"/>
      <c r="N41" s="163"/>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45" x14ac:dyDescent="0.25">
      <c r="A49" s="62">
        <v>1</v>
      </c>
      <c r="B49" s="165" t="s">
        <v>679</v>
      </c>
      <c r="C49" s="165" t="s">
        <v>679</v>
      </c>
      <c r="D49" s="49" t="s">
        <v>680</v>
      </c>
      <c r="E49" s="102" t="s">
        <v>681</v>
      </c>
      <c r="F49" s="52" t="s">
        <v>21</v>
      </c>
      <c r="G49" s="53" t="s">
        <v>54</v>
      </c>
      <c r="H49" s="54" t="s">
        <v>505</v>
      </c>
      <c r="I49" s="55" t="s">
        <v>682</v>
      </c>
      <c r="J49" s="55" t="s">
        <v>22</v>
      </c>
      <c r="K49" s="103">
        <v>18.440000000000001</v>
      </c>
      <c r="L49" s="102">
        <v>0</v>
      </c>
      <c r="M49" s="51">
        <v>233</v>
      </c>
      <c r="N49" s="56" t="s">
        <v>54</v>
      </c>
      <c r="O49" s="166">
        <v>972193728</v>
      </c>
      <c r="P49" s="57" t="s">
        <v>683</v>
      </c>
      <c r="Q49" s="58"/>
      <c r="R49" s="59"/>
      <c r="S49" s="59"/>
      <c r="T49" s="59"/>
      <c r="U49" s="59"/>
      <c r="V49" s="59"/>
      <c r="W49" s="59"/>
      <c r="X49" s="59"/>
      <c r="Y49" s="59"/>
      <c r="Z49" s="59"/>
    </row>
    <row r="50" spans="1:26" s="60" customFormat="1" ht="315.75" customHeight="1" x14ac:dyDescent="0.25">
      <c r="A50" s="62">
        <f>+A49+1</f>
        <v>2</v>
      </c>
      <c r="B50" s="165" t="s">
        <v>679</v>
      </c>
      <c r="C50" s="165" t="s">
        <v>679</v>
      </c>
      <c r="D50" s="49" t="s">
        <v>680</v>
      </c>
      <c r="E50" s="102" t="s">
        <v>684</v>
      </c>
      <c r="F50" s="52" t="s">
        <v>21</v>
      </c>
      <c r="G50" s="53" t="s">
        <v>54</v>
      </c>
      <c r="H50" s="52" t="s">
        <v>685</v>
      </c>
      <c r="I50" s="55" t="s">
        <v>686</v>
      </c>
      <c r="J50" s="55" t="s">
        <v>22</v>
      </c>
      <c r="K50" s="103">
        <v>2.3199999999999998</v>
      </c>
      <c r="L50" s="102">
        <v>6</v>
      </c>
      <c r="M50" s="51">
        <v>327</v>
      </c>
      <c r="N50" s="56" t="s">
        <v>54</v>
      </c>
      <c r="O50" s="166">
        <v>310337937</v>
      </c>
      <c r="P50" s="57" t="s">
        <v>687</v>
      </c>
      <c r="Q50" s="58" t="s">
        <v>688</v>
      </c>
      <c r="R50" s="59"/>
      <c r="S50" s="59"/>
      <c r="T50" s="59"/>
      <c r="U50" s="59"/>
      <c r="V50" s="59"/>
      <c r="W50" s="59"/>
      <c r="X50" s="59"/>
      <c r="Y50" s="59"/>
      <c r="Z50" s="59"/>
    </row>
    <row r="51" spans="1:26" s="60" customFormat="1" ht="283.5" x14ac:dyDescent="0.25">
      <c r="A51" s="62">
        <f t="shared" ref="A51:A56" si="0">+A50+1</f>
        <v>3</v>
      </c>
      <c r="B51" s="49" t="s">
        <v>679</v>
      </c>
      <c r="C51" s="49" t="s">
        <v>679</v>
      </c>
      <c r="D51" s="49" t="s">
        <v>689</v>
      </c>
      <c r="E51" s="167" t="s">
        <v>690</v>
      </c>
      <c r="F51" s="168" t="s">
        <v>21</v>
      </c>
      <c r="G51" s="169" t="s">
        <v>54</v>
      </c>
      <c r="H51" s="170" t="s">
        <v>691</v>
      </c>
      <c r="I51" s="171" t="s">
        <v>522</v>
      </c>
      <c r="J51" s="171" t="s">
        <v>22</v>
      </c>
      <c r="K51" s="172">
        <v>0</v>
      </c>
      <c r="L51" s="173">
        <v>5.92</v>
      </c>
      <c r="M51" s="172">
        <v>0</v>
      </c>
      <c r="N51" s="174" t="s">
        <v>54</v>
      </c>
      <c r="O51" s="175">
        <v>100033813</v>
      </c>
      <c r="P51" s="175">
        <v>367</v>
      </c>
      <c r="Q51" s="176" t="s">
        <v>692</v>
      </c>
      <c r="R51" s="59"/>
      <c r="S51" s="59"/>
      <c r="T51" s="59"/>
      <c r="U51" s="59"/>
      <c r="V51" s="59"/>
      <c r="W51" s="59"/>
      <c r="X51" s="59"/>
      <c r="Y51" s="59"/>
      <c r="Z51" s="59"/>
    </row>
    <row r="52" spans="1:26" s="60" customFormat="1" x14ac:dyDescent="0.25">
      <c r="A52" s="62">
        <f>+A51+1</f>
        <v>4</v>
      </c>
      <c r="B52" s="49"/>
      <c r="C52" s="50"/>
      <c r="D52" s="49"/>
      <c r="E52" s="102"/>
      <c r="F52" s="52"/>
      <c r="G52" s="52"/>
      <c r="H52" s="52"/>
      <c r="I52" s="55"/>
      <c r="J52" s="55"/>
      <c r="K52" s="102"/>
      <c r="L52" s="102"/>
      <c r="M52" s="51"/>
      <c r="N52" s="56"/>
      <c r="O52" s="177"/>
      <c r="P52" s="57"/>
      <c r="Q52" s="58"/>
      <c r="R52" s="59"/>
      <c r="S52" s="59"/>
      <c r="T52" s="59"/>
      <c r="U52" s="59"/>
      <c r="V52" s="59"/>
      <c r="W52" s="59"/>
      <c r="X52" s="59"/>
      <c r="Y52" s="59"/>
      <c r="Z52" s="59"/>
    </row>
    <row r="53" spans="1:26" s="60" customFormat="1" x14ac:dyDescent="0.25">
      <c r="A53" s="62">
        <f t="shared" si="0"/>
        <v>5</v>
      </c>
      <c r="B53" s="49"/>
      <c r="C53" s="50"/>
      <c r="D53" s="49"/>
      <c r="E53" s="102"/>
      <c r="F53" s="52"/>
      <c r="G53" s="52"/>
      <c r="H53" s="52"/>
      <c r="I53" s="55"/>
      <c r="J53" s="55"/>
      <c r="K53" s="102"/>
      <c r="L53" s="102"/>
      <c r="M53" s="51"/>
      <c r="N53" s="56"/>
      <c r="O53" s="177"/>
      <c r="P53" s="57"/>
      <c r="Q53" s="58"/>
      <c r="R53" s="59"/>
      <c r="S53" s="59"/>
      <c r="T53" s="59"/>
      <c r="U53" s="59"/>
      <c r="V53" s="59"/>
      <c r="W53" s="59"/>
      <c r="X53" s="59"/>
      <c r="Y53" s="59"/>
      <c r="Z53" s="59"/>
    </row>
    <row r="54" spans="1:26" s="60" customFormat="1" x14ac:dyDescent="0.25">
      <c r="A54" s="62">
        <f t="shared" si="0"/>
        <v>6</v>
      </c>
      <c r="B54" s="49"/>
      <c r="C54" s="50"/>
      <c r="D54" s="49"/>
      <c r="E54" s="102"/>
      <c r="F54" s="52"/>
      <c r="G54" s="52"/>
      <c r="H54" s="52"/>
      <c r="I54" s="55"/>
      <c r="J54" s="55"/>
      <c r="K54" s="102"/>
      <c r="L54" s="102"/>
      <c r="M54" s="51"/>
      <c r="N54" s="56"/>
      <c r="O54" s="177"/>
      <c r="P54" s="57"/>
      <c r="Q54" s="58"/>
      <c r="R54" s="59"/>
      <c r="S54" s="59"/>
      <c r="T54" s="59"/>
      <c r="U54" s="59"/>
      <c r="V54" s="59"/>
      <c r="W54" s="59"/>
      <c r="X54" s="59"/>
      <c r="Y54" s="59"/>
      <c r="Z54" s="59"/>
    </row>
    <row r="55" spans="1:26" s="60" customFormat="1" x14ac:dyDescent="0.25">
      <c r="A55" s="62">
        <f t="shared" si="0"/>
        <v>7</v>
      </c>
      <c r="B55" s="49"/>
      <c r="C55" s="50"/>
      <c r="D55" s="49"/>
      <c r="E55" s="102"/>
      <c r="F55" s="52"/>
      <c r="G55" s="52"/>
      <c r="H55" s="52"/>
      <c r="I55" s="55"/>
      <c r="J55" s="55"/>
      <c r="K55" s="102"/>
      <c r="L55" s="102"/>
      <c r="M55" s="51"/>
      <c r="N55" s="56"/>
      <c r="O55" s="177"/>
      <c r="P55" s="57"/>
      <c r="Q55" s="58"/>
      <c r="R55" s="59"/>
      <c r="S55" s="59"/>
      <c r="T55" s="59"/>
      <c r="U55" s="59"/>
      <c r="V55" s="59"/>
      <c r="W55" s="59"/>
      <c r="X55" s="59"/>
      <c r="Y55" s="59"/>
      <c r="Z55" s="59"/>
    </row>
    <row r="56" spans="1:26" s="60" customFormat="1" x14ac:dyDescent="0.25">
      <c r="A56" s="62">
        <f t="shared" si="0"/>
        <v>8</v>
      </c>
      <c r="B56" s="49"/>
      <c r="C56" s="50"/>
      <c r="D56" s="49"/>
      <c r="E56" s="102"/>
      <c r="F56" s="52"/>
      <c r="G56" s="52"/>
      <c r="H56" s="52"/>
      <c r="I56" s="55"/>
      <c r="J56" s="55"/>
      <c r="K56" s="102"/>
      <c r="L56" s="102"/>
      <c r="M56" s="51"/>
      <c r="N56" s="56"/>
      <c r="O56" s="177"/>
      <c r="P56" s="57"/>
      <c r="Q56" s="58"/>
      <c r="R56" s="59"/>
      <c r="S56" s="59"/>
      <c r="T56" s="59"/>
      <c r="U56" s="59"/>
      <c r="V56" s="59"/>
      <c r="W56" s="59"/>
      <c r="X56" s="59"/>
      <c r="Y56" s="59"/>
      <c r="Z56" s="59"/>
    </row>
    <row r="57" spans="1:26" s="60" customFormat="1" x14ac:dyDescent="0.25">
      <c r="A57" s="62"/>
      <c r="B57" s="63" t="s">
        <v>31</v>
      </c>
      <c r="C57" s="50"/>
      <c r="D57" s="49"/>
      <c r="E57" s="102"/>
      <c r="F57" s="52"/>
      <c r="G57" s="52"/>
      <c r="H57" s="52"/>
      <c r="I57" s="55"/>
      <c r="J57" s="55"/>
      <c r="K57" s="67">
        <f>SUM(K49:K56)</f>
        <v>20.76</v>
      </c>
      <c r="L57" s="67">
        <f>SUM(L49:L56)</f>
        <v>11.92</v>
      </c>
      <c r="M57" s="65">
        <f>SUM(M49:M56)</f>
        <v>560</v>
      </c>
      <c r="N57" s="67">
        <f>SUM(N49:N56)</f>
        <v>0</v>
      </c>
      <c r="O57" s="177"/>
      <c r="P57" s="57"/>
      <c r="Q57" s="68"/>
    </row>
    <row r="58" spans="1:26" s="69" customFormat="1" x14ac:dyDescent="0.25">
      <c r="B58" s="178"/>
      <c r="C58" s="178"/>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20.76</v>
      </c>
      <c r="D61" s="74"/>
      <c r="E61" s="75" t="s">
        <v>24</v>
      </c>
      <c r="F61" s="76"/>
      <c r="G61" s="76"/>
      <c r="H61" s="76"/>
      <c r="I61" s="76"/>
      <c r="J61" s="76"/>
      <c r="K61" s="76"/>
      <c r="L61" s="76"/>
      <c r="M61" s="76"/>
    </row>
    <row r="62" spans="1:26" s="69" customFormat="1" ht="30" customHeight="1" x14ac:dyDescent="0.25">
      <c r="B62" s="72" t="s">
        <v>82</v>
      </c>
      <c r="C62" s="73">
        <f>+M57</f>
        <v>560</v>
      </c>
      <c r="D62" s="74"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1:18" ht="27" thickBot="1" x14ac:dyDescent="0.3">
      <c r="B65" s="1088" t="s">
        <v>83</v>
      </c>
      <c r="C65" s="1088"/>
      <c r="D65" s="1088"/>
      <c r="E65" s="1088"/>
      <c r="F65" s="1088"/>
      <c r="G65" s="1088"/>
      <c r="H65" s="1088"/>
      <c r="I65" s="1088"/>
      <c r="J65" s="1088"/>
      <c r="K65" s="1088"/>
      <c r="L65" s="1088"/>
      <c r="M65" s="1088"/>
      <c r="N65" s="1088"/>
    </row>
    <row r="68" spans="1:18"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1:18" ht="30" x14ac:dyDescent="0.25">
      <c r="B69" s="81" t="s">
        <v>693</v>
      </c>
      <c r="C69" s="668" t="s">
        <v>524</v>
      </c>
      <c r="D69" s="684" t="s">
        <v>694</v>
      </c>
      <c r="E69" s="83">
        <v>52</v>
      </c>
      <c r="F69" s="74" t="s">
        <v>54</v>
      </c>
      <c r="G69" s="74" t="s">
        <v>54</v>
      </c>
      <c r="H69" s="74" t="s">
        <v>21</v>
      </c>
      <c r="I69" s="74" t="s">
        <v>54</v>
      </c>
      <c r="J69" s="74" t="s">
        <v>21</v>
      </c>
      <c r="K69" s="668" t="s">
        <v>21</v>
      </c>
      <c r="L69" s="668" t="s">
        <v>21</v>
      </c>
      <c r="M69" s="668" t="s">
        <v>21</v>
      </c>
      <c r="N69" s="668" t="s">
        <v>21</v>
      </c>
      <c r="O69" s="994"/>
      <c r="P69" s="996"/>
      <c r="Q69" s="668" t="s">
        <v>21</v>
      </c>
    </row>
    <row r="70" spans="1:18" ht="90.75" customHeight="1" x14ac:dyDescent="0.25">
      <c r="A70" s="14"/>
      <c r="B70" s="179" t="s">
        <v>693</v>
      </c>
      <c r="C70" s="668" t="s">
        <v>524</v>
      </c>
      <c r="D70" s="684" t="s">
        <v>695</v>
      </c>
      <c r="E70" s="83">
        <v>39</v>
      </c>
      <c r="F70" s="74" t="s">
        <v>54</v>
      </c>
      <c r="G70" s="74" t="s">
        <v>54</v>
      </c>
      <c r="H70" s="74" t="s">
        <v>21</v>
      </c>
      <c r="I70" s="74" t="s">
        <v>54</v>
      </c>
      <c r="J70" s="74" t="s">
        <v>21</v>
      </c>
      <c r="K70" s="668" t="s">
        <v>21</v>
      </c>
      <c r="L70" s="668" t="s">
        <v>21</v>
      </c>
      <c r="M70" s="668" t="s">
        <v>21</v>
      </c>
      <c r="N70" s="668" t="s">
        <v>21</v>
      </c>
      <c r="O70" s="994"/>
      <c r="P70" s="996"/>
      <c r="Q70" s="668" t="s">
        <v>21</v>
      </c>
      <c r="R70" s="14"/>
    </row>
    <row r="71" spans="1:18" ht="45" x14ac:dyDescent="0.25">
      <c r="B71" s="81" t="s">
        <v>693</v>
      </c>
      <c r="C71" s="668" t="s">
        <v>524</v>
      </c>
      <c r="D71" s="684" t="s">
        <v>696</v>
      </c>
      <c r="E71" s="83">
        <v>52</v>
      </c>
      <c r="F71" s="74" t="s">
        <v>54</v>
      </c>
      <c r="G71" s="74" t="s">
        <v>54</v>
      </c>
      <c r="H71" s="74" t="s">
        <v>21</v>
      </c>
      <c r="I71" s="74" t="s">
        <v>54</v>
      </c>
      <c r="J71" s="74" t="s">
        <v>21</v>
      </c>
      <c r="K71" s="668" t="s">
        <v>21</v>
      </c>
      <c r="L71" s="668" t="s">
        <v>21</v>
      </c>
      <c r="M71" s="668" t="s">
        <v>21</v>
      </c>
      <c r="N71" s="668" t="s">
        <v>21</v>
      </c>
      <c r="O71" s="994"/>
      <c r="P71" s="996"/>
      <c r="Q71" s="668" t="s">
        <v>21</v>
      </c>
    </row>
    <row r="72" spans="1:18" ht="45" x14ac:dyDescent="0.25">
      <c r="B72" s="81" t="s">
        <v>693</v>
      </c>
      <c r="C72" s="668" t="s">
        <v>524</v>
      </c>
      <c r="D72" s="684" t="s">
        <v>104</v>
      </c>
      <c r="E72" s="83">
        <v>78</v>
      </c>
      <c r="F72" s="74" t="s">
        <v>54</v>
      </c>
      <c r="G72" s="74" t="s">
        <v>54</v>
      </c>
      <c r="H72" s="74" t="s">
        <v>21</v>
      </c>
      <c r="I72" s="74" t="s">
        <v>54</v>
      </c>
      <c r="J72" s="74" t="s">
        <v>21</v>
      </c>
      <c r="K72" s="668" t="s">
        <v>21</v>
      </c>
      <c r="L72" s="668" t="s">
        <v>21</v>
      </c>
      <c r="M72" s="668" t="s">
        <v>21</v>
      </c>
      <c r="N72" s="668" t="s">
        <v>21</v>
      </c>
      <c r="O72" s="994"/>
      <c r="P72" s="996"/>
      <c r="Q72" s="668" t="s">
        <v>21</v>
      </c>
    </row>
    <row r="73" spans="1:18" ht="60" x14ac:dyDescent="0.25">
      <c r="B73" s="81" t="s">
        <v>693</v>
      </c>
      <c r="C73" s="668" t="s">
        <v>524</v>
      </c>
      <c r="D73" s="684" t="s">
        <v>105</v>
      </c>
      <c r="E73" s="83">
        <v>81</v>
      </c>
      <c r="F73" s="74" t="s">
        <v>54</v>
      </c>
      <c r="G73" s="74" t="s">
        <v>54</v>
      </c>
      <c r="H73" s="74" t="s">
        <v>21</v>
      </c>
      <c r="I73" s="74" t="s">
        <v>54</v>
      </c>
      <c r="J73" s="74" t="s">
        <v>21</v>
      </c>
      <c r="K73" s="668" t="s">
        <v>21</v>
      </c>
      <c r="L73" s="668" t="s">
        <v>21</v>
      </c>
      <c r="M73" s="668" t="s">
        <v>21</v>
      </c>
      <c r="N73" s="668" t="s">
        <v>21</v>
      </c>
      <c r="O73" s="994"/>
      <c r="P73" s="996"/>
      <c r="Q73" s="668" t="s">
        <v>21</v>
      </c>
    </row>
    <row r="74" spans="1:18" ht="93" customHeight="1" x14ac:dyDescent="0.25">
      <c r="B74" s="81" t="s">
        <v>693</v>
      </c>
      <c r="C74" s="668" t="s">
        <v>524</v>
      </c>
      <c r="D74" s="684" t="s">
        <v>106</v>
      </c>
      <c r="E74" s="74">
        <v>104</v>
      </c>
      <c r="F74" s="74" t="s">
        <v>54</v>
      </c>
      <c r="G74" s="74" t="s">
        <v>21</v>
      </c>
      <c r="H74" s="74" t="s">
        <v>54</v>
      </c>
      <c r="I74" s="74" t="s">
        <v>54</v>
      </c>
      <c r="J74" s="74" t="s">
        <v>21</v>
      </c>
      <c r="K74" s="668" t="s">
        <v>21</v>
      </c>
      <c r="L74" s="668" t="s">
        <v>21</v>
      </c>
      <c r="M74" s="668" t="s">
        <v>21</v>
      </c>
      <c r="N74" s="668" t="s">
        <v>21</v>
      </c>
      <c r="O74" s="1115" t="s">
        <v>645</v>
      </c>
      <c r="P74" s="1116"/>
      <c r="Q74" s="74" t="s">
        <v>21</v>
      </c>
    </row>
    <row r="75" spans="1:18" x14ac:dyDescent="0.25">
      <c r="B75" s="41"/>
      <c r="C75" s="41"/>
      <c r="D75" s="41"/>
      <c r="E75" s="100"/>
      <c r="F75" s="41"/>
      <c r="G75" s="41"/>
      <c r="H75" s="41"/>
      <c r="I75" s="41"/>
      <c r="J75" s="41"/>
      <c r="K75" s="41"/>
      <c r="L75" s="41"/>
      <c r="M75" s="41"/>
      <c r="N75" s="41"/>
      <c r="O75" s="994"/>
      <c r="P75" s="996"/>
      <c r="Q75" s="41"/>
    </row>
    <row r="76" spans="1:18" x14ac:dyDescent="0.25">
      <c r="B76" s="2" t="s">
        <v>107</v>
      </c>
    </row>
    <row r="77" spans="1:18" x14ac:dyDescent="0.25">
      <c r="B77" s="2" t="s">
        <v>108</v>
      </c>
    </row>
    <row r="78" spans="1:18" x14ac:dyDescent="0.25">
      <c r="B78" s="2" t="s">
        <v>109</v>
      </c>
    </row>
    <row r="80" spans="1:18"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116.25" customHeight="1" x14ac:dyDescent="0.2">
      <c r="B87" s="116" t="s">
        <v>123</v>
      </c>
      <c r="C87" s="683">
        <v>1</v>
      </c>
      <c r="D87" s="116" t="s">
        <v>697</v>
      </c>
      <c r="E87" s="115">
        <v>43524764</v>
      </c>
      <c r="F87" s="116" t="s">
        <v>698</v>
      </c>
      <c r="G87" s="116" t="s">
        <v>699</v>
      </c>
      <c r="H87" s="115" t="s">
        <v>700</v>
      </c>
      <c r="I87" s="99" t="s">
        <v>701</v>
      </c>
      <c r="J87" s="180" t="s">
        <v>702</v>
      </c>
      <c r="K87" s="181" t="s">
        <v>703</v>
      </c>
      <c r="L87" s="114" t="s">
        <v>233</v>
      </c>
      <c r="M87" s="112" t="s">
        <v>21</v>
      </c>
      <c r="N87" s="112" t="s">
        <v>21</v>
      </c>
      <c r="O87" s="112" t="s">
        <v>21</v>
      </c>
      <c r="P87" s="1300" t="s">
        <v>704</v>
      </c>
      <c r="Q87" s="1300"/>
    </row>
    <row r="88" spans="2:17" ht="162.75" customHeight="1" x14ac:dyDescent="0.2">
      <c r="B88" s="116" t="s">
        <v>123</v>
      </c>
      <c r="C88" s="683">
        <v>1</v>
      </c>
      <c r="D88" s="116" t="s">
        <v>705</v>
      </c>
      <c r="E88" s="115">
        <v>43075995</v>
      </c>
      <c r="F88" s="116" t="s">
        <v>706</v>
      </c>
      <c r="G88" s="116" t="s">
        <v>707</v>
      </c>
      <c r="H88" s="115" t="s">
        <v>708</v>
      </c>
      <c r="I88" s="99" t="s">
        <v>701</v>
      </c>
      <c r="J88" s="116" t="s">
        <v>677</v>
      </c>
      <c r="K88" s="114" t="s">
        <v>709</v>
      </c>
      <c r="L88" s="116" t="s">
        <v>710</v>
      </c>
      <c r="M88" s="112" t="s">
        <v>21</v>
      </c>
      <c r="N88" s="112" t="s">
        <v>21</v>
      </c>
      <c r="O88" s="112" t="s">
        <v>21</v>
      </c>
      <c r="P88" s="1300" t="s">
        <v>704</v>
      </c>
      <c r="Q88" s="1300"/>
    </row>
    <row r="89" spans="2:17" ht="125.25" customHeight="1" x14ac:dyDescent="0.2">
      <c r="B89" s="114" t="s">
        <v>229</v>
      </c>
      <c r="C89" s="710">
        <v>1</v>
      </c>
      <c r="D89" s="114" t="s">
        <v>711</v>
      </c>
      <c r="E89" s="113">
        <v>1152187795</v>
      </c>
      <c r="F89" s="114" t="s">
        <v>134</v>
      </c>
      <c r="G89" s="114" t="s">
        <v>217</v>
      </c>
      <c r="H89" s="113" t="s">
        <v>712</v>
      </c>
      <c r="I89" s="99" t="s">
        <v>577</v>
      </c>
      <c r="J89" s="114" t="s">
        <v>713</v>
      </c>
      <c r="K89" s="114" t="s">
        <v>714</v>
      </c>
      <c r="L89" s="710" t="s">
        <v>134</v>
      </c>
      <c r="M89" s="182" t="s">
        <v>21</v>
      </c>
      <c r="N89" s="182" t="s">
        <v>22</v>
      </c>
      <c r="O89" s="182" t="s">
        <v>22</v>
      </c>
      <c r="P89" s="1300" t="s">
        <v>715</v>
      </c>
      <c r="Q89" s="1300"/>
    </row>
    <row r="90" spans="2:17" ht="188.25" customHeight="1" x14ac:dyDescent="0.2">
      <c r="B90" s="180" t="s">
        <v>229</v>
      </c>
      <c r="C90" s="683">
        <v>1</v>
      </c>
      <c r="D90" s="180" t="s">
        <v>716</v>
      </c>
      <c r="E90" s="112">
        <v>1010194316</v>
      </c>
      <c r="F90" s="180" t="s">
        <v>134</v>
      </c>
      <c r="G90" s="180" t="s">
        <v>717</v>
      </c>
      <c r="H90" s="115" t="s">
        <v>718</v>
      </c>
      <c r="I90" s="99" t="s">
        <v>719</v>
      </c>
      <c r="J90" s="116" t="s">
        <v>720</v>
      </c>
      <c r="K90" s="181" t="s">
        <v>721</v>
      </c>
      <c r="L90" s="114" t="s">
        <v>722</v>
      </c>
      <c r="M90" s="112" t="s">
        <v>21</v>
      </c>
      <c r="N90" s="112" t="s">
        <v>21</v>
      </c>
      <c r="O90" s="112" t="s">
        <v>21</v>
      </c>
      <c r="P90" s="1117"/>
      <c r="Q90" s="1118"/>
    </row>
    <row r="91" spans="2:17" ht="179.25" customHeight="1" x14ac:dyDescent="0.25">
      <c r="B91" s="181" t="s">
        <v>229</v>
      </c>
      <c r="C91" s="74">
        <v>1</v>
      </c>
      <c r="D91" s="157" t="s">
        <v>723</v>
      </c>
      <c r="E91" s="75">
        <v>43928487</v>
      </c>
      <c r="F91" s="75" t="s">
        <v>134</v>
      </c>
      <c r="G91" s="157" t="s">
        <v>724</v>
      </c>
      <c r="H91" s="75" t="s">
        <v>725</v>
      </c>
      <c r="I91" s="75" t="s">
        <v>726</v>
      </c>
      <c r="J91" s="75" t="s">
        <v>727</v>
      </c>
      <c r="K91" s="157" t="s">
        <v>728</v>
      </c>
      <c r="L91" s="157" t="s">
        <v>729</v>
      </c>
      <c r="M91" s="75" t="s">
        <v>21</v>
      </c>
      <c r="N91" s="75" t="s">
        <v>21</v>
      </c>
      <c r="O91" s="75" t="s">
        <v>21</v>
      </c>
      <c r="P91" s="1115" t="s">
        <v>730</v>
      </c>
      <c r="Q91" s="1116"/>
    </row>
    <row r="92" spans="2:17" ht="27" thickBot="1" x14ac:dyDescent="0.3">
      <c r="B92" s="1297" t="s">
        <v>145</v>
      </c>
      <c r="C92" s="1298"/>
      <c r="D92" s="1298"/>
      <c r="E92" s="1298"/>
      <c r="F92" s="1298"/>
      <c r="G92" s="1298"/>
      <c r="H92" s="1298"/>
      <c r="I92" s="1298"/>
      <c r="J92" s="1298"/>
      <c r="K92" s="1298"/>
      <c r="L92" s="1298"/>
      <c r="M92" s="1298"/>
      <c r="N92" s="1299"/>
    </row>
    <row r="95" spans="2:17" ht="46.15" customHeight="1" x14ac:dyDescent="0.25">
      <c r="B95" s="79" t="s">
        <v>20</v>
      </c>
      <c r="C95" s="79" t="s">
        <v>146</v>
      </c>
      <c r="D95" s="1084" t="s">
        <v>97</v>
      </c>
      <c r="E95" s="1086"/>
    </row>
    <row r="96" spans="2:17" ht="46.9" customHeight="1" x14ac:dyDescent="0.25">
      <c r="B96" s="682" t="s">
        <v>147</v>
      </c>
      <c r="C96" s="668" t="s">
        <v>21</v>
      </c>
      <c r="D96" s="997" t="s">
        <v>731</v>
      </c>
      <c r="E96" s="997"/>
    </row>
    <row r="99" spans="1:26" ht="26.25" x14ac:dyDescent="0.25">
      <c r="B99" s="1072" t="s">
        <v>148</v>
      </c>
      <c r="C99" s="1073"/>
      <c r="D99" s="1073"/>
      <c r="E99" s="1073"/>
      <c r="F99" s="1073"/>
      <c r="G99" s="1073"/>
      <c r="H99" s="1073"/>
      <c r="I99" s="1073"/>
      <c r="J99" s="1073"/>
      <c r="K99" s="1073"/>
      <c r="L99" s="1073"/>
      <c r="M99" s="1073"/>
      <c r="N99" s="1073"/>
      <c r="O99" s="1073"/>
      <c r="P99" s="1073"/>
    </row>
    <row r="101" spans="1:26" ht="15.75" thickBot="1" x14ac:dyDescent="0.3"/>
    <row r="102" spans="1:26" ht="27" thickBot="1" x14ac:dyDescent="0.3">
      <c r="B102" s="1091" t="s">
        <v>149</v>
      </c>
      <c r="C102" s="1092"/>
      <c r="D102" s="1092"/>
      <c r="E102" s="1092"/>
      <c r="F102" s="1092"/>
      <c r="G102" s="1092"/>
      <c r="H102" s="1092"/>
      <c r="I102" s="1092"/>
      <c r="J102" s="1092"/>
      <c r="K102" s="1092"/>
      <c r="L102" s="1092"/>
      <c r="M102" s="1092"/>
      <c r="N102" s="1093"/>
    </row>
    <row r="104" spans="1:26" ht="15.75" thickBot="1" x14ac:dyDescent="0.3">
      <c r="M104" s="45"/>
      <c r="N104" s="45"/>
    </row>
    <row r="105" spans="1:26" s="14" customFormat="1" ht="109.5" customHeight="1" x14ac:dyDescent="0.25">
      <c r="B105" s="46" t="s">
        <v>36</v>
      </c>
      <c r="C105" s="46" t="s">
        <v>37</v>
      </c>
      <c r="D105" s="46" t="s">
        <v>38</v>
      </c>
      <c r="E105" s="46" t="s">
        <v>39</v>
      </c>
      <c r="F105" s="46" t="s">
        <v>40</v>
      </c>
      <c r="G105" s="46" t="s">
        <v>41</v>
      </c>
      <c r="H105" s="46" t="s">
        <v>42</v>
      </c>
      <c r="I105" s="46" t="s">
        <v>43</v>
      </c>
      <c r="J105" s="46" t="s">
        <v>44</v>
      </c>
      <c r="K105" s="46" t="s">
        <v>45</v>
      </c>
      <c r="L105" s="46" t="s">
        <v>46</v>
      </c>
      <c r="M105" s="47" t="s">
        <v>47</v>
      </c>
      <c r="N105" s="46" t="s">
        <v>48</v>
      </c>
      <c r="O105" s="46" t="s">
        <v>49</v>
      </c>
      <c r="P105" s="48" t="s">
        <v>50</v>
      </c>
      <c r="Q105" s="48" t="s">
        <v>51</v>
      </c>
    </row>
    <row r="106" spans="1:26" s="60" customFormat="1" ht="45" x14ac:dyDescent="0.25">
      <c r="A106" s="62">
        <v>1</v>
      </c>
      <c r="B106" s="49" t="s">
        <v>679</v>
      </c>
      <c r="C106" s="49" t="s">
        <v>679</v>
      </c>
      <c r="D106" s="49" t="s">
        <v>689</v>
      </c>
      <c r="E106" s="167" t="s">
        <v>690</v>
      </c>
      <c r="F106" s="168" t="s">
        <v>21</v>
      </c>
      <c r="G106" s="169" t="s">
        <v>54</v>
      </c>
      <c r="H106" s="170" t="s">
        <v>691</v>
      </c>
      <c r="I106" s="171" t="s">
        <v>522</v>
      </c>
      <c r="J106" s="171" t="s">
        <v>22</v>
      </c>
      <c r="K106" s="172">
        <v>0</v>
      </c>
      <c r="L106" s="173">
        <v>5.92</v>
      </c>
      <c r="M106" s="172">
        <v>100</v>
      </c>
      <c r="N106" s="174" t="s">
        <v>54</v>
      </c>
      <c r="O106" s="175">
        <v>100033813</v>
      </c>
      <c r="P106" s="175">
        <v>367</v>
      </c>
      <c r="Q106" s="176"/>
      <c r="R106" s="59"/>
      <c r="S106" s="59"/>
      <c r="T106" s="59"/>
      <c r="U106" s="59"/>
      <c r="V106" s="59"/>
      <c r="W106" s="59"/>
      <c r="X106" s="59"/>
      <c r="Y106" s="59"/>
      <c r="Z106" s="59"/>
    </row>
    <row r="107" spans="1:26" s="60" customFormat="1" x14ac:dyDescent="0.25">
      <c r="A107" s="62">
        <f>+A106+1</f>
        <v>2</v>
      </c>
      <c r="C107" s="50"/>
      <c r="D107" s="49"/>
      <c r="E107" s="64"/>
      <c r="F107" s="52"/>
      <c r="G107" s="52"/>
      <c r="H107" s="52"/>
      <c r="I107" s="55"/>
      <c r="J107" s="55"/>
      <c r="K107" s="102"/>
      <c r="L107" s="102"/>
      <c r="M107" s="102"/>
      <c r="N107" s="56"/>
      <c r="O107" s="57"/>
      <c r="P107" s="57"/>
      <c r="Q107" s="58"/>
      <c r="R107" s="59"/>
      <c r="S107" s="59"/>
      <c r="T107" s="59"/>
      <c r="U107" s="59"/>
      <c r="V107" s="59"/>
      <c r="W107" s="59"/>
      <c r="X107" s="59"/>
      <c r="Y107" s="59"/>
      <c r="Z107" s="59"/>
    </row>
    <row r="108" spans="1:26" s="60" customFormat="1" x14ac:dyDescent="0.25">
      <c r="A108" s="62">
        <f t="shared" ref="A108:A113" si="1">+A107+1</f>
        <v>3</v>
      </c>
      <c r="B108" s="49"/>
      <c r="C108" s="50"/>
      <c r="D108" s="49"/>
      <c r="E108" s="64"/>
      <c r="F108" s="52"/>
      <c r="G108" s="52"/>
      <c r="H108" s="52"/>
      <c r="I108" s="55"/>
      <c r="J108" s="55"/>
      <c r="K108" s="102"/>
      <c r="L108" s="102"/>
      <c r="M108" s="102"/>
      <c r="N108" s="56"/>
      <c r="O108" s="57"/>
      <c r="P108" s="57"/>
      <c r="Q108" s="58"/>
      <c r="R108" s="59"/>
      <c r="S108" s="59"/>
      <c r="T108" s="59"/>
      <c r="U108" s="59"/>
      <c r="V108" s="59"/>
      <c r="W108" s="59"/>
      <c r="X108" s="59"/>
      <c r="Y108" s="59"/>
      <c r="Z108" s="59"/>
    </row>
    <row r="109" spans="1:26" s="60" customFormat="1" x14ac:dyDescent="0.25">
      <c r="A109" s="62">
        <f t="shared" si="1"/>
        <v>4</v>
      </c>
      <c r="B109" s="49"/>
      <c r="C109" s="50"/>
      <c r="D109" s="49"/>
      <c r="E109" s="64"/>
      <c r="F109" s="52"/>
      <c r="G109" s="52"/>
      <c r="H109" s="52"/>
      <c r="I109" s="55"/>
      <c r="J109" s="55"/>
      <c r="K109" s="102"/>
      <c r="L109" s="102"/>
      <c r="M109" s="102"/>
      <c r="N109" s="56"/>
      <c r="O109" s="57"/>
      <c r="P109" s="57"/>
      <c r="Q109" s="58"/>
      <c r="R109" s="59"/>
      <c r="S109" s="59"/>
      <c r="T109" s="59"/>
      <c r="U109" s="59"/>
      <c r="V109" s="59"/>
      <c r="W109" s="59"/>
      <c r="X109" s="59"/>
      <c r="Y109" s="59"/>
      <c r="Z109" s="59"/>
    </row>
    <row r="110" spans="1:26" s="60" customFormat="1" x14ac:dyDescent="0.25">
      <c r="A110" s="62">
        <f t="shared" si="1"/>
        <v>5</v>
      </c>
      <c r="B110" s="49"/>
      <c r="C110" s="50"/>
      <c r="D110" s="49"/>
      <c r="E110" s="64"/>
      <c r="F110" s="52"/>
      <c r="G110" s="52"/>
      <c r="H110" s="52"/>
      <c r="I110" s="55"/>
      <c r="J110" s="55"/>
      <c r="K110" s="102"/>
      <c r="L110" s="102"/>
      <c r="M110" s="102"/>
      <c r="N110" s="56"/>
      <c r="O110" s="57"/>
      <c r="P110" s="57"/>
      <c r="Q110" s="58"/>
      <c r="R110" s="59"/>
      <c r="S110" s="59"/>
      <c r="T110" s="59"/>
      <c r="U110" s="59"/>
      <c r="V110" s="59"/>
      <c r="W110" s="59"/>
      <c r="X110" s="59"/>
      <c r="Y110" s="59"/>
      <c r="Z110" s="59"/>
    </row>
    <row r="111" spans="1:26" s="60" customFormat="1" x14ac:dyDescent="0.25">
      <c r="A111" s="62">
        <f t="shared" si="1"/>
        <v>6</v>
      </c>
      <c r="B111" s="49"/>
      <c r="C111" s="50"/>
      <c r="D111" s="49"/>
      <c r="E111" s="64"/>
      <c r="F111" s="52"/>
      <c r="G111" s="52"/>
      <c r="H111" s="52"/>
      <c r="I111" s="55"/>
      <c r="J111" s="55"/>
      <c r="K111" s="102"/>
      <c r="L111" s="102"/>
      <c r="M111" s="102"/>
      <c r="N111" s="56"/>
      <c r="O111" s="57"/>
      <c r="P111" s="57"/>
      <c r="Q111" s="58"/>
      <c r="R111" s="59"/>
      <c r="S111" s="59"/>
      <c r="T111" s="59"/>
      <c r="U111" s="59"/>
      <c r="V111" s="59"/>
      <c r="W111" s="59"/>
      <c r="X111" s="59"/>
      <c r="Y111" s="59"/>
      <c r="Z111" s="59"/>
    </row>
    <row r="112" spans="1:26" s="60" customFormat="1" x14ac:dyDescent="0.25">
      <c r="A112" s="62">
        <f t="shared" si="1"/>
        <v>7</v>
      </c>
      <c r="B112" s="49"/>
      <c r="C112" s="50"/>
      <c r="D112" s="49"/>
      <c r="E112" s="64"/>
      <c r="F112" s="52"/>
      <c r="G112" s="52"/>
      <c r="H112" s="52"/>
      <c r="I112" s="55"/>
      <c r="J112" s="55"/>
      <c r="K112" s="102"/>
      <c r="L112" s="102"/>
      <c r="M112" s="102"/>
      <c r="N112" s="56"/>
      <c r="O112" s="57"/>
      <c r="P112" s="57"/>
      <c r="Q112" s="58"/>
      <c r="R112" s="59"/>
      <c r="S112" s="59"/>
      <c r="T112" s="59"/>
      <c r="U112" s="59"/>
      <c r="V112" s="59"/>
      <c r="W112" s="59"/>
      <c r="X112" s="59"/>
      <c r="Y112" s="59"/>
      <c r="Z112" s="59"/>
    </row>
    <row r="113" spans="1:26" s="60" customFormat="1" x14ac:dyDescent="0.25">
      <c r="A113" s="62">
        <f t="shared" si="1"/>
        <v>8</v>
      </c>
      <c r="B113" s="49"/>
      <c r="C113" s="50"/>
      <c r="D113" s="49"/>
      <c r="E113" s="64"/>
      <c r="F113" s="52"/>
      <c r="G113" s="52"/>
      <c r="H113" s="52"/>
      <c r="I113" s="55"/>
      <c r="J113" s="55"/>
      <c r="K113" s="102"/>
      <c r="L113" s="102"/>
      <c r="M113" s="102"/>
      <c r="N113" s="56"/>
      <c r="O113" s="57"/>
      <c r="P113" s="57"/>
      <c r="Q113" s="58"/>
      <c r="R113" s="59"/>
      <c r="S113" s="59"/>
      <c r="T113" s="59"/>
      <c r="U113" s="59"/>
      <c r="V113" s="59"/>
      <c r="W113" s="59"/>
      <c r="X113" s="59"/>
      <c r="Y113" s="59"/>
      <c r="Z113" s="59"/>
    </row>
    <row r="114" spans="1:26" s="60" customFormat="1" x14ac:dyDescent="0.25">
      <c r="A114" s="62"/>
      <c r="B114" s="63" t="s">
        <v>31</v>
      </c>
      <c r="C114" s="50"/>
      <c r="D114" s="49"/>
      <c r="E114" s="64"/>
      <c r="F114" s="52"/>
      <c r="G114" s="52"/>
      <c r="H114" s="52"/>
      <c r="I114" s="55"/>
      <c r="J114" s="55"/>
      <c r="K114" s="67">
        <f t="shared" ref="K114:N114" si="2">SUM(K106:K113)</f>
        <v>0</v>
      </c>
      <c r="L114" s="67">
        <f t="shared" si="2"/>
        <v>5.92</v>
      </c>
      <c r="M114" s="66">
        <f t="shared" si="2"/>
        <v>100</v>
      </c>
      <c r="N114" s="67">
        <f t="shared" si="2"/>
        <v>0</v>
      </c>
      <c r="O114" s="57"/>
      <c r="P114" s="57"/>
      <c r="Q114" s="68"/>
    </row>
    <row r="115" spans="1:26" x14ac:dyDescent="0.25">
      <c r="B115" s="69"/>
      <c r="C115" s="69"/>
      <c r="D115" s="69"/>
      <c r="E115" s="70"/>
      <c r="F115" s="69"/>
      <c r="G115" s="69"/>
      <c r="H115" s="69"/>
      <c r="I115" s="69"/>
      <c r="J115" s="69"/>
      <c r="K115" s="69"/>
      <c r="L115" s="69"/>
      <c r="M115" s="69"/>
      <c r="N115" s="69"/>
      <c r="O115" s="69"/>
      <c r="P115" s="69"/>
    </row>
    <row r="116" spans="1:26" ht="18.75" x14ac:dyDescent="0.25">
      <c r="B116" s="72" t="s">
        <v>172</v>
      </c>
      <c r="C116" s="89">
        <f>+K114</f>
        <v>0</v>
      </c>
      <c r="H116" s="76"/>
      <c r="I116" s="76"/>
      <c r="J116" s="76"/>
      <c r="K116" s="76"/>
      <c r="L116" s="76"/>
      <c r="M116" s="76"/>
      <c r="N116" s="69"/>
      <c r="O116" s="69"/>
      <c r="P116" s="69"/>
    </row>
    <row r="118" spans="1:26" ht="15.75" thickBot="1" x14ac:dyDescent="0.3"/>
    <row r="119" spans="1:26" ht="37.15" customHeight="1" thickBot="1" x14ac:dyDescent="0.3">
      <c r="B119" s="90" t="s">
        <v>173</v>
      </c>
      <c r="C119" s="91" t="s">
        <v>174</v>
      </c>
      <c r="D119" s="90" t="s">
        <v>30</v>
      </c>
      <c r="E119" s="91" t="s">
        <v>175</v>
      </c>
    </row>
    <row r="120" spans="1:26" ht="41.45" customHeight="1" x14ac:dyDescent="0.25">
      <c r="B120" s="92" t="s">
        <v>176</v>
      </c>
      <c r="C120" s="93">
        <v>20</v>
      </c>
      <c r="D120" s="93">
        <v>0</v>
      </c>
      <c r="E120" s="1094">
        <f>+D120+D121+D122</f>
        <v>0</v>
      </c>
    </row>
    <row r="121" spans="1:26" x14ac:dyDescent="0.25">
      <c r="B121" s="92" t="s">
        <v>177</v>
      </c>
      <c r="C121" s="74">
        <v>30</v>
      </c>
      <c r="D121" s="668">
        <v>0</v>
      </c>
      <c r="E121" s="1095"/>
    </row>
    <row r="122" spans="1:26" ht="15.75" thickBot="1" x14ac:dyDescent="0.3">
      <c r="B122" s="92" t="s">
        <v>178</v>
      </c>
      <c r="C122" s="94">
        <v>40</v>
      </c>
      <c r="D122" s="94">
        <v>0</v>
      </c>
      <c r="E122" s="1096"/>
    </row>
    <row r="124" spans="1:26" ht="15.75" thickBot="1" x14ac:dyDescent="0.3"/>
    <row r="125" spans="1:26" ht="27" thickBot="1" x14ac:dyDescent="0.3">
      <c r="B125" s="1091" t="s">
        <v>179</v>
      </c>
      <c r="C125" s="1092"/>
      <c r="D125" s="1092"/>
      <c r="E125" s="1092"/>
      <c r="F125" s="1092"/>
      <c r="G125" s="1092"/>
      <c r="H125" s="1092"/>
      <c r="I125" s="1092"/>
      <c r="J125" s="1092"/>
      <c r="K125" s="1092"/>
      <c r="L125" s="1092"/>
      <c r="M125" s="1092"/>
      <c r="N125" s="1093"/>
    </row>
    <row r="127" spans="1:26" ht="76.5" customHeight="1" x14ac:dyDescent="0.25">
      <c r="B127" s="78" t="s">
        <v>111</v>
      </c>
      <c r="C127" s="78" t="s">
        <v>112</v>
      </c>
      <c r="D127" s="78" t="s">
        <v>113</v>
      </c>
      <c r="E127" s="78" t="s">
        <v>114</v>
      </c>
      <c r="F127" s="78" t="s">
        <v>115</v>
      </c>
      <c r="G127" s="78" t="s">
        <v>116</v>
      </c>
      <c r="H127" s="78" t="s">
        <v>117</v>
      </c>
      <c r="I127" s="78" t="s">
        <v>118</v>
      </c>
      <c r="J127" s="1084" t="s">
        <v>119</v>
      </c>
      <c r="K127" s="1085"/>
      <c r="L127" s="1086"/>
      <c r="M127" s="78" t="s">
        <v>120</v>
      </c>
      <c r="N127" s="78" t="s">
        <v>121</v>
      </c>
      <c r="O127" s="78" t="s">
        <v>122</v>
      </c>
      <c r="P127" s="1084" t="s">
        <v>97</v>
      </c>
      <c r="Q127" s="1086"/>
    </row>
    <row r="128" spans="1:26" ht="146.25" customHeight="1" x14ac:dyDescent="0.25">
      <c r="B128" s="85" t="s">
        <v>732</v>
      </c>
      <c r="C128" s="675">
        <v>1</v>
      </c>
      <c r="D128" s="85" t="s">
        <v>733</v>
      </c>
      <c r="E128" s="81">
        <v>43756093</v>
      </c>
      <c r="F128" s="85" t="s">
        <v>734</v>
      </c>
      <c r="G128" s="183" t="s">
        <v>367</v>
      </c>
      <c r="H128" s="81" t="s">
        <v>735</v>
      </c>
      <c r="I128" s="82" t="s">
        <v>701</v>
      </c>
      <c r="J128" s="85" t="s">
        <v>679</v>
      </c>
      <c r="K128" s="87">
        <v>65</v>
      </c>
      <c r="L128" s="84" t="s">
        <v>233</v>
      </c>
      <c r="M128" s="41" t="s">
        <v>21</v>
      </c>
      <c r="N128" s="41" t="s">
        <v>21</v>
      </c>
      <c r="O128" s="41" t="s">
        <v>21</v>
      </c>
      <c r="P128" s="993"/>
      <c r="Q128" s="993"/>
    </row>
    <row r="129" spans="2:17" ht="201.75" customHeight="1" x14ac:dyDescent="0.25">
      <c r="B129" s="87" t="s">
        <v>736</v>
      </c>
      <c r="C129" s="684">
        <v>1</v>
      </c>
      <c r="D129" s="87" t="s">
        <v>737</v>
      </c>
      <c r="E129" s="84">
        <v>71230114</v>
      </c>
      <c r="F129" s="84" t="s">
        <v>453</v>
      </c>
      <c r="G129" s="84" t="s">
        <v>738</v>
      </c>
      <c r="H129" s="84" t="s">
        <v>739</v>
      </c>
      <c r="I129" s="82" t="s">
        <v>577</v>
      </c>
      <c r="J129" s="82" t="s">
        <v>577</v>
      </c>
      <c r="K129" s="87" t="s">
        <v>577</v>
      </c>
      <c r="L129" s="84" t="s">
        <v>577</v>
      </c>
      <c r="M129" s="75" t="s">
        <v>21</v>
      </c>
      <c r="N129" s="75" t="s">
        <v>22</v>
      </c>
      <c r="O129" s="75" t="s">
        <v>21</v>
      </c>
      <c r="P129" s="1115" t="s">
        <v>740</v>
      </c>
      <c r="Q129" s="1116"/>
    </row>
    <row r="130" spans="2:17" ht="33.6" customHeight="1" x14ac:dyDescent="0.25">
      <c r="B130" s="85"/>
      <c r="C130" s="675"/>
      <c r="D130" s="81"/>
      <c r="E130" s="81"/>
      <c r="F130" s="81"/>
      <c r="G130" s="81"/>
      <c r="H130" s="81"/>
      <c r="I130" s="82"/>
      <c r="J130" s="86"/>
      <c r="K130" s="84"/>
      <c r="L130" s="84"/>
      <c r="M130" s="41"/>
      <c r="N130" s="41"/>
      <c r="O130" s="41"/>
      <c r="P130" s="993"/>
      <c r="Q130" s="993"/>
    </row>
    <row r="133" spans="2:17" ht="15.75" thickBot="1" x14ac:dyDescent="0.3"/>
    <row r="134" spans="2:17" ht="54" customHeight="1" x14ac:dyDescent="0.25">
      <c r="B134" s="42" t="s">
        <v>20</v>
      </c>
      <c r="C134" s="42" t="s">
        <v>173</v>
      </c>
      <c r="D134" s="78" t="s">
        <v>174</v>
      </c>
      <c r="E134" s="42" t="s">
        <v>30</v>
      </c>
      <c r="F134" s="91" t="s">
        <v>194</v>
      </c>
      <c r="G134" s="96"/>
    </row>
    <row r="135" spans="2:17" ht="120.75" customHeight="1" x14ac:dyDescent="0.2">
      <c r="B135" s="1097" t="s">
        <v>195</v>
      </c>
      <c r="C135" s="97" t="s">
        <v>196</v>
      </c>
      <c r="D135" s="668">
        <v>25</v>
      </c>
      <c r="E135" s="668">
        <v>25</v>
      </c>
      <c r="F135" s="1098">
        <f>+E135+E136+E137</f>
        <v>25</v>
      </c>
      <c r="G135" s="98"/>
    </row>
    <row r="136" spans="2:17" ht="76.150000000000006" customHeight="1" x14ac:dyDescent="0.2">
      <c r="B136" s="1097"/>
      <c r="C136" s="97" t="s">
        <v>197</v>
      </c>
      <c r="D136" s="675">
        <v>25</v>
      </c>
      <c r="E136" s="668">
        <v>0</v>
      </c>
      <c r="F136" s="1099"/>
      <c r="G136" s="98"/>
    </row>
    <row r="137" spans="2:17" ht="69" customHeight="1" x14ac:dyDescent="0.2">
      <c r="B137" s="1097"/>
      <c r="C137" s="97" t="s">
        <v>198</v>
      </c>
      <c r="D137" s="668">
        <v>10</v>
      </c>
      <c r="E137" s="668">
        <v>0</v>
      </c>
      <c r="F137" s="1100"/>
      <c r="G137" s="98"/>
    </row>
    <row r="138" spans="2:17" x14ac:dyDescent="0.25">
      <c r="C138"/>
    </row>
    <row r="141" spans="2:17" x14ac:dyDescent="0.25">
      <c r="B141" s="39" t="s">
        <v>199</v>
      </c>
    </row>
    <row r="144" spans="2:17" x14ac:dyDescent="0.25">
      <c r="B144" s="40" t="s">
        <v>20</v>
      </c>
      <c r="C144" s="40" t="s">
        <v>29</v>
      </c>
      <c r="D144" s="42" t="s">
        <v>30</v>
      </c>
      <c r="E144" s="42" t="s">
        <v>31</v>
      </c>
    </row>
    <row r="145" spans="2:16" ht="28.5" x14ac:dyDescent="0.25">
      <c r="B145" s="43" t="s">
        <v>200</v>
      </c>
      <c r="C145" s="44">
        <v>40</v>
      </c>
      <c r="D145" s="668">
        <f>+E120</f>
        <v>0</v>
      </c>
      <c r="E145" s="1081">
        <f>+D145+D146</f>
        <v>25</v>
      </c>
    </row>
    <row r="146" spans="2:16" ht="42.75" x14ac:dyDescent="0.25">
      <c r="B146" s="43" t="s">
        <v>201</v>
      </c>
      <c r="C146" s="44">
        <v>60</v>
      </c>
      <c r="D146" s="668">
        <f>+F135</f>
        <v>25</v>
      </c>
      <c r="E146" s="1082"/>
    </row>
    <row r="148" spans="2:16" x14ac:dyDescent="0.25">
      <c r="B148" s="1" t="s">
        <v>741</v>
      </c>
    </row>
    <row r="151" spans="2:16" ht="26.25" x14ac:dyDescent="0.25">
      <c r="B151" s="1072" t="s">
        <v>1</v>
      </c>
      <c r="C151" s="1073"/>
      <c r="D151" s="1073"/>
      <c r="E151" s="1073"/>
      <c r="F151" s="1073"/>
      <c r="G151" s="1073"/>
      <c r="H151" s="1073"/>
      <c r="I151" s="1073"/>
      <c r="J151" s="1073"/>
      <c r="K151" s="1073"/>
      <c r="L151" s="1073"/>
      <c r="M151" s="1073"/>
      <c r="N151" s="1073"/>
      <c r="O151" s="1073"/>
      <c r="P151" s="1073"/>
    </row>
    <row r="153" spans="2:16" ht="26.25" x14ac:dyDescent="0.25">
      <c r="B153" s="1072" t="s">
        <v>2</v>
      </c>
      <c r="C153" s="1073"/>
      <c r="D153" s="1073"/>
      <c r="E153" s="1073"/>
      <c r="F153" s="1073"/>
      <c r="G153" s="1073"/>
      <c r="H153" s="1073"/>
      <c r="I153" s="1073"/>
      <c r="J153" s="1073"/>
      <c r="K153" s="1073"/>
      <c r="L153" s="1073"/>
      <c r="M153" s="1073"/>
      <c r="N153" s="1073"/>
      <c r="O153" s="1073"/>
      <c r="P153" s="1073"/>
    </row>
    <row r="154" spans="2:16" ht="15.75" thickBot="1" x14ac:dyDescent="0.3"/>
    <row r="155" spans="2:16" ht="21.75" thickBot="1" x14ac:dyDescent="0.3">
      <c r="B155" s="3" t="s">
        <v>3</v>
      </c>
      <c r="C155" s="1074" t="s">
        <v>677</v>
      </c>
      <c r="D155" s="1074"/>
      <c r="E155" s="1074"/>
      <c r="F155" s="1074"/>
      <c r="G155" s="1074"/>
      <c r="H155" s="1074"/>
      <c r="I155" s="1074"/>
      <c r="J155" s="1074"/>
      <c r="K155" s="1074"/>
      <c r="L155" s="1074"/>
      <c r="M155" s="1074"/>
      <c r="N155" s="1075"/>
    </row>
    <row r="156" spans="2:16" ht="16.5" thickBot="1" x14ac:dyDescent="0.3">
      <c r="B156" s="4" t="s">
        <v>5</v>
      </c>
      <c r="C156" s="1074"/>
      <c r="D156" s="1074"/>
      <c r="E156" s="1074"/>
      <c r="F156" s="1074"/>
      <c r="G156" s="1074"/>
      <c r="H156" s="1074"/>
      <c r="I156" s="1074"/>
      <c r="J156" s="1074"/>
      <c r="K156" s="1074"/>
      <c r="L156" s="1074"/>
      <c r="M156" s="1074"/>
      <c r="N156" s="1075"/>
    </row>
    <row r="157" spans="2:16" ht="16.5" thickBot="1" x14ac:dyDescent="0.3">
      <c r="B157" s="4" t="s">
        <v>6</v>
      </c>
      <c r="C157" s="1074"/>
      <c r="D157" s="1074"/>
      <c r="E157" s="1074"/>
      <c r="F157" s="1074"/>
      <c r="G157" s="1074"/>
      <c r="H157" s="1074"/>
      <c r="I157" s="1074"/>
      <c r="J157" s="1074"/>
      <c r="K157" s="1074"/>
      <c r="L157" s="1074"/>
      <c r="M157" s="1074"/>
      <c r="N157" s="1075"/>
    </row>
    <row r="158" spans="2:16" ht="16.5" thickBot="1" x14ac:dyDescent="0.3">
      <c r="B158" s="4" t="s">
        <v>7</v>
      </c>
      <c r="C158" s="1074"/>
      <c r="D158" s="1074"/>
      <c r="E158" s="1074"/>
      <c r="F158" s="1074"/>
      <c r="G158" s="1074"/>
      <c r="H158" s="1074"/>
      <c r="I158" s="1074"/>
      <c r="J158" s="1074"/>
      <c r="K158" s="1074"/>
      <c r="L158" s="1074"/>
      <c r="M158" s="1074"/>
      <c r="N158" s="1075"/>
    </row>
    <row r="159" spans="2:16" ht="16.5" thickBot="1" x14ac:dyDescent="0.3">
      <c r="B159" s="4" t="s">
        <v>8</v>
      </c>
      <c r="C159" s="1076">
        <v>28</v>
      </c>
      <c r="D159" s="1076"/>
      <c r="E159" s="1077"/>
      <c r="F159" s="5"/>
      <c r="G159" s="5"/>
      <c r="H159" s="5"/>
      <c r="I159" s="5"/>
      <c r="J159" s="5"/>
      <c r="K159" s="5"/>
      <c r="L159" s="5"/>
      <c r="M159" s="5"/>
      <c r="N159" s="6"/>
    </row>
    <row r="160" spans="2:16" ht="16.5" thickBot="1" x14ac:dyDescent="0.3">
      <c r="B160" s="7" t="s">
        <v>10</v>
      </c>
      <c r="C160" s="8" t="s">
        <v>742</v>
      </c>
      <c r="D160" s="9"/>
      <c r="E160" s="9"/>
      <c r="F160" s="9"/>
      <c r="G160" s="9"/>
      <c r="H160" s="9"/>
      <c r="I160" s="9"/>
      <c r="J160" s="9"/>
      <c r="K160" s="9"/>
      <c r="L160" s="9"/>
      <c r="M160" s="9"/>
      <c r="N160" s="10"/>
    </row>
    <row r="161" spans="1:17" ht="15.75" x14ac:dyDescent="0.25">
      <c r="B161" s="11"/>
      <c r="C161" s="12"/>
      <c r="D161" s="13"/>
      <c r="E161" s="13"/>
      <c r="F161" s="13"/>
      <c r="G161" s="13"/>
      <c r="H161" s="13"/>
      <c r="I161" s="14"/>
      <c r="J161" s="14"/>
      <c r="K161" s="14"/>
      <c r="L161" s="14"/>
      <c r="M161" s="14"/>
      <c r="N161" s="13"/>
    </row>
    <row r="162" spans="1:17" x14ac:dyDescent="0.25">
      <c r="I162" s="14"/>
      <c r="J162" s="14"/>
      <c r="K162" s="14"/>
      <c r="L162" s="14"/>
      <c r="M162" s="14"/>
      <c r="N162" s="15"/>
    </row>
    <row r="163" spans="1:17" x14ac:dyDescent="0.25">
      <c r="B163" s="1078" t="s">
        <v>12</v>
      </c>
      <c r="C163" s="1078"/>
      <c r="D163" s="672" t="s">
        <v>13</v>
      </c>
      <c r="E163" s="672" t="s">
        <v>14</v>
      </c>
      <c r="F163" s="672" t="s">
        <v>15</v>
      </c>
      <c r="G163" s="158"/>
      <c r="I163" s="17"/>
      <c r="J163" s="17"/>
      <c r="K163" s="17"/>
      <c r="L163" s="17"/>
      <c r="M163" s="17"/>
      <c r="N163" s="15"/>
    </row>
    <row r="164" spans="1:17" x14ac:dyDescent="0.25">
      <c r="B164" s="1078"/>
      <c r="C164" s="1078"/>
      <c r="D164" s="672">
        <v>28</v>
      </c>
      <c r="E164" s="18">
        <v>2590142576</v>
      </c>
      <c r="F164" s="159">
        <v>952</v>
      </c>
      <c r="G164" s="159"/>
      <c r="I164" s="21"/>
      <c r="J164" s="21"/>
      <c r="K164" s="21"/>
      <c r="L164" s="21"/>
      <c r="M164" s="21"/>
      <c r="N164" s="15"/>
    </row>
    <row r="165" spans="1:17" x14ac:dyDescent="0.25">
      <c r="B165" s="1078"/>
      <c r="C165" s="1078"/>
      <c r="D165" s="672"/>
      <c r="E165" s="18"/>
      <c r="F165" s="159"/>
      <c r="G165" s="159"/>
      <c r="I165" s="21"/>
      <c r="J165" s="21"/>
      <c r="K165" s="21"/>
      <c r="L165" s="21"/>
      <c r="M165" s="21"/>
      <c r="N165" s="15"/>
    </row>
    <row r="166" spans="1:17" x14ac:dyDescent="0.25">
      <c r="B166" s="1078"/>
      <c r="C166" s="1078"/>
      <c r="D166" s="672"/>
      <c r="E166" s="18"/>
      <c r="F166" s="159"/>
      <c r="G166" s="159"/>
      <c r="I166" s="21"/>
      <c r="J166" s="21"/>
      <c r="K166" s="21"/>
      <c r="L166" s="21"/>
      <c r="M166" s="21"/>
      <c r="N166" s="15"/>
    </row>
    <row r="167" spans="1:17" x14ac:dyDescent="0.25">
      <c r="B167" s="1078"/>
      <c r="C167" s="1078"/>
      <c r="D167" s="672"/>
      <c r="E167" s="22"/>
      <c r="F167" s="159"/>
      <c r="G167" s="159"/>
      <c r="H167" s="23"/>
      <c r="I167" s="21"/>
      <c r="J167" s="21"/>
      <c r="K167" s="21"/>
      <c r="L167" s="21"/>
      <c r="M167" s="21"/>
      <c r="N167" s="24"/>
    </row>
    <row r="168" spans="1:17" x14ac:dyDescent="0.25">
      <c r="B168" s="1078"/>
      <c r="C168" s="1078"/>
      <c r="D168" s="672"/>
      <c r="E168" s="22"/>
      <c r="F168" s="159"/>
      <c r="G168" s="159"/>
      <c r="H168" s="23"/>
      <c r="I168" s="25"/>
      <c r="J168" s="25"/>
      <c r="K168" s="25"/>
      <c r="L168" s="25"/>
      <c r="M168" s="25"/>
      <c r="N168" s="24"/>
    </row>
    <row r="169" spans="1:17" x14ac:dyDescent="0.25">
      <c r="B169" s="1078"/>
      <c r="C169" s="1078"/>
      <c r="D169" s="672"/>
      <c r="E169" s="22"/>
      <c r="F169" s="159"/>
      <c r="G169" s="159"/>
      <c r="H169" s="23"/>
      <c r="I169" s="14"/>
      <c r="J169" s="14"/>
      <c r="K169" s="14"/>
      <c r="L169" s="14"/>
      <c r="M169" s="14"/>
      <c r="N169" s="24"/>
    </row>
    <row r="170" spans="1:17" x14ac:dyDescent="0.25">
      <c r="B170" s="1078"/>
      <c r="C170" s="1078"/>
      <c r="D170" s="672"/>
      <c r="E170" s="22"/>
      <c r="F170" s="159"/>
      <c r="G170" s="159"/>
      <c r="H170" s="23"/>
      <c r="I170" s="14"/>
      <c r="J170" s="14"/>
      <c r="K170" s="14"/>
      <c r="L170" s="14"/>
      <c r="M170" s="14"/>
      <c r="N170" s="24"/>
    </row>
    <row r="171" spans="1:17" ht="15.75" thickBot="1" x14ac:dyDescent="0.3">
      <c r="B171" s="1079" t="s">
        <v>16</v>
      </c>
      <c r="C171" s="1080"/>
      <c r="D171" s="672"/>
      <c r="E171" s="26">
        <f>SUM(E164:E170)</f>
        <v>2590142576</v>
      </c>
      <c r="F171" s="159">
        <f>SUM(F164:F170)</f>
        <v>952</v>
      </c>
      <c r="G171" s="159"/>
      <c r="H171" s="23"/>
      <c r="I171" s="14"/>
      <c r="J171" s="14"/>
      <c r="K171" s="14"/>
      <c r="L171" s="14"/>
      <c r="M171" s="14"/>
      <c r="N171" s="24"/>
    </row>
    <row r="172" spans="1:17" ht="45.75" thickBot="1" x14ac:dyDescent="0.3">
      <c r="A172" s="27"/>
      <c r="B172" s="28" t="s">
        <v>17</v>
      </c>
      <c r="C172" s="28" t="s">
        <v>18</v>
      </c>
      <c r="E172" s="17"/>
      <c r="F172" s="17"/>
      <c r="G172" s="17"/>
      <c r="H172" s="17"/>
      <c r="I172" s="29"/>
      <c r="J172" s="29"/>
      <c r="K172" s="29"/>
      <c r="L172" s="29"/>
      <c r="M172" s="29"/>
    </row>
    <row r="173" spans="1:17" ht="15.75" thickBot="1" x14ac:dyDescent="0.3">
      <c r="A173" s="30">
        <v>1</v>
      </c>
      <c r="C173" s="31">
        <f>+F171</f>
        <v>952</v>
      </c>
      <c r="D173" s="32"/>
      <c r="E173" s="33">
        <f>E171</f>
        <v>2590142576</v>
      </c>
      <c r="F173" s="34"/>
      <c r="G173" s="34"/>
      <c r="H173" s="34"/>
      <c r="I173" s="35"/>
      <c r="J173" s="35"/>
      <c r="K173" s="35"/>
      <c r="L173" s="35"/>
      <c r="M173" s="35"/>
    </row>
    <row r="174" spans="1:17" x14ac:dyDescent="0.25">
      <c r="A174" s="36"/>
      <c r="C174" s="37"/>
      <c r="D174" s="21"/>
      <c r="E174" s="38"/>
      <c r="F174" s="34"/>
      <c r="G174" s="34"/>
      <c r="H174" s="34"/>
      <c r="I174" s="35"/>
      <c r="J174" s="35"/>
      <c r="K174" s="35"/>
      <c r="L174" s="35"/>
      <c r="M174" s="35"/>
    </row>
    <row r="175" spans="1:17" x14ac:dyDescent="0.25">
      <c r="A175" s="36"/>
      <c r="C175" s="37"/>
      <c r="D175" s="21"/>
      <c r="E175" s="38"/>
      <c r="F175" s="34"/>
      <c r="G175" s="34"/>
      <c r="H175" s="34"/>
      <c r="I175" s="35"/>
      <c r="J175" s="35"/>
      <c r="K175" s="35"/>
      <c r="L175" s="35"/>
      <c r="M175" s="35"/>
    </row>
    <row r="176" spans="1:17" x14ac:dyDescent="0.25">
      <c r="A176" s="160"/>
      <c r="B176" s="161" t="s">
        <v>19</v>
      </c>
      <c r="C176" s="141"/>
      <c r="D176" s="141"/>
      <c r="E176" s="141"/>
      <c r="F176" s="141"/>
      <c r="G176" s="141"/>
      <c r="H176" s="141"/>
      <c r="I176" s="162"/>
      <c r="J176" s="162"/>
      <c r="K176" s="162"/>
      <c r="L176" s="162"/>
      <c r="M176" s="162"/>
      <c r="N176" s="163"/>
      <c r="O176" s="69"/>
      <c r="P176" s="69"/>
      <c r="Q176" s="69"/>
    </row>
    <row r="177" spans="1:17" x14ac:dyDescent="0.25">
      <c r="A177" s="160"/>
      <c r="B177" s="141"/>
      <c r="C177" s="141"/>
      <c r="D177" s="141"/>
      <c r="E177" s="141"/>
      <c r="F177" s="141"/>
      <c r="G177" s="141"/>
      <c r="H177" s="141"/>
      <c r="I177" s="162"/>
      <c r="J177" s="162"/>
      <c r="K177" s="162"/>
      <c r="L177" s="162"/>
      <c r="M177" s="162"/>
      <c r="N177" s="163"/>
      <c r="O177" s="69"/>
      <c r="P177" s="69"/>
      <c r="Q177" s="69"/>
    </row>
    <row r="178" spans="1:17" x14ac:dyDescent="0.25">
      <c r="A178" s="160"/>
      <c r="B178" s="142" t="s">
        <v>20</v>
      </c>
      <c r="C178" s="142" t="s">
        <v>21</v>
      </c>
      <c r="D178" s="142" t="s">
        <v>22</v>
      </c>
      <c r="E178" s="141"/>
      <c r="F178" s="141"/>
      <c r="G178" s="141"/>
      <c r="H178" s="141"/>
      <c r="I178" s="162"/>
      <c r="J178" s="162"/>
      <c r="K178" s="162"/>
      <c r="L178" s="162"/>
      <c r="M178" s="162"/>
      <c r="N178" s="163"/>
      <c r="O178" s="69"/>
      <c r="P178" s="69"/>
      <c r="Q178" s="69"/>
    </row>
    <row r="179" spans="1:17" x14ac:dyDescent="0.25">
      <c r="A179" s="160"/>
      <c r="B179" s="75" t="s">
        <v>23</v>
      </c>
      <c r="C179" s="74" t="s">
        <v>24</v>
      </c>
      <c r="D179" s="74"/>
      <c r="E179" s="141"/>
      <c r="F179" s="141"/>
      <c r="G179" s="141"/>
      <c r="H179" s="141"/>
      <c r="I179" s="162"/>
      <c r="J179" s="162"/>
      <c r="K179" s="162"/>
      <c r="L179" s="162"/>
      <c r="M179" s="162"/>
      <c r="N179" s="163"/>
      <c r="O179" s="69"/>
      <c r="P179" s="69"/>
      <c r="Q179" s="69"/>
    </row>
    <row r="180" spans="1:17" x14ac:dyDescent="0.25">
      <c r="A180" s="160"/>
      <c r="B180" s="75" t="s">
        <v>25</v>
      </c>
      <c r="C180" s="74" t="s">
        <v>24</v>
      </c>
      <c r="D180" s="74"/>
      <c r="E180" s="141"/>
      <c r="F180" s="141"/>
      <c r="G180" s="141"/>
      <c r="H180" s="141"/>
      <c r="I180" s="162"/>
      <c r="J180" s="162"/>
      <c r="K180" s="162"/>
      <c r="L180" s="162"/>
      <c r="M180" s="162"/>
      <c r="N180" s="163"/>
      <c r="O180" s="69"/>
      <c r="P180" s="69"/>
      <c r="Q180" s="69"/>
    </row>
    <row r="181" spans="1:17" x14ac:dyDescent="0.25">
      <c r="A181" s="160"/>
      <c r="B181" s="75" t="s">
        <v>26</v>
      </c>
      <c r="C181" s="74" t="s">
        <v>24</v>
      </c>
      <c r="D181" s="74"/>
      <c r="E181" s="141"/>
      <c r="F181" s="141"/>
      <c r="G181" s="141"/>
      <c r="H181" s="141"/>
      <c r="I181" s="162"/>
      <c r="J181" s="162"/>
      <c r="K181" s="162"/>
      <c r="L181" s="162"/>
      <c r="M181" s="162"/>
      <c r="N181" s="163"/>
      <c r="O181" s="69"/>
      <c r="P181" s="69"/>
      <c r="Q181" s="69"/>
    </row>
    <row r="182" spans="1:17" x14ac:dyDescent="0.25">
      <c r="A182" s="160"/>
      <c r="B182" s="75" t="s">
        <v>27</v>
      </c>
      <c r="C182" s="74" t="s">
        <v>24</v>
      </c>
      <c r="D182" s="74"/>
      <c r="E182" s="141"/>
      <c r="F182" s="141"/>
      <c r="G182" s="141"/>
      <c r="H182" s="141"/>
      <c r="I182" s="162"/>
      <c r="J182" s="162"/>
      <c r="K182" s="162"/>
      <c r="L182" s="162"/>
      <c r="M182" s="162"/>
      <c r="N182" s="163"/>
      <c r="O182" s="69"/>
      <c r="P182" s="69"/>
      <c r="Q182" s="69"/>
    </row>
    <row r="183" spans="1:17" x14ac:dyDescent="0.25">
      <c r="A183" s="160"/>
      <c r="B183" s="141"/>
      <c r="C183" s="141"/>
      <c r="D183" s="141"/>
      <c r="E183" s="141"/>
      <c r="F183" s="141"/>
      <c r="G183" s="141"/>
      <c r="H183" s="141"/>
      <c r="I183" s="162"/>
      <c r="J183" s="162"/>
      <c r="K183" s="162"/>
      <c r="L183" s="162"/>
      <c r="M183" s="162"/>
      <c r="N183" s="163"/>
      <c r="O183" s="69"/>
      <c r="P183" s="69"/>
      <c r="Q183" s="69"/>
    </row>
    <row r="184" spans="1:17" x14ac:dyDescent="0.25">
      <c r="A184" s="160"/>
      <c r="B184" s="141"/>
      <c r="C184" s="141"/>
      <c r="D184" s="141"/>
      <c r="E184" s="141"/>
      <c r="F184" s="141"/>
      <c r="G184" s="141"/>
      <c r="H184" s="141"/>
      <c r="I184" s="162"/>
      <c r="J184" s="162"/>
      <c r="K184" s="162"/>
      <c r="L184" s="162"/>
      <c r="M184" s="162"/>
      <c r="N184" s="163"/>
      <c r="O184" s="69"/>
      <c r="P184" s="69"/>
      <c r="Q184" s="69"/>
    </row>
    <row r="185" spans="1:17" x14ac:dyDescent="0.25">
      <c r="A185" s="160"/>
      <c r="B185" s="161" t="s">
        <v>28</v>
      </c>
      <c r="C185" s="141"/>
      <c r="D185" s="141"/>
      <c r="E185" s="141"/>
      <c r="F185" s="141"/>
      <c r="G185" s="141"/>
      <c r="H185" s="141"/>
      <c r="I185" s="162"/>
      <c r="J185" s="162"/>
      <c r="K185" s="162"/>
      <c r="L185" s="162"/>
      <c r="M185" s="162"/>
      <c r="N185" s="163"/>
      <c r="O185" s="69"/>
      <c r="P185" s="69"/>
      <c r="Q185" s="69"/>
    </row>
    <row r="186" spans="1:17" x14ac:dyDescent="0.25">
      <c r="A186" s="160"/>
      <c r="B186" s="141"/>
      <c r="C186" s="141"/>
      <c r="D186" s="141"/>
      <c r="E186" s="141"/>
      <c r="F186" s="141"/>
      <c r="G186" s="141"/>
      <c r="H186" s="141"/>
      <c r="I186" s="162"/>
      <c r="J186" s="162"/>
      <c r="K186" s="162"/>
      <c r="L186" s="162"/>
      <c r="M186" s="162"/>
      <c r="N186" s="163"/>
      <c r="O186" s="69"/>
      <c r="P186" s="69"/>
      <c r="Q186" s="69"/>
    </row>
    <row r="187" spans="1:17" x14ac:dyDescent="0.25">
      <c r="A187" s="160"/>
      <c r="B187" s="141"/>
      <c r="C187" s="141"/>
      <c r="D187" s="141"/>
      <c r="E187" s="141"/>
      <c r="F187" s="141"/>
      <c r="G187" s="141"/>
      <c r="H187" s="141"/>
      <c r="I187" s="162"/>
      <c r="J187" s="162"/>
      <c r="K187" s="162"/>
      <c r="L187" s="162"/>
      <c r="M187" s="162"/>
      <c r="N187" s="163"/>
      <c r="O187" s="69"/>
      <c r="P187" s="69"/>
      <c r="Q187" s="69"/>
    </row>
    <row r="188" spans="1:17" x14ac:dyDescent="0.25">
      <c r="A188" s="160"/>
      <c r="B188" s="142" t="s">
        <v>20</v>
      </c>
      <c r="C188" s="142" t="s">
        <v>29</v>
      </c>
      <c r="D188" s="673" t="s">
        <v>30</v>
      </c>
      <c r="E188" s="673" t="s">
        <v>31</v>
      </c>
      <c r="F188" s="141"/>
      <c r="G188" s="141"/>
      <c r="H188" s="141"/>
      <c r="I188" s="162"/>
      <c r="J188" s="162"/>
      <c r="K188" s="162"/>
      <c r="L188" s="162"/>
      <c r="M188" s="162"/>
      <c r="N188" s="163"/>
      <c r="O188" s="69"/>
      <c r="P188" s="69"/>
      <c r="Q188" s="69"/>
    </row>
    <row r="189" spans="1:17" ht="28.5" x14ac:dyDescent="0.25">
      <c r="A189" s="160"/>
      <c r="B189" s="164" t="s">
        <v>32</v>
      </c>
      <c r="C189" s="697">
        <v>40</v>
      </c>
      <c r="D189" s="74">
        <v>0</v>
      </c>
      <c r="E189" s="1107">
        <f>+D189+D190</f>
        <v>35</v>
      </c>
      <c r="F189" s="141"/>
      <c r="G189" s="141"/>
      <c r="H189" s="141"/>
      <c r="I189" s="162"/>
      <c r="J189" s="162"/>
      <c r="K189" s="162"/>
      <c r="L189" s="162"/>
      <c r="M189" s="162"/>
      <c r="N189" s="163"/>
      <c r="O189" s="69"/>
      <c r="P189" s="69"/>
      <c r="Q189" s="69"/>
    </row>
    <row r="190" spans="1:17" ht="42.75" x14ac:dyDescent="0.25">
      <c r="A190" s="160"/>
      <c r="B190" s="164" t="s">
        <v>33</v>
      </c>
      <c r="C190" s="697">
        <v>60</v>
      </c>
      <c r="D190" s="74">
        <v>35</v>
      </c>
      <c r="E190" s="1108"/>
      <c r="F190" s="141"/>
      <c r="G190" s="141"/>
      <c r="H190" s="141"/>
      <c r="I190" s="162"/>
      <c r="J190" s="162"/>
      <c r="K190" s="162"/>
      <c r="L190" s="162"/>
      <c r="M190" s="162"/>
      <c r="N190" s="163"/>
      <c r="O190" s="69"/>
      <c r="P190" s="69"/>
      <c r="Q190" s="69"/>
    </row>
    <row r="191" spans="1:17" x14ac:dyDescent="0.25">
      <c r="A191" s="36"/>
      <c r="C191" s="37"/>
      <c r="D191" s="21"/>
      <c r="E191" s="38"/>
      <c r="F191" s="34"/>
      <c r="G191" s="34"/>
      <c r="H191" s="34"/>
      <c r="I191" s="35"/>
      <c r="J191" s="35"/>
      <c r="K191" s="35"/>
      <c r="L191" s="35"/>
      <c r="M191" s="35"/>
    </row>
    <row r="192" spans="1:17" x14ac:dyDescent="0.25">
      <c r="A192" s="36"/>
      <c r="C192" s="37"/>
      <c r="D192" s="21"/>
      <c r="E192" s="38"/>
      <c r="F192" s="34"/>
      <c r="G192" s="34"/>
      <c r="H192" s="34"/>
      <c r="I192" s="35"/>
      <c r="J192" s="35"/>
      <c r="K192" s="35"/>
      <c r="L192" s="35"/>
      <c r="M192" s="35"/>
    </row>
    <row r="193" spans="1:17" x14ac:dyDescent="0.25">
      <c r="A193" s="36"/>
      <c r="C193" s="37"/>
      <c r="D193" s="21"/>
      <c r="E193" s="38"/>
      <c r="F193" s="34"/>
      <c r="G193" s="34"/>
      <c r="H193" s="34"/>
      <c r="I193" s="35"/>
      <c r="J193" s="35"/>
      <c r="K193" s="35"/>
      <c r="L193" s="35"/>
      <c r="M193" s="35"/>
    </row>
    <row r="194" spans="1:17" ht="15.75" thickBot="1" x14ac:dyDescent="0.3">
      <c r="M194" s="1083" t="s">
        <v>34</v>
      </c>
      <c r="N194" s="1083"/>
    </row>
    <row r="195" spans="1:17" x14ac:dyDescent="0.25">
      <c r="B195" s="39" t="s">
        <v>35</v>
      </c>
      <c r="M195" s="45"/>
      <c r="N195" s="45"/>
    </row>
    <row r="196" spans="1:17" ht="15.75" thickBot="1" x14ac:dyDescent="0.3">
      <c r="M196" s="45"/>
      <c r="N196" s="45"/>
    </row>
    <row r="197" spans="1:17" ht="60" x14ac:dyDescent="0.25">
      <c r="A197" s="14"/>
      <c r="B197" s="46" t="s">
        <v>36</v>
      </c>
      <c r="C197" s="46" t="s">
        <v>37</v>
      </c>
      <c r="D197" s="46" t="s">
        <v>38</v>
      </c>
      <c r="E197" s="46" t="s">
        <v>39</v>
      </c>
      <c r="F197" s="46" t="s">
        <v>40</v>
      </c>
      <c r="G197" s="46" t="s">
        <v>41</v>
      </c>
      <c r="H197" s="46" t="s">
        <v>42</v>
      </c>
      <c r="I197" s="46" t="s">
        <v>43</v>
      </c>
      <c r="J197" s="46" t="s">
        <v>44</v>
      </c>
      <c r="K197" s="46" t="s">
        <v>45</v>
      </c>
      <c r="L197" s="46" t="s">
        <v>46</v>
      </c>
      <c r="M197" s="47" t="s">
        <v>47</v>
      </c>
      <c r="N197" s="46" t="s">
        <v>48</v>
      </c>
      <c r="O197" s="46" t="s">
        <v>49</v>
      </c>
      <c r="P197" s="48" t="s">
        <v>50</v>
      </c>
      <c r="Q197" s="48" t="s">
        <v>51</v>
      </c>
    </row>
    <row r="198" spans="1:17" ht="150" x14ac:dyDescent="0.25">
      <c r="A198" s="62">
        <v>1</v>
      </c>
      <c r="B198" s="165" t="s">
        <v>743</v>
      </c>
      <c r="C198" s="165" t="s">
        <v>679</v>
      </c>
      <c r="D198" s="49" t="s">
        <v>744</v>
      </c>
      <c r="E198" s="184" t="s">
        <v>745</v>
      </c>
      <c r="F198" s="50" t="s">
        <v>21</v>
      </c>
      <c r="G198" s="185" t="s">
        <v>54</v>
      </c>
      <c r="H198" s="186" t="s">
        <v>746</v>
      </c>
      <c r="I198" s="187" t="s">
        <v>747</v>
      </c>
      <c r="J198" s="187" t="s">
        <v>22</v>
      </c>
      <c r="K198" s="188" t="s">
        <v>748</v>
      </c>
      <c r="L198" s="188">
        <v>0</v>
      </c>
      <c r="M198" s="189" t="s">
        <v>749</v>
      </c>
      <c r="N198" s="144" t="s">
        <v>54</v>
      </c>
      <c r="O198" s="190" t="s">
        <v>750</v>
      </c>
      <c r="P198" s="191">
        <v>67</v>
      </c>
      <c r="Q198" s="58" t="s">
        <v>751</v>
      </c>
    </row>
    <row r="199" spans="1:17" ht="45" x14ac:dyDescent="0.25">
      <c r="A199" s="62">
        <f>+A198+1</f>
        <v>2</v>
      </c>
      <c r="B199" s="165" t="s">
        <v>752</v>
      </c>
      <c r="C199" s="165" t="s">
        <v>679</v>
      </c>
      <c r="D199" s="49" t="s">
        <v>680</v>
      </c>
      <c r="E199" s="184" t="s">
        <v>753</v>
      </c>
      <c r="F199" s="50" t="s">
        <v>21</v>
      </c>
      <c r="G199" s="185" t="s">
        <v>54</v>
      </c>
      <c r="H199" s="50" t="s">
        <v>691</v>
      </c>
      <c r="I199" s="187" t="s">
        <v>754</v>
      </c>
      <c r="J199" s="187" t="s">
        <v>22</v>
      </c>
      <c r="K199" s="188">
        <v>5.96</v>
      </c>
      <c r="L199" s="188">
        <v>0</v>
      </c>
      <c r="M199" s="189">
        <v>133</v>
      </c>
      <c r="N199" s="144" t="s">
        <v>54</v>
      </c>
      <c r="O199" s="192">
        <v>179262720</v>
      </c>
      <c r="P199" s="192">
        <v>68</v>
      </c>
      <c r="Q199" s="58"/>
    </row>
    <row r="200" spans="1:17" ht="210" x14ac:dyDescent="0.25">
      <c r="A200" s="62">
        <f t="shared" ref="A200:A205" si="3">+A199+1</f>
        <v>3</v>
      </c>
      <c r="B200" s="165" t="s">
        <v>752</v>
      </c>
      <c r="C200" s="165" t="s">
        <v>679</v>
      </c>
      <c r="D200" s="49" t="s">
        <v>755</v>
      </c>
      <c r="E200" s="184" t="s">
        <v>756</v>
      </c>
      <c r="F200" s="50" t="s">
        <v>295</v>
      </c>
      <c r="G200" s="185" t="s">
        <v>54</v>
      </c>
      <c r="H200" s="50" t="s">
        <v>757</v>
      </c>
      <c r="I200" s="187" t="s">
        <v>758</v>
      </c>
      <c r="J200" s="187" t="s">
        <v>22</v>
      </c>
      <c r="K200" s="188">
        <v>10.84</v>
      </c>
      <c r="L200" s="188">
        <v>0</v>
      </c>
      <c r="M200" s="189">
        <v>250</v>
      </c>
      <c r="N200" s="144" t="s">
        <v>54</v>
      </c>
      <c r="O200" s="192">
        <v>574876500</v>
      </c>
      <c r="P200" s="192" t="s">
        <v>759</v>
      </c>
      <c r="Q200" s="58" t="s">
        <v>760</v>
      </c>
    </row>
    <row r="201" spans="1:17" ht="165" x14ac:dyDescent="0.25">
      <c r="A201" s="62">
        <f t="shared" si="3"/>
        <v>4</v>
      </c>
      <c r="B201" s="165" t="s">
        <v>752</v>
      </c>
      <c r="C201" s="165" t="s">
        <v>679</v>
      </c>
      <c r="D201" s="49" t="s">
        <v>755</v>
      </c>
      <c r="E201" s="184" t="s">
        <v>761</v>
      </c>
      <c r="F201" s="50" t="s">
        <v>295</v>
      </c>
      <c r="G201" s="185" t="s">
        <v>54</v>
      </c>
      <c r="H201" s="50" t="s">
        <v>762</v>
      </c>
      <c r="I201" s="187" t="s">
        <v>763</v>
      </c>
      <c r="J201" s="187" t="s">
        <v>22</v>
      </c>
      <c r="K201" s="188">
        <v>1</v>
      </c>
      <c r="L201" s="188">
        <v>10.99</v>
      </c>
      <c r="M201" s="189">
        <v>250</v>
      </c>
      <c r="N201" s="144" t="s">
        <v>54</v>
      </c>
      <c r="O201" s="192">
        <v>491656000</v>
      </c>
      <c r="P201" s="192" t="s">
        <v>764</v>
      </c>
      <c r="Q201" s="58" t="s">
        <v>765</v>
      </c>
    </row>
    <row r="202" spans="1:17" ht="45" x14ac:dyDescent="0.25">
      <c r="A202" s="62">
        <f t="shared" si="3"/>
        <v>5</v>
      </c>
      <c r="B202" s="165" t="s">
        <v>752</v>
      </c>
      <c r="C202" s="165" t="s">
        <v>679</v>
      </c>
      <c r="D202" s="49" t="s">
        <v>689</v>
      </c>
      <c r="E202" s="184">
        <v>491</v>
      </c>
      <c r="F202" s="50" t="s">
        <v>21</v>
      </c>
      <c r="G202" s="50" t="s">
        <v>54</v>
      </c>
      <c r="H202" s="50" t="s">
        <v>766</v>
      </c>
      <c r="I202" s="187" t="s">
        <v>767</v>
      </c>
      <c r="J202" s="187" t="s">
        <v>22</v>
      </c>
      <c r="K202" s="188">
        <v>6.4</v>
      </c>
      <c r="L202" s="188">
        <v>0</v>
      </c>
      <c r="M202" s="189">
        <v>100</v>
      </c>
      <c r="N202" s="144" t="s">
        <v>54</v>
      </c>
      <c r="O202" s="192">
        <v>100033813</v>
      </c>
      <c r="P202" s="192" t="s">
        <v>768</v>
      </c>
      <c r="Q202" s="58"/>
    </row>
    <row r="203" spans="1:17" s="194" customFormat="1" ht="156.75" customHeight="1" x14ac:dyDescent="0.25">
      <c r="A203" s="62">
        <f t="shared" si="3"/>
        <v>6</v>
      </c>
      <c r="B203" s="193" t="s">
        <v>752</v>
      </c>
      <c r="C203" s="193" t="s">
        <v>679</v>
      </c>
      <c r="D203" s="49" t="s">
        <v>769</v>
      </c>
      <c r="E203" s="184">
        <v>105</v>
      </c>
      <c r="F203" s="50" t="s">
        <v>21</v>
      </c>
      <c r="G203" s="50" t="s">
        <v>54</v>
      </c>
      <c r="H203" s="50" t="s">
        <v>770</v>
      </c>
      <c r="I203" s="187" t="s">
        <v>763</v>
      </c>
      <c r="J203" s="187" t="s">
        <v>22</v>
      </c>
      <c r="K203" s="188">
        <v>11.96</v>
      </c>
      <c r="L203" s="188">
        <v>0</v>
      </c>
      <c r="M203" s="189">
        <v>121</v>
      </c>
      <c r="N203" s="144" t="s">
        <v>54</v>
      </c>
      <c r="O203" s="192">
        <v>158120973</v>
      </c>
      <c r="P203" s="191">
        <v>72</v>
      </c>
      <c r="Q203" s="58" t="s">
        <v>771</v>
      </c>
    </row>
    <row r="204" spans="1:17" s="194" customFormat="1" ht="409.5" customHeight="1" x14ac:dyDescent="0.25">
      <c r="A204" s="62">
        <f t="shared" si="3"/>
        <v>7</v>
      </c>
      <c r="B204" s="193" t="s">
        <v>752</v>
      </c>
      <c r="C204" s="193" t="s">
        <v>679</v>
      </c>
      <c r="D204" s="49" t="s">
        <v>755</v>
      </c>
      <c r="E204" s="184" t="s">
        <v>772</v>
      </c>
      <c r="F204" s="50" t="s">
        <v>21</v>
      </c>
      <c r="G204" s="50" t="s">
        <v>54</v>
      </c>
      <c r="H204" s="50" t="s">
        <v>773</v>
      </c>
      <c r="I204" s="187" t="s">
        <v>774</v>
      </c>
      <c r="J204" s="187" t="s">
        <v>22</v>
      </c>
      <c r="K204" s="188">
        <v>7</v>
      </c>
      <c r="L204" s="188">
        <v>2</v>
      </c>
      <c r="M204" s="189">
        <v>288</v>
      </c>
      <c r="N204" s="144" t="s">
        <v>54</v>
      </c>
      <c r="O204" s="192">
        <v>8792900.4399999995</v>
      </c>
      <c r="P204" s="191">
        <v>73</v>
      </c>
      <c r="Q204" s="58" t="s">
        <v>775</v>
      </c>
    </row>
    <row r="205" spans="1:17" s="194" customFormat="1" ht="166.5" customHeight="1" x14ac:dyDescent="0.25">
      <c r="A205" s="62">
        <f t="shared" si="3"/>
        <v>8</v>
      </c>
      <c r="B205" s="193" t="s">
        <v>752</v>
      </c>
      <c r="C205" s="193" t="s">
        <v>679</v>
      </c>
      <c r="D205" s="49" t="s">
        <v>755</v>
      </c>
      <c r="E205" s="184" t="s">
        <v>776</v>
      </c>
      <c r="F205" s="50" t="s">
        <v>21</v>
      </c>
      <c r="G205" s="50" t="s">
        <v>54</v>
      </c>
      <c r="H205" s="50" t="s">
        <v>777</v>
      </c>
      <c r="I205" s="187" t="s">
        <v>778</v>
      </c>
      <c r="J205" s="187" t="s">
        <v>22</v>
      </c>
      <c r="K205" s="188">
        <v>3.99</v>
      </c>
      <c r="L205" s="184">
        <v>8</v>
      </c>
      <c r="M205" s="189">
        <v>952</v>
      </c>
      <c r="N205" s="144" t="s">
        <v>54</v>
      </c>
      <c r="O205" s="195">
        <v>3825250</v>
      </c>
      <c r="P205" s="191">
        <v>74</v>
      </c>
      <c r="Q205" s="58" t="s">
        <v>779</v>
      </c>
    </row>
    <row r="206" spans="1:17" x14ac:dyDescent="0.25">
      <c r="A206" s="62"/>
      <c r="B206" s="63" t="s">
        <v>31</v>
      </c>
      <c r="C206" s="50"/>
      <c r="D206" s="49"/>
      <c r="E206" s="102"/>
      <c r="F206" s="52"/>
      <c r="G206" s="52"/>
      <c r="H206" s="52"/>
      <c r="I206" s="55"/>
      <c r="J206" s="55"/>
      <c r="K206" s="67">
        <f>SUM(K198:K205)</f>
        <v>47.150000000000006</v>
      </c>
      <c r="L206" s="67">
        <f>SUM(L198:L205)</f>
        <v>20.990000000000002</v>
      </c>
      <c r="M206" s="65">
        <f>SUM(M198:M205)</f>
        <v>2094</v>
      </c>
      <c r="N206" s="67">
        <f>SUM(N198:N205)</f>
        <v>0</v>
      </c>
      <c r="O206" s="177"/>
      <c r="P206" s="57"/>
      <c r="Q206" s="68"/>
    </row>
    <row r="207" spans="1:17" x14ac:dyDescent="0.25">
      <c r="A207" s="69"/>
      <c r="B207" s="178"/>
      <c r="C207" s="178"/>
      <c r="D207" s="69"/>
      <c r="E207" s="70"/>
      <c r="F207" s="69"/>
      <c r="G207" s="69"/>
      <c r="H207" s="69"/>
      <c r="I207" s="69"/>
      <c r="J207" s="69"/>
      <c r="K207" s="69"/>
      <c r="L207" s="69"/>
      <c r="M207" s="69"/>
      <c r="N207" s="69"/>
      <c r="O207" s="69"/>
      <c r="P207" s="69"/>
      <c r="Q207" s="69"/>
    </row>
    <row r="208" spans="1:17" x14ac:dyDescent="0.25">
      <c r="A208" s="69"/>
      <c r="B208" s="1069" t="s">
        <v>76</v>
      </c>
      <c r="C208" s="1069" t="s">
        <v>77</v>
      </c>
      <c r="D208" s="1071" t="s">
        <v>78</v>
      </c>
      <c r="E208" s="1071"/>
      <c r="F208" s="69"/>
      <c r="G208" s="69"/>
      <c r="H208" s="69"/>
      <c r="I208" s="69"/>
      <c r="J208" s="69"/>
      <c r="K208" s="69"/>
      <c r="L208" s="69"/>
      <c r="M208" s="69"/>
      <c r="N208" s="69"/>
      <c r="O208" s="69"/>
      <c r="P208" s="69"/>
      <c r="Q208" s="69"/>
    </row>
    <row r="209" spans="1:17" x14ac:dyDescent="0.25">
      <c r="A209" s="69"/>
      <c r="B209" s="1070"/>
      <c r="C209" s="1070"/>
      <c r="D209" s="673" t="s">
        <v>79</v>
      </c>
      <c r="E209" s="71" t="s">
        <v>80</v>
      </c>
      <c r="F209" s="69"/>
      <c r="G209" s="69"/>
      <c r="H209" s="69"/>
      <c r="I209" s="69"/>
      <c r="J209" s="69"/>
      <c r="K209" s="69"/>
      <c r="L209" s="69"/>
      <c r="M209" s="69"/>
      <c r="N209" s="69"/>
      <c r="O209" s="69"/>
      <c r="P209" s="69"/>
      <c r="Q209" s="69"/>
    </row>
    <row r="210" spans="1:17" ht="18.75" x14ac:dyDescent="0.25">
      <c r="A210" s="69"/>
      <c r="B210" s="72" t="s">
        <v>81</v>
      </c>
      <c r="C210" s="73">
        <f>+K206</f>
        <v>47.150000000000006</v>
      </c>
      <c r="D210" s="74" t="s">
        <v>24</v>
      </c>
      <c r="E210" s="74"/>
      <c r="F210" s="76"/>
      <c r="G210" s="76"/>
      <c r="H210" s="76"/>
      <c r="I210" s="76"/>
      <c r="J210" s="76"/>
      <c r="K210" s="76"/>
      <c r="L210" s="76"/>
      <c r="M210" s="76"/>
      <c r="N210" s="69"/>
      <c r="O210" s="69"/>
      <c r="P210" s="69"/>
      <c r="Q210" s="69"/>
    </row>
    <row r="211" spans="1:17" x14ac:dyDescent="0.25">
      <c r="A211" s="69"/>
      <c r="B211" s="72" t="s">
        <v>82</v>
      </c>
      <c r="C211" s="73">
        <f>+M206</f>
        <v>2094</v>
      </c>
      <c r="D211" s="74" t="s">
        <v>24</v>
      </c>
      <c r="E211" s="74"/>
      <c r="F211" s="69"/>
      <c r="G211" s="69"/>
      <c r="H211" s="69"/>
      <c r="I211" s="69"/>
      <c r="J211" s="69"/>
      <c r="K211" s="69"/>
      <c r="L211" s="69"/>
      <c r="M211" s="69"/>
      <c r="N211" s="69"/>
      <c r="O211" s="69"/>
      <c r="P211" s="69"/>
      <c r="Q211" s="69"/>
    </row>
    <row r="212" spans="1:17" x14ac:dyDescent="0.25">
      <c r="A212" s="69"/>
      <c r="B212" s="77"/>
      <c r="C212" s="1087"/>
      <c r="D212" s="1087"/>
      <c r="E212" s="1087"/>
      <c r="F212" s="1087"/>
      <c r="G212" s="1087"/>
      <c r="H212" s="1087"/>
      <c r="I212" s="1087"/>
      <c r="J212" s="1087"/>
      <c r="K212" s="1087"/>
      <c r="L212" s="1087"/>
      <c r="M212" s="1087"/>
      <c r="N212" s="1087"/>
      <c r="O212" s="69"/>
      <c r="P212" s="69"/>
      <c r="Q212" s="69"/>
    </row>
    <row r="213" spans="1:17" ht="15.75" thickBot="1" x14ac:dyDescent="0.3"/>
    <row r="214" spans="1:17" ht="27" thickBot="1" x14ac:dyDescent="0.3">
      <c r="B214" s="1088" t="s">
        <v>83</v>
      </c>
      <c r="C214" s="1088"/>
      <c r="D214" s="1088"/>
      <c r="E214" s="1088"/>
      <c r="F214" s="1088"/>
      <c r="G214" s="1088"/>
      <c r="H214" s="1088"/>
      <c r="I214" s="1088"/>
      <c r="J214" s="1088"/>
      <c r="K214" s="1088"/>
      <c r="L214" s="1088"/>
      <c r="M214" s="1088"/>
      <c r="N214" s="1088"/>
    </row>
    <row r="217" spans="1:17" ht="105" x14ac:dyDescent="0.25">
      <c r="B217" s="78" t="s">
        <v>84</v>
      </c>
      <c r="C217" s="79" t="s">
        <v>85</v>
      </c>
      <c r="D217" s="79" t="s">
        <v>86</v>
      </c>
      <c r="E217" s="79" t="s">
        <v>87</v>
      </c>
      <c r="F217" s="79" t="s">
        <v>88</v>
      </c>
      <c r="G217" s="79" t="s">
        <v>89</v>
      </c>
      <c r="H217" s="79" t="s">
        <v>90</v>
      </c>
      <c r="I217" s="79" t="s">
        <v>91</v>
      </c>
      <c r="J217" s="79" t="s">
        <v>92</v>
      </c>
      <c r="K217" s="79" t="s">
        <v>93</v>
      </c>
      <c r="L217" s="79" t="s">
        <v>94</v>
      </c>
      <c r="M217" s="80" t="s">
        <v>95</v>
      </c>
      <c r="N217" s="80" t="s">
        <v>96</v>
      </c>
      <c r="O217" s="1084" t="s">
        <v>97</v>
      </c>
      <c r="P217" s="1086"/>
      <c r="Q217" s="79" t="s">
        <v>98</v>
      </c>
    </row>
    <row r="218" spans="1:17" ht="30" x14ac:dyDescent="0.25">
      <c r="B218" s="2" t="s">
        <v>99</v>
      </c>
      <c r="C218" s="14" t="s">
        <v>524</v>
      </c>
      <c r="D218" s="675" t="s">
        <v>780</v>
      </c>
      <c r="E218" s="668">
        <v>130</v>
      </c>
      <c r="F218" s="74" t="s">
        <v>54</v>
      </c>
      <c r="G218" s="74" t="s">
        <v>54</v>
      </c>
      <c r="H218" s="74" t="s">
        <v>21</v>
      </c>
      <c r="I218" s="74" t="s">
        <v>54</v>
      </c>
      <c r="J218" s="74" t="s">
        <v>21</v>
      </c>
      <c r="K218" s="668" t="s">
        <v>21</v>
      </c>
      <c r="L218" s="668" t="s">
        <v>21</v>
      </c>
      <c r="M218" s="668" t="s">
        <v>21</v>
      </c>
      <c r="N218" s="668" t="s">
        <v>21</v>
      </c>
      <c r="O218" s="994"/>
      <c r="P218" s="996"/>
      <c r="Q218" s="668" t="s">
        <v>21</v>
      </c>
    </row>
    <row r="219" spans="1:17" ht="30" x14ac:dyDescent="0.25">
      <c r="B219" s="41" t="s">
        <v>99</v>
      </c>
      <c r="C219" s="676" t="s">
        <v>524</v>
      </c>
      <c r="D219" s="684" t="s">
        <v>781</v>
      </c>
      <c r="E219" s="74">
        <v>60</v>
      </c>
      <c r="F219" s="74" t="s">
        <v>54</v>
      </c>
      <c r="G219" s="74" t="s">
        <v>54</v>
      </c>
      <c r="H219" s="74" t="s">
        <v>21</v>
      </c>
      <c r="I219" s="74" t="s">
        <v>54</v>
      </c>
      <c r="J219" s="74" t="s">
        <v>21</v>
      </c>
      <c r="K219" s="668" t="s">
        <v>21</v>
      </c>
      <c r="L219" s="668" t="s">
        <v>21</v>
      </c>
      <c r="M219" s="668" t="s">
        <v>21</v>
      </c>
      <c r="N219" s="668" t="s">
        <v>21</v>
      </c>
      <c r="O219" s="993"/>
      <c r="P219" s="993"/>
      <c r="Q219" s="668" t="s">
        <v>21</v>
      </c>
    </row>
    <row r="220" spans="1:17" ht="87" customHeight="1" x14ac:dyDescent="0.25">
      <c r="B220" s="41" t="s">
        <v>99</v>
      </c>
      <c r="C220" s="676" t="s">
        <v>524</v>
      </c>
      <c r="D220" s="684" t="s">
        <v>782</v>
      </c>
      <c r="E220" s="74">
        <v>39</v>
      </c>
      <c r="F220" s="74" t="s">
        <v>54</v>
      </c>
      <c r="G220" s="74" t="s">
        <v>21</v>
      </c>
      <c r="H220" s="74" t="s">
        <v>54</v>
      </c>
      <c r="I220" s="74" t="s">
        <v>54</v>
      </c>
      <c r="J220" s="74" t="s">
        <v>21</v>
      </c>
      <c r="K220" s="668" t="s">
        <v>21</v>
      </c>
      <c r="L220" s="668" t="s">
        <v>21</v>
      </c>
      <c r="M220" s="668" t="s">
        <v>21</v>
      </c>
      <c r="N220" s="668" t="s">
        <v>21</v>
      </c>
      <c r="O220" s="1125" t="s">
        <v>783</v>
      </c>
      <c r="P220" s="1125"/>
      <c r="Q220" s="668" t="s">
        <v>21</v>
      </c>
    </row>
    <row r="221" spans="1:17" ht="30" x14ac:dyDescent="0.25">
      <c r="B221" s="41" t="s">
        <v>99</v>
      </c>
      <c r="C221" s="676" t="s">
        <v>524</v>
      </c>
      <c r="D221" s="684" t="s">
        <v>784</v>
      </c>
      <c r="E221" s="74">
        <v>78</v>
      </c>
      <c r="F221" s="74" t="s">
        <v>54</v>
      </c>
      <c r="G221" s="74" t="s">
        <v>54</v>
      </c>
      <c r="H221" s="74" t="s">
        <v>21</v>
      </c>
      <c r="I221" s="74" t="s">
        <v>54</v>
      </c>
      <c r="J221" s="74" t="s">
        <v>21</v>
      </c>
      <c r="K221" s="668" t="s">
        <v>21</v>
      </c>
      <c r="L221" s="668" t="s">
        <v>21</v>
      </c>
      <c r="M221" s="668" t="s">
        <v>21</v>
      </c>
      <c r="N221" s="668" t="s">
        <v>21</v>
      </c>
      <c r="O221" s="1089" t="s">
        <v>785</v>
      </c>
      <c r="P221" s="1090"/>
      <c r="Q221" s="668" t="s">
        <v>21</v>
      </c>
    </row>
    <row r="222" spans="1:17" ht="45" x14ac:dyDescent="0.25">
      <c r="B222" s="41" t="s">
        <v>99</v>
      </c>
      <c r="C222" s="676" t="s">
        <v>524</v>
      </c>
      <c r="D222" s="684" t="s">
        <v>786</v>
      </c>
      <c r="E222" s="74">
        <v>188</v>
      </c>
      <c r="F222" s="74" t="s">
        <v>54</v>
      </c>
      <c r="G222" s="74" t="s">
        <v>54</v>
      </c>
      <c r="H222" s="74" t="s">
        <v>21</v>
      </c>
      <c r="I222" s="74" t="s">
        <v>54</v>
      </c>
      <c r="J222" s="74" t="s">
        <v>21</v>
      </c>
      <c r="K222" s="668" t="s">
        <v>21</v>
      </c>
      <c r="L222" s="668" t="s">
        <v>21</v>
      </c>
      <c r="M222" s="668" t="s">
        <v>21</v>
      </c>
      <c r="N222" s="668" t="s">
        <v>21</v>
      </c>
      <c r="O222" s="993"/>
      <c r="P222" s="993"/>
      <c r="Q222" s="668" t="s">
        <v>21</v>
      </c>
    </row>
    <row r="223" spans="1:17" ht="30" x14ac:dyDescent="0.25">
      <c r="B223" s="41" t="s">
        <v>99</v>
      </c>
      <c r="C223" s="676" t="s">
        <v>524</v>
      </c>
      <c r="D223" s="684" t="s">
        <v>787</v>
      </c>
      <c r="E223" s="74">
        <v>106</v>
      </c>
      <c r="F223" s="74" t="s">
        <v>54</v>
      </c>
      <c r="G223" s="74" t="s">
        <v>54</v>
      </c>
      <c r="H223" s="74" t="s">
        <v>21</v>
      </c>
      <c r="I223" s="74" t="s">
        <v>54</v>
      </c>
      <c r="J223" s="74" t="s">
        <v>21</v>
      </c>
      <c r="K223" s="668" t="s">
        <v>21</v>
      </c>
      <c r="L223" s="668" t="s">
        <v>21</v>
      </c>
      <c r="M223" s="668" t="s">
        <v>21</v>
      </c>
      <c r="N223" s="668" t="s">
        <v>21</v>
      </c>
      <c r="O223" s="993"/>
      <c r="P223" s="993"/>
      <c r="Q223" s="668" t="s">
        <v>21</v>
      </c>
    </row>
    <row r="224" spans="1:17" x14ac:dyDescent="0.25">
      <c r="B224" s="41" t="s">
        <v>99</v>
      </c>
      <c r="C224" s="676" t="s">
        <v>524</v>
      </c>
      <c r="D224" s="675" t="s">
        <v>788</v>
      </c>
      <c r="E224" s="668">
        <v>65</v>
      </c>
      <c r="F224" s="74" t="s">
        <v>54</v>
      </c>
      <c r="G224" s="74" t="s">
        <v>54</v>
      </c>
      <c r="H224" s="74" t="s">
        <v>21</v>
      </c>
      <c r="I224" s="74" t="s">
        <v>54</v>
      </c>
      <c r="J224" s="74" t="s">
        <v>21</v>
      </c>
      <c r="K224" s="668" t="s">
        <v>21</v>
      </c>
      <c r="L224" s="668" t="s">
        <v>21</v>
      </c>
      <c r="M224" s="668" t="s">
        <v>21</v>
      </c>
      <c r="N224" s="668" t="s">
        <v>21</v>
      </c>
      <c r="O224" s="993"/>
      <c r="P224" s="993"/>
      <c r="Q224" s="668" t="s">
        <v>21</v>
      </c>
    </row>
    <row r="225" spans="2:17" ht="30" x14ac:dyDescent="0.25">
      <c r="B225" s="41" t="s">
        <v>99</v>
      </c>
      <c r="C225" s="676" t="s">
        <v>524</v>
      </c>
      <c r="D225" s="675" t="s">
        <v>789</v>
      </c>
      <c r="E225" s="668">
        <v>210</v>
      </c>
      <c r="F225" s="74" t="s">
        <v>54</v>
      </c>
      <c r="G225" s="74" t="s">
        <v>54</v>
      </c>
      <c r="H225" s="74" t="s">
        <v>21</v>
      </c>
      <c r="I225" s="74" t="s">
        <v>54</v>
      </c>
      <c r="J225" s="74" t="s">
        <v>21</v>
      </c>
      <c r="K225" s="668" t="s">
        <v>21</v>
      </c>
      <c r="L225" s="668" t="s">
        <v>21</v>
      </c>
      <c r="M225" s="668" t="s">
        <v>21</v>
      </c>
      <c r="N225" s="668" t="s">
        <v>21</v>
      </c>
      <c r="O225" s="676"/>
      <c r="P225" s="677"/>
      <c r="Q225" s="668" t="s">
        <v>21</v>
      </c>
    </row>
    <row r="226" spans="2:17" ht="150" customHeight="1" x14ac:dyDescent="0.25">
      <c r="B226" s="41" t="s">
        <v>99</v>
      </c>
      <c r="C226" s="676" t="s">
        <v>524</v>
      </c>
      <c r="D226" s="675" t="s">
        <v>790</v>
      </c>
      <c r="E226" s="668">
        <v>76</v>
      </c>
      <c r="F226" s="74" t="s">
        <v>54</v>
      </c>
      <c r="G226" s="668" t="s">
        <v>54</v>
      </c>
      <c r="H226" s="668" t="s">
        <v>21</v>
      </c>
      <c r="I226" s="74" t="s">
        <v>54</v>
      </c>
      <c r="J226" s="74" t="s">
        <v>21</v>
      </c>
      <c r="K226" s="668" t="s">
        <v>21</v>
      </c>
      <c r="L226" s="668" t="s">
        <v>21</v>
      </c>
      <c r="M226" s="668" t="s">
        <v>21</v>
      </c>
      <c r="N226" s="668" t="s">
        <v>21</v>
      </c>
      <c r="O226" s="1089" t="s">
        <v>791</v>
      </c>
      <c r="P226" s="1090"/>
      <c r="Q226" s="668" t="s">
        <v>21</v>
      </c>
    </row>
    <row r="227" spans="2:17" x14ac:dyDescent="0.25">
      <c r="B227" s="2" t="s">
        <v>107</v>
      </c>
    </row>
    <row r="228" spans="2:17" x14ac:dyDescent="0.25">
      <c r="B228" s="2" t="s">
        <v>108</v>
      </c>
    </row>
    <row r="229" spans="2:17" x14ac:dyDescent="0.25">
      <c r="B229" s="2" t="s">
        <v>109</v>
      </c>
    </row>
    <row r="231" spans="2:17" ht="15.75" thickBot="1" x14ac:dyDescent="0.3"/>
    <row r="232" spans="2:17" ht="27" thickBot="1" x14ac:dyDescent="0.3">
      <c r="B232" s="1091" t="s">
        <v>110</v>
      </c>
      <c r="C232" s="1092"/>
      <c r="D232" s="1092"/>
      <c r="E232" s="1092"/>
      <c r="F232" s="1092"/>
      <c r="G232" s="1092"/>
      <c r="H232" s="1092"/>
      <c r="I232" s="1092"/>
      <c r="J232" s="1092"/>
      <c r="K232" s="1092"/>
      <c r="L232" s="1092"/>
      <c r="M232" s="1092"/>
      <c r="N232" s="1093"/>
    </row>
    <row r="237" spans="2:17" ht="75" x14ac:dyDescent="0.25">
      <c r="B237" s="78" t="s">
        <v>111</v>
      </c>
      <c r="C237" s="78" t="s">
        <v>112</v>
      </c>
      <c r="D237" s="78" t="s">
        <v>113</v>
      </c>
      <c r="E237" s="78" t="s">
        <v>114</v>
      </c>
      <c r="F237" s="78" t="s">
        <v>115</v>
      </c>
      <c r="G237" s="78" t="s">
        <v>116</v>
      </c>
      <c r="H237" s="78" t="s">
        <v>117</v>
      </c>
      <c r="I237" s="78" t="s">
        <v>118</v>
      </c>
      <c r="J237" s="1084" t="s">
        <v>119</v>
      </c>
      <c r="K237" s="1085"/>
      <c r="L237" s="1086"/>
      <c r="M237" s="78" t="s">
        <v>120</v>
      </c>
      <c r="N237" s="78" t="s">
        <v>121</v>
      </c>
      <c r="O237" s="78" t="s">
        <v>122</v>
      </c>
      <c r="P237" s="1084" t="s">
        <v>97</v>
      </c>
      <c r="Q237" s="1086"/>
    </row>
    <row r="238" spans="2:17" ht="45" x14ac:dyDescent="0.25">
      <c r="B238" s="85" t="s">
        <v>792</v>
      </c>
      <c r="C238" s="668">
        <v>1</v>
      </c>
      <c r="D238" s="85" t="s">
        <v>793</v>
      </c>
      <c r="E238" s="81">
        <v>43752888</v>
      </c>
      <c r="F238" s="85" t="s">
        <v>794</v>
      </c>
      <c r="G238" s="85" t="s">
        <v>367</v>
      </c>
      <c r="H238" s="668" t="s">
        <v>795</v>
      </c>
      <c r="I238" s="74" t="s">
        <v>701</v>
      </c>
      <c r="J238" s="85" t="s">
        <v>679</v>
      </c>
      <c r="K238" s="196" t="s">
        <v>796</v>
      </c>
      <c r="L238" s="87" t="s">
        <v>797</v>
      </c>
      <c r="M238" s="668" t="s">
        <v>21</v>
      </c>
      <c r="N238" s="668" t="s">
        <v>21</v>
      </c>
      <c r="O238" s="668" t="s">
        <v>21</v>
      </c>
      <c r="P238" s="997" t="s">
        <v>798</v>
      </c>
      <c r="Q238" s="997"/>
    </row>
    <row r="239" spans="2:17" ht="45" x14ac:dyDescent="0.25">
      <c r="B239" s="85" t="s">
        <v>792</v>
      </c>
      <c r="C239" s="668">
        <v>1</v>
      </c>
      <c r="D239" s="85" t="s">
        <v>799</v>
      </c>
      <c r="E239" s="81">
        <v>43405078</v>
      </c>
      <c r="F239" s="85" t="s">
        <v>800</v>
      </c>
      <c r="G239" s="85" t="s">
        <v>801</v>
      </c>
      <c r="H239" s="668" t="s">
        <v>802</v>
      </c>
      <c r="I239" s="74" t="s">
        <v>701</v>
      </c>
      <c r="J239" s="85" t="s">
        <v>679</v>
      </c>
      <c r="K239" s="196">
        <v>29</v>
      </c>
      <c r="L239" s="84" t="s">
        <v>233</v>
      </c>
      <c r="M239" s="668" t="s">
        <v>21</v>
      </c>
      <c r="N239" s="668" t="s">
        <v>21</v>
      </c>
      <c r="O239" s="668" t="s">
        <v>21</v>
      </c>
      <c r="P239" s="668"/>
      <c r="Q239" s="668"/>
    </row>
    <row r="240" spans="2:17" ht="105" x14ac:dyDescent="0.25">
      <c r="B240" s="85" t="s">
        <v>792</v>
      </c>
      <c r="C240" s="668">
        <v>1</v>
      </c>
      <c r="D240" s="85" t="s">
        <v>803</v>
      </c>
      <c r="E240" s="81">
        <v>1045018543</v>
      </c>
      <c r="F240" s="85" t="s">
        <v>804</v>
      </c>
      <c r="G240" s="85" t="s">
        <v>805</v>
      </c>
      <c r="H240" s="668" t="s">
        <v>806</v>
      </c>
      <c r="I240" s="74" t="s">
        <v>467</v>
      </c>
      <c r="J240" s="85" t="s">
        <v>807</v>
      </c>
      <c r="K240" s="196" t="s">
        <v>808</v>
      </c>
      <c r="L240" s="87" t="s">
        <v>809</v>
      </c>
      <c r="M240" s="668" t="s">
        <v>21</v>
      </c>
      <c r="N240" s="668" t="s">
        <v>21</v>
      </c>
      <c r="O240" s="668" t="s">
        <v>21</v>
      </c>
      <c r="P240" s="1089"/>
      <c r="Q240" s="1090"/>
    </row>
    <row r="241" spans="2:17" ht="165" x14ac:dyDescent="0.25">
      <c r="B241" s="85" t="s">
        <v>792</v>
      </c>
      <c r="C241" s="668">
        <v>1</v>
      </c>
      <c r="D241" s="85" t="s">
        <v>810</v>
      </c>
      <c r="E241" s="81">
        <v>43164757</v>
      </c>
      <c r="F241" s="85" t="s">
        <v>396</v>
      </c>
      <c r="G241" s="85" t="s">
        <v>811</v>
      </c>
      <c r="H241" s="668" t="s">
        <v>812</v>
      </c>
      <c r="I241" s="74" t="s">
        <v>701</v>
      </c>
      <c r="J241" s="85" t="s">
        <v>813</v>
      </c>
      <c r="K241" s="196" t="s">
        <v>814</v>
      </c>
      <c r="L241" s="87" t="s">
        <v>815</v>
      </c>
      <c r="M241" s="668" t="s">
        <v>21</v>
      </c>
      <c r="N241" s="668" t="s">
        <v>21</v>
      </c>
      <c r="O241" s="668" t="s">
        <v>21</v>
      </c>
      <c r="P241" s="668"/>
      <c r="Q241" s="668"/>
    </row>
    <row r="242" spans="2:17" ht="180" x14ac:dyDescent="0.25">
      <c r="B242" s="85" t="s">
        <v>792</v>
      </c>
      <c r="C242" s="668">
        <v>1</v>
      </c>
      <c r="D242" s="85" t="s">
        <v>816</v>
      </c>
      <c r="E242" s="81">
        <v>8357623</v>
      </c>
      <c r="F242" s="85" t="s">
        <v>140</v>
      </c>
      <c r="G242" s="675" t="s">
        <v>367</v>
      </c>
      <c r="H242" s="668" t="s">
        <v>817</v>
      </c>
      <c r="I242" s="74" t="s">
        <v>818</v>
      </c>
      <c r="J242" s="197" t="s">
        <v>819</v>
      </c>
      <c r="K242" s="196" t="s">
        <v>820</v>
      </c>
      <c r="L242" s="198" t="s">
        <v>821</v>
      </c>
      <c r="M242" s="668" t="s">
        <v>21</v>
      </c>
      <c r="N242" s="668" t="s">
        <v>21</v>
      </c>
      <c r="O242" s="668" t="s">
        <v>21</v>
      </c>
      <c r="P242" s="1037"/>
      <c r="Q242" s="1039"/>
    </row>
    <row r="243" spans="2:17" ht="135" x14ac:dyDescent="0.25">
      <c r="B243" s="85" t="s">
        <v>822</v>
      </c>
      <c r="C243" s="668">
        <v>1</v>
      </c>
      <c r="D243" s="85" t="s">
        <v>823</v>
      </c>
      <c r="E243" s="81">
        <v>32150194</v>
      </c>
      <c r="F243" s="85" t="s">
        <v>140</v>
      </c>
      <c r="G243" s="85" t="s">
        <v>367</v>
      </c>
      <c r="H243" s="668" t="s">
        <v>802</v>
      </c>
      <c r="I243" s="74">
        <v>131936</v>
      </c>
      <c r="J243" s="85" t="s">
        <v>824</v>
      </c>
      <c r="K243" s="196" t="s">
        <v>825</v>
      </c>
      <c r="L243" s="87" t="s">
        <v>826</v>
      </c>
      <c r="M243" s="668" t="s">
        <v>21</v>
      </c>
      <c r="N243" s="668" t="s">
        <v>21</v>
      </c>
      <c r="O243" s="668" t="s">
        <v>21</v>
      </c>
    </row>
    <row r="244" spans="2:17" ht="90" x14ac:dyDescent="0.25">
      <c r="B244" s="85" t="s">
        <v>822</v>
      </c>
      <c r="C244" s="668">
        <v>1</v>
      </c>
      <c r="D244" s="85" t="s">
        <v>827</v>
      </c>
      <c r="E244" s="81">
        <v>43629717</v>
      </c>
      <c r="F244" s="85" t="s">
        <v>140</v>
      </c>
      <c r="G244" s="85" t="s">
        <v>699</v>
      </c>
      <c r="H244" s="668" t="s">
        <v>828</v>
      </c>
      <c r="I244" s="74" t="s">
        <v>818</v>
      </c>
      <c r="J244" s="85" t="s">
        <v>829</v>
      </c>
      <c r="K244" s="196" t="s">
        <v>830</v>
      </c>
      <c r="L244" s="87" t="s">
        <v>831</v>
      </c>
      <c r="M244" s="668" t="s">
        <v>21</v>
      </c>
      <c r="N244" s="668" t="s">
        <v>21</v>
      </c>
      <c r="O244" s="668" t="s">
        <v>21</v>
      </c>
      <c r="P244" s="1037"/>
      <c r="Q244" s="1039"/>
    </row>
    <row r="245" spans="2:17" ht="60" x14ac:dyDescent="0.25">
      <c r="B245" s="85" t="s">
        <v>822</v>
      </c>
      <c r="C245" s="668">
        <v>1</v>
      </c>
      <c r="D245" s="85" t="s">
        <v>832</v>
      </c>
      <c r="E245" s="81">
        <v>1017131051</v>
      </c>
      <c r="F245" s="85" t="s">
        <v>134</v>
      </c>
      <c r="G245" s="85" t="s">
        <v>724</v>
      </c>
      <c r="H245" s="668" t="s">
        <v>833</v>
      </c>
      <c r="I245" s="74" t="s">
        <v>818</v>
      </c>
      <c r="J245" s="85" t="s">
        <v>677</v>
      </c>
      <c r="K245" s="196" t="s">
        <v>834</v>
      </c>
      <c r="L245" s="87" t="s">
        <v>835</v>
      </c>
      <c r="M245" s="668" t="s">
        <v>21</v>
      </c>
      <c r="N245" s="668" t="s">
        <v>22</v>
      </c>
      <c r="O245" s="668" t="s">
        <v>21</v>
      </c>
      <c r="P245" s="1089" t="s">
        <v>836</v>
      </c>
      <c r="Q245" s="1090"/>
    </row>
    <row r="246" spans="2:17" ht="45" x14ac:dyDescent="0.25">
      <c r="B246" s="85" t="s">
        <v>229</v>
      </c>
      <c r="C246" s="199">
        <v>1</v>
      </c>
      <c r="D246" s="85" t="s">
        <v>837</v>
      </c>
      <c r="E246" s="81">
        <v>1037581360</v>
      </c>
      <c r="F246" s="85" t="s">
        <v>140</v>
      </c>
      <c r="G246" s="85" t="s">
        <v>838</v>
      </c>
      <c r="H246" s="668" t="s">
        <v>839</v>
      </c>
      <c r="I246" s="74" t="s">
        <v>818</v>
      </c>
      <c r="J246" s="85" t="s">
        <v>677</v>
      </c>
      <c r="K246" s="83">
        <v>3</v>
      </c>
      <c r="L246" s="684" t="s">
        <v>840</v>
      </c>
      <c r="M246" s="668" t="s">
        <v>21</v>
      </c>
      <c r="N246" s="668" t="s">
        <v>22</v>
      </c>
      <c r="O246" s="668" t="s">
        <v>21</v>
      </c>
      <c r="P246" s="1089" t="s">
        <v>841</v>
      </c>
      <c r="Q246" s="1090"/>
    </row>
    <row r="247" spans="2:17" ht="67.5" customHeight="1" x14ac:dyDescent="0.25">
      <c r="B247" s="85" t="s">
        <v>822</v>
      </c>
      <c r="C247" s="668">
        <v>2</v>
      </c>
      <c r="D247" s="85" t="s">
        <v>842</v>
      </c>
      <c r="E247" s="81">
        <v>43620332</v>
      </c>
      <c r="F247" s="85" t="s">
        <v>134</v>
      </c>
      <c r="G247" s="85" t="s">
        <v>724</v>
      </c>
      <c r="H247" s="668" t="s">
        <v>843</v>
      </c>
      <c r="I247" s="74" t="s">
        <v>844</v>
      </c>
      <c r="J247" s="85" t="s">
        <v>677</v>
      </c>
      <c r="K247" s="196" t="s">
        <v>845</v>
      </c>
      <c r="L247" s="87" t="s">
        <v>846</v>
      </c>
      <c r="M247" s="668" t="s">
        <v>21</v>
      </c>
      <c r="N247" s="668" t="s">
        <v>21</v>
      </c>
      <c r="O247" s="668" t="s">
        <v>21</v>
      </c>
      <c r="P247" s="1089" t="s">
        <v>847</v>
      </c>
      <c r="Q247" s="1090"/>
    </row>
    <row r="248" spans="2:17" ht="68.25" customHeight="1" x14ac:dyDescent="0.25">
      <c r="B248" s="85" t="s">
        <v>822</v>
      </c>
      <c r="C248" s="668">
        <v>1</v>
      </c>
      <c r="D248" s="85" t="s">
        <v>848</v>
      </c>
      <c r="E248" s="81">
        <v>1020446864</v>
      </c>
      <c r="F248" s="85" t="s">
        <v>134</v>
      </c>
      <c r="G248" s="85" t="s">
        <v>724</v>
      </c>
      <c r="H248" s="668" t="s">
        <v>849</v>
      </c>
      <c r="I248" s="74" t="s">
        <v>850</v>
      </c>
      <c r="J248" s="85" t="s">
        <v>851</v>
      </c>
      <c r="K248" s="196" t="s">
        <v>852</v>
      </c>
      <c r="L248" s="87" t="s">
        <v>853</v>
      </c>
      <c r="M248" s="668" t="s">
        <v>21</v>
      </c>
      <c r="N248" s="668" t="s">
        <v>21</v>
      </c>
      <c r="O248" s="668" t="s">
        <v>21</v>
      </c>
      <c r="P248" s="1089" t="s">
        <v>847</v>
      </c>
      <c r="Q248" s="1090"/>
    </row>
    <row r="249" spans="2:17" ht="68.25" customHeight="1" x14ac:dyDescent="0.25">
      <c r="B249" s="85" t="s">
        <v>229</v>
      </c>
      <c r="C249" s="199">
        <v>1</v>
      </c>
      <c r="D249" s="85" t="s">
        <v>854</v>
      </c>
      <c r="E249" s="84">
        <v>1038799836</v>
      </c>
      <c r="F249" s="85" t="s">
        <v>134</v>
      </c>
      <c r="G249" s="85" t="s">
        <v>126</v>
      </c>
      <c r="H249" s="668" t="s">
        <v>855</v>
      </c>
      <c r="I249" s="74" t="s">
        <v>856</v>
      </c>
      <c r="J249" s="85" t="s">
        <v>857</v>
      </c>
      <c r="K249" s="83">
        <v>12</v>
      </c>
      <c r="L249" s="684" t="s">
        <v>858</v>
      </c>
      <c r="M249" s="668" t="s">
        <v>21</v>
      </c>
      <c r="N249" s="668" t="s">
        <v>21</v>
      </c>
      <c r="O249" s="668" t="s">
        <v>21</v>
      </c>
      <c r="P249" s="1089" t="s">
        <v>847</v>
      </c>
      <c r="Q249" s="1090"/>
    </row>
    <row r="250" spans="2:17" ht="75.75" customHeight="1" x14ac:dyDescent="0.25">
      <c r="B250" s="85" t="s">
        <v>229</v>
      </c>
      <c r="C250" s="199">
        <v>1</v>
      </c>
      <c r="D250" s="85" t="s">
        <v>859</v>
      </c>
      <c r="E250" s="84">
        <v>55249314</v>
      </c>
      <c r="F250" s="85" t="s">
        <v>134</v>
      </c>
      <c r="G250" s="85" t="s">
        <v>724</v>
      </c>
      <c r="H250" s="668" t="s">
        <v>860</v>
      </c>
      <c r="I250" s="74" t="s">
        <v>861</v>
      </c>
      <c r="J250" s="85" t="s">
        <v>677</v>
      </c>
      <c r="K250" s="83">
        <v>24</v>
      </c>
      <c r="L250" s="684" t="s">
        <v>134</v>
      </c>
      <c r="M250" s="668" t="s">
        <v>21</v>
      </c>
      <c r="N250" s="668" t="s">
        <v>21</v>
      </c>
      <c r="O250" s="668" t="s">
        <v>21</v>
      </c>
      <c r="P250" s="1089" t="s">
        <v>847</v>
      </c>
      <c r="Q250" s="1090"/>
    </row>
    <row r="251" spans="2:17" ht="30" customHeight="1" x14ac:dyDescent="0.25">
      <c r="G251" s="183"/>
      <c r="J251" s="183"/>
    </row>
    <row r="252" spans="2:17" ht="15.75" thickBot="1" x14ac:dyDescent="0.3"/>
    <row r="253" spans="2:17" ht="27" thickBot="1" x14ac:dyDescent="0.3">
      <c r="B253" s="1091" t="s">
        <v>145</v>
      </c>
      <c r="C253" s="1092"/>
      <c r="D253" s="1092"/>
      <c r="E253" s="1092"/>
      <c r="F253" s="1092"/>
      <c r="G253" s="1092"/>
      <c r="H253" s="1092"/>
      <c r="I253" s="1092"/>
      <c r="J253" s="1092"/>
      <c r="K253" s="1092"/>
      <c r="L253" s="1092"/>
      <c r="M253" s="1092"/>
      <c r="N253" s="1093"/>
    </row>
    <row r="256" spans="2:17" ht="30" x14ac:dyDescent="0.25">
      <c r="B256" s="79" t="s">
        <v>20</v>
      </c>
      <c r="C256" s="79" t="s">
        <v>146</v>
      </c>
      <c r="D256" s="1084" t="s">
        <v>97</v>
      </c>
      <c r="E256" s="1086"/>
    </row>
    <row r="257" spans="1:17" x14ac:dyDescent="0.25">
      <c r="B257" s="682" t="s">
        <v>147</v>
      </c>
      <c r="C257" s="668" t="s">
        <v>21</v>
      </c>
      <c r="D257" s="997" t="s">
        <v>731</v>
      </c>
      <c r="E257" s="997"/>
    </row>
    <row r="260" spans="1:17" ht="26.25" x14ac:dyDescent="0.25">
      <c r="B260" s="1072" t="s">
        <v>148</v>
      </c>
      <c r="C260" s="1073"/>
      <c r="D260" s="1073"/>
      <c r="E260" s="1073"/>
      <c r="F260" s="1073"/>
      <c r="G260" s="1073"/>
      <c r="H260" s="1073"/>
      <c r="I260" s="1073"/>
      <c r="J260" s="1073"/>
      <c r="K260" s="1073"/>
      <c r="L260" s="1073"/>
      <c r="M260" s="1073"/>
      <c r="N260" s="1073"/>
      <c r="O260" s="1073"/>
      <c r="P260" s="1073"/>
    </row>
    <row r="262" spans="1:17" ht="15.75" thickBot="1" x14ac:dyDescent="0.3"/>
    <row r="263" spans="1:17" ht="27" thickBot="1" x14ac:dyDescent="0.3">
      <c r="B263" s="1091" t="s">
        <v>149</v>
      </c>
      <c r="C263" s="1092"/>
      <c r="D263" s="1092"/>
      <c r="E263" s="1092"/>
      <c r="F263" s="1092"/>
      <c r="G263" s="1092"/>
      <c r="H263" s="1092"/>
      <c r="I263" s="1092"/>
      <c r="J263" s="1092"/>
      <c r="K263" s="1092"/>
      <c r="L263" s="1092"/>
      <c r="M263" s="1092"/>
      <c r="N263" s="1093"/>
    </row>
    <row r="265" spans="1:17" ht="15.75" thickBot="1" x14ac:dyDescent="0.3">
      <c r="M265" s="45"/>
      <c r="N265" s="45"/>
    </row>
    <row r="266" spans="1:17" ht="60" x14ac:dyDescent="0.25">
      <c r="A266" s="14"/>
      <c r="B266" s="46" t="s">
        <v>36</v>
      </c>
      <c r="C266" s="46" t="s">
        <v>37</v>
      </c>
      <c r="D266" s="46" t="s">
        <v>38</v>
      </c>
      <c r="E266" s="46" t="s">
        <v>39</v>
      </c>
      <c r="F266" s="46" t="s">
        <v>40</v>
      </c>
      <c r="G266" s="46" t="s">
        <v>41</v>
      </c>
      <c r="H266" s="46" t="s">
        <v>42</v>
      </c>
      <c r="I266" s="46" t="s">
        <v>43</v>
      </c>
      <c r="J266" s="46" t="s">
        <v>44</v>
      </c>
      <c r="K266" s="46" t="s">
        <v>45</v>
      </c>
      <c r="L266" s="46" t="s">
        <v>46</v>
      </c>
      <c r="M266" s="47" t="s">
        <v>47</v>
      </c>
      <c r="N266" s="46" t="s">
        <v>48</v>
      </c>
      <c r="O266" s="46" t="s">
        <v>49</v>
      </c>
      <c r="P266" s="48" t="s">
        <v>50</v>
      </c>
      <c r="Q266" s="48" t="s">
        <v>51</v>
      </c>
    </row>
    <row r="267" spans="1:17" ht="255" x14ac:dyDescent="0.25">
      <c r="A267" s="62">
        <v>1</v>
      </c>
      <c r="B267" s="49" t="s">
        <v>677</v>
      </c>
      <c r="C267" s="50" t="s">
        <v>677</v>
      </c>
      <c r="D267" s="49" t="s">
        <v>862</v>
      </c>
      <c r="E267" s="184" t="s">
        <v>690</v>
      </c>
      <c r="F267" s="50" t="s">
        <v>21</v>
      </c>
      <c r="G267" s="185" t="s">
        <v>54</v>
      </c>
      <c r="H267" s="186" t="s">
        <v>863</v>
      </c>
      <c r="I267" s="187" t="s">
        <v>522</v>
      </c>
      <c r="J267" s="187" t="s">
        <v>22</v>
      </c>
      <c r="K267" s="184">
        <v>0</v>
      </c>
      <c r="L267" s="200">
        <v>5</v>
      </c>
      <c r="M267" s="200">
        <v>100</v>
      </c>
      <c r="N267" s="200">
        <v>0</v>
      </c>
      <c r="O267" s="201">
        <v>100033813</v>
      </c>
      <c r="P267" s="201" t="s">
        <v>864</v>
      </c>
      <c r="Q267" s="58" t="s">
        <v>865</v>
      </c>
    </row>
    <row r="268" spans="1:17" x14ac:dyDescent="0.25">
      <c r="A268" s="62">
        <f>+A267+1</f>
        <v>2</v>
      </c>
      <c r="B268" s="49"/>
      <c r="C268" s="50"/>
      <c r="D268" s="49"/>
      <c r="E268" s="64"/>
      <c r="F268" s="52"/>
      <c r="G268" s="52"/>
      <c r="H268" s="52"/>
      <c r="I268" s="55"/>
      <c r="J268" s="55"/>
      <c r="K268" s="102"/>
      <c r="L268" s="102"/>
      <c r="M268" s="102"/>
      <c r="N268" s="56"/>
      <c r="O268" s="57"/>
      <c r="P268" s="57"/>
      <c r="Q268" s="58"/>
    </row>
    <row r="269" spans="1:17" x14ac:dyDescent="0.25">
      <c r="A269" s="62">
        <f t="shared" ref="A269:A274" si="4">+A268+1</f>
        <v>3</v>
      </c>
      <c r="B269" s="49"/>
      <c r="C269" s="50"/>
      <c r="D269" s="49"/>
      <c r="E269" s="64"/>
      <c r="F269" s="52"/>
      <c r="G269" s="52"/>
      <c r="H269" s="52"/>
      <c r="I269" s="55"/>
      <c r="J269" s="55"/>
      <c r="K269" s="102"/>
      <c r="L269" s="102"/>
      <c r="M269" s="102"/>
      <c r="N269" s="56"/>
      <c r="O269" s="57"/>
      <c r="P269" s="57"/>
      <c r="Q269" s="58"/>
    </row>
    <row r="270" spans="1:17" x14ac:dyDescent="0.25">
      <c r="A270" s="62">
        <f t="shared" si="4"/>
        <v>4</v>
      </c>
      <c r="B270" s="49"/>
      <c r="C270" s="50"/>
      <c r="D270" s="49"/>
      <c r="E270" s="64"/>
      <c r="F270" s="52"/>
      <c r="G270" s="52"/>
      <c r="H270" s="52"/>
      <c r="I270" s="55"/>
      <c r="J270" s="55"/>
      <c r="K270" s="102"/>
      <c r="L270" s="102"/>
      <c r="M270" s="102"/>
      <c r="N270" s="56"/>
      <c r="O270" s="57"/>
      <c r="P270" s="57"/>
      <c r="Q270" s="58"/>
    </row>
    <row r="271" spans="1:17" x14ac:dyDescent="0.25">
      <c r="A271" s="62">
        <f t="shared" si="4"/>
        <v>5</v>
      </c>
      <c r="B271" s="49"/>
      <c r="C271" s="50"/>
      <c r="D271" s="49"/>
      <c r="E271" s="64"/>
      <c r="F271" s="52"/>
      <c r="G271" s="52"/>
      <c r="H271" s="52"/>
      <c r="I271" s="55"/>
      <c r="J271" s="55"/>
      <c r="K271" s="102"/>
      <c r="L271" s="102"/>
      <c r="M271" s="102"/>
      <c r="N271" s="56"/>
      <c r="O271" s="57"/>
      <c r="P271" s="57"/>
      <c r="Q271" s="58"/>
    </row>
    <row r="272" spans="1:17" x14ac:dyDescent="0.25">
      <c r="A272" s="62">
        <f t="shared" si="4"/>
        <v>6</v>
      </c>
      <c r="B272" s="49"/>
      <c r="C272" s="50"/>
      <c r="D272" s="49"/>
      <c r="E272" s="64"/>
      <c r="F272" s="52"/>
      <c r="G272" s="52"/>
      <c r="H272" s="52"/>
      <c r="I272" s="55"/>
      <c r="J272" s="55"/>
      <c r="K272" s="102"/>
      <c r="L272" s="102"/>
      <c r="M272" s="102"/>
      <c r="N272" s="56"/>
      <c r="O272" s="57"/>
      <c r="P272" s="57"/>
      <c r="Q272" s="58"/>
    </row>
    <row r="273" spans="1:17" x14ac:dyDescent="0.25">
      <c r="A273" s="62">
        <f t="shared" si="4"/>
        <v>7</v>
      </c>
      <c r="B273" s="49"/>
      <c r="C273" s="50"/>
      <c r="D273" s="49"/>
      <c r="E273" s="64"/>
      <c r="F273" s="52"/>
      <c r="G273" s="52"/>
      <c r="H273" s="52"/>
      <c r="I273" s="55"/>
      <c r="J273" s="55"/>
      <c r="K273" s="102"/>
      <c r="L273" s="102"/>
      <c r="M273" s="102"/>
      <c r="N273" s="56"/>
      <c r="O273" s="57"/>
      <c r="P273" s="57"/>
      <c r="Q273" s="58"/>
    </row>
    <row r="274" spans="1:17" x14ac:dyDescent="0.25">
      <c r="A274" s="62">
        <f t="shared" si="4"/>
        <v>8</v>
      </c>
      <c r="B274" s="49"/>
      <c r="C274" s="50"/>
      <c r="D274" s="49"/>
      <c r="E274" s="64"/>
      <c r="F274" s="52"/>
      <c r="G274" s="52"/>
      <c r="H274" s="52"/>
      <c r="I274" s="55"/>
      <c r="J274" s="55"/>
      <c r="K274" s="102"/>
      <c r="L274" s="102"/>
      <c r="M274" s="102"/>
      <c r="N274" s="56"/>
      <c r="O274" s="57"/>
      <c r="P274" s="57"/>
      <c r="Q274" s="58"/>
    </row>
    <row r="275" spans="1:17" x14ac:dyDescent="0.25">
      <c r="A275" s="62"/>
      <c r="B275" s="63" t="s">
        <v>31</v>
      </c>
      <c r="C275" s="50"/>
      <c r="D275" s="49"/>
      <c r="E275" s="64"/>
      <c r="F275" s="52"/>
      <c r="G275" s="52"/>
      <c r="H275" s="52"/>
      <c r="I275" s="55"/>
      <c r="J275" s="55"/>
      <c r="K275" s="67">
        <f t="shared" ref="K275:N275" si="5">SUM(K267:K274)</f>
        <v>0</v>
      </c>
      <c r="L275" s="67">
        <f t="shared" si="5"/>
        <v>5</v>
      </c>
      <c r="M275" s="66">
        <f t="shared" si="5"/>
        <v>100</v>
      </c>
      <c r="N275" s="67">
        <f t="shared" si="5"/>
        <v>0</v>
      </c>
      <c r="O275" s="57"/>
      <c r="P275" s="57"/>
      <c r="Q275" s="68"/>
    </row>
    <row r="276" spans="1:17" x14ac:dyDescent="0.25">
      <c r="B276" s="69"/>
      <c r="C276" s="69"/>
      <c r="D276" s="69"/>
      <c r="E276" s="70"/>
      <c r="F276" s="69"/>
      <c r="G276" s="69"/>
      <c r="H276" s="69"/>
      <c r="I276" s="69"/>
      <c r="J276" s="69"/>
      <c r="K276" s="69"/>
      <c r="L276" s="69"/>
      <c r="M276" s="69"/>
      <c r="N276" s="69"/>
      <c r="O276" s="69"/>
      <c r="P276" s="69"/>
    </row>
    <row r="277" spans="1:17" ht="18.75" x14ac:dyDescent="0.25">
      <c r="B277" s="72" t="s">
        <v>172</v>
      </c>
      <c r="C277" s="89">
        <f>+K275</f>
        <v>0</v>
      </c>
      <c r="H277" s="76"/>
      <c r="I277" s="76"/>
      <c r="J277" s="76"/>
      <c r="K277" s="76"/>
      <c r="L277" s="76"/>
      <c r="M277" s="76"/>
      <c r="N277" s="69"/>
      <c r="O277" s="69"/>
      <c r="P277" s="69"/>
    </row>
    <row r="279" spans="1:17" ht="15.75" thickBot="1" x14ac:dyDescent="0.3"/>
    <row r="280" spans="1:17" ht="30.75" thickBot="1" x14ac:dyDescent="0.3">
      <c r="B280" s="90" t="s">
        <v>173</v>
      </c>
      <c r="C280" s="91" t="s">
        <v>174</v>
      </c>
      <c r="D280" s="90" t="s">
        <v>30</v>
      </c>
      <c r="E280" s="91" t="s">
        <v>175</v>
      </c>
    </row>
    <row r="281" spans="1:17" x14ac:dyDescent="0.25">
      <c r="B281" s="92" t="s">
        <v>176</v>
      </c>
      <c r="C281" s="93">
        <v>20</v>
      </c>
      <c r="D281" s="93">
        <v>0</v>
      </c>
      <c r="E281" s="1094">
        <f>+D281+D282+D283</f>
        <v>0</v>
      </c>
    </row>
    <row r="282" spans="1:17" x14ac:dyDescent="0.25">
      <c r="B282" s="92" t="s">
        <v>177</v>
      </c>
      <c r="C282" s="74">
        <v>30</v>
      </c>
      <c r="D282" s="668">
        <v>0</v>
      </c>
      <c r="E282" s="1095"/>
    </row>
    <row r="283" spans="1:17" ht="15.75" thickBot="1" x14ac:dyDescent="0.3">
      <c r="B283" s="92" t="s">
        <v>178</v>
      </c>
      <c r="C283" s="94">
        <v>40</v>
      </c>
      <c r="D283" s="94">
        <v>0</v>
      </c>
      <c r="E283" s="1096"/>
    </row>
    <row r="285" spans="1:17" ht="15.75" thickBot="1" x14ac:dyDescent="0.3"/>
    <row r="286" spans="1:17" ht="27" thickBot="1" x14ac:dyDescent="0.3">
      <c r="B286" s="1091" t="s">
        <v>179</v>
      </c>
      <c r="C286" s="1092"/>
      <c r="D286" s="1092"/>
      <c r="E286" s="1092"/>
      <c r="F286" s="1092"/>
      <c r="G286" s="1092"/>
      <c r="H286" s="1092"/>
      <c r="I286" s="1092"/>
      <c r="J286" s="1092"/>
      <c r="K286" s="1092"/>
      <c r="L286" s="1092"/>
      <c r="M286" s="1092"/>
      <c r="N286" s="1093"/>
    </row>
    <row r="288" spans="1:17" ht="75" x14ac:dyDescent="0.25">
      <c r="B288" s="78" t="s">
        <v>111</v>
      </c>
      <c r="C288" s="78" t="s">
        <v>112</v>
      </c>
      <c r="D288" s="78" t="s">
        <v>113</v>
      </c>
      <c r="E288" s="78" t="s">
        <v>114</v>
      </c>
      <c r="F288" s="78" t="s">
        <v>115</v>
      </c>
      <c r="G288" s="78" t="s">
        <v>116</v>
      </c>
      <c r="H288" s="78" t="s">
        <v>117</v>
      </c>
      <c r="I288" s="78" t="s">
        <v>118</v>
      </c>
      <c r="J288" s="1084" t="s">
        <v>119</v>
      </c>
      <c r="K288" s="1085"/>
      <c r="L288" s="1086"/>
      <c r="M288" s="78" t="s">
        <v>120</v>
      </c>
      <c r="N288" s="78" t="s">
        <v>121</v>
      </c>
      <c r="O288" s="78" t="s">
        <v>122</v>
      </c>
      <c r="P288" s="1084" t="s">
        <v>97</v>
      </c>
      <c r="Q288" s="1086"/>
    </row>
    <row r="289" spans="2:17" ht="105" x14ac:dyDescent="0.25">
      <c r="B289" s="85" t="s">
        <v>732</v>
      </c>
      <c r="C289" s="675">
        <v>1</v>
      </c>
      <c r="D289" s="85" t="s">
        <v>866</v>
      </c>
      <c r="E289" s="85">
        <v>24394510</v>
      </c>
      <c r="F289" s="85" t="s">
        <v>867</v>
      </c>
      <c r="G289" s="183" t="s">
        <v>205</v>
      </c>
      <c r="H289" s="85" t="s">
        <v>868</v>
      </c>
      <c r="I289" s="87" t="s">
        <v>701</v>
      </c>
      <c r="J289" s="85" t="s">
        <v>869</v>
      </c>
      <c r="K289" s="87">
        <v>196</v>
      </c>
      <c r="L289" s="87" t="s">
        <v>870</v>
      </c>
      <c r="M289" s="682" t="s">
        <v>21</v>
      </c>
      <c r="N289" s="682" t="s">
        <v>21</v>
      </c>
      <c r="O289" s="682" t="s">
        <v>21</v>
      </c>
    </row>
    <row r="290" spans="2:17" ht="60" x14ac:dyDescent="0.25">
      <c r="B290" s="85" t="s">
        <v>736</v>
      </c>
      <c r="C290" s="675">
        <v>1</v>
      </c>
      <c r="D290" s="85" t="s">
        <v>871</v>
      </c>
      <c r="E290" s="85">
        <v>8070037</v>
      </c>
      <c r="F290" s="85" t="s">
        <v>872</v>
      </c>
      <c r="G290" s="85" t="s">
        <v>738</v>
      </c>
      <c r="H290" s="85" t="s">
        <v>873</v>
      </c>
      <c r="I290" s="87">
        <v>5303216398</v>
      </c>
      <c r="J290" s="85" t="s">
        <v>874</v>
      </c>
      <c r="K290" s="87">
        <v>35</v>
      </c>
      <c r="L290" s="87" t="s">
        <v>875</v>
      </c>
      <c r="M290" s="682" t="s">
        <v>21</v>
      </c>
      <c r="N290" s="682" t="s">
        <v>21</v>
      </c>
      <c r="O290" s="682" t="s">
        <v>21</v>
      </c>
    </row>
    <row r="291" spans="2:17" x14ac:dyDescent="0.25">
      <c r="C291" s="675"/>
      <c r="D291" s="85"/>
      <c r="E291" s="81"/>
      <c r="F291" s="85"/>
      <c r="G291" s="85"/>
      <c r="H291" s="85"/>
      <c r="I291" s="87"/>
      <c r="J291" s="85"/>
      <c r="K291" s="87"/>
      <c r="L291" s="87"/>
      <c r="M291" s="41"/>
      <c r="N291" s="41"/>
      <c r="O291" s="41"/>
      <c r="P291" s="993"/>
      <c r="Q291" s="993"/>
    </row>
    <row r="294" spans="2:17" ht="15.75" thickBot="1" x14ac:dyDescent="0.3"/>
    <row r="295" spans="2:17" ht="30" x14ac:dyDescent="0.25">
      <c r="B295" s="42" t="s">
        <v>20</v>
      </c>
      <c r="C295" s="42" t="s">
        <v>173</v>
      </c>
      <c r="D295" s="78" t="s">
        <v>174</v>
      </c>
      <c r="E295" s="42" t="s">
        <v>30</v>
      </c>
      <c r="F295" s="91" t="s">
        <v>194</v>
      </c>
      <c r="G295" s="96"/>
    </row>
    <row r="296" spans="2:17" ht="108" x14ac:dyDescent="0.2">
      <c r="B296" s="1097" t="s">
        <v>195</v>
      </c>
      <c r="C296" s="97" t="s">
        <v>196</v>
      </c>
      <c r="D296" s="668">
        <v>25</v>
      </c>
      <c r="E296" s="668">
        <v>25</v>
      </c>
      <c r="F296" s="1098">
        <f>+E296+E297+E298</f>
        <v>35</v>
      </c>
      <c r="G296" s="98"/>
    </row>
    <row r="297" spans="2:17" ht="96" x14ac:dyDescent="0.2">
      <c r="B297" s="1097"/>
      <c r="C297" s="97" t="s">
        <v>197</v>
      </c>
      <c r="D297" s="675">
        <v>25</v>
      </c>
      <c r="E297" s="668">
        <v>0</v>
      </c>
      <c r="F297" s="1099"/>
      <c r="G297" s="98"/>
    </row>
    <row r="298" spans="2:17" ht="60" x14ac:dyDescent="0.2">
      <c r="B298" s="1097"/>
      <c r="C298" s="97" t="s">
        <v>198</v>
      </c>
      <c r="D298" s="668">
        <v>10</v>
      </c>
      <c r="E298" s="668">
        <v>10</v>
      </c>
      <c r="F298" s="1100"/>
      <c r="G298" s="98"/>
    </row>
    <row r="299" spans="2:17" x14ac:dyDescent="0.25">
      <c r="C299"/>
    </row>
    <row r="302" spans="2:17" x14ac:dyDescent="0.25">
      <c r="B302" s="39" t="s">
        <v>199</v>
      </c>
    </row>
    <row r="305" spans="2:5" x14ac:dyDescent="0.25">
      <c r="B305" s="40" t="s">
        <v>20</v>
      </c>
      <c r="C305" s="40" t="s">
        <v>29</v>
      </c>
      <c r="D305" s="42" t="s">
        <v>30</v>
      </c>
      <c r="E305" s="42" t="s">
        <v>31</v>
      </c>
    </row>
    <row r="306" spans="2:5" ht="28.5" x14ac:dyDescent="0.25">
      <c r="B306" s="43" t="s">
        <v>200</v>
      </c>
      <c r="C306" s="44">
        <v>40</v>
      </c>
      <c r="D306" s="668">
        <f>+E281</f>
        <v>0</v>
      </c>
      <c r="E306" s="1081">
        <f>+D306+D307</f>
        <v>35</v>
      </c>
    </row>
    <row r="307" spans="2:5" ht="42.75" x14ac:dyDescent="0.25">
      <c r="B307" s="43" t="s">
        <v>201</v>
      </c>
      <c r="C307" s="44">
        <v>60</v>
      </c>
      <c r="D307" s="668">
        <f>+F296</f>
        <v>35</v>
      </c>
      <c r="E307" s="1082"/>
    </row>
  </sheetData>
  <mergeCells count="98">
    <mergeCell ref="P291:Q291"/>
    <mergeCell ref="B296:B298"/>
    <mergeCell ref="F296:F298"/>
    <mergeCell ref="E306:E307"/>
    <mergeCell ref="B260:P260"/>
    <mergeCell ref="B263:N263"/>
    <mergeCell ref="E281:E283"/>
    <mergeCell ref="B286:N286"/>
    <mergeCell ref="J288:L288"/>
    <mergeCell ref="P288:Q288"/>
    <mergeCell ref="J237:L237"/>
    <mergeCell ref="P237:Q237"/>
    <mergeCell ref="D257:E257"/>
    <mergeCell ref="P240:Q240"/>
    <mergeCell ref="P242:Q242"/>
    <mergeCell ref="P244:Q244"/>
    <mergeCell ref="P245:Q245"/>
    <mergeCell ref="P246:Q246"/>
    <mergeCell ref="P247:Q247"/>
    <mergeCell ref="P248:Q248"/>
    <mergeCell ref="P249:Q249"/>
    <mergeCell ref="P250:Q250"/>
    <mergeCell ref="B253:N253"/>
    <mergeCell ref="D256:E256"/>
    <mergeCell ref="P238:Q238"/>
    <mergeCell ref="O219:P219"/>
    <mergeCell ref="O220:P220"/>
    <mergeCell ref="O221:P221"/>
    <mergeCell ref="O222:P222"/>
    <mergeCell ref="B232:N232"/>
    <mergeCell ref="O223:P223"/>
    <mergeCell ref="O224:P224"/>
    <mergeCell ref="O226:P226"/>
    <mergeCell ref="O217:P217"/>
    <mergeCell ref="C158:N158"/>
    <mergeCell ref="C159:E159"/>
    <mergeCell ref="B163:C170"/>
    <mergeCell ref="B171:C171"/>
    <mergeCell ref="E189:E190"/>
    <mergeCell ref="M194:N194"/>
    <mergeCell ref="B208:B209"/>
    <mergeCell ref="C208:C209"/>
    <mergeCell ref="D208:E208"/>
    <mergeCell ref="C212:N212"/>
    <mergeCell ref="B214:N214"/>
    <mergeCell ref="O218:P218"/>
    <mergeCell ref="B99:P99"/>
    <mergeCell ref="B102:N102"/>
    <mergeCell ref="E120:E122"/>
    <mergeCell ref="C157:N157"/>
    <mergeCell ref="J127:L127"/>
    <mergeCell ref="P127:Q127"/>
    <mergeCell ref="P128:Q128"/>
    <mergeCell ref="P129:Q129"/>
    <mergeCell ref="P130:Q130"/>
    <mergeCell ref="E145:E146"/>
    <mergeCell ref="B151:P151"/>
    <mergeCell ref="B153:P153"/>
    <mergeCell ref="C155:N155"/>
    <mergeCell ref="C156:N156"/>
    <mergeCell ref="B135:B137"/>
    <mergeCell ref="F135:F137"/>
    <mergeCell ref="B125:N125"/>
    <mergeCell ref="B92:N92"/>
    <mergeCell ref="O72:P72"/>
    <mergeCell ref="O73:P73"/>
    <mergeCell ref="O74:P74"/>
    <mergeCell ref="O75:P75"/>
    <mergeCell ref="B81:N81"/>
    <mergeCell ref="J86:L86"/>
    <mergeCell ref="P86:Q86"/>
    <mergeCell ref="P87:Q87"/>
    <mergeCell ref="P88:Q88"/>
    <mergeCell ref="P89:Q89"/>
    <mergeCell ref="P90:Q90"/>
    <mergeCell ref="P91:Q91"/>
    <mergeCell ref="D95:E95"/>
    <mergeCell ref="D96:E96"/>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3:A193">
      <formula1>"1,2,3,4,5"</formula1>
    </dataValidation>
  </dataValidations>
  <pageMargins left="0.7" right="0.7" top="0.75" bottom="0.75" header="0.3" footer="0.3"/>
  <pageSetup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8"/>
  <sheetViews>
    <sheetView topLeftCell="F283" zoomScale="80" zoomScaleNormal="80" workbookViewId="0">
      <selection activeCell="N287" sqref="N287"/>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675</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610</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101" t="s">
        <v>674</v>
      </c>
      <c r="D10" s="1101"/>
      <c r="E10" s="1102"/>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3</v>
      </c>
      <c r="E15" s="18">
        <v>1841428370</v>
      </c>
      <c r="F15" s="19">
        <v>631</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1841428370</v>
      </c>
      <c r="F22" s="18">
        <f>SUM(F15:F21)</f>
        <v>631</v>
      </c>
      <c r="G22" s="20"/>
      <c r="H22" s="23"/>
      <c r="I22" s="14"/>
      <c r="J22" s="14"/>
      <c r="K22" s="14"/>
      <c r="L22" s="14"/>
      <c r="M22" s="14"/>
      <c r="N22" s="24"/>
    </row>
    <row r="23" spans="1:14" ht="45.75" thickBot="1" x14ac:dyDescent="0.3">
      <c r="A23" s="27"/>
      <c r="B23" s="28" t="s">
        <v>17</v>
      </c>
      <c r="C23" s="157" t="s">
        <v>18</v>
      </c>
      <c r="D23" s="69"/>
      <c r="E23" s="17"/>
      <c r="F23" s="17"/>
      <c r="G23" s="17"/>
      <c r="H23" s="17"/>
      <c r="I23" s="29"/>
      <c r="J23" s="29"/>
      <c r="K23" s="29"/>
      <c r="L23" s="29"/>
      <c r="M23" s="29"/>
    </row>
    <row r="24" spans="1:14" ht="15.75" thickBot="1" x14ac:dyDescent="0.3">
      <c r="A24" s="30">
        <v>1</v>
      </c>
      <c r="C24" s="107">
        <f>+(F22*80)/100</f>
        <v>504.8</v>
      </c>
      <c r="D24" s="21"/>
      <c r="E24" s="106">
        <f>E22</f>
        <v>1841428370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c r="D30" s="41" t="s">
        <v>22</v>
      </c>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c r="D32" s="41" t="s">
        <v>24</v>
      </c>
      <c r="E32"/>
      <c r="F32"/>
      <c r="G32"/>
      <c r="H32"/>
      <c r="I32" s="14"/>
      <c r="J32" s="14"/>
      <c r="K32" s="14"/>
      <c r="L32" s="14"/>
      <c r="M32" s="14"/>
      <c r="N32" s="15"/>
    </row>
    <row r="33" spans="1:17" x14ac:dyDescent="0.25">
      <c r="A33" s="36"/>
      <c r="B33" s="41" t="s">
        <v>27</v>
      </c>
      <c r="C33" s="41" t="s">
        <v>24</v>
      </c>
      <c r="D33" s="41"/>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40</v>
      </c>
      <c r="E40" s="1081">
        <f>+D40+D41</f>
        <v>75</v>
      </c>
      <c r="F40"/>
      <c r="G40"/>
      <c r="H40"/>
      <c r="I40" s="14"/>
      <c r="J40" s="14"/>
      <c r="K40" s="14"/>
      <c r="L40" s="14"/>
      <c r="M40" s="14"/>
      <c r="N40" s="15"/>
    </row>
    <row r="41" spans="1:17" ht="42.75" x14ac:dyDescent="0.25">
      <c r="A41" s="36"/>
      <c r="B41" s="43" t="s">
        <v>33</v>
      </c>
      <c r="C41" s="44">
        <v>60</v>
      </c>
      <c r="D41" s="668">
        <v>35</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60" x14ac:dyDescent="0.25">
      <c r="A49" s="62">
        <v>1</v>
      </c>
      <c r="B49" s="49" t="s">
        <v>610</v>
      </c>
      <c r="C49" s="50" t="s">
        <v>610</v>
      </c>
      <c r="D49" s="49" t="s">
        <v>609</v>
      </c>
      <c r="E49" s="109">
        <v>4600017913</v>
      </c>
      <c r="F49" s="52" t="s">
        <v>21</v>
      </c>
      <c r="G49" s="53"/>
      <c r="H49" s="55">
        <v>39907</v>
      </c>
      <c r="I49" s="55">
        <v>40089</v>
      </c>
      <c r="J49" s="55" t="s">
        <v>22</v>
      </c>
      <c r="K49" s="51">
        <v>0</v>
      </c>
      <c r="L49" s="51">
        <v>7</v>
      </c>
      <c r="M49" s="51">
        <v>75</v>
      </c>
      <c r="N49" s="51"/>
      <c r="O49" s="57">
        <v>70199025</v>
      </c>
      <c r="P49" s="57">
        <v>42</v>
      </c>
      <c r="Q49" s="58" t="s">
        <v>673</v>
      </c>
      <c r="R49" s="59"/>
      <c r="S49" s="59"/>
      <c r="T49" s="59"/>
      <c r="U49" s="59"/>
      <c r="V49" s="59"/>
      <c r="W49" s="59"/>
      <c r="X49" s="59"/>
      <c r="Y49" s="59"/>
      <c r="Z49" s="59"/>
    </row>
    <row r="50" spans="1:26" s="60" customFormat="1" ht="60" x14ac:dyDescent="0.25">
      <c r="A50" s="62">
        <f>+A49+1</f>
        <v>2</v>
      </c>
      <c r="B50" s="49" t="s">
        <v>610</v>
      </c>
      <c r="C50" s="50" t="s">
        <v>610</v>
      </c>
      <c r="D50" s="49" t="s">
        <v>609</v>
      </c>
      <c r="E50" s="109">
        <v>4600017914</v>
      </c>
      <c r="F50" s="52" t="s">
        <v>21</v>
      </c>
      <c r="G50" s="52"/>
      <c r="H50" s="55">
        <v>39976</v>
      </c>
      <c r="I50" s="55">
        <v>40128</v>
      </c>
      <c r="J50" s="55" t="s">
        <v>22</v>
      </c>
      <c r="K50" s="51">
        <v>0</v>
      </c>
      <c r="L50" s="51">
        <v>5</v>
      </c>
      <c r="M50" s="51">
        <v>140</v>
      </c>
      <c r="N50" s="56"/>
      <c r="O50" s="57">
        <v>78856895</v>
      </c>
      <c r="P50" s="57">
        <v>42</v>
      </c>
      <c r="Q50" s="58" t="s">
        <v>673</v>
      </c>
      <c r="R50" s="59"/>
      <c r="S50" s="59"/>
      <c r="T50" s="59"/>
      <c r="U50" s="59"/>
      <c r="V50" s="59"/>
      <c r="W50" s="59"/>
      <c r="X50" s="59"/>
      <c r="Y50" s="59"/>
      <c r="Z50" s="59"/>
    </row>
    <row r="51" spans="1:26" s="60" customFormat="1" ht="60" x14ac:dyDescent="0.25">
      <c r="A51" s="62">
        <f t="shared" ref="A51:A53" si="0">+A50+1</f>
        <v>3</v>
      </c>
      <c r="B51" s="49" t="s">
        <v>610</v>
      </c>
      <c r="C51" s="50" t="s">
        <v>610</v>
      </c>
      <c r="D51" s="49" t="s">
        <v>609</v>
      </c>
      <c r="E51" s="109">
        <v>4600020624</v>
      </c>
      <c r="F51" s="52" t="s">
        <v>21</v>
      </c>
      <c r="G51" s="52"/>
      <c r="H51" s="55">
        <v>40129</v>
      </c>
      <c r="I51" s="55">
        <v>40159</v>
      </c>
      <c r="J51" s="55" t="s">
        <v>22</v>
      </c>
      <c r="K51" s="51">
        <v>0</v>
      </c>
      <c r="L51" s="51">
        <v>1</v>
      </c>
      <c r="M51" s="51">
        <v>140</v>
      </c>
      <c r="N51" s="56"/>
      <c r="O51" s="57">
        <v>14308700</v>
      </c>
      <c r="P51" s="57">
        <v>42</v>
      </c>
      <c r="Q51" s="58" t="s">
        <v>673</v>
      </c>
      <c r="R51" s="59"/>
      <c r="S51" s="59"/>
      <c r="T51" s="59"/>
      <c r="U51" s="59"/>
      <c r="V51" s="59"/>
      <c r="W51" s="59"/>
      <c r="X51" s="59"/>
      <c r="Y51" s="59"/>
      <c r="Z51" s="59"/>
    </row>
    <row r="52" spans="1:26" s="60" customFormat="1" ht="30" x14ac:dyDescent="0.25">
      <c r="A52" s="62">
        <f t="shared" si="0"/>
        <v>4</v>
      </c>
      <c r="B52" s="49" t="s">
        <v>610</v>
      </c>
      <c r="C52" s="50" t="s">
        <v>610</v>
      </c>
      <c r="D52" s="49" t="s">
        <v>609</v>
      </c>
      <c r="E52" s="109">
        <v>4600023837</v>
      </c>
      <c r="F52" s="52" t="s">
        <v>21</v>
      </c>
      <c r="G52" s="52"/>
      <c r="H52" s="55">
        <v>40210</v>
      </c>
      <c r="I52" s="55">
        <v>40527</v>
      </c>
      <c r="J52" s="55" t="s">
        <v>22</v>
      </c>
      <c r="K52" s="51">
        <v>11</v>
      </c>
      <c r="L52" s="51">
        <v>0</v>
      </c>
      <c r="M52" s="51">
        <v>105</v>
      </c>
      <c r="N52" s="56"/>
      <c r="O52" s="57">
        <v>117293873</v>
      </c>
      <c r="P52" s="57">
        <v>43</v>
      </c>
      <c r="Q52" s="58" t="s">
        <v>608</v>
      </c>
      <c r="R52" s="59"/>
      <c r="S52" s="59"/>
      <c r="T52" s="59"/>
      <c r="U52" s="59"/>
      <c r="V52" s="59"/>
      <c r="W52" s="59"/>
      <c r="X52" s="59"/>
      <c r="Y52" s="59"/>
      <c r="Z52" s="59"/>
    </row>
    <row r="53" spans="1:26" s="60" customFormat="1" ht="30" x14ac:dyDescent="0.25">
      <c r="A53" s="62">
        <f t="shared" si="0"/>
        <v>5</v>
      </c>
      <c r="B53" s="49" t="s">
        <v>610</v>
      </c>
      <c r="C53" s="50" t="s">
        <v>610</v>
      </c>
      <c r="D53" s="49" t="s">
        <v>609</v>
      </c>
      <c r="E53" s="109">
        <v>4600020688</v>
      </c>
      <c r="F53" s="52" t="s">
        <v>21</v>
      </c>
      <c r="G53" s="52"/>
      <c r="H53" s="55">
        <v>40092</v>
      </c>
      <c r="I53" s="55">
        <v>40167</v>
      </c>
      <c r="J53" s="55" t="s">
        <v>22</v>
      </c>
      <c r="K53" s="51">
        <v>1</v>
      </c>
      <c r="L53" s="51">
        <v>1</v>
      </c>
      <c r="M53" s="51">
        <v>75</v>
      </c>
      <c r="N53" s="56"/>
      <c r="O53" s="57">
        <v>40044045</v>
      </c>
      <c r="P53" s="57">
        <v>43</v>
      </c>
      <c r="Q53" s="58" t="s">
        <v>608</v>
      </c>
      <c r="R53" s="59"/>
      <c r="S53" s="59"/>
      <c r="T53" s="59"/>
      <c r="U53" s="59"/>
      <c r="V53" s="59"/>
      <c r="W53" s="59"/>
      <c r="X53" s="59"/>
      <c r="Y53" s="59"/>
      <c r="Z53" s="59"/>
    </row>
    <row r="54" spans="1:26" s="60" customFormat="1" ht="30" x14ac:dyDescent="0.25">
      <c r="A54" s="62"/>
      <c r="B54" s="49" t="s">
        <v>610</v>
      </c>
      <c r="C54" s="50" t="s">
        <v>610</v>
      </c>
      <c r="D54" s="49" t="s">
        <v>609</v>
      </c>
      <c r="E54" s="109">
        <v>4600020639</v>
      </c>
      <c r="F54" s="52" t="s">
        <v>21</v>
      </c>
      <c r="G54" s="52"/>
      <c r="H54" s="55">
        <v>40127</v>
      </c>
      <c r="I54" s="55">
        <v>40157</v>
      </c>
      <c r="J54" s="55" t="s">
        <v>22</v>
      </c>
      <c r="K54" s="51">
        <v>1</v>
      </c>
      <c r="L54" s="51">
        <v>0</v>
      </c>
      <c r="M54" s="51">
        <v>125</v>
      </c>
      <c r="N54" s="56"/>
      <c r="O54" s="57">
        <v>26696000</v>
      </c>
      <c r="P54" s="57">
        <v>42</v>
      </c>
      <c r="Q54" s="58" t="s">
        <v>608</v>
      </c>
      <c r="R54" s="59"/>
      <c r="S54" s="59"/>
      <c r="T54" s="59"/>
      <c r="U54" s="59"/>
      <c r="V54" s="59"/>
      <c r="W54" s="59"/>
      <c r="X54" s="59"/>
      <c r="Y54" s="59"/>
      <c r="Z54" s="59"/>
    </row>
    <row r="55" spans="1:26" s="60" customFormat="1" ht="135" x14ac:dyDescent="0.25">
      <c r="A55" s="62">
        <f>+A53+1</f>
        <v>6</v>
      </c>
      <c r="Q55" s="60" t="s">
        <v>672</v>
      </c>
      <c r="R55" s="59"/>
      <c r="S55" s="59"/>
      <c r="T55" s="59"/>
      <c r="U55" s="59"/>
      <c r="V55" s="59"/>
      <c r="W55" s="59"/>
      <c r="X55" s="59"/>
      <c r="Y55" s="59"/>
      <c r="Z55" s="59"/>
    </row>
    <row r="56" spans="1:26" s="60" customFormat="1" x14ac:dyDescent="0.25">
      <c r="A56" s="62"/>
      <c r="B56" s="63" t="s">
        <v>31</v>
      </c>
      <c r="C56" s="50"/>
      <c r="D56" s="49"/>
      <c r="E56" s="64"/>
      <c r="F56" s="52"/>
      <c r="G56" s="52"/>
      <c r="H56" s="55"/>
      <c r="I56" s="55"/>
      <c r="J56" s="55"/>
      <c r="K56" s="67">
        <f>SUM(K49:K54)</f>
        <v>13</v>
      </c>
      <c r="L56" s="67">
        <f>SUM(L49:L54)</f>
        <v>14</v>
      </c>
      <c r="M56" s="65">
        <f>SUM(M49:M54)</f>
        <v>660</v>
      </c>
      <c r="N56" s="67">
        <f>SUM(N49:N54)</f>
        <v>0</v>
      </c>
      <c r="O56" s="57"/>
      <c r="P56" s="57"/>
      <c r="Q56" s="68"/>
    </row>
    <row r="57" spans="1:26" s="69" customFormat="1" x14ac:dyDescent="0.25">
      <c r="E57" s="70"/>
    </row>
    <row r="58" spans="1:26" s="69" customFormat="1" x14ac:dyDescent="0.25">
      <c r="B58" s="1069" t="s">
        <v>76</v>
      </c>
      <c r="C58" s="1069" t="s">
        <v>77</v>
      </c>
      <c r="D58" s="1071" t="s">
        <v>78</v>
      </c>
      <c r="E58" s="1071"/>
    </row>
    <row r="59" spans="1:26" s="69" customFormat="1" x14ac:dyDescent="0.25">
      <c r="B59" s="1070"/>
      <c r="C59" s="1070"/>
      <c r="D59" s="673" t="s">
        <v>79</v>
      </c>
      <c r="E59" s="71" t="s">
        <v>80</v>
      </c>
    </row>
    <row r="60" spans="1:26" s="69" customFormat="1" ht="30.6" customHeight="1" x14ac:dyDescent="0.25">
      <c r="B60" s="72" t="s">
        <v>81</v>
      </c>
      <c r="C60" s="73">
        <f>+K56</f>
        <v>13</v>
      </c>
      <c r="D60" s="75"/>
      <c r="E60" s="75" t="s">
        <v>80</v>
      </c>
      <c r="F60" s="76"/>
      <c r="G60" s="76"/>
      <c r="H60" s="76"/>
      <c r="I60" s="76"/>
      <c r="J60" s="76"/>
      <c r="K60" s="76"/>
      <c r="L60" s="76"/>
      <c r="M60" s="76"/>
    </row>
    <row r="61" spans="1:26" s="69" customFormat="1" ht="30" customHeight="1" x14ac:dyDescent="0.25">
      <c r="B61" s="72" t="s">
        <v>82</v>
      </c>
      <c r="C61" s="73">
        <f>+M56</f>
        <v>660</v>
      </c>
      <c r="D61" s="75" t="s">
        <v>21</v>
      </c>
      <c r="E61" s="75"/>
    </row>
    <row r="62" spans="1:26" s="69" customFormat="1" x14ac:dyDescent="0.25">
      <c r="B62" s="77"/>
      <c r="C62" s="1087"/>
      <c r="D62" s="1087"/>
      <c r="E62" s="1087"/>
      <c r="F62" s="1087"/>
      <c r="G62" s="1087"/>
      <c r="H62" s="1087"/>
      <c r="I62" s="1087"/>
      <c r="J62" s="1087"/>
      <c r="K62" s="1087"/>
      <c r="L62" s="1087"/>
      <c r="M62" s="1087"/>
      <c r="N62" s="1087"/>
    </row>
    <row r="63" spans="1:26" ht="28.15" customHeight="1" thickBot="1" x14ac:dyDescent="0.3"/>
    <row r="64" spans="1:26" ht="27" thickBot="1" x14ac:dyDescent="0.3">
      <c r="B64" s="1088" t="s">
        <v>83</v>
      </c>
      <c r="C64" s="1088"/>
      <c r="D64" s="1088"/>
      <c r="E64" s="1088"/>
      <c r="F64" s="1088"/>
      <c r="G64" s="1088"/>
      <c r="H64" s="1088"/>
      <c r="I64" s="1088"/>
      <c r="J64" s="1088"/>
      <c r="K64" s="1088"/>
      <c r="L64" s="1088"/>
      <c r="M64" s="1088"/>
      <c r="N64" s="1088"/>
    </row>
    <row r="67" spans="2:17" ht="109.5" customHeight="1" x14ac:dyDescent="0.25">
      <c r="B67" s="78" t="s">
        <v>84</v>
      </c>
      <c r="C67" s="79" t="s">
        <v>85</v>
      </c>
      <c r="D67" s="79" t="s">
        <v>86</v>
      </c>
      <c r="E67" s="79" t="s">
        <v>87</v>
      </c>
      <c r="F67" s="79" t="s">
        <v>88</v>
      </c>
      <c r="G67" s="79" t="s">
        <v>89</v>
      </c>
      <c r="H67" s="79" t="s">
        <v>90</v>
      </c>
      <c r="I67" s="79" t="s">
        <v>91</v>
      </c>
      <c r="J67" s="79" t="s">
        <v>92</v>
      </c>
      <c r="K67" s="79" t="s">
        <v>93</v>
      </c>
      <c r="L67" s="79" t="s">
        <v>94</v>
      </c>
      <c r="M67" s="80" t="s">
        <v>95</v>
      </c>
      <c r="N67" s="80" t="s">
        <v>96</v>
      </c>
      <c r="O67" s="1084" t="s">
        <v>97</v>
      </c>
      <c r="P67" s="1086"/>
      <c r="Q67" s="79" t="s">
        <v>98</v>
      </c>
    </row>
    <row r="68" spans="2:17" ht="27.75" customHeight="1" x14ac:dyDescent="0.25">
      <c r="B68" s="81" t="s">
        <v>242</v>
      </c>
      <c r="C68" s="81" t="s">
        <v>669</v>
      </c>
      <c r="D68" s="82" t="s">
        <v>671</v>
      </c>
      <c r="E68" s="82" t="s">
        <v>667</v>
      </c>
      <c r="F68" s="83" t="s">
        <v>667</v>
      </c>
      <c r="G68" s="83" t="s">
        <v>21</v>
      </c>
      <c r="H68" s="83" t="s">
        <v>582</v>
      </c>
      <c r="I68" s="84" t="s">
        <v>582</v>
      </c>
      <c r="J68" s="84" t="s">
        <v>666</v>
      </c>
      <c r="K68" s="84" t="s">
        <v>666</v>
      </c>
      <c r="L68" s="84" t="s">
        <v>666</v>
      </c>
      <c r="M68" s="84" t="s">
        <v>666</v>
      </c>
      <c r="N68" s="84" t="s">
        <v>666</v>
      </c>
      <c r="O68" s="1089" t="s">
        <v>670</v>
      </c>
      <c r="P68" s="1090"/>
      <c r="Q68" s="41" t="s">
        <v>22</v>
      </c>
    </row>
    <row r="69" spans="2:17" ht="26.25" customHeight="1" x14ac:dyDescent="0.25">
      <c r="B69" s="81" t="s">
        <v>242</v>
      </c>
      <c r="C69" s="81" t="s">
        <v>669</v>
      </c>
      <c r="D69" s="82" t="s">
        <v>668</v>
      </c>
      <c r="E69" s="82" t="s">
        <v>667</v>
      </c>
      <c r="F69" s="83" t="s">
        <v>667</v>
      </c>
      <c r="G69" s="83" t="s">
        <v>21</v>
      </c>
      <c r="H69" s="83" t="s">
        <v>582</v>
      </c>
      <c r="I69" s="84" t="s">
        <v>582</v>
      </c>
      <c r="J69" s="84" t="s">
        <v>666</v>
      </c>
      <c r="K69" s="41" t="s">
        <v>666</v>
      </c>
      <c r="L69" s="41" t="s">
        <v>666</v>
      </c>
      <c r="M69" s="41" t="s">
        <v>666</v>
      </c>
      <c r="N69" s="41" t="s">
        <v>666</v>
      </c>
      <c r="O69" s="1089" t="s">
        <v>665</v>
      </c>
      <c r="P69" s="1090"/>
      <c r="Q69" s="41" t="s">
        <v>22</v>
      </c>
    </row>
    <row r="70" spans="2:17" ht="59.25" customHeight="1" x14ac:dyDescent="0.25">
      <c r="B70" s="81"/>
      <c r="C70" s="81"/>
      <c r="D70" s="82"/>
      <c r="E70" s="82"/>
      <c r="F70" s="83"/>
      <c r="G70" s="83"/>
      <c r="H70" s="83"/>
      <c r="I70" s="84"/>
      <c r="J70" s="84"/>
      <c r="K70" s="41"/>
      <c r="L70" s="41"/>
      <c r="M70" s="41"/>
      <c r="N70" s="41"/>
      <c r="O70" s="1089" t="s">
        <v>664</v>
      </c>
      <c r="P70" s="1090"/>
      <c r="Q70" s="41" t="s">
        <v>22</v>
      </c>
    </row>
    <row r="71" spans="2:17" x14ac:dyDescent="0.25">
      <c r="B71" s="81"/>
      <c r="C71" s="81"/>
      <c r="D71" s="82"/>
      <c r="E71" s="82"/>
      <c r="F71" s="83"/>
      <c r="G71" s="83"/>
      <c r="H71" s="83"/>
      <c r="I71" s="84"/>
      <c r="J71" s="84"/>
      <c r="K71" s="41"/>
      <c r="L71" s="41"/>
      <c r="M71" s="41"/>
      <c r="N71" s="41"/>
      <c r="O71" s="994"/>
      <c r="P71" s="996"/>
      <c r="Q71" s="41"/>
    </row>
    <row r="72" spans="2:17" x14ac:dyDescent="0.25">
      <c r="B72" s="81"/>
      <c r="C72" s="81"/>
      <c r="D72" s="82"/>
      <c r="E72" s="82"/>
      <c r="F72" s="83"/>
      <c r="G72" s="83"/>
      <c r="H72" s="83"/>
      <c r="I72" s="84"/>
      <c r="J72" s="84"/>
      <c r="K72" s="41"/>
      <c r="L72" s="41"/>
      <c r="M72" s="41"/>
      <c r="N72" s="41"/>
      <c r="O72" s="994"/>
      <c r="P72" s="996"/>
      <c r="Q72" s="41"/>
    </row>
    <row r="73" spans="2:17" x14ac:dyDescent="0.25">
      <c r="B73" s="81"/>
      <c r="C73" s="81"/>
      <c r="D73" s="82"/>
      <c r="E73" s="82"/>
      <c r="F73" s="83"/>
      <c r="G73" s="83"/>
      <c r="H73" s="83"/>
      <c r="I73" s="84"/>
      <c r="J73" s="84"/>
      <c r="K73" s="41"/>
      <c r="L73" s="41"/>
      <c r="M73" s="41"/>
      <c r="N73" s="41"/>
      <c r="O73" s="994"/>
      <c r="P73" s="996"/>
      <c r="Q73" s="41"/>
    </row>
    <row r="74" spans="2:17" x14ac:dyDescent="0.25">
      <c r="B74" s="41"/>
      <c r="C74" s="41"/>
      <c r="D74" s="41"/>
      <c r="E74" s="41"/>
      <c r="F74" s="41"/>
      <c r="G74" s="41"/>
      <c r="H74" s="41"/>
      <c r="I74" s="41"/>
      <c r="J74" s="41"/>
      <c r="K74" s="41"/>
      <c r="L74" s="41"/>
      <c r="M74" s="41"/>
      <c r="N74" s="41"/>
      <c r="O74" s="994"/>
      <c r="P74" s="996"/>
      <c r="Q74" s="41"/>
    </row>
    <row r="75" spans="2:17" x14ac:dyDescent="0.25">
      <c r="B75" s="2" t="s">
        <v>107</v>
      </c>
    </row>
    <row r="76" spans="2:17" x14ac:dyDescent="0.25">
      <c r="B76" s="2" t="s">
        <v>108</v>
      </c>
    </row>
    <row r="77" spans="2:17" x14ac:dyDescent="0.25">
      <c r="B77" s="2" t="s">
        <v>109</v>
      </c>
    </row>
    <row r="79" spans="2:17" ht="15.75" thickBot="1" x14ac:dyDescent="0.3"/>
    <row r="80" spans="2:17" ht="27" thickBot="1" x14ac:dyDescent="0.3">
      <c r="B80" s="1091" t="s">
        <v>110</v>
      </c>
      <c r="C80" s="1092"/>
      <c r="D80" s="1092"/>
      <c r="E80" s="1092"/>
      <c r="F80" s="1092"/>
      <c r="G80" s="1092"/>
      <c r="H80" s="1092"/>
      <c r="I80" s="1092"/>
      <c r="J80" s="1092"/>
      <c r="K80" s="1092"/>
      <c r="L80" s="1092"/>
      <c r="M80" s="1092"/>
      <c r="N80" s="1093"/>
    </row>
    <row r="85" spans="2:17" ht="76.5" customHeight="1" x14ac:dyDescent="0.25">
      <c r="B85" s="78" t="s">
        <v>111</v>
      </c>
      <c r="C85" s="78" t="s">
        <v>112</v>
      </c>
      <c r="D85" s="78" t="s">
        <v>113</v>
      </c>
      <c r="E85" s="78" t="s">
        <v>114</v>
      </c>
      <c r="F85" s="78" t="s">
        <v>115</v>
      </c>
      <c r="G85" s="78" t="s">
        <v>116</v>
      </c>
      <c r="H85" s="78" t="s">
        <v>117</v>
      </c>
      <c r="I85" s="78" t="s">
        <v>118</v>
      </c>
      <c r="J85" s="1084" t="s">
        <v>119</v>
      </c>
      <c r="K85" s="1085"/>
      <c r="L85" s="1086"/>
      <c r="M85" s="78" t="s">
        <v>120</v>
      </c>
      <c r="N85" s="78" t="s">
        <v>121</v>
      </c>
      <c r="O85" s="78" t="s">
        <v>122</v>
      </c>
      <c r="P85" s="1084" t="s">
        <v>97</v>
      </c>
      <c r="Q85" s="1086"/>
    </row>
    <row r="86" spans="2:17" ht="60.75" customHeight="1" x14ac:dyDescent="0.25">
      <c r="B86" s="85" t="s">
        <v>123</v>
      </c>
      <c r="C86" s="85">
        <v>1</v>
      </c>
      <c r="D86" s="85" t="s">
        <v>663</v>
      </c>
      <c r="E86" s="81">
        <v>43871525</v>
      </c>
      <c r="F86" s="81" t="s">
        <v>662</v>
      </c>
      <c r="G86" s="81" t="s">
        <v>661</v>
      </c>
      <c r="H86" s="81">
        <v>2003</v>
      </c>
      <c r="I86" s="82"/>
      <c r="J86" s="86" t="s">
        <v>660</v>
      </c>
      <c r="K86" s="87" t="s">
        <v>410</v>
      </c>
      <c r="L86" s="84" t="s">
        <v>340</v>
      </c>
      <c r="M86" s="41" t="s">
        <v>21</v>
      </c>
      <c r="N86" s="41" t="s">
        <v>21</v>
      </c>
      <c r="O86" s="41" t="s">
        <v>21</v>
      </c>
      <c r="P86" s="993"/>
      <c r="Q86" s="993"/>
    </row>
    <row r="87" spans="2:17" ht="60.75" customHeight="1" x14ac:dyDescent="0.25">
      <c r="B87" s="85" t="s">
        <v>123</v>
      </c>
      <c r="C87" s="85">
        <v>1</v>
      </c>
      <c r="D87" s="85" t="s">
        <v>659</v>
      </c>
      <c r="E87" s="81">
        <v>1036337080</v>
      </c>
      <c r="F87" s="81" t="s">
        <v>658</v>
      </c>
      <c r="G87" s="81" t="s">
        <v>183</v>
      </c>
      <c r="H87" s="81">
        <v>2012</v>
      </c>
      <c r="I87" s="82"/>
      <c r="J87" s="86" t="s">
        <v>657</v>
      </c>
      <c r="K87" s="87" t="s">
        <v>296</v>
      </c>
      <c r="L87" s="84" t="s">
        <v>262</v>
      </c>
      <c r="M87" s="41" t="s">
        <v>21</v>
      </c>
      <c r="N87" s="41" t="s">
        <v>21</v>
      </c>
      <c r="O87" s="41" t="s">
        <v>21</v>
      </c>
      <c r="P87" s="994"/>
      <c r="Q87" s="996"/>
    </row>
    <row r="88" spans="2:17" ht="60.75" customHeight="1" x14ac:dyDescent="0.25">
      <c r="B88" s="85" t="s">
        <v>123</v>
      </c>
      <c r="C88" s="85">
        <v>1</v>
      </c>
      <c r="D88" s="85" t="s">
        <v>656</v>
      </c>
      <c r="E88" s="81">
        <v>1128467737</v>
      </c>
      <c r="F88" s="81" t="s">
        <v>131</v>
      </c>
      <c r="G88" s="81" t="s">
        <v>415</v>
      </c>
      <c r="H88" s="81">
        <v>2012</v>
      </c>
      <c r="I88" s="82"/>
      <c r="J88" s="86" t="s">
        <v>655</v>
      </c>
      <c r="K88" s="87" t="s">
        <v>604</v>
      </c>
      <c r="L88" s="84" t="s">
        <v>262</v>
      </c>
      <c r="M88" s="41" t="s">
        <v>21</v>
      </c>
      <c r="N88" s="41" t="s">
        <v>21</v>
      </c>
      <c r="O88" s="41" t="s">
        <v>21</v>
      </c>
      <c r="P88" s="994"/>
      <c r="Q88" s="996"/>
    </row>
    <row r="89" spans="2:17" ht="60.75" customHeight="1" x14ac:dyDescent="0.25">
      <c r="B89" s="85" t="s">
        <v>132</v>
      </c>
      <c r="C89" s="85">
        <v>1</v>
      </c>
      <c r="D89" s="85" t="s">
        <v>654</v>
      </c>
      <c r="E89" s="81">
        <v>1020393492</v>
      </c>
      <c r="F89" s="81" t="s">
        <v>134</v>
      </c>
      <c r="G89" s="81" t="s">
        <v>126</v>
      </c>
      <c r="H89" s="81">
        <v>2009</v>
      </c>
      <c r="I89" s="82"/>
      <c r="J89" s="86" t="s">
        <v>653</v>
      </c>
      <c r="K89" s="87" t="s">
        <v>652</v>
      </c>
      <c r="L89" s="84" t="s">
        <v>436</v>
      </c>
      <c r="M89" s="41" t="s">
        <v>21</v>
      </c>
      <c r="N89" s="41" t="s">
        <v>21</v>
      </c>
      <c r="O89" s="41" t="s">
        <v>21</v>
      </c>
      <c r="P89" s="994" t="s">
        <v>645</v>
      </c>
      <c r="Q89" s="996"/>
    </row>
    <row r="90" spans="2:17" ht="60.75" customHeight="1" x14ac:dyDescent="0.25">
      <c r="B90" s="85" t="s">
        <v>132</v>
      </c>
      <c r="C90" s="85">
        <v>1</v>
      </c>
      <c r="D90" s="85" t="s">
        <v>651</v>
      </c>
      <c r="E90" s="81">
        <v>1037580732</v>
      </c>
      <c r="F90" s="81" t="s">
        <v>134</v>
      </c>
      <c r="G90" s="81" t="s">
        <v>126</v>
      </c>
      <c r="H90" s="81">
        <v>2011</v>
      </c>
      <c r="I90" s="82"/>
      <c r="J90" s="86" t="s">
        <v>650</v>
      </c>
      <c r="K90" s="87" t="s">
        <v>649</v>
      </c>
      <c r="L90" s="84" t="s">
        <v>134</v>
      </c>
      <c r="M90" s="41" t="s">
        <v>21</v>
      </c>
      <c r="N90" s="41" t="s">
        <v>21</v>
      </c>
      <c r="O90" s="41" t="s">
        <v>21</v>
      </c>
      <c r="P90" s="994" t="s">
        <v>645</v>
      </c>
      <c r="Q90" s="996"/>
    </row>
    <row r="91" spans="2:17" ht="60.75" customHeight="1" x14ac:dyDescent="0.25">
      <c r="B91" s="85" t="s">
        <v>132</v>
      </c>
      <c r="C91" s="85">
        <v>1</v>
      </c>
      <c r="D91" s="85" t="s">
        <v>648</v>
      </c>
      <c r="E91" s="81">
        <v>1128385539</v>
      </c>
      <c r="F91" s="81" t="s">
        <v>273</v>
      </c>
      <c r="G91" s="81" t="s">
        <v>367</v>
      </c>
      <c r="H91" s="81">
        <v>2013</v>
      </c>
      <c r="I91" s="82">
        <v>137162</v>
      </c>
      <c r="J91" s="86" t="s">
        <v>647</v>
      </c>
      <c r="K91" s="87" t="s">
        <v>646</v>
      </c>
      <c r="L91" s="84" t="s">
        <v>273</v>
      </c>
      <c r="M91" s="41" t="s">
        <v>21</v>
      </c>
      <c r="N91" s="41" t="s">
        <v>21</v>
      </c>
      <c r="O91" s="41" t="s">
        <v>21</v>
      </c>
      <c r="P91" s="994" t="s">
        <v>645</v>
      </c>
      <c r="Q91" s="996"/>
    </row>
    <row r="92" spans="2:17" ht="60.75" customHeight="1" x14ac:dyDescent="0.25">
      <c r="B92" s="85"/>
      <c r="C92" s="85"/>
      <c r="D92" s="81"/>
      <c r="E92" s="81"/>
      <c r="F92" s="81"/>
      <c r="G92" s="81"/>
      <c r="H92" s="81"/>
      <c r="I92" s="82"/>
      <c r="J92" s="86"/>
      <c r="K92" s="87"/>
      <c r="L92" s="84"/>
      <c r="M92" s="41"/>
      <c r="N92" s="41"/>
      <c r="O92" s="41"/>
      <c r="P92" s="994"/>
      <c r="Q92" s="996"/>
    </row>
    <row r="93" spans="2:17" ht="33.6" customHeight="1" x14ac:dyDescent="0.25">
      <c r="B93" s="85"/>
      <c r="C93" s="85"/>
      <c r="D93" s="81"/>
      <c r="E93" s="81"/>
      <c r="F93" s="81"/>
      <c r="G93" s="81"/>
      <c r="H93" s="81"/>
      <c r="I93" s="82"/>
      <c r="J93" s="86"/>
      <c r="K93" s="84"/>
      <c r="L93" s="84"/>
      <c r="M93" s="41"/>
      <c r="N93" s="41"/>
      <c r="O93" s="41"/>
      <c r="P93" s="993"/>
      <c r="Q93" s="993"/>
    </row>
    <row r="95" spans="2:17" ht="15.75" thickBot="1" x14ac:dyDescent="0.3"/>
    <row r="96" spans="2:17" ht="27" thickBot="1" x14ac:dyDescent="0.3">
      <c r="B96" s="1091" t="s">
        <v>145</v>
      </c>
      <c r="C96" s="1092"/>
      <c r="D96" s="1092"/>
      <c r="E96" s="1092"/>
      <c r="F96" s="1092"/>
      <c r="G96" s="1092"/>
      <c r="H96" s="1092"/>
      <c r="I96" s="1092"/>
      <c r="J96" s="1092"/>
      <c r="K96" s="1092"/>
      <c r="L96" s="1092"/>
      <c r="M96" s="1092"/>
      <c r="N96" s="1093"/>
    </row>
    <row r="99" spans="1:16384" ht="46.15" customHeight="1" x14ac:dyDescent="0.25">
      <c r="B99" s="79" t="s">
        <v>20</v>
      </c>
      <c r="C99" s="79" t="s">
        <v>146</v>
      </c>
      <c r="D99" s="1084" t="s">
        <v>97</v>
      </c>
      <c r="E99" s="1086"/>
    </row>
    <row r="100" spans="1:16384" ht="46.9" customHeight="1" x14ac:dyDescent="0.25">
      <c r="B100" s="682" t="s">
        <v>147</v>
      </c>
      <c r="C100" s="41" t="s">
        <v>21</v>
      </c>
      <c r="D100" s="993"/>
      <c r="E100" s="993"/>
    </row>
    <row r="103" spans="1:16384" ht="26.25" x14ac:dyDescent="0.25">
      <c r="B103" s="1072" t="s">
        <v>148</v>
      </c>
      <c r="C103" s="1073"/>
      <c r="D103" s="1073"/>
      <c r="E103" s="1073"/>
      <c r="F103" s="1073"/>
      <c r="G103" s="1073"/>
      <c r="H103" s="1073"/>
      <c r="I103" s="1073"/>
      <c r="J103" s="1073"/>
      <c r="K103" s="1073"/>
      <c r="L103" s="1073"/>
      <c r="M103" s="1073"/>
      <c r="N103" s="1073"/>
      <c r="O103" s="1073"/>
      <c r="P103" s="1073"/>
    </row>
    <row r="105" spans="1:16384" ht="15.75" thickBot="1" x14ac:dyDescent="0.3"/>
    <row r="106" spans="1:16384" ht="27" thickBot="1" x14ac:dyDescent="0.3">
      <c r="B106" s="1091" t="s">
        <v>149</v>
      </c>
      <c r="C106" s="1092"/>
      <c r="D106" s="1092"/>
      <c r="E106" s="1092"/>
      <c r="F106" s="1092"/>
      <c r="G106" s="1092"/>
      <c r="H106" s="1092"/>
      <c r="I106" s="1092"/>
      <c r="J106" s="1092"/>
      <c r="K106" s="1092"/>
      <c r="L106" s="1092"/>
      <c r="M106" s="1092"/>
      <c r="N106" s="1093"/>
    </row>
    <row r="108" spans="1:16384" ht="15.75" thickBot="1" x14ac:dyDescent="0.3">
      <c r="M108" s="45"/>
      <c r="N108" s="45"/>
    </row>
    <row r="109" spans="1:16384" s="14" customFormat="1" ht="109.5" customHeight="1" x14ac:dyDescent="0.25">
      <c r="B109" s="46" t="s">
        <v>36</v>
      </c>
      <c r="C109" s="46" t="s">
        <v>37</v>
      </c>
      <c r="D109" s="46" t="s">
        <v>38</v>
      </c>
      <c r="E109" s="46" t="s">
        <v>39</v>
      </c>
      <c r="F109" s="46" t="s">
        <v>40</v>
      </c>
      <c r="G109" s="46" t="s">
        <v>41</v>
      </c>
      <c r="H109" s="46" t="s">
        <v>42</v>
      </c>
      <c r="I109" s="46" t="s">
        <v>43</v>
      </c>
      <c r="J109" s="46" t="s">
        <v>44</v>
      </c>
      <c r="K109" s="46" t="s">
        <v>45</v>
      </c>
      <c r="L109" s="46" t="s">
        <v>46</v>
      </c>
      <c r="M109" s="47" t="s">
        <v>47</v>
      </c>
      <c r="N109" s="46" t="s">
        <v>48</v>
      </c>
      <c r="O109" s="46" t="s">
        <v>49</v>
      </c>
      <c r="P109" s="48" t="s">
        <v>50</v>
      </c>
      <c r="Q109" s="48" t="s">
        <v>51</v>
      </c>
    </row>
    <row r="110" spans="1:16384" s="60" customFormat="1" ht="30" x14ac:dyDescent="0.25">
      <c r="A110" s="49">
        <v>1</v>
      </c>
      <c r="B110" s="50" t="s">
        <v>610</v>
      </c>
      <c r="C110" s="49" t="s">
        <v>610</v>
      </c>
      <c r="D110" s="109" t="s">
        <v>609</v>
      </c>
      <c r="E110" s="52">
        <v>4600030692</v>
      </c>
      <c r="F110" s="52" t="s">
        <v>21</v>
      </c>
      <c r="G110" s="55"/>
      <c r="H110" s="55">
        <v>40576</v>
      </c>
      <c r="I110" s="55">
        <v>40886</v>
      </c>
      <c r="J110" s="51" t="s">
        <v>22</v>
      </c>
      <c r="K110" s="51">
        <v>11</v>
      </c>
      <c r="L110" s="51">
        <v>0</v>
      </c>
      <c r="M110" s="51">
        <v>325</v>
      </c>
      <c r="N110" s="57"/>
      <c r="O110" s="57">
        <v>850026188</v>
      </c>
      <c r="P110" s="58">
        <v>43</v>
      </c>
      <c r="Q110" s="58" t="s">
        <v>608</v>
      </c>
      <c r="R110" s="59"/>
      <c r="S110" s="59"/>
      <c r="T110" s="59"/>
      <c r="U110" s="59"/>
      <c r="V110" s="59"/>
      <c r="W110" s="59"/>
      <c r="X110" s="59"/>
      <c r="Y110" s="59"/>
      <c r="Z110" s="59"/>
    </row>
    <row r="111" spans="1:16384" s="60" customFormat="1" ht="30" x14ac:dyDescent="0.25">
      <c r="A111" s="49">
        <f>+A110+1</f>
        <v>2</v>
      </c>
      <c r="B111" s="50" t="s">
        <v>610</v>
      </c>
      <c r="C111" s="49" t="s">
        <v>610</v>
      </c>
      <c r="D111" s="109" t="s">
        <v>609</v>
      </c>
      <c r="E111" s="52">
        <v>460030918</v>
      </c>
      <c r="F111" s="52" t="s">
        <v>21</v>
      </c>
      <c r="G111" s="55"/>
      <c r="H111" s="55">
        <v>40576</v>
      </c>
      <c r="I111" s="55">
        <v>40886</v>
      </c>
      <c r="J111" s="51" t="s">
        <v>22</v>
      </c>
      <c r="K111" s="51">
        <v>11</v>
      </c>
      <c r="L111" s="51">
        <v>0</v>
      </c>
      <c r="M111" s="51">
        <v>105</v>
      </c>
      <c r="N111" s="57"/>
      <c r="O111" s="57">
        <v>918119329298</v>
      </c>
      <c r="P111" s="58">
        <v>44</v>
      </c>
      <c r="Q111" s="49" t="s">
        <v>608</v>
      </c>
      <c r="R111" s="50"/>
      <c r="S111" s="49"/>
      <c r="T111" s="109"/>
      <c r="U111" s="52"/>
      <c r="V111" s="52"/>
      <c r="W111" s="55"/>
      <c r="X111" s="55"/>
      <c r="Y111" s="55"/>
      <c r="Z111" s="51"/>
      <c r="AA111" s="51"/>
      <c r="AB111" s="51"/>
      <c r="AC111" s="56"/>
      <c r="AD111" s="57"/>
      <c r="AE111" s="57"/>
      <c r="AF111" s="58"/>
      <c r="AG111" s="49"/>
      <c r="AH111" s="50"/>
      <c r="AI111" s="49"/>
      <c r="AJ111" s="109"/>
      <c r="AK111" s="52"/>
      <c r="AL111" s="52"/>
      <c r="AM111" s="55"/>
      <c r="AN111" s="55"/>
      <c r="AO111" s="55"/>
      <c r="AP111" s="51"/>
      <c r="AQ111" s="51"/>
      <c r="AR111" s="51"/>
      <c r="AS111" s="56"/>
      <c r="AT111" s="57"/>
      <c r="AU111" s="57"/>
      <c r="AV111" s="58"/>
      <c r="AW111" s="49"/>
      <c r="AX111" s="50"/>
      <c r="AY111" s="49"/>
      <c r="AZ111" s="109"/>
      <c r="BA111" s="52"/>
      <c r="BB111" s="52"/>
      <c r="BC111" s="55"/>
      <c r="BD111" s="55"/>
      <c r="BE111" s="55"/>
      <c r="BF111" s="51"/>
      <c r="BG111" s="51"/>
      <c r="BH111" s="51"/>
      <c r="BI111" s="56"/>
      <c r="BJ111" s="57"/>
      <c r="BK111" s="57"/>
      <c r="BL111" s="58"/>
      <c r="BM111" s="49"/>
      <c r="BN111" s="50"/>
      <c r="BO111" s="49"/>
      <c r="BP111" s="109"/>
      <c r="BQ111" s="52"/>
      <c r="BR111" s="52"/>
      <c r="BS111" s="55"/>
      <c r="BT111" s="55"/>
      <c r="BU111" s="55"/>
      <c r="BV111" s="51"/>
      <c r="BW111" s="51"/>
      <c r="BX111" s="51"/>
      <c r="BY111" s="56"/>
      <c r="BZ111" s="57"/>
      <c r="CA111" s="57"/>
      <c r="CB111" s="58"/>
      <c r="CC111" s="49"/>
      <c r="CD111" s="50"/>
      <c r="CE111" s="49"/>
      <c r="CF111" s="109"/>
      <c r="CG111" s="52"/>
      <c r="CH111" s="52"/>
      <c r="CI111" s="55"/>
      <c r="CJ111" s="55"/>
      <c r="CK111" s="55"/>
      <c r="CL111" s="51"/>
      <c r="CM111" s="51"/>
      <c r="CN111" s="51"/>
      <c r="CO111" s="56"/>
      <c r="CP111" s="57"/>
      <c r="CQ111" s="57"/>
      <c r="CR111" s="58"/>
      <c r="CS111" s="49"/>
      <c r="CT111" s="50"/>
      <c r="CU111" s="49"/>
      <c r="CV111" s="109"/>
      <c r="CW111" s="52"/>
      <c r="CX111" s="52"/>
      <c r="CY111" s="55"/>
      <c r="CZ111" s="55"/>
      <c r="DA111" s="55"/>
      <c r="DB111" s="51"/>
      <c r="DC111" s="51"/>
      <c r="DD111" s="51"/>
      <c r="DE111" s="56"/>
      <c r="DF111" s="57"/>
      <c r="DG111" s="57"/>
      <c r="DH111" s="58"/>
      <c r="DI111" s="49"/>
      <c r="DJ111" s="50"/>
      <c r="DK111" s="49"/>
      <c r="DL111" s="109"/>
      <c r="DM111" s="52"/>
      <c r="DN111" s="52"/>
      <c r="DO111" s="55"/>
      <c r="DP111" s="55"/>
      <c r="DQ111" s="55"/>
      <c r="DR111" s="51"/>
      <c r="DS111" s="51"/>
      <c r="DT111" s="51"/>
      <c r="DU111" s="56"/>
      <c r="DV111" s="57"/>
      <c r="DW111" s="57"/>
      <c r="DX111" s="58"/>
      <c r="DY111" s="49"/>
      <c r="DZ111" s="50"/>
      <c r="EA111" s="49"/>
      <c r="EB111" s="109"/>
      <c r="EC111" s="52"/>
      <c r="ED111" s="52"/>
      <c r="EE111" s="55"/>
      <c r="EF111" s="55"/>
      <c r="EG111" s="55"/>
      <c r="EH111" s="51"/>
      <c r="EI111" s="51"/>
      <c r="EJ111" s="51"/>
      <c r="EK111" s="56"/>
      <c r="EL111" s="57"/>
      <c r="EM111" s="57"/>
      <c r="EN111" s="58"/>
      <c r="EO111" s="49"/>
      <c r="EP111" s="50"/>
      <c r="EQ111" s="49"/>
      <c r="ER111" s="109"/>
      <c r="ES111" s="52"/>
      <c r="ET111" s="52"/>
      <c r="EU111" s="55"/>
      <c r="EV111" s="55"/>
      <c r="EW111" s="55"/>
      <c r="EX111" s="51"/>
      <c r="EY111" s="51"/>
      <c r="EZ111" s="51"/>
      <c r="FA111" s="56"/>
      <c r="FB111" s="57"/>
      <c r="FC111" s="57"/>
      <c r="FD111" s="58"/>
      <c r="FE111" s="49"/>
      <c r="FF111" s="50"/>
      <c r="FG111" s="49"/>
      <c r="FH111" s="109"/>
      <c r="FI111" s="52"/>
      <c r="FJ111" s="52"/>
      <c r="FK111" s="55"/>
      <c r="FL111" s="55"/>
      <c r="FM111" s="55"/>
      <c r="FN111" s="51"/>
      <c r="FO111" s="51"/>
      <c r="FP111" s="51"/>
      <c r="FQ111" s="56"/>
      <c r="FR111" s="57"/>
      <c r="FS111" s="57"/>
      <c r="FT111" s="58"/>
      <c r="FU111" s="49"/>
      <c r="FV111" s="50"/>
      <c r="FW111" s="49"/>
      <c r="FX111" s="109"/>
      <c r="FY111" s="52"/>
      <c r="FZ111" s="52"/>
      <c r="GA111" s="55"/>
      <c r="GB111" s="55"/>
      <c r="GC111" s="55"/>
      <c r="GD111" s="51"/>
      <c r="GE111" s="51"/>
      <c r="GF111" s="51"/>
      <c r="GG111" s="56"/>
      <c r="GH111" s="57"/>
      <c r="GI111" s="57"/>
      <c r="GJ111" s="58"/>
      <c r="GK111" s="49"/>
      <c r="GL111" s="50"/>
      <c r="GM111" s="49"/>
      <c r="GN111" s="109"/>
      <c r="GO111" s="52"/>
      <c r="GP111" s="52"/>
      <c r="GQ111" s="55"/>
      <c r="GR111" s="55"/>
      <c r="GS111" s="55"/>
      <c r="GT111" s="51"/>
      <c r="GU111" s="51"/>
      <c r="GV111" s="51"/>
      <c r="GW111" s="56"/>
      <c r="GX111" s="57"/>
      <c r="GY111" s="57"/>
      <c r="GZ111" s="58"/>
      <c r="HA111" s="49"/>
      <c r="HB111" s="50"/>
      <c r="HC111" s="49"/>
      <c r="HD111" s="109"/>
      <c r="HE111" s="52"/>
      <c r="HF111" s="52"/>
      <c r="HG111" s="55"/>
      <c r="HH111" s="55"/>
      <c r="HI111" s="55"/>
      <c r="HJ111" s="51"/>
      <c r="HK111" s="51"/>
      <c r="HL111" s="51"/>
      <c r="HM111" s="56"/>
      <c r="HN111" s="57"/>
      <c r="HO111" s="57"/>
      <c r="HP111" s="58"/>
      <c r="HQ111" s="49"/>
      <c r="HR111" s="50"/>
      <c r="HS111" s="49"/>
      <c r="HT111" s="109"/>
      <c r="HU111" s="52"/>
      <c r="HV111" s="52"/>
      <c r="HW111" s="55"/>
      <c r="HX111" s="55"/>
      <c r="HY111" s="55"/>
      <c r="HZ111" s="51"/>
      <c r="IA111" s="51"/>
      <c r="IB111" s="51"/>
      <c r="IC111" s="56"/>
      <c r="ID111" s="57"/>
      <c r="IE111" s="57"/>
      <c r="IF111" s="58"/>
      <c r="IG111" s="49"/>
      <c r="IH111" s="50"/>
      <c r="II111" s="49"/>
      <c r="IJ111" s="109"/>
      <c r="IK111" s="52"/>
      <c r="IL111" s="52"/>
      <c r="IM111" s="55"/>
      <c r="IN111" s="55"/>
      <c r="IO111" s="55"/>
      <c r="IP111" s="51"/>
      <c r="IQ111" s="51"/>
      <c r="IR111" s="51"/>
      <c r="IS111" s="56"/>
      <c r="IT111" s="57"/>
      <c r="IU111" s="57"/>
      <c r="IV111" s="58"/>
      <c r="IW111" s="49"/>
      <c r="IX111" s="50"/>
      <c r="IY111" s="49"/>
      <c r="IZ111" s="109"/>
      <c r="JA111" s="52"/>
      <c r="JB111" s="52"/>
      <c r="JC111" s="55"/>
      <c r="JD111" s="55"/>
      <c r="JE111" s="55"/>
      <c r="JF111" s="51"/>
      <c r="JG111" s="51"/>
      <c r="JH111" s="51"/>
      <c r="JI111" s="56"/>
      <c r="JJ111" s="57"/>
      <c r="JK111" s="57"/>
      <c r="JL111" s="58"/>
      <c r="JM111" s="49"/>
      <c r="JN111" s="50"/>
      <c r="JO111" s="49"/>
      <c r="JP111" s="109"/>
      <c r="JQ111" s="52"/>
      <c r="JR111" s="52"/>
      <c r="JS111" s="55"/>
      <c r="JT111" s="55"/>
      <c r="JU111" s="55"/>
      <c r="JV111" s="51"/>
      <c r="JW111" s="51"/>
      <c r="JX111" s="51"/>
      <c r="JY111" s="56"/>
      <c r="JZ111" s="57"/>
      <c r="KA111" s="57"/>
      <c r="KB111" s="58"/>
      <c r="KC111" s="49"/>
      <c r="KD111" s="50"/>
      <c r="KE111" s="49"/>
      <c r="KF111" s="109"/>
      <c r="KG111" s="52"/>
      <c r="KH111" s="52"/>
      <c r="KI111" s="55"/>
      <c r="KJ111" s="55"/>
      <c r="KK111" s="55"/>
      <c r="KL111" s="51"/>
      <c r="KM111" s="51"/>
      <c r="KN111" s="51"/>
      <c r="KO111" s="56"/>
      <c r="KP111" s="57"/>
      <c r="KQ111" s="57"/>
      <c r="KR111" s="58"/>
      <c r="KS111" s="49"/>
      <c r="KT111" s="50"/>
      <c r="KU111" s="49"/>
      <c r="KV111" s="109"/>
      <c r="KW111" s="52"/>
      <c r="KX111" s="52"/>
      <c r="KY111" s="55"/>
      <c r="KZ111" s="55"/>
      <c r="LA111" s="55"/>
      <c r="LB111" s="51"/>
      <c r="LC111" s="51"/>
      <c r="LD111" s="51"/>
      <c r="LE111" s="56"/>
      <c r="LF111" s="57"/>
      <c r="LG111" s="57"/>
      <c r="LH111" s="58"/>
      <c r="LI111" s="49"/>
      <c r="LJ111" s="50"/>
      <c r="LK111" s="49"/>
      <c r="LL111" s="109"/>
      <c r="LM111" s="52"/>
      <c r="LN111" s="52"/>
      <c r="LO111" s="55"/>
      <c r="LP111" s="55"/>
      <c r="LQ111" s="55"/>
      <c r="LR111" s="51"/>
      <c r="LS111" s="51"/>
      <c r="LT111" s="51"/>
      <c r="LU111" s="56"/>
      <c r="LV111" s="57"/>
      <c r="LW111" s="57"/>
      <c r="LX111" s="58"/>
      <c r="LY111" s="49"/>
      <c r="LZ111" s="50"/>
      <c r="MA111" s="49"/>
      <c r="MB111" s="109"/>
      <c r="MC111" s="52"/>
      <c r="MD111" s="52"/>
      <c r="ME111" s="55"/>
      <c r="MF111" s="55"/>
      <c r="MG111" s="55"/>
      <c r="MH111" s="51"/>
      <c r="MI111" s="51"/>
      <c r="MJ111" s="51"/>
      <c r="MK111" s="56"/>
      <c r="ML111" s="57"/>
      <c r="MM111" s="57"/>
      <c r="MN111" s="58"/>
      <c r="MO111" s="49"/>
      <c r="MP111" s="50"/>
      <c r="MQ111" s="49"/>
      <c r="MR111" s="109"/>
      <c r="MS111" s="52"/>
      <c r="MT111" s="52"/>
      <c r="MU111" s="55"/>
      <c r="MV111" s="55"/>
      <c r="MW111" s="55"/>
      <c r="MX111" s="51"/>
      <c r="MY111" s="51"/>
      <c r="MZ111" s="51"/>
      <c r="NA111" s="56"/>
      <c r="NB111" s="57"/>
      <c r="NC111" s="57"/>
      <c r="ND111" s="58"/>
      <c r="NE111" s="49"/>
      <c r="NF111" s="50"/>
      <c r="NG111" s="49"/>
      <c r="NH111" s="109"/>
      <c r="NI111" s="52"/>
      <c r="NJ111" s="52"/>
      <c r="NK111" s="55"/>
      <c r="NL111" s="55"/>
      <c r="NM111" s="55"/>
      <c r="NN111" s="51"/>
      <c r="NO111" s="51"/>
      <c r="NP111" s="51"/>
      <c r="NQ111" s="56"/>
      <c r="NR111" s="57"/>
      <c r="NS111" s="57"/>
      <c r="NT111" s="58"/>
      <c r="NU111" s="49"/>
      <c r="NV111" s="50"/>
      <c r="NW111" s="49"/>
      <c r="NX111" s="109"/>
      <c r="NY111" s="52"/>
      <c r="NZ111" s="52"/>
      <c r="OA111" s="55"/>
      <c r="OB111" s="55"/>
      <c r="OC111" s="55"/>
      <c r="OD111" s="51"/>
      <c r="OE111" s="51"/>
      <c r="OF111" s="51"/>
      <c r="OG111" s="56"/>
      <c r="OH111" s="57"/>
      <c r="OI111" s="57"/>
      <c r="OJ111" s="58"/>
      <c r="OK111" s="49"/>
      <c r="OL111" s="50"/>
      <c r="OM111" s="49"/>
      <c r="ON111" s="109"/>
      <c r="OO111" s="52"/>
      <c r="OP111" s="52"/>
      <c r="OQ111" s="55"/>
      <c r="OR111" s="55"/>
      <c r="OS111" s="55"/>
      <c r="OT111" s="51"/>
      <c r="OU111" s="51"/>
      <c r="OV111" s="51"/>
      <c r="OW111" s="56"/>
      <c r="OX111" s="57"/>
      <c r="OY111" s="57"/>
      <c r="OZ111" s="58"/>
      <c r="PA111" s="49"/>
      <c r="PB111" s="50"/>
      <c r="PC111" s="49"/>
      <c r="PD111" s="109"/>
      <c r="PE111" s="52"/>
      <c r="PF111" s="52"/>
      <c r="PG111" s="55"/>
      <c r="PH111" s="55"/>
      <c r="PI111" s="55"/>
      <c r="PJ111" s="51"/>
      <c r="PK111" s="51"/>
      <c r="PL111" s="51"/>
      <c r="PM111" s="56"/>
      <c r="PN111" s="57"/>
      <c r="PO111" s="57"/>
      <c r="PP111" s="58"/>
      <c r="PQ111" s="49"/>
      <c r="PR111" s="50"/>
      <c r="PS111" s="49"/>
      <c r="PT111" s="109"/>
      <c r="PU111" s="52"/>
      <c r="PV111" s="52"/>
      <c r="PW111" s="55"/>
      <c r="PX111" s="55"/>
      <c r="PY111" s="55"/>
      <c r="PZ111" s="51"/>
      <c r="QA111" s="51"/>
      <c r="QB111" s="51"/>
      <c r="QC111" s="56"/>
      <c r="QD111" s="57"/>
      <c r="QE111" s="57"/>
      <c r="QF111" s="58"/>
      <c r="QG111" s="49"/>
      <c r="QH111" s="50"/>
      <c r="QI111" s="49"/>
      <c r="QJ111" s="109"/>
      <c r="QK111" s="52"/>
      <c r="QL111" s="52"/>
      <c r="QM111" s="55"/>
      <c r="QN111" s="55"/>
      <c r="QO111" s="55"/>
      <c r="QP111" s="51"/>
      <c r="QQ111" s="51"/>
      <c r="QR111" s="51"/>
      <c r="QS111" s="56"/>
      <c r="QT111" s="57"/>
      <c r="QU111" s="57"/>
      <c r="QV111" s="58"/>
      <c r="QW111" s="49"/>
      <c r="QX111" s="50"/>
      <c r="QY111" s="49"/>
      <c r="QZ111" s="109"/>
      <c r="RA111" s="52"/>
      <c r="RB111" s="52"/>
      <c r="RC111" s="55"/>
      <c r="RD111" s="55"/>
      <c r="RE111" s="55"/>
      <c r="RF111" s="51"/>
      <c r="RG111" s="51"/>
      <c r="RH111" s="51"/>
      <c r="RI111" s="56"/>
      <c r="RJ111" s="57"/>
      <c r="RK111" s="57"/>
      <c r="RL111" s="58"/>
      <c r="RM111" s="49"/>
      <c r="RN111" s="50"/>
      <c r="RO111" s="49"/>
      <c r="RP111" s="109"/>
      <c r="RQ111" s="52"/>
      <c r="RR111" s="52"/>
      <c r="RS111" s="55"/>
      <c r="RT111" s="55"/>
      <c r="RU111" s="55"/>
      <c r="RV111" s="51"/>
      <c r="RW111" s="51"/>
      <c r="RX111" s="51"/>
      <c r="RY111" s="56"/>
      <c r="RZ111" s="57"/>
      <c r="SA111" s="57"/>
      <c r="SB111" s="58"/>
      <c r="SC111" s="49"/>
      <c r="SD111" s="50"/>
      <c r="SE111" s="49"/>
      <c r="SF111" s="109"/>
      <c r="SG111" s="52"/>
      <c r="SH111" s="52"/>
      <c r="SI111" s="55"/>
      <c r="SJ111" s="55"/>
      <c r="SK111" s="55"/>
      <c r="SL111" s="51"/>
      <c r="SM111" s="51"/>
      <c r="SN111" s="51"/>
      <c r="SO111" s="56"/>
      <c r="SP111" s="57"/>
      <c r="SQ111" s="57"/>
      <c r="SR111" s="58"/>
      <c r="SS111" s="49"/>
      <c r="ST111" s="50"/>
      <c r="SU111" s="49"/>
      <c r="SV111" s="109"/>
      <c r="SW111" s="52"/>
      <c r="SX111" s="52"/>
      <c r="SY111" s="55"/>
      <c r="SZ111" s="55"/>
      <c r="TA111" s="55"/>
      <c r="TB111" s="51"/>
      <c r="TC111" s="51"/>
      <c r="TD111" s="51"/>
      <c r="TE111" s="56"/>
      <c r="TF111" s="57"/>
      <c r="TG111" s="57"/>
      <c r="TH111" s="58"/>
      <c r="TI111" s="49"/>
      <c r="TJ111" s="50"/>
      <c r="TK111" s="49"/>
      <c r="TL111" s="109"/>
      <c r="TM111" s="52"/>
      <c r="TN111" s="52"/>
      <c r="TO111" s="55"/>
      <c r="TP111" s="55"/>
      <c r="TQ111" s="55"/>
      <c r="TR111" s="51"/>
      <c r="TS111" s="51"/>
      <c r="TT111" s="51"/>
      <c r="TU111" s="56"/>
      <c r="TV111" s="57"/>
      <c r="TW111" s="57"/>
      <c r="TX111" s="58"/>
      <c r="TY111" s="49"/>
      <c r="TZ111" s="50"/>
      <c r="UA111" s="49"/>
      <c r="UB111" s="109"/>
      <c r="UC111" s="52"/>
      <c r="UD111" s="52"/>
      <c r="UE111" s="55"/>
      <c r="UF111" s="55"/>
      <c r="UG111" s="55"/>
      <c r="UH111" s="51"/>
      <c r="UI111" s="51"/>
      <c r="UJ111" s="51"/>
      <c r="UK111" s="56"/>
      <c r="UL111" s="57"/>
      <c r="UM111" s="57"/>
      <c r="UN111" s="58"/>
      <c r="UO111" s="49"/>
      <c r="UP111" s="50"/>
      <c r="UQ111" s="49"/>
      <c r="UR111" s="109"/>
      <c r="US111" s="52"/>
      <c r="UT111" s="52"/>
      <c r="UU111" s="55"/>
      <c r="UV111" s="55"/>
      <c r="UW111" s="55"/>
      <c r="UX111" s="51"/>
      <c r="UY111" s="51"/>
      <c r="UZ111" s="51"/>
      <c r="VA111" s="56"/>
      <c r="VB111" s="57"/>
      <c r="VC111" s="57"/>
      <c r="VD111" s="58"/>
      <c r="VE111" s="49"/>
      <c r="VF111" s="50"/>
      <c r="VG111" s="49"/>
      <c r="VH111" s="109"/>
      <c r="VI111" s="52"/>
      <c r="VJ111" s="52"/>
      <c r="VK111" s="55"/>
      <c r="VL111" s="55"/>
      <c r="VM111" s="55"/>
      <c r="VN111" s="51"/>
      <c r="VO111" s="51"/>
      <c r="VP111" s="51"/>
      <c r="VQ111" s="56"/>
      <c r="VR111" s="57"/>
      <c r="VS111" s="57"/>
      <c r="VT111" s="58"/>
      <c r="VU111" s="49"/>
      <c r="VV111" s="50"/>
      <c r="VW111" s="49"/>
      <c r="VX111" s="109"/>
      <c r="VY111" s="52"/>
      <c r="VZ111" s="52"/>
      <c r="WA111" s="55"/>
      <c r="WB111" s="55"/>
      <c r="WC111" s="55"/>
      <c r="WD111" s="51"/>
      <c r="WE111" s="51"/>
      <c r="WF111" s="51"/>
      <c r="WG111" s="56"/>
      <c r="WH111" s="57"/>
      <c r="WI111" s="57"/>
      <c r="WJ111" s="58"/>
      <c r="WK111" s="49"/>
      <c r="WL111" s="50"/>
      <c r="WM111" s="49"/>
      <c r="WN111" s="109"/>
      <c r="WO111" s="52"/>
      <c r="WP111" s="52"/>
      <c r="WQ111" s="55"/>
      <c r="WR111" s="55"/>
      <c r="WS111" s="55"/>
      <c r="WT111" s="51"/>
      <c r="WU111" s="51"/>
      <c r="WV111" s="51"/>
      <c r="WW111" s="56"/>
      <c r="WX111" s="57"/>
      <c r="WY111" s="57"/>
      <c r="WZ111" s="58"/>
      <c r="XA111" s="49"/>
      <c r="XB111" s="50"/>
      <c r="XC111" s="49"/>
      <c r="XD111" s="109"/>
      <c r="XE111" s="52"/>
      <c r="XF111" s="52"/>
      <c r="XG111" s="55"/>
      <c r="XH111" s="55"/>
      <c r="XI111" s="55"/>
      <c r="XJ111" s="51"/>
      <c r="XK111" s="51"/>
      <c r="XL111" s="51"/>
      <c r="XM111" s="56"/>
      <c r="XN111" s="57"/>
      <c r="XO111" s="57"/>
      <c r="XP111" s="58"/>
      <c r="XQ111" s="49"/>
      <c r="XR111" s="50"/>
      <c r="XS111" s="49"/>
      <c r="XT111" s="109"/>
      <c r="XU111" s="52"/>
      <c r="XV111" s="52"/>
      <c r="XW111" s="55"/>
      <c r="XX111" s="55"/>
      <c r="XY111" s="55"/>
      <c r="XZ111" s="51"/>
      <c r="YA111" s="51"/>
      <c r="YB111" s="51"/>
      <c r="YC111" s="56"/>
      <c r="YD111" s="57"/>
      <c r="YE111" s="57"/>
      <c r="YF111" s="58"/>
      <c r="YG111" s="49"/>
      <c r="YH111" s="50"/>
      <c r="YI111" s="49"/>
      <c r="YJ111" s="109"/>
      <c r="YK111" s="52"/>
      <c r="YL111" s="52"/>
      <c r="YM111" s="55"/>
      <c r="YN111" s="55"/>
      <c r="YO111" s="55"/>
      <c r="YP111" s="51"/>
      <c r="YQ111" s="51"/>
      <c r="YR111" s="51"/>
      <c r="YS111" s="56"/>
      <c r="YT111" s="57"/>
      <c r="YU111" s="57"/>
      <c r="YV111" s="58"/>
      <c r="YW111" s="49"/>
      <c r="YX111" s="50"/>
      <c r="YY111" s="49"/>
      <c r="YZ111" s="109"/>
      <c r="ZA111" s="52"/>
      <c r="ZB111" s="52"/>
      <c r="ZC111" s="55"/>
      <c r="ZD111" s="55"/>
      <c r="ZE111" s="55"/>
      <c r="ZF111" s="51"/>
      <c r="ZG111" s="51"/>
      <c r="ZH111" s="51"/>
      <c r="ZI111" s="56"/>
      <c r="ZJ111" s="57"/>
      <c r="ZK111" s="57"/>
      <c r="ZL111" s="58"/>
      <c r="ZM111" s="49"/>
      <c r="ZN111" s="50"/>
      <c r="ZO111" s="49"/>
      <c r="ZP111" s="109"/>
      <c r="ZQ111" s="52"/>
      <c r="ZR111" s="52"/>
      <c r="ZS111" s="55"/>
      <c r="ZT111" s="55"/>
      <c r="ZU111" s="55"/>
      <c r="ZV111" s="51"/>
      <c r="ZW111" s="51"/>
      <c r="ZX111" s="51"/>
      <c r="ZY111" s="56"/>
      <c r="ZZ111" s="57"/>
      <c r="AAA111" s="57"/>
      <c r="AAB111" s="58"/>
      <c r="AAC111" s="49"/>
      <c r="AAD111" s="50"/>
      <c r="AAE111" s="49"/>
      <c r="AAF111" s="109"/>
      <c r="AAG111" s="52"/>
      <c r="AAH111" s="52"/>
      <c r="AAI111" s="55"/>
      <c r="AAJ111" s="55"/>
      <c r="AAK111" s="55"/>
      <c r="AAL111" s="51"/>
      <c r="AAM111" s="51"/>
      <c r="AAN111" s="51"/>
      <c r="AAO111" s="56"/>
      <c r="AAP111" s="57"/>
      <c r="AAQ111" s="57"/>
      <c r="AAR111" s="58"/>
      <c r="AAS111" s="49"/>
      <c r="AAT111" s="50"/>
      <c r="AAU111" s="49"/>
      <c r="AAV111" s="109"/>
      <c r="AAW111" s="52"/>
      <c r="AAX111" s="52"/>
      <c r="AAY111" s="55"/>
      <c r="AAZ111" s="55"/>
      <c r="ABA111" s="55"/>
      <c r="ABB111" s="51"/>
      <c r="ABC111" s="51"/>
      <c r="ABD111" s="51"/>
      <c r="ABE111" s="56"/>
      <c r="ABF111" s="57"/>
      <c r="ABG111" s="57"/>
      <c r="ABH111" s="58"/>
      <c r="ABI111" s="49"/>
      <c r="ABJ111" s="50"/>
      <c r="ABK111" s="49"/>
      <c r="ABL111" s="109"/>
      <c r="ABM111" s="52"/>
      <c r="ABN111" s="52"/>
      <c r="ABO111" s="55"/>
      <c r="ABP111" s="55"/>
      <c r="ABQ111" s="55"/>
      <c r="ABR111" s="51"/>
      <c r="ABS111" s="51"/>
      <c r="ABT111" s="51"/>
      <c r="ABU111" s="56"/>
      <c r="ABV111" s="57"/>
      <c r="ABW111" s="57"/>
      <c r="ABX111" s="58"/>
      <c r="ABY111" s="49"/>
      <c r="ABZ111" s="50"/>
      <c r="ACA111" s="49"/>
      <c r="ACB111" s="109"/>
      <c r="ACC111" s="52"/>
      <c r="ACD111" s="52"/>
      <c r="ACE111" s="55"/>
      <c r="ACF111" s="55"/>
      <c r="ACG111" s="55"/>
      <c r="ACH111" s="51"/>
      <c r="ACI111" s="51"/>
      <c r="ACJ111" s="51"/>
      <c r="ACK111" s="56"/>
      <c r="ACL111" s="57"/>
      <c r="ACM111" s="57"/>
      <c r="ACN111" s="58"/>
      <c r="ACO111" s="49"/>
      <c r="ACP111" s="50"/>
      <c r="ACQ111" s="49"/>
      <c r="ACR111" s="109"/>
      <c r="ACS111" s="52"/>
      <c r="ACT111" s="52"/>
      <c r="ACU111" s="55"/>
      <c r="ACV111" s="55"/>
      <c r="ACW111" s="55"/>
      <c r="ACX111" s="51"/>
      <c r="ACY111" s="51"/>
      <c r="ACZ111" s="51"/>
      <c r="ADA111" s="56"/>
      <c r="ADB111" s="57"/>
      <c r="ADC111" s="57"/>
      <c r="ADD111" s="58"/>
      <c r="ADE111" s="49"/>
      <c r="ADF111" s="50"/>
      <c r="ADG111" s="49"/>
      <c r="ADH111" s="109"/>
      <c r="ADI111" s="52"/>
      <c r="ADJ111" s="52"/>
      <c r="ADK111" s="55"/>
      <c r="ADL111" s="55"/>
      <c r="ADM111" s="55"/>
      <c r="ADN111" s="51"/>
      <c r="ADO111" s="51"/>
      <c r="ADP111" s="51"/>
      <c r="ADQ111" s="56"/>
      <c r="ADR111" s="57"/>
      <c r="ADS111" s="57"/>
      <c r="ADT111" s="58"/>
      <c r="ADU111" s="49"/>
      <c r="ADV111" s="50"/>
      <c r="ADW111" s="49"/>
      <c r="ADX111" s="109"/>
      <c r="ADY111" s="52"/>
      <c r="ADZ111" s="52"/>
      <c r="AEA111" s="55"/>
      <c r="AEB111" s="55"/>
      <c r="AEC111" s="55"/>
      <c r="AED111" s="51"/>
      <c r="AEE111" s="51"/>
      <c r="AEF111" s="51"/>
      <c r="AEG111" s="56"/>
      <c r="AEH111" s="57"/>
      <c r="AEI111" s="57"/>
      <c r="AEJ111" s="58"/>
      <c r="AEK111" s="49"/>
      <c r="AEL111" s="50"/>
      <c r="AEM111" s="49"/>
      <c r="AEN111" s="109"/>
      <c r="AEO111" s="52"/>
      <c r="AEP111" s="52"/>
      <c r="AEQ111" s="55"/>
      <c r="AER111" s="55"/>
      <c r="AES111" s="55"/>
      <c r="AET111" s="51"/>
      <c r="AEU111" s="51"/>
      <c r="AEV111" s="51"/>
      <c r="AEW111" s="56"/>
      <c r="AEX111" s="57"/>
      <c r="AEY111" s="57"/>
      <c r="AEZ111" s="58"/>
      <c r="AFA111" s="49"/>
      <c r="AFB111" s="50"/>
      <c r="AFC111" s="49"/>
      <c r="AFD111" s="109"/>
      <c r="AFE111" s="52"/>
      <c r="AFF111" s="52"/>
      <c r="AFG111" s="55"/>
      <c r="AFH111" s="55"/>
      <c r="AFI111" s="55"/>
      <c r="AFJ111" s="51"/>
      <c r="AFK111" s="51"/>
      <c r="AFL111" s="51"/>
      <c r="AFM111" s="56"/>
      <c r="AFN111" s="57"/>
      <c r="AFO111" s="57"/>
      <c r="AFP111" s="58"/>
      <c r="AFQ111" s="49"/>
      <c r="AFR111" s="50"/>
      <c r="AFS111" s="49"/>
      <c r="AFT111" s="109"/>
      <c r="AFU111" s="52"/>
      <c r="AFV111" s="52"/>
      <c r="AFW111" s="55"/>
      <c r="AFX111" s="55"/>
      <c r="AFY111" s="55"/>
      <c r="AFZ111" s="51"/>
      <c r="AGA111" s="51"/>
      <c r="AGB111" s="51"/>
      <c r="AGC111" s="56"/>
      <c r="AGD111" s="57"/>
      <c r="AGE111" s="57"/>
      <c r="AGF111" s="58"/>
      <c r="AGG111" s="49"/>
      <c r="AGH111" s="50"/>
      <c r="AGI111" s="49"/>
      <c r="AGJ111" s="109"/>
      <c r="AGK111" s="52"/>
      <c r="AGL111" s="52"/>
      <c r="AGM111" s="55"/>
      <c r="AGN111" s="55"/>
      <c r="AGO111" s="55"/>
      <c r="AGP111" s="51"/>
      <c r="AGQ111" s="51"/>
      <c r="AGR111" s="51"/>
      <c r="AGS111" s="56"/>
      <c r="AGT111" s="57"/>
      <c r="AGU111" s="57"/>
      <c r="AGV111" s="58"/>
      <c r="AGW111" s="49"/>
      <c r="AGX111" s="50"/>
      <c r="AGY111" s="49"/>
      <c r="AGZ111" s="109"/>
      <c r="AHA111" s="52"/>
      <c r="AHB111" s="52"/>
      <c r="AHC111" s="55"/>
      <c r="AHD111" s="55"/>
      <c r="AHE111" s="55"/>
      <c r="AHF111" s="51"/>
      <c r="AHG111" s="51"/>
      <c r="AHH111" s="51"/>
      <c r="AHI111" s="56"/>
      <c r="AHJ111" s="57"/>
      <c r="AHK111" s="57"/>
      <c r="AHL111" s="58"/>
      <c r="AHM111" s="49"/>
      <c r="AHN111" s="50"/>
      <c r="AHO111" s="49"/>
      <c r="AHP111" s="109"/>
      <c r="AHQ111" s="52"/>
      <c r="AHR111" s="52"/>
      <c r="AHS111" s="55"/>
      <c r="AHT111" s="55"/>
      <c r="AHU111" s="55"/>
      <c r="AHV111" s="51"/>
      <c r="AHW111" s="51"/>
      <c r="AHX111" s="51"/>
      <c r="AHY111" s="56"/>
      <c r="AHZ111" s="57"/>
      <c r="AIA111" s="57"/>
      <c r="AIB111" s="58"/>
      <c r="AIC111" s="49"/>
      <c r="AID111" s="50"/>
      <c r="AIE111" s="49"/>
      <c r="AIF111" s="109"/>
      <c r="AIG111" s="52"/>
      <c r="AIH111" s="52"/>
      <c r="AII111" s="55"/>
      <c r="AIJ111" s="55"/>
      <c r="AIK111" s="55"/>
      <c r="AIL111" s="51"/>
      <c r="AIM111" s="51"/>
      <c r="AIN111" s="51"/>
      <c r="AIO111" s="56"/>
      <c r="AIP111" s="57"/>
      <c r="AIQ111" s="57"/>
      <c r="AIR111" s="58"/>
      <c r="AIS111" s="49"/>
      <c r="AIT111" s="50"/>
      <c r="AIU111" s="49"/>
      <c r="AIV111" s="109"/>
      <c r="AIW111" s="52"/>
      <c r="AIX111" s="52"/>
      <c r="AIY111" s="55"/>
      <c r="AIZ111" s="55"/>
      <c r="AJA111" s="55"/>
      <c r="AJB111" s="51"/>
      <c r="AJC111" s="51"/>
      <c r="AJD111" s="51"/>
      <c r="AJE111" s="56"/>
      <c r="AJF111" s="57"/>
      <c r="AJG111" s="57"/>
      <c r="AJH111" s="58"/>
      <c r="AJI111" s="49"/>
      <c r="AJJ111" s="50"/>
      <c r="AJK111" s="49"/>
      <c r="AJL111" s="109"/>
      <c r="AJM111" s="52"/>
      <c r="AJN111" s="52"/>
      <c r="AJO111" s="55"/>
      <c r="AJP111" s="55"/>
      <c r="AJQ111" s="55"/>
      <c r="AJR111" s="51"/>
      <c r="AJS111" s="51"/>
      <c r="AJT111" s="51"/>
      <c r="AJU111" s="56"/>
      <c r="AJV111" s="57"/>
      <c r="AJW111" s="57"/>
      <c r="AJX111" s="58"/>
      <c r="AJY111" s="49"/>
      <c r="AJZ111" s="50"/>
      <c r="AKA111" s="49"/>
      <c r="AKB111" s="109"/>
      <c r="AKC111" s="52"/>
      <c r="AKD111" s="52"/>
      <c r="AKE111" s="55"/>
      <c r="AKF111" s="55"/>
      <c r="AKG111" s="55"/>
      <c r="AKH111" s="51"/>
      <c r="AKI111" s="51"/>
      <c r="AKJ111" s="51"/>
      <c r="AKK111" s="56"/>
      <c r="AKL111" s="57"/>
      <c r="AKM111" s="57"/>
      <c r="AKN111" s="58"/>
      <c r="AKO111" s="49"/>
      <c r="AKP111" s="50"/>
      <c r="AKQ111" s="49"/>
      <c r="AKR111" s="109"/>
      <c r="AKS111" s="52"/>
      <c r="AKT111" s="52"/>
      <c r="AKU111" s="55"/>
      <c r="AKV111" s="55"/>
      <c r="AKW111" s="55"/>
      <c r="AKX111" s="51"/>
      <c r="AKY111" s="51"/>
      <c r="AKZ111" s="51"/>
      <c r="ALA111" s="56"/>
      <c r="ALB111" s="57"/>
      <c r="ALC111" s="57"/>
      <c r="ALD111" s="58"/>
      <c r="ALE111" s="49"/>
      <c r="ALF111" s="50"/>
      <c r="ALG111" s="49"/>
      <c r="ALH111" s="109"/>
      <c r="ALI111" s="52"/>
      <c r="ALJ111" s="52"/>
      <c r="ALK111" s="55"/>
      <c r="ALL111" s="55"/>
      <c r="ALM111" s="55"/>
      <c r="ALN111" s="51"/>
      <c r="ALO111" s="51"/>
      <c r="ALP111" s="51"/>
      <c r="ALQ111" s="56"/>
      <c r="ALR111" s="57"/>
      <c r="ALS111" s="57"/>
      <c r="ALT111" s="58"/>
      <c r="ALU111" s="49"/>
      <c r="ALV111" s="50"/>
      <c r="ALW111" s="49"/>
      <c r="ALX111" s="109"/>
      <c r="ALY111" s="52"/>
      <c r="ALZ111" s="52"/>
      <c r="AMA111" s="55"/>
      <c r="AMB111" s="55"/>
      <c r="AMC111" s="55"/>
      <c r="AMD111" s="51"/>
      <c r="AME111" s="51"/>
      <c r="AMF111" s="51"/>
      <c r="AMG111" s="56"/>
      <c r="AMH111" s="57"/>
      <c r="AMI111" s="57"/>
      <c r="AMJ111" s="58"/>
      <c r="AMK111" s="49"/>
      <c r="AML111" s="50"/>
      <c r="AMM111" s="49"/>
      <c r="AMN111" s="109"/>
      <c r="AMO111" s="52"/>
      <c r="AMP111" s="52"/>
      <c r="AMQ111" s="55"/>
      <c r="AMR111" s="55"/>
      <c r="AMS111" s="55"/>
      <c r="AMT111" s="51"/>
      <c r="AMU111" s="51"/>
      <c r="AMV111" s="51"/>
      <c r="AMW111" s="56"/>
      <c r="AMX111" s="57"/>
      <c r="AMY111" s="57"/>
      <c r="AMZ111" s="58"/>
      <c r="ANA111" s="49"/>
      <c r="ANB111" s="50"/>
      <c r="ANC111" s="49"/>
      <c r="AND111" s="109"/>
      <c r="ANE111" s="52"/>
      <c r="ANF111" s="52"/>
      <c r="ANG111" s="55"/>
      <c r="ANH111" s="55"/>
      <c r="ANI111" s="55"/>
      <c r="ANJ111" s="51"/>
      <c r="ANK111" s="51"/>
      <c r="ANL111" s="51"/>
      <c r="ANM111" s="56"/>
      <c r="ANN111" s="57"/>
      <c r="ANO111" s="57"/>
      <c r="ANP111" s="58"/>
      <c r="ANQ111" s="49"/>
      <c r="ANR111" s="50"/>
      <c r="ANS111" s="49"/>
      <c r="ANT111" s="109"/>
      <c r="ANU111" s="52"/>
      <c r="ANV111" s="52"/>
      <c r="ANW111" s="55"/>
      <c r="ANX111" s="55"/>
      <c r="ANY111" s="55"/>
      <c r="ANZ111" s="51"/>
      <c r="AOA111" s="51"/>
      <c r="AOB111" s="51"/>
      <c r="AOC111" s="56"/>
      <c r="AOD111" s="57"/>
      <c r="AOE111" s="57"/>
      <c r="AOF111" s="58"/>
      <c r="AOG111" s="49"/>
      <c r="AOH111" s="50"/>
      <c r="AOI111" s="49"/>
      <c r="AOJ111" s="109"/>
      <c r="AOK111" s="52"/>
      <c r="AOL111" s="52"/>
      <c r="AOM111" s="55"/>
      <c r="AON111" s="55"/>
      <c r="AOO111" s="55"/>
      <c r="AOP111" s="51"/>
      <c r="AOQ111" s="51"/>
      <c r="AOR111" s="51"/>
      <c r="AOS111" s="56"/>
      <c r="AOT111" s="57"/>
      <c r="AOU111" s="57"/>
      <c r="AOV111" s="58"/>
      <c r="AOW111" s="49"/>
      <c r="AOX111" s="50"/>
      <c r="AOY111" s="49"/>
      <c r="AOZ111" s="109"/>
      <c r="APA111" s="52"/>
      <c r="APB111" s="52"/>
      <c r="APC111" s="55"/>
      <c r="APD111" s="55"/>
      <c r="APE111" s="55"/>
      <c r="APF111" s="51"/>
      <c r="APG111" s="51"/>
      <c r="APH111" s="51"/>
      <c r="API111" s="56"/>
      <c r="APJ111" s="57"/>
      <c r="APK111" s="57"/>
      <c r="APL111" s="58"/>
      <c r="APM111" s="49"/>
      <c r="APN111" s="50"/>
      <c r="APO111" s="49"/>
      <c r="APP111" s="109"/>
      <c r="APQ111" s="52"/>
      <c r="APR111" s="52"/>
      <c r="APS111" s="55"/>
      <c r="APT111" s="55"/>
      <c r="APU111" s="55"/>
      <c r="APV111" s="51"/>
      <c r="APW111" s="51"/>
      <c r="APX111" s="51"/>
      <c r="APY111" s="56"/>
      <c r="APZ111" s="57"/>
      <c r="AQA111" s="57"/>
      <c r="AQB111" s="58"/>
      <c r="AQC111" s="49"/>
      <c r="AQD111" s="50"/>
      <c r="AQE111" s="49"/>
      <c r="AQF111" s="109"/>
      <c r="AQG111" s="52"/>
      <c r="AQH111" s="52"/>
      <c r="AQI111" s="55"/>
      <c r="AQJ111" s="55"/>
      <c r="AQK111" s="55"/>
      <c r="AQL111" s="51"/>
      <c r="AQM111" s="51"/>
      <c r="AQN111" s="51"/>
      <c r="AQO111" s="56"/>
      <c r="AQP111" s="57"/>
      <c r="AQQ111" s="57"/>
      <c r="AQR111" s="58"/>
      <c r="AQS111" s="49"/>
      <c r="AQT111" s="50"/>
      <c r="AQU111" s="49"/>
      <c r="AQV111" s="109"/>
      <c r="AQW111" s="52"/>
      <c r="AQX111" s="52"/>
      <c r="AQY111" s="55"/>
      <c r="AQZ111" s="55"/>
      <c r="ARA111" s="55"/>
      <c r="ARB111" s="51"/>
      <c r="ARC111" s="51"/>
      <c r="ARD111" s="51"/>
      <c r="ARE111" s="56"/>
      <c r="ARF111" s="57"/>
      <c r="ARG111" s="57"/>
      <c r="ARH111" s="58"/>
      <c r="ARI111" s="49"/>
      <c r="ARJ111" s="50"/>
      <c r="ARK111" s="49"/>
      <c r="ARL111" s="109"/>
      <c r="ARM111" s="52"/>
      <c r="ARN111" s="52"/>
      <c r="ARO111" s="55"/>
      <c r="ARP111" s="55"/>
      <c r="ARQ111" s="55"/>
      <c r="ARR111" s="51"/>
      <c r="ARS111" s="51"/>
      <c r="ART111" s="51"/>
      <c r="ARU111" s="56"/>
      <c r="ARV111" s="57"/>
      <c r="ARW111" s="57"/>
      <c r="ARX111" s="58"/>
      <c r="ARY111" s="49"/>
      <c r="ARZ111" s="50"/>
      <c r="ASA111" s="49"/>
      <c r="ASB111" s="109"/>
      <c r="ASC111" s="52"/>
      <c r="ASD111" s="52"/>
      <c r="ASE111" s="55"/>
      <c r="ASF111" s="55"/>
      <c r="ASG111" s="55"/>
      <c r="ASH111" s="51"/>
      <c r="ASI111" s="51"/>
      <c r="ASJ111" s="51"/>
      <c r="ASK111" s="56"/>
      <c r="ASL111" s="57"/>
      <c r="ASM111" s="57"/>
      <c r="ASN111" s="58"/>
      <c r="ASO111" s="49"/>
      <c r="ASP111" s="50"/>
      <c r="ASQ111" s="49"/>
      <c r="ASR111" s="109"/>
      <c r="ASS111" s="52"/>
      <c r="AST111" s="52"/>
      <c r="ASU111" s="55"/>
      <c r="ASV111" s="55"/>
      <c r="ASW111" s="55"/>
      <c r="ASX111" s="51"/>
      <c r="ASY111" s="51"/>
      <c r="ASZ111" s="51"/>
      <c r="ATA111" s="56"/>
      <c r="ATB111" s="57"/>
      <c r="ATC111" s="57"/>
      <c r="ATD111" s="58"/>
      <c r="ATE111" s="49"/>
      <c r="ATF111" s="50"/>
      <c r="ATG111" s="49"/>
      <c r="ATH111" s="109"/>
      <c r="ATI111" s="52"/>
      <c r="ATJ111" s="52"/>
      <c r="ATK111" s="55"/>
      <c r="ATL111" s="55"/>
      <c r="ATM111" s="55"/>
      <c r="ATN111" s="51"/>
      <c r="ATO111" s="51"/>
      <c r="ATP111" s="51"/>
      <c r="ATQ111" s="56"/>
      <c r="ATR111" s="57"/>
      <c r="ATS111" s="57"/>
      <c r="ATT111" s="58"/>
      <c r="ATU111" s="49"/>
      <c r="ATV111" s="50"/>
      <c r="ATW111" s="49"/>
      <c r="ATX111" s="109"/>
      <c r="ATY111" s="52"/>
      <c r="ATZ111" s="52"/>
      <c r="AUA111" s="55"/>
      <c r="AUB111" s="55"/>
      <c r="AUC111" s="55"/>
      <c r="AUD111" s="51"/>
      <c r="AUE111" s="51"/>
      <c r="AUF111" s="51"/>
      <c r="AUG111" s="56"/>
      <c r="AUH111" s="57"/>
      <c r="AUI111" s="57"/>
      <c r="AUJ111" s="58"/>
      <c r="AUK111" s="49"/>
      <c r="AUL111" s="50"/>
      <c r="AUM111" s="49"/>
      <c r="AUN111" s="109"/>
      <c r="AUO111" s="52"/>
      <c r="AUP111" s="52"/>
      <c r="AUQ111" s="55"/>
      <c r="AUR111" s="55"/>
      <c r="AUS111" s="55"/>
      <c r="AUT111" s="51"/>
      <c r="AUU111" s="51"/>
      <c r="AUV111" s="51"/>
      <c r="AUW111" s="56"/>
      <c r="AUX111" s="57"/>
      <c r="AUY111" s="57"/>
      <c r="AUZ111" s="58"/>
      <c r="AVA111" s="49"/>
      <c r="AVB111" s="50"/>
      <c r="AVC111" s="49"/>
      <c r="AVD111" s="109"/>
      <c r="AVE111" s="52"/>
      <c r="AVF111" s="52"/>
      <c r="AVG111" s="55"/>
      <c r="AVH111" s="55"/>
      <c r="AVI111" s="55"/>
      <c r="AVJ111" s="51"/>
      <c r="AVK111" s="51"/>
      <c r="AVL111" s="51"/>
      <c r="AVM111" s="56"/>
      <c r="AVN111" s="57"/>
      <c r="AVO111" s="57"/>
      <c r="AVP111" s="58"/>
      <c r="AVQ111" s="49"/>
      <c r="AVR111" s="50"/>
      <c r="AVS111" s="49"/>
      <c r="AVT111" s="109"/>
      <c r="AVU111" s="52"/>
      <c r="AVV111" s="52"/>
      <c r="AVW111" s="55"/>
      <c r="AVX111" s="55"/>
      <c r="AVY111" s="55"/>
      <c r="AVZ111" s="51"/>
      <c r="AWA111" s="51"/>
      <c r="AWB111" s="51"/>
      <c r="AWC111" s="56"/>
      <c r="AWD111" s="57"/>
      <c r="AWE111" s="57"/>
      <c r="AWF111" s="58"/>
      <c r="AWG111" s="49"/>
      <c r="AWH111" s="50"/>
      <c r="AWI111" s="49"/>
      <c r="AWJ111" s="109"/>
      <c r="AWK111" s="52"/>
      <c r="AWL111" s="52"/>
      <c r="AWM111" s="55"/>
      <c r="AWN111" s="55"/>
      <c r="AWO111" s="55"/>
      <c r="AWP111" s="51"/>
      <c r="AWQ111" s="51"/>
      <c r="AWR111" s="51"/>
      <c r="AWS111" s="56"/>
      <c r="AWT111" s="57"/>
      <c r="AWU111" s="57"/>
      <c r="AWV111" s="58"/>
      <c r="AWW111" s="49"/>
      <c r="AWX111" s="50"/>
      <c r="AWY111" s="49"/>
      <c r="AWZ111" s="109"/>
      <c r="AXA111" s="52"/>
      <c r="AXB111" s="52"/>
      <c r="AXC111" s="55"/>
      <c r="AXD111" s="55"/>
      <c r="AXE111" s="55"/>
      <c r="AXF111" s="51"/>
      <c r="AXG111" s="51"/>
      <c r="AXH111" s="51"/>
      <c r="AXI111" s="56"/>
      <c r="AXJ111" s="57"/>
      <c r="AXK111" s="57"/>
      <c r="AXL111" s="58"/>
      <c r="AXM111" s="49"/>
      <c r="AXN111" s="50"/>
      <c r="AXO111" s="49"/>
      <c r="AXP111" s="109"/>
      <c r="AXQ111" s="52"/>
      <c r="AXR111" s="52"/>
      <c r="AXS111" s="55"/>
      <c r="AXT111" s="55"/>
      <c r="AXU111" s="55"/>
      <c r="AXV111" s="51"/>
      <c r="AXW111" s="51"/>
      <c r="AXX111" s="51"/>
      <c r="AXY111" s="56"/>
      <c r="AXZ111" s="57"/>
      <c r="AYA111" s="57"/>
      <c r="AYB111" s="58"/>
      <c r="AYC111" s="49"/>
      <c r="AYD111" s="50"/>
      <c r="AYE111" s="49"/>
      <c r="AYF111" s="109"/>
      <c r="AYG111" s="52"/>
      <c r="AYH111" s="52"/>
      <c r="AYI111" s="55"/>
      <c r="AYJ111" s="55"/>
      <c r="AYK111" s="55"/>
      <c r="AYL111" s="51"/>
      <c r="AYM111" s="51"/>
      <c r="AYN111" s="51"/>
      <c r="AYO111" s="56"/>
      <c r="AYP111" s="57"/>
      <c r="AYQ111" s="57"/>
      <c r="AYR111" s="58"/>
      <c r="AYS111" s="49"/>
      <c r="AYT111" s="50"/>
      <c r="AYU111" s="49"/>
      <c r="AYV111" s="109"/>
      <c r="AYW111" s="52"/>
      <c r="AYX111" s="52"/>
      <c r="AYY111" s="55"/>
      <c r="AYZ111" s="55"/>
      <c r="AZA111" s="55"/>
      <c r="AZB111" s="51"/>
      <c r="AZC111" s="51"/>
      <c r="AZD111" s="51"/>
      <c r="AZE111" s="56"/>
      <c r="AZF111" s="57"/>
      <c r="AZG111" s="57"/>
      <c r="AZH111" s="58"/>
      <c r="AZI111" s="49"/>
      <c r="AZJ111" s="50"/>
      <c r="AZK111" s="49"/>
      <c r="AZL111" s="109"/>
      <c r="AZM111" s="52"/>
      <c r="AZN111" s="52"/>
      <c r="AZO111" s="55"/>
      <c r="AZP111" s="55"/>
      <c r="AZQ111" s="55"/>
      <c r="AZR111" s="51"/>
      <c r="AZS111" s="51"/>
      <c r="AZT111" s="51"/>
      <c r="AZU111" s="56"/>
      <c r="AZV111" s="57"/>
      <c r="AZW111" s="57"/>
      <c r="AZX111" s="58"/>
      <c r="AZY111" s="49"/>
      <c r="AZZ111" s="50"/>
      <c r="BAA111" s="49"/>
      <c r="BAB111" s="109"/>
      <c r="BAC111" s="52"/>
      <c r="BAD111" s="52"/>
      <c r="BAE111" s="55"/>
      <c r="BAF111" s="55"/>
      <c r="BAG111" s="55"/>
      <c r="BAH111" s="51"/>
      <c r="BAI111" s="51"/>
      <c r="BAJ111" s="51"/>
      <c r="BAK111" s="56"/>
      <c r="BAL111" s="57"/>
      <c r="BAM111" s="57"/>
      <c r="BAN111" s="58"/>
      <c r="BAO111" s="49"/>
      <c r="BAP111" s="50"/>
      <c r="BAQ111" s="49"/>
      <c r="BAR111" s="109"/>
      <c r="BAS111" s="52"/>
      <c r="BAT111" s="52"/>
      <c r="BAU111" s="55"/>
      <c r="BAV111" s="55"/>
      <c r="BAW111" s="55"/>
      <c r="BAX111" s="51"/>
      <c r="BAY111" s="51"/>
      <c r="BAZ111" s="51"/>
      <c r="BBA111" s="56"/>
      <c r="BBB111" s="57"/>
      <c r="BBC111" s="57"/>
      <c r="BBD111" s="58"/>
      <c r="BBE111" s="49"/>
      <c r="BBF111" s="50"/>
      <c r="BBG111" s="49"/>
      <c r="BBH111" s="109"/>
      <c r="BBI111" s="52"/>
      <c r="BBJ111" s="52"/>
      <c r="BBK111" s="55"/>
      <c r="BBL111" s="55"/>
      <c r="BBM111" s="55"/>
      <c r="BBN111" s="51"/>
      <c r="BBO111" s="51"/>
      <c r="BBP111" s="51"/>
      <c r="BBQ111" s="56"/>
      <c r="BBR111" s="57"/>
      <c r="BBS111" s="57"/>
      <c r="BBT111" s="58"/>
      <c r="BBU111" s="49"/>
      <c r="BBV111" s="50"/>
      <c r="BBW111" s="49"/>
      <c r="BBX111" s="109"/>
      <c r="BBY111" s="52"/>
      <c r="BBZ111" s="52"/>
      <c r="BCA111" s="55"/>
      <c r="BCB111" s="55"/>
      <c r="BCC111" s="55"/>
      <c r="BCD111" s="51"/>
      <c r="BCE111" s="51"/>
      <c r="BCF111" s="51"/>
      <c r="BCG111" s="56"/>
      <c r="BCH111" s="57"/>
      <c r="BCI111" s="57"/>
      <c r="BCJ111" s="58"/>
      <c r="BCK111" s="49"/>
      <c r="BCL111" s="50"/>
      <c r="BCM111" s="49"/>
      <c r="BCN111" s="109"/>
      <c r="BCO111" s="52"/>
      <c r="BCP111" s="52"/>
      <c r="BCQ111" s="55"/>
      <c r="BCR111" s="55"/>
      <c r="BCS111" s="55"/>
      <c r="BCT111" s="51"/>
      <c r="BCU111" s="51"/>
      <c r="BCV111" s="51"/>
      <c r="BCW111" s="56"/>
      <c r="BCX111" s="57"/>
      <c r="BCY111" s="57"/>
      <c r="BCZ111" s="58"/>
      <c r="BDA111" s="49"/>
      <c r="BDB111" s="50"/>
      <c r="BDC111" s="49"/>
      <c r="BDD111" s="109"/>
      <c r="BDE111" s="52"/>
      <c r="BDF111" s="52"/>
      <c r="BDG111" s="55"/>
      <c r="BDH111" s="55"/>
      <c r="BDI111" s="55"/>
      <c r="BDJ111" s="51"/>
      <c r="BDK111" s="51"/>
      <c r="BDL111" s="51"/>
      <c r="BDM111" s="56"/>
      <c r="BDN111" s="57"/>
      <c r="BDO111" s="57"/>
      <c r="BDP111" s="58"/>
      <c r="BDQ111" s="49"/>
      <c r="BDR111" s="50"/>
      <c r="BDS111" s="49"/>
      <c r="BDT111" s="109"/>
      <c r="BDU111" s="52"/>
      <c r="BDV111" s="52"/>
      <c r="BDW111" s="55"/>
      <c r="BDX111" s="55"/>
      <c r="BDY111" s="55"/>
      <c r="BDZ111" s="51"/>
      <c r="BEA111" s="51"/>
      <c r="BEB111" s="51"/>
      <c r="BEC111" s="56"/>
      <c r="BED111" s="57"/>
      <c r="BEE111" s="57"/>
      <c r="BEF111" s="58"/>
      <c r="BEG111" s="49"/>
      <c r="BEH111" s="50"/>
      <c r="BEI111" s="49"/>
      <c r="BEJ111" s="109"/>
      <c r="BEK111" s="52"/>
      <c r="BEL111" s="52"/>
      <c r="BEM111" s="55"/>
      <c r="BEN111" s="55"/>
      <c r="BEO111" s="55"/>
      <c r="BEP111" s="51"/>
      <c r="BEQ111" s="51"/>
      <c r="BER111" s="51"/>
      <c r="BES111" s="56"/>
      <c r="BET111" s="57"/>
      <c r="BEU111" s="57"/>
      <c r="BEV111" s="58"/>
      <c r="BEW111" s="49"/>
      <c r="BEX111" s="50"/>
      <c r="BEY111" s="49"/>
      <c r="BEZ111" s="109"/>
      <c r="BFA111" s="52"/>
      <c r="BFB111" s="52"/>
      <c r="BFC111" s="55"/>
      <c r="BFD111" s="55"/>
      <c r="BFE111" s="55"/>
      <c r="BFF111" s="51"/>
      <c r="BFG111" s="51"/>
      <c r="BFH111" s="51"/>
      <c r="BFI111" s="56"/>
      <c r="BFJ111" s="57"/>
      <c r="BFK111" s="57"/>
      <c r="BFL111" s="58"/>
      <c r="BFM111" s="49"/>
      <c r="BFN111" s="50"/>
      <c r="BFO111" s="49"/>
      <c r="BFP111" s="109"/>
      <c r="BFQ111" s="52"/>
      <c r="BFR111" s="52"/>
      <c r="BFS111" s="55"/>
      <c r="BFT111" s="55"/>
      <c r="BFU111" s="55"/>
      <c r="BFV111" s="51"/>
      <c r="BFW111" s="51"/>
      <c r="BFX111" s="51"/>
      <c r="BFY111" s="56"/>
      <c r="BFZ111" s="57"/>
      <c r="BGA111" s="57"/>
      <c r="BGB111" s="58"/>
      <c r="BGC111" s="49"/>
      <c r="BGD111" s="50"/>
      <c r="BGE111" s="49"/>
      <c r="BGF111" s="109"/>
      <c r="BGG111" s="52"/>
      <c r="BGH111" s="52"/>
      <c r="BGI111" s="55"/>
      <c r="BGJ111" s="55"/>
      <c r="BGK111" s="55"/>
      <c r="BGL111" s="51"/>
      <c r="BGM111" s="51"/>
      <c r="BGN111" s="51"/>
      <c r="BGO111" s="56"/>
      <c r="BGP111" s="57"/>
      <c r="BGQ111" s="57"/>
      <c r="BGR111" s="58"/>
      <c r="BGS111" s="49"/>
      <c r="BGT111" s="50"/>
      <c r="BGU111" s="49"/>
      <c r="BGV111" s="109"/>
      <c r="BGW111" s="52"/>
      <c r="BGX111" s="52"/>
      <c r="BGY111" s="55"/>
      <c r="BGZ111" s="55"/>
      <c r="BHA111" s="55"/>
      <c r="BHB111" s="51"/>
      <c r="BHC111" s="51"/>
      <c r="BHD111" s="51"/>
      <c r="BHE111" s="56"/>
      <c r="BHF111" s="57"/>
      <c r="BHG111" s="57"/>
      <c r="BHH111" s="58"/>
      <c r="BHI111" s="49"/>
      <c r="BHJ111" s="50"/>
      <c r="BHK111" s="49"/>
      <c r="BHL111" s="109"/>
      <c r="BHM111" s="52"/>
      <c r="BHN111" s="52"/>
      <c r="BHO111" s="55"/>
      <c r="BHP111" s="55"/>
      <c r="BHQ111" s="55"/>
      <c r="BHR111" s="51"/>
      <c r="BHS111" s="51"/>
      <c r="BHT111" s="51"/>
      <c r="BHU111" s="56"/>
      <c r="BHV111" s="57"/>
      <c r="BHW111" s="57"/>
      <c r="BHX111" s="58"/>
      <c r="BHY111" s="49"/>
      <c r="BHZ111" s="50"/>
      <c r="BIA111" s="49"/>
      <c r="BIB111" s="109"/>
      <c r="BIC111" s="52"/>
      <c r="BID111" s="52"/>
      <c r="BIE111" s="55"/>
      <c r="BIF111" s="55"/>
      <c r="BIG111" s="55"/>
      <c r="BIH111" s="51"/>
      <c r="BII111" s="51"/>
      <c r="BIJ111" s="51"/>
      <c r="BIK111" s="56"/>
      <c r="BIL111" s="57"/>
      <c r="BIM111" s="57"/>
      <c r="BIN111" s="58"/>
      <c r="BIO111" s="49"/>
      <c r="BIP111" s="50"/>
      <c r="BIQ111" s="49"/>
      <c r="BIR111" s="109"/>
      <c r="BIS111" s="52"/>
      <c r="BIT111" s="52"/>
      <c r="BIU111" s="55"/>
      <c r="BIV111" s="55"/>
      <c r="BIW111" s="55"/>
      <c r="BIX111" s="51"/>
      <c r="BIY111" s="51"/>
      <c r="BIZ111" s="51"/>
      <c r="BJA111" s="56"/>
      <c r="BJB111" s="57"/>
      <c r="BJC111" s="57"/>
      <c r="BJD111" s="58"/>
      <c r="BJE111" s="49"/>
      <c r="BJF111" s="50"/>
      <c r="BJG111" s="49"/>
      <c r="BJH111" s="109"/>
      <c r="BJI111" s="52"/>
      <c r="BJJ111" s="52"/>
      <c r="BJK111" s="55"/>
      <c r="BJL111" s="55"/>
      <c r="BJM111" s="55"/>
      <c r="BJN111" s="51"/>
      <c r="BJO111" s="51"/>
      <c r="BJP111" s="51"/>
      <c r="BJQ111" s="56"/>
      <c r="BJR111" s="57"/>
      <c r="BJS111" s="57"/>
      <c r="BJT111" s="58"/>
      <c r="BJU111" s="49"/>
      <c r="BJV111" s="50"/>
      <c r="BJW111" s="49"/>
      <c r="BJX111" s="109"/>
      <c r="BJY111" s="52"/>
      <c r="BJZ111" s="52"/>
      <c r="BKA111" s="55"/>
      <c r="BKB111" s="55"/>
      <c r="BKC111" s="55"/>
      <c r="BKD111" s="51"/>
      <c r="BKE111" s="51"/>
      <c r="BKF111" s="51"/>
      <c r="BKG111" s="56"/>
      <c r="BKH111" s="57"/>
      <c r="BKI111" s="57"/>
      <c r="BKJ111" s="58"/>
      <c r="BKK111" s="49"/>
      <c r="BKL111" s="50"/>
      <c r="BKM111" s="49"/>
      <c r="BKN111" s="109"/>
      <c r="BKO111" s="52"/>
      <c r="BKP111" s="52"/>
      <c r="BKQ111" s="55"/>
      <c r="BKR111" s="55"/>
      <c r="BKS111" s="55"/>
      <c r="BKT111" s="51"/>
      <c r="BKU111" s="51"/>
      <c r="BKV111" s="51"/>
      <c r="BKW111" s="56"/>
      <c r="BKX111" s="57"/>
      <c r="BKY111" s="57"/>
      <c r="BKZ111" s="58"/>
      <c r="BLA111" s="49"/>
      <c r="BLB111" s="50"/>
      <c r="BLC111" s="49"/>
      <c r="BLD111" s="109"/>
      <c r="BLE111" s="52"/>
      <c r="BLF111" s="52"/>
      <c r="BLG111" s="55"/>
      <c r="BLH111" s="55"/>
      <c r="BLI111" s="55"/>
      <c r="BLJ111" s="51"/>
      <c r="BLK111" s="51"/>
      <c r="BLL111" s="51"/>
      <c r="BLM111" s="56"/>
      <c r="BLN111" s="57"/>
      <c r="BLO111" s="57"/>
      <c r="BLP111" s="58"/>
      <c r="BLQ111" s="49"/>
      <c r="BLR111" s="50"/>
      <c r="BLS111" s="49"/>
      <c r="BLT111" s="109"/>
      <c r="BLU111" s="52"/>
      <c r="BLV111" s="52"/>
      <c r="BLW111" s="55"/>
      <c r="BLX111" s="55"/>
      <c r="BLY111" s="55"/>
      <c r="BLZ111" s="51"/>
      <c r="BMA111" s="51"/>
      <c r="BMB111" s="51"/>
      <c r="BMC111" s="56"/>
      <c r="BMD111" s="57"/>
      <c r="BME111" s="57"/>
      <c r="BMF111" s="58"/>
      <c r="BMG111" s="49"/>
      <c r="BMH111" s="50"/>
      <c r="BMI111" s="49"/>
      <c r="BMJ111" s="109"/>
      <c r="BMK111" s="52"/>
      <c r="BML111" s="52"/>
      <c r="BMM111" s="55"/>
      <c r="BMN111" s="55"/>
      <c r="BMO111" s="55"/>
      <c r="BMP111" s="51"/>
      <c r="BMQ111" s="51"/>
      <c r="BMR111" s="51"/>
      <c r="BMS111" s="56"/>
      <c r="BMT111" s="57"/>
      <c r="BMU111" s="57"/>
      <c r="BMV111" s="58"/>
      <c r="BMW111" s="49"/>
      <c r="BMX111" s="50"/>
      <c r="BMY111" s="49"/>
      <c r="BMZ111" s="109"/>
      <c r="BNA111" s="52"/>
      <c r="BNB111" s="52"/>
      <c r="BNC111" s="55"/>
      <c r="BND111" s="55"/>
      <c r="BNE111" s="55"/>
      <c r="BNF111" s="51"/>
      <c r="BNG111" s="51"/>
      <c r="BNH111" s="51"/>
      <c r="BNI111" s="56"/>
      <c r="BNJ111" s="57"/>
      <c r="BNK111" s="57"/>
      <c r="BNL111" s="58"/>
      <c r="BNM111" s="49"/>
      <c r="BNN111" s="50"/>
      <c r="BNO111" s="49"/>
      <c r="BNP111" s="109"/>
      <c r="BNQ111" s="52"/>
      <c r="BNR111" s="52"/>
      <c r="BNS111" s="55"/>
      <c r="BNT111" s="55"/>
      <c r="BNU111" s="55"/>
      <c r="BNV111" s="51"/>
      <c r="BNW111" s="51"/>
      <c r="BNX111" s="51"/>
      <c r="BNY111" s="56"/>
      <c r="BNZ111" s="57"/>
      <c r="BOA111" s="57"/>
      <c r="BOB111" s="58"/>
      <c r="BOC111" s="49"/>
      <c r="BOD111" s="50"/>
      <c r="BOE111" s="49"/>
      <c r="BOF111" s="109"/>
      <c r="BOG111" s="52"/>
      <c r="BOH111" s="52"/>
      <c r="BOI111" s="55"/>
      <c r="BOJ111" s="55"/>
      <c r="BOK111" s="55"/>
      <c r="BOL111" s="51"/>
      <c r="BOM111" s="51"/>
      <c r="BON111" s="51"/>
      <c r="BOO111" s="56"/>
      <c r="BOP111" s="57"/>
      <c r="BOQ111" s="57"/>
      <c r="BOR111" s="58"/>
      <c r="BOS111" s="49"/>
      <c r="BOT111" s="50"/>
      <c r="BOU111" s="49"/>
      <c r="BOV111" s="109"/>
      <c r="BOW111" s="52"/>
      <c r="BOX111" s="52"/>
      <c r="BOY111" s="55"/>
      <c r="BOZ111" s="55"/>
      <c r="BPA111" s="55"/>
      <c r="BPB111" s="51"/>
      <c r="BPC111" s="51"/>
      <c r="BPD111" s="51"/>
      <c r="BPE111" s="56"/>
      <c r="BPF111" s="57"/>
      <c r="BPG111" s="57"/>
      <c r="BPH111" s="58"/>
      <c r="BPI111" s="49"/>
      <c r="BPJ111" s="50"/>
      <c r="BPK111" s="49"/>
      <c r="BPL111" s="109"/>
      <c r="BPM111" s="52"/>
      <c r="BPN111" s="52"/>
      <c r="BPO111" s="55"/>
      <c r="BPP111" s="55"/>
      <c r="BPQ111" s="55"/>
      <c r="BPR111" s="51"/>
      <c r="BPS111" s="51"/>
      <c r="BPT111" s="51"/>
      <c r="BPU111" s="56"/>
      <c r="BPV111" s="57"/>
      <c r="BPW111" s="57"/>
      <c r="BPX111" s="58"/>
      <c r="BPY111" s="49"/>
      <c r="BPZ111" s="50"/>
      <c r="BQA111" s="49"/>
      <c r="BQB111" s="109"/>
      <c r="BQC111" s="52"/>
      <c r="BQD111" s="52"/>
      <c r="BQE111" s="55"/>
      <c r="BQF111" s="55"/>
      <c r="BQG111" s="55"/>
      <c r="BQH111" s="51"/>
      <c r="BQI111" s="51"/>
      <c r="BQJ111" s="51"/>
      <c r="BQK111" s="56"/>
      <c r="BQL111" s="57"/>
      <c r="BQM111" s="57"/>
      <c r="BQN111" s="58"/>
      <c r="BQO111" s="49"/>
      <c r="BQP111" s="50"/>
      <c r="BQQ111" s="49"/>
      <c r="BQR111" s="109"/>
      <c r="BQS111" s="52"/>
      <c r="BQT111" s="52"/>
      <c r="BQU111" s="55"/>
      <c r="BQV111" s="55"/>
      <c r="BQW111" s="55"/>
      <c r="BQX111" s="51"/>
      <c r="BQY111" s="51"/>
      <c r="BQZ111" s="51"/>
      <c r="BRA111" s="56"/>
      <c r="BRB111" s="57"/>
      <c r="BRC111" s="57"/>
      <c r="BRD111" s="58"/>
      <c r="BRE111" s="49"/>
      <c r="BRF111" s="50"/>
      <c r="BRG111" s="49"/>
      <c r="BRH111" s="109"/>
      <c r="BRI111" s="52"/>
      <c r="BRJ111" s="52"/>
      <c r="BRK111" s="55"/>
      <c r="BRL111" s="55"/>
      <c r="BRM111" s="55"/>
      <c r="BRN111" s="51"/>
      <c r="BRO111" s="51"/>
      <c r="BRP111" s="51"/>
      <c r="BRQ111" s="56"/>
      <c r="BRR111" s="57"/>
      <c r="BRS111" s="57"/>
      <c r="BRT111" s="58"/>
      <c r="BRU111" s="49"/>
      <c r="BRV111" s="50"/>
      <c r="BRW111" s="49"/>
      <c r="BRX111" s="109"/>
      <c r="BRY111" s="52"/>
      <c r="BRZ111" s="52"/>
      <c r="BSA111" s="55"/>
      <c r="BSB111" s="55"/>
      <c r="BSC111" s="55"/>
      <c r="BSD111" s="51"/>
      <c r="BSE111" s="51"/>
      <c r="BSF111" s="51"/>
      <c r="BSG111" s="56"/>
      <c r="BSH111" s="57"/>
      <c r="BSI111" s="57"/>
      <c r="BSJ111" s="58"/>
      <c r="BSK111" s="49"/>
      <c r="BSL111" s="50"/>
      <c r="BSM111" s="49"/>
      <c r="BSN111" s="109"/>
      <c r="BSO111" s="52"/>
      <c r="BSP111" s="52"/>
      <c r="BSQ111" s="55"/>
      <c r="BSR111" s="55"/>
      <c r="BSS111" s="55"/>
      <c r="BST111" s="51"/>
      <c r="BSU111" s="51"/>
      <c r="BSV111" s="51"/>
      <c r="BSW111" s="56"/>
      <c r="BSX111" s="57"/>
      <c r="BSY111" s="57"/>
      <c r="BSZ111" s="58"/>
      <c r="BTA111" s="49"/>
      <c r="BTB111" s="50"/>
      <c r="BTC111" s="49"/>
      <c r="BTD111" s="109"/>
      <c r="BTE111" s="52"/>
      <c r="BTF111" s="52"/>
      <c r="BTG111" s="55"/>
      <c r="BTH111" s="55"/>
      <c r="BTI111" s="55"/>
      <c r="BTJ111" s="51"/>
      <c r="BTK111" s="51"/>
      <c r="BTL111" s="51"/>
      <c r="BTM111" s="56"/>
      <c r="BTN111" s="57"/>
      <c r="BTO111" s="57"/>
      <c r="BTP111" s="58"/>
      <c r="BTQ111" s="49"/>
      <c r="BTR111" s="50"/>
      <c r="BTS111" s="49"/>
      <c r="BTT111" s="109"/>
      <c r="BTU111" s="52"/>
      <c r="BTV111" s="52"/>
      <c r="BTW111" s="55"/>
      <c r="BTX111" s="55"/>
      <c r="BTY111" s="55"/>
      <c r="BTZ111" s="51"/>
      <c r="BUA111" s="51"/>
      <c r="BUB111" s="51"/>
      <c r="BUC111" s="56"/>
      <c r="BUD111" s="57"/>
      <c r="BUE111" s="57"/>
      <c r="BUF111" s="58"/>
      <c r="BUG111" s="49"/>
      <c r="BUH111" s="50"/>
      <c r="BUI111" s="49"/>
      <c r="BUJ111" s="109"/>
      <c r="BUK111" s="52"/>
      <c r="BUL111" s="52"/>
      <c r="BUM111" s="55"/>
      <c r="BUN111" s="55"/>
      <c r="BUO111" s="55"/>
      <c r="BUP111" s="51"/>
      <c r="BUQ111" s="51"/>
      <c r="BUR111" s="51"/>
      <c r="BUS111" s="56"/>
      <c r="BUT111" s="57"/>
      <c r="BUU111" s="57"/>
      <c r="BUV111" s="58"/>
      <c r="BUW111" s="49"/>
      <c r="BUX111" s="50"/>
      <c r="BUY111" s="49"/>
      <c r="BUZ111" s="109"/>
      <c r="BVA111" s="52"/>
      <c r="BVB111" s="52"/>
      <c r="BVC111" s="55"/>
      <c r="BVD111" s="55"/>
      <c r="BVE111" s="55"/>
      <c r="BVF111" s="51"/>
      <c r="BVG111" s="51"/>
      <c r="BVH111" s="51"/>
      <c r="BVI111" s="56"/>
      <c r="BVJ111" s="57"/>
      <c r="BVK111" s="57"/>
      <c r="BVL111" s="58"/>
      <c r="BVM111" s="49"/>
      <c r="BVN111" s="50"/>
      <c r="BVO111" s="49"/>
      <c r="BVP111" s="109"/>
      <c r="BVQ111" s="52"/>
      <c r="BVR111" s="52"/>
      <c r="BVS111" s="55"/>
      <c r="BVT111" s="55"/>
      <c r="BVU111" s="55"/>
      <c r="BVV111" s="51"/>
      <c r="BVW111" s="51"/>
      <c r="BVX111" s="51"/>
      <c r="BVY111" s="56"/>
      <c r="BVZ111" s="57"/>
      <c r="BWA111" s="57"/>
      <c r="BWB111" s="58"/>
      <c r="BWC111" s="49"/>
      <c r="BWD111" s="50"/>
      <c r="BWE111" s="49"/>
      <c r="BWF111" s="109"/>
      <c r="BWG111" s="52"/>
      <c r="BWH111" s="52"/>
      <c r="BWI111" s="55"/>
      <c r="BWJ111" s="55"/>
      <c r="BWK111" s="55"/>
      <c r="BWL111" s="51"/>
      <c r="BWM111" s="51"/>
      <c r="BWN111" s="51"/>
      <c r="BWO111" s="56"/>
      <c r="BWP111" s="57"/>
      <c r="BWQ111" s="57"/>
      <c r="BWR111" s="58"/>
      <c r="BWS111" s="49"/>
      <c r="BWT111" s="50"/>
      <c r="BWU111" s="49"/>
      <c r="BWV111" s="109"/>
      <c r="BWW111" s="52"/>
      <c r="BWX111" s="52"/>
      <c r="BWY111" s="55"/>
      <c r="BWZ111" s="55"/>
      <c r="BXA111" s="55"/>
      <c r="BXB111" s="51"/>
      <c r="BXC111" s="51"/>
      <c r="BXD111" s="51"/>
      <c r="BXE111" s="56"/>
      <c r="BXF111" s="57"/>
      <c r="BXG111" s="57"/>
      <c r="BXH111" s="58"/>
      <c r="BXI111" s="49"/>
      <c r="BXJ111" s="50"/>
      <c r="BXK111" s="49"/>
      <c r="BXL111" s="109"/>
      <c r="BXM111" s="52"/>
      <c r="BXN111" s="52"/>
      <c r="BXO111" s="55"/>
      <c r="BXP111" s="55"/>
      <c r="BXQ111" s="55"/>
      <c r="BXR111" s="51"/>
      <c r="BXS111" s="51"/>
      <c r="BXT111" s="51"/>
      <c r="BXU111" s="56"/>
      <c r="BXV111" s="57"/>
      <c r="BXW111" s="57"/>
      <c r="BXX111" s="58"/>
      <c r="BXY111" s="49"/>
      <c r="BXZ111" s="50"/>
      <c r="BYA111" s="49"/>
      <c r="BYB111" s="109"/>
      <c r="BYC111" s="52"/>
      <c r="BYD111" s="52"/>
      <c r="BYE111" s="55"/>
      <c r="BYF111" s="55"/>
      <c r="BYG111" s="55"/>
      <c r="BYH111" s="51"/>
      <c r="BYI111" s="51"/>
      <c r="BYJ111" s="51"/>
      <c r="BYK111" s="56"/>
      <c r="BYL111" s="57"/>
      <c r="BYM111" s="57"/>
      <c r="BYN111" s="58"/>
      <c r="BYO111" s="49"/>
      <c r="BYP111" s="50"/>
      <c r="BYQ111" s="49"/>
      <c r="BYR111" s="109"/>
      <c r="BYS111" s="52"/>
      <c r="BYT111" s="52"/>
      <c r="BYU111" s="55"/>
      <c r="BYV111" s="55"/>
      <c r="BYW111" s="55"/>
      <c r="BYX111" s="51"/>
      <c r="BYY111" s="51"/>
      <c r="BYZ111" s="51"/>
      <c r="BZA111" s="56"/>
      <c r="BZB111" s="57"/>
      <c r="BZC111" s="57"/>
      <c r="BZD111" s="58"/>
      <c r="BZE111" s="49"/>
      <c r="BZF111" s="50"/>
      <c r="BZG111" s="49"/>
      <c r="BZH111" s="109"/>
      <c r="BZI111" s="52"/>
      <c r="BZJ111" s="52"/>
      <c r="BZK111" s="55"/>
      <c r="BZL111" s="55"/>
      <c r="BZM111" s="55"/>
      <c r="BZN111" s="51"/>
      <c r="BZO111" s="51"/>
      <c r="BZP111" s="51"/>
      <c r="BZQ111" s="56"/>
      <c r="BZR111" s="57"/>
      <c r="BZS111" s="57"/>
      <c r="BZT111" s="58"/>
      <c r="BZU111" s="49"/>
      <c r="BZV111" s="50"/>
      <c r="BZW111" s="49"/>
      <c r="BZX111" s="109"/>
      <c r="BZY111" s="52"/>
      <c r="BZZ111" s="52"/>
      <c r="CAA111" s="55"/>
      <c r="CAB111" s="55"/>
      <c r="CAC111" s="55"/>
      <c r="CAD111" s="51"/>
      <c r="CAE111" s="51"/>
      <c r="CAF111" s="51"/>
      <c r="CAG111" s="56"/>
      <c r="CAH111" s="57"/>
      <c r="CAI111" s="57"/>
      <c r="CAJ111" s="58"/>
      <c r="CAK111" s="49"/>
      <c r="CAL111" s="50"/>
      <c r="CAM111" s="49"/>
      <c r="CAN111" s="109"/>
      <c r="CAO111" s="52"/>
      <c r="CAP111" s="52"/>
      <c r="CAQ111" s="55"/>
      <c r="CAR111" s="55"/>
      <c r="CAS111" s="55"/>
      <c r="CAT111" s="51"/>
      <c r="CAU111" s="51"/>
      <c r="CAV111" s="51"/>
      <c r="CAW111" s="56"/>
      <c r="CAX111" s="57"/>
      <c r="CAY111" s="57"/>
      <c r="CAZ111" s="58"/>
      <c r="CBA111" s="49"/>
      <c r="CBB111" s="50"/>
      <c r="CBC111" s="49"/>
      <c r="CBD111" s="109"/>
      <c r="CBE111" s="52"/>
      <c r="CBF111" s="52"/>
      <c r="CBG111" s="55"/>
      <c r="CBH111" s="55"/>
      <c r="CBI111" s="55"/>
      <c r="CBJ111" s="51"/>
      <c r="CBK111" s="51"/>
      <c r="CBL111" s="51"/>
      <c r="CBM111" s="56"/>
      <c r="CBN111" s="57"/>
      <c r="CBO111" s="57"/>
      <c r="CBP111" s="58"/>
      <c r="CBQ111" s="49"/>
      <c r="CBR111" s="50"/>
      <c r="CBS111" s="49"/>
      <c r="CBT111" s="109"/>
      <c r="CBU111" s="52"/>
      <c r="CBV111" s="52"/>
      <c r="CBW111" s="55"/>
      <c r="CBX111" s="55"/>
      <c r="CBY111" s="55"/>
      <c r="CBZ111" s="51"/>
      <c r="CCA111" s="51"/>
      <c r="CCB111" s="51"/>
      <c r="CCC111" s="56"/>
      <c r="CCD111" s="57"/>
      <c r="CCE111" s="57"/>
      <c r="CCF111" s="58"/>
      <c r="CCG111" s="49"/>
      <c r="CCH111" s="50"/>
      <c r="CCI111" s="49"/>
      <c r="CCJ111" s="109"/>
      <c r="CCK111" s="52"/>
      <c r="CCL111" s="52"/>
      <c r="CCM111" s="55"/>
      <c r="CCN111" s="55"/>
      <c r="CCO111" s="55"/>
      <c r="CCP111" s="51"/>
      <c r="CCQ111" s="51"/>
      <c r="CCR111" s="51"/>
      <c r="CCS111" s="56"/>
      <c r="CCT111" s="57"/>
      <c r="CCU111" s="57"/>
      <c r="CCV111" s="58"/>
      <c r="CCW111" s="49"/>
      <c r="CCX111" s="50"/>
      <c r="CCY111" s="49"/>
      <c r="CCZ111" s="109"/>
      <c r="CDA111" s="52"/>
      <c r="CDB111" s="52"/>
      <c r="CDC111" s="55"/>
      <c r="CDD111" s="55"/>
      <c r="CDE111" s="55"/>
      <c r="CDF111" s="51"/>
      <c r="CDG111" s="51"/>
      <c r="CDH111" s="51"/>
      <c r="CDI111" s="56"/>
      <c r="CDJ111" s="57"/>
      <c r="CDK111" s="57"/>
      <c r="CDL111" s="58"/>
      <c r="CDM111" s="49"/>
      <c r="CDN111" s="50"/>
      <c r="CDO111" s="49"/>
      <c r="CDP111" s="109"/>
      <c r="CDQ111" s="52"/>
      <c r="CDR111" s="52"/>
      <c r="CDS111" s="55"/>
      <c r="CDT111" s="55"/>
      <c r="CDU111" s="55"/>
      <c r="CDV111" s="51"/>
      <c r="CDW111" s="51"/>
      <c r="CDX111" s="51"/>
      <c r="CDY111" s="56"/>
      <c r="CDZ111" s="57"/>
      <c r="CEA111" s="57"/>
      <c r="CEB111" s="58"/>
      <c r="CEC111" s="49"/>
      <c r="CED111" s="50"/>
      <c r="CEE111" s="49"/>
      <c r="CEF111" s="109"/>
      <c r="CEG111" s="52"/>
      <c r="CEH111" s="52"/>
      <c r="CEI111" s="55"/>
      <c r="CEJ111" s="55"/>
      <c r="CEK111" s="55"/>
      <c r="CEL111" s="51"/>
      <c r="CEM111" s="51"/>
      <c r="CEN111" s="51"/>
      <c r="CEO111" s="56"/>
      <c r="CEP111" s="57"/>
      <c r="CEQ111" s="57"/>
      <c r="CER111" s="58"/>
      <c r="CES111" s="49"/>
      <c r="CET111" s="50"/>
      <c r="CEU111" s="49"/>
      <c r="CEV111" s="109"/>
      <c r="CEW111" s="52"/>
      <c r="CEX111" s="52"/>
      <c r="CEY111" s="55"/>
      <c r="CEZ111" s="55"/>
      <c r="CFA111" s="55"/>
      <c r="CFB111" s="51"/>
      <c r="CFC111" s="51"/>
      <c r="CFD111" s="51"/>
      <c r="CFE111" s="56"/>
      <c r="CFF111" s="57"/>
      <c r="CFG111" s="57"/>
      <c r="CFH111" s="58"/>
      <c r="CFI111" s="49"/>
      <c r="CFJ111" s="50"/>
      <c r="CFK111" s="49"/>
      <c r="CFL111" s="109"/>
      <c r="CFM111" s="52"/>
      <c r="CFN111" s="52"/>
      <c r="CFO111" s="55"/>
      <c r="CFP111" s="55"/>
      <c r="CFQ111" s="55"/>
      <c r="CFR111" s="51"/>
      <c r="CFS111" s="51"/>
      <c r="CFT111" s="51"/>
      <c r="CFU111" s="56"/>
      <c r="CFV111" s="57"/>
      <c r="CFW111" s="57"/>
      <c r="CFX111" s="58"/>
      <c r="CFY111" s="49"/>
      <c r="CFZ111" s="50"/>
      <c r="CGA111" s="49"/>
      <c r="CGB111" s="109"/>
      <c r="CGC111" s="52"/>
      <c r="CGD111" s="52"/>
      <c r="CGE111" s="55"/>
      <c r="CGF111" s="55"/>
      <c r="CGG111" s="55"/>
      <c r="CGH111" s="51"/>
      <c r="CGI111" s="51"/>
      <c r="CGJ111" s="51"/>
      <c r="CGK111" s="56"/>
      <c r="CGL111" s="57"/>
      <c r="CGM111" s="57"/>
      <c r="CGN111" s="58"/>
      <c r="CGO111" s="49"/>
      <c r="CGP111" s="50"/>
      <c r="CGQ111" s="49"/>
      <c r="CGR111" s="109"/>
      <c r="CGS111" s="52"/>
      <c r="CGT111" s="52"/>
      <c r="CGU111" s="55"/>
      <c r="CGV111" s="55"/>
      <c r="CGW111" s="55"/>
      <c r="CGX111" s="51"/>
      <c r="CGY111" s="51"/>
      <c r="CGZ111" s="51"/>
      <c r="CHA111" s="56"/>
      <c r="CHB111" s="57"/>
      <c r="CHC111" s="57"/>
      <c r="CHD111" s="58"/>
      <c r="CHE111" s="49"/>
      <c r="CHF111" s="50"/>
      <c r="CHG111" s="49"/>
      <c r="CHH111" s="109"/>
      <c r="CHI111" s="52"/>
      <c r="CHJ111" s="52"/>
      <c r="CHK111" s="55"/>
      <c r="CHL111" s="55"/>
      <c r="CHM111" s="55"/>
      <c r="CHN111" s="51"/>
      <c r="CHO111" s="51"/>
      <c r="CHP111" s="51"/>
      <c r="CHQ111" s="56"/>
      <c r="CHR111" s="57"/>
      <c r="CHS111" s="57"/>
      <c r="CHT111" s="58"/>
      <c r="CHU111" s="49"/>
      <c r="CHV111" s="50"/>
      <c r="CHW111" s="49"/>
      <c r="CHX111" s="109"/>
      <c r="CHY111" s="52"/>
      <c r="CHZ111" s="52"/>
      <c r="CIA111" s="55"/>
      <c r="CIB111" s="55"/>
      <c r="CIC111" s="55"/>
      <c r="CID111" s="51"/>
      <c r="CIE111" s="51"/>
      <c r="CIF111" s="51"/>
      <c r="CIG111" s="56"/>
      <c r="CIH111" s="57"/>
      <c r="CII111" s="57"/>
      <c r="CIJ111" s="58"/>
      <c r="CIK111" s="49"/>
      <c r="CIL111" s="50"/>
      <c r="CIM111" s="49"/>
      <c r="CIN111" s="109"/>
      <c r="CIO111" s="52"/>
      <c r="CIP111" s="52"/>
      <c r="CIQ111" s="55"/>
      <c r="CIR111" s="55"/>
      <c r="CIS111" s="55"/>
      <c r="CIT111" s="51"/>
      <c r="CIU111" s="51"/>
      <c r="CIV111" s="51"/>
      <c r="CIW111" s="56"/>
      <c r="CIX111" s="57"/>
      <c r="CIY111" s="57"/>
      <c r="CIZ111" s="58"/>
      <c r="CJA111" s="49"/>
      <c r="CJB111" s="50"/>
      <c r="CJC111" s="49"/>
      <c r="CJD111" s="109"/>
      <c r="CJE111" s="52"/>
      <c r="CJF111" s="52"/>
      <c r="CJG111" s="55"/>
      <c r="CJH111" s="55"/>
      <c r="CJI111" s="55"/>
      <c r="CJJ111" s="51"/>
      <c r="CJK111" s="51"/>
      <c r="CJL111" s="51"/>
      <c r="CJM111" s="56"/>
      <c r="CJN111" s="57"/>
      <c r="CJO111" s="57"/>
      <c r="CJP111" s="58"/>
      <c r="CJQ111" s="49"/>
      <c r="CJR111" s="50"/>
      <c r="CJS111" s="49"/>
      <c r="CJT111" s="109"/>
      <c r="CJU111" s="52"/>
      <c r="CJV111" s="52"/>
      <c r="CJW111" s="55"/>
      <c r="CJX111" s="55"/>
      <c r="CJY111" s="55"/>
      <c r="CJZ111" s="51"/>
      <c r="CKA111" s="51"/>
      <c r="CKB111" s="51"/>
      <c r="CKC111" s="56"/>
      <c r="CKD111" s="57"/>
      <c r="CKE111" s="57"/>
      <c r="CKF111" s="58"/>
      <c r="CKG111" s="49"/>
      <c r="CKH111" s="50"/>
      <c r="CKI111" s="49"/>
      <c r="CKJ111" s="109"/>
      <c r="CKK111" s="52"/>
      <c r="CKL111" s="52"/>
      <c r="CKM111" s="55"/>
      <c r="CKN111" s="55"/>
      <c r="CKO111" s="55"/>
      <c r="CKP111" s="51"/>
      <c r="CKQ111" s="51"/>
      <c r="CKR111" s="51"/>
      <c r="CKS111" s="56"/>
      <c r="CKT111" s="57"/>
      <c r="CKU111" s="57"/>
      <c r="CKV111" s="58"/>
      <c r="CKW111" s="49"/>
      <c r="CKX111" s="50"/>
      <c r="CKY111" s="49"/>
      <c r="CKZ111" s="109"/>
      <c r="CLA111" s="52"/>
      <c r="CLB111" s="52"/>
      <c r="CLC111" s="55"/>
      <c r="CLD111" s="55"/>
      <c r="CLE111" s="55"/>
      <c r="CLF111" s="51"/>
      <c r="CLG111" s="51"/>
      <c r="CLH111" s="51"/>
      <c r="CLI111" s="56"/>
      <c r="CLJ111" s="57"/>
      <c r="CLK111" s="57"/>
      <c r="CLL111" s="58"/>
      <c r="CLM111" s="49"/>
      <c r="CLN111" s="50"/>
      <c r="CLO111" s="49"/>
      <c r="CLP111" s="109"/>
      <c r="CLQ111" s="52"/>
      <c r="CLR111" s="52"/>
      <c r="CLS111" s="55"/>
      <c r="CLT111" s="55"/>
      <c r="CLU111" s="55"/>
      <c r="CLV111" s="51"/>
      <c r="CLW111" s="51"/>
      <c r="CLX111" s="51"/>
      <c r="CLY111" s="56"/>
      <c r="CLZ111" s="57"/>
      <c r="CMA111" s="57"/>
      <c r="CMB111" s="58"/>
      <c r="CMC111" s="49"/>
      <c r="CMD111" s="50"/>
      <c r="CME111" s="49"/>
      <c r="CMF111" s="109"/>
      <c r="CMG111" s="52"/>
      <c r="CMH111" s="52"/>
      <c r="CMI111" s="55"/>
      <c r="CMJ111" s="55"/>
      <c r="CMK111" s="55"/>
      <c r="CML111" s="51"/>
      <c r="CMM111" s="51"/>
      <c r="CMN111" s="51"/>
      <c r="CMO111" s="56"/>
      <c r="CMP111" s="57"/>
      <c r="CMQ111" s="57"/>
      <c r="CMR111" s="58"/>
      <c r="CMS111" s="49"/>
      <c r="CMT111" s="50"/>
      <c r="CMU111" s="49"/>
      <c r="CMV111" s="109"/>
      <c r="CMW111" s="52"/>
      <c r="CMX111" s="52"/>
      <c r="CMY111" s="55"/>
      <c r="CMZ111" s="55"/>
      <c r="CNA111" s="55"/>
      <c r="CNB111" s="51"/>
      <c r="CNC111" s="51"/>
      <c r="CND111" s="51"/>
      <c r="CNE111" s="56"/>
      <c r="CNF111" s="57"/>
      <c r="CNG111" s="57"/>
      <c r="CNH111" s="58"/>
      <c r="CNI111" s="49"/>
      <c r="CNJ111" s="50"/>
      <c r="CNK111" s="49"/>
      <c r="CNL111" s="109"/>
      <c r="CNM111" s="52"/>
      <c r="CNN111" s="52"/>
      <c r="CNO111" s="55"/>
      <c r="CNP111" s="55"/>
      <c r="CNQ111" s="55"/>
      <c r="CNR111" s="51"/>
      <c r="CNS111" s="51"/>
      <c r="CNT111" s="51"/>
      <c r="CNU111" s="56"/>
      <c r="CNV111" s="57"/>
      <c r="CNW111" s="57"/>
      <c r="CNX111" s="58"/>
      <c r="CNY111" s="49"/>
      <c r="CNZ111" s="50"/>
      <c r="COA111" s="49"/>
      <c r="COB111" s="109"/>
      <c r="COC111" s="52"/>
      <c r="COD111" s="52"/>
      <c r="COE111" s="55"/>
      <c r="COF111" s="55"/>
      <c r="COG111" s="55"/>
      <c r="COH111" s="51"/>
      <c r="COI111" s="51"/>
      <c r="COJ111" s="51"/>
      <c r="COK111" s="56"/>
      <c r="COL111" s="57"/>
      <c r="COM111" s="57"/>
      <c r="CON111" s="58"/>
      <c r="COO111" s="49"/>
      <c r="COP111" s="50"/>
      <c r="COQ111" s="49"/>
      <c r="COR111" s="109"/>
      <c r="COS111" s="52"/>
      <c r="COT111" s="52"/>
      <c r="COU111" s="55"/>
      <c r="COV111" s="55"/>
      <c r="COW111" s="55"/>
      <c r="COX111" s="51"/>
      <c r="COY111" s="51"/>
      <c r="COZ111" s="51"/>
      <c r="CPA111" s="56"/>
      <c r="CPB111" s="57"/>
      <c r="CPC111" s="57"/>
      <c r="CPD111" s="58"/>
      <c r="CPE111" s="49"/>
      <c r="CPF111" s="50"/>
      <c r="CPG111" s="49"/>
      <c r="CPH111" s="109"/>
      <c r="CPI111" s="52"/>
      <c r="CPJ111" s="52"/>
      <c r="CPK111" s="55"/>
      <c r="CPL111" s="55"/>
      <c r="CPM111" s="55"/>
      <c r="CPN111" s="51"/>
      <c r="CPO111" s="51"/>
      <c r="CPP111" s="51"/>
      <c r="CPQ111" s="56"/>
      <c r="CPR111" s="57"/>
      <c r="CPS111" s="57"/>
      <c r="CPT111" s="58"/>
      <c r="CPU111" s="49"/>
      <c r="CPV111" s="50"/>
      <c r="CPW111" s="49"/>
      <c r="CPX111" s="109"/>
      <c r="CPY111" s="52"/>
      <c r="CPZ111" s="52"/>
      <c r="CQA111" s="55"/>
      <c r="CQB111" s="55"/>
      <c r="CQC111" s="55"/>
      <c r="CQD111" s="51"/>
      <c r="CQE111" s="51"/>
      <c r="CQF111" s="51"/>
      <c r="CQG111" s="56"/>
      <c r="CQH111" s="57"/>
      <c r="CQI111" s="57"/>
      <c r="CQJ111" s="58"/>
      <c r="CQK111" s="49"/>
      <c r="CQL111" s="50"/>
      <c r="CQM111" s="49"/>
      <c r="CQN111" s="109"/>
      <c r="CQO111" s="52"/>
      <c r="CQP111" s="52"/>
      <c r="CQQ111" s="55"/>
      <c r="CQR111" s="55"/>
      <c r="CQS111" s="55"/>
      <c r="CQT111" s="51"/>
      <c r="CQU111" s="51"/>
      <c r="CQV111" s="51"/>
      <c r="CQW111" s="56"/>
      <c r="CQX111" s="57"/>
      <c r="CQY111" s="57"/>
      <c r="CQZ111" s="58"/>
      <c r="CRA111" s="49"/>
      <c r="CRB111" s="50"/>
      <c r="CRC111" s="49"/>
      <c r="CRD111" s="109"/>
      <c r="CRE111" s="52"/>
      <c r="CRF111" s="52"/>
      <c r="CRG111" s="55"/>
      <c r="CRH111" s="55"/>
      <c r="CRI111" s="55"/>
      <c r="CRJ111" s="51"/>
      <c r="CRK111" s="51"/>
      <c r="CRL111" s="51"/>
      <c r="CRM111" s="56"/>
      <c r="CRN111" s="57"/>
      <c r="CRO111" s="57"/>
      <c r="CRP111" s="58"/>
      <c r="CRQ111" s="49"/>
      <c r="CRR111" s="50"/>
      <c r="CRS111" s="49"/>
      <c r="CRT111" s="109"/>
      <c r="CRU111" s="52"/>
      <c r="CRV111" s="52"/>
      <c r="CRW111" s="55"/>
      <c r="CRX111" s="55"/>
      <c r="CRY111" s="55"/>
      <c r="CRZ111" s="51"/>
      <c r="CSA111" s="51"/>
      <c r="CSB111" s="51"/>
      <c r="CSC111" s="56"/>
      <c r="CSD111" s="57"/>
      <c r="CSE111" s="57"/>
      <c r="CSF111" s="58"/>
      <c r="CSG111" s="49"/>
      <c r="CSH111" s="50"/>
      <c r="CSI111" s="49"/>
      <c r="CSJ111" s="109"/>
      <c r="CSK111" s="52"/>
      <c r="CSL111" s="52"/>
      <c r="CSM111" s="55"/>
      <c r="CSN111" s="55"/>
      <c r="CSO111" s="55"/>
      <c r="CSP111" s="51"/>
      <c r="CSQ111" s="51"/>
      <c r="CSR111" s="51"/>
      <c r="CSS111" s="56"/>
      <c r="CST111" s="57"/>
      <c r="CSU111" s="57"/>
      <c r="CSV111" s="58"/>
      <c r="CSW111" s="49"/>
      <c r="CSX111" s="50"/>
      <c r="CSY111" s="49"/>
      <c r="CSZ111" s="109"/>
      <c r="CTA111" s="52"/>
      <c r="CTB111" s="52"/>
      <c r="CTC111" s="55"/>
      <c r="CTD111" s="55"/>
      <c r="CTE111" s="55"/>
      <c r="CTF111" s="51"/>
      <c r="CTG111" s="51"/>
      <c r="CTH111" s="51"/>
      <c r="CTI111" s="56"/>
      <c r="CTJ111" s="57"/>
      <c r="CTK111" s="57"/>
      <c r="CTL111" s="58"/>
      <c r="CTM111" s="49"/>
      <c r="CTN111" s="50"/>
      <c r="CTO111" s="49"/>
      <c r="CTP111" s="109"/>
      <c r="CTQ111" s="52"/>
      <c r="CTR111" s="52"/>
      <c r="CTS111" s="55"/>
      <c r="CTT111" s="55"/>
      <c r="CTU111" s="55"/>
      <c r="CTV111" s="51"/>
      <c r="CTW111" s="51"/>
      <c r="CTX111" s="51"/>
      <c r="CTY111" s="56"/>
      <c r="CTZ111" s="57"/>
      <c r="CUA111" s="57"/>
      <c r="CUB111" s="58"/>
      <c r="CUC111" s="49"/>
      <c r="CUD111" s="50"/>
      <c r="CUE111" s="49"/>
      <c r="CUF111" s="109"/>
      <c r="CUG111" s="52"/>
      <c r="CUH111" s="52"/>
      <c r="CUI111" s="55"/>
      <c r="CUJ111" s="55"/>
      <c r="CUK111" s="55"/>
      <c r="CUL111" s="51"/>
      <c r="CUM111" s="51"/>
      <c r="CUN111" s="51"/>
      <c r="CUO111" s="56"/>
      <c r="CUP111" s="57"/>
      <c r="CUQ111" s="57"/>
      <c r="CUR111" s="58"/>
      <c r="CUS111" s="49"/>
      <c r="CUT111" s="50"/>
      <c r="CUU111" s="49"/>
      <c r="CUV111" s="109"/>
      <c r="CUW111" s="52"/>
      <c r="CUX111" s="52"/>
      <c r="CUY111" s="55"/>
      <c r="CUZ111" s="55"/>
      <c r="CVA111" s="55"/>
      <c r="CVB111" s="51"/>
      <c r="CVC111" s="51"/>
      <c r="CVD111" s="51"/>
      <c r="CVE111" s="56"/>
      <c r="CVF111" s="57"/>
      <c r="CVG111" s="57"/>
      <c r="CVH111" s="58"/>
      <c r="CVI111" s="49"/>
      <c r="CVJ111" s="50"/>
      <c r="CVK111" s="49"/>
      <c r="CVL111" s="109"/>
      <c r="CVM111" s="52"/>
      <c r="CVN111" s="52"/>
      <c r="CVO111" s="55"/>
      <c r="CVP111" s="55"/>
      <c r="CVQ111" s="55"/>
      <c r="CVR111" s="51"/>
      <c r="CVS111" s="51"/>
      <c r="CVT111" s="51"/>
      <c r="CVU111" s="56"/>
      <c r="CVV111" s="57"/>
      <c r="CVW111" s="57"/>
      <c r="CVX111" s="58"/>
      <c r="CVY111" s="49"/>
      <c r="CVZ111" s="50"/>
      <c r="CWA111" s="49"/>
      <c r="CWB111" s="109"/>
      <c r="CWC111" s="52"/>
      <c r="CWD111" s="52"/>
      <c r="CWE111" s="55"/>
      <c r="CWF111" s="55"/>
      <c r="CWG111" s="55"/>
      <c r="CWH111" s="51"/>
      <c r="CWI111" s="51"/>
      <c r="CWJ111" s="51"/>
      <c r="CWK111" s="56"/>
      <c r="CWL111" s="57"/>
      <c r="CWM111" s="57"/>
      <c r="CWN111" s="58"/>
      <c r="CWO111" s="49"/>
      <c r="CWP111" s="50"/>
      <c r="CWQ111" s="49"/>
      <c r="CWR111" s="109"/>
      <c r="CWS111" s="52"/>
      <c r="CWT111" s="52"/>
      <c r="CWU111" s="55"/>
      <c r="CWV111" s="55"/>
      <c r="CWW111" s="55"/>
      <c r="CWX111" s="51"/>
      <c r="CWY111" s="51"/>
      <c r="CWZ111" s="51"/>
      <c r="CXA111" s="56"/>
      <c r="CXB111" s="57"/>
      <c r="CXC111" s="57"/>
      <c r="CXD111" s="58"/>
      <c r="CXE111" s="49"/>
      <c r="CXF111" s="50"/>
      <c r="CXG111" s="49"/>
      <c r="CXH111" s="109"/>
      <c r="CXI111" s="52"/>
      <c r="CXJ111" s="52"/>
      <c r="CXK111" s="55"/>
      <c r="CXL111" s="55"/>
      <c r="CXM111" s="55"/>
      <c r="CXN111" s="51"/>
      <c r="CXO111" s="51"/>
      <c r="CXP111" s="51"/>
      <c r="CXQ111" s="56"/>
      <c r="CXR111" s="57"/>
      <c r="CXS111" s="57"/>
      <c r="CXT111" s="58"/>
      <c r="CXU111" s="49"/>
      <c r="CXV111" s="50"/>
      <c r="CXW111" s="49"/>
      <c r="CXX111" s="109"/>
      <c r="CXY111" s="52"/>
      <c r="CXZ111" s="52"/>
      <c r="CYA111" s="55"/>
      <c r="CYB111" s="55"/>
      <c r="CYC111" s="55"/>
      <c r="CYD111" s="51"/>
      <c r="CYE111" s="51"/>
      <c r="CYF111" s="51"/>
      <c r="CYG111" s="56"/>
      <c r="CYH111" s="57"/>
      <c r="CYI111" s="57"/>
      <c r="CYJ111" s="58"/>
      <c r="CYK111" s="49"/>
      <c r="CYL111" s="50"/>
      <c r="CYM111" s="49"/>
      <c r="CYN111" s="109"/>
      <c r="CYO111" s="52"/>
      <c r="CYP111" s="52"/>
      <c r="CYQ111" s="55"/>
      <c r="CYR111" s="55"/>
      <c r="CYS111" s="55"/>
      <c r="CYT111" s="51"/>
      <c r="CYU111" s="51"/>
      <c r="CYV111" s="51"/>
      <c r="CYW111" s="56"/>
      <c r="CYX111" s="57"/>
      <c r="CYY111" s="57"/>
      <c r="CYZ111" s="58"/>
      <c r="CZA111" s="49"/>
      <c r="CZB111" s="50"/>
      <c r="CZC111" s="49"/>
      <c r="CZD111" s="109"/>
      <c r="CZE111" s="52"/>
      <c r="CZF111" s="52"/>
      <c r="CZG111" s="55"/>
      <c r="CZH111" s="55"/>
      <c r="CZI111" s="55"/>
      <c r="CZJ111" s="51"/>
      <c r="CZK111" s="51"/>
      <c r="CZL111" s="51"/>
      <c r="CZM111" s="56"/>
      <c r="CZN111" s="57"/>
      <c r="CZO111" s="57"/>
      <c r="CZP111" s="58"/>
      <c r="CZQ111" s="49"/>
      <c r="CZR111" s="50"/>
      <c r="CZS111" s="49"/>
      <c r="CZT111" s="109"/>
      <c r="CZU111" s="52"/>
      <c r="CZV111" s="52"/>
      <c r="CZW111" s="55"/>
      <c r="CZX111" s="55"/>
      <c r="CZY111" s="55"/>
      <c r="CZZ111" s="51"/>
      <c r="DAA111" s="51"/>
      <c r="DAB111" s="51"/>
      <c r="DAC111" s="56"/>
      <c r="DAD111" s="57"/>
      <c r="DAE111" s="57"/>
      <c r="DAF111" s="58"/>
      <c r="DAG111" s="49"/>
      <c r="DAH111" s="50"/>
      <c r="DAI111" s="49"/>
      <c r="DAJ111" s="109"/>
      <c r="DAK111" s="52"/>
      <c r="DAL111" s="52"/>
      <c r="DAM111" s="55"/>
      <c r="DAN111" s="55"/>
      <c r="DAO111" s="55"/>
      <c r="DAP111" s="51"/>
      <c r="DAQ111" s="51"/>
      <c r="DAR111" s="51"/>
      <c r="DAS111" s="56"/>
      <c r="DAT111" s="57"/>
      <c r="DAU111" s="57"/>
      <c r="DAV111" s="58"/>
      <c r="DAW111" s="49"/>
      <c r="DAX111" s="50"/>
      <c r="DAY111" s="49"/>
      <c r="DAZ111" s="109"/>
      <c r="DBA111" s="52"/>
      <c r="DBB111" s="52"/>
      <c r="DBC111" s="55"/>
      <c r="DBD111" s="55"/>
      <c r="DBE111" s="55"/>
      <c r="DBF111" s="51"/>
      <c r="DBG111" s="51"/>
      <c r="DBH111" s="51"/>
      <c r="DBI111" s="56"/>
      <c r="DBJ111" s="57"/>
      <c r="DBK111" s="57"/>
      <c r="DBL111" s="58"/>
      <c r="DBM111" s="49"/>
      <c r="DBN111" s="50"/>
      <c r="DBO111" s="49"/>
      <c r="DBP111" s="109"/>
      <c r="DBQ111" s="52"/>
      <c r="DBR111" s="52"/>
      <c r="DBS111" s="55"/>
      <c r="DBT111" s="55"/>
      <c r="DBU111" s="55"/>
      <c r="DBV111" s="51"/>
      <c r="DBW111" s="51"/>
      <c r="DBX111" s="51"/>
      <c r="DBY111" s="56"/>
      <c r="DBZ111" s="57"/>
      <c r="DCA111" s="57"/>
      <c r="DCB111" s="58"/>
      <c r="DCC111" s="49"/>
      <c r="DCD111" s="50"/>
      <c r="DCE111" s="49"/>
      <c r="DCF111" s="109"/>
      <c r="DCG111" s="52"/>
      <c r="DCH111" s="52"/>
      <c r="DCI111" s="55"/>
      <c r="DCJ111" s="55"/>
      <c r="DCK111" s="55"/>
      <c r="DCL111" s="51"/>
      <c r="DCM111" s="51"/>
      <c r="DCN111" s="51"/>
      <c r="DCO111" s="56"/>
      <c r="DCP111" s="57"/>
      <c r="DCQ111" s="57"/>
      <c r="DCR111" s="58"/>
      <c r="DCS111" s="49"/>
      <c r="DCT111" s="50"/>
      <c r="DCU111" s="49"/>
      <c r="DCV111" s="109"/>
      <c r="DCW111" s="52"/>
      <c r="DCX111" s="52"/>
      <c r="DCY111" s="55"/>
      <c r="DCZ111" s="55"/>
      <c r="DDA111" s="55"/>
      <c r="DDB111" s="51"/>
      <c r="DDC111" s="51"/>
      <c r="DDD111" s="51"/>
      <c r="DDE111" s="56"/>
      <c r="DDF111" s="57"/>
      <c r="DDG111" s="57"/>
      <c r="DDH111" s="58"/>
      <c r="DDI111" s="49"/>
      <c r="DDJ111" s="50"/>
      <c r="DDK111" s="49"/>
      <c r="DDL111" s="109"/>
      <c r="DDM111" s="52"/>
      <c r="DDN111" s="52"/>
      <c r="DDO111" s="55"/>
      <c r="DDP111" s="55"/>
      <c r="DDQ111" s="55"/>
      <c r="DDR111" s="51"/>
      <c r="DDS111" s="51"/>
      <c r="DDT111" s="51"/>
      <c r="DDU111" s="56"/>
      <c r="DDV111" s="57"/>
      <c r="DDW111" s="57"/>
      <c r="DDX111" s="58"/>
      <c r="DDY111" s="49"/>
      <c r="DDZ111" s="50"/>
      <c r="DEA111" s="49"/>
      <c r="DEB111" s="109"/>
      <c r="DEC111" s="52"/>
      <c r="DED111" s="52"/>
      <c r="DEE111" s="55"/>
      <c r="DEF111" s="55"/>
      <c r="DEG111" s="55"/>
      <c r="DEH111" s="51"/>
      <c r="DEI111" s="51"/>
      <c r="DEJ111" s="51"/>
      <c r="DEK111" s="56"/>
      <c r="DEL111" s="57"/>
      <c r="DEM111" s="57"/>
      <c r="DEN111" s="58"/>
      <c r="DEO111" s="49"/>
      <c r="DEP111" s="50"/>
      <c r="DEQ111" s="49"/>
      <c r="DER111" s="109"/>
      <c r="DES111" s="52"/>
      <c r="DET111" s="52"/>
      <c r="DEU111" s="55"/>
      <c r="DEV111" s="55"/>
      <c r="DEW111" s="55"/>
      <c r="DEX111" s="51"/>
      <c r="DEY111" s="51"/>
      <c r="DEZ111" s="51"/>
      <c r="DFA111" s="56"/>
      <c r="DFB111" s="57"/>
      <c r="DFC111" s="57"/>
      <c r="DFD111" s="58"/>
      <c r="DFE111" s="49"/>
      <c r="DFF111" s="50"/>
      <c r="DFG111" s="49"/>
      <c r="DFH111" s="109"/>
      <c r="DFI111" s="52"/>
      <c r="DFJ111" s="52"/>
      <c r="DFK111" s="55"/>
      <c r="DFL111" s="55"/>
      <c r="DFM111" s="55"/>
      <c r="DFN111" s="51"/>
      <c r="DFO111" s="51"/>
      <c r="DFP111" s="51"/>
      <c r="DFQ111" s="56"/>
      <c r="DFR111" s="57"/>
      <c r="DFS111" s="57"/>
      <c r="DFT111" s="58"/>
      <c r="DFU111" s="49"/>
      <c r="DFV111" s="50"/>
      <c r="DFW111" s="49"/>
      <c r="DFX111" s="109"/>
      <c r="DFY111" s="52"/>
      <c r="DFZ111" s="52"/>
      <c r="DGA111" s="55"/>
      <c r="DGB111" s="55"/>
      <c r="DGC111" s="55"/>
      <c r="DGD111" s="51"/>
      <c r="DGE111" s="51"/>
      <c r="DGF111" s="51"/>
      <c r="DGG111" s="56"/>
      <c r="DGH111" s="57"/>
      <c r="DGI111" s="57"/>
      <c r="DGJ111" s="58"/>
      <c r="DGK111" s="49"/>
      <c r="DGL111" s="50"/>
      <c r="DGM111" s="49"/>
      <c r="DGN111" s="109"/>
      <c r="DGO111" s="52"/>
      <c r="DGP111" s="52"/>
      <c r="DGQ111" s="55"/>
      <c r="DGR111" s="55"/>
      <c r="DGS111" s="55"/>
      <c r="DGT111" s="51"/>
      <c r="DGU111" s="51"/>
      <c r="DGV111" s="51"/>
      <c r="DGW111" s="56"/>
      <c r="DGX111" s="57"/>
      <c r="DGY111" s="57"/>
      <c r="DGZ111" s="58"/>
      <c r="DHA111" s="49"/>
      <c r="DHB111" s="50"/>
      <c r="DHC111" s="49"/>
      <c r="DHD111" s="109"/>
      <c r="DHE111" s="52"/>
      <c r="DHF111" s="52"/>
      <c r="DHG111" s="55"/>
      <c r="DHH111" s="55"/>
      <c r="DHI111" s="55"/>
      <c r="DHJ111" s="51"/>
      <c r="DHK111" s="51"/>
      <c r="DHL111" s="51"/>
      <c r="DHM111" s="56"/>
      <c r="DHN111" s="57"/>
      <c r="DHO111" s="57"/>
      <c r="DHP111" s="58"/>
      <c r="DHQ111" s="49"/>
      <c r="DHR111" s="50"/>
      <c r="DHS111" s="49"/>
      <c r="DHT111" s="109"/>
      <c r="DHU111" s="52"/>
      <c r="DHV111" s="52"/>
      <c r="DHW111" s="55"/>
      <c r="DHX111" s="55"/>
      <c r="DHY111" s="55"/>
      <c r="DHZ111" s="51"/>
      <c r="DIA111" s="51"/>
      <c r="DIB111" s="51"/>
      <c r="DIC111" s="56"/>
      <c r="DID111" s="57"/>
      <c r="DIE111" s="57"/>
      <c r="DIF111" s="58"/>
      <c r="DIG111" s="49"/>
      <c r="DIH111" s="50"/>
      <c r="DII111" s="49"/>
      <c r="DIJ111" s="109"/>
      <c r="DIK111" s="52"/>
      <c r="DIL111" s="52"/>
      <c r="DIM111" s="55"/>
      <c r="DIN111" s="55"/>
      <c r="DIO111" s="55"/>
      <c r="DIP111" s="51"/>
      <c r="DIQ111" s="51"/>
      <c r="DIR111" s="51"/>
      <c r="DIS111" s="56"/>
      <c r="DIT111" s="57"/>
      <c r="DIU111" s="57"/>
      <c r="DIV111" s="58"/>
      <c r="DIW111" s="49"/>
      <c r="DIX111" s="50"/>
      <c r="DIY111" s="49"/>
      <c r="DIZ111" s="109"/>
      <c r="DJA111" s="52"/>
      <c r="DJB111" s="52"/>
      <c r="DJC111" s="55"/>
      <c r="DJD111" s="55"/>
      <c r="DJE111" s="55"/>
      <c r="DJF111" s="51"/>
      <c r="DJG111" s="51"/>
      <c r="DJH111" s="51"/>
      <c r="DJI111" s="56"/>
      <c r="DJJ111" s="57"/>
      <c r="DJK111" s="57"/>
      <c r="DJL111" s="58"/>
      <c r="DJM111" s="49"/>
      <c r="DJN111" s="50"/>
      <c r="DJO111" s="49"/>
      <c r="DJP111" s="109"/>
      <c r="DJQ111" s="52"/>
      <c r="DJR111" s="52"/>
      <c r="DJS111" s="55"/>
      <c r="DJT111" s="55"/>
      <c r="DJU111" s="55"/>
      <c r="DJV111" s="51"/>
      <c r="DJW111" s="51"/>
      <c r="DJX111" s="51"/>
      <c r="DJY111" s="56"/>
      <c r="DJZ111" s="57"/>
      <c r="DKA111" s="57"/>
      <c r="DKB111" s="58"/>
      <c r="DKC111" s="49"/>
      <c r="DKD111" s="50"/>
      <c r="DKE111" s="49"/>
      <c r="DKF111" s="109"/>
      <c r="DKG111" s="52"/>
      <c r="DKH111" s="52"/>
      <c r="DKI111" s="55"/>
      <c r="DKJ111" s="55"/>
      <c r="DKK111" s="55"/>
      <c r="DKL111" s="51"/>
      <c r="DKM111" s="51"/>
      <c r="DKN111" s="51"/>
      <c r="DKO111" s="56"/>
      <c r="DKP111" s="57"/>
      <c r="DKQ111" s="57"/>
      <c r="DKR111" s="58"/>
      <c r="DKS111" s="49"/>
      <c r="DKT111" s="50"/>
      <c r="DKU111" s="49"/>
      <c r="DKV111" s="109"/>
      <c r="DKW111" s="52"/>
      <c r="DKX111" s="52"/>
      <c r="DKY111" s="55"/>
      <c r="DKZ111" s="55"/>
      <c r="DLA111" s="55"/>
      <c r="DLB111" s="51"/>
      <c r="DLC111" s="51"/>
      <c r="DLD111" s="51"/>
      <c r="DLE111" s="56"/>
      <c r="DLF111" s="57"/>
      <c r="DLG111" s="57"/>
      <c r="DLH111" s="58"/>
      <c r="DLI111" s="49"/>
      <c r="DLJ111" s="50"/>
      <c r="DLK111" s="49"/>
      <c r="DLL111" s="109"/>
      <c r="DLM111" s="52"/>
      <c r="DLN111" s="52"/>
      <c r="DLO111" s="55"/>
      <c r="DLP111" s="55"/>
      <c r="DLQ111" s="55"/>
      <c r="DLR111" s="51"/>
      <c r="DLS111" s="51"/>
      <c r="DLT111" s="51"/>
      <c r="DLU111" s="56"/>
      <c r="DLV111" s="57"/>
      <c r="DLW111" s="57"/>
      <c r="DLX111" s="58"/>
      <c r="DLY111" s="49"/>
      <c r="DLZ111" s="50"/>
      <c r="DMA111" s="49"/>
      <c r="DMB111" s="109"/>
      <c r="DMC111" s="52"/>
      <c r="DMD111" s="52"/>
      <c r="DME111" s="55"/>
      <c r="DMF111" s="55"/>
      <c r="DMG111" s="55"/>
      <c r="DMH111" s="51"/>
      <c r="DMI111" s="51"/>
      <c r="DMJ111" s="51"/>
      <c r="DMK111" s="56"/>
      <c r="DML111" s="57"/>
      <c r="DMM111" s="57"/>
      <c r="DMN111" s="58"/>
      <c r="DMO111" s="49"/>
      <c r="DMP111" s="50"/>
      <c r="DMQ111" s="49"/>
      <c r="DMR111" s="109"/>
      <c r="DMS111" s="52"/>
      <c r="DMT111" s="52"/>
      <c r="DMU111" s="55"/>
      <c r="DMV111" s="55"/>
      <c r="DMW111" s="55"/>
      <c r="DMX111" s="51"/>
      <c r="DMY111" s="51"/>
      <c r="DMZ111" s="51"/>
      <c r="DNA111" s="56"/>
      <c r="DNB111" s="57"/>
      <c r="DNC111" s="57"/>
      <c r="DND111" s="58"/>
      <c r="DNE111" s="49"/>
      <c r="DNF111" s="50"/>
      <c r="DNG111" s="49"/>
      <c r="DNH111" s="109"/>
      <c r="DNI111" s="52"/>
      <c r="DNJ111" s="52"/>
      <c r="DNK111" s="55"/>
      <c r="DNL111" s="55"/>
      <c r="DNM111" s="55"/>
      <c r="DNN111" s="51"/>
      <c r="DNO111" s="51"/>
      <c r="DNP111" s="51"/>
      <c r="DNQ111" s="56"/>
      <c r="DNR111" s="57"/>
      <c r="DNS111" s="57"/>
      <c r="DNT111" s="58"/>
      <c r="DNU111" s="49"/>
      <c r="DNV111" s="50"/>
      <c r="DNW111" s="49"/>
      <c r="DNX111" s="109"/>
      <c r="DNY111" s="52"/>
      <c r="DNZ111" s="52"/>
      <c r="DOA111" s="55"/>
      <c r="DOB111" s="55"/>
      <c r="DOC111" s="55"/>
      <c r="DOD111" s="51"/>
      <c r="DOE111" s="51"/>
      <c r="DOF111" s="51"/>
      <c r="DOG111" s="56"/>
      <c r="DOH111" s="57"/>
      <c r="DOI111" s="57"/>
      <c r="DOJ111" s="58"/>
      <c r="DOK111" s="49"/>
      <c r="DOL111" s="50"/>
      <c r="DOM111" s="49"/>
      <c r="DON111" s="109"/>
      <c r="DOO111" s="52"/>
      <c r="DOP111" s="52"/>
      <c r="DOQ111" s="55"/>
      <c r="DOR111" s="55"/>
      <c r="DOS111" s="55"/>
      <c r="DOT111" s="51"/>
      <c r="DOU111" s="51"/>
      <c r="DOV111" s="51"/>
      <c r="DOW111" s="56"/>
      <c r="DOX111" s="57"/>
      <c r="DOY111" s="57"/>
      <c r="DOZ111" s="58"/>
      <c r="DPA111" s="49"/>
      <c r="DPB111" s="50"/>
      <c r="DPC111" s="49"/>
      <c r="DPD111" s="109"/>
      <c r="DPE111" s="52"/>
      <c r="DPF111" s="52"/>
      <c r="DPG111" s="55"/>
      <c r="DPH111" s="55"/>
      <c r="DPI111" s="55"/>
      <c r="DPJ111" s="51"/>
      <c r="DPK111" s="51"/>
      <c r="DPL111" s="51"/>
      <c r="DPM111" s="56"/>
      <c r="DPN111" s="57"/>
      <c r="DPO111" s="57"/>
      <c r="DPP111" s="58"/>
      <c r="DPQ111" s="49"/>
      <c r="DPR111" s="50"/>
      <c r="DPS111" s="49"/>
      <c r="DPT111" s="109"/>
      <c r="DPU111" s="52"/>
      <c r="DPV111" s="52"/>
      <c r="DPW111" s="55"/>
      <c r="DPX111" s="55"/>
      <c r="DPY111" s="55"/>
      <c r="DPZ111" s="51"/>
      <c r="DQA111" s="51"/>
      <c r="DQB111" s="51"/>
      <c r="DQC111" s="56"/>
      <c r="DQD111" s="57"/>
      <c r="DQE111" s="57"/>
      <c r="DQF111" s="58"/>
      <c r="DQG111" s="49"/>
      <c r="DQH111" s="50"/>
      <c r="DQI111" s="49"/>
      <c r="DQJ111" s="109"/>
      <c r="DQK111" s="52"/>
      <c r="DQL111" s="52"/>
      <c r="DQM111" s="55"/>
      <c r="DQN111" s="55"/>
      <c r="DQO111" s="55"/>
      <c r="DQP111" s="51"/>
      <c r="DQQ111" s="51"/>
      <c r="DQR111" s="51"/>
      <c r="DQS111" s="56"/>
      <c r="DQT111" s="57"/>
      <c r="DQU111" s="57"/>
      <c r="DQV111" s="58"/>
      <c r="DQW111" s="49"/>
      <c r="DQX111" s="50"/>
      <c r="DQY111" s="49"/>
      <c r="DQZ111" s="109"/>
      <c r="DRA111" s="52"/>
      <c r="DRB111" s="52"/>
      <c r="DRC111" s="55"/>
      <c r="DRD111" s="55"/>
      <c r="DRE111" s="55"/>
      <c r="DRF111" s="51"/>
      <c r="DRG111" s="51"/>
      <c r="DRH111" s="51"/>
      <c r="DRI111" s="56"/>
      <c r="DRJ111" s="57"/>
      <c r="DRK111" s="57"/>
      <c r="DRL111" s="58"/>
      <c r="DRM111" s="49"/>
      <c r="DRN111" s="50"/>
      <c r="DRO111" s="49"/>
      <c r="DRP111" s="109"/>
      <c r="DRQ111" s="52"/>
      <c r="DRR111" s="52"/>
      <c r="DRS111" s="55"/>
      <c r="DRT111" s="55"/>
      <c r="DRU111" s="55"/>
      <c r="DRV111" s="51"/>
      <c r="DRW111" s="51"/>
      <c r="DRX111" s="51"/>
      <c r="DRY111" s="56"/>
      <c r="DRZ111" s="57"/>
      <c r="DSA111" s="57"/>
      <c r="DSB111" s="58"/>
      <c r="DSC111" s="49"/>
      <c r="DSD111" s="50"/>
      <c r="DSE111" s="49"/>
      <c r="DSF111" s="109"/>
      <c r="DSG111" s="52"/>
      <c r="DSH111" s="52"/>
      <c r="DSI111" s="55"/>
      <c r="DSJ111" s="55"/>
      <c r="DSK111" s="55"/>
      <c r="DSL111" s="51"/>
      <c r="DSM111" s="51"/>
      <c r="DSN111" s="51"/>
      <c r="DSO111" s="56"/>
      <c r="DSP111" s="57"/>
      <c r="DSQ111" s="57"/>
      <c r="DSR111" s="58"/>
      <c r="DSS111" s="49"/>
      <c r="DST111" s="50"/>
      <c r="DSU111" s="49"/>
      <c r="DSV111" s="109"/>
      <c r="DSW111" s="52"/>
      <c r="DSX111" s="52"/>
      <c r="DSY111" s="55"/>
      <c r="DSZ111" s="55"/>
      <c r="DTA111" s="55"/>
      <c r="DTB111" s="51"/>
      <c r="DTC111" s="51"/>
      <c r="DTD111" s="51"/>
      <c r="DTE111" s="56"/>
      <c r="DTF111" s="57"/>
      <c r="DTG111" s="57"/>
      <c r="DTH111" s="58"/>
      <c r="DTI111" s="49"/>
      <c r="DTJ111" s="50"/>
      <c r="DTK111" s="49"/>
      <c r="DTL111" s="109"/>
      <c r="DTM111" s="52"/>
      <c r="DTN111" s="52"/>
      <c r="DTO111" s="55"/>
      <c r="DTP111" s="55"/>
      <c r="DTQ111" s="55"/>
      <c r="DTR111" s="51"/>
      <c r="DTS111" s="51"/>
      <c r="DTT111" s="51"/>
      <c r="DTU111" s="56"/>
      <c r="DTV111" s="57"/>
      <c r="DTW111" s="57"/>
      <c r="DTX111" s="58"/>
      <c r="DTY111" s="49"/>
      <c r="DTZ111" s="50"/>
      <c r="DUA111" s="49"/>
      <c r="DUB111" s="109"/>
      <c r="DUC111" s="52"/>
      <c r="DUD111" s="52"/>
      <c r="DUE111" s="55"/>
      <c r="DUF111" s="55"/>
      <c r="DUG111" s="55"/>
      <c r="DUH111" s="51"/>
      <c r="DUI111" s="51"/>
      <c r="DUJ111" s="51"/>
      <c r="DUK111" s="56"/>
      <c r="DUL111" s="57"/>
      <c r="DUM111" s="57"/>
      <c r="DUN111" s="58"/>
      <c r="DUO111" s="49"/>
      <c r="DUP111" s="50"/>
      <c r="DUQ111" s="49"/>
      <c r="DUR111" s="109"/>
      <c r="DUS111" s="52"/>
      <c r="DUT111" s="52"/>
      <c r="DUU111" s="55"/>
      <c r="DUV111" s="55"/>
      <c r="DUW111" s="55"/>
      <c r="DUX111" s="51"/>
      <c r="DUY111" s="51"/>
      <c r="DUZ111" s="51"/>
      <c r="DVA111" s="56"/>
      <c r="DVB111" s="57"/>
      <c r="DVC111" s="57"/>
      <c r="DVD111" s="58"/>
      <c r="DVE111" s="49"/>
      <c r="DVF111" s="50"/>
      <c r="DVG111" s="49"/>
      <c r="DVH111" s="109"/>
      <c r="DVI111" s="52"/>
      <c r="DVJ111" s="52"/>
      <c r="DVK111" s="55"/>
      <c r="DVL111" s="55"/>
      <c r="DVM111" s="55"/>
      <c r="DVN111" s="51"/>
      <c r="DVO111" s="51"/>
      <c r="DVP111" s="51"/>
      <c r="DVQ111" s="56"/>
      <c r="DVR111" s="57"/>
      <c r="DVS111" s="57"/>
      <c r="DVT111" s="58"/>
      <c r="DVU111" s="49"/>
      <c r="DVV111" s="50"/>
      <c r="DVW111" s="49"/>
      <c r="DVX111" s="109"/>
      <c r="DVY111" s="52"/>
      <c r="DVZ111" s="52"/>
      <c r="DWA111" s="55"/>
      <c r="DWB111" s="55"/>
      <c r="DWC111" s="55"/>
      <c r="DWD111" s="51"/>
      <c r="DWE111" s="51"/>
      <c r="DWF111" s="51"/>
      <c r="DWG111" s="56"/>
      <c r="DWH111" s="57"/>
      <c r="DWI111" s="57"/>
      <c r="DWJ111" s="58"/>
      <c r="DWK111" s="49"/>
      <c r="DWL111" s="50"/>
      <c r="DWM111" s="49"/>
      <c r="DWN111" s="109"/>
      <c r="DWO111" s="52"/>
      <c r="DWP111" s="52"/>
      <c r="DWQ111" s="55"/>
      <c r="DWR111" s="55"/>
      <c r="DWS111" s="55"/>
      <c r="DWT111" s="51"/>
      <c r="DWU111" s="51"/>
      <c r="DWV111" s="51"/>
      <c r="DWW111" s="56"/>
      <c r="DWX111" s="57"/>
      <c r="DWY111" s="57"/>
      <c r="DWZ111" s="58"/>
      <c r="DXA111" s="49"/>
      <c r="DXB111" s="50"/>
      <c r="DXC111" s="49"/>
      <c r="DXD111" s="109"/>
      <c r="DXE111" s="52"/>
      <c r="DXF111" s="52"/>
      <c r="DXG111" s="55"/>
      <c r="DXH111" s="55"/>
      <c r="DXI111" s="55"/>
      <c r="DXJ111" s="51"/>
      <c r="DXK111" s="51"/>
      <c r="DXL111" s="51"/>
      <c r="DXM111" s="56"/>
      <c r="DXN111" s="57"/>
      <c r="DXO111" s="57"/>
      <c r="DXP111" s="58"/>
      <c r="DXQ111" s="49"/>
      <c r="DXR111" s="50"/>
      <c r="DXS111" s="49"/>
      <c r="DXT111" s="109"/>
      <c r="DXU111" s="52"/>
      <c r="DXV111" s="52"/>
      <c r="DXW111" s="55"/>
      <c r="DXX111" s="55"/>
      <c r="DXY111" s="55"/>
      <c r="DXZ111" s="51"/>
      <c r="DYA111" s="51"/>
      <c r="DYB111" s="51"/>
      <c r="DYC111" s="56"/>
      <c r="DYD111" s="57"/>
      <c r="DYE111" s="57"/>
      <c r="DYF111" s="58"/>
      <c r="DYG111" s="49"/>
      <c r="DYH111" s="50"/>
      <c r="DYI111" s="49"/>
      <c r="DYJ111" s="109"/>
      <c r="DYK111" s="52"/>
      <c r="DYL111" s="52"/>
      <c r="DYM111" s="55"/>
      <c r="DYN111" s="55"/>
      <c r="DYO111" s="55"/>
      <c r="DYP111" s="51"/>
      <c r="DYQ111" s="51"/>
      <c r="DYR111" s="51"/>
      <c r="DYS111" s="56"/>
      <c r="DYT111" s="57"/>
      <c r="DYU111" s="57"/>
      <c r="DYV111" s="58"/>
      <c r="DYW111" s="49"/>
      <c r="DYX111" s="50"/>
      <c r="DYY111" s="49"/>
      <c r="DYZ111" s="109"/>
      <c r="DZA111" s="52"/>
      <c r="DZB111" s="52"/>
      <c r="DZC111" s="55"/>
      <c r="DZD111" s="55"/>
      <c r="DZE111" s="55"/>
      <c r="DZF111" s="51"/>
      <c r="DZG111" s="51"/>
      <c r="DZH111" s="51"/>
      <c r="DZI111" s="56"/>
      <c r="DZJ111" s="57"/>
      <c r="DZK111" s="57"/>
      <c r="DZL111" s="58"/>
      <c r="DZM111" s="49"/>
      <c r="DZN111" s="50"/>
      <c r="DZO111" s="49"/>
      <c r="DZP111" s="109"/>
      <c r="DZQ111" s="52"/>
      <c r="DZR111" s="52"/>
      <c r="DZS111" s="55"/>
      <c r="DZT111" s="55"/>
      <c r="DZU111" s="55"/>
      <c r="DZV111" s="51"/>
      <c r="DZW111" s="51"/>
      <c r="DZX111" s="51"/>
      <c r="DZY111" s="56"/>
      <c r="DZZ111" s="57"/>
      <c r="EAA111" s="57"/>
      <c r="EAB111" s="58"/>
      <c r="EAC111" s="49"/>
      <c r="EAD111" s="50"/>
      <c r="EAE111" s="49"/>
      <c r="EAF111" s="109"/>
      <c r="EAG111" s="52"/>
      <c r="EAH111" s="52"/>
      <c r="EAI111" s="55"/>
      <c r="EAJ111" s="55"/>
      <c r="EAK111" s="55"/>
      <c r="EAL111" s="51"/>
      <c r="EAM111" s="51"/>
      <c r="EAN111" s="51"/>
      <c r="EAO111" s="56"/>
      <c r="EAP111" s="57"/>
      <c r="EAQ111" s="57"/>
      <c r="EAR111" s="58"/>
      <c r="EAS111" s="49"/>
      <c r="EAT111" s="50"/>
      <c r="EAU111" s="49"/>
      <c r="EAV111" s="109"/>
      <c r="EAW111" s="52"/>
      <c r="EAX111" s="52"/>
      <c r="EAY111" s="55"/>
      <c r="EAZ111" s="55"/>
      <c r="EBA111" s="55"/>
      <c r="EBB111" s="51"/>
      <c r="EBC111" s="51"/>
      <c r="EBD111" s="51"/>
      <c r="EBE111" s="56"/>
      <c r="EBF111" s="57"/>
      <c r="EBG111" s="57"/>
      <c r="EBH111" s="58"/>
      <c r="EBI111" s="49"/>
      <c r="EBJ111" s="50"/>
      <c r="EBK111" s="49"/>
      <c r="EBL111" s="109"/>
      <c r="EBM111" s="52"/>
      <c r="EBN111" s="52"/>
      <c r="EBO111" s="55"/>
      <c r="EBP111" s="55"/>
      <c r="EBQ111" s="55"/>
      <c r="EBR111" s="51"/>
      <c r="EBS111" s="51"/>
      <c r="EBT111" s="51"/>
      <c r="EBU111" s="56"/>
      <c r="EBV111" s="57"/>
      <c r="EBW111" s="57"/>
      <c r="EBX111" s="58"/>
      <c r="EBY111" s="49"/>
      <c r="EBZ111" s="50"/>
      <c r="ECA111" s="49"/>
      <c r="ECB111" s="109"/>
      <c r="ECC111" s="52"/>
      <c r="ECD111" s="52"/>
      <c r="ECE111" s="55"/>
      <c r="ECF111" s="55"/>
      <c r="ECG111" s="55"/>
      <c r="ECH111" s="51"/>
      <c r="ECI111" s="51"/>
      <c r="ECJ111" s="51"/>
      <c r="ECK111" s="56"/>
      <c r="ECL111" s="57"/>
      <c r="ECM111" s="57"/>
      <c r="ECN111" s="58"/>
      <c r="ECO111" s="49"/>
      <c r="ECP111" s="50"/>
      <c r="ECQ111" s="49"/>
      <c r="ECR111" s="109"/>
      <c r="ECS111" s="52"/>
      <c r="ECT111" s="52"/>
      <c r="ECU111" s="55"/>
      <c r="ECV111" s="55"/>
      <c r="ECW111" s="55"/>
      <c r="ECX111" s="51"/>
      <c r="ECY111" s="51"/>
      <c r="ECZ111" s="51"/>
      <c r="EDA111" s="56"/>
      <c r="EDB111" s="57"/>
      <c r="EDC111" s="57"/>
      <c r="EDD111" s="58"/>
      <c r="EDE111" s="49"/>
      <c r="EDF111" s="50"/>
      <c r="EDG111" s="49"/>
      <c r="EDH111" s="109"/>
      <c r="EDI111" s="52"/>
      <c r="EDJ111" s="52"/>
      <c r="EDK111" s="55"/>
      <c r="EDL111" s="55"/>
      <c r="EDM111" s="55"/>
      <c r="EDN111" s="51"/>
      <c r="EDO111" s="51"/>
      <c r="EDP111" s="51"/>
      <c r="EDQ111" s="56"/>
      <c r="EDR111" s="57"/>
      <c r="EDS111" s="57"/>
      <c r="EDT111" s="58"/>
      <c r="EDU111" s="49"/>
      <c r="EDV111" s="50"/>
      <c r="EDW111" s="49"/>
      <c r="EDX111" s="109"/>
      <c r="EDY111" s="52"/>
      <c r="EDZ111" s="52"/>
      <c r="EEA111" s="55"/>
      <c r="EEB111" s="55"/>
      <c r="EEC111" s="55"/>
      <c r="EED111" s="51"/>
      <c r="EEE111" s="51"/>
      <c r="EEF111" s="51"/>
      <c r="EEG111" s="56"/>
      <c r="EEH111" s="57"/>
      <c r="EEI111" s="57"/>
      <c r="EEJ111" s="58"/>
      <c r="EEK111" s="49"/>
      <c r="EEL111" s="50"/>
      <c r="EEM111" s="49"/>
      <c r="EEN111" s="109"/>
      <c r="EEO111" s="52"/>
      <c r="EEP111" s="52"/>
      <c r="EEQ111" s="55"/>
      <c r="EER111" s="55"/>
      <c r="EES111" s="55"/>
      <c r="EET111" s="51"/>
      <c r="EEU111" s="51"/>
      <c r="EEV111" s="51"/>
      <c r="EEW111" s="56"/>
      <c r="EEX111" s="57"/>
      <c r="EEY111" s="57"/>
      <c r="EEZ111" s="58"/>
      <c r="EFA111" s="49"/>
      <c r="EFB111" s="50"/>
      <c r="EFC111" s="49"/>
      <c r="EFD111" s="109"/>
      <c r="EFE111" s="52"/>
      <c r="EFF111" s="52"/>
      <c r="EFG111" s="55"/>
      <c r="EFH111" s="55"/>
      <c r="EFI111" s="55"/>
      <c r="EFJ111" s="51"/>
      <c r="EFK111" s="51"/>
      <c r="EFL111" s="51"/>
      <c r="EFM111" s="56"/>
      <c r="EFN111" s="57"/>
      <c r="EFO111" s="57"/>
      <c r="EFP111" s="58"/>
      <c r="EFQ111" s="49"/>
      <c r="EFR111" s="50"/>
      <c r="EFS111" s="49"/>
      <c r="EFT111" s="109"/>
      <c r="EFU111" s="52"/>
      <c r="EFV111" s="52"/>
      <c r="EFW111" s="55"/>
      <c r="EFX111" s="55"/>
      <c r="EFY111" s="55"/>
      <c r="EFZ111" s="51"/>
      <c r="EGA111" s="51"/>
      <c r="EGB111" s="51"/>
      <c r="EGC111" s="56"/>
      <c r="EGD111" s="57"/>
      <c r="EGE111" s="57"/>
      <c r="EGF111" s="58"/>
      <c r="EGG111" s="49"/>
      <c r="EGH111" s="50"/>
      <c r="EGI111" s="49"/>
      <c r="EGJ111" s="109"/>
      <c r="EGK111" s="52"/>
      <c r="EGL111" s="52"/>
      <c r="EGM111" s="55"/>
      <c r="EGN111" s="55"/>
      <c r="EGO111" s="55"/>
      <c r="EGP111" s="51"/>
      <c r="EGQ111" s="51"/>
      <c r="EGR111" s="51"/>
      <c r="EGS111" s="56"/>
      <c r="EGT111" s="57"/>
      <c r="EGU111" s="57"/>
      <c r="EGV111" s="58"/>
      <c r="EGW111" s="49"/>
      <c r="EGX111" s="50"/>
      <c r="EGY111" s="49"/>
      <c r="EGZ111" s="109"/>
      <c r="EHA111" s="52"/>
      <c r="EHB111" s="52"/>
      <c r="EHC111" s="55"/>
      <c r="EHD111" s="55"/>
      <c r="EHE111" s="55"/>
      <c r="EHF111" s="51"/>
      <c r="EHG111" s="51"/>
      <c r="EHH111" s="51"/>
      <c r="EHI111" s="56"/>
      <c r="EHJ111" s="57"/>
      <c r="EHK111" s="57"/>
      <c r="EHL111" s="58"/>
      <c r="EHM111" s="49"/>
      <c r="EHN111" s="50"/>
      <c r="EHO111" s="49"/>
      <c r="EHP111" s="109"/>
      <c r="EHQ111" s="52"/>
      <c r="EHR111" s="52"/>
      <c r="EHS111" s="55"/>
      <c r="EHT111" s="55"/>
      <c r="EHU111" s="55"/>
      <c r="EHV111" s="51"/>
      <c r="EHW111" s="51"/>
      <c r="EHX111" s="51"/>
      <c r="EHY111" s="56"/>
      <c r="EHZ111" s="57"/>
      <c r="EIA111" s="57"/>
      <c r="EIB111" s="58"/>
      <c r="EIC111" s="49"/>
      <c r="EID111" s="50"/>
      <c r="EIE111" s="49"/>
      <c r="EIF111" s="109"/>
      <c r="EIG111" s="52"/>
      <c r="EIH111" s="52"/>
      <c r="EII111" s="55"/>
      <c r="EIJ111" s="55"/>
      <c r="EIK111" s="55"/>
      <c r="EIL111" s="51"/>
      <c r="EIM111" s="51"/>
      <c r="EIN111" s="51"/>
      <c r="EIO111" s="56"/>
      <c r="EIP111" s="57"/>
      <c r="EIQ111" s="57"/>
      <c r="EIR111" s="58"/>
      <c r="EIS111" s="49"/>
      <c r="EIT111" s="50"/>
      <c r="EIU111" s="49"/>
      <c r="EIV111" s="109"/>
      <c r="EIW111" s="52"/>
      <c r="EIX111" s="52"/>
      <c r="EIY111" s="55"/>
      <c r="EIZ111" s="55"/>
      <c r="EJA111" s="55"/>
      <c r="EJB111" s="51"/>
      <c r="EJC111" s="51"/>
      <c r="EJD111" s="51"/>
      <c r="EJE111" s="56"/>
      <c r="EJF111" s="57"/>
      <c r="EJG111" s="57"/>
      <c r="EJH111" s="58"/>
      <c r="EJI111" s="49"/>
      <c r="EJJ111" s="50"/>
      <c r="EJK111" s="49"/>
      <c r="EJL111" s="109"/>
      <c r="EJM111" s="52"/>
      <c r="EJN111" s="52"/>
      <c r="EJO111" s="55"/>
      <c r="EJP111" s="55"/>
      <c r="EJQ111" s="55"/>
      <c r="EJR111" s="51"/>
      <c r="EJS111" s="51"/>
      <c r="EJT111" s="51"/>
      <c r="EJU111" s="56"/>
      <c r="EJV111" s="57"/>
      <c r="EJW111" s="57"/>
      <c r="EJX111" s="58"/>
      <c r="EJY111" s="49"/>
      <c r="EJZ111" s="50"/>
      <c r="EKA111" s="49"/>
      <c r="EKB111" s="109"/>
      <c r="EKC111" s="52"/>
      <c r="EKD111" s="52"/>
      <c r="EKE111" s="55"/>
      <c r="EKF111" s="55"/>
      <c r="EKG111" s="55"/>
      <c r="EKH111" s="51"/>
      <c r="EKI111" s="51"/>
      <c r="EKJ111" s="51"/>
      <c r="EKK111" s="56"/>
      <c r="EKL111" s="57"/>
      <c r="EKM111" s="57"/>
      <c r="EKN111" s="58"/>
      <c r="EKO111" s="49"/>
      <c r="EKP111" s="50"/>
      <c r="EKQ111" s="49"/>
      <c r="EKR111" s="109"/>
      <c r="EKS111" s="52"/>
      <c r="EKT111" s="52"/>
      <c r="EKU111" s="55"/>
      <c r="EKV111" s="55"/>
      <c r="EKW111" s="55"/>
      <c r="EKX111" s="51"/>
      <c r="EKY111" s="51"/>
      <c r="EKZ111" s="51"/>
      <c r="ELA111" s="56"/>
      <c r="ELB111" s="57"/>
      <c r="ELC111" s="57"/>
      <c r="ELD111" s="58"/>
      <c r="ELE111" s="49"/>
      <c r="ELF111" s="50"/>
      <c r="ELG111" s="49"/>
      <c r="ELH111" s="109"/>
      <c r="ELI111" s="52"/>
      <c r="ELJ111" s="52"/>
      <c r="ELK111" s="55"/>
      <c r="ELL111" s="55"/>
      <c r="ELM111" s="55"/>
      <c r="ELN111" s="51"/>
      <c r="ELO111" s="51"/>
      <c r="ELP111" s="51"/>
      <c r="ELQ111" s="56"/>
      <c r="ELR111" s="57"/>
      <c r="ELS111" s="57"/>
      <c r="ELT111" s="58"/>
      <c r="ELU111" s="49"/>
      <c r="ELV111" s="50"/>
      <c r="ELW111" s="49"/>
      <c r="ELX111" s="109"/>
      <c r="ELY111" s="52"/>
      <c r="ELZ111" s="52"/>
      <c r="EMA111" s="55"/>
      <c r="EMB111" s="55"/>
      <c r="EMC111" s="55"/>
      <c r="EMD111" s="51"/>
      <c r="EME111" s="51"/>
      <c r="EMF111" s="51"/>
      <c r="EMG111" s="56"/>
      <c r="EMH111" s="57"/>
      <c r="EMI111" s="57"/>
      <c r="EMJ111" s="58"/>
      <c r="EMK111" s="49"/>
      <c r="EML111" s="50"/>
      <c r="EMM111" s="49"/>
      <c r="EMN111" s="109"/>
      <c r="EMO111" s="52"/>
      <c r="EMP111" s="52"/>
      <c r="EMQ111" s="55"/>
      <c r="EMR111" s="55"/>
      <c r="EMS111" s="55"/>
      <c r="EMT111" s="51"/>
      <c r="EMU111" s="51"/>
      <c r="EMV111" s="51"/>
      <c r="EMW111" s="56"/>
      <c r="EMX111" s="57"/>
      <c r="EMY111" s="57"/>
      <c r="EMZ111" s="58"/>
      <c r="ENA111" s="49"/>
      <c r="ENB111" s="50"/>
      <c r="ENC111" s="49"/>
      <c r="END111" s="109"/>
      <c r="ENE111" s="52"/>
      <c r="ENF111" s="52"/>
      <c r="ENG111" s="55"/>
      <c r="ENH111" s="55"/>
      <c r="ENI111" s="55"/>
      <c r="ENJ111" s="51"/>
      <c r="ENK111" s="51"/>
      <c r="ENL111" s="51"/>
      <c r="ENM111" s="56"/>
      <c r="ENN111" s="57"/>
      <c r="ENO111" s="57"/>
      <c r="ENP111" s="58"/>
      <c r="ENQ111" s="49"/>
      <c r="ENR111" s="50"/>
      <c r="ENS111" s="49"/>
      <c r="ENT111" s="109"/>
      <c r="ENU111" s="52"/>
      <c r="ENV111" s="52"/>
      <c r="ENW111" s="55"/>
      <c r="ENX111" s="55"/>
      <c r="ENY111" s="55"/>
      <c r="ENZ111" s="51"/>
      <c r="EOA111" s="51"/>
      <c r="EOB111" s="51"/>
      <c r="EOC111" s="56"/>
      <c r="EOD111" s="57"/>
      <c r="EOE111" s="57"/>
      <c r="EOF111" s="58"/>
      <c r="EOG111" s="49"/>
      <c r="EOH111" s="50"/>
      <c r="EOI111" s="49"/>
      <c r="EOJ111" s="109"/>
      <c r="EOK111" s="52"/>
      <c r="EOL111" s="52"/>
      <c r="EOM111" s="55"/>
      <c r="EON111" s="55"/>
      <c r="EOO111" s="55"/>
      <c r="EOP111" s="51"/>
      <c r="EOQ111" s="51"/>
      <c r="EOR111" s="51"/>
      <c r="EOS111" s="56"/>
      <c r="EOT111" s="57"/>
      <c r="EOU111" s="57"/>
      <c r="EOV111" s="58"/>
      <c r="EOW111" s="49"/>
      <c r="EOX111" s="50"/>
      <c r="EOY111" s="49"/>
      <c r="EOZ111" s="109"/>
      <c r="EPA111" s="52"/>
      <c r="EPB111" s="52"/>
      <c r="EPC111" s="55"/>
      <c r="EPD111" s="55"/>
      <c r="EPE111" s="55"/>
      <c r="EPF111" s="51"/>
      <c r="EPG111" s="51"/>
      <c r="EPH111" s="51"/>
      <c r="EPI111" s="56"/>
      <c r="EPJ111" s="57"/>
      <c r="EPK111" s="57"/>
      <c r="EPL111" s="58"/>
      <c r="EPM111" s="49"/>
      <c r="EPN111" s="50"/>
      <c r="EPO111" s="49"/>
      <c r="EPP111" s="109"/>
      <c r="EPQ111" s="52"/>
      <c r="EPR111" s="52"/>
      <c r="EPS111" s="55"/>
      <c r="EPT111" s="55"/>
      <c r="EPU111" s="55"/>
      <c r="EPV111" s="51"/>
      <c r="EPW111" s="51"/>
      <c r="EPX111" s="51"/>
      <c r="EPY111" s="56"/>
      <c r="EPZ111" s="57"/>
      <c r="EQA111" s="57"/>
      <c r="EQB111" s="58"/>
      <c r="EQC111" s="49"/>
      <c r="EQD111" s="50"/>
      <c r="EQE111" s="49"/>
      <c r="EQF111" s="109"/>
      <c r="EQG111" s="52"/>
      <c r="EQH111" s="52"/>
      <c r="EQI111" s="55"/>
      <c r="EQJ111" s="55"/>
      <c r="EQK111" s="55"/>
      <c r="EQL111" s="51"/>
      <c r="EQM111" s="51"/>
      <c r="EQN111" s="51"/>
      <c r="EQO111" s="56"/>
      <c r="EQP111" s="57"/>
      <c r="EQQ111" s="57"/>
      <c r="EQR111" s="58"/>
      <c r="EQS111" s="49"/>
      <c r="EQT111" s="50"/>
      <c r="EQU111" s="49"/>
      <c r="EQV111" s="109"/>
      <c r="EQW111" s="52"/>
      <c r="EQX111" s="52"/>
      <c r="EQY111" s="55"/>
      <c r="EQZ111" s="55"/>
      <c r="ERA111" s="55"/>
      <c r="ERB111" s="51"/>
      <c r="ERC111" s="51"/>
      <c r="ERD111" s="51"/>
      <c r="ERE111" s="56"/>
      <c r="ERF111" s="57"/>
      <c r="ERG111" s="57"/>
      <c r="ERH111" s="58"/>
      <c r="ERI111" s="49"/>
      <c r="ERJ111" s="50"/>
      <c r="ERK111" s="49"/>
      <c r="ERL111" s="109"/>
      <c r="ERM111" s="52"/>
      <c r="ERN111" s="52"/>
      <c r="ERO111" s="55"/>
      <c r="ERP111" s="55"/>
      <c r="ERQ111" s="55"/>
      <c r="ERR111" s="51"/>
      <c r="ERS111" s="51"/>
      <c r="ERT111" s="51"/>
      <c r="ERU111" s="56"/>
      <c r="ERV111" s="57"/>
      <c r="ERW111" s="57"/>
      <c r="ERX111" s="58"/>
      <c r="ERY111" s="49"/>
      <c r="ERZ111" s="50"/>
      <c r="ESA111" s="49"/>
      <c r="ESB111" s="109"/>
      <c r="ESC111" s="52"/>
      <c r="ESD111" s="52"/>
      <c r="ESE111" s="55"/>
      <c r="ESF111" s="55"/>
      <c r="ESG111" s="55"/>
      <c r="ESH111" s="51"/>
      <c r="ESI111" s="51"/>
      <c r="ESJ111" s="51"/>
      <c r="ESK111" s="56"/>
      <c r="ESL111" s="57"/>
      <c r="ESM111" s="57"/>
      <c r="ESN111" s="58"/>
      <c r="ESO111" s="49"/>
      <c r="ESP111" s="50"/>
      <c r="ESQ111" s="49"/>
      <c r="ESR111" s="109"/>
      <c r="ESS111" s="52"/>
      <c r="EST111" s="52"/>
      <c r="ESU111" s="55"/>
      <c r="ESV111" s="55"/>
      <c r="ESW111" s="55"/>
      <c r="ESX111" s="51"/>
      <c r="ESY111" s="51"/>
      <c r="ESZ111" s="51"/>
      <c r="ETA111" s="56"/>
      <c r="ETB111" s="57"/>
      <c r="ETC111" s="57"/>
      <c r="ETD111" s="58"/>
      <c r="ETE111" s="49"/>
      <c r="ETF111" s="50"/>
      <c r="ETG111" s="49"/>
      <c r="ETH111" s="109"/>
      <c r="ETI111" s="52"/>
      <c r="ETJ111" s="52"/>
      <c r="ETK111" s="55"/>
      <c r="ETL111" s="55"/>
      <c r="ETM111" s="55"/>
      <c r="ETN111" s="51"/>
      <c r="ETO111" s="51"/>
      <c r="ETP111" s="51"/>
      <c r="ETQ111" s="56"/>
      <c r="ETR111" s="57"/>
      <c r="ETS111" s="57"/>
      <c r="ETT111" s="58"/>
      <c r="ETU111" s="49"/>
      <c r="ETV111" s="50"/>
      <c r="ETW111" s="49"/>
      <c r="ETX111" s="109"/>
      <c r="ETY111" s="52"/>
      <c r="ETZ111" s="52"/>
      <c r="EUA111" s="55"/>
      <c r="EUB111" s="55"/>
      <c r="EUC111" s="55"/>
      <c r="EUD111" s="51"/>
      <c r="EUE111" s="51"/>
      <c r="EUF111" s="51"/>
      <c r="EUG111" s="56"/>
      <c r="EUH111" s="57"/>
      <c r="EUI111" s="57"/>
      <c r="EUJ111" s="58"/>
      <c r="EUK111" s="49"/>
      <c r="EUL111" s="50"/>
      <c r="EUM111" s="49"/>
      <c r="EUN111" s="109"/>
      <c r="EUO111" s="52"/>
      <c r="EUP111" s="52"/>
      <c r="EUQ111" s="55"/>
      <c r="EUR111" s="55"/>
      <c r="EUS111" s="55"/>
      <c r="EUT111" s="51"/>
      <c r="EUU111" s="51"/>
      <c r="EUV111" s="51"/>
      <c r="EUW111" s="56"/>
      <c r="EUX111" s="57"/>
      <c r="EUY111" s="57"/>
      <c r="EUZ111" s="58"/>
      <c r="EVA111" s="49"/>
      <c r="EVB111" s="50"/>
      <c r="EVC111" s="49"/>
      <c r="EVD111" s="109"/>
      <c r="EVE111" s="52"/>
      <c r="EVF111" s="52"/>
      <c r="EVG111" s="55"/>
      <c r="EVH111" s="55"/>
      <c r="EVI111" s="55"/>
      <c r="EVJ111" s="51"/>
      <c r="EVK111" s="51"/>
      <c r="EVL111" s="51"/>
      <c r="EVM111" s="56"/>
      <c r="EVN111" s="57"/>
      <c r="EVO111" s="57"/>
      <c r="EVP111" s="58"/>
      <c r="EVQ111" s="49"/>
      <c r="EVR111" s="50"/>
      <c r="EVS111" s="49"/>
      <c r="EVT111" s="109"/>
      <c r="EVU111" s="52"/>
      <c r="EVV111" s="52"/>
      <c r="EVW111" s="55"/>
      <c r="EVX111" s="55"/>
      <c r="EVY111" s="55"/>
      <c r="EVZ111" s="51"/>
      <c r="EWA111" s="51"/>
      <c r="EWB111" s="51"/>
      <c r="EWC111" s="56"/>
      <c r="EWD111" s="57"/>
      <c r="EWE111" s="57"/>
      <c r="EWF111" s="58"/>
      <c r="EWG111" s="49"/>
      <c r="EWH111" s="50"/>
      <c r="EWI111" s="49"/>
      <c r="EWJ111" s="109"/>
      <c r="EWK111" s="52"/>
      <c r="EWL111" s="52"/>
      <c r="EWM111" s="55"/>
      <c r="EWN111" s="55"/>
      <c r="EWO111" s="55"/>
      <c r="EWP111" s="51"/>
      <c r="EWQ111" s="51"/>
      <c r="EWR111" s="51"/>
      <c r="EWS111" s="56"/>
      <c r="EWT111" s="57"/>
      <c r="EWU111" s="57"/>
      <c r="EWV111" s="58"/>
      <c r="EWW111" s="49"/>
      <c r="EWX111" s="50"/>
      <c r="EWY111" s="49"/>
      <c r="EWZ111" s="109"/>
      <c r="EXA111" s="52"/>
      <c r="EXB111" s="52"/>
      <c r="EXC111" s="55"/>
      <c r="EXD111" s="55"/>
      <c r="EXE111" s="55"/>
      <c r="EXF111" s="51"/>
      <c r="EXG111" s="51"/>
      <c r="EXH111" s="51"/>
      <c r="EXI111" s="56"/>
      <c r="EXJ111" s="57"/>
      <c r="EXK111" s="57"/>
      <c r="EXL111" s="58"/>
      <c r="EXM111" s="49"/>
      <c r="EXN111" s="50"/>
      <c r="EXO111" s="49"/>
      <c r="EXP111" s="109"/>
      <c r="EXQ111" s="52"/>
      <c r="EXR111" s="52"/>
      <c r="EXS111" s="55"/>
      <c r="EXT111" s="55"/>
      <c r="EXU111" s="55"/>
      <c r="EXV111" s="51"/>
      <c r="EXW111" s="51"/>
      <c r="EXX111" s="51"/>
      <c r="EXY111" s="56"/>
      <c r="EXZ111" s="57"/>
      <c r="EYA111" s="57"/>
      <c r="EYB111" s="58"/>
      <c r="EYC111" s="49"/>
      <c r="EYD111" s="50"/>
      <c r="EYE111" s="49"/>
      <c r="EYF111" s="109"/>
      <c r="EYG111" s="52"/>
      <c r="EYH111" s="52"/>
      <c r="EYI111" s="55"/>
      <c r="EYJ111" s="55"/>
      <c r="EYK111" s="55"/>
      <c r="EYL111" s="51"/>
      <c r="EYM111" s="51"/>
      <c r="EYN111" s="51"/>
      <c r="EYO111" s="56"/>
      <c r="EYP111" s="57"/>
      <c r="EYQ111" s="57"/>
      <c r="EYR111" s="58"/>
      <c r="EYS111" s="49"/>
      <c r="EYT111" s="50"/>
      <c r="EYU111" s="49"/>
      <c r="EYV111" s="109"/>
      <c r="EYW111" s="52"/>
      <c r="EYX111" s="52"/>
      <c r="EYY111" s="55"/>
      <c r="EYZ111" s="55"/>
      <c r="EZA111" s="55"/>
      <c r="EZB111" s="51"/>
      <c r="EZC111" s="51"/>
      <c r="EZD111" s="51"/>
      <c r="EZE111" s="56"/>
      <c r="EZF111" s="57"/>
      <c r="EZG111" s="57"/>
      <c r="EZH111" s="58"/>
      <c r="EZI111" s="49"/>
      <c r="EZJ111" s="50"/>
      <c r="EZK111" s="49"/>
      <c r="EZL111" s="109"/>
      <c r="EZM111" s="52"/>
      <c r="EZN111" s="52"/>
      <c r="EZO111" s="55"/>
      <c r="EZP111" s="55"/>
      <c r="EZQ111" s="55"/>
      <c r="EZR111" s="51"/>
      <c r="EZS111" s="51"/>
      <c r="EZT111" s="51"/>
      <c r="EZU111" s="56"/>
      <c r="EZV111" s="57"/>
      <c r="EZW111" s="57"/>
      <c r="EZX111" s="58"/>
      <c r="EZY111" s="49"/>
      <c r="EZZ111" s="50"/>
      <c r="FAA111" s="49"/>
      <c r="FAB111" s="109"/>
      <c r="FAC111" s="52"/>
      <c r="FAD111" s="52"/>
      <c r="FAE111" s="55"/>
      <c r="FAF111" s="55"/>
      <c r="FAG111" s="55"/>
      <c r="FAH111" s="51"/>
      <c r="FAI111" s="51"/>
      <c r="FAJ111" s="51"/>
      <c r="FAK111" s="56"/>
      <c r="FAL111" s="57"/>
      <c r="FAM111" s="57"/>
      <c r="FAN111" s="58"/>
      <c r="FAO111" s="49"/>
      <c r="FAP111" s="50"/>
      <c r="FAQ111" s="49"/>
      <c r="FAR111" s="109"/>
      <c r="FAS111" s="52"/>
      <c r="FAT111" s="52"/>
      <c r="FAU111" s="55"/>
      <c r="FAV111" s="55"/>
      <c r="FAW111" s="55"/>
      <c r="FAX111" s="51"/>
      <c r="FAY111" s="51"/>
      <c r="FAZ111" s="51"/>
      <c r="FBA111" s="56"/>
      <c r="FBB111" s="57"/>
      <c r="FBC111" s="57"/>
      <c r="FBD111" s="58"/>
      <c r="FBE111" s="49"/>
      <c r="FBF111" s="50"/>
      <c r="FBG111" s="49"/>
      <c r="FBH111" s="109"/>
      <c r="FBI111" s="52"/>
      <c r="FBJ111" s="52"/>
      <c r="FBK111" s="55"/>
      <c r="FBL111" s="55"/>
      <c r="FBM111" s="55"/>
      <c r="FBN111" s="51"/>
      <c r="FBO111" s="51"/>
      <c r="FBP111" s="51"/>
      <c r="FBQ111" s="56"/>
      <c r="FBR111" s="57"/>
      <c r="FBS111" s="57"/>
      <c r="FBT111" s="58"/>
      <c r="FBU111" s="49"/>
      <c r="FBV111" s="50"/>
      <c r="FBW111" s="49"/>
      <c r="FBX111" s="109"/>
      <c r="FBY111" s="52"/>
      <c r="FBZ111" s="52"/>
      <c r="FCA111" s="55"/>
      <c r="FCB111" s="55"/>
      <c r="FCC111" s="55"/>
      <c r="FCD111" s="51"/>
      <c r="FCE111" s="51"/>
      <c r="FCF111" s="51"/>
      <c r="FCG111" s="56"/>
      <c r="FCH111" s="57"/>
      <c r="FCI111" s="57"/>
      <c r="FCJ111" s="58"/>
      <c r="FCK111" s="49"/>
      <c r="FCL111" s="50"/>
      <c r="FCM111" s="49"/>
      <c r="FCN111" s="109"/>
      <c r="FCO111" s="52"/>
      <c r="FCP111" s="52"/>
      <c r="FCQ111" s="55"/>
      <c r="FCR111" s="55"/>
      <c r="FCS111" s="55"/>
      <c r="FCT111" s="51"/>
      <c r="FCU111" s="51"/>
      <c r="FCV111" s="51"/>
      <c r="FCW111" s="56"/>
      <c r="FCX111" s="57"/>
      <c r="FCY111" s="57"/>
      <c r="FCZ111" s="58"/>
      <c r="FDA111" s="49"/>
      <c r="FDB111" s="50"/>
      <c r="FDC111" s="49"/>
      <c r="FDD111" s="109"/>
      <c r="FDE111" s="52"/>
      <c r="FDF111" s="52"/>
      <c r="FDG111" s="55"/>
      <c r="FDH111" s="55"/>
      <c r="FDI111" s="55"/>
      <c r="FDJ111" s="51"/>
      <c r="FDK111" s="51"/>
      <c r="FDL111" s="51"/>
      <c r="FDM111" s="56"/>
      <c r="FDN111" s="57"/>
      <c r="FDO111" s="57"/>
      <c r="FDP111" s="58"/>
      <c r="FDQ111" s="49"/>
      <c r="FDR111" s="50"/>
      <c r="FDS111" s="49"/>
      <c r="FDT111" s="109"/>
      <c r="FDU111" s="52"/>
      <c r="FDV111" s="52"/>
      <c r="FDW111" s="55"/>
      <c r="FDX111" s="55"/>
      <c r="FDY111" s="55"/>
      <c r="FDZ111" s="51"/>
      <c r="FEA111" s="51"/>
      <c r="FEB111" s="51"/>
      <c r="FEC111" s="56"/>
      <c r="FED111" s="57"/>
      <c r="FEE111" s="57"/>
      <c r="FEF111" s="58"/>
      <c r="FEG111" s="49"/>
      <c r="FEH111" s="50"/>
      <c r="FEI111" s="49"/>
      <c r="FEJ111" s="109"/>
      <c r="FEK111" s="52"/>
      <c r="FEL111" s="52"/>
      <c r="FEM111" s="55"/>
      <c r="FEN111" s="55"/>
      <c r="FEO111" s="55"/>
      <c r="FEP111" s="51"/>
      <c r="FEQ111" s="51"/>
      <c r="FER111" s="51"/>
      <c r="FES111" s="56"/>
      <c r="FET111" s="57"/>
      <c r="FEU111" s="57"/>
      <c r="FEV111" s="58"/>
      <c r="FEW111" s="49"/>
      <c r="FEX111" s="50"/>
      <c r="FEY111" s="49"/>
      <c r="FEZ111" s="109"/>
      <c r="FFA111" s="52"/>
      <c r="FFB111" s="52"/>
      <c r="FFC111" s="55"/>
      <c r="FFD111" s="55"/>
      <c r="FFE111" s="55"/>
      <c r="FFF111" s="51"/>
      <c r="FFG111" s="51"/>
      <c r="FFH111" s="51"/>
      <c r="FFI111" s="56"/>
      <c r="FFJ111" s="57"/>
      <c r="FFK111" s="57"/>
      <c r="FFL111" s="58"/>
      <c r="FFM111" s="49"/>
      <c r="FFN111" s="50"/>
      <c r="FFO111" s="49"/>
      <c r="FFP111" s="109"/>
      <c r="FFQ111" s="52"/>
      <c r="FFR111" s="52"/>
      <c r="FFS111" s="55"/>
      <c r="FFT111" s="55"/>
      <c r="FFU111" s="55"/>
      <c r="FFV111" s="51"/>
      <c r="FFW111" s="51"/>
      <c r="FFX111" s="51"/>
      <c r="FFY111" s="56"/>
      <c r="FFZ111" s="57"/>
      <c r="FGA111" s="57"/>
      <c r="FGB111" s="58"/>
      <c r="FGC111" s="49"/>
      <c r="FGD111" s="50"/>
      <c r="FGE111" s="49"/>
      <c r="FGF111" s="109"/>
      <c r="FGG111" s="52"/>
      <c r="FGH111" s="52"/>
      <c r="FGI111" s="55"/>
      <c r="FGJ111" s="55"/>
      <c r="FGK111" s="55"/>
      <c r="FGL111" s="51"/>
      <c r="FGM111" s="51"/>
      <c r="FGN111" s="51"/>
      <c r="FGO111" s="56"/>
      <c r="FGP111" s="57"/>
      <c r="FGQ111" s="57"/>
      <c r="FGR111" s="58"/>
      <c r="FGS111" s="49"/>
      <c r="FGT111" s="50"/>
      <c r="FGU111" s="49"/>
      <c r="FGV111" s="109"/>
      <c r="FGW111" s="52"/>
      <c r="FGX111" s="52"/>
      <c r="FGY111" s="55"/>
      <c r="FGZ111" s="55"/>
      <c r="FHA111" s="55"/>
      <c r="FHB111" s="51"/>
      <c r="FHC111" s="51"/>
      <c r="FHD111" s="51"/>
      <c r="FHE111" s="56"/>
      <c r="FHF111" s="57"/>
      <c r="FHG111" s="57"/>
      <c r="FHH111" s="58"/>
      <c r="FHI111" s="49"/>
      <c r="FHJ111" s="50"/>
      <c r="FHK111" s="49"/>
      <c r="FHL111" s="109"/>
      <c r="FHM111" s="52"/>
      <c r="FHN111" s="52"/>
      <c r="FHO111" s="55"/>
      <c r="FHP111" s="55"/>
      <c r="FHQ111" s="55"/>
      <c r="FHR111" s="51"/>
      <c r="FHS111" s="51"/>
      <c r="FHT111" s="51"/>
      <c r="FHU111" s="56"/>
      <c r="FHV111" s="57"/>
      <c r="FHW111" s="57"/>
      <c r="FHX111" s="58"/>
      <c r="FHY111" s="49"/>
      <c r="FHZ111" s="50"/>
      <c r="FIA111" s="49"/>
      <c r="FIB111" s="109"/>
      <c r="FIC111" s="52"/>
      <c r="FID111" s="52"/>
      <c r="FIE111" s="55"/>
      <c r="FIF111" s="55"/>
      <c r="FIG111" s="55"/>
      <c r="FIH111" s="51"/>
      <c r="FII111" s="51"/>
      <c r="FIJ111" s="51"/>
      <c r="FIK111" s="56"/>
      <c r="FIL111" s="57"/>
      <c r="FIM111" s="57"/>
      <c r="FIN111" s="58"/>
      <c r="FIO111" s="49"/>
      <c r="FIP111" s="50"/>
      <c r="FIQ111" s="49"/>
      <c r="FIR111" s="109"/>
      <c r="FIS111" s="52"/>
      <c r="FIT111" s="52"/>
      <c r="FIU111" s="55"/>
      <c r="FIV111" s="55"/>
      <c r="FIW111" s="55"/>
      <c r="FIX111" s="51"/>
      <c r="FIY111" s="51"/>
      <c r="FIZ111" s="51"/>
      <c r="FJA111" s="56"/>
      <c r="FJB111" s="57"/>
      <c r="FJC111" s="57"/>
      <c r="FJD111" s="58"/>
      <c r="FJE111" s="49"/>
      <c r="FJF111" s="50"/>
      <c r="FJG111" s="49"/>
      <c r="FJH111" s="109"/>
      <c r="FJI111" s="52"/>
      <c r="FJJ111" s="52"/>
      <c r="FJK111" s="55"/>
      <c r="FJL111" s="55"/>
      <c r="FJM111" s="55"/>
      <c r="FJN111" s="51"/>
      <c r="FJO111" s="51"/>
      <c r="FJP111" s="51"/>
      <c r="FJQ111" s="56"/>
      <c r="FJR111" s="57"/>
      <c r="FJS111" s="57"/>
      <c r="FJT111" s="58"/>
      <c r="FJU111" s="49"/>
      <c r="FJV111" s="50"/>
      <c r="FJW111" s="49"/>
      <c r="FJX111" s="109"/>
      <c r="FJY111" s="52"/>
      <c r="FJZ111" s="52"/>
      <c r="FKA111" s="55"/>
      <c r="FKB111" s="55"/>
      <c r="FKC111" s="55"/>
      <c r="FKD111" s="51"/>
      <c r="FKE111" s="51"/>
      <c r="FKF111" s="51"/>
      <c r="FKG111" s="56"/>
      <c r="FKH111" s="57"/>
      <c r="FKI111" s="57"/>
      <c r="FKJ111" s="58"/>
      <c r="FKK111" s="49"/>
      <c r="FKL111" s="50"/>
      <c r="FKM111" s="49"/>
      <c r="FKN111" s="109"/>
      <c r="FKO111" s="52"/>
      <c r="FKP111" s="52"/>
      <c r="FKQ111" s="55"/>
      <c r="FKR111" s="55"/>
      <c r="FKS111" s="55"/>
      <c r="FKT111" s="51"/>
      <c r="FKU111" s="51"/>
      <c r="FKV111" s="51"/>
      <c r="FKW111" s="56"/>
      <c r="FKX111" s="57"/>
      <c r="FKY111" s="57"/>
      <c r="FKZ111" s="58"/>
      <c r="FLA111" s="49"/>
      <c r="FLB111" s="50"/>
      <c r="FLC111" s="49"/>
      <c r="FLD111" s="109"/>
      <c r="FLE111" s="52"/>
      <c r="FLF111" s="52"/>
      <c r="FLG111" s="55"/>
      <c r="FLH111" s="55"/>
      <c r="FLI111" s="55"/>
      <c r="FLJ111" s="51"/>
      <c r="FLK111" s="51"/>
      <c r="FLL111" s="51"/>
      <c r="FLM111" s="56"/>
      <c r="FLN111" s="57"/>
      <c r="FLO111" s="57"/>
      <c r="FLP111" s="58"/>
      <c r="FLQ111" s="49"/>
      <c r="FLR111" s="50"/>
      <c r="FLS111" s="49"/>
      <c r="FLT111" s="109"/>
      <c r="FLU111" s="52"/>
      <c r="FLV111" s="52"/>
      <c r="FLW111" s="55"/>
      <c r="FLX111" s="55"/>
      <c r="FLY111" s="55"/>
      <c r="FLZ111" s="51"/>
      <c r="FMA111" s="51"/>
      <c r="FMB111" s="51"/>
      <c r="FMC111" s="56"/>
      <c r="FMD111" s="57"/>
      <c r="FME111" s="57"/>
      <c r="FMF111" s="58"/>
      <c r="FMG111" s="49"/>
      <c r="FMH111" s="50"/>
      <c r="FMI111" s="49"/>
      <c r="FMJ111" s="109"/>
      <c r="FMK111" s="52"/>
      <c r="FML111" s="52"/>
      <c r="FMM111" s="55"/>
      <c r="FMN111" s="55"/>
      <c r="FMO111" s="55"/>
      <c r="FMP111" s="51"/>
      <c r="FMQ111" s="51"/>
      <c r="FMR111" s="51"/>
      <c r="FMS111" s="56"/>
      <c r="FMT111" s="57"/>
      <c r="FMU111" s="57"/>
      <c r="FMV111" s="58"/>
      <c r="FMW111" s="49"/>
      <c r="FMX111" s="50"/>
      <c r="FMY111" s="49"/>
      <c r="FMZ111" s="109"/>
      <c r="FNA111" s="52"/>
      <c r="FNB111" s="52"/>
      <c r="FNC111" s="55"/>
      <c r="FND111" s="55"/>
      <c r="FNE111" s="55"/>
      <c r="FNF111" s="51"/>
      <c r="FNG111" s="51"/>
      <c r="FNH111" s="51"/>
      <c r="FNI111" s="56"/>
      <c r="FNJ111" s="57"/>
      <c r="FNK111" s="57"/>
      <c r="FNL111" s="58"/>
      <c r="FNM111" s="49"/>
      <c r="FNN111" s="50"/>
      <c r="FNO111" s="49"/>
      <c r="FNP111" s="109"/>
      <c r="FNQ111" s="52"/>
      <c r="FNR111" s="52"/>
      <c r="FNS111" s="55"/>
      <c r="FNT111" s="55"/>
      <c r="FNU111" s="55"/>
      <c r="FNV111" s="51"/>
      <c r="FNW111" s="51"/>
      <c r="FNX111" s="51"/>
      <c r="FNY111" s="56"/>
      <c r="FNZ111" s="57"/>
      <c r="FOA111" s="57"/>
      <c r="FOB111" s="58"/>
      <c r="FOC111" s="49"/>
      <c r="FOD111" s="50"/>
      <c r="FOE111" s="49"/>
      <c r="FOF111" s="109"/>
      <c r="FOG111" s="52"/>
      <c r="FOH111" s="52"/>
      <c r="FOI111" s="55"/>
      <c r="FOJ111" s="55"/>
      <c r="FOK111" s="55"/>
      <c r="FOL111" s="51"/>
      <c r="FOM111" s="51"/>
      <c r="FON111" s="51"/>
      <c r="FOO111" s="56"/>
      <c r="FOP111" s="57"/>
      <c r="FOQ111" s="57"/>
      <c r="FOR111" s="58"/>
      <c r="FOS111" s="49"/>
      <c r="FOT111" s="50"/>
      <c r="FOU111" s="49"/>
      <c r="FOV111" s="109"/>
      <c r="FOW111" s="52"/>
      <c r="FOX111" s="52"/>
      <c r="FOY111" s="55"/>
      <c r="FOZ111" s="55"/>
      <c r="FPA111" s="55"/>
      <c r="FPB111" s="51"/>
      <c r="FPC111" s="51"/>
      <c r="FPD111" s="51"/>
      <c r="FPE111" s="56"/>
      <c r="FPF111" s="57"/>
      <c r="FPG111" s="57"/>
      <c r="FPH111" s="58"/>
      <c r="FPI111" s="49"/>
      <c r="FPJ111" s="50"/>
      <c r="FPK111" s="49"/>
      <c r="FPL111" s="109"/>
      <c r="FPM111" s="52"/>
      <c r="FPN111" s="52"/>
      <c r="FPO111" s="55"/>
      <c r="FPP111" s="55"/>
      <c r="FPQ111" s="55"/>
      <c r="FPR111" s="51"/>
      <c r="FPS111" s="51"/>
      <c r="FPT111" s="51"/>
      <c r="FPU111" s="56"/>
      <c r="FPV111" s="57"/>
      <c r="FPW111" s="57"/>
      <c r="FPX111" s="58"/>
      <c r="FPY111" s="49"/>
      <c r="FPZ111" s="50"/>
      <c r="FQA111" s="49"/>
      <c r="FQB111" s="109"/>
      <c r="FQC111" s="52"/>
      <c r="FQD111" s="52"/>
      <c r="FQE111" s="55"/>
      <c r="FQF111" s="55"/>
      <c r="FQG111" s="55"/>
      <c r="FQH111" s="51"/>
      <c r="FQI111" s="51"/>
      <c r="FQJ111" s="51"/>
      <c r="FQK111" s="56"/>
      <c r="FQL111" s="57"/>
      <c r="FQM111" s="57"/>
      <c r="FQN111" s="58"/>
      <c r="FQO111" s="49"/>
      <c r="FQP111" s="50"/>
      <c r="FQQ111" s="49"/>
      <c r="FQR111" s="109"/>
      <c r="FQS111" s="52"/>
      <c r="FQT111" s="52"/>
      <c r="FQU111" s="55"/>
      <c r="FQV111" s="55"/>
      <c r="FQW111" s="55"/>
      <c r="FQX111" s="51"/>
      <c r="FQY111" s="51"/>
      <c r="FQZ111" s="51"/>
      <c r="FRA111" s="56"/>
      <c r="FRB111" s="57"/>
      <c r="FRC111" s="57"/>
      <c r="FRD111" s="58"/>
      <c r="FRE111" s="49"/>
      <c r="FRF111" s="50"/>
      <c r="FRG111" s="49"/>
      <c r="FRH111" s="109"/>
      <c r="FRI111" s="52"/>
      <c r="FRJ111" s="52"/>
      <c r="FRK111" s="55"/>
      <c r="FRL111" s="55"/>
      <c r="FRM111" s="55"/>
      <c r="FRN111" s="51"/>
      <c r="FRO111" s="51"/>
      <c r="FRP111" s="51"/>
      <c r="FRQ111" s="56"/>
      <c r="FRR111" s="57"/>
      <c r="FRS111" s="57"/>
      <c r="FRT111" s="58"/>
      <c r="FRU111" s="49"/>
      <c r="FRV111" s="50"/>
      <c r="FRW111" s="49"/>
      <c r="FRX111" s="109"/>
      <c r="FRY111" s="52"/>
      <c r="FRZ111" s="52"/>
      <c r="FSA111" s="55"/>
      <c r="FSB111" s="55"/>
      <c r="FSC111" s="55"/>
      <c r="FSD111" s="51"/>
      <c r="FSE111" s="51"/>
      <c r="FSF111" s="51"/>
      <c r="FSG111" s="56"/>
      <c r="FSH111" s="57"/>
      <c r="FSI111" s="57"/>
      <c r="FSJ111" s="58"/>
      <c r="FSK111" s="49"/>
      <c r="FSL111" s="50"/>
      <c r="FSM111" s="49"/>
      <c r="FSN111" s="109"/>
      <c r="FSO111" s="52"/>
      <c r="FSP111" s="52"/>
      <c r="FSQ111" s="55"/>
      <c r="FSR111" s="55"/>
      <c r="FSS111" s="55"/>
      <c r="FST111" s="51"/>
      <c r="FSU111" s="51"/>
      <c r="FSV111" s="51"/>
      <c r="FSW111" s="56"/>
      <c r="FSX111" s="57"/>
      <c r="FSY111" s="57"/>
      <c r="FSZ111" s="58"/>
      <c r="FTA111" s="49"/>
      <c r="FTB111" s="50"/>
      <c r="FTC111" s="49"/>
      <c r="FTD111" s="109"/>
      <c r="FTE111" s="52"/>
      <c r="FTF111" s="52"/>
      <c r="FTG111" s="55"/>
      <c r="FTH111" s="55"/>
      <c r="FTI111" s="55"/>
      <c r="FTJ111" s="51"/>
      <c r="FTK111" s="51"/>
      <c r="FTL111" s="51"/>
      <c r="FTM111" s="56"/>
      <c r="FTN111" s="57"/>
      <c r="FTO111" s="57"/>
      <c r="FTP111" s="58"/>
      <c r="FTQ111" s="49"/>
      <c r="FTR111" s="50"/>
      <c r="FTS111" s="49"/>
      <c r="FTT111" s="109"/>
      <c r="FTU111" s="52"/>
      <c r="FTV111" s="52"/>
      <c r="FTW111" s="55"/>
      <c r="FTX111" s="55"/>
      <c r="FTY111" s="55"/>
      <c r="FTZ111" s="51"/>
      <c r="FUA111" s="51"/>
      <c r="FUB111" s="51"/>
      <c r="FUC111" s="56"/>
      <c r="FUD111" s="57"/>
      <c r="FUE111" s="57"/>
      <c r="FUF111" s="58"/>
      <c r="FUG111" s="49"/>
      <c r="FUH111" s="50"/>
      <c r="FUI111" s="49"/>
      <c r="FUJ111" s="109"/>
      <c r="FUK111" s="52"/>
      <c r="FUL111" s="52"/>
      <c r="FUM111" s="55"/>
      <c r="FUN111" s="55"/>
      <c r="FUO111" s="55"/>
      <c r="FUP111" s="51"/>
      <c r="FUQ111" s="51"/>
      <c r="FUR111" s="51"/>
      <c r="FUS111" s="56"/>
      <c r="FUT111" s="57"/>
      <c r="FUU111" s="57"/>
      <c r="FUV111" s="58"/>
      <c r="FUW111" s="49"/>
      <c r="FUX111" s="50"/>
      <c r="FUY111" s="49"/>
      <c r="FUZ111" s="109"/>
      <c r="FVA111" s="52"/>
      <c r="FVB111" s="52"/>
      <c r="FVC111" s="55"/>
      <c r="FVD111" s="55"/>
      <c r="FVE111" s="55"/>
      <c r="FVF111" s="51"/>
      <c r="FVG111" s="51"/>
      <c r="FVH111" s="51"/>
      <c r="FVI111" s="56"/>
      <c r="FVJ111" s="57"/>
      <c r="FVK111" s="57"/>
      <c r="FVL111" s="58"/>
      <c r="FVM111" s="49"/>
      <c r="FVN111" s="50"/>
      <c r="FVO111" s="49"/>
      <c r="FVP111" s="109"/>
      <c r="FVQ111" s="52"/>
      <c r="FVR111" s="52"/>
      <c r="FVS111" s="55"/>
      <c r="FVT111" s="55"/>
      <c r="FVU111" s="55"/>
      <c r="FVV111" s="51"/>
      <c r="FVW111" s="51"/>
      <c r="FVX111" s="51"/>
      <c r="FVY111" s="56"/>
      <c r="FVZ111" s="57"/>
      <c r="FWA111" s="57"/>
      <c r="FWB111" s="58"/>
      <c r="FWC111" s="49"/>
      <c r="FWD111" s="50"/>
      <c r="FWE111" s="49"/>
      <c r="FWF111" s="109"/>
      <c r="FWG111" s="52"/>
      <c r="FWH111" s="52"/>
      <c r="FWI111" s="55"/>
      <c r="FWJ111" s="55"/>
      <c r="FWK111" s="55"/>
      <c r="FWL111" s="51"/>
      <c r="FWM111" s="51"/>
      <c r="FWN111" s="51"/>
      <c r="FWO111" s="56"/>
      <c r="FWP111" s="57"/>
      <c r="FWQ111" s="57"/>
      <c r="FWR111" s="58"/>
      <c r="FWS111" s="49"/>
      <c r="FWT111" s="50"/>
      <c r="FWU111" s="49"/>
      <c r="FWV111" s="109"/>
      <c r="FWW111" s="52"/>
      <c r="FWX111" s="52"/>
      <c r="FWY111" s="55"/>
      <c r="FWZ111" s="55"/>
      <c r="FXA111" s="55"/>
      <c r="FXB111" s="51"/>
      <c r="FXC111" s="51"/>
      <c r="FXD111" s="51"/>
      <c r="FXE111" s="56"/>
      <c r="FXF111" s="57"/>
      <c r="FXG111" s="57"/>
      <c r="FXH111" s="58"/>
      <c r="FXI111" s="49"/>
      <c r="FXJ111" s="50"/>
      <c r="FXK111" s="49"/>
      <c r="FXL111" s="109"/>
      <c r="FXM111" s="52"/>
      <c r="FXN111" s="52"/>
      <c r="FXO111" s="55"/>
      <c r="FXP111" s="55"/>
      <c r="FXQ111" s="55"/>
      <c r="FXR111" s="51"/>
      <c r="FXS111" s="51"/>
      <c r="FXT111" s="51"/>
      <c r="FXU111" s="56"/>
      <c r="FXV111" s="57"/>
      <c r="FXW111" s="57"/>
      <c r="FXX111" s="58"/>
      <c r="FXY111" s="49"/>
      <c r="FXZ111" s="50"/>
      <c r="FYA111" s="49"/>
      <c r="FYB111" s="109"/>
      <c r="FYC111" s="52"/>
      <c r="FYD111" s="52"/>
      <c r="FYE111" s="55"/>
      <c r="FYF111" s="55"/>
      <c r="FYG111" s="55"/>
      <c r="FYH111" s="51"/>
      <c r="FYI111" s="51"/>
      <c r="FYJ111" s="51"/>
      <c r="FYK111" s="56"/>
      <c r="FYL111" s="57"/>
      <c r="FYM111" s="57"/>
      <c r="FYN111" s="58"/>
      <c r="FYO111" s="49"/>
      <c r="FYP111" s="50"/>
      <c r="FYQ111" s="49"/>
      <c r="FYR111" s="109"/>
      <c r="FYS111" s="52"/>
      <c r="FYT111" s="52"/>
      <c r="FYU111" s="55"/>
      <c r="FYV111" s="55"/>
      <c r="FYW111" s="55"/>
      <c r="FYX111" s="51"/>
      <c r="FYY111" s="51"/>
      <c r="FYZ111" s="51"/>
      <c r="FZA111" s="56"/>
      <c r="FZB111" s="57"/>
      <c r="FZC111" s="57"/>
      <c r="FZD111" s="58"/>
      <c r="FZE111" s="49"/>
      <c r="FZF111" s="50"/>
      <c r="FZG111" s="49"/>
      <c r="FZH111" s="109"/>
      <c r="FZI111" s="52"/>
      <c r="FZJ111" s="52"/>
      <c r="FZK111" s="55"/>
      <c r="FZL111" s="55"/>
      <c r="FZM111" s="55"/>
      <c r="FZN111" s="51"/>
      <c r="FZO111" s="51"/>
      <c r="FZP111" s="51"/>
      <c r="FZQ111" s="56"/>
      <c r="FZR111" s="57"/>
      <c r="FZS111" s="57"/>
      <c r="FZT111" s="58"/>
      <c r="FZU111" s="49"/>
      <c r="FZV111" s="50"/>
      <c r="FZW111" s="49"/>
      <c r="FZX111" s="109"/>
      <c r="FZY111" s="52"/>
      <c r="FZZ111" s="52"/>
      <c r="GAA111" s="55"/>
      <c r="GAB111" s="55"/>
      <c r="GAC111" s="55"/>
      <c r="GAD111" s="51"/>
      <c r="GAE111" s="51"/>
      <c r="GAF111" s="51"/>
      <c r="GAG111" s="56"/>
      <c r="GAH111" s="57"/>
      <c r="GAI111" s="57"/>
      <c r="GAJ111" s="58"/>
      <c r="GAK111" s="49"/>
      <c r="GAL111" s="50"/>
      <c r="GAM111" s="49"/>
      <c r="GAN111" s="109"/>
      <c r="GAO111" s="52"/>
      <c r="GAP111" s="52"/>
      <c r="GAQ111" s="55"/>
      <c r="GAR111" s="55"/>
      <c r="GAS111" s="55"/>
      <c r="GAT111" s="51"/>
      <c r="GAU111" s="51"/>
      <c r="GAV111" s="51"/>
      <c r="GAW111" s="56"/>
      <c r="GAX111" s="57"/>
      <c r="GAY111" s="57"/>
      <c r="GAZ111" s="58"/>
      <c r="GBA111" s="49"/>
      <c r="GBB111" s="50"/>
      <c r="GBC111" s="49"/>
      <c r="GBD111" s="109"/>
      <c r="GBE111" s="52"/>
      <c r="GBF111" s="52"/>
      <c r="GBG111" s="55"/>
      <c r="GBH111" s="55"/>
      <c r="GBI111" s="55"/>
      <c r="GBJ111" s="51"/>
      <c r="GBK111" s="51"/>
      <c r="GBL111" s="51"/>
      <c r="GBM111" s="56"/>
      <c r="GBN111" s="57"/>
      <c r="GBO111" s="57"/>
      <c r="GBP111" s="58"/>
      <c r="GBQ111" s="49"/>
      <c r="GBR111" s="50"/>
      <c r="GBS111" s="49"/>
      <c r="GBT111" s="109"/>
      <c r="GBU111" s="52"/>
      <c r="GBV111" s="52"/>
      <c r="GBW111" s="55"/>
      <c r="GBX111" s="55"/>
      <c r="GBY111" s="55"/>
      <c r="GBZ111" s="51"/>
      <c r="GCA111" s="51"/>
      <c r="GCB111" s="51"/>
      <c r="GCC111" s="56"/>
      <c r="GCD111" s="57"/>
      <c r="GCE111" s="57"/>
      <c r="GCF111" s="58"/>
      <c r="GCG111" s="49"/>
      <c r="GCH111" s="50"/>
      <c r="GCI111" s="49"/>
      <c r="GCJ111" s="109"/>
      <c r="GCK111" s="52"/>
      <c r="GCL111" s="52"/>
      <c r="GCM111" s="55"/>
      <c r="GCN111" s="55"/>
      <c r="GCO111" s="55"/>
      <c r="GCP111" s="51"/>
      <c r="GCQ111" s="51"/>
      <c r="GCR111" s="51"/>
      <c r="GCS111" s="56"/>
      <c r="GCT111" s="57"/>
      <c r="GCU111" s="57"/>
      <c r="GCV111" s="58"/>
      <c r="GCW111" s="49"/>
      <c r="GCX111" s="50"/>
      <c r="GCY111" s="49"/>
      <c r="GCZ111" s="109"/>
      <c r="GDA111" s="52"/>
      <c r="GDB111" s="52"/>
      <c r="GDC111" s="55"/>
      <c r="GDD111" s="55"/>
      <c r="GDE111" s="55"/>
      <c r="GDF111" s="51"/>
      <c r="GDG111" s="51"/>
      <c r="GDH111" s="51"/>
      <c r="GDI111" s="56"/>
      <c r="GDJ111" s="57"/>
      <c r="GDK111" s="57"/>
      <c r="GDL111" s="58"/>
      <c r="GDM111" s="49"/>
      <c r="GDN111" s="50"/>
      <c r="GDO111" s="49"/>
      <c r="GDP111" s="109"/>
      <c r="GDQ111" s="52"/>
      <c r="GDR111" s="52"/>
      <c r="GDS111" s="55"/>
      <c r="GDT111" s="55"/>
      <c r="GDU111" s="55"/>
      <c r="GDV111" s="51"/>
      <c r="GDW111" s="51"/>
      <c r="GDX111" s="51"/>
      <c r="GDY111" s="56"/>
      <c r="GDZ111" s="57"/>
      <c r="GEA111" s="57"/>
      <c r="GEB111" s="58"/>
      <c r="GEC111" s="49"/>
      <c r="GED111" s="50"/>
      <c r="GEE111" s="49"/>
      <c r="GEF111" s="109"/>
      <c r="GEG111" s="52"/>
      <c r="GEH111" s="52"/>
      <c r="GEI111" s="55"/>
      <c r="GEJ111" s="55"/>
      <c r="GEK111" s="55"/>
      <c r="GEL111" s="51"/>
      <c r="GEM111" s="51"/>
      <c r="GEN111" s="51"/>
      <c r="GEO111" s="56"/>
      <c r="GEP111" s="57"/>
      <c r="GEQ111" s="57"/>
      <c r="GER111" s="58"/>
      <c r="GES111" s="49"/>
      <c r="GET111" s="50"/>
      <c r="GEU111" s="49"/>
      <c r="GEV111" s="109"/>
      <c r="GEW111" s="52"/>
      <c r="GEX111" s="52"/>
      <c r="GEY111" s="55"/>
      <c r="GEZ111" s="55"/>
      <c r="GFA111" s="55"/>
      <c r="GFB111" s="51"/>
      <c r="GFC111" s="51"/>
      <c r="GFD111" s="51"/>
      <c r="GFE111" s="56"/>
      <c r="GFF111" s="57"/>
      <c r="GFG111" s="57"/>
      <c r="GFH111" s="58"/>
      <c r="GFI111" s="49"/>
      <c r="GFJ111" s="50"/>
      <c r="GFK111" s="49"/>
      <c r="GFL111" s="109"/>
      <c r="GFM111" s="52"/>
      <c r="GFN111" s="52"/>
      <c r="GFO111" s="55"/>
      <c r="GFP111" s="55"/>
      <c r="GFQ111" s="55"/>
      <c r="GFR111" s="51"/>
      <c r="GFS111" s="51"/>
      <c r="GFT111" s="51"/>
      <c r="GFU111" s="56"/>
      <c r="GFV111" s="57"/>
      <c r="GFW111" s="57"/>
      <c r="GFX111" s="58"/>
      <c r="GFY111" s="49"/>
      <c r="GFZ111" s="50"/>
      <c r="GGA111" s="49"/>
      <c r="GGB111" s="109"/>
      <c r="GGC111" s="52"/>
      <c r="GGD111" s="52"/>
      <c r="GGE111" s="55"/>
      <c r="GGF111" s="55"/>
      <c r="GGG111" s="55"/>
      <c r="GGH111" s="51"/>
      <c r="GGI111" s="51"/>
      <c r="GGJ111" s="51"/>
      <c r="GGK111" s="56"/>
      <c r="GGL111" s="57"/>
      <c r="GGM111" s="57"/>
      <c r="GGN111" s="58"/>
      <c r="GGO111" s="49"/>
      <c r="GGP111" s="50"/>
      <c r="GGQ111" s="49"/>
      <c r="GGR111" s="109"/>
      <c r="GGS111" s="52"/>
      <c r="GGT111" s="52"/>
      <c r="GGU111" s="55"/>
      <c r="GGV111" s="55"/>
      <c r="GGW111" s="55"/>
      <c r="GGX111" s="51"/>
      <c r="GGY111" s="51"/>
      <c r="GGZ111" s="51"/>
      <c r="GHA111" s="56"/>
      <c r="GHB111" s="57"/>
      <c r="GHC111" s="57"/>
      <c r="GHD111" s="58"/>
      <c r="GHE111" s="49"/>
      <c r="GHF111" s="50"/>
      <c r="GHG111" s="49"/>
      <c r="GHH111" s="109"/>
      <c r="GHI111" s="52"/>
      <c r="GHJ111" s="52"/>
      <c r="GHK111" s="55"/>
      <c r="GHL111" s="55"/>
      <c r="GHM111" s="55"/>
      <c r="GHN111" s="51"/>
      <c r="GHO111" s="51"/>
      <c r="GHP111" s="51"/>
      <c r="GHQ111" s="56"/>
      <c r="GHR111" s="57"/>
      <c r="GHS111" s="57"/>
      <c r="GHT111" s="58"/>
      <c r="GHU111" s="49"/>
      <c r="GHV111" s="50"/>
      <c r="GHW111" s="49"/>
      <c r="GHX111" s="109"/>
      <c r="GHY111" s="52"/>
      <c r="GHZ111" s="52"/>
      <c r="GIA111" s="55"/>
      <c r="GIB111" s="55"/>
      <c r="GIC111" s="55"/>
      <c r="GID111" s="51"/>
      <c r="GIE111" s="51"/>
      <c r="GIF111" s="51"/>
      <c r="GIG111" s="56"/>
      <c r="GIH111" s="57"/>
      <c r="GII111" s="57"/>
      <c r="GIJ111" s="58"/>
      <c r="GIK111" s="49"/>
      <c r="GIL111" s="50"/>
      <c r="GIM111" s="49"/>
      <c r="GIN111" s="109"/>
      <c r="GIO111" s="52"/>
      <c r="GIP111" s="52"/>
      <c r="GIQ111" s="55"/>
      <c r="GIR111" s="55"/>
      <c r="GIS111" s="55"/>
      <c r="GIT111" s="51"/>
      <c r="GIU111" s="51"/>
      <c r="GIV111" s="51"/>
      <c r="GIW111" s="56"/>
      <c r="GIX111" s="57"/>
      <c r="GIY111" s="57"/>
      <c r="GIZ111" s="58"/>
      <c r="GJA111" s="49"/>
      <c r="GJB111" s="50"/>
      <c r="GJC111" s="49"/>
      <c r="GJD111" s="109"/>
      <c r="GJE111" s="52"/>
      <c r="GJF111" s="52"/>
      <c r="GJG111" s="55"/>
      <c r="GJH111" s="55"/>
      <c r="GJI111" s="55"/>
      <c r="GJJ111" s="51"/>
      <c r="GJK111" s="51"/>
      <c r="GJL111" s="51"/>
      <c r="GJM111" s="56"/>
      <c r="GJN111" s="57"/>
      <c r="GJO111" s="57"/>
      <c r="GJP111" s="58"/>
      <c r="GJQ111" s="49"/>
      <c r="GJR111" s="50"/>
      <c r="GJS111" s="49"/>
      <c r="GJT111" s="109"/>
      <c r="GJU111" s="52"/>
      <c r="GJV111" s="52"/>
      <c r="GJW111" s="55"/>
      <c r="GJX111" s="55"/>
      <c r="GJY111" s="55"/>
      <c r="GJZ111" s="51"/>
      <c r="GKA111" s="51"/>
      <c r="GKB111" s="51"/>
      <c r="GKC111" s="56"/>
      <c r="GKD111" s="57"/>
      <c r="GKE111" s="57"/>
      <c r="GKF111" s="58"/>
      <c r="GKG111" s="49"/>
      <c r="GKH111" s="50"/>
      <c r="GKI111" s="49"/>
      <c r="GKJ111" s="109"/>
      <c r="GKK111" s="52"/>
      <c r="GKL111" s="52"/>
      <c r="GKM111" s="55"/>
      <c r="GKN111" s="55"/>
      <c r="GKO111" s="55"/>
      <c r="GKP111" s="51"/>
      <c r="GKQ111" s="51"/>
      <c r="GKR111" s="51"/>
      <c r="GKS111" s="56"/>
      <c r="GKT111" s="57"/>
      <c r="GKU111" s="57"/>
      <c r="GKV111" s="58"/>
      <c r="GKW111" s="49"/>
      <c r="GKX111" s="50"/>
      <c r="GKY111" s="49"/>
      <c r="GKZ111" s="109"/>
      <c r="GLA111" s="52"/>
      <c r="GLB111" s="52"/>
      <c r="GLC111" s="55"/>
      <c r="GLD111" s="55"/>
      <c r="GLE111" s="55"/>
      <c r="GLF111" s="51"/>
      <c r="GLG111" s="51"/>
      <c r="GLH111" s="51"/>
      <c r="GLI111" s="56"/>
      <c r="GLJ111" s="57"/>
      <c r="GLK111" s="57"/>
      <c r="GLL111" s="58"/>
      <c r="GLM111" s="49"/>
      <c r="GLN111" s="50"/>
      <c r="GLO111" s="49"/>
      <c r="GLP111" s="109"/>
      <c r="GLQ111" s="52"/>
      <c r="GLR111" s="52"/>
      <c r="GLS111" s="55"/>
      <c r="GLT111" s="55"/>
      <c r="GLU111" s="55"/>
      <c r="GLV111" s="51"/>
      <c r="GLW111" s="51"/>
      <c r="GLX111" s="51"/>
      <c r="GLY111" s="56"/>
      <c r="GLZ111" s="57"/>
      <c r="GMA111" s="57"/>
      <c r="GMB111" s="58"/>
      <c r="GMC111" s="49"/>
      <c r="GMD111" s="50"/>
      <c r="GME111" s="49"/>
      <c r="GMF111" s="109"/>
      <c r="GMG111" s="52"/>
      <c r="GMH111" s="52"/>
      <c r="GMI111" s="55"/>
      <c r="GMJ111" s="55"/>
      <c r="GMK111" s="55"/>
      <c r="GML111" s="51"/>
      <c r="GMM111" s="51"/>
      <c r="GMN111" s="51"/>
      <c r="GMO111" s="56"/>
      <c r="GMP111" s="57"/>
      <c r="GMQ111" s="57"/>
      <c r="GMR111" s="58"/>
      <c r="GMS111" s="49"/>
      <c r="GMT111" s="50"/>
      <c r="GMU111" s="49"/>
      <c r="GMV111" s="109"/>
      <c r="GMW111" s="52"/>
      <c r="GMX111" s="52"/>
      <c r="GMY111" s="55"/>
      <c r="GMZ111" s="55"/>
      <c r="GNA111" s="55"/>
      <c r="GNB111" s="51"/>
      <c r="GNC111" s="51"/>
      <c r="GND111" s="51"/>
      <c r="GNE111" s="56"/>
      <c r="GNF111" s="57"/>
      <c r="GNG111" s="57"/>
      <c r="GNH111" s="58"/>
      <c r="GNI111" s="49"/>
      <c r="GNJ111" s="50"/>
      <c r="GNK111" s="49"/>
      <c r="GNL111" s="109"/>
      <c r="GNM111" s="52"/>
      <c r="GNN111" s="52"/>
      <c r="GNO111" s="55"/>
      <c r="GNP111" s="55"/>
      <c r="GNQ111" s="55"/>
      <c r="GNR111" s="51"/>
      <c r="GNS111" s="51"/>
      <c r="GNT111" s="51"/>
      <c r="GNU111" s="56"/>
      <c r="GNV111" s="57"/>
      <c r="GNW111" s="57"/>
      <c r="GNX111" s="58"/>
      <c r="GNY111" s="49"/>
      <c r="GNZ111" s="50"/>
      <c r="GOA111" s="49"/>
      <c r="GOB111" s="109"/>
      <c r="GOC111" s="52"/>
      <c r="GOD111" s="52"/>
      <c r="GOE111" s="55"/>
      <c r="GOF111" s="55"/>
      <c r="GOG111" s="55"/>
      <c r="GOH111" s="51"/>
      <c r="GOI111" s="51"/>
      <c r="GOJ111" s="51"/>
      <c r="GOK111" s="56"/>
      <c r="GOL111" s="57"/>
      <c r="GOM111" s="57"/>
      <c r="GON111" s="58"/>
      <c r="GOO111" s="49"/>
      <c r="GOP111" s="50"/>
      <c r="GOQ111" s="49"/>
      <c r="GOR111" s="109"/>
      <c r="GOS111" s="52"/>
      <c r="GOT111" s="52"/>
      <c r="GOU111" s="55"/>
      <c r="GOV111" s="55"/>
      <c r="GOW111" s="55"/>
      <c r="GOX111" s="51"/>
      <c r="GOY111" s="51"/>
      <c r="GOZ111" s="51"/>
      <c r="GPA111" s="56"/>
      <c r="GPB111" s="57"/>
      <c r="GPC111" s="57"/>
      <c r="GPD111" s="58"/>
      <c r="GPE111" s="49"/>
      <c r="GPF111" s="50"/>
      <c r="GPG111" s="49"/>
      <c r="GPH111" s="109"/>
      <c r="GPI111" s="52"/>
      <c r="GPJ111" s="52"/>
      <c r="GPK111" s="55"/>
      <c r="GPL111" s="55"/>
      <c r="GPM111" s="55"/>
      <c r="GPN111" s="51"/>
      <c r="GPO111" s="51"/>
      <c r="GPP111" s="51"/>
      <c r="GPQ111" s="56"/>
      <c r="GPR111" s="57"/>
      <c r="GPS111" s="57"/>
      <c r="GPT111" s="58"/>
      <c r="GPU111" s="49"/>
      <c r="GPV111" s="50"/>
      <c r="GPW111" s="49"/>
      <c r="GPX111" s="109"/>
      <c r="GPY111" s="52"/>
      <c r="GPZ111" s="52"/>
      <c r="GQA111" s="55"/>
      <c r="GQB111" s="55"/>
      <c r="GQC111" s="55"/>
      <c r="GQD111" s="51"/>
      <c r="GQE111" s="51"/>
      <c r="GQF111" s="51"/>
      <c r="GQG111" s="56"/>
      <c r="GQH111" s="57"/>
      <c r="GQI111" s="57"/>
      <c r="GQJ111" s="58"/>
      <c r="GQK111" s="49"/>
      <c r="GQL111" s="50"/>
      <c r="GQM111" s="49"/>
      <c r="GQN111" s="109"/>
      <c r="GQO111" s="52"/>
      <c r="GQP111" s="52"/>
      <c r="GQQ111" s="55"/>
      <c r="GQR111" s="55"/>
      <c r="GQS111" s="55"/>
      <c r="GQT111" s="51"/>
      <c r="GQU111" s="51"/>
      <c r="GQV111" s="51"/>
      <c r="GQW111" s="56"/>
      <c r="GQX111" s="57"/>
      <c r="GQY111" s="57"/>
      <c r="GQZ111" s="58"/>
      <c r="GRA111" s="49"/>
      <c r="GRB111" s="50"/>
      <c r="GRC111" s="49"/>
      <c r="GRD111" s="109"/>
      <c r="GRE111" s="52"/>
      <c r="GRF111" s="52"/>
      <c r="GRG111" s="55"/>
      <c r="GRH111" s="55"/>
      <c r="GRI111" s="55"/>
      <c r="GRJ111" s="51"/>
      <c r="GRK111" s="51"/>
      <c r="GRL111" s="51"/>
      <c r="GRM111" s="56"/>
      <c r="GRN111" s="57"/>
      <c r="GRO111" s="57"/>
      <c r="GRP111" s="58"/>
      <c r="GRQ111" s="49"/>
      <c r="GRR111" s="50"/>
      <c r="GRS111" s="49"/>
      <c r="GRT111" s="109"/>
      <c r="GRU111" s="52"/>
      <c r="GRV111" s="52"/>
      <c r="GRW111" s="55"/>
      <c r="GRX111" s="55"/>
      <c r="GRY111" s="55"/>
      <c r="GRZ111" s="51"/>
      <c r="GSA111" s="51"/>
      <c r="GSB111" s="51"/>
      <c r="GSC111" s="56"/>
      <c r="GSD111" s="57"/>
      <c r="GSE111" s="57"/>
      <c r="GSF111" s="58"/>
      <c r="GSG111" s="49"/>
      <c r="GSH111" s="50"/>
      <c r="GSI111" s="49"/>
      <c r="GSJ111" s="109"/>
      <c r="GSK111" s="52"/>
      <c r="GSL111" s="52"/>
      <c r="GSM111" s="55"/>
      <c r="GSN111" s="55"/>
      <c r="GSO111" s="55"/>
      <c r="GSP111" s="51"/>
      <c r="GSQ111" s="51"/>
      <c r="GSR111" s="51"/>
      <c r="GSS111" s="56"/>
      <c r="GST111" s="57"/>
      <c r="GSU111" s="57"/>
      <c r="GSV111" s="58"/>
      <c r="GSW111" s="49"/>
      <c r="GSX111" s="50"/>
      <c r="GSY111" s="49"/>
      <c r="GSZ111" s="109"/>
      <c r="GTA111" s="52"/>
      <c r="GTB111" s="52"/>
      <c r="GTC111" s="55"/>
      <c r="GTD111" s="55"/>
      <c r="GTE111" s="55"/>
      <c r="GTF111" s="51"/>
      <c r="GTG111" s="51"/>
      <c r="GTH111" s="51"/>
      <c r="GTI111" s="56"/>
      <c r="GTJ111" s="57"/>
      <c r="GTK111" s="57"/>
      <c r="GTL111" s="58"/>
      <c r="GTM111" s="49"/>
      <c r="GTN111" s="50"/>
      <c r="GTO111" s="49"/>
      <c r="GTP111" s="109"/>
      <c r="GTQ111" s="52"/>
      <c r="GTR111" s="52"/>
      <c r="GTS111" s="55"/>
      <c r="GTT111" s="55"/>
      <c r="GTU111" s="55"/>
      <c r="GTV111" s="51"/>
      <c r="GTW111" s="51"/>
      <c r="GTX111" s="51"/>
      <c r="GTY111" s="56"/>
      <c r="GTZ111" s="57"/>
      <c r="GUA111" s="57"/>
      <c r="GUB111" s="58"/>
      <c r="GUC111" s="49"/>
      <c r="GUD111" s="50"/>
      <c r="GUE111" s="49"/>
      <c r="GUF111" s="109"/>
      <c r="GUG111" s="52"/>
      <c r="GUH111" s="52"/>
      <c r="GUI111" s="55"/>
      <c r="GUJ111" s="55"/>
      <c r="GUK111" s="55"/>
      <c r="GUL111" s="51"/>
      <c r="GUM111" s="51"/>
      <c r="GUN111" s="51"/>
      <c r="GUO111" s="56"/>
      <c r="GUP111" s="57"/>
      <c r="GUQ111" s="57"/>
      <c r="GUR111" s="58"/>
      <c r="GUS111" s="49"/>
      <c r="GUT111" s="50"/>
      <c r="GUU111" s="49"/>
      <c r="GUV111" s="109"/>
      <c r="GUW111" s="52"/>
      <c r="GUX111" s="52"/>
      <c r="GUY111" s="55"/>
      <c r="GUZ111" s="55"/>
      <c r="GVA111" s="55"/>
      <c r="GVB111" s="51"/>
      <c r="GVC111" s="51"/>
      <c r="GVD111" s="51"/>
      <c r="GVE111" s="56"/>
      <c r="GVF111" s="57"/>
      <c r="GVG111" s="57"/>
      <c r="GVH111" s="58"/>
      <c r="GVI111" s="49"/>
      <c r="GVJ111" s="50"/>
      <c r="GVK111" s="49"/>
      <c r="GVL111" s="109"/>
      <c r="GVM111" s="52"/>
      <c r="GVN111" s="52"/>
      <c r="GVO111" s="55"/>
      <c r="GVP111" s="55"/>
      <c r="GVQ111" s="55"/>
      <c r="GVR111" s="51"/>
      <c r="GVS111" s="51"/>
      <c r="GVT111" s="51"/>
      <c r="GVU111" s="56"/>
      <c r="GVV111" s="57"/>
      <c r="GVW111" s="57"/>
      <c r="GVX111" s="58"/>
      <c r="GVY111" s="49"/>
      <c r="GVZ111" s="50"/>
      <c r="GWA111" s="49"/>
      <c r="GWB111" s="109"/>
      <c r="GWC111" s="52"/>
      <c r="GWD111" s="52"/>
      <c r="GWE111" s="55"/>
      <c r="GWF111" s="55"/>
      <c r="GWG111" s="55"/>
      <c r="GWH111" s="51"/>
      <c r="GWI111" s="51"/>
      <c r="GWJ111" s="51"/>
      <c r="GWK111" s="56"/>
      <c r="GWL111" s="57"/>
      <c r="GWM111" s="57"/>
      <c r="GWN111" s="58"/>
      <c r="GWO111" s="49"/>
      <c r="GWP111" s="50"/>
      <c r="GWQ111" s="49"/>
      <c r="GWR111" s="109"/>
      <c r="GWS111" s="52"/>
      <c r="GWT111" s="52"/>
      <c r="GWU111" s="55"/>
      <c r="GWV111" s="55"/>
      <c r="GWW111" s="55"/>
      <c r="GWX111" s="51"/>
      <c r="GWY111" s="51"/>
      <c r="GWZ111" s="51"/>
      <c r="GXA111" s="56"/>
      <c r="GXB111" s="57"/>
      <c r="GXC111" s="57"/>
      <c r="GXD111" s="58"/>
      <c r="GXE111" s="49"/>
      <c r="GXF111" s="50"/>
      <c r="GXG111" s="49"/>
      <c r="GXH111" s="109"/>
      <c r="GXI111" s="52"/>
      <c r="GXJ111" s="52"/>
      <c r="GXK111" s="55"/>
      <c r="GXL111" s="55"/>
      <c r="GXM111" s="55"/>
      <c r="GXN111" s="51"/>
      <c r="GXO111" s="51"/>
      <c r="GXP111" s="51"/>
      <c r="GXQ111" s="56"/>
      <c r="GXR111" s="57"/>
      <c r="GXS111" s="57"/>
      <c r="GXT111" s="58"/>
      <c r="GXU111" s="49"/>
      <c r="GXV111" s="50"/>
      <c r="GXW111" s="49"/>
      <c r="GXX111" s="109"/>
      <c r="GXY111" s="52"/>
      <c r="GXZ111" s="52"/>
      <c r="GYA111" s="55"/>
      <c r="GYB111" s="55"/>
      <c r="GYC111" s="55"/>
      <c r="GYD111" s="51"/>
      <c r="GYE111" s="51"/>
      <c r="GYF111" s="51"/>
      <c r="GYG111" s="56"/>
      <c r="GYH111" s="57"/>
      <c r="GYI111" s="57"/>
      <c r="GYJ111" s="58"/>
      <c r="GYK111" s="49"/>
      <c r="GYL111" s="50"/>
      <c r="GYM111" s="49"/>
      <c r="GYN111" s="109"/>
      <c r="GYO111" s="52"/>
      <c r="GYP111" s="52"/>
      <c r="GYQ111" s="55"/>
      <c r="GYR111" s="55"/>
      <c r="GYS111" s="55"/>
      <c r="GYT111" s="51"/>
      <c r="GYU111" s="51"/>
      <c r="GYV111" s="51"/>
      <c r="GYW111" s="56"/>
      <c r="GYX111" s="57"/>
      <c r="GYY111" s="57"/>
      <c r="GYZ111" s="58"/>
      <c r="GZA111" s="49"/>
      <c r="GZB111" s="50"/>
      <c r="GZC111" s="49"/>
      <c r="GZD111" s="109"/>
      <c r="GZE111" s="52"/>
      <c r="GZF111" s="52"/>
      <c r="GZG111" s="55"/>
      <c r="GZH111" s="55"/>
      <c r="GZI111" s="55"/>
      <c r="GZJ111" s="51"/>
      <c r="GZK111" s="51"/>
      <c r="GZL111" s="51"/>
      <c r="GZM111" s="56"/>
      <c r="GZN111" s="57"/>
      <c r="GZO111" s="57"/>
      <c r="GZP111" s="58"/>
      <c r="GZQ111" s="49"/>
      <c r="GZR111" s="50"/>
      <c r="GZS111" s="49"/>
      <c r="GZT111" s="109"/>
      <c r="GZU111" s="52"/>
      <c r="GZV111" s="52"/>
      <c r="GZW111" s="55"/>
      <c r="GZX111" s="55"/>
      <c r="GZY111" s="55"/>
      <c r="GZZ111" s="51"/>
      <c r="HAA111" s="51"/>
      <c r="HAB111" s="51"/>
      <c r="HAC111" s="56"/>
      <c r="HAD111" s="57"/>
      <c r="HAE111" s="57"/>
      <c r="HAF111" s="58"/>
      <c r="HAG111" s="49"/>
      <c r="HAH111" s="50"/>
      <c r="HAI111" s="49"/>
      <c r="HAJ111" s="109"/>
      <c r="HAK111" s="52"/>
      <c r="HAL111" s="52"/>
      <c r="HAM111" s="55"/>
      <c r="HAN111" s="55"/>
      <c r="HAO111" s="55"/>
      <c r="HAP111" s="51"/>
      <c r="HAQ111" s="51"/>
      <c r="HAR111" s="51"/>
      <c r="HAS111" s="56"/>
      <c r="HAT111" s="57"/>
      <c r="HAU111" s="57"/>
      <c r="HAV111" s="58"/>
      <c r="HAW111" s="49"/>
      <c r="HAX111" s="50"/>
      <c r="HAY111" s="49"/>
      <c r="HAZ111" s="109"/>
      <c r="HBA111" s="52"/>
      <c r="HBB111" s="52"/>
      <c r="HBC111" s="55"/>
      <c r="HBD111" s="55"/>
      <c r="HBE111" s="55"/>
      <c r="HBF111" s="51"/>
      <c r="HBG111" s="51"/>
      <c r="HBH111" s="51"/>
      <c r="HBI111" s="56"/>
      <c r="HBJ111" s="57"/>
      <c r="HBK111" s="57"/>
      <c r="HBL111" s="58"/>
      <c r="HBM111" s="49"/>
      <c r="HBN111" s="50"/>
      <c r="HBO111" s="49"/>
      <c r="HBP111" s="109"/>
      <c r="HBQ111" s="52"/>
      <c r="HBR111" s="52"/>
      <c r="HBS111" s="55"/>
      <c r="HBT111" s="55"/>
      <c r="HBU111" s="55"/>
      <c r="HBV111" s="51"/>
      <c r="HBW111" s="51"/>
      <c r="HBX111" s="51"/>
      <c r="HBY111" s="56"/>
      <c r="HBZ111" s="57"/>
      <c r="HCA111" s="57"/>
      <c r="HCB111" s="58"/>
      <c r="HCC111" s="49"/>
      <c r="HCD111" s="50"/>
      <c r="HCE111" s="49"/>
      <c r="HCF111" s="109"/>
      <c r="HCG111" s="52"/>
      <c r="HCH111" s="52"/>
      <c r="HCI111" s="55"/>
      <c r="HCJ111" s="55"/>
      <c r="HCK111" s="55"/>
      <c r="HCL111" s="51"/>
      <c r="HCM111" s="51"/>
      <c r="HCN111" s="51"/>
      <c r="HCO111" s="56"/>
      <c r="HCP111" s="57"/>
      <c r="HCQ111" s="57"/>
      <c r="HCR111" s="58"/>
      <c r="HCS111" s="49"/>
      <c r="HCT111" s="50"/>
      <c r="HCU111" s="49"/>
      <c r="HCV111" s="109"/>
      <c r="HCW111" s="52"/>
      <c r="HCX111" s="52"/>
      <c r="HCY111" s="55"/>
      <c r="HCZ111" s="55"/>
      <c r="HDA111" s="55"/>
      <c r="HDB111" s="51"/>
      <c r="HDC111" s="51"/>
      <c r="HDD111" s="51"/>
      <c r="HDE111" s="56"/>
      <c r="HDF111" s="57"/>
      <c r="HDG111" s="57"/>
      <c r="HDH111" s="58"/>
      <c r="HDI111" s="49"/>
      <c r="HDJ111" s="50"/>
      <c r="HDK111" s="49"/>
      <c r="HDL111" s="109"/>
      <c r="HDM111" s="52"/>
      <c r="HDN111" s="52"/>
      <c r="HDO111" s="55"/>
      <c r="HDP111" s="55"/>
      <c r="HDQ111" s="55"/>
      <c r="HDR111" s="51"/>
      <c r="HDS111" s="51"/>
      <c r="HDT111" s="51"/>
      <c r="HDU111" s="56"/>
      <c r="HDV111" s="57"/>
      <c r="HDW111" s="57"/>
      <c r="HDX111" s="58"/>
      <c r="HDY111" s="49"/>
      <c r="HDZ111" s="50"/>
      <c r="HEA111" s="49"/>
      <c r="HEB111" s="109"/>
      <c r="HEC111" s="52"/>
      <c r="HED111" s="52"/>
      <c r="HEE111" s="55"/>
      <c r="HEF111" s="55"/>
      <c r="HEG111" s="55"/>
      <c r="HEH111" s="51"/>
      <c r="HEI111" s="51"/>
      <c r="HEJ111" s="51"/>
      <c r="HEK111" s="56"/>
      <c r="HEL111" s="57"/>
      <c r="HEM111" s="57"/>
      <c r="HEN111" s="58"/>
      <c r="HEO111" s="49"/>
      <c r="HEP111" s="50"/>
      <c r="HEQ111" s="49"/>
      <c r="HER111" s="109"/>
      <c r="HES111" s="52"/>
      <c r="HET111" s="52"/>
      <c r="HEU111" s="55"/>
      <c r="HEV111" s="55"/>
      <c r="HEW111" s="55"/>
      <c r="HEX111" s="51"/>
      <c r="HEY111" s="51"/>
      <c r="HEZ111" s="51"/>
      <c r="HFA111" s="56"/>
      <c r="HFB111" s="57"/>
      <c r="HFC111" s="57"/>
      <c r="HFD111" s="58"/>
      <c r="HFE111" s="49"/>
      <c r="HFF111" s="50"/>
      <c r="HFG111" s="49"/>
      <c r="HFH111" s="109"/>
      <c r="HFI111" s="52"/>
      <c r="HFJ111" s="52"/>
      <c r="HFK111" s="55"/>
      <c r="HFL111" s="55"/>
      <c r="HFM111" s="55"/>
      <c r="HFN111" s="51"/>
      <c r="HFO111" s="51"/>
      <c r="HFP111" s="51"/>
      <c r="HFQ111" s="56"/>
      <c r="HFR111" s="57"/>
      <c r="HFS111" s="57"/>
      <c r="HFT111" s="58"/>
      <c r="HFU111" s="49"/>
      <c r="HFV111" s="50"/>
      <c r="HFW111" s="49"/>
      <c r="HFX111" s="109"/>
      <c r="HFY111" s="52"/>
      <c r="HFZ111" s="52"/>
      <c r="HGA111" s="55"/>
      <c r="HGB111" s="55"/>
      <c r="HGC111" s="55"/>
      <c r="HGD111" s="51"/>
      <c r="HGE111" s="51"/>
      <c r="HGF111" s="51"/>
      <c r="HGG111" s="56"/>
      <c r="HGH111" s="57"/>
      <c r="HGI111" s="57"/>
      <c r="HGJ111" s="58"/>
      <c r="HGK111" s="49"/>
      <c r="HGL111" s="50"/>
      <c r="HGM111" s="49"/>
      <c r="HGN111" s="109"/>
      <c r="HGO111" s="52"/>
      <c r="HGP111" s="52"/>
      <c r="HGQ111" s="55"/>
      <c r="HGR111" s="55"/>
      <c r="HGS111" s="55"/>
      <c r="HGT111" s="51"/>
      <c r="HGU111" s="51"/>
      <c r="HGV111" s="51"/>
      <c r="HGW111" s="56"/>
      <c r="HGX111" s="57"/>
      <c r="HGY111" s="57"/>
      <c r="HGZ111" s="58"/>
      <c r="HHA111" s="49"/>
      <c r="HHB111" s="50"/>
      <c r="HHC111" s="49"/>
      <c r="HHD111" s="109"/>
      <c r="HHE111" s="52"/>
      <c r="HHF111" s="52"/>
      <c r="HHG111" s="55"/>
      <c r="HHH111" s="55"/>
      <c r="HHI111" s="55"/>
      <c r="HHJ111" s="51"/>
      <c r="HHK111" s="51"/>
      <c r="HHL111" s="51"/>
      <c r="HHM111" s="56"/>
      <c r="HHN111" s="57"/>
      <c r="HHO111" s="57"/>
      <c r="HHP111" s="58"/>
      <c r="HHQ111" s="49"/>
      <c r="HHR111" s="50"/>
      <c r="HHS111" s="49"/>
      <c r="HHT111" s="109"/>
      <c r="HHU111" s="52"/>
      <c r="HHV111" s="52"/>
      <c r="HHW111" s="55"/>
      <c r="HHX111" s="55"/>
      <c r="HHY111" s="55"/>
      <c r="HHZ111" s="51"/>
      <c r="HIA111" s="51"/>
      <c r="HIB111" s="51"/>
      <c r="HIC111" s="56"/>
      <c r="HID111" s="57"/>
      <c r="HIE111" s="57"/>
      <c r="HIF111" s="58"/>
      <c r="HIG111" s="49"/>
      <c r="HIH111" s="50"/>
      <c r="HII111" s="49"/>
      <c r="HIJ111" s="109"/>
      <c r="HIK111" s="52"/>
      <c r="HIL111" s="52"/>
      <c r="HIM111" s="55"/>
      <c r="HIN111" s="55"/>
      <c r="HIO111" s="55"/>
      <c r="HIP111" s="51"/>
      <c r="HIQ111" s="51"/>
      <c r="HIR111" s="51"/>
      <c r="HIS111" s="56"/>
      <c r="HIT111" s="57"/>
      <c r="HIU111" s="57"/>
      <c r="HIV111" s="58"/>
      <c r="HIW111" s="49"/>
      <c r="HIX111" s="50"/>
      <c r="HIY111" s="49"/>
      <c r="HIZ111" s="109"/>
      <c r="HJA111" s="52"/>
      <c r="HJB111" s="52"/>
      <c r="HJC111" s="55"/>
      <c r="HJD111" s="55"/>
      <c r="HJE111" s="55"/>
      <c r="HJF111" s="51"/>
      <c r="HJG111" s="51"/>
      <c r="HJH111" s="51"/>
      <c r="HJI111" s="56"/>
      <c r="HJJ111" s="57"/>
      <c r="HJK111" s="57"/>
      <c r="HJL111" s="58"/>
      <c r="HJM111" s="49"/>
      <c r="HJN111" s="50"/>
      <c r="HJO111" s="49"/>
      <c r="HJP111" s="109"/>
      <c r="HJQ111" s="52"/>
      <c r="HJR111" s="52"/>
      <c r="HJS111" s="55"/>
      <c r="HJT111" s="55"/>
      <c r="HJU111" s="55"/>
      <c r="HJV111" s="51"/>
      <c r="HJW111" s="51"/>
      <c r="HJX111" s="51"/>
      <c r="HJY111" s="56"/>
      <c r="HJZ111" s="57"/>
      <c r="HKA111" s="57"/>
      <c r="HKB111" s="58"/>
      <c r="HKC111" s="49"/>
      <c r="HKD111" s="50"/>
      <c r="HKE111" s="49"/>
      <c r="HKF111" s="109"/>
      <c r="HKG111" s="52"/>
      <c r="HKH111" s="52"/>
      <c r="HKI111" s="55"/>
      <c r="HKJ111" s="55"/>
      <c r="HKK111" s="55"/>
      <c r="HKL111" s="51"/>
      <c r="HKM111" s="51"/>
      <c r="HKN111" s="51"/>
      <c r="HKO111" s="56"/>
      <c r="HKP111" s="57"/>
      <c r="HKQ111" s="57"/>
      <c r="HKR111" s="58"/>
      <c r="HKS111" s="49"/>
      <c r="HKT111" s="50"/>
      <c r="HKU111" s="49"/>
      <c r="HKV111" s="109"/>
      <c r="HKW111" s="52"/>
      <c r="HKX111" s="52"/>
      <c r="HKY111" s="55"/>
      <c r="HKZ111" s="55"/>
      <c r="HLA111" s="55"/>
      <c r="HLB111" s="51"/>
      <c r="HLC111" s="51"/>
      <c r="HLD111" s="51"/>
      <c r="HLE111" s="56"/>
      <c r="HLF111" s="57"/>
      <c r="HLG111" s="57"/>
      <c r="HLH111" s="58"/>
      <c r="HLI111" s="49"/>
      <c r="HLJ111" s="50"/>
      <c r="HLK111" s="49"/>
      <c r="HLL111" s="109"/>
      <c r="HLM111" s="52"/>
      <c r="HLN111" s="52"/>
      <c r="HLO111" s="55"/>
      <c r="HLP111" s="55"/>
      <c r="HLQ111" s="55"/>
      <c r="HLR111" s="51"/>
      <c r="HLS111" s="51"/>
      <c r="HLT111" s="51"/>
      <c r="HLU111" s="56"/>
      <c r="HLV111" s="57"/>
      <c r="HLW111" s="57"/>
      <c r="HLX111" s="58"/>
      <c r="HLY111" s="49"/>
      <c r="HLZ111" s="50"/>
      <c r="HMA111" s="49"/>
      <c r="HMB111" s="109"/>
      <c r="HMC111" s="52"/>
      <c r="HMD111" s="52"/>
      <c r="HME111" s="55"/>
      <c r="HMF111" s="55"/>
      <c r="HMG111" s="55"/>
      <c r="HMH111" s="51"/>
      <c r="HMI111" s="51"/>
      <c r="HMJ111" s="51"/>
      <c r="HMK111" s="56"/>
      <c r="HML111" s="57"/>
      <c r="HMM111" s="57"/>
      <c r="HMN111" s="58"/>
      <c r="HMO111" s="49"/>
      <c r="HMP111" s="50"/>
      <c r="HMQ111" s="49"/>
      <c r="HMR111" s="109"/>
      <c r="HMS111" s="52"/>
      <c r="HMT111" s="52"/>
      <c r="HMU111" s="55"/>
      <c r="HMV111" s="55"/>
      <c r="HMW111" s="55"/>
      <c r="HMX111" s="51"/>
      <c r="HMY111" s="51"/>
      <c r="HMZ111" s="51"/>
      <c r="HNA111" s="56"/>
      <c r="HNB111" s="57"/>
      <c r="HNC111" s="57"/>
      <c r="HND111" s="58"/>
      <c r="HNE111" s="49"/>
      <c r="HNF111" s="50"/>
      <c r="HNG111" s="49"/>
      <c r="HNH111" s="109"/>
      <c r="HNI111" s="52"/>
      <c r="HNJ111" s="52"/>
      <c r="HNK111" s="55"/>
      <c r="HNL111" s="55"/>
      <c r="HNM111" s="55"/>
      <c r="HNN111" s="51"/>
      <c r="HNO111" s="51"/>
      <c r="HNP111" s="51"/>
      <c r="HNQ111" s="56"/>
      <c r="HNR111" s="57"/>
      <c r="HNS111" s="57"/>
      <c r="HNT111" s="58"/>
      <c r="HNU111" s="49"/>
      <c r="HNV111" s="50"/>
      <c r="HNW111" s="49"/>
      <c r="HNX111" s="109"/>
      <c r="HNY111" s="52"/>
      <c r="HNZ111" s="52"/>
      <c r="HOA111" s="55"/>
      <c r="HOB111" s="55"/>
      <c r="HOC111" s="55"/>
      <c r="HOD111" s="51"/>
      <c r="HOE111" s="51"/>
      <c r="HOF111" s="51"/>
      <c r="HOG111" s="56"/>
      <c r="HOH111" s="57"/>
      <c r="HOI111" s="57"/>
      <c r="HOJ111" s="58"/>
      <c r="HOK111" s="49"/>
      <c r="HOL111" s="50"/>
      <c r="HOM111" s="49"/>
      <c r="HON111" s="109"/>
      <c r="HOO111" s="52"/>
      <c r="HOP111" s="52"/>
      <c r="HOQ111" s="55"/>
      <c r="HOR111" s="55"/>
      <c r="HOS111" s="55"/>
      <c r="HOT111" s="51"/>
      <c r="HOU111" s="51"/>
      <c r="HOV111" s="51"/>
      <c r="HOW111" s="56"/>
      <c r="HOX111" s="57"/>
      <c r="HOY111" s="57"/>
      <c r="HOZ111" s="58"/>
      <c r="HPA111" s="49"/>
      <c r="HPB111" s="50"/>
      <c r="HPC111" s="49"/>
      <c r="HPD111" s="109"/>
      <c r="HPE111" s="52"/>
      <c r="HPF111" s="52"/>
      <c r="HPG111" s="55"/>
      <c r="HPH111" s="55"/>
      <c r="HPI111" s="55"/>
      <c r="HPJ111" s="51"/>
      <c r="HPK111" s="51"/>
      <c r="HPL111" s="51"/>
      <c r="HPM111" s="56"/>
      <c r="HPN111" s="57"/>
      <c r="HPO111" s="57"/>
      <c r="HPP111" s="58"/>
      <c r="HPQ111" s="49"/>
      <c r="HPR111" s="50"/>
      <c r="HPS111" s="49"/>
      <c r="HPT111" s="109"/>
      <c r="HPU111" s="52"/>
      <c r="HPV111" s="52"/>
      <c r="HPW111" s="55"/>
      <c r="HPX111" s="55"/>
      <c r="HPY111" s="55"/>
      <c r="HPZ111" s="51"/>
      <c r="HQA111" s="51"/>
      <c r="HQB111" s="51"/>
      <c r="HQC111" s="56"/>
      <c r="HQD111" s="57"/>
      <c r="HQE111" s="57"/>
      <c r="HQF111" s="58"/>
      <c r="HQG111" s="49"/>
      <c r="HQH111" s="50"/>
      <c r="HQI111" s="49"/>
      <c r="HQJ111" s="109"/>
      <c r="HQK111" s="52"/>
      <c r="HQL111" s="52"/>
      <c r="HQM111" s="55"/>
      <c r="HQN111" s="55"/>
      <c r="HQO111" s="55"/>
      <c r="HQP111" s="51"/>
      <c r="HQQ111" s="51"/>
      <c r="HQR111" s="51"/>
      <c r="HQS111" s="56"/>
      <c r="HQT111" s="57"/>
      <c r="HQU111" s="57"/>
      <c r="HQV111" s="58"/>
      <c r="HQW111" s="49"/>
      <c r="HQX111" s="50"/>
      <c r="HQY111" s="49"/>
      <c r="HQZ111" s="109"/>
      <c r="HRA111" s="52"/>
      <c r="HRB111" s="52"/>
      <c r="HRC111" s="55"/>
      <c r="HRD111" s="55"/>
      <c r="HRE111" s="55"/>
      <c r="HRF111" s="51"/>
      <c r="HRG111" s="51"/>
      <c r="HRH111" s="51"/>
      <c r="HRI111" s="56"/>
      <c r="HRJ111" s="57"/>
      <c r="HRK111" s="57"/>
      <c r="HRL111" s="58"/>
      <c r="HRM111" s="49"/>
      <c r="HRN111" s="50"/>
      <c r="HRO111" s="49"/>
      <c r="HRP111" s="109"/>
      <c r="HRQ111" s="52"/>
      <c r="HRR111" s="52"/>
      <c r="HRS111" s="55"/>
      <c r="HRT111" s="55"/>
      <c r="HRU111" s="55"/>
      <c r="HRV111" s="51"/>
      <c r="HRW111" s="51"/>
      <c r="HRX111" s="51"/>
      <c r="HRY111" s="56"/>
      <c r="HRZ111" s="57"/>
      <c r="HSA111" s="57"/>
      <c r="HSB111" s="58"/>
      <c r="HSC111" s="49"/>
      <c r="HSD111" s="50"/>
      <c r="HSE111" s="49"/>
      <c r="HSF111" s="109"/>
      <c r="HSG111" s="52"/>
      <c r="HSH111" s="52"/>
      <c r="HSI111" s="55"/>
      <c r="HSJ111" s="55"/>
      <c r="HSK111" s="55"/>
      <c r="HSL111" s="51"/>
      <c r="HSM111" s="51"/>
      <c r="HSN111" s="51"/>
      <c r="HSO111" s="56"/>
      <c r="HSP111" s="57"/>
      <c r="HSQ111" s="57"/>
      <c r="HSR111" s="58"/>
      <c r="HSS111" s="49"/>
      <c r="HST111" s="50"/>
      <c r="HSU111" s="49"/>
      <c r="HSV111" s="109"/>
      <c r="HSW111" s="52"/>
      <c r="HSX111" s="52"/>
      <c r="HSY111" s="55"/>
      <c r="HSZ111" s="55"/>
      <c r="HTA111" s="55"/>
      <c r="HTB111" s="51"/>
      <c r="HTC111" s="51"/>
      <c r="HTD111" s="51"/>
      <c r="HTE111" s="56"/>
      <c r="HTF111" s="57"/>
      <c r="HTG111" s="57"/>
      <c r="HTH111" s="58"/>
      <c r="HTI111" s="49"/>
      <c r="HTJ111" s="50"/>
      <c r="HTK111" s="49"/>
      <c r="HTL111" s="109"/>
      <c r="HTM111" s="52"/>
      <c r="HTN111" s="52"/>
      <c r="HTO111" s="55"/>
      <c r="HTP111" s="55"/>
      <c r="HTQ111" s="55"/>
      <c r="HTR111" s="51"/>
      <c r="HTS111" s="51"/>
      <c r="HTT111" s="51"/>
      <c r="HTU111" s="56"/>
      <c r="HTV111" s="57"/>
      <c r="HTW111" s="57"/>
      <c r="HTX111" s="58"/>
      <c r="HTY111" s="49"/>
      <c r="HTZ111" s="50"/>
      <c r="HUA111" s="49"/>
      <c r="HUB111" s="109"/>
      <c r="HUC111" s="52"/>
      <c r="HUD111" s="52"/>
      <c r="HUE111" s="55"/>
      <c r="HUF111" s="55"/>
      <c r="HUG111" s="55"/>
      <c r="HUH111" s="51"/>
      <c r="HUI111" s="51"/>
      <c r="HUJ111" s="51"/>
      <c r="HUK111" s="56"/>
      <c r="HUL111" s="57"/>
      <c r="HUM111" s="57"/>
      <c r="HUN111" s="58"/>
      <c r="HUO111" s="49"/>
      <c r="HUP111" s="50"/>
      <c r="HUQ111" s="49"/>
      <c r="HUR111" s="109"/>
      <c r="HUS111" s="52"/>
      <c r="HUT111" s="52"/>
      <c r="HUU111" s="55"/>
      <c r="HUV111" s="55"/>
      <c r="HUW111" s="55"/>
      <c r="HUX111" s="51"/>
      <c r="HUY111" s="51"/>
      <c r="HUZ111" s="51"/>
      <c r="HVA111" s="56"/>
      <c r="HVB111" s="57"/>
      <c r="HVC111" s="57"/>
      <c r="HVD111" s="58"/>
      <c r="HVE111" s="49"/>
      <c r="HVF111" s="50"/>
      <c r="HVG111" s="49"/>
      <c r="HVH111" s="109"/>
      <c r="HVI111" s="52"/>
      <c r="HVJ111" s="52"/>
      <c r="HVK111" s="55"/>
      <c r="HVL111" s="55"/>
      <c r="HVM111" s="55"/>
      <c r="HVN111" s="51"/>
      <c r="HVO111" s="51"/>
      <c r="HVP111" s="51"/>
      <c r="HVQ111" s="56"/>
      <c r="HVR111" s="57"/>
      <c r="HVS111" s="57"/>
      <c r="HVT111" s="58"/>
      <c r="HVU111" s="49"/>
      <c r="HVV111" s="50"/>
      <c r="HVW111" s="49"/>
      <c r="HVX111" s="109"/>
      <c r="HVY111" s="52"/>
      <c r="HVZ111" s="52"/>
      <c r="HWA111" s="55"/>
      <c r="HWB111" s="55"/>
      <c r="HWC111" s="55"/>
      <c r="HWD111" s="51"/>
      <c r="HWE111" s="51"/>
      <c r="HWF111" s="51"/>
      <c r="HWG111" s="56"/>
      <c r="HWH111" s="57"/>
      <c r="HWI111" s="57"/>
      <c r="HWJ111" s="58"/>
      <c r="HWK111" s="49"/>
      <c r="HWL111" s="50"/>
      <c r="HWM111" s="49"/>
      <c r="HWN111" s="109"/>
      <c r="HWO111" s="52"/>
      <c r="HWP111" s="52"/>
      <c r="HWQ111" s="55"/>
      <c r="HWR111" s="55"/>
      <c r="HWS111" s="55"/>
      <c r="HWT111" s="51"/>
      <c r="HWU111" s="51"/>
      <c r="HWV111" s="51"/>
      <c r="HWW111" s="56"/>
      <c r="HWX111" s="57"/>
      <c r="HWY111" s="57"/>
      <c r="HWZ111" s="58"/>
      <c r="HXA111" s="49"/>
      <c r="HXB111" s="50"/>
      <c r="HXC111" s="49"/>
      <c r="HXD111" s="109"/>
      <c r="HXE111" s="52"/>
      <c r="HXF111" s="52"/>
      <c r="HXG111" s="55"/>
      <c r="HXH111" s="55"/>
      <c r="HXI111" s="55"/>
      <c r="HXJ111" s="51"/>
      <c r="HXK111" s="51"/>
      <c r="HXL111" s="51"/>
      <c r="HXM111" s="56"/>
      <c r="HXN111" s="57"/>
      <c r="HXO111" s="57"/>
      <c r="HXP111" s="58"/>
      <c r="HXQ111" s="49"/>
      <c r="HXR111" s="50"/>
      <c r="HXS111" s="49"/>
      <c r="HXT111" s="109"/>
      <c r="HXU111" s="52"/>
      <c r="HXV111" s="52"/>
      <c r="HXW111" s="55"/>
      <c r="HXX111" s="55"/>
      <c r="HXY111" s="55"/>
      <c r="HXZ111" s="51"/>
      <c r="HYA111" s="51"/>
      <c r="HYB111" s="51"/>
      <c r="HYC111" s="56"/>
      <c r="HYD111" s="57"/>
      <c r="HYE111" s="57"/>
      <c r="HYF111" s="58"/>
      <c r="HYG111" s="49"/>
      <c r="HYH111" s="50"/>
      <c r="HYI111" s="49"/>
      <c r="HYJ111" s="109"/>
      <c r="HYK111" s="52"/>
      <c r="HYL111" s="52"/>
      <c r="HYM111" s="55"/>
      <c r="HYN111" s="55"/>
      <c r="HYO111" s="55"/>
      <c r="HYP111" s="51"/>
      <c r="HYQ111" s="51"/>
      <c r="HYR111" s="51"/>
      <c r="HYS111" s="56"/>
      <c r="HYT111" s="57"/>
      <c r="HYU111" s="57"/>
      <c r="HYV111" s="58"/>
      <c r="HYW111" s="49"/>
      <c r="HYX111" s="50"/>
      <c r="HYY111" s="49"/>
      <c r="HYZ111" s="109"/>
      <c r="HZA111" s="52"/>
      <c r="HZB111" s="52"/>
      <c r="HZC111" s="55"/>
      <c r="HZD111" s="55"/>
      <c r="HZE111" s="55"/>
      <c r="HZF111" s="51"/>
      <c r="HZG111" s="51"/>
      <c r="HZH111" s="51"/>
      <c r="HZI111" s="56"/>
      <c r="HZJ111" s="57"/>
      <c r="HZK111" s="57"/>
      <c r="HZL111" s="58"/>
      <c r="HZM111" s="49"/>
      <c r="HZN111" s="50"/>
      <c r="HZO111" s="49"/>
      <c r="HZP111" s="109"/>
      <c r="HZQ111" s="52"/>
      <c r="HZR111" s="52"/>
      <c r="HZS111" s="55"/>
      <c r="HZT111" s="55"/>
      <c r="HZU111" s="55"/>
      <c r="HZV111" s="51"/>
      <c r="HZW111" s="51"/>
      <c r="HZX111" s="51"/>
      <c r="HZY111" s="56"/>
      <c r="HZZ111" s="57"/>
      <c r="IAA111" s="57"/>
      <c r="IAB111" s="58"/>
      <c r="IAC111" s="49"/>
      <c r="IAD111" s="50"/>
      <c r="IAE111" s="49"/>
      <c r="IAF111" s="109"/>
      <c r="IAG111" s="52"/>
      <c r="IAH111" s="52"/>
      <c r="IAI111" s="55"/>
      <c r="IAJ111" s="55"/>
      <c r="IAK111" s="55"/>
      <c r="IAL111" s="51"/>
      <c r="IAM111" s="51"/>
      <c r="IAN111" s="51"/>
      <c r="IAO111" s="56"/>
      <c r="IAP111" s="57"/>
      <c r="IAQ111" s="57"/>
      <c r="IAR111" s="58"/>
      <c r="IAS111" s="49"/>
      <c r="IAT111" s="50"/>
      <c r="IAU111" s="49"/>
      <c r="IAV111" s="109"/>
      <c r="IAW111" s="52"/>
      <c r="IAX111" s="52"/>
      <c r="IAY111" s="55"/>
      <c r="IAZ111" s="55"/>
      <c r="IBA111" s="55"/>
      <c r="IBB111" s="51"/>
      <c r="IBC111" s="51"/>
      <c r="IBD111" s="51"/>
      <c r="IBE111" s="56"/>
      <c r="IBF111" s="57"/>
      <c r="IBG111" s="57"/>
      <c r="IBH111" s="58"/>
      <c r="IBI111" s="49"/>
      <c r="IBJ111" s="50"/>
      <c r="IBK111" s="49"/>
      <c r="IBL111" s="109"/>
      <c r="IBM111" s="52"/>
      <c r="IBN111" s="52"/>
      <c r="IBO111" s="55"/>
      <c r="IBP111" s="55"/>
      <c r="IBQ111" s="55"/>
      <c r="IBR111" s="51"/>
      <c r="IBS111" s="51"/>
      <c r="IBT111" s="51"/>
      <c r="IBU111" s="56"/>
      <c r="IBV111" s="57"/>
      <c r="IBW111" s="57"/>
      <c r="IBX111" s="58"/>
      <c r="IBY111" s="49"/>
      <c r="IBZ111" s="50"/>
      <c r="ICA111" s="49"/>
      <c r="ICB111" s="109"/>
      <c r="ICC111" s="52"/>
      <c r="ICD111" s="52"/>
      <c r="ICE111" s="55"/>
      <c r="ICF111" s="55"/>
      <c r="ICG111" s="55"/>
      <c r="ICH111" s="51"/>
      <c r="ICI111" s="51"/>
      <c r="ICJ111" s="51"/>
      <c r="ICK111" s="56"/>
      <c r="ICL111" s="57"/>
      <c r="ICM111" s="57"/>
      <c r="ICN111" s="58"/>
      <c r="ICO111" s="49"/>
      <c r="ICP111" s="50"/>
      <c r="ICQ111" s="49"/>
      <c r="ICR111" s="109"/>
      <c r="ICS111" s="52"/>
      <c r="ICT111" s="52"/>
      <c r="ICU111" s="55"/>
      <c r="ICV111" s="55"/>
      <c r="ICW111" s="55"/>
      <c r="ICX111" s="51"/>
      <c r="ICY111" s="51"/>
      <c r="ICZ111" s="51"/>
      <c r="IDA111" s="56"/>
      <c r="IDB111" s="57"/>
      <c r="IDC111" s="57"/>
      <c r="IDD111" s="58"/>
      <c r="IDE111" s="49"/>
      <c r="IDF111" s="50"/>
      <c r="IDG111" s="49"/>
      <c r="IDH111" s="109"/>
      <c r="IDI111" s="52"/>
      <c r="IDJ111" s="52"/>
      <c r="IDK111" s="55"/>
      <c r="IDL111" s="55"/>
      <c r="IDM111" s="55"/>
      <c r="IDN111" s="51"/>
      <c r="IDO111" s="51"/>
      <c r="IDP111" s="51"/>
      <c r="IDQ111" s="56"/>
      <c r="IDR111" s="57"/>
      <c r="IDS111" s="57"/>
      <c r="IDT111" s="58"/>
      <c r="IDU111" s="49"/>
      <c r="IDV111" s="50"/>
      <c r="IDW111" s="49"/>
      <c r="IDX111" s="109"/>
      <c r="IDY111" s="52"/>
      <c r="IDZ111" s="52"/>
      <c r="IEA111" s="55"/>
      <c r="IEB111" s="55"/>
      <c r="IEC111" s="55"/>
      <c r="IED111" s="51"/>
      <c r="IEE111" s="51"/>
      <c r="IEF111" s="51"/>
      <c r="IEG111" s="56"/>
      <c r="IEH111" s="57"/>
      <c r="IEI111" s="57"/>
      <c r="IEJ111" s="58"/>
      <c r="IEK111" s="49"/>
      <c r="IEL111" s="50"/>
      <c r="IEM111" s="49"/>
      <c r="IEN111" s="109"/>
      <c r="IEO111" s="52"/>
      <c r="IEP111" s="52"/>
      <c r="IEQ111" s="55"/>
      <c r="IER111" s="55"/>
      <c r="IES111" s="55"/>
      <c r="IET111" s="51"/>
      <c r="IEU111" s="51"/>
      <c r="IEV111" s="51"/>
      <c r="IEW111" s="56"/>
      <c r="IEX111" s="57"/>
      <c r="IEY111" s="57"/>
      <c r="IEZ111" s="58"/>
      <c r="IFA111" s="49"/>
      <c r="IFB111" s="50"/>
      <c r="IFC111" s="49"/>
      <c r="IFD111" s="109"/>
      <c r="IFE111" s="52"/>
      <c r="IFF111" s="52"/>
      <c r="IFG111" s="55"/>
      <c r="IFH111" s="55"/>
      <c r="IFI111" s="55"/>
      <c r="IFJ111" s="51"/>
      <c r="IFK111" s="51"/>
      <c r="IFL111" s="51"/>
      <c r="IFM111" s="56"/>
      <c r="IFN111" s="57"/>
      <c r="IFO111" s="57"/>
      <c r="IFP111" s="58"/>
      <c r="IFQ111" s="49"/>
      <c r="IFR111" s="50"/>
      <c r="IFS111" s="49"/>
      <c r="IFT111" s="109"/>
      <c r="IFU111" s="52"/>
      <c r="IFV111" s="52"/>
      <c r="IFW111" s="55"/>
      <c r="IFX111" s="55"/>
      <c r="IFY111" s="55"/>
      <c r="IFZ111" s="51"/>
      <c r="IGA111" s="51"/>
      <c r="IGB111" s="51"/>
      <c r="IGC111" s="56"/>
      <c r="IGD111" s="57"/>
      <c r="IGE111" s="57"/>
      <c r="IGF111" s="58"/>
      <c r="IGG111" s="49"/>
      <c r="IGH111" s="50"/>
      <c r="IGI111" s="49"/>
      <c r="IGJ111" s="109"/>
      <c r="IGK111" s="52"/>
      <c r="IGL111" s="52"/>
      <c r="IGM111" s="55"/>
      <c r="IGN111" s="55"/>
      <c r="IGO111" s="55"/>
      <c r="IGP111" s="51"/>
      <c r="IGQ111" s="51"/>
      <c r="IGR111" s="51"/>
      <c r="IGS111" s="56"/>
      <c r="IGT111" s="57"/>
      <c r="IGU111" s="57"/>
      <c r="IGV111" s="58"/>
      <c r="IGW111" s="49"/>
      <c r="IGX111" s="50"/>
      <c r="IGY111" s="49"/>
      <c r="IGZ111" s="109"/>
      <c r="IHA111" s="52"/>
      <c r="IHB111" s="52"/>
      <c r="IHC111" s="55"/>
      <c r="IHD111" s="55"/>
      <c r="IHE111" s="55"/>
      <c r="IHF111" s="51"/>
      <c r="IHG111" s="51"/>
      <c r="IHH111" s="51"/>
      <c r="IHI111" s="56"/>
      <c r="IHJ111" s="57"/>
      <c r="IHK111" s="57"/>
      <c r="IHL111" s="58"/>
      <c r="IHM111" s="49"/>
      <c r="IHN111" s="50"/>
      <c r="IHO111" s="49"/>
      <c r="IHP111" s="109"/>
      <c r="IHQ111" s="52"/>
      <c r="IHR111" s="52"/>
      <c r="IHS111" s="55"/>
      <c r="IHT111" s="55"/>
      <c r="IHU111" s="55"/>
      <c r="IHV111" s="51"/>
      <c r="IHW111" s="51"/>
      <c r="IHX111" s="51"/>
      <c r="IHY111" s="56"/>
      <c r="IHZ111" s="57"/>
      <c r="IIA111" s="57"/>
      <c r="IIB111" s="58"/>
      <c r="IIC111" s="49"/>
      <c r="IID111" s="50"/>
      <c r="IIE111" s="49"/>
      <c r="IIF111" s="109"/>
      <c r="IIG111" s="52"/>
      <c r="IIH111" s="52"/>
      <c r="III111" s="55"/>
      <c r="IIJ111" s="55"/>
      <c r="IIK111" s="55"/>
      <c r="IIL111" s="51"/>
      <c r="IIM111" s="51"/>
      <c r="IIN111" s="51"/>
      <c r="IIO111" s="56"/>
      <c r="IIP111" s="57"/>
      <c r="IIQ111" s="57"/>
      <c r="IIR111" s="58"/>
      <c r="IIS111" s="49"/>
      <c r="IIT111" s="50"/>
      <c r="IIU111" s="49"/>
      <c r="IIV111" s="109"/>
      <c r="IIW111" s="52"/>
      <c r="IIX111" s="52"/>
      <c r="IIY111" s="55"/>
      <c r="IIZ111" s="55"/>
      <c r="IJA111" s="55"/>
      <c r="IJB111" s="51"/>
      <c r="IJC111" s="51"/>
      <c r="IJD111" s="51"/>
      <c r="IJE111" s="56"/>
      <c r="IJF111" s="57"/>
      <c r="IJG111" s="57"/>
      <c r="IJH111" s="58"/>
      <c r="IJI111" s="49"/>
      <c r="IJJ111" s="50"/>
      <c r="IJK111" s="49"/>
      <c r="IJL111" s="109"/>
      <c r="IJM111" s="52"/>
      <c r="IJN111" s="52"/>
      <c r="IJO111" s="55"/>
      <c r="IJP111" s="55"/>
      <c r="IJQ111" s="55"/>
      <c r="IJR111" s="51"/>
      <c r="IJS111" s="51"/>
      <c r="IJT111" s="51"/>
      <c r="IJU111" s="56"/>
      <c r="IJV111" s="57"/>
      <c r="IJW111" s="57"/>
      <c r="IJX111" s="58"/>
      <c r="IJY111" s="49"/>
      <c r="IJZ111" s="50"/>
      <c r="IKA111" s="49"/>
      <c r="IKB111" s="109"/>
      <c r="IKC111" s="52"/>
      <c r="IKD111" s="52"/>
      <c r="IKE111" s="55"/>
      <c r="IKF111" s="55"/>
      <c r="IKG111" s="55"/>
      <c r="IKH111" s="51"/>
      <c r="IKI111" s="51"/>
      <c r="IKJ111" s="51"/>
      <c r="IKK111" s="56"/>
      <c r="IKL111" s="57"/>
      <c r="IKM111" s="57"/>
      <c r="IKN111" s="58"/>
      <c r="IKO111" s="49"/>
      <c r="IKP111" s="50"/>
      <c r="IKQ111" s="49"/>
      <c r="IKR111" s="109"/>
      <c r="IKS111" s="52"/>
      <c r="IKT111" s="52"/>
      <c r="IKU111" s="55"/>
      <c r="IKV111" s="55"/>
      <c r="IKW111" s="55"/>
      <c r="IKX111" s="51"/>
      <c r="IKY111" s="51"/>
      <c r="IKZ111" s="51"/>
      <c r="ILA111" s="56"/>
      <c r="ILB111" s="57"/>
      <c r="ILC111" s="57"/>
      <c r="ILD111" s="58"/>
      <c r="ILE111" s="49"/>
      <c r="ILF111" s="50"/>
      <c r="ILG111" s="49"/>
      <c r="ILH111" s="109"/>
      <c r="ILI111" s="52"/>
      <c r="ILJ111" s="52"/>
      <c r="ILK111" s="55"/>
      <c r="ILL111" s="55"/>
      <c r="ILM111" s="55"/>
      <c r="ILN111" s="51"/>
      <c r="ILO111" s="51"/>
      <c r="ILP111" s="51"/>
      <c r="ILQ111" s="56"/>
      <c r="ILR111" s="57"/>
      <c r="ILS111" s="57"/>
      <c r="ILT111" s="58"/>
      <c r="ILU111" s="49"/>
      <c r="ILV111" s="50"/>
      <c r="ILW111" s="49"/>
      <c r="ILX111" s="109"/>
      <c r="ILY111" s="52"/>
      <c r="ILZ111" s="52"/>
      <c r="IMA111" s="55"/>
      <c r="IMB111" s="55"/>
      <c r="IMC111" s="55"/>
      <c r="IMD111" s="51"/>
      <c r="IME111" s="51"/>
      <c r="IMF111" s="51"/>
      <c r="IMG111" s="56"/>
      <c r="IMH111" s="57"/>
      <c r="IMI111" s="57"/>
      <c r="IMJ111" s="58"/>
      <c r="IMK111" s="49"/>
      <c r="IML111" s="50"/>
      <c r="IMM111" s="49"/>
      <c r="IMN111" s="109"/>
      <c r="IMO111" s="52"/>
      <c r="IMP111" s="52"/>
      <c r="IMQ111" s="55"/>
      <c r="IMR111" s="55"/>
      <c r="IMS111" s="55"/>
      <c r="IMT111" s="51"/>
      <c r="IMU111" s="51"/>
      <c r="IMV111" s="51"/>
      <c r="IMW111" s="56"/>
      <c r="IMX111" s="57"/>
      <c r="IMY111" s="57"/>
      <c r="IMZ111" s="58"/>
      <c r="INA111" s="49"/>
      <c r="INB111" s="50"/>
      <c r="INC111" s="49"/>
      <c r="IND111" s="109"/>
      <c r="INE111" s="52"/>
      <c r="INF111" s="52"/>
      <c r="ING111" s="55"/>
      <c r="INH111" s="55"/>
      <c r="INI111" s="55"/>
      <c r="INJ111" s="51"/>
      <c r="INK111" s="51"/>
      <c r="INL111" s="51"/>
      <c r="INM111" s="56"/>
      <c r="INN111" s="57"/>
      <c r="INO111" s="57"/>
      <c r="INP111" s="58"/>
      <c r="INQ111" s="49"/>
      <c r="INR111" s="50"/>
      <c r="INS111" s="49"/>
      <c r="INT111" s="109"/>
      <c r="INU111" s="52"/>
      <c r="INV111" s="52"/>
      <c r="INW111" s="55"/>
      <c r="INX111" s="55"/>
      <c r="INY111" s="55"/>
      <c r="INZ111" s="51"/>
      <c r="IOA111" s="51"/>
      <c r="IOB111" s="51"/>
      <c r="IOC111" s="56"/>
      <c r="IOD111" s="57"/>
      <c r="IOE111" s="57"/>
      <c r="IOF111" s="58"/>
      <c r="IOG111" s="49"/>
      <c r="IOH111" s="50"/>
      <c r="IOI111" s="49"/>
      <c r="IOJ111" s="109"/>
      <c r="IOK111" s="52"/>
      <c r="IOL111" s="52"/>
      <c r="IOM111" s="55"/>
      <c r="ION111" s="55"/>
      <c r="IOO111" s="55"/>
      <c r="IOP111" s="51"/>
      <c r="IOQ111" s="51"/>
      <c r="IOR111" s="51"/>
      <c r="IOS111" s="56"/>
      <c r="IOT111" s="57"/>
      <c r="IOU111" s="57"/>
      <c r="IOV111" s="58"/>
      <c r="IOW111" s="49"/>
      <c r="IOX111" s="50"/>
      <c r="IOY111" s="49"/>
      <c r="IOZ111" s="109"/>
      <c r="IPA111" s="52"/>
      <c r="IPB111" s="52"/>
      <c r="IPC111" s="55"/>
      <c r="IPD111" s="55"/>
      <c r="IPE111" s="55"/>
      <c r="IPF111" s="51"/>
      <c r="IPG111" s="51"/>
      <c r="IPH111" s="51"/>
      <c r="IPI111" s="56"/>
      <c r="IPJ111" s="57"/>
      <c r="IPK111" s="57"/>
      <c r="IPL111" s="58"/>
      <c r="IPM111" s="49"/>
      <c r="IPN111" s="50"/>
      <c r="IPO111" s="49"/>
      <c r="IPP111" s="109"/>
      <c r="IPQ111" s="52"/>
      <c r="IPR111" s="52"/>
      <c r="IPS111" s="55"/>
      <c r="IPT111" s="55"/>
      <c r="IPU111" s="55"/>
      <c r="IPV111" s="51"/>
      <c r="IPW111" s="51"/>
      <c r="IPX111" s="51"/>
      <c r="IPY111" s="56"/>
      <c r="IPZ111" s="57"/>
      <c r="IQA111" s="57"/>
      <c r="IQB111" s="58"/>
      <c r="IQC111" s="49"/>
      <c r="IQD111" s="50"/>
      <c r="IQE111" s="49"/>
      <c r="IQF111" s="109"/>
      <c r="IQG111" s="52"/>
      <c r="IQH111" s="52"/>
      <c r="IQI111" s="55"/>
      <c r="IQJ111" s="55"/>
      <c r="IQK111" s="55"/>
      <c r="IQL111" s="51"/>
      <c r="IQM111" s="51"/>
      <c r="IQN111" s="51"/>
      <c r="IQO111" s="56"/>
      <c r="IQP111" s="57"/>
      <c r="IQQ111" s="57"/>
      <c r="IQR111" s="58"/>
      <c r="IQS111" s="49"/>
      <c r="IQT111" s="50"/>
      <c r="IQU111" s="49"/>
      <c r="IQV111" s="109"/>
      <c r="IQW111" s="52"/>
      <c r="IQX111" s="52"/>
      <c r="IQY111" s="55"/>
      <c r="IQZ111" s="55"/>
      <c r="IRA111" s="55"/>
      <c r="IRB111" s="51"/>
      <c r="IRC111" s="51"/>
      <c r="IRD111" s="51"/>
      <c r="IRE111" s="56"/>
      <c r="IRF111" s="57"/>
      <c r="IRG111" s="57"/>
      <c r="IRH111" s="58"/>
      <c r="IRI111" s="49"/>
      <c r="IRJ111" s="50"/>
      <c r="IRK111" s="49"/>
      <c r="IRL111" s="109"/>
      <c r="IRM111" s="52"/>
      <c r="IRN111" s="52"/>
      <c r="IRO111" s="55"/>
      <c r="IRP111" s="55"/>
      <c r="IRQ111" s="55"/>
      <c r="IRR111" s="51"/>
      <c r="IRS111" s="51"/>
      <c r="IRT111" s="51"/>
      <c r="IRU111" s="56"/>
      <c r="IRV111" s="57"/>
      <c r="IRW111" s="57"/>
      <c r="IRX111" s="58"/>
      <c r="IRY111" s="49"/>
      <c r="IRZ111" s="50"/>
      <c r="ISA111" s="49"/>
      <c r="ISB111" s="109"/>
      <c r="ISC111" s="52"/>
      <c r="ISD111" s="52"/>
      <c r="ISE111" s="55"/>
      <c r="ISF111" s="55"/>
      <c r="ISG111" s="55"/>
      <c r="ISH111" s="51"/>
      <c r="ISI111" s="51"/>
      <c r="ISJ111" s="51"/>
      <c r="ISK111" s="56"/>
      <c r="ISL111" s="57"/>
      <c r="ISM111" s="57"/>
      <c r="ISN111" s="58"/>
      <c r="ISO111" s="49"/>
      <c r="ISP111" s="50"/>
      <c r="ISQ111" s="49"/>
      <c r="ISR111" s="109"/>
      <c r="ISS111" s="52"/>
      <c r="IST111" s="52"/>
      <c r="ISU111" s="55"/>
      <c r="ISV111" s="55"/>
      <c r="ISW111" s="55"/>
      <c r="ISX111" s="51"/>
      <c r="ISY111" s="51"/>
      <c r="ISZ111" s="51"/>
      <c r="ITA111" s="56"/>
      <c r="ITB111" s="57"/>
      <c r="ITC111" s="57"/>
      <c r="ITD111" s="58"/>
      <c r="ITE111" s="49"/>
      <c r="ITF111" s="50"/>
      <c r="ITG111" s="49"/>
      <c r="ITH111" s="109"/>
      <c r="ITI111" s="52"/>
      <c r="ITJ111" s="52"/>
      <c r="ITK111" s="55"/>
      <c r="ITL111" s="55"/>
      <c r="ITM111" s="55"/>
      <c r="ITN111" s="51"/>
      <c r="ITO111" s="51"/>
      <c r="ITP111" s="51"/>
      <c r="ITQ111" s="56"/>
      <c r="ITR111" s="57"/>
      <c r="ITS111" s="57"/>
      <c r="ITT111" s="58"/>
      <c r="ITU111" s="49"/>
      <c r="ITV111" s="50"/>
      <c r="ITW111" s="49"/>
      <c r="ITX111" s="109"/>
      <c r="ITY111" s="52"/>
      <c r="ITZ111" s="52"/>
      <c r="IUA111" s="55"/>
      <c r="IUB111" s="55"/>
      <c r="IUC111" s="55"/>
      <c r="IUD111" s="51"/>
      <c r="IUE111" s="51"/>
      <c r="IUF111" s="51"/>
      <c r="IUG111" s="56"/>
      <c r="IUH111" s="57"/>
      <c r="IUI111" s="57"/>
      <c r="IUJ111" s="58"/>
      <c r="IUK111" s="49"/>
      <c r="IUL111" s="50"/>
      <c r="IUM111" s="49"/>
      <c r="IUN111" s="109"/>
      <c r="IUO111" s="52"/>
      <c r="IUP111" s="52"/>
      <c r="IUQ111" s="55"/>
      <c r="IUR111" s="55"/>
      <c r="IUS111" s="55"/>
      <c r="IUT111" s="51"/>
      <c r="IUU111" s="51"/>
      <c r="IUV111" s="51"/>
      <c r="IUW111" s="56"/>
      <c r="IUX111" s="57"/>
      <c r="IUY111" s="57"/>
      <c r="IUZ111" s="58"/>
      <c r="IVA111" s="49"/>
      <c r="IVB111" s="50"/>
      <c r="IVC111" s="49"/>
      <c r="IVD111" s="109"/>
      <c r="IVE111" s="52"/>
      <c r="IVF111" s="52"/>
      <c r="IVG111" s="55"/>
      <c r="IVH111" s="55"/>
      <c r="IVI111" s="55"/>
      <c r="IVJ111" s="51"/>
      <c r="IVK111" s="51"/>
      <c r="IVL111" s="51"/>
      <c r="IVM111" s="56"/>
      <c r="IVN111" s="57"/>
      <c r="IVO111" s="57"/>
      <c r="IVP111" s="58"/>
      <c r="IVQ111" s="49"/>
      <c r="IVR111" s="50"/>
      <c r="IVS111" s="49"/>
      <c r="IVT111" s="109"/>
      <c r="IVU111" s="52"/>
      <c r="IVV111" s="52"/>
      <c r="IVW111" s="55"/>
      <c r="IVX111" s="55"/>
      <c r="IVY111" s="55"/>
      <c r="IVZ111" s="51"/>
      <c r="IWA111" s="51"/>
      <c r="IWB111" s="51"/>
      <c r="IWC111" s="56"/>
      <c r="IWD111" s="57"/>
      <c r="IWE111" s="57"/>
      <c r="IWF111" s="58"/>
      <c r="IWG111" s="49"/>
      <c r="IWH111" s="50"/>
      <c r="IWI111" s="49"/>
      <c r="IWJ111" s="109"/>
      <c r="IWK111" s="52"/>
      <c r="IWL111" s="52"/>
      <c r="IWM111" s="55"/>
      <c r="IWN111" s="55"/>
      <c r="IWO111" s="55"/>
      <c r="IWP111" s="51"/>
      <c r="IWQ111" s="51"/>
      <c r="IWR111" s="51"/>
      <c r="IWS111" s="56"/>
      <c r="IWT111" s="57"/>
      <c r="IWU111" s="57"/>
      <c r="IWV111" s="58"/>
      <c r="IWW111" s="49"/>
      <c r="IWX111" s="50"/>
      <c r="IWY111" s="49"/>
      <c r="IWZ111" s="109"/>
      <c r="IXA111" s="52"/>
      <c r="IXB111" s="52"/>
      <c r="IXC111" s="55"/>
      <c r="IXD111" s="55"/>
      <c r="IXE111" s="55"/>
      <c r="IXF111" s="51"/>
      <c r="IXG111" s="51"/>
      <c r="IXH111" s="51"/>
      <c r="IXI111" s="56"/>
      <c r="IXJ111" s="57"/>
      <c r="IXK111" s="57"/>
      <c r="IXL111" s="58"/>
      <c r="IXM111" s="49"/>
      <c r="IXN111" s="50"/>
      <c r="IXO111" s="49"/>
      <c r="IXP111" s="109"/>
      <c r="IXQ111" s="52"/>
      <c r="IXR111" s="52"/>
      <c r="IXS111" s="55"/>
      <c r="IXT111" s="55"/>
      <c r="IXU111" s="55"/>
      <c r="IXV111" s="51"/>
      <c r="IXW111" s="51"/>
      <c r="IXX111" s="51"/>
      <c r="IXY111" s="56"/>
      <c r="IXZ111" s="57"/>
      <c r="IYA111" s="57"/>
      <c r="IYB111" s="58"/>
      <c r="IYC111" s="49"/>
      <c r="IYD111" s="50"/>
      <c r="IYE111" s="49"/>
      <c r="IYF111" s="109"/>
      <c r="IYG111" s="52"/>
      <c r="IYH111" s="52"/>
      <c r="IYI111" s="55"/>
      <c r="IYJ111" s="55"/>
      <c r="IYK111" s="55"/>
      <c r="IYL111" s="51"/>
      <c r="IYM111" s="51"/>
      <c r="IYN111" s="51"/>
      <c r="IYO111" s="56"/>
      <c r="IYP111" s="57"/>
      <c r="IYQ111" s="57"/>
      <c r="IYR111" s="58"/>
      <c r="IYS111" s="49"/>
      <c r="IYT111" s="50"/>
      <c r="IYU111" s="49"/>
      <c r="IYV111" s="109"/>
      <c r="IYW111" s="52"/>
      <c r="IYX111" s="52"/>
      <c r="IYY111" s="55"/>
      <c r="IYZ111" s="55"/>
      <c r="IZA111" s="55"/>
      <c r="IZB111" s="51"/>
      <c r="IZC111" s="51"/>
      <c r="IZD111" s="51"/>
      <c r="IZE111" s="56"/>
      <c r="IZF111" s="57"/>
      <c r="IZG111" s="57"/>
      <c r="IZH111" s="58"/>
      <c r="IZI111" s="49"/>
      <c r="IZJ111" s="50"/>
      <c r="IZK111" s="49"/>
      <c r="IZL111" s="109"/>
      <c r="IZM111" s="52"/>
      <c r="IZN111" s="52"/>
      <c r="IZO111" s="55"/>
      <c r="IZP111" s="55"/>
      <c r="IZQ111" s="55"/>
      <c r="IZR111" s="51"/>
      <c r="IZS111" s="51"/>
      <c r="IZT111" s="51"/>
      <c r="IZU111" s="56"/>
      <c r="IZV111" s="57"/>
      <c r="IZW111" s="57"/>
      <c r="IZX111" s="58"/>
      <c r="IZY111" s="49"/>
      <c r="IZZ111" s="50"/>
      <c r="JAA111" s="49"/>
      <c r="JAB111" s="109"/>
      <c r="JAC111" s="52"/>
      <c r="JAD111" s="52"/>
      <c r="JAE111" s="55"/>
      <c r="JAF111" s="55"/>
      <c r="JAG111" s="55"/>
      <c r="JAH111" s="51"/>
      <c r="JAI111" s="51"/>
      <c r="JAJ111" s="51"/>
      <c r="JAK111" s="56"/>
      <c r="JAL111" s="57"/>
      <c r="JAM111" s="57"/>
      <c r="JAN111" s="58"/>
      <c r="JAO111" s="49"/>
      <c r="JAP111" s="50"/>
      <c r="JAQ111" s="49"/>
      <c r="JAR111" s="109"/>
      <c r="JAS111" s="52"/>
      <c r="JAT111" s="52"/>
      <c r="JAU111" s="55"/>
      <c r="JAV111" s="55"/>
      <c r="JAW111" s="55"/>
      <c r="JAX111" s="51"/>
      <c r="JAY111" s="51"/>
      <c r="JAZ111" s="51"/>
      <c r="JBA111" s="56"/>
      <c r="JBB111" s="57"/>
      <c r="JBC111" s="57"/>
      <c r="JBD111" s="58"/>
      <c r="JBE111" s="49"/>
      <c r="JBF111" s="50"/>
      <c r="JBG111" s="49"/>
      <c r="JBH111" s="109"/>
      <c r="JBI111" s="52"/>
      <c r="JBJ111" s="52"/>
      <c r="JBK111" s="55"/>
      <c r="JBL111" s="55"/>
      <c r="JBM111" s="55"/>
      <c r="JBN111" s="51"/>
      <c r="JBO111" s="51"/>
      <c r="JBP111" s="51"/>
      <c r="JBQ111" s="56"/>
      <c r="JBR111" s="57"/>
      <c r="JBS111" s="57"/>
      <c r="JBT111" s="58"/>
      <c r="JBU111" s="49"/>
      <c r="JBV111" s="50"/>
      <c r="JBW111" s="49"/>
      <c r="JBX111" s="109"/>
      <c r="JBY111" s="52"/>
      <c r="JBZ111" s="52"/>
      <c r="JCA111" s="55"/>
      <c r="JCB111" s="55"/>
      <c r="JCC111" s="55"/>
      <c r="JCD111" s="51"/>
      <c r="JCE111" s="51"/>
      <c r="JCF111" s="51"/>
      <c r="JCG111" s="56"/>
      <c r="JCH111" s="57"/>
      <c r="JCI111" s="57"/>
      <c r="JCJ111" s="58"/>
      <c r="JCK111" s="49"/>
      <c r="JCL111" s="50"/>
      <c r="JCM111" s="49"/>
      <c r="JCN111" s="109"/>
      <c r="JCO111" s="52"/>
      <c r="JCP111" s="52"/>
      <c r="JCQ111" s="55"/>
      <c r="JCR111" s="55"/>
      <c r="JCS111" s="55"/>
      <c r="JCT111" s="51"/>
      <c r="JCU111" s="51"/>
      <c r="JCV111" s="51"/>
      <c r="JCW111" s="56"/>
      <c r="JCX111" s="57"/>
      <c r="JCY111" s="57"/>
      <c r="JCZ111" s="58"/>
      <c r="JDA111" s="49"/>
      <c r="JDB111" s="50"/>
      <c r="JDC111" s="49"/>
      <c r="JDD111" s="109"/>
      <c r="JDE111" s="52"/>
      <c r="JDF111" s="52"/>
      <c r="JDG111" s="55"/>
      <c r="JDH111" s="55"/>
      <c r="JDI111" s="55"/>
      <c r="JDJ111" s="51"/>
      <c r="JDK111" s="51"/>
      <c r="JDL111" s="51"/>
      <c r="JDM111" s="56"/>
      <c r="JDN111" s="57"/>
      <c r="JDO111" s="57"/>
      <c r="JDP111" s="58"/>
      <c r="JDQ111" s="49"/>
      <c r="JDR111" s="50"/>
      <c r="JDS111" s="49"/>
      <c r="JDT111" s="109"/>
      <c r="JDU111" s="52"/>
      <c r="JDV111" s="52"/>
      <c r="JDW111" s="55"/>
      <c r="JDX111" s="55"/>
      <c r="JDY111" s="55"/>
      <c r="JDZ111" s="51"/>
      <c r="JEA111" s="51"/>
      <c r="JEB111" s="51"/>
      <c r="JEC111" s="56"/>
      <c r="JED111" s="57"/>
      <c r="JEE111" s="57"/>
      <c r="JEF111" s="58"/>
      <c r="JEG111" s="49"/>
      <c r="JEH111" s="50"/>
      <c r="JEI111" s="49"/>
      <c r="JEJ111" s="109"/>
      <c r="JEK111" s="52"/>
      <c r="JEL111" s="52"/>
      <c r="JEM111" s="55"/>
      <c r="JEN111" s="55"/>
      <c r="JEO111" s="55"/>
      <c r="JEP111" s="51"/>
      <c r="JEQ111" s="51"/>
      <c r="JER111" s="51"/>
      <c r="JES111" s="56"/>
      <c r="JET111" s="57"/>
      <c r="JEU111" s="57"/>
      <c r="JEV111" s="58"/>
      <c r="JEW111" s="49"/>
      <c r="JEX111" s="50"/>
      <c r="JEY111" s="49"/>
      <c r="JEZ111" s="109"/>
      <c r="JFA111" s="52"/>
      <c r="JFB111" s="52"/>
      <c r="JFC111" s="55"/>
      <c r="JFD111" s="55"/>
      <c r="JFE111" s="55"/>
      <c r="JFF111" s="51"/>
      <c r="JFG111" s="51"/>
      <c r="JFH111" s="51"/>
      <c r="JFI111" s="56"/>
      <c r="JFJ111" s="57"/>
      <c r="JFK111" s="57"/>
      <c r="JFL111" s="58"/>
      <c r="JFM111" s="49"/>
      <c r="JFN111" s="50"/>
      <c r="JFO111" s="49"/>
      <c r="JFP111" s="109"/>
      <c r="JFQ111" s="52"/>
      <c r="JFR111" s="52"/>
      <c r="JFS111" s="55"/>
      <c r="JFT111" s="55"/>
      <c r="JFU111" s="55"/>
      <c r="JFV111" s="51"/>
      <c r="JFW111" s="51"/>
      <c r="JFX111" s="51"/>
      <c r="JFY111" s="56"/>
      <c r="JFZ111" s="57"/>
      <c r="JGA111" s="57"/>
      <c r="JGB111" s="58"/>
      <c r="JGC111" s="49"/>
      <c r="JGD111" s="50"/>
      <c r="JGE111" s="49"/>
      <c r="JGF111" s="109"/>
      <c r="JGG111" s="52"/>
      <c r="JGH111" s="52"/>
      <c r="JGI111" s="55"/>
      <c r="JGJ111" s="55"/>
      <c r="JGK111" s="55"/>
      <c r="JGL111" s="51"/>
      <c r="JGM111" s="51"/>
      <c r="JGN111" s="51"/>
      <c r="JGO111" s="56"/>
      <c r="JGP111" s="57"/>
      <c r="JGQ111" s="57"/>
      <c r="JGR111" s="58"/>
      <c r="JGS111" s="49"/>
      <c r="JGT111" s="50"/>
      <c r="JGU111" s="49"/>
      <c r="JGV111" s="109"/>
      <c r="JGW111" s="52"/>
      <c r="JGX111" s="52"/>
      <c r="JGY111" s="55"/>
      <c r="JGZ111" s="55"/>
      <c r="JHA111" s="55"/>
      <c r="JHB111" s="51"/>
      <c r="JHC111" s="51"/>
      <c r="JHD111" s="51"/>
      <c r="JHE111" s="56"/>
      <c r="JHF111" s="57"/>
      <c r="JHG111" s="57"/>
      <c r="JHH111" s="58"/>
      <c r="JHI111" s="49"/>
      <c r="JHJ111" s="50"/>
      <c r="JHK111" s="49"/>
      <c r="JHL111" s="109"/>
      <c r="JHM111" s="52"/>
      <c r="JHN111" s="52"/>
      <c r="JHO111" s="55"/>
      <c r="JHP111" s="55"/>
      <c r="JHQ111" s="55"/>
      <c r="JHR111" s="51"/>
      <c r="JHS111" s="51"/>
      <c r="JHT111" s="51"/>
      <c r="JHU111" s="56"/>
      <c r="JHV111" s="57"/>
      <c r="JHW111" s="57"/>
      <c r="JHX111" s="58"/>
      <c r="JHY111" s="49"/>
      <c r="JHZ111" s="50"/>
      <c r="JIA111" s="49"/>
      <c r="JIB111" s="109"/>
      <c r="JIC111" s="52"/>
      <c r="JID111" s="52"/>
      <c r="JIE111" s="55"/>
      <c r="JIF111" s="55"/>
      <c r="JIG111" s="55"/>
      <c r="JIH111" s="51"/>
      <c r="JII111" s="51"/>
      <c r="JIJ111" s="51"/>
      <c r="JIK111" s="56"/>
      <c r="JIL111" s="57"/>
      <c r="JIM111" s="57"/>
      <c r="JIN111" s="58"/>
      <c r="JIO111" s="49"/>
      <c r="JIP111" s="50"/>
      <c r="JIQ111" s="49"/>
      <c r="JIR111" s="109"/>
      <c r="JIS111" s="52"/>
      <c r="JIT111" s="52"/>
      <c r="JIU111" s="55"/>
      <c r="JIV111" s="55"/>
      <c r="JIW111" s="55"/>
      <c r="JIX111" s="51"/>
      <c r="JIY111" s="51"/>
      <c r="JIZ111" s="51"/>
      <c r="JJA111" s="56"/>
      <c r="JJB111" s="57"/>
      <c r="JJC111" s="57"/>
      <c r="JJD111" s="58"/>
      <c r="JJE111" s="49"/>
      <c r="JJF111" s="50"/>
      <c r="JJG111" s="49"/>
      <c r="JJH111" s="109"/>
      <c r="JJI111" s="52"/>
      <c r="JJJ111" s="52"/>
      <c r="JJK111" s="55"/>
      <c r="JJL111" s="55"/>
      <c r="JJM111" s="55"/>
      <c r="JJN111" s="51"/>
      <c r="JJO111" s="51"/>
      <c r="JJP111" s="51"/>
      <c r="JJQ111" s="56"/>
      <c r="JJR111" s="57"/>
      <c r="JJS111" s="57"/>
      <c r="JJT111" s="58"/>
      <c r="JJU111" s="49"/>
      <c r="JJV111" s="50"/>
      <c r="JJW111" s="49"/>
      <c r="JJX111" s="109"/>
      <c r="JJY111" s="52"/>
      <c r="JJZ111" s="52"/>
      <c r="JKA111" s="55"/>
      <c r="JKB111" s="55"/>
      <c r="JKC111" s="55"/>
      <c r="JKD111" s="51"/>
      <c r="JKE111" s="51"/>
      <c r="JKF111" s="51"/>
      <c r="JKG111" s="56"/>
      <c r="JKH111" s="57"/>
      <c r="JKI111" s="57"/>
      <c r="JKJ111" s="58"/>
      <c r="JKK111" s="49"/>
      <c r="JKL111" s="50"/>
      <c r="JKM111" s="49"/>
      <c r="JKN111" s="109"/>
      <c r="JKO111" s="52"/>
      <c r="JKP111" s="52"/>
      <c r="JKQ111" s="55"/>
      <c r="JKR111" s="55"/>
      <c r="JKS111" s="55"/>
      <c r="JKT111" s="51"/>
      <c r="JKU111" s="51"/>
      <c r="JKV111" s="51"/>
      <c r="JKW111" s="56"/>
      <c r="JKX111" s="57"/>
      <c r="JKY111" s="57"/>
      <c r="JKZ111" s="58"/>
      <c r="JLA111" s="49"/>
      <c r="JLB111" s="50"/>
      <c r="JLC111" s="49"/>
      <c r="JLD111" s="109"/>
      <c r="JLE111" s="52"/>
      <c r="JLF111" s="52"/>
      <c r="JLG111" s="55"/>
      <c r="JLH111" s="55"/>
      <c r="JLI111" s="55"/>
      <c r="JLJ111" s="51"/>
      <c r="JLK111" s="51"/>
      <c r="JLL111" s="51"/>
      <c r="JLM111" s="56"/>
      <c r="JLN111" s="57"/>
      <c r="JLO111" s="57"/>
      <c r="JLP111" s="58"/>
      <c r="JLQ111" s="49"/>
      <c r="JLR111" s="50"/>
      <c r="JLS111" s="49"/>
      <c r="JLT111" s="109"/>
      <c r="JLU111" s="52"/>
      <c r="JLV111" s="52"/>
      <c r="JLW111" s="55"/>
      <c r="JLX111" s="55"/>
      <c r="JLY111" s="55"/>
      <c r="JLZ111" s="51"/>
      <c r="JMA111" s="51"/>
      <c r="JMB111" s="51"/>
      <c r="JMC111" s="56"/>
      <c r="JMD111" s="57"/>
      <c r="JME111" s="57"/>
      <c r="JMF111" s="58"/>
      <c r="JMG111" s="49"/>
      <c r="JMH111" s="50"/>
      <c r="JMI111" s="49"/>
      <c r="JMJ111" s="109"/>
      <c r="JMK111" s="52"/>
      <c r="JML111" s="52"/>
      <c r="JMM111" s="55"/>
      <c r="JMN111" s="55"/>
      <c r="JMO111" s="55"/>
      <c r="JMP111" s="51"/>
      <c r="JMQ111" s="51"/>
      <c r="JMR111" s="51"/>
      <c r="JMS111" s="56"/>
      <c r="JMT111" s="57"/>
      <c r="JMU111" s="57"/>
      <c r="JMV111" s="58"/>
      <c r="JMW111" s="49"/>
      <c r="JMX111" s="50"/>
      <c r="JMY111" s="49"/>
      <c r="JMZ111" s="109"/>
      <c r="JNA111" s="52"/>
      <c r="JNB111" s="52"/>
      <c r="JNC111" s="55"/>
      <c r="JND111" s="55"/>
      <c r="JNE111" s="55"/>
      <c r="JNF111" s="51"/>
      <c r="JNG111" s="51"/>
      <c r="JNH111" s="51"/>
      <c r="JNI111" s="56"/>
      <c r="JNJ111" s="57"/>
      <c r="JNK111" s="57"/>
      <c r="JNL111" s="58"/>
      <c r="JNM111" s="49"/>
      <c r="JNN111" s="50"/>
      <c r="JNO111" s="49"/>
      <c r="JNP111" s="109"/>
      <c r="JNQ111" s="52"/>
      <c r="JNR111" s="52"/>
      <c r="JNS111" s="55"/>
      <c r="JNT111" s="55"/>
      <c r="JNU111" s="55"/>
      <c r="JNV111" s="51"/>
      <c r="JNW111" s="51"/>
      <c r="JNX111" s="51"/>
      <c r="JNY111" s="56"/>
      <c r="JNZ111" s="57"/>
      <c r="JOA111" s="57"/>
      <c r="JOB111" s="58"/>
      <c r="JOC111" s="49"/>
      <c r="JOD111" s="50"/>
      <c r="JOE111" s="49"/>
      <c r="JOF111" s="109"/>
      <c r="JOG111" s="52"/>
      <c r="JOH111" s="52"/>
      <c r="JOI111" s="55"/>
      <c r="JOJ111" s="55"/>
      <c r="JOK111" s="55"/>
      <c r="JOL111" s="51"/>
      <c r="JOM111" s="51"/>
      <c r="JON111" s="51"/>
      <c r="JOO111" s="56"/>
      <c r="JOP111" s="57"/>
      <c r="JOQ111" s="57"/>
      <c r="JOR111" s="58"/>
      <c r="JOS111" s="49"/>
      <c r="JOT111" s="50"/>
      <c r="JOU111" s="49"/>
      <c r="JOV111" s="109"/>
      <c r="JOW111" s="52"/>
      <c r="JOX111" s="52"/>
      <c r="JOY111" s="55"/>
      <c r="JOZ111" s="55"/>
      <c r="JPA111" s="55"/>
      <c r="JPB111" s="51"/>
      <c r="JPC111" s="51"/>
      <c r="JPD111" s="51"/>
      <c r="JPE111" s="56"/>
      <c r="JPF111" s="57"/>
      <c r="JPG111" s="57"/>
      <c r="JPH111" s="58"/>
      <c r="JPI111" s="49"/>
      <c r="JPJ111" s="50"/>
      <c r="JPK111" s="49"/>
      <c r="JPL111" s="109"/>
      <c r="JPM111" s="52"/>
      <c r="JPN111" s="52"/>
      <c r="JPO111" s="55"/>
      <c r="JPP111" s="55"/>
      <c r="JPQ111" s="55"/>
      <c r="JPR111" s="51"/>
      <c r="JPS111" s="51"/>
      <c r="JPT111" s="51"/>
      <c r="JPU111" s="56"/>
      <c r="JPV111" s="57"/>
      <c r="JPW111" s="57"/>
      <c r="JPX111" s="58"/>
      <c r="JPY111" s="49"/>
      <c r="JPZ111" s="50"/>
      <c r="JQA111" s="49"/>
      <c r="JQB111" s="109"/>
      <c r="JQC111" s="52"/>
      <c r="JQD111" s="52"/>
      <c r="JQE111" s="55"/>
      <c r="JQF111" s="55"/>
      <c r="JQG111" s="55"/>
      <c r="JQH111" s="51"/>
      <c r="JQI111" s="51"/>
      <c r="JQJ111" s="51"/>
      <c r="JQK111" s="56"/>
      <c r="JQL111" s="57"/>
      <c r="JQM111" s="57"/>
      <c r="JQN111" s="58"/>
      <c r="JQO111" s="49"/>
      <c r="JQP111" s="50"/>
      <c r="JQQ111" s="49"/>
      <c r="JQR111" s="109"/>
      <c r="JQS111" s="52"/>
      <c r="JQT111" s="52"/>
      <c r="JQU111" s="55"/>
      <c r="JQV111" s="55"/>
      <c r="JQW111" s="55"/>
      <c r="JQX111" s="51"/>
      <c r="JQY111" s="51"/>
      <c r="JQZ111" s="51"/>
      <c r="JRA111" s="56"/>
      <c r="JRB111" s="57"/>
      <c r="JRC111" s="57"/>
      <c r="JRD111" s="58"/>
      <c r="JRE111" s="49"/>
      <c r="JRF111" s="50"/>
      <c r="JRG111" s="49"/>
      <c r="JRH111" s="109"/>
      <c r="JRI111" s="52"/>
      <c r="JRJ111" s="52"/>
      <c r="JRK111" s="55"/>
      <c r="JRL111" s="55"/>
      <c r="JRM111" s="55"/>
      <c r="JRN111" s="51"/>
      <c r="JRO111" s="51"/>
      <c r="JRP111" s="51"/>
      <c r="JRQ111" s="56"/>
      <c r="JRR111" s="57"/>
      <c r="JRS111" s="57"/>
      <c r="JRT111" s="58"/>
      <c r="JRU111" s="49"/>
      <c r="JRV111" s="50"/>
      <c r="JRW111" s="49"/>
      <c r="JRX111" s="109"/>
      <c r="JRY111" s="52"/>
      <c r="JRZ111" s="52"/>
      <c r="JSA111" s="55"/>
      <c r="JSB111" s="55"/>
      <c r="JSC111" s="55"/>
      <c r="JSD111" s="51"/>
      <c r="JSE111" s="51"/>
      <c r="JSF111" s="51"/>
      <c r="JSG111" s="56"/>
      <c r="JSH111" s="57"/>
      <c r="JSI111" s="57"/>
      <c r="JSJ111" s="58"/>
      <c r="JSK111" s="49"/>
      <c r="JSL111" s="50"/>
      <c r="JSM111" s="49"/>
      <c r="JSN111" s="109"/>
      <c r="JSO111" s="52"/>
      <c r="JSP111" s="52"/>
      <c r="JSQ111" s="55"/>
      <c r="JSR111" s="55"/>
      <c r="JSS111" s="55"/>
      <c r="JST111" s="51"/>
      <c r="JSU111" s="51"/>
      <c r="JSV111" s="51"/>
      <c r="JSW111" s="56"/>
      <c r="JSX111" s="57"/>
      <c r="JSY111" s="57"/>
      <c r="JSZ111" s="58"/>
      <c r="JTA111" s="49"/>
      <c r="JTB111" s="50"/>
      <c r="JTC111" s="49"/>
      <c r="JTD111" s="109"/>
      <c r="JTE111" s="52"/>
      <c r="JTF111" s="52"/>
      <c r="JTG111" s="55"/>
      <c r="JTH111" s="55"/>
      <c r="JTI111" s="55"/>
      <c r="JTJ111" s="51"/>
      <c r="JTK111" s="51"/>
      <c r="JTL111" s="51"/>
      <c r="JTM111" s="56"/>
      <c r="JTN111" s="57"/>
      <c r="JTO111" s="57"/>
      <c r="JTP111" s="58"/>
      <c r="JTQ111" s="49"/>
      <c r="JTR111" s="50"/>
      <c r="JTS111" s="49"/>
      <c r="JTT111" s="109"/>
      <c r="JTU111" s="52"/>
      <c r="JTV111" s="52"/>
      <c r="JTW111" s="55"/>
      <c r="JTX111" s="55"/>
      <c r="JTY111" s="55"/>
      <c r="JTZ111" s="51"/>
      <c r="JUA111" s="51"/>
      <c r="JUB111" s="51"/>
      <c r="JUC111" s="56"/>
      <c r="JUD111" s="57"/>
      <c r="JUE111" s="57"/>
      <c r="JUF111" s="58"/>
      <c r="JUG111" s="49"/>
      <c r="JUH111" s="50"/>
      <c r="JUI111" s="49"/>
      <c r="JUJ111" s="109"/>
      <c r="JUK111" s="52"/>
      <c r="JUL111" s="52"/>
      <c r="JUM111" s="55"/>
      <c r="JUN111" s="55"/>
      <c r="JUO111" s="55"/>
      <c r="JUP111" s="51"/>
      <c r="JUQ111" s="51"/>
      <c r="JUR111" s="51"/>
      <c r="JUS111" s="56"/>
      <c r="JUT111" s="57"/>
      <c r="JUU111" s="57"/>
      <c r="JUV111" s="58"/>
      <c r="JUW111" s="49"/>
      <c r="JUX111" s="50"/>
      <c r="JUY111" s="49"/>
      <c r="JUZ111" s="109"/>
      <c r="JVA111" s="52"/>
      <c r="JVB111" s="52"/>
      <c r="JVC111" s="55"/>
      <c r="JVD111" s="55"/>
      <c r="JVE111" s="55"/>
      <c r="JVF111" s="51"/>
      <c r="JVG111" s="51"/>
      <c r="JVH111" s="51"/>
      <c r="JVI111" s="56"/>
      <c r="JVJ111" s="57"/>
      <c r="JVK111" s="57"/>
      <c r="JVL111" s="58"/>
      <c r="JVM111" s="49"/>
      <c r="JVN111" s="50"/>
      <c r="JVO111" s="49"/>
      <c r="JVP111" s="109"/>
      <c r="JVQ111" s="52"/>
      <c r="JVR111" s="52"/>
      <c r="JVS111" s="55"/>
      <c r="JVT111" s="55"/>
      <c r="JVU111" s="55"/>
      <c r="JVV111" s="51"/>
      <c r="JVW111" s="51"/>
      <c r="JVX111" s="51"/>
      <c r="JVY111" s="56"/>
      <c r="JVZ111" s="57"/>
      <c r="JWA111" s="57"/>
      <c r="JWB111" s="58"/>
      <c r="JWC111" s="49"/>
      <c r="JWD111" s="50"/>
      <c r="JWE111" s="49"/>
      <c r="JWF111" s="109"/>
      <c r="JWG111" s="52"/>
      <c r="JWH111" s="52"/>
      <c r="JWI111" s="55"/>
      <c r="JWJ111" s="55"/>
      <c r="JWK111" s="55"/>
      <c r="JWL111" s="51"/>
      <c r="JWM111" s="51"/>
      <c r="JWN111" s="51"/>
      <c r="JWO111" s="56"/>
      <c r="JWP111" s="57"/>
      <c r="JWQ111" s="57"/>
      <c r="JWR111" s="58"/>
      <c r="JWS111" s="49"/>
      <c r="JWT111" s="50"/>
      <c r="JWU111" s="49"/>
      <c r="JWV111" s="109"/>
      <c r="JWW111" s="52"/>
      <c r="JWX111" s="52"/>
      <c r="JWY111" s="55"/>
      <c r="JWZ111" s="55"/>
      <c r="JXA111" s="55"/>
      <c r="JXB111" s="51"/>
      <c r="JXC111" s="51"/>
      <c r="JXD111" s="51"/>
      <c r="JXE111" s="56"/>
      <c r="JXF111" s="57"/>
      <c r="JXG111" s="57"/>
      <c r="JXH111" s="58"/>
      <c r="JXI111" s="49"/>
      <c r="JXJ111" s="50"/>
      <c r="JXK111" s="49"/>
      <c r="JXL111" s="109"/>
      <c r="JXM111" s="52"/>
      <c r="JXN111" s="52"/>
      <c r="JXO111" s="55"/>
      <c r="JXP111" s="55"/>
      <c r="JXQ111" s="55"/>
      <c r="JXR111" s="51"/>
      <c r="JXS111" s="51"/>
      <c r="JXT111" s="51"/>
      <c r="JXU111" s="56"/>
      <c r="JXV111" s="57"/>
      <c r="JXW111" s="57"/>
      <c r="JXX111" s="58"/>
      <c r="JXY111" s="49"/>
      <c r="JXZ111" s="50"/>
      <c r="JYA111" s="49"/>
      <c r="JYB111" s="109"/>
      <c r="JYC111" s="52"/>
      <c r="JYD111" s="52"/>
      <c r="JYE111" s="55"/>
      <c r="JYF111" s="55"/>
      <c r="JYG111" s="55"/>
      <c r="JYH111" s="51"/>
      <c r="JYI111" s="51"/>
      <c r="JYJ111" s="51"/>
      <c r="JYK111" s="56"/>
      <c r="JYL111" s="57"/>
      <c r="JYM111" s="57"/>
      <c r="JYN111" s="58"/>
      <c r="JYO111" s="49"/>
      <c r="JYP111" s="50"/>
      <c r="JYQ111" s="49"/>
      <c r="JYR111" s="109"/>
      <c r="JYS111" s="52"/>
      <c r="JYT111" s="52"/>
      <c r="JYU111" s="55"/>
      <c r="JYV111" s="55"/>
      <c r="JYW111" s="55"/>
      <c r="JYX111" s="51"/>
      <c r="JYY111" s="51"/>
      <c r="JYZ111" s="51"/>
      <c r="JZA111" s="56"/>
      <c r="JZB111" s="57"/>
      <c r="JZC111" s="57"/>
      <c r="JZD111" s="58"/>
      <c r="JZE111" s="49"/>
      <c r="JZF111" s="50"/>
      <c r="JZG111" s="49"/>
      <c r="JZH111" s="109"/>
      <c r="JZI111" s="52"/>
      <c r="JZJ111" s="52"/>
      <c r="JZK111" s="55"/>
      <c r="JZL111" s="55"/>
      <c r="JZM111" s="55"/>
      <c r="JZN111" s="51"/>
      <c r="JZO111" s="51"/>
      <c r="JZP111" s="51"/>
      <c r="JZQ111" s="56"/>
      <c r="JZR111" s="57"/>
      <c r="JZS111" s="57"/>
      <c r="JZT111" s="58"/>
      <c r="JZU111" s="49"/>
      <c r="JZV111" s="50"/>
      <c r="JZW111" s="49"/>
      <c r="JZX111" s="109"/>
      <c r="JZY111" s="52"/>
      <c r="JZZ111" s="52"/>
      <c r="KAA111" s="55"/>
      <c r="KAB111" s="55"/>
      <c r="KAC111" s="55"/>
      <c r="KAD111" s="51"/>
      <c r="KAE111" s="51"/>
      <c r="KAF111" s="51"/>
      <c r="KAG111" s="56"/>
      <c r="KAH111" s="57"/>
      <c r="KAI111" s="57"/>
      <c r="KAJ111" s="58"/>
      <c r="KAK111" s="49"/>
      <c r="KAL111" s="50"/>
      <c r="KAM111" s="49"/>
      <c r="KAN111" s="109"/>
      <c r="KAO111" s="52"/>
      <c r="KAP111" s="52"/>
      <c r="KAQ111" s="55"/>
      <c r="KAR111" s="55"/>
      <c r="KAS111" s="55"/>
      <c r="KAT111" s="51"/>
      <c r="KAU111" s="51"/>
      <c r="KAV111" s="51"/>
      <c r="KAW111" s="56"/>
      <c r="KAX111" s="57"/>
      <c r="KAY111" s="57"/>
      <c r="KAZ111" s="58"/>
      <c r="KBA111" s="49"/>
      <c r="KBB111" s="50"/>
      <c r="KBC111" s="49"/>
      <c r="KBD111" s="109"/>
      <c r="KBE111" s="52"/>
      <c r="KBF111" s="52"/>
      <c r="KBG111" s="55"/>
      <c r="KBH111" s="55"/>
      <c r="KBI111" s="55"/>
      <c r="KBJ111" s="51"/>
      <c r="KBK111" s="51"/>
      <c r="KBL111" s="51"/>
      <c r="KBM111" s="56"/>
      <c r="KBN111" s="57"/>
      <c r="KBO111" s="57"/>
      <c r="KBP111" s="58"/>
      <c r="KBQ111" s="49"/>
      <c r="KBR111" s="50"/>
      <c r="KBS111" s="49"/>
      <c r="KBT111" s="109"/>
      <c r="KBU111" s="52"/>
      <c r="KBV111" s="52"/>
      <c r="KBW111" s="55"/>
      <c r="KBX111" s="55"/>
      <c r="KBY111" s="55"/>
      <c r="KBZ111" s="51"/>
      <c r="KCA111" s="51"/>
      <c r="KCB111" s="51"/>
      <c r="KCC111" s="56"/>
      <c r="KCD111" s="57"/>
      <c r="KCE111" s="57"/>
      <c r="KCF111" s="58"/>
      <c r="KCG111" s="49"/>
      <c r="KCH111" s="50"/>
      <c r="KCI111" s="49"/>
      <c r="KCJ111" s="109"/>
      <c r="KCK111" s="52"/>
      <c r="KCL111" s="52"/>
      <c r="KCM111" s="55"/>
      <c r="KCN111" s="55"/>
      <c r="KCO111" s="55"/>
      <c r="KCP111" s="51"/>
      <c r="KCQ111" s="51"/>
      <c r="KCR111" s="51"/>
      <c r="KCS111" s="56"/>
      <c r="KCT111" s="57"/>
      <c r="KCU111" s="57"/>
      <c r="KCV111" s="58"/>
      <c r="KCW111" s="49"/>
      <c r="KCX111" s="50"/>
      <c r="KCY111" s="49"/>
      <c r="KCZ111" s="109"/>
      <c r="KDA111" s="52"/>
      <c r="KDB111" s="52"/>
      <c r="KDC111" s="55"/>
      <c r="KDD111" s="55"/>
      <c r="KDE111" s="55"/>
      <c r="KDF111" s="51"/>
      <c r="KDG111" s="51"/>
      <c r="KDH111" s="51"/>
      <c r="KDI111" s="56"/>
      <c r="KDJ111" s="57"/>
      <c r="KDK111" s="57"/>
      <c r="KDL111" s="58"/>
      <c r="KDM111" s="49"/>
      <c r="KDN111" s="50"/>
      <c r="KDO111" s="49"/>
      <c r="KDP111" s="109"/>
      <c r="KDQ111" s="52"/>
      <c r="KDR111" s="52"/>
      <c r="KDS111" s="55"/>
      <c r="KDT111" s="55"/>
      <c r="KDU111" s="55"/>
      <c r="KDV111" s="51"/>
      <c r="KDW111" s="51"/>
      <c r="KDX111" s="51"/>
      <c r="KDY111" s="56"/>
      <c r="KDZ111" s="57"/>
      <c r="KEA111" s="57"/>
      <c r="KEB111" s="58"/>
      <c r="KEC111" s="49"/>
      <c r="KED111" s="50"/>
      <c r="KEE111" s="49"/>
      <c r="KEF111" s="109"/>
      <c r="KEG111" s="52"/>
      <c r="KEH111" s="52"/>
      <c r="KEI111" s="55"/>
      <c r="KEJ111" s="55"/>
      <c r="KEK111" s="55"/>
      <c r="KEL111" s="51"/>
      <c r="KEM111" s="51"/>
      <c r="KEN111" s="51"/>
      <c r="KEO111" s="56"/>
      <c r="KEP111" s="57"/>
      <c r="KEQ111" s="57"/>
      <c r="KER111" s="58"/>
      <c r="KES111" s="49"/>
      <c r="KET111" s="50"/>
      <c r="KEU111" s="49"/>
      <c r="KEV111" s="109"/>
      <c r="KEW111" s="52"/>
      <c r="KEX111" s="52"/>
      <c r="KEY111" s="55"/>
      <c r="KEZ111" s="55"/>
      <c r="KFA111" s="55"/>
      <c r="KFB111" s="51"/>
      <c r="KFC111" s="51"/>
      <c r="KFD111" s="51"/>
      <c r="KFE111" s="56"/>
      <c r="KFF111" s="57"/>
      <c r="KFG111" s="57"/>
      <c r="KFH111" s="58"/>
      <c r="KFI111" s="49"/>
      <c r="KFJ111" s="50"/>
      <c r="KFK111" s="49"/>
      <c r="KFL111" s="109"/>
      <c r="KFM111" s="52"/>
      <c r="KFN111" s="52"/>
      <c r="KFO111" s="55"/>
      <c r="KFP111" s="55"/>
      <c r="KFQ111" s="55"/>
      <c r="KFR111" s="51"/>
      <c r="KFS111" s="51"/>
      <c r="KFT111" s="51"/>
      <c r="KFU111" s="56"/>
      <c r="KFV111" s="57"/>
      <c r="KFW111" s="57"/>
      <c r="KFX111" s="58"/>
      <c r="KFY111" s="49"/>
      <c r="KFZ111" s="50"/>
      <c r="KGA111" s="49"/>
      <c r="KGB111" s="109"/>
      <c r="KGC111" s="52"/>
      <c r="KGD111" s="52"/>
      <c r="KGE111" s="55"/>
      <c r="KGF111" s="55"/>
      <c r="KGG111" s="55"/>
      <c r="KGH111" s="51"/>
      <c r="KGI111" s="51"/>
      <c r="KGJ111" s="51"/>
      <c r="KGK111" s="56"/>
      <c r="KGL111" s="57"/>
      <c r="KGM111" s="57"/>
      <c r="KGN111" s="58"/>
      <c r="KGO111" s="49"/>
      <c r="KGP111" s="50"/>
      <c r="KGQ111" s="49"/>
      <c r="KGR111" s="109"/>
      <c r="KGS111" s="52"/>
      <c r="KGT111" s="52"/>
      <c r="KGU111" s="55"/>
      <c r="KGV111" s="55"/>
      <c r="KGW111" s="55"/>
      <c r="KGX111" s="51"/>
      <c r="KGY111" s="51"/>
      <c r="KGZ111" s="51"/>
      <c r="KHA111" s="56"/>
      <c r="KHB111" s="57"/>
      <c r="KHC111" s="57"/>
      <c r="KHD111" s="58"/>
      <c r="KHE111" s="49"/>
      <c r="KHF111" s="50"/>
      <c r="KHG111" s="49"/>
      <c r="KHH111" s="109"/>
      <c r="KHI111" s="52"/>
      <c r="KHJ111" s="52"/>
      <c r="KHK111" s="55"/>
      <c r="KHL111" s="55"/>
      <c r="KHM111" s="55"/>
      <c r="KHN111" s="51"/>
      <c r="KHO111" s="51"/>
      <c r="KHP111" s="51"/>
      <c r="KHQ111" s="56"/>
      <c r="KHR111" s="57"/>
      <c r="KHS111" s="57"/>
      <c r="KHT111" s="58"/>
      <c r="KHU111" s="49"/>
      <c r="KHV111" s="50"/>
      <c r="KHW111" s="49"/>
      <c r="KHX111" s="109"/>
      <c r="KHY111" s="52"/>
      <c r="KHZ111" s="52"/>
      <c r="KIA111" s="55"/>
      <c r="KIB111" s="55"/>
      <c r="KIC111" s="55"/>
      <c r="KID111" s="51"/>
      <c r="KIE111" s="51"/>
      <c r="KIF111" s="51"/>
      <c r="KIG111" s="56"/>
      <c r="KIH111" s="57"/>
      <c r="KII111" s="57"/>
      <c r="KIJ111" s="58"/>
      <c r="KIK111" s="49"/>
      <c r="KIL111" s="50"/>
      <c r="KIM111" s="49"/>
      <c r="KIN111" s="109"/>
      <c r="KIO111" s="52"/>
      <c r="KIP111" s="52"/>
      <c r="KIQ111" s="55"/>
      <c r="KIR111" s="55"/>
      <c r="KIS111" s="55"/>
      <c r="KIT111" s="51"/>
      <c r="KIU111" s="51"/>
      <c r="KIV111" s="51"/>
      <c r="KIW111" s="56"/>
      <c r="KIX111" s="57"/>
      <c r="KIY111" s="57"/>
      <c r="KIZ111" s="58"/>
      <c r="KJA111" s="49"/>
      <c r="KJB111" s="50"/>
      <c r="KJC111" s="49"/>
      <c r="KJD111" s="109"/>
      <c r="KJE111" s="52"/>
      <c r="KJF111" s="52"/>
      <c r="KJG111" s="55"/>
      <c r="KJH111" s="55"/>
      <c r="KJI111" s="55"/>
      <c r="KJJ111" s="51"/>
      <c r="KJK111" s="51"/>
      <c r="KJL111" s="51"/>
      <c r="KJM111" s="56"/>
      <c r="KJN111" s="57"/>
      <c r="KJO111" s="57"/>
      <c r="KJP111" s="58"/>
      <c r="KJQ111" s="49"/>
      <c r="KJR111" s="50"/>
      <c r="KJS111" s="49"/>
      <c r="KJT111" s="109"/>
      <c r="KJU111" s="52"/>
      <c r="KJV111" s="52"/>
      <c r="KJW111" s="55"/>
      <c r="KJX111" s="55"/>
      <c r="KJY111" s="55"/>
      <c r="KJZ111" s="51"/>
      <c r="KKA111" s="51"/>
      <c r="KKB111" s="51"/>
      <c r="KKC111" s="56"/>
      <c r="KKD111" s="57"/>
      <c r="KKE111" s="57"/>
      <c r="KKF111" s="58"/>
      <c r="KKG111" s="49"/>
      <c r="KKH111" s="50"/>
      <c r="KKI111" s="49"/>
      <c r="KKJ111" s="109"/>
      <c r="KKK111" s="52"/>
      <c r="KKL111" s="52"/>
      <c r="KKM111" s="55"/>
      <c r="KKN111" s="55"/>
      <c r="KKO111" s="55"/>
      <c r="KKP111" s="51"/>
      <c r="KKQ111" s="51"/>
      <c r="KKR111" s="51"/>
      <c r="KKS111" s="56"/>
      <c r="KKT111" s="57"/>
      <c r="KKU111" s="57"/>
      <c r="KKV111" s="58"/>
      <c r="KKW111" s="49"/>
      <c r="KKX111" s="50"/>
      <c r="KKY111" s="49"/>
      <c r="KKZ111" s="109"/>
      <c r="KLA111" s="52"/>
      <c r="KLB111" s="52"/>
      <c r="KLC111" s="55"/>
      <c r="KLD111" s="55"/>
      <c r="KLE111" s="55"/>
      <c r="KLF111" s="51"/>
      <c r="KLG111" s="51"/>
      <c r="KLH111" s="51"/>
      <c r="KLI111" s="56"/>
      <c r="KLJ111" s="57"/>
      <c r="KLK111" s="57"/>
      <c r="KLL111" s="58"/>
      <c r="KLM111" s="49"/>
      <c r="KLN111" s="50"/>
      <c r="KLO111" s="49"/>
      <c r="KLP111" s="109"/>
      <c r="KLQ111" s="52"/>
      <c r="KLR111" s="52"/>
      <c r="KLS111" s="55"/>
      <c r="KLT111" s="55"/>
      <c r="KLU111" s="55"/>
      <c r="KLV111" s="51"/>
      <c r="KLW111" s="51"/>
      <c r="KLX111" s="51"/>
      <c r="KLY111" s="56"/>
      <c r="KLZ111" s="57"/>
      <c r="KMA111" s="57"/>
      <c r="KMB111" s="58"/>
      <c r="KMC111" s="49"/>
      <c r="KMD111" s="50"/>
      <c r="KME111" s="49"/>
      <c r="KMF111" s="109"/>
      <c r="KMG111" s="52"/>
      <c r="KMH111" s="52"/>
      <c r="KMI111" s="55"/>
      <c r="KMJ111" s="55"/>
      <c r="KMK111" s="55"/>
      <c r="KML111" s="51"/>
      <c r="KMM111" s="51"/>
      <c r="KMN111" s="51"/>
      <c r="KMO111" s="56"/>
      <c r="KMP111" s="57"/>
      <c r="KMQ111" s="57"/>
      <c r="KMR111" s="58"/>
      <c r="KMS111" s="49"/>
      <c r="KMT111" s="50"/>
      <c r="KMU111" s="49"/>
      <c r="KMV111" s="109"/>
      <c r="KMW111" s="52"/>
      <c r="KMX111" s="52"/>
      <c r="KMY111" s="55"/>
      <c r="KMZ111" s="55"/>
      <c r="KNA111" s="55"/>
      <c r="KNB111" s="51"/>
      <c r="KNC111" s="51"/>
      <c r="KND111" s="51"/>
      <c r="KNE111" s="56"/>
      <c r="KNF111" s="57"/>
      <c r="KNG111" s="57"/>
      <c r="KNH111" s="58"/>
      <c r="KNI111" s="49"/>
      <c r="KNJ111" s="50"/>
      <c r="KNK111" s="49"/>
      <c r="KNL111" s="109"/>
      <c r="KNM111" s="52"/>
      <c r="KNN111" s="52"/>
      <c r="KNO111" s="55"/>
      <c r="KNP111" s="55"/>
      <c r="KNQ111" s="55"/>
      <c r="KNR111" s="51"/>
      <c r="KNS111" s="51"/>
      <c r="KNT111" s="51"/>
      <c r="KNU111" s="56"/>
      <c r="KNV111" s="57"/>
      <c r="KNW111" s="57"/>
      <c r="KNX111" s="58"/>
      <c r="KNY111" s="49"/>
      <c r="KNZ111" s="50"/>
      <c r="KOA111" s="49"/>
      <c r="KOB111" s="109"/>
      <c r="KOC111" s="52"/>
      <c r="KOD111" s="52"/>
      <c r="KOE111" s="55"/>
      <c r="KOF111" s="55"/>
      <c r="KOG111" s="55"/>
      <c r="KOH111" s="51"/>
      <c r="KOI111" s="51"/>
      <c r="KOJ111" s="51"/>
      <c r="KOK111" s="56"/>
      <c r="KOL111" s="57"/>
      <c r="KOM111" s="57"/>
      <c r="KON111" s="58"/>
      <c r="KOO111" s="49"/>
      <c r="KOP111" s="50"/>
      <c r="KOQ111" s="49"/>
      <c r="KOR111" s="109"/>
      <c r="KOS111" s="52"/>
      <c r="KOT111" s="52"/>
      <c r="KOU111" s="55"/>
      <c r="KOV111" s="55"/>
      <c r="KOW111" s="55"/>
      <c r="KOX111" s="51"/>
      <c r="KOY111" s="51"/>
      <c r="KOZ111" s="51"/>
      <c r="KPA111" s="56"/>
      <c r="KPB111" s="57"/>
      <c r="KPC111" s="57"/>
      <c r="KPD111" s="58"/>
      <c r="KPE111" s="49"/>
      <c r="KPF111" s="50"/>
      <c r="KPG111" s="49"/>
      <c r="KPH111" s="109"/>
      <c r="KPI111" s="52"/>
      <c r="KPJ111" s="52"/>
      <c r="KPK111" s="55"/>
      <c r="KPL111" s="55"/>
      <c r="KPM111" s="55"/>
      <c r="KPN111" s="51"/>
      <c r="KPO111" s="51"/>
      <c r="KPP111" s="51"/>
      <c r="KPQ111" s="56"/>
      <c r="KPR111" s="57"/>
      <c r="KPS111" s="57"/>
      <c r="KPT111" s="58"/>
      <c r="KPU111" s="49"/>
      <c r="KPV111" s="50"/>
      <c r="KPW111" s="49"/>
      <c r="KPX111" s="109"/>
      <c r="KPY111" s="52"/>
      <c r="KPZ111" s="52"/>
      <c r="KQA111" s="55"/>
      <c r="KQB111" s="55"/>
      <c r="KQC111" s="55"/>
      <c r="KQD111" s="51"/>
      <c r="KQE111" s="51"/>
      <c r="KQF111" s="51"/>
      <c r="KQG111" s="56"/>
      <c r="KQH111" s="57"/>
      <c r="KQI111" s="57"/>
      <c r="KQJ111" s="58"/>
      <c r="KQK111" s="49"/>
      <c r="KQL111" s="50"/>
      <c r="KQM111" s="49"/>
      <c r="KQN111" s="109"/>
      <c r="KQO111" s="52"/>
      <c r="KQP111" s="52"/>
      <c r="KQQ111" s="55"/>
      <c r="KQR111" s="55"/>
      <c r="KQS111" s="55"/>
      <c r="KQT111" s="51"/>
      <c r="KQU111" s="51"/>
      <c r="KQV111" s="51"/>
      <c r="KQW111" s="56"/>
      <c r="KQX111" s="57"/>
      <c r="KQY111" s="57"/>
      <c r="KQZ111" s="58"/>
      <c r="KRA111" s="49"/>
      <c r="KRB111" s="50"/>
      <c r="KRC111" s="49"/>
      <c r="KRD111" s="109"/>
      <c r="KRE111" s="52"/>
      <c r="KRF111" s="52"/>
      <c r="KRG111" s="55"/>
      <c r="KRH111" s="55"/>
      <c r="KRI111" s="55"/>
      <c r="KRJ111" s="51"/>
      <c r="KRK111" s="51"/>
      <c r="KRL111" s="51"/>
      <c r="KRM111" s="56"/>
      <c r="KRN111" s="57"/>
      <c r="KRO111" s="57"/>
      <c r="KRP111" s="58"/>
      <c r="KRQ111" s="49"/>
      <c r="KRR111" s="50"/>
      <c r="KRS111" s="49"/>
      <c r="KRT111" s="109"/>
      <c r="KRU111" s="52"/>
      <c r="KRV111" s="52"/>
      <c r="KRW111" s="55"/>
      <c r="KRX111" s="55"/>
      <c r="KRY111" s="55"/>
      <c r="KRZ111" s="51"/>
      <c r="KSA111" s="51"/>
      <c r="KSB111" s="51"/>
      <c r="KSC111" s="56"/>
      <c r="KSD111" s="57"/>
      <c r="KSE111" s="57"/>
      <c r="KSF111" s="58"/>
      <c r="KSG111" s="49"/>
      <c r="KSH111" s="50"/>
      <c r="KSI111" s="49"/>
      <c r="KSJ111" s="109"/>
      <c r="KSK111" s="52"/>
      <c r="KSL111" s="52"/>
      <c r="KSM111" s="55"/>
      <c r="KSN111" s="55"/>
      <c r="KSO111" s="55"/>
      <c r="KSP111" s="51"/>
      <c r="KSQ111" s="51"/>
      <c r="KSR111" s="51"/>
      <c r="KSS111" s="56"/>
      <c r="KST111" s="57"/>
      <c r="KSU111" s="57"/>
      <c r="KSV111" s="58"/>
      <c r="KSW111" s="49"/>
      <c r="KSX111" s="50"/>
      <c r="KSY111" s="49"/>
      <c r="KSZ111" s="109"/>
      <c r="KTA111" s="52"/>
      <c r="KTB111" s="52"/>
      <c r="KTC111" s="55"/>
      <c r="KTD111" s="55"/>
      <c r="KTE111" s="55"/>
      <c r="KTF111" s="51"/>
      <c r="KTG111" s="51"/>
      <c r="KTH111" s="51"/>
      <c r="KTI111" s="56"/>
      <c r="KTJ111" s="57"/>
      <c r="KTK111" s="57"/>
      <c r="KTL111" s="58"/>
      <c r="KTM111" s="49"/>
      <c r="KTN111" s="50"/>
      <c r="KTO111" s="49"/>
      <c r="KTP111" s="109"/>
      <c r="KTQ111" s="52"/>
      <c r="KTR111" s="52"/>
      <c r="KTS111" s="55"/>
      <c r="KTT111" s="55"/>
      <c r="KTU111" s="55"/>
      <c r="KTV111" s="51"/>
      <c r="KTW111" s="51"/>
      <c r="KTX111" s="51"/>
      <c r="KTY111" s="56"/>
      <c r="KTZ111" s="57"/>
      <c r="KUA111" s="57"/>
      <c r="KUB111" s="58"/>
      <c r="KUC111" s="49"/>
      <c r="KUD111" s="50"/>
      <c r="KUE111" s="49"/>
      <c r="KUF111" s="109"/>
      <c r="KUG111" s="52"/>
      <c r="KUH111" s="52"/>
      <c r="KUI111" s="55"/>
      <c r="KUJ111" s="55"/>
      <c r="KUK111" s="55"/>
      <c r="KUL111" s="51"/>
      <c r="KUM111" s="51"/>
      <c r="KUN111" s="51"/>
      <c r="KUO111" s="56"/>
      <c r="KUP111" s="57"/>
      <c r="KUQ111" s="57"/>
      <c r="KUR111" s="58"/>
      <c r="KUS111" s="49"/>
      <c r="KUT111" s="50"/>
      <c r="KUU111" s="49"/>
      <c r="KUV111" s="109"/>
      <c r="KUW111" s="52"/>
      <c r="KUX111" s="52"/>
      <c r="KUY111" s="55"/>
      <c r="KUZ111" s="55"/>
      <c r="KVA111" s="55"/>
      <c r="KVB111" s="51"/>
      <c r="KVC111" s="51"/>
      <c r="KVD111" s="51"/>
      <c r="KVE111" s="56"/>
      <c r="KVF111" s="57"/>
      <c r="KVG111" s="57"/>
      <c r="KVH111" s="58"/>
      <c r="KVI111" s="49"/>
      <c r="KVJ111" s="50"/>
      <c r="KVK111" s="49"/>
      <c r="KVL111" s="109"/>
      <c r="KVM111" s="52"/>
      <c r="KVN111" s="52"/>
      <c r="KVO111" s="55"/>
      <c r="KVP111" s="55"/>
      <c r="KVQ111" s="55"/>
      <c r="KVR111" s="51"/>
      <c r="KVS111" s="51"/>
      <c r="KVT111" s="51"/>
      <c r="KVU111" s="56"/>
      <c r="KVV111" s="57"/>
      <c r="KVW111" s="57"/>
      <c r="KVX111" s="58"/>
      <c r="KVY111" s="49"/>
      <c r="KVZ111" s="50"/>
      <c r="KWA111" s="49"/>
      <c r="KWB111" s="109"/>
      <c r="KWC111" s="52"/>
      <c r="KWD111" s="52"/>
      <c r="KWE111" s="55"/>
      <c r="KWF111" s="55"/>
      <c r="KWG111" s="55"/>
      <c r="KWH111" s="51"/>
      <c r="KWI111" s="51"/>
      <c r="KWJ111" s="51"/>
      <c r="KWK111" s="56"/>
      <c r="KWL111" s="57"/>
      <c r="KWM111" s="57"/>
      <c r="KWN111" s="58"/>
      <c r="KWO111" s="49"/>
      <c r="KWP111" s="50"/>
      <c r="KWQ111" s="49"/>
      <c r="KWR111" s="109"/>
      <c r="KWS111" s="52"/>
      <c r="KWT111" s="52"/>
      <c r="KWU111" s="55"/>
      <c r="KWV111" s="55"/>
      <c r="KWW111" s="55"/>
      <c r="KWX111" s="51"/>
      <c r="KWY111" s="51"/>
      <c r="KWZ111" s="51"/>
      <c r="KXA111" s="56"/>
      <c r="KXB111" s="57"/>
      <c r="KXC111" s="57"/>
      <c r="KXD111" s="58"/>
      <c r="KXE111" s="49"/>
      <c r="KXF111" s="50"/>
      <c r="KXG111" s="49"/>
      <c r="KXH111" s="109"/>
      <c r="KXI111" s="52"/>
      <c r="KXJ111" s="52"/>
      <c r="KXK111" s="55"/>
      <c r="KXL111" s="55"/>
      <c r="KXM111" s="55"/>
      <c r="KXN111" s="51"/>
      <c r="KXO111" s="51"/>
      <c r="KXP111" s="51"/>
      <c r="KXQ111" s="56"/>
      <c r="KXR111" s="57"/>
      <c r="KXS111" s="57"/>
      <c r="KXT111" s="58"/>
      <c r="KXU111" s="49"/>
      <c r="KXV111" s="50"/>
      <c r="KXW111" s="49"/>
      <c r="KXX111" s="109"/>
      <c r="KXY111" s="52"/>
      <c r="KXZ111" s="52"/>
      <c r="KYA111" s="55"/>
      <c r="KYB111" s="55"/>
      <c r="KYC111" s="55"/>
      <c r="KYD111" s="51"/>
      <c r="KYE111" s="51"/>
      <c r="KYF111" s="51"/>
      <c r="KYG111" s="56"/>
      <c r="KYH111" s="57"/>
      <c r="KYI111" s="57"/>
      <c r="KYJ111" s="58"/>
      <c r="KYK111" s="49"/>
      <c r="KYL111" s="50"/>
      <c r="KYM111" s="49"/>
      <c r="KYN111" s="109"/>
      <c r="KYO111" s="52"/>
      <c r="KYP111" s="52"/>
      <c r="KYQ111" s="55"/>
      <c r="KYR111" s="55"/>
      <c r="KYS111" s="55"/>
      <c r="KYT111" s="51"/>
      <c r="KYU111" s="51"/>
      <c r="KYV111" s="51"/>
      <c r="KYW111" s="56"/>
      <c r="KYX111" s="57"/>
      <c r="KYY111" s="57"/>
      <c r="KYZ111" s="58"/>
      <c r="KZA111" s="49"/>
      <c r="KZB111" s="50"/>
      <c r="KZC111" s="49"/>
      <c r="KZD111" s="109"/>
      <c r="KZE111" s="52"/>
      <c r="KZF111" s="52"/>
      <c r="KZG111" s="55"/>
      <c r="KZH111" s="55"/>
      <c r="KZI111" s="55"/>
      <c r="KZJ111" s="51"/>
      <c r="KZK111" s="51"/>
      <c r="KZL111" s="51"/>
      <c r="KZM111" s="56"/>
      <c r="KZN111" s="57"/>
      <c r="KZO111" s="57"/>
      <c r="KZP111" s="58"/>
      <c r="KZQ111" s="49"/>
      <c r="KZR111" s="50"/>
      <c r="KZS111" s="49"/>
      <c r="KZT111" s="109"/>
      <c r="KZU111" s="52"/>
      <c r="KZV111" s="52"/>
      <c r="KZW111" s="55"/>
      <c r="KZX111" s="55"/>
      <c r="KZY111" s="55"/>
      <c r="KZZ111" s="51"/>
      <c r="LAA111" s="51"/>
      <c r="LAB111" s="51"/>
      <c r="LAC111" s="56"/>
      <c r="LAD111" s="57"/>
      <c r="LAE111" s="57"/>
      <c r="LAF111" s="58"/>
      <c r="LAG111" s="49"/>
      <c r="LAH111" s="50"/>
      <c r="LAI111" s="49"/>
      <c r="LAJ111" s="109"/>
      <c r="LAK111" s="52"/>
      <c r="LAL111" s="52"/>
      <c r="LAM111" s="55"/>
      <c r="LAN111" s="55"/>
      <c r="LAO111" s="55"/>
      <c r="LAP111" s="51"/>
      <c r="LAQ111" s="51"/>
      <c r="LAR111" s="51"/>
      <c r="LAS111" s="56"/>
      <c r="LAT111" s="57"/>
      <c r="LAU111" s="57"/>
      <c r="LAV111" s="58"/>
      <c r="LAW111" s="49"/>
      <c r="LAX111" s="50"/>
      <c r="LAY111" s="49"/>
      <c r="LAZ111" s="109"/>
      <c r="LBA111" s="52"/>
      <c r="LBB111" s="52"/>
      <c r="LBC111" s="55"/>
      <c r="LBD111" s="55"/>
      <c r="LBE111" s="55"/>
      <c r="LBF111" s="51"/>
      <c r="LBG111" s="51"/>
      <c r="LBH111" s="51"/>
      <c r="LBI111" s="56"/>
      <c r="LBJ111" s="57"/>
      <c r="LBK111" s="57"/>
      <c r="LBL111" s="58"/>
      <c r="LBM111" s="49"/>
      <c r="LBN111" s="50"/>
      <c r="LBO111" s="49"/>
      <c r="LBP111" s="109"/>
      <c r="LBQ111" s="52"/>
      <c r="LBR111" s="52"/>
      <c r="LBS111" s="55"/>
      <c r="LBT111" s="55"/>
      <c r="LBU111" s="55"/>
      <c r="LBV111" s="51"/>
      <c r="LBW111" s="51"/>
      <c r="LBX111" s="51"/>
      <c r="LBY111" s="56"/>
      <c r="LBZ111" s="57"/>
      <c r="LCA111" s="57"/>
      <c r="LCB111" s="58"/>
      <c r="LCC111" s="49"/>
      <c r="LCD111" s="50"/>
      <c r="LCE111" s="49"/>
      <c r="LCF111" s="109"/>
      <c r="LCG111" s="52"/>
      <c r="LCH111" s="52"/>
      <c r="LCI111" s="55"/>
      <c r="LCJ111" s="55"/>
      <c r="LCK111" s="55"/>
      <c r="LCL111" s="51"/>
      <c r="LCM111" s="51"/>
      <c r="LCN111" s="51"/>
      <c r="LCO111" s="56"/>
      <c r="LCP111" s="57"/>
      <c r="LCQ111" s="57"/>
      <c r="LCR111" s="58"/>
      <c r="LCS111" s="49"/>
      <c r="LCT111" s="50"/>
      <c r="LCU111" s="49"/>
      <c r="LCV111" s="109"/>
      <c r="LCW111" s="52"/>
      <c r="LCX111" s="52"/>
      <c r="LCY111" s="55"/>
      <c r="LCZ111" s="55"/>
      <c r="LDA111" s="55"/>
      <c r="LDB111" s="51"/>
      <c r="LDC111" s="51"/>
      <c r="LDD111" s="51"/>
      <c r="LDE111" s="56"/>
      <c r="LDF111" s="57"/>
      <c r="LDG111" s="57"/>
      <c r="LDH111" s="58"/>
      <c r="LDI111" s="49"/>
      <c r="LDJ111" s="50"/>
      <c r="LDK111" s="49"/>
      <c r="LDL111" s="109"/>
      <c r="LDM111" s="52"/>
      <c r="LDN111" s="52"/>
      <c r="LDO111" s="55"/>
      <c r="LDP111" s="55"/>
      <c r="LDQ111" s="55"/>
      <c r="LDR111" s="51"/>
      <c r="LDS111" s="51"/>
      <c r="LDT111" s="51"/>
      <c r="LDU111" s="56"/>
      <c r="LDV111" s="57"/>
      <c r="LDW111" s="57"/>
      <c r="LDX111" s="58"/>
      <c r="LDY111" s="49"/>
      <c r="LDZ111" s="50"/>
      <c r="LEA111" s="49"/>
      <c r="LEB111" s="109"/>
      <c r="LEC111" s="52"/>
      <c r="LED111" s="52"/>
      <c r="LEE111" s="55"/>
      <c r="LEF111" s="55"/>
      <c r="LEG111" s="55"/>
      <c r="LEH111" s="51"/>
      <c r="LEI111" s="51"/>
      <c r="LEJ111" s="51"/>
      <c r="LEK111" s="56"/>
      <c r="LEL111" s="57"/>
      <c r="LEM111" s="57"/>
      <c r="LEN111" s="58"/>
      <c r="LEO111" s="49"/>
      <c r="LEP111" s="50"/>
      <c r="LEQ111" s="49"/>
      <c r="LER111" s="109"/>
      <c r="LES111" s="52"/>
      <c r="LET111" s="52"/>
      <c r="LEU111" s="55"/>
      <c r="LEV111" s="55"/>
      <c r="LEW111" s="55"/>
      <c r="LEX111" s="51"/>
      <c r="LEY111" s="51"/>
      <c r="LEZ111" s="51"/>
      <c r="LFA111" s="56"/>
      <c r="LFB111" s="57"/>
      <c r="LFC111" s="57"/>
      <c r="LFD111" s="58"/>
      <c r="LFE111" s="49"/>
      <c r="LFF111" s="50"/>
      <c r="LFG111" s="49"/>
      <c r="LFH111" s="109"/>
      <c r="LFI111" s="52"/>
      <c r="LFJ111" s="52"/>
      <c r="LFK111" s="55"/>
      <c r="LFL111" s="55"/>
      <c r="LFM111" s="55"/>
      <c r="LFN111" s="51"/>
      <c r="LFO111" s="51"/>
      <c r="LFP111" s="51"/>
      <c r="LFQ111" s="56"/>
      <c r="LFR111" s="57"/>
      <c r="LFS111" s="57"/>
      <c r="LFT111" s="58"/>
      <c r="LFU111" s="49"/>
      <c r="LFV111" s="50"/>
      <c r="LFW111" s="49"/>
      <c r="LFX111" s="109"/>
      <c r="LFY111" s="52"/>
      <c r="LFZ111" s="52"/>
      <c r="LGA111" s="55"/>
      <c r="LGB111" s="55"/>
      <c r="LGC111" s="55"/>
      <c r="LGD111" s="51"/>
      <c r="LGE111" s="51"/>
      <c r="LGF111" s="51"/>
      <c r="LGG111" s="56"/>
      <c r="LGH111" s="57"/>
      <c r="LGI111" s="57"/>
      <c r="LGJ111" s="58"/>
      <c r="LGK111" s="49"/>
      <c r="LGL111" s="50"/>
      <c r="LGM111" s="49"/>
      <c r="LGN111" s="109"/>
      <c r="LGO111" s="52"/>
      <c r="LGP111" s="52"/>
      <c r="LGQ111" s="55"/>
      <c r="LGR111" s="55"/>
      <c r="LGS111" s="55"/>
      <c r="LGT111" s="51"/>
      <c r="LGU111" s="51"/>
      <c r="LGV111" s="51"/>
      <c r="LGW111" s="56"/>
      <c r="LGX111" s="57"/>
      <c r="LGY111" s="57"/>
      <c r="LGZ111" s="58"/>
      <c r="LHA111" s="49"/>
      <c r="LHB111" s="50"/>
      <c r="LHC111" s="49"/>
      <c r="LHD111" s="109"/>
      <c r="LHE111" s="52"/>
      <c r="LHF111" s="52"/>
      <c r="LHG111" s="55"/>
      <c r="LHH111" s="55"/>
      <c r="LHI111" s="55"/>
      <c r="LHJ111" s="51"/>
      <c r="LHK111" s="51"/>
      <c r="LHL111" s="51"/>
      <c r="LHM111" s="56"/>
      <c r="LHN111" s="57"/>
      <c r="LHO111" s="57"/>
      <c r="LHP111" s="58"/>
      <c r="LHQ111" s="49"/>
      <c r="LHR111" s="50"/>
      <c r="LHS111" s="49"/>
      <c r="LHT111" s="109"/>
      <c r="LHU111" s="52"/>
      <c r="LHV111" s="52"/>
      <c r="LHW111" s="55"/>
      <c r="LHX111" s="55"/>
      <c r="LHY111" s="55"/>
      <c r="LHZ111" s="51"/>
      <c r="LIA111" s="51"/>
      <c r="LIB111" s="51"/>
      <c r="LIC111" s="56"/>
      <c r="LID111" s="57"/>
      <c r="LIE111" s="57"/>
      <c r="LIF111" s="58"/>
      <c r="LIG111" s="49"/>
      <c r="LIH111" s="50"/>
      <c r="LII111" s="49"/>
      <c r="LIJ111" s="109"/>
      <c r="LIK111" s="52"/>
      <c r="LIL111" s="52"/>
      <c r="LIM111" s="55"/>
      <c r="LIN111" s="55"/>
      <c r="LIO111" s="55"/>
      <c r="LIP111" s="51"/>
      <c r="LIQ111" s="51"/>
      <c r="LIR111" s="51"/>
      <c r="LIS111" s="56"/>
      <c r="LIT111" s="57"/>
      <c r="LIU111" s="57"/>
      <c r="LIV111" s="58"/>
      <c r="LIW111" s="49"/>
      <c r="LIX111" s="50"/>
      <c r="LIY111" s="49"/>
      <c r="LIZ111" s="109"/>
      <c r="LJA111" s="52"/>
      <c r="LJB111" s="52"/>
      <c r="LJC111" s="55"/>
      <c r="LJD111" s="55"/>
      <c r="LJE111" s="55"/>
      <c r="LJF111" s="51"/>
      <c r="LJG111" s="51"/>
      <c r="LJH111" s="51"/>
      <c r="LJI111" s="56"/>
      <c r="LJJ111" s="57"/>
      <c r="LJK111" s="57"/>
      <c r="LJL111" s="58"/>
      <c r="LJM111" s="49"/>
      <c r="LJN111" s="50"/>
      <c r="LJO111" s="49"/>
      <c r="LJP111" s="109"/>
      <c r="LJQ111" s="52"/>
      <c r="LJR111" s="52"/>
      <c r="LJS111" s="55"/>
      <c r="LJT111" s="55"/>
      <c r="LJU111" s="55"/>
      <c r="LJV111" s="51"/>
      <c r="LJW111" s="51"/>
      <c r="LJX111" s="51"/>
      <c r="LJY111" s="56"/>
      <c r="LJZ111" s="57"/>
      <c r="LKA111" s="57"/>
      <c r="LKB111" s="58"/>
      <c r="LKC111" s="49"/>
      <c r="LKD111" s="50"/>
      <c r="LKE111" s="49"/>
      <c r="LKF111" s="109"/>
      <c r="LKG111" s="52"/>
      <c r="LKH111" s="52"/>
      <c r="LKI111" s="55"/>
      <c r="LKJ111" s="55"/>
      <c r="LKK111" s="55"/>
      <c r="LKL111" s="51"/>
      <c r="LKM111" s="51"/>
      <c r="LKN111" s="51"/>
      <c r="LKO111" s="56"/>
      <c r="LKP111" s="57"/>
      <c r="LKQ111" s="57"/>
      <c r="LKR111" s="58"/>
      <c r="LKS111" s="49"/>
      <c r="LKT111" s="50"/>
      <c r="LKU111" s="49"/>
      <c r="LKV111" s="109"/>
      <c r="LKW111" s="52"/>
      <c r="LKX111" s="52"/>
      <c r="LKY111" s="55"/>
      <c r="LKZ111" s="55"/>
      <c r="LLA111" s="55"/>
      <c r="LLB111" s="51"/>
      <c r="LLC111" s="51"/>
      <c r="LLD111" s="51"/>
      <c r="LLE111" s="56"/>
      <c r="LLF111" s="57"/>
      <c r="LLG111" s="57"/>
      <c r="LLH111" s="58"/>
      <c r="LLI111" s="49"/>
      <c r="LLJ111" s="50"/>
      <c r="LLK111" s="49"/>
      <c r="LLL111" s="109"/>
      <c r="LLM111" s="52"/>
      <c r="LLN111" s="52"/>
      <c r="LLO111" s="55"/>
      <c r="LLP111" s="55"/>
      <c r="LLQ111" s="55"/>
      <c r="LLR111" s="51"/>
      <c r="LLS111" s="51"/>
      <c r="LLT111" s="51"/>
      <c r="LLU111" s="56"/>
      <c r="LLV111" s="57"/>
      <c r="LLW111" s="57"/>
      <c r="LLX111" s="58"/>
      <c r="LLY111" s="49"/>
      <c r="LLZ111" s="50"/>
      <c r="LMA111" s="49"/>
      <c r="LMB111" s="109"/>
      <c r="LMC111" s="52"/>
      <c r="LMD111" s="52"/>
      <c r="LME111" s="55"/>
      <c r="LMF111" s="55"/>
      <c r="LMG111" s="55"/>
      <c r="LMH111" s="51"/>
      <c r="LMI111" s="51"/>
      <c r="LMJ111" s="51"/>
      <c r="LMK111" s="56"/>
      <c r="LML111" s="57"/>
      <c r="LMM111" s="57"/>
      <c r="LMN111" s="58"/>
      <c r="LMO111" s="49"/>
      <c r="LMP111" s="50"/>
      <c r="LMQ111" s="49"/>
      <c r="LMR111" s="109"/>
      <c r="LMS111" s="52"/>
      <c r="LMT111" s="52"/>
      <c r="LMU111" s="55"/>
      <c r="LMV111" s="55"/>
      <c r="LMW111" s="55"/>
      <c r="LMX111" s="51"/>
      <c r="LMY111" s="51"/>
      <c r="LMZ111" s="51"/>
      <c r="LNA111" s="56"/>
      <c r="LNB111" s="57"/>
      <c r="LNC111" s="57"/>
      <c r="LND111" s="58"/>
      <c r="LNE111" s="49"/>
      <c r="LNF111" s="50"/>
      <c r="LNG111" s="49"/>
      <c r="LNH111" s="109"/>
      <c r="LNI111" s="52"/>
      <c r="LNJ111" s="52"/>
      <c r="LNK111" s="55"/>
      <c r="LNL111" s="55"/>
      <c r="LNM111" s="55"/>
      <c r="LNN111" s="51"/>
      <c r="LNO111" s="51"/>
      <c r="LNP111" s="51"/>
      <c r="LNQ111" s="56"/>
      <c r="LNR111" s="57"/>
      <c r="LNS111" s="57"/>
      <c r="LNT111" s="58"/>
      <c r="LNU111" s="49"/>
      <c r="LNV111" s="50"/>
      <c r="LNW111" s="49"/>
      <c r="LNX111" s="109"/>
      <c r="LNY111" s="52"/>
      <c r="LNZ111" s="52"/>
      <c r="LOA111" s="55"/>
      <c r="LOB111" s="55"/>
      <c r="LOC111" s="55"/>
      <c r="LOD111" s="51"/>
      <c r="LOE111" s="51"/>
      <c r="LOF111" s="51"/>
      <c r="LOG111" s="56"/>
      <c r="LOH111" s="57"/>
      <c r="LOI111" s="57"/>
      <c r="LOJ111" s="58"/>
      <c r="LOK111" s="49"/>
      <c r="LOL111" s="50"/>
      <c r="LOM111" s="49"/>
      <c r="LON111" s="109"/>
      <c r="LOO111" s="52"/>
      <c r="LOP111" s="52"/>
      <c r="LOQ111" s="55"/>
      <c r="LOR111" s="55"/>
      <c r="LOS111" s="55"/>
      <c r="LOT111" s="51"/>
      <c r="LOU111" s="51"/>
      <c r="LOV111" s="51"/>
      <c r="LOW111" s="56"/>
      <c r="LOX111" s="57"/>
      <c r="LOY111" s="57"/>
      <c r="LOZ111" s="58"/>
      <c r="LPA111" s="49"/>
      <c r="LPB111" s="50"/>
      <c r="LPC111" s="49"/>
      <c r="LPD111" s="109"/>
      <c r="LPE111" s="52"/>
      <c r="LPF111" s="52"/>
      <c r="LPG111" s="55"/>
      <c r="LPH111" s="55"/>
      <c r="LPI111" s="55"/>
      <c r="LPJ111" s="51"/>
      <c r="LPK111" s="51"/>
      <c r="LPL111" s="51"/>
      <c r="LPM111" s="56"/>
      <c r="LPN111" s="57"/>
      <c r="LPO111" s="57"/>
      <c r="LPP111" s="58"/>
      <c r="LPQ111" s="49"/>
      <c r="LPR111" s="50"/>
      <c r="LPS111" s="49"/>
      <c r="LPT111" s="109"/>
      <c r="LPU111" s="52"/>
      <c r="LPV111" s="52"/>
      <c r="LPW111" s="55"/>
      <c r="LPX111" s="55"/>
      <c r="LPY111" s="55"/>
      <c r="LPZ111" s="51"/>
      <c r="LQA111" s="51"/>
      <c r="LQB111" s="51"/>
      <c r="LQC111" s="56"/>
      <c r="LQD111" s="57"/>
      <c r="LQE111" s="57"/>
      <c r="LQF111" s="58"/>
      <c r="LQG111" s="49"/>
      <c r="LQH111" s="50"/>
      <c r="LQI111" s="49"/>
      <c r="LQJ111" s="109"/>
      <c r="LQK111" s="52"/>
      <c r="LQL111" s="52"/>
      <c r="LQM111" s="55"/>
      <c r="LQN111" s="55"/>
      <c r="LQO111" s="55"/>
      <c r="LQP111" s="51"/>
      <c r="LQQ111" s="51"/>
      <c r="LQR111" s="51"/>
      <c r="LQS111" s="56"/>
      <c r="LQT111" s="57"/>
      <c r="LQU111" s="57"/>
      <c r="LQV111" s="58"/>
      <c r="LQW111" s="49"/>
      <c r="LQX111" s="50"/>
      <c r="LQY111" s="49"/>
      <c r="LQZ111" s="109"/>
      <c r="LRA111" s="52"/>
      <c r="LRB111" s="52"/>
      <c r="LRC111" s="55"/>
      <c r="LRD111" s="55"/>
      <c r="LRE111" s="55"/>
      <c r="LRF111" s="51"/>
      <c r="LRG111" s="51"/>
      <c r="LRH111" s="51"/>
      <c r="LRI111" s="56"/>
      <c r="LRJ111" s="57"/>
      <c r="LRK111" s="57"/>
      <c r="LRL111" s="58"/>
      <c r="LRM111" s="49"/>
      <c r="LRN111" s="50"/>
      <c r="LRO111" s="49"/>
      <c r="LRP111" s="109"/>
      <c r="LRQ111" s="52"/>
      <c r="LRR111" s="52"/>
      <c r="LRS111" s="55"/>
      <c r="LRT111" s="55"/>
      <c r="LRU111" s="55"/>
      <c r="LRV111" s="51"/>
      <c r="LRW111" s="51"/>
      <c r="LRX111" s="51"/>
      <c r="LRY111" s="56"/>
      <c r="LRZ111" s="57"/>
      <c r="LSA111" s="57"/>
      <c r="LSB111" s="58"/>
      <c r="LSC111" s="49"/>
      <c r="LSD111" s="50"/>
      <c r="LSE111" s="49"/>
      <c r="LSF111" s="109"/>
      <c r="LSG111" s="52"/>
      <c r="LSH111" s="52"/>
      <c r="LSI111" s="55"/>
      <c r="LSJ111" s="55"/>
      <c r="LSK111" s="55"/>
      <c r="LSL111" s="51"/>
      <c r="LSM111" s="51"/>
      <c r="LSN111" s="51"/>
      <c r="LSO111" s="56"/>
      <c r="LSP111" s="57"/>
      <c r="LSQ111" s="57"/>
      <c r="LSR111" s="58"/>
      <c r="LSS111" s="49"/>
      <c r="LST111" s="50"/>
      <c r="LSU111" s="49"/>
      <c r="LSV111" s="109"/>
      <c r="LSW111" s="52"/>
      <c r="LSX111" s="52"/>
      <c r="LSY111" s="55"/>
      <c r="LSZ111" s="55"/>
      <c r="LTA111" s="55"/>
      <c r="LTB111" s="51"/>
      <c r="LTC111" s="51"/>
      <c r="LTD111" s="51"/>
      <c r="LTE111" s="56"/>
      <c r="LTF111" s="57"/>
      <c r="LTG111" s="57"/>
      <c r="LTH111" s="58"/>
      <c r="LTI111" s="49"/>
      <c r="LTJ111" s="50"/>
      <c r="LTK111" s="49"/>
      <c r="LTL111" s="109"/>
      <c r="LTM111" s="52"/>
      <c r="LTN111" s="52"/>
      <c r="LTO111" s="55"/>
      <c r="LTP111" s="55"/>
      <c r="LTQ111" s="55"/>
      <c r="LTR111" s="51"/>
      <c r="LTS111" s="51"/>
      <c r="LTT111" s="51"/>
      <c r="LTU111" s="56"/>
      <c r="LTV111" s="57"/>
      <c r="LTW111" s="57"/>
      <c r="LTX111" s="58"/>
      <c r="LTY111" s="49"/>
      <c r="LTZ111" s="50"/>
      <c r="LUA111" s="49"/>
      <c r="LUB111" s="109"/>
      <c r="LUC111" s="52"/>
      <c r="LUD111" s="52"/>
      <c r="LUE111" s="55"/>
      <c r="LUF111" s="55"/>
      <c r="LUG111" s="55"/>
      <c r="LUH111" s="51"/>
      <c r="LUI111" s="51"/>
      <c r="LUJ111" s="51"/>
      <c r="LUK111" s="56"/>
      <c r="LUL111" s="57"/>
      <c r="LUM111" s="57"/>
      <c r="LUN111" s="58"/>
      <c r="LUO111" s="49"/>
      <c r="LUP111" s="50"/>
      <c r="LUQ111" s="49"/>
      <c r="LUR111" s="109"/>
      <c r="LUS111" s="52"/>
      <c r="LUT111" s="52"/>
      <c r="LUU111" s="55"/>
      <c r="LUV111" s="55"/>
      <c r="LUW111" s="55"/>
      <c r="LUX111" s="51"/>
      <c r="LUY111" s="51"/>
      <c r="LUZ111" s="51"/>
      <c r="LVA111" s="56"/>
      <c r="LVB111" s="57"/>
      <c r="LVC111" s="57"/>
      <c r="LVD111" s="58"/>
      <c r="LVE111" s="49"/>
      <c r="LVF111" s="50"/>
      <c r="LVG111" s="49"/>
      <c r="LVH111" s="109"/>
      <c r="LVI111" s="52"/>
      <c r="LVJ111" s="52"/>
      <c r="LVK111" s="55"/>
      <c r="LVL111" s="55"/>
      <c r="LVM111" s="55"/>
      <c r="LVN111" s="51"/>
      <c r="LVO111" s="51"/>
      <c r="LVP111" s="51"/>
      <c r="LVQ111" s="56"/>
      <c r="LVR111" s="57"/>
      <c r="LVS111" s="57"/>
      <c r="LVT111" s="58"/>
      <c r="LVU111" s="49"/>
      <c r="LVV111" s="50"/>
      <c r="LVW111" s="49"/>
      <c r="LVX111" s="109"/>
      <c r="LVY111" s="52"/>
      <c r="LVZ111" s="52"/>
      <c r="LWA111" s="55"/>
      <c r="LWB111" s="55"/>
      <c r="LWC111" s="55"/>
      <c r="LWD111" s="51"/>
      <c r="LWE111" s="51"/>
      <c r="LWF111" s="51"/>
      <c r="LWG111" s="56"/>
      <c r="LWH111" s="57"/>
      <c r="LWI111" s="57"/>
      <c r="LWJ111" s="58"/>
      <c r="LWK111" s="49"/>
      <c r="LWL111" s="50"/>
      <c r="LWM111" s="49"/>
      <c r="LWN111" s="109"/>
      <c r="LWO111" s="52"/>
      <c r="LWP111" s="52"/>
      <c r="LWQ111" s="55"/>
      <c r="LWR111" s="55"/>
      <c r="LWS111" s="55"/>
      <c r="LWT111" s="51"/>
      <c r="LWU111" s="51"/>
      <c r="LWV111" s="51"/>
      <c r="LWW111" s="56"/>
      <c r="LWX111" s="57"/>
      <c r="LWY111" s="57"/>
      <c r="LWZ111" s="58"/>
      <c r="LXA111" s="49"/>
      <c r="LXB111" s="50"/>
      <c r="LXC111" s="49"/>
      <c r="LXD111" s="109"/>
      <c r="LXE111" s="52"/>
      <c r="LXF111" s="52"/>
      <c r="LXG111" s="55"/>
      <c r="LXH111" s="55"/>
      <c r="LXI111" s="55"/>
      <c r="LXJ111" s="51"/>
      <c r="LXK111" s="51"/>
      <c r="LXL111" s="51"/>
      <c r="LXM111" s="56"/>
      <c r="LXN111" s="57"/>
      <c r="LXO111" s="57"/>
      <c r="LXP111" s="58"/>
      <c r="LXQ111" s="49"/>
      <c r="LXR111" s="50"/>
      <c r="LXS111" s="49"/>
      <c r="LXT111" s="109"/>
      <c r="LXU111" s="52"/>
      <c r="LXV111" s="52"/>
      <c r="LXW111" s="55"/>
      <c r="LXX111" s="55"/>
      <c r="LXY111" s="55"/>
      <c r="LXZ111" s="51"/>
      <c r="LYA111" s="51"/>
      <c r="LYB111" s="51"/>
      <c r="LYC111" s="56"/>
      <c r="LYD111" s="57"/>
      <c r="LYE111" s="57"/>
      <c r="LYF111" s="58"/>
      <c r="LYG111" s="49"/>
      <c r="LYH111" s="50"/>
      <c r="LYI111" s="49"/>
      <c r="LYJ111" s="109"/>
      <c r="LYK111" s="52"/>
      <c r="LYL111" s="52"/>
      <c r="LYM111" s="55"/>
      <c r="LYN111" s="55"/>
      <c r="LYO111" s="55"/>
      <c r="LYP111" s="51"/>
      <c r="LYQ111" s="51"/>
      <c r="LYR111" s="51"/>
      <c r="LYS111" s="56"/>
      <c r="LYT111" s="57"/>
      <c r="LYU111" s="57"/>
      <c r="LYV111" s="58"/>
      <c r="LYW111" s="49"/>
      <c r="LYX111" s="50"/>
      <c r="LYY111" s="49"/>
      <c r="LYZ111" s="109"/>
      <c r="LZA111" s="52"/>
      <c r="LZB111" s="52"/>
      <c r="LZC111" s="55"/>
      <c r="LZD111" s="55"/>
      <c r="LZE111" s="55"/>
      <c r="LZF111" s="51"/>
      <c r="LZG111" s="51"/>
      <c r="LZH111" s="51"/>
      <c r="LZI111" s="56"/>
      <c r="LZJ111" s="57"/>
      <c r="LZK111" s="57"/>
      <c r="LZL111" s="58"/>
      <c r="LZM111" s="49"/>
      <c r="LZN111" s="50"/>
      <c r="LZO111" s="49"/>
      <c r="LZP111" s="109"/>
      <c r="LZQ111" s="52"/>
      <c r="LZR111" s="52"/>
      <c r="LZS111" s="55"/>
      <c r="LZT111" s="55"/>
      <c r="LZU111" s="55"/>
      <c r="LZV111" s="51"/>
      <c r="LZW111" s="51"/>
      <c r="LZX111" s="51"/>
      <c r="LZY111" s="56"/>
      <c r="LZZ111" s="57"/>
      <c r="MAA111" s="57"/>
      <c r="MAB111" s="58"/>
      <c r="MAC111" s="49"/>
      <c r="MAD111" s="50"/>
      <c r="MAE111" s="49"/>
      <c r="MAF111" s="109"/>
      <c r="MAG111" s="52"/>
      <c r="MAH111" s="52"/>
      <c r="MAI111" s="55"/>
      <c r="MAJ111" s="55"/>
      <c r="MAK111" s="55"/>
      <c r="MAL111" s="51"/>
      <c r="MAM111" s="51"/>
      <c r="MAN111" s="51"/>
      <c r="MAO111" s="56"/>
      <c r="MAP111" s="57"/>
      <c r="MAQ111" s="57"/>
      <c r="MAR111" s="58"/>
      <c r="MAS111" s="49"/>
      <c r="MAT111" s="50"/>
      <c r="MAU111" s="49"/>
      <c r="MAV111" s="109"/>
      <c r="MAW111" s="52"/>
      <c r="MAX111" s="52"/>
      <c r="MAY111" s="55"/>
      <c r="MAZ111" s="55"/>
      <c r="MBA111" s="55"/>
      <c r="MBB111" s="51"/>
      <c r="MBC111" s="51"/>
      <c r="MBD111" s="51"/>
      <c r="MBE111" s="56"/>
      <c r="MBF111" s="57"/>
      <c r="MBG111" s="57"/>
      <c r="MBH111" s="58"/>
      <c r="MBI111" s="49"/>
      <c r="MBJ111" s="50"/>
      <c r="MBK111" s="49"/>
      <c r="MBL111" s="109"/>
      <c r="MBM111" s="52"/>
      <c r="MBN111" s="52"/>
      <c r="MBO111" s="55"/>
      <c r="MBP111" s="55"/>
      <c r="MBQ111" s="55"/>
      <c r="MBR111" s="51"/>
      <c r="MBS111" s="51"/>
      <c r="MBT111" s="51"/>
      <c r="MBU111" s="56"/>
      <c r="MBV111" s="57"/>
      <c r="MBW111" s="57"/>
      <c r="MBX111" s="58"/>
      <c r="MBY111" s="49"/>
      <c r="MBZ111" s="50"/>
      <c r="MCA111" s="49"/>
      <c r="MCB111" s="109"/>
      <c r="MCC111" s="52"/>
      <c r="MCD111" s="52"/>
      <c r="MCE111" s="55"/>
      <c r="MCF111" s="55"/>
      <c r="MCG111" s="55"/>
      <c r="MCH111" s="51"/>
      <c r="MCI111" s="51"/>
      <c r="MCJ111" s="51"/>
      <c r="MCK111" s="56"/>
      <c r="MCL111" s="57"/>
      <c r="MCM111" s="57"/>
      <c r="MCN111" s="58"/>
      <c r="MCO111" s="49"/>
      <c r="MCP111" s="50"/>
      <c r="MCQ111" s="49"/>
      <c r="MCR111" s="109"/>
      <c r="MCS111" s="52"/>
      <c r="MCT111" s="52"/>
      <c r="MCU111" s="55"/>
      <c r="MCV111" s="55"/>
      <c r="MCW111" s="55"/>
      <c r="MCX111" s="51"/>
      <c r="MCY111" s="51"/>
      <c r="MCZ111" s="51"/>
      <c r="MDA111" s="56"/>
      <c r="MDB111" s="57"/>
      <c r="MDC111" s="57"/>
      <c r="MDD111" s="58"/>
      <c r="MDE111" s="49"/>
      <c r="MDF111" s="50"/>
      <c r="MDG111" s="49"/>
      <c r="MDH111" s="109"/>
      <c r="MDI111" s="52"/>
      <c r="MDJ111" s="52"/>
      <c r="MDK111" s="55"/>
      <c r="MDL111" s="55"/>
      <c r="MDM111" s="55"/>
      <c r="MDN111" s="51"/>
      <c r="MDO111" s="51"/>
      <c r="MDP111" s="51"/>
      <c r="MDQ111" s="56"/>
      <c r="MDR111" s="57"/>
      <c r="MDS111" s="57"/>
      <c r="MDT111" s="58"/>
      <c r="MDU111" s="49"/>
      <c r="MDV111" s="50"/>
      <c r="MDW111" s="49"/>
      <c r="MDX111" s="109"/>
      <c r="MDY111" s="52"/>
      <c r="MDZ111" s="52"/>
      <c r="MEA111" s="55"/>
      <c r="MEB111" s="55"/>
      <c r="MEC111" s="55"/>
      <c r="MED111" s="51"/>
      <c r="MEE111" s="51"/>
      <c r="MEF111" s="51"/>
      <c r="MEG111" s="56"/>
      <c r="MEH111" s="57"/>
      <c r="MEI111" s="57"/>
      <c r="MEJ111" s="58"/>
      <c r="MEK111" s="49"/>
      <c r="MEL111" s="50"/>
      <c r="MEM111" s="49"/>
      <c r="MEN111" s="109"/>
      <c r="MEO111" s="52"/>
      <c r="MEP111" s="52"/>
      <c r="MEQ111" s="55"/>
      <c r="MER111" s="55"/>
      <c r="MES111" s="55"/>
      <c r="MET111" s="51"/>
      <c r="MEU111" s="51"/>
      <c r="MEV111" s="51"/>
      <c r="MEW111" s="56"/>
      <c r="MEX111" s="57"/>
      <c r="MEY111" s="57"/>
      <c r="MEZ111" s="58"/>
      <c r="MFA111" s="49"/>
      <c r="MFB111" s="50"/>
      <c r="MFC111" s="49"/>
      <c r="MFD111" s="109"/>
      <c r="MFE111" s="52"/>
      <c r="MFF111" s="52"/>
      <c r="MFG111" s="55"/>
      <c r="MFH111" s="55"/>
      <c r="MFI111" s="55"/>
      <c r="MFJ111" s="51"/>
      <c r="MFK111" s="51"/>
      <c r="MFL111" s="51"/>
      <c r="MFM111" s="56"/>
      <c r="MFN111" s="57"/>
      <c r="MFO111" s="57"/>
      <c r="MFP111" s="58"/>
      <c r="MFQ111" s="49"/>
      <c r="MFR111" s="50"/>
      <c r="MFS111" s="49"/>
      <c r="MFT111" s="109"/>
      <c r="MFU111" s="52"/>
      <c r="MFV111" s="52"/>
      <c r="MFW111" s="55"/>
      <c r="MFX111" s="55"/>
      <c r="MFY111" s="55"/>
      <c r="MFZ111" s="51"/>
      <c r="MGA111" s="51"/>
      <c r="MGB111" s="51"/>
      <c r="MGC111" s="56"/>
      <c r="MGD111" s="57"/>
      <c r="MGE111" s="57"/>
      <c r="MGF111" s="58"/>
      <c r="MGG111" s="49"/>
      <c r="MGH111" s="50"/>
      <c r="MGI111" s="49"/>
      <c r="MGJ111" s="109"/>
      <c r="MGK111" s="52"/>
      <c r="MGL111" s="52"/>
      <c r="MGM111" s="55"/>
      <c r="MGN111" s="55"/>
      <c r="MGO111" s="55"/>
      <c r="MGP111" s="51"/>
      <c r="MGQ111" s="51"/>
      <c r="MGR111" s="51"/>
      <c r="MGS111" s="56"/>
      <c r="MGT111" s="57"/>
      <c r="MGU111" s="57"/>
      <c r="MGV111" s="58"/>
      <c r="MGW111" s="49"/>
      <c r="MGX111" s="50"/>
      <c r="MGY111" s="49"/>
      <c r="MGZ111" s="109"/>
      <c r="MHA111" s="52"/>
      <c r="MHB111" s="52"/>
      <c r="MHC111" s="55"/>
      <c r="MHD111" s="55"/>
      <c r="MHE111" s="55"/>
      <c r="MHF111" s="51"/>
      <c r="MHG111" s="51"/>
      <c r="MHH111" s="51"/>
      <c r="MHI111" s="56"/>
      <c r="MHJ111" s="57"/>
      <c r="MHK111" s="57"/>
      <c r="MHL111" s="58"/>
      <c r="MHM111" s="49"/>
      <c r="MHN111" s="50"/>
      <c r="MHO111" s="49"/>
      <c r="MHP111" s="109"/>
      <c r="MHQ111" s="52"/>
      <c r="MHR111" s="52"/>
      <c r="MHS111" s="55"/>
      <c r="MHT111" s="55"/>
      <c r="MHU111" s="55"/>
      <c r="MHV111" s="51"/>
      <c r="MHW111" s="51"/>
      <c r="MHX111" s="51"/>
      <c r="MHY111" s="56"/>
      <c r="MHZ111" s="57"/>
      <c r="MIA111" s="57"/>
      <c r="MIB111" s="58"/>
      <c r="MIC111" s="49"/>
      <c r="MID111" s="50"/>
      <c r="MIE111" s="49"/>
      <c r="MIF111" s="109"/>
      <c r="MIG111" s="52"/>
      <c r="MIH111" s="52"/>
      <c r="MII111" s="55"/>
      <c r="MIJ111" s="55"/>
      <c r="MIK111" s="55"/>
      <c r="MIL111" s="51"/>
      <c r="MIM111" s="51"/>
      <c r="MIN111" s="51"/>
      <c r="MIO111" s="56"/>
      <c r="MIP111" s="57"/>
      <c r="MIQ111" s="57"/>
      <c r="MIR111" s="58"/>
      <c r="MIS111" s="49"/>
      <c r="MIT111" s="50"/>
      <c r="MIU111" s="49"/>
      <c r="MIV111" s="109"/>
      <c r="MIW111" s="52"/>
      <c r="MIX111" s="52"/>
      <c r="MIY111" s="55"/>
      <c r="MIZ111" s="55"/>
      <c r="MJA111" s="55"/>
      <c r="MJB111" s="51"/>
      <c r="MJC111" s="51"/>
      <c r="MJD111" s="51"/>
      <c r="MJE111" s="56"/>
      <c r="MJF111" s="57"/>
      <c r="MJG111" s="57"/>
      <c r="MJH111" s="58"/>
      <c r="MJI111" s="49"/>
      <c r="MJJ111" s="50"/>
      <c r="MJK111" s="49"/>
      <c r="MJL111" s="109"/>
      <c r="MJM111" s="52"/>
      <c r="MJN111" s="52"/>
      <c r="MJO111" s="55"/>
      <c r="MJP111" s="55"/>
      <c r="MJQ111" s="55"/>
      <c r="MJR111" s="51"/>
      <c r="MJS111" s="51"/>
      <c r="MJT111" s="51"/>
      <c r="MJU111" s="56"/>
      <c r="MJV111" s="57"/>
      <c r="MJW111" s="57"/>
      <c r="MJX111" s="58"/>
      <c r="MJY111" s="49"/>
      <c r="MJZ111" s="50"/>
      <c r="MKA111" s="49"/>
      <c r="MKB111" s="109"/>
      <c r="MKC111" s="52"/>
      <c r="MKD111" s="52"/>
      <c r="MKE111" s="55"/>
      <c r="MKF111" s="55"/>
      <c r="MKG111" s="55"/>
      <c r="MKH111" s="51"/>
      <c r="MKI111" s="51"/>
      <c r="MKJ111" s="51"/>
      <c r="MKK111" s="56"/>
      <c r="MKL111" s="57"/>
      <c r="MKM111" s="57"/>
      <c r="MKN111" s="58"/>
      <c r="MKO111" s="49"/>
      <c r="MKP111" s="50"/>
      <c r="MKQ111" s="49"/>
      <c r="MKR111" s="109"/>
      <c r="MKS111" s="52"/>
      <c r="MKT111" s="52"/>
      <c r="MKU111" s="55"/>
      <c r="MKV111" s="55"/>
      <c r="MKW111" s="55"/>
      <c r="MKX111" s="51"/>
      <c r="MKY111" s="51"/>
      <c r="MKZ111" s="51"/>
      <c r="MLA111" s="56"/>
      <c r="MLB111" s="57"/>
      <c r="MLC111" s="57"/>
      <c r="MLD111" s="58"/>
      <c r="MLE111" s="49"/>
      <c r="MLF111" s="50"/>
      <c r="MLG111" s="49"/>
      <c r="MLH111" s="109"/>
      <c r="MLI111" s="52"/>
      <c r="MLJ111" s="52"/>
      <c r="MLK111" s="55"/>
      <c r="MLL111" s="55"/>
      <c r="MLM111" s="55"/>
      <c r="MLN111" s="51"/>
      <c r="MLO111" s="51"/>
      <c r="MLP111" s="51"/>
      <c r="MLQ111" s="56"/>
      <c r="MLR111" s="57"/>
      <c r="MLS111" s="57"/>
      <c r="MLT111" s="58"/>
      <c r="MLU111" s="49"/>
      <c r="MLV111" s="50"/>
      <c r="MLW111" s="49"/>
      <c r="MLX111" s="109"/>
      <c r="MLY111" s="52"/>
      <c r="MLZ111" s="52"/>
      <c r="MMA111" s="55"/>
      <c r="MMB111" s="55"/>
      <c r="MMC111" s="55"/>
      <c r="MMD111" s="51"/>
      <c r="MME111" s="51"/>
      <c r="MMF111" s="51"/>
      <c r="MMG111" s="56"/>
      <c r="MMH111" s="57"/>
      <c r="MMI111" s="57"/>
      <c r="MMJ111" s="58"/>
      <c r="MMK111" s="49"/>
      <c r="MML111" s="50"/>
      <c r="MMM111" s="49"/>
      <c r="MMN111" s="109"/>
      <c r="MMO111" s="52"/>
      <c r="MMP111" s="52"/>
      <c r="MMQ111" s="55"/>
      <c r="MMR111" s="55"/>
      <c r="MMS111" s="55"/>
      <c r="MMT111" s="51"/>
      <c r="MMU111" s="51"/>
      <c r="MMV111" s="51"/>
      <c r="MMW111" s="56"/>
      <c r="MMX111" s="57"/>
      <c r="MMY111" s="57"/>
      <c r="MMZ111" s="58"/>
      <c r="MNA111" s="49"/>
      <c r="MNB111" s="50"/>
      <c r="MNC111" s="49"/>
      <c r="MND111" s="109"/>
      <c r="MNE111" s="52"/>
      <c r="MNF111" s="52"/>
      <c r="MNG111" s="55"/>
      <c r="MNH111" s="55"/>
      <c r="MNI111" s="55"/>
      <c r="MNJ111" s="51"/>
      <c r="MNK111" s="51"/>
      <c r="MNL111" s="51"/>
      <c r="MNM111" s="56"/>
      <c r="MNN111" s="57"/>
      <c r="MNO111" s="57"/>
      <c r="MNP111" s="58"/>
      <c r="MNQ111" s="49"/>
      <c r="MNR111" s="50"/>
      <c r="MNS111" s="49"/>
      <c r="MNT111" s="109"/>
      <c r="MNU111" s="52"/>
      <c r="MNV111" s="52"/>
      <c r="MNW111" s="55"/>
      <c r="MNX111" s="55"/>
      <c r="MNY111" s="55"/>
      <c r="MNZ111" s="51"/>
      <c r="MOA111" s="51"/>
      <c r="MOB111" s="51"/>
      <c r="MOC111" s="56"/>
      <c r="MOD111" s="57"/>
      <c r="MOE111" s="57"/>
      <c r="MOF111" s="58"/>
      <c r="MOG111" s="49"/>
      <c r="MOH111" s="50"/>
      <c r="MOI111" s="49"/>
      <c r="MOJ111" s="109"/>
      <c r="MOK111" s="52"/>
      <c r="MOL111" s="52"/>
      <c r="MOM111" s="55"/>
      <c r="MON111" s="55"/>
      <c r="MOO111" s="55"/>
      <c r="MOP111" s="51"/>
      <c r="MOQ111" s="51"/>
      <c r="MOR111" s="51"/>
      <c r="MOS111" s="56"/>
      <c r="MOT111" s="57"/>
      <c r="MOU111" s="57"/>
      <c r="MOV111" s="58"/>
      <c r="MOW111" s="49"/>
      <c r="MOX111" s="50"/>
      <c r="MOY111" s="49"/>
      <c r="MOZ111" s="109"/>
      <c r="MPA111" s="52"/>
      <c r="MPB111" s="52"/>
      <c r="MPC111" s="55"/>
      <c r="MPD111" s="55"/>
      <c r="MPE111" s="55"/>
      <c r="MPF111" s="51"/>
      <c r="MPG111" s="51"/>
      <c r="MPH111" s="51"/>
      <c r="MPI111" s="56"/>
      <c r="MPJ111" s="57"/>
      <c r="MPK111" s="57"/>
      <c r="MPL111" s="58"/>
      <c r="MPM111" s="49"/>
      <c r="MPN111" s="50"/>
      <c r="MPO111" s="49"/>
      <c r="MPP111" s="109"/>
      <c r="MPQ111" s="52"/>
      <c r="MPR111" s="52"/>
      <c r="MPS111" s="55"/>
      <c r="MPT111" s="55"/>
      <c r="MPU111" s="55"/>
      <c r="MPV111" s="51"/>
      <c r="MPW111" s="51"/>
      <c r="MPX111" s="51"/>
      <c r="MPY111" s="56"/>
      <c r="MPZ111" s="57"/>
      <c r="MQA111" s="57"/>
      <c r="MQB111" s="58"/>
      <c r="MQC111" s="49"/>
      <c r="MQD111" s="50"/>
      <c r="MQE111" s="49"/>
      <c r="MQF111" s="109"/>
      <c r="MQG111" s="52"/>
      <c r="MQH111" s="52"/>
      <c r="MQI111" s="55"/>
      <c r="MQJ111" s="55"/>
      <c r="MQK111" s="55"/>
      <c r="MQL111" s="51"/>
      <c r="MQM111" s="51"/>
      <c r="MQN111" s="51"/>
      <c r="MQO111" s="56"/>
      <c r="MQP111" s="57"/>
      <c r="MQQ111" s="57"/>
      <c r="MQR111" s="58"/>
      <c r="MQS111" s="49"/>
      <c r="MQT111" s="50"/>
      <c r="MQU111" s="49"/>
      <c r="MQV111" s="109"/>
      <c r="MQW111" s="52"/>
      <c r="MQX111" s="52"/>
      <c r="MQY111" s="55"/>
      <c r="MQZ111" s="55"/>
      <c r="MRA111" s="55"/>
      <c r="MRB111" s="51"/>
      <c r="MRC111" s="51"/>
      <c r="MRD111" s="51"/>
      <c r="MRE111" s="56"/>
      <c r="MRF111" s="57"/>
      <c r="MRG111" s="57"/>
      <c r="MRH111" s="58"/>
      <c r="MRI111" s="49"/>
      <c r="MRJ111" s="50"/>
      <c r="MRK111" s="49"/>
      <c r="MRL111" s="109"/>
      <c r="MRM111" s="52"/>
      <c r="MRN111" s="52"/>
      <c r="MRO111" s="55"/>
      <c r="MRP111" s="55"/>
      <c r="MRQ111" s="55"/>
      <c r="MRR111" s="51"/>
      <c r="MRS111" s="51"/>
      <c r="MRT111" s="51"/>
      <c r="MRU111" s="56"/>
      <c r="MRV111" s="57"/>
      <c r="MRW111" s="57"/>
      <c r="MRX111" s="58"/>
      <c r="MRY111" s="49"/>
      <c r="MRZ111" s="50"/>
      <c r="MSA111" s="49"/>
      <c r="MSB111" s="109"/>
      <c r="MSC111" s="52"/>
      <c r="MSD111" s="52"/>
      <c r="MSE111" s="55"/>
      <c r="MSF111" s="55"/>
      <c r="MSG111" s="55"/>
      <c r="MSH111" s="51"/>
      <c r="MSI111" s="51"/>
      <c r="MSJ111" s="51"/>
      <c r="MSK111" s="56"/>
      <c r="MSL111" s="57"/>
      <c r="MSM111" s="57"/>
      <c r="MSN111" s="58"/>
      <c r="MSO111" s="49"/>
      <c r="MSP111" s="50"/>
      <c r="MSQ111" s="49"/>
      <c r="MSR111" s="109"/>
      <c r="MSS111" s="52"/>
      <c r="MST111" s="52"/>
      <c r="MSU111" s="55"/>
      <c r="MSV111" s="55"/>
      <c r="MSW111" s="55"/>
      <c r="MSX111" s="51"/>
      <c r="MSY111" s="51"/>
      <c r="MSZ111" s="51"/>
      <c r="MTA111" s="56"/>
      <c r="MTB111" s="57"/>
      <c r="MTC111" s="57"/>
      <c r="MTD111" s="58"/>
      <c r="MTE111" s="49"/>
      <c r="MTF111" s="50"/>
      <c r="MTG111" s="49"/>
      <c r="MTH111" s="109"/>
      <c r="MTI111" s="52"/>
      <c r="MTJ111" s="52"/>
      <c r="MTK111" s="55"/>
      <c r="MTL111" s="55"/>
      <c r="MTM111" s="55"/>
      <c r="MTN111" s="51"/>
      <c r="MTO111" s="51"/>
      <c r="MTP111" s="51"/>
      <c r="MTQ111" s="56"/>
      <c r="MTR111" s="57"/>
      <c r="MTS111" s="57"/>
      <c r="MTT111" s="58"/>
      <c r="MTU111" s="49"/>
      <c r="MTV111" s="50"/>
      <c r="MTW111" s="49"/>
      <c r="MTX111" s="109"/>
      <c r="MTY111" s="52"/>
      <c r="MTZ111" s="52"/>
      <c r="MUA111" s="55"/>
      <c r="MUB111" s="55"/>
      <c r="MUC111" s="55"/>
      <c r="MUD111" s="51"/>
      <c r="MUE111" s="51"/>
      <c r="MUF111" s="51"/>
      <c r="MUG111" s="56"/>
      <c r="MUH111" s="57"/>
      <c r="MUI111" s="57"/>
      <c r="MUJ111" s="58"/>
      <c r="MUK111" s="49"/>
      <c r="MUL111" s="50"/>
      <c r="MUM111" s="49"/>
      <c r="MUN111" s="109"/>
      <c r="MUO111" s="52"/>
      <c r="MUP111" s="52"/>
      <c r="MUQ111" s="55"/>
      <c r="MUR111" s="55"/>
      <c r="MUS111" s="55"/>
      <c r="MUT111" s="51"/>
      <c r="MUU111" s="51"/>
      <c r="MUV111" s="51"/>
      <c r="MUW111" s="56"/>
      <c r="MUX111" s="57"/>
      <c r="MUY111" s="57"/>
      <c r="MUZ111" s="58"/>
      <c r="MVA111" s="49"/>
      <c r="MVB111" s="50"/>
      <c r="MVC111" s="49"/>
      <c r="MVD111" s="109"/>
      <c r="MVE111" s="52"/>
      <c r="MVF111" s="52"/>
      <c r="MVG111" s="55"/>
      <c r="MVH111" s="55"/>
      <c r="MVI111" s="55"/>
      <c r="MVJ111" s="51"/>
      <c r="MVK111" s="51"/>
      <c r="MVL111" s="51"/>
      <c r="MVM111" s="56"/>
      <c r="MVN111" s="57"/>
      <c r="MVO111" s="57"/>
      <c r="MVP111" s="58"/>
      <c r="MVQ111" s="49"/>
      <c r="MVR111" s="50"/>
      <c r="MVS111" s="49"/>
      <c r="MVT111" s="109"/>
      <c r="MVU111" s="52"/>
      <c r="MVV111" s="52"/>
      <c r="MVW111" s="55"/>
      <c r="MVX111" s="55"/>
      <c r="MVY111" s="55"/>
      <c r="MVZ111" s="51"/>
      <c r="MWA111" s="51"/>
      <c r="MWB111" s="51"/>
      <c r="MWC111" s="56"/>
      <c r="MWD111" s="57"/>
      <c r="MWE111" s="57"/>
      <c r="MWF111" s="58"/>
      <c r="MWG111" s="49"/>
      <c r="MWH111" s="50"/>
      <c r="MWI111" s="49"/>
      <c r="MWJ111" s="109"/>
      <c r="MWK111" s="52"/>
      <c r="MWL111" s="52"/>
      <c r="MWM111" s="55"/>
      <c r="MWN111" s="55"/>
      <c r="MWO111" s="55"/>
      <c r="MWP111" s="51"/>
      <c r="MWQ111" s="51"/>
      <c r="MWR111" s="51"/>
      <c r="MWS111" s="56"/>
      <c r="MWT111" s="57"/>
      <c r="MWU111" s="57"/>
      <c r="MWV111" s="58"/>
      <c r="MWW111" s="49"/>
      <c r="MWX111" s="50"/>
      <c r="MWY111" s="49"/>
      <c r="MWZ111" s="109"/>
      <c r="MXA111" s="52"/>
      <c r="MXB111" s="52"/>
      <c r="MXC111" s="55"/>
      <c r="MXD111" s="55"/>
      <c r="MXE111" s="55"/>
      <c r="MXF111" s="51"/>
      <c r="MXG111" s="51"/>
      <c r="MXH111" s="51"/>
      <c r="MXI111" s="56"/>
      <c r="MXJ111" s="57"/>
      <c r="MXK111" s="57"/>
      <c r="MXL111" s="58"/>
      <c r="MXM111" s="49"/>
      <c r="MXN111" s="50"/>
      <c r="MXO111" s="49"/>
      <c r="MXP111" s="109"/>
      <c r="MXQ111" s="52"/>
      <c r="MXR111" s="52"/>
      <c r="MXS111" s="55"/>
      <c r="MXT111" s="55"/>
      <c r="MXU111" s="55"/>
      <c r="MXV111" s="51"/>
      <c r="MXW111" s="51"/>
      <c r="MXX111" s="51"/>
      <c r="MXY111" s="56"/>
      <c r="MXZ111" s="57"/>
      <c r="MYA111" s="57"/>
      <c r="MYB111" s="58"/>
      <c r="MYC111" s="49"/>
      <c r="MYD111" s="50"/>
      <c r="MYE111" s="49"/>
      <c r="MYF111" s="109"/>
      <c r="MYG111" s="52"/>
      <c r="MYH111" s="52"/>
      <c r="MYI111" s="55"/>
      <c r="MYJ111" s="55"/>
      <c r="MYK111" s="55"/>
      <c r="MYL111" s="51"/>
      <c r="MYM111" s="51"/>
      <c r="MYN111" s="51"/>
      <c r="MYO111" s="56"/>
      <c r="MYP111" s="57"/>
      <c r="MYQ111" s="57"/>
      <c r="MYR111" s="58"/>
      <c r="MYS111" s="49"/>
      <c r="MYT111" s="50"/>
      <c r="MYU111" s="49"/>
      <c r="MYV111" s="109"/>
      <c r="MYW111" s="52"/>
      <c r="MYX111" s="52"/>
      <c r="MYY111" s="55"/>
      <c r="MYZ111" s="55"/>
      <c r="MZA111" s="55"/>
      <c r="MZB111" s="51"/>
      <c r="MZC111" s="51"/>
      <c r="MZD111" s="51"/>
      <c r="MZE111" s="56"/>
      <c r="MZF111" s="57"/>
      <c r="MZG111" s="57"/>
      <c r="MZH111" s="58"/>
      <c r="MZI111" s="49"/>
      <c r="MZJ111" s="50"/>
      <c r="MZK111" s="49"/>
      <c r="MZL111" s="109"/>
      <c r="MZM111" s="52"/>
      <c r="MZN111" s="52"/>
      <c r="MZO111" s="55"/>
      <c r="MZP111" s="55"/>
      <c r="MZQ111" s="55"/>
      <c r="MZR111" s="51"/>
      <c r="MZS111" s="51"/>
      <c r="MZT111" s="51"/>
      <c r="MZU111" s="56"/>
      <c r="MZV111" s="57"/>
      <c r="MZW111" s="57"/>
      <c r="MZX111" s="58"/>
      <c r="MZY111" s="49"/>
      <c r="MZZ111" s="50"/>
      <c r="NAA111" s="49"/>
      <c r="NAB111" s="109"/>
      <c r="NAC111" s="52"/>
      <c r="NAD111" s="52"/>
      <c r="NAE111" s="55"/>
      <c r="NAF111" s="55"/>
      <c r="NAG111" s="55"/>
      <c r="NAH111" s="51"/>
      <c r="NAI111" s="51"/>
      <c r="NAJ111" s="51"/>
      <c r="NAK111" s="56"/>
      <c r="NAL111" s="57"/>
      <c r="NAM111" s="57"/>
      <c r="NAN111" s="58"/>
      <c r="NAO111" s="49"/>
      <c r="NAP111" s="50"/>
      <c r="NAQ111" s="49"/>
      <c r="NAR111" s="109"/>
      <c r="NAS111" s="52"/>
      <c r="NAT111" s="52"/>
      <c r="NAU111" s="55"/>
      <c r="NAV111" s="55"/>
      <c r="NAW111" s="55"/>
      <c r="NAX111" s="51"/>
      <c r="NAY111" s="51"/>
      <c r="NAZ111" s="51"/>
      <c r="NBA111" s="56"/>
      <c r="NBB111" s="57"/>
      <c r="NBC111" s="57"/>
      <c r="NBD111" s="58"/>
      <c r="NBE111" s="49"/>
      <c r="NBF111" s="50"/>
      <c r="NBG111" s="49"/>
      <c r="NBH111" s="109"/>
      <c r="NBI111" s="52"/>
      <c r="NBJ111" s="52"/>
      <c r="NBK111" s="55"/>
      <c r="NBL111" s="55"/>
      <c r="NBM111" s="55"/>
      <c r="NBN111" s="51"/>
      <c r="NBO111" s="51"/>
      <c r="NBP111" s="51"/>
      <c r="NBQ111" s="56"/>
      <c r="NBR111" s="57"/>
      <c r="NBS111" s="57"/>
      <c r="NBT111" s="58"/>
      <c r="NBU111" s="49"/>
      <c r="NBV111" s="50"/>
      <c r="NBW111" s="49"/>
      <c r="NBX111" s="109"/>
      <c r="NBY111" s="52"/>
      <c r="NBZ111" s="52"/>
      <c r="NCA111" s="55"/>
      <c r="NCB111" s="55"/>
      <c r="NCC111" s="55"/>
      <c r="NCD111" s="51"/>
      <c r="NCE111" s="51"/>
      <c r="NCF111" s="51"/>
      <c r="NCG111" s="56"/>
      <c r="NCH111" s="57"/>
      <c r="NCI111" s="57"/>
      <c r="NCJ111" s="58"/>
      <c r="NCK111" s="49"/>
      <c r="NCL111" s="50"/>
      <c r="NCM111" s="49"/>
      <c r="NCN111" s="109"/>
      <c r="NCO111" s="52"/>
      <c r="NCP111" s="52"/>
      <c r="NCQ111" s="55"/>
      <c r="NCR111" s="55"/>
      <c r="NCS111" s="55"/>
      <c r="NCT111" s="51"/>
      <c r="NCU111" s="51"/>
      <c r="NCV111" s="51"/>
      <c r="NCW111" s="56"/>
      <c r="NCX111" s="57"/>
      <c r="NCY111" s="57"/>
      <c r="NCZ111" s="58"/>
      <c r="NDA111" s="49"/>
      <c r="NDB111" s="50"/>
      <c r="NDC111" s="49"/>
      <c r="NDD111" s="109"/>
      <c r="NDE111" s="52"/>
      <c r="NDF111" s="52"/>
      <c r="NDG111" s="55"/>
      <c r="NDH111" s="55"/>
      <c r="NDI111" s="55"/>
      <c r="NDJ111" s="51"/>
      <c r="NDK111" s="51"/>
      <c r="NDL111" s="51"/>
      <c r="NDM111" s="56"/>
      <c r="NDN111" s="57"/>
      <c r="NDO111" s="57"/>
      <c r="NDP111" s="58"/>
      <c r="NDQ111" s="49"/>
      <c r="NDR111" s="50"/>
      <c r="NDS111" s="49"/>
      <c r="NDT111" s="109"/>
      <c r="NDU111" s="52"/>
      <c r="NDV111" s="52"/>
      <c r="NDW111" s="55"/>
      <c r="NDX111" s="55"/>
      <c r="NDY111" s="55"/>
      <c r="NDZ111" s="51"/>
      <c r="NEA111" s="51"/>
      <c r="NEB111" s="51"/>
      <c r="NEC111" s="56"/>
      <c r="NED111" s="57"/>
      <c r="NEE111" s="57"/>
      <c r="NEF111" s="58"/>
      <c r="NEG111" s="49"/>
      <c r="NEH111" s="50"/>
      <c r="NEI111" s="49"/>
      <c r="NEJ111" s="109"/>
      <c r="NEK111" s="52"/>
      <c r="NEL111" s="52"/>
      <c r="NEM111" s="55"/>
      <c r="NEN111" s="55"/>
      <c r="NEO111" s="55"/>
      <c r="NEP111" s="51"/>
      <c r="NEQ111" s="51"/>
      <c r="NER111" s="51"/>
      <c r="NES111" s="56"/>
      <c r="NET111" s="57"/>
      <c r="NEU111" s="57"/>
      <c r="NEV111" s="58"/>
      <c r="NEW111" s="49"/>
      <c r="NEX111" s="50"/>
      <c r="NEY111" s="49"/>
      <c r="NEZ111" s="109"/>
      <c r="NFA111" s="52"/>
      <c r="NFB111" s="52"/>
      <c r="NFC111" s="55"/>
      <c r="NFD111" s="55"/>
      <c r="NFE111" s="55"/>
      <c r="NFF111" s="51"/>
      <c r="NFG111" s="51"/>
      <c r="NFH111" s="51"/>
      <c r="NFI111" s="56"/>
      <c r="NFJ111" s="57"/>
      <c r="NFK111" s="57"/>
      <c r="NFL111" s="58"/>
      <c r="NFM111" s="49"/>
      <c r="NFN111" s="50"/>
      <c r="NFO111" s="49"/>
      <c r="NFP111" s="109"/>
      <c r="NFQ111" s="52"/>
      <c r="NFR111" s="52"/>
      <c r="NFS111" s="55"/>
      <c r="NFT111" s="55"/>
      <c r="NFU111" s="55"/>
      <c r="NFV111" s="51"/>
      <c r="NFW111" s="51"/>
      <c r="NFX111" s="51"/>
      <c r="NFY111" s="56"/>
      <c r="NFZ111" s="57"/>
      <c r="NGA111" s="57"/>
      <c r="NGB111" s="58"/>
      <c r="NGC111" s="49"/>
      <c r="NGD111" s="50"/>
      <c r="NGE111" s="49"/>
      <c r="NGF111" s="109"/>
      <c r="NGG111" s="52"/>
      <c r="NGH111" s="52"/>
      <c r="NGI111" s="55"/>
      <c r="NGJ111" s="55"/>
      <c r="NGK111" s="55"/>
      <c r="NGL111" s="51"/>
      <c r="NGM111" s="51"/>
      <c r="NGN111" s="51"/>
      <c r="NGO111" s="56"/>
      <c r="NGP111" s="57"/>
      <c r="NGQ111" s="57"/>
      <c r="NGR111" s="58"/>
      <c r="NGS111" s="49"/>
      <c r="NGT111" s="50"/>
      <c r="NGU111" s="49"/>
      <c r="NGV111" s="109"/>
      <c r="NGW111" s="52"/>
      <c r="NGX111" s="52"/>
      <c r="NGY111" s="55"/>
      <c r="NGZ111" s="55"/>
      <c r="NHA111" s="55"/>
      <c r="NHB111" s="51"/>
      <c r="NHC111" s="51"/>
      <c r="NHD111" s="51"/>
      <c r="NHE111" s="56"/>
      <c r="NHF111" s="57"/>
      <c r="NHG111" s="57"/>
      <c r="NHH111" s="58"/>
      <c r="NHI111" s="49"/>
      <c r="NHJ111" s="50"/>
      <c r="NHK111" s="49"/>
      <c r="NHL111" s="109"/>
      <c r="NHM111" s="52"/>
      <c r="NHN111" s="52"/>
      <c r="NHO111" s="55"/>
      <c r="NHP111" s="55"/>
      <c r="NHQ111" s="55"/>
      <c r="NHR111" s="51"/>
      <c r="NHS111" s="51"/>
      <c r="NHT111" s="51"/>
      <c r="NHU111" s="56"/>
      <c r="NHV111" s="57"/>
      <c r="NHW111" s="57"/>
      <c r="NHX111" s="58"/>
      <c r="NHY111" s="49"/>
      <c r="NHZ111" s="50"/>
      <c r="NIA111" s="49"/>
      <c r="NIB111" s="109"/>
      <c r="NIC111" s="52"/>
      <c r="NID111" s="52"/>
      <c r="NIE111" s="55"/>
      <c r="NIF111" s="55"/>
      <c r="NIG111" s="55"/>
      <c r="NIH111" s="51"/>
      <c r="NII111" s="51"/>
      <c r="NIJ111" s="51"/>
      <c r="NIK111" s="56"/>
      <c r="NIL111" s="57"/>
      <c r="NIM111" s="57"/>
      <c r="NIN111" s="58"/>
      <c r="NIO111" s="49"/>
      <c r="NIP111" s="50"/>
      <c r="NIQ111" s="49"/>
      <c r="NIR111" s="109"/>
      <c r="NIS111" s="52"/>
      <c r="NIT111" s="52"/>
      <c r="NIU111" s="55"/>
      <c r="NIV111" s="55"/>
      <c r="NIW111" s="55"/>
      <c r="NIX111" s="51"/>
      <c r="NIY111" s="51"/>
      <c r="NIZ111" s="51"/>
      <c r="NJA111" s="56"/>
      <c r="NJB111" s="57"/>
      <c r="NJC111" s="57"/>
      <c r="NJD111" s="58"/>
      <c r="NJE111" s="49"/>
      <c r="NJF111" s="50"/>
      <c r="NJG111" s="49"/>
      <c r="NJH111" s="109"/>
      <c r="NJI111" s="52"/>
      <c r="NJJ111" s="52"/>
      <c r="NJK111" s="55"/>
      <c r="NJL111" s="55"/>
      <c r="NJM111" s="55"/>
      <c r="NJN111" s="51"/>
      <c r="NJO111" s="51"/>
      <c r="NJP111" s="51"/>
      <c r="NJQ111" s="56"/>
      <c r="NJR111" s="57"/>
      <c r="NJS111" s="57"/>
      <c r="NJT111" s="58"/>
      <c r="NJU111" s="49"/>
      <c r="NJV111" s="50"/>
      <c r="NJW111" s="49"/>
      <c r="NJX111" s="109"/>
      <c r="NJY111" s="52"/>
      <c r="NJZ111" s="52"/>
      <c r="NKA111" s="55"/>
      <c r="NKB111" s="55"/>
      <c r="NKC111" s="55"/>
      <c r="NKD111" s="51"/>
      <c r="NKE111" s="51"/>
      <c r="NKF111" s="51"/>
      <c r="NKG111" s="56"/>
      <c r="NKH111" s="57"/>
      <c r="NKI111" s="57"/>
      <c r="NKJ111" s="58"/>
      <c r="NKK111" s="49"/>
      <c r="NKL111" s="50"/>
      <c r="NKM111" s="49"/>
      <c r="NKN111" s="109"/>
      <c r="NKO111" s="52"/>
      <c r="NKP111" s="52"/>
      <c r="NKQ111" s="55"/>
      <c r="NKR111" s="55"/>
      <c r="NKS111" s="55"/>
      <c r="NKT111" s="51"/>
      <c r="NKU111" s="51"/>
      <c r="NKV111" s="51"/>
      <c r="NKW111" s="56"/>
      <c r="NKX111" s="57"/>
      <c r="NKY111" s="57"/>
      <c r="NKZ111" s="58"/>
      <c r="NLA111" s="49"/>
      <c r="NLB111" s="50"/>
      <c r="NLC111" s="49"/>
      <c r="NLD111" s="109"/>
      <c r="NLE111" s="52"/>
      <c r="NLF111" s="52"/>
      <c r="NLG111" s="55"/>
      <c r="NLH111" s="55"/>
      <c r="NLI111" s="55"/>
      <c r="NLJ111" s="51"/>
      <c r="NLK111" s="51"/>
      <c r="NLL111" s="51"/>
      <c r="NLM111" s="56"/>
      <c r="NLN111" s="57"/>
      <c r="NLO111" s="57"/>
      <c r="NLP111" s="58"/>
      <c r="NLQ111" s="49"/>
      <c r="NLR111" s="50"/>
      <c r="NLS111" s="49"/>
      <c r="NLT111" s="109"/>
      <c r="NLU111" s="52"/>
      <c r="NLV111" s="52"/>
      <c r="NLW111" s="55"/>
      <c r="NLX111" s="55"/>
      <c r="NLY111" s="55"/>
      <c r="NLZ111" s="51"/>
      <c r="NMA111" s="51"/>
      <c r="NMB111" s="51"/>
      <c r="NMC111" s="56"/>
      <c r="NMD111" s="57"/>
      <c r="NME111" s="57"/>
      <c r="NMF111" s="58"/>
      <c r="NMG111" s="49"/>
      <c r="NMH111" s="50"/>
      <c r="NMI111" s="49"/>
      <c r="NMJ111" s="109"/>
      <c r="NMK111" s="52"/>
      <c r="NML111" s="52"/>
      <c r="NMM111" s="55"/>
      <c r="NMN111" s="55"/>
      <c r="NMO111" s="55"/>
      <c r="NMP111" s="51"/>
      <c r="NMQ111" s="51"/>
      <c r="NMR111" s="51"/>
      <c r="NMS111" s="56"/>
      <c r="NMT111" s="57"/>
      <c r="NMU111" s="57"/>
      <c r="NMV111" s="58"/>
      <c r="NMW111" s="49"/>
      <c r="NMX111" s="50"/>
      <c r="NMY111" s="49"/>
      <c r="NMZ111" s="109"/>
      <c r="NNA111" s="52"/>
      <c r="NNB111" s="52"/>
      <c r="NNC111" s="55"/>
      <c r="NND111" s="55"/>
      <c r="NNE111" s="55"/>
      <c r="NNF111" s="51"/>
      <c r="NNG111" s="51"/>
      <c r="NNH111" s="51"/>
      <c r="NNI111" s="56"/>
      <c r="NNJ111" s="57"/>
      <c r="NNK111" s="57"/>
      <c r="NNL111" s="58"/>
      <c r="NNM111" s="49"/>
      <c r="NNN111" s="50"/>
      <c r="NNO111" s="49"/>
      <c r="NNP111" s="109"/>
      <c r="NNQ111" s="52"/>
      <c r="NNR111" s="52"/>
      <c r="NNS111" s="55"/>
      <c r="NNT111" s="55"/>
      <c r="NNU111" s="55"/>
      <c r="NNV111" s="51"/>
      <c r="NNW111" s="51"/>
      <c r="NNX111" s="51"/>
      <c r="NNY111" s="56"/>
      <c r="NNZ111" s="57"/>
      <c r="NOA111" s="57"/>
      <c r="NOB111" s="58"/>
      <c r="NOC111" s="49"/>
      <c r="NOD111" s="50"/>
      <c r="NOE111" s="49"/>
      <c r="NOF111" s="109"/>
      <c r="NOG111" s="52"/>
      <c r="NOH111" s="52"/>
      <c r="NOI111" s="55"/>
      <c r="NOJ111" s="55"/>
      <c r="NOK111" s="55"/>
      <c r="NOL111" s="51"/>
      <c r="NOM111" s="51"/>
      <c r="NON111" s="51"/>
      <c r="NOO111" s="56"/>
      <c r="NOP111" s="57"/>
      <c r="NOQ111" s="57"/>
      <c r="NOR111" s="58"/>
      <c r="NOS111" s="49"/>
      <c r="NOT111" s="50"/>
      <c r="NOU111" s="49"/>
      <c r="NOV111" s="109"/>
      <c r="NOW111" s="52"/>
      <c r="NOX111" s="52"/>
      <c r="NOY111" s="55"/>
      <c r="NOZ111" s="55"/>
      <c r="NPA111" s="55"/>
      <c r="NPB111" s="51"/>
      <c r="NPC111" s="51"/>
      <c r="NPD111" s="51"/>
      <c r="NPE111" s="56"/>
      <c r="NPF111" s="57"/>
      <c r="NPG111" s="57"/>
      <c r="NPH111" s="58"/>
      <c r="NPI111" s="49"/>
      <c r="NPJ111" s="50"/>
      <c r="NPK111" s="49"/>
      <c r="NPL111" s="109"/>
      <c r="NPM111" s="52"/>
      <c r="NPN111" s="52"/>
      <c r="NPO111" s="55"/>
      <c r="NPP111" s="55"/>
      <c r="NPQ111" s="55"/>
      <c r="NPR111" s="51"/>
      <c r="NPS111" s="51"/>
      <c r="NPT111" s="51"/>
      <c r="NPU111" s="56"/>
      <c r="NPV111" s="57"/>
      <c r="NPW111" s="57"/>
      <c r="NPX111" s="58"/>
      <c r="NPY111" s="49"/>
      <c r="NPZ111" s="50"/>
      <c r="NQA111" s="49"/>
      <c r="NQB111" s="109"/>
      <c r="NQC111" s="52"/>
      <c r="NQD111" s="52"/>
      <c r="NQE111" s="55"/>
      <c r="NQF111" s="55"/>
      <c r="NQG111" s="55"/>
      <c r="NQH111" s="51"/>
      <c r="NQI111" s="51"/>
      <c r="NQJ111" s="51"/>
      <c r="NQK111" s="56"/>
      <c r="NQL111" s="57"/>
      <c r="NQM111" s="57"/>
      <c r="NQN111" s="58"/>
      <c r="NQO111" s="49"/>
      <c r="NQP111" s="50"/>
      <c r="NQQ111" s="49"/>
      <c r="NQR111" s="109"/>
      <c r="NQS111" s="52"/>
      <c r="NQT111" s="52"/>
      <c r="NQU111" s="55"/>
      <c r="NQV111" s="55"/>
      <c r="NQW111" s="55"/>
      <c r="NQX111" s="51"/>
      <c r="NQY111" s="51"/>
      <c r="NQZ111" s="51"/>
      <c r="NRA111" s="56"/>
      <c r="NRB111" s="57"/>
      <c r="NRC111" s="57"/>
      <c r="NRD111" s="58"/>
      <c r="NRE111" s="49"/>
      <c r="NRF111" s="50"/>
      <c r="NRG111" s="49"/>
      <c r="NRH111" s="109"/>
      <c r="NRI111" s="52"/>
      <c r="NRJ111" s="52"/>
      <c r="NRK111" s="55"/>
      <c r="NRL111" s="55"/>
      <c r="NRM111" s="55"/>
      <c r="NRN111" s="51"/>
      <c r="NRO111" s="51"/>
      <c r="NRP111" s="51"/>
      <c r="NRQ111" s="56"/>
      <c r="NRR111" s="57"/>
      <c r="NRS111" s="57"/>
      <c r="NRT111" s="58"/>
      <c r="NRU111" s="49"/>
      <c r="NRV111" s="50"/>
      <c r="NRW111" s="49"/>
      <c r="NRX111" s="109"/>
      <c r="NRY111" s="52"/>
      <c r="NRZ111" s="52"/>
      <c r="NSA111" s="55"/>
      <c r="NSB111" s="55"/>
      <c r="NSC111" s="55"/>
      <c r="NSD111" s="51"/>
      <c r="NSE111" s="51"/>
      <c r="NSF111" s="51"/>
      <c r="NSG111" s="56"/>
      <c r="NSH111" s="57"/>
      <c r="NSI111" s="57"/>
      <c r="NSJ111" s="58"/>
      <c r="NSK111" s="49"/>
      <c r="NSL111" s="50"/>
      <c r="NSM111" s="49"/>
      <c r="NSN111" s="109"/>
      <c r="NSO111" s="52"/>
      <c r="NSP111" s="52"/>
      <c r="NSQ111" s="55"/>
      <c r="NSR111" s="55"/>
      <c r="NSS111" s="55"/>
      <c r="NST111" s="51"/>
      <c r="NSU111" s="51"/>
      <c r="NSV111" s="51"/>
      <c r="NSW111" s="56"/>
      <c r="NSX111" s="57"/>
      <c r="NSY111" s="57"/>
      <c r="NSZ111" s="58"/>
      <c r="NTA111" s="49"/>
      <c r="NTB111" s="50"/>
      <c r="NTC111" s="49"/>
      <c r="NTD111" s="109"/>
      <c r="NTE111" s="52"/>
      <c r="NTF111" s="52"/>
      <c r="NTG111" s="55"/>
      <c r="NTH111" s="55"/>
      <c r="NTI111" s="55"/>
      <c r="NTJ111" s="51"/>
      <c r="NTK111" s="51"/>
      <c r="NTL111" s="51"/>
      <c r="NTM111" s="56"/>
      <c r="NTN111" s="57"/>
      <c r="NTO111" s="57"/>
      <c r="NTP111" s="58"/>
      <c r="NTQ111" s="49"/>
      <c r="NTR111" s="50"/>
      <c r="NTS111" s="49"/>
      <c r="NTT111" s="109"/>
      <c r="NTU111" s="52"/>
      <c r="NTV111" s="52"/>
      <c r="NTW111" s="55"/>
      <c r="NTX111" s="55"/>
      <c r="NTY111" s="55"/>
      <c r="NTZ111" s="51"/>
      <c r="NUA111" s="51"/>
      <c r="NUB111" s="51"/>
      <c r="NUC111" s="56"/>
      <c r="NUD111" s="57"/>
      <c r="NUE111" s="57"/>
      <c r="NUF111" s="58"/>
      <c r="NUG111" s="49"/>
      <c r="NUH111" s="50"/>
      <c r="NUI111" s="49"/>
      <c r="NUJ111" s="109"/>
      <c r="NUK111" s="52"/>
      <c r="NUL111" s="52"/>
      <c r="NUM111" s="55"/>
      <c r="NUN111" s="55"/>
      <c r="NUO111" s="55"/>
      <c r="NUP111" s="51"/>
      <c r="NUQ111" s="51"/>
      <c r="NUR111" s="51"/>
      <c r="NUS111" s="56"/>
      <c r="NUT111" s="57"/>
      <c r="NUU111" s="57"/>
      <c r="NUV111" s="58"/>
      <c r="NUW111" s="49"/>
      <c r="NUX111" s="50"/>
      <c r="NUY111" s="49"/>
      <c r="NUZ111" s="109"/>
      <c r="NVA111" s="52"/>
      <c r="NVB111" s="52"/>
      <c r="NVC111" s="55"/>
      <c r="NVD111" s="55"/>
      <c r="NVE111" s="55"/>
      <c r="NVF111" s="51"/>
      <c r="NVG111" s="51"/>
      <c r="NVH111" s="51"/>
      <c r="NVI111" s="56"/>
      <c r="NVJ111" s="57"/>
      <c r="NVK111" s="57"/>
      <c r="NVL111" s="58"/>
      <c r="NVM111" s="49"/>
      <c r="NVN111" s="50"/>
      <c r="NVO111" s="49"/>
      <c r="NVP111" s="109"/>
      <c r="NVQ111" s="52"/>
      <c r="NVR111" s="52"/>
      <c r="NVS111" s="55"/>
      <c r="NVT111" s="55"/>
      <c r="NVU111" s="55"/>
      <c r="NVV111" s="51"/>
      <c r="NVW111" s="51"/>
      <c r="NVX111" s="51"/>
      <c r="NVY111" s="56"/>
      <c r="NVZ111" s="57"/>
      <c r="NWA111" s="57"/>
      <c r="NWB111" s="58"/>
      <c r="NWC111" s="49"/>
      <c r="NWD111" s="50"/>
      <c r="NWE111" s="49"/>
      <c r="NWF111" s="109"/>
      <c r="NWG111" s="52"/>
      <c r="NWH111" s="52"/>
      <c r="NWI111" s="55"/>
      <c r="NWJ111" s="55"/>
      <c r="NWK111" s="55"/>
      <c r="NWL111" s="51"/>
      <c r="NWM111" s="51"/>
      <c r="NWN111" s="51"/>
      <c r="NWO111" s="56"/>
      <c r="NWP111" s="57"/>
      <c r="NWQ111" s="57"/>
      <c r="NWR111" s="58"/>
      <c r="NWS111" s="49"/>
      <c r="NWT111" s="50"/>
      <c r="NWU111" s="49"/>
      <c r="NWV111" s="109"/>
      <c r="NWW111" s="52"/>
      <c r="NWX111" s="52"/>
      <c r="NWY111" s="55"/>
      <c r="NWZ111" s="55"/>
      <c r="NXA111" s="55"/>
      <c r="NXB111" s="51"/>
      <c r="NXC111" s="51"/>
      <c r="NXD111" s="51"/>
      <c r="NXE111" s="56"/>
      <c r="NXF111" s="57"/>
      <c r="NXG111" s="57"/>
      <c r="NXH111" s="58"/>
      <c r="NXI111" s="49"/>
      <c r="NXJ111" s="50"/>
      <c r="NXK111" s="49"/>
      <c r="NXL111" s="109"/>
      <c r="NXM111" s="52"/>
      <c r="NXN111" s="52"/>
      <c r="NXO111" s="55"/>
      <c r="NXP111" s="55"/>
      <c r="NXQ111" s="55"/>
      <c r="NXR111" s="51"/>
      <c r="NXS111" s="51"/>
      <c r="NXT111" s="51"/>
      <c r="NXU111" s="56"/>
      <c r="NXV111" s="57"/>
      <c r="NXW111" s="57"/>
      <c r="NXX111" s="58"/>
      <c r="NXY111" s="49"/>
      <c r="NXZ111" s="50"/>
      <c r="NYA111" s="49"/>
      <c r="NYB111" s="109"/>
      <c r="NYC111" s="52"/>
      <c r="NYD111" s="52"/>
      <c r="NYE111" s="55"/>
      <c r="NYF111" s="55"/>
      <c r="NYG111" s="55"/>
      <c r="NYH111" s="51"/>
      <c r="NYI111" s="51"/>
      <c r="NYJ111" s="51"/>
      <c r="NYK111" s="56"/>
      <c r="NYL111" s="57"/>
      <c r="NYM111" s="57"/>
      <c r="NYN111" s="58"/>
      <c r="NYO111" s="49"/>
      <c r="NYP111" s="50"/>
      <c r="NYQ111" s="49"/>
      <c r="NYR111" s="109"/>
      <c r="NYS111" s="52"/>
      <c r="NYT111" s="52"/>
      <c r="NYU111" s="55"/>
      <c r="NYV111" s="55"/>
      <c r="NYW111" s="55"/>
      <c r="NYX111" s="51"/>
      <c r="NYY111" s="51"/>
      <c r="NYZ111" s="51"/>
      <c r="NZA111" s="56"/>
      <c r="NZB111" s="57"/>
      <c r="NZC111" s="57"/>
      <c r="NZD111" s="58"/>
      <c r="NZE111" s="49"/>
      <c r="NZF111" s="50"/>
      <c r="NZG111" s="49"/>
      <c r="NZH111" s="109"/>
      <c r="NZI111" s="52"/>
      <c r="NZJ111" s="52"/>
      <c r="NZK111" s="55"/>
      <c r="NZL111" s="55"/>
      <c r="NZM111" s="55"/>
      <c r="NZN111" s="51"/>
      <c r="NZO111" s="51"/>
      <c r="NZP111" s="51"/>
      <c r="NZQ111" s="56"/>
      <c r="NZR111" s="57"/>
      <c r="NZS111" s="57"/>
      <c r="NZT111" s="58"/>
      <c r="NZU111" s="49"/>
      <c r="NZV111" s="50"/>
      <c r="NZW111" s="49"/>
      <c r="NZX111" s="109"/>
      <c r="NZY111" s="52"/>
      <c r="NZZ111" s="52"/>
      <c r="OAA111" s="55"/>
      <c r="OAB111" s="55"/>
      <c r="OAC111" s="55"/>
      <c r="OAD111" s="51"/>
      <c r="OAE111" s="51"/>
      <c r="OAF111" s="51"/>
      <c r="OAG111" s="56"/>
      <c r="OAH111" s="57"/>
      <c r="OAI111" s="57"/>
      <c r="OAJ111" s="58"/>
      <c r="OAK111" s="49"/>
      <c r="OAL111" s="50"/>
      <c r="OAM111" s="49"/>
      <c r="OAN111" s="109"/>
      <c r="OAO111" s="52"/>
      <c r="OAP111" s="52"/>
      <c r="OAQ111" s="55"/>
      <c r="OAR111" s="55"/>
      <c r="OAS111" s="55"/>
      <c r="OAT111" s="51"/>
      <c r="OAU111" s="51"/>
      <c r="OAV111" s="51"/>
      <c r="OAW111" s="56"/>
      <c r="OAX111" s="57"/>
      <c r="OAY111" s="57"/>
      <c r="OAZ111" s="58"/>
      <c r="OBA111" s="49"/>
      <c r="OBB111" s="50"/>
      <c r="OBC111" s="49"/>
      <c r="OBD111" s="109"/>
      <c r="OBE111" s="52"/>
      <c r="OBF111" s="52"/>
      <c r="OBG111" s="55"/>
      <c r="OBH111" s="55"/>
      <c r="OBI111" s="55"/>
      <c r="OBJ111" s="51"/>
      <c r="OBK111" s="51"/>
      <c r="OBL111" s="51"/>
      <c r="OBM111" s="56"/>
      <c r="OBN111" s="57"/>
      <c r="OBO111" s="57"/>
      <c r="OBP111" s="58"/>
      <c r="OBQ111" s="49"/>
      <c r="OBR111" s="50"/>
      <c r="OBS111" s="49"/>
      <c r="OBT111" s="109"/>
      <c r="OBU111" s="52"/>
      <c r="OBV111" s="52"/>
      <c r="OBW111" s="55"/>
      <c r="OBX111" s="55"/>
      <c r="OBY111" s="55"/>
      <c r="OBZ111" s="51"/>
      <c r="OCA111" s="51"/>
      <c r="OCB111" s="51"/>
      <c r="OCC111" s="56"/>
      <c r="OCD111" s="57"/>
      <c r="OCE111" s="57"/>
      <c r="OCF111" s="58"/>
      <c r="OCG111" s="49"/>
      <c r="OCH111" s="50"/>
      <c r="OCI111" s="49"/>
      <c r="OCJ111" s="109"/>
      <c r="OCK111" s="52"/>
      <c r="OCL111" s="52"/>
      <c r="OCM111" s="55"/>
      <c r="OCN111" s="55"/>
      <c r="OCO111" s="55"/>
      <c r="OCP111" s="51"/>
      <c r="OCQ111" s="51"/>
      <c r="OCR111" s="51"/>
      <c r="OCS111" s="56"/>
      <c r="OCT111" s="57"/>
      <c r="OCU111" s="57"/>
      <c r="OCV111" s="58"/>
      <c r="OCW111" s="49"/>
      <c r="OCX111" s="50"/>
      <c r="OCY111" s="49"/>
      <c r="OCZ111" s="109"/>
      <c r="ODA111" s="52"/>
      <c r="ODB111" s="52"/>
      <c r="ODC111" s="55"/>
      <c r="ODD111" s="55"/>
      <c r="ODE111" s="55"/>
      <c r="ODF111" s="51"/>
      <c r="ODG111" s="51"/>
      <c r="ODH111" s="51"/>
      <c r="ODI111" s="56"/>
      <c r="ODJ111" s="57"/>
      <c r="ODK111" s="57"/>
      <c r="ODL111" s="58"/>
      <c r="ODM111" s="49"/>
      <c r="ODN111" s="50"/>
      <c r="ODO111" s="49"/>
      <c r="ODP111" s="109"/>
      <c r="ODQ111" s="52"/>
      <c r="ODR111" s="52"/>
      <c r="ODS111" s="55"/>
      <c r="ODT111" s="55"/>
      <c r="ODU111" s="55"/>
      <c r="ODV111" s="51"/>
      <c r="ODW111" s="51"/>
      <c r="ODX111" s="51"/>
      <c r="ODY111" s="56"/>
      <c r="ODZ111" s="57"/>
      <c r="OEA111" s="57"/>
      <c r="OEB111" s="58"/>
      <c r="OEC111" s="49"/>
      <c r="OED111" s="50"/>
      <c r="OEE111" s="49"/>
      <c r="OEF111" s="109"/>
      <c r="OEG111" s="52"/>
      <c r="OEH111" s="52"/>
      <c r="OEI111" s="55"/>
      <c r="OEJ111" s="55"/>
      <c r="OEK111" s="55"/>
      <c r="OEL111" s="51"/>
      <c r="OEM111" s="51"/>
      <c r="OEN111" s="51"/>
      <c r="OEO111" s="56"/>
      <c r="OEP111" s="57"/>
      <c r="OEQ111" s="57"/>
      <c r="OER111" s="58"/>
      <c r="OES111" s="49"/>
      <c r="OET111" s="50"/>
      <c r="OEU111" s="49"/>
      <c r="OEV111" s="109"/>
      <c r="OEW111" s="52"/>
      <c r="OEX111" s="52"/>
      <c r="OEY111" s="55"/>
      <c r="OEZ111" s="55"/>
      <c r="OFA111" s="55"/>
      <c r="OFB111" s="51"/>
      <c r="OFC111" s="51"/>
      <c r="OFD111" s="51"/>
      <c r="OFE111" s="56"/>
      <c r="OFF111" s="57"/>
      <c r="OFG111" s="57"/>
      <c r="OFH111" s="58"/>
      <c r="OFI111" s="49"/>
      <c r="OFJ111" s="50"/>
      <c r="OFK111" s="49"/>
      <c r="OFL111" s="109"/>
      <c r="OFM111" s="52"/>
      <c r="OFN111" s="52"/>
      <c r="OFO111" s="55"/>
      <c r="OFP111" s="55"/>
      <c r="OFQ111" s="55"/>
      <c r="OFR111" s="51"/>
      <c r="OFS111" s="51"/>
      <c r="OFT111" s="51"/>
      <c r="OFU111" s="56"/>
      <c r="OFV111" s="57"/>
      <c r="OFW111" s="57"/>
      <c r="OFX111" s="58"/>
      <c r="OFY111" s="49"/>
      <c r="OFZ111" s="50"/>
      <c r="OGA111" s="49"/>
      <c r="OGB111" s="109"/>
      <c r="OGC111" s="52"/>
      <c r="OGD111" s="52"/>
      <c r="OGE111" s="55"/>
      <c r="OGF111" s="55"/>
      <c r="OGG111" s="55"/>
      <c r="OGH111" s="51"/>
      <c r="OGI111" s="51"/>
      <c r="OGJ111" s="51"/>
      <c r="OGK111" s="56"/>
      <c r="OGL111" s="57"/>
      <c r="OGM111" s="57"/>
      <c r="OGN111" s="58"/>
      <c r="OGO111" s="49"/>
      <c r="OGP111" s="50"/>
      <c r="OGQ111" s="49"/>
      <c r="OGR111" s="109"/>
      <c r="OGS111" s="52"/>
      <c r="OGT111" s="52"/>
      <c r="OGU111" s="55"/>
      <c r="OGV111" s="55"/>
      <c r="OGW111" s="55"/>
      <c r="OGX111" s="51"/>
      <c r="OGY111" s="51"/>
      <c r="OGZ111" s="51"/>
      <c r="OHA111" s="56"/>
      <c r="OHB111" s="57"/>
      <c r="OHC111" s="57"/>
      <c r="OHD111" s="58"/>
      <c r="OHE111" s="49"/>
      <c r="OHF111" s="50"/>
      <c r="OHG111" s="49"/>
      <c r="OHH111" s="109"/>
      <c r="OHI111" s="52"/>
      <c r="OHJ111" s="52"/>
      <c r="OHK111" s="55"/>
      <c r="OHL111" s="55"/>
      <c r="OHM111" s="55"/>
      <c r="OHN111" s="51"/>
      <c r="OHO111" s="51"/>
      <c r="OHP111" s="51"/>
      <c r="OHQ111" s="56"/>
      <c r="OHR111" s="57"/>
      <c r="OHS111" s="57"/>
      <c r="OHT111" s="58"/>
      <c r="OHU111" s="49"/>
      <c r="OHV111" s="50"/>
      <c r="OHW111" s="49"/>
      <c r="OHX111" s="109"/>
      <c r="OHY111" s="52"/>
      <c r="OHZ111" s="52"/>
      <c r="OIA111" s="55"/>
      <c r="OIB111" s="55"/>
      <c r="OIC111" s="55"/>
      <c r="OID111" s="51"/>
      <c r="OIE111" s="51"/>
      <c r="OIF111" s="51"/>
      <c r="OIG111" s="56"/>
      <c r="OIH111" s="57"/>
      <c r="OII111" s="57"/>
      <c r="OIJ111" s="58"/>
      <c r="OIK111" s="49"/>
      <c r="OIL111" s="50"/>
      <c r="OIM111" s="49"/>
      <c r="OIN111" s="109"/>
      <c r="OIO111" s="52"/>
      <c r="OIP111" s="52"/>
      <c r="OIQ111" s="55"/>
      <c r="OIR111" s="55"/>
      <c r="OIS111" s="55"/>
      <c r="OIT111" s="51"/>
      <c r="OIU111" s="51"/>
      <c r="OIV111" s="51"/>
      <c r="OIW111" s="56"/>
      <c r="OIX111" s="57"/>
      <c r="OIY111" s="57"/>
      <c r="OIZ111" s="58"/>
      <c r="OJA111" s="49"/>
      <c r="OJB111" s="50"/>
      <c r="OJC111" s="49"/>
      <c r="OJD111" s="109"/>
      <c r="OJE111" s="52"/>
      <c r="OJF111" s="52"/>
      <c r="OJG111" s="55"/>
      <c r="OJH111" s="55"/>
      <c r="OJI111" s="55"/>
      <c r="OJJ111" s="51"/>
      <c r="OJK111" s="51"/>
      <c r="OJL111" s="51"/>
      <c r="OJM111" s="56"/>
      <c r="OJN111" s="57"/>
      <c r="OJO111" s="57"/>
      <c r="OJP111" s="58"/>
      <c r="OJQ111" s="49"/>
      <c r="OJR111" s="50"/>
      <c r="OJS111" s="49"/>
      <c r="OJT111" s="109"/>
      <c r="OJU111" s="52"/>
      <c r="OJV111" s="52"/>
      <c r="OJW111" s="55"/>
      <c r="OJX111" s="55"/>
      <c r="OJY111" s="55"/>
      <c r="OJZ111" s="51"/>
      <c r="OKA111" s="51"/>
      <c r="OKB111" s="51"/>
      <c r="OKC111" s="56"/>
      <c r="OKD111" s="57"/>
      <c r="OKE111" s="57"/>
      <c r="OKF111" s="58"/>
      <c r="OKG111" s="49"/>
      <c r="OKH111" s="50"/>
      <c r="OKI111" s="49"/>
      <c r="OKJ111" s="109"/>
      <c r="OKK111" s="52"/>
      <c r="OKL111" s="52"/>
      <c r="OKM111" s="55"/>
      <c r="OKN111" s="55"/>
      <c r="OKO111" s="55"/>
      <c r="OKP111" s="51"/>
      <c r="OKQ111" s="51"/>
      <c r="OKR111" s="51"/>
      <c r="OKS111" s="56"/>
      <c r="OKT111" s="57"/>
      <c r="OKU111" s="57"/>
      <c r="OKV111" s="58"/>
      <c r="OKW111" s="49"/>
      <c r="OKX111" s="50"/>
      <c r="OKY111" s="49"/>
      <c r="OKZ111" s="109"/>
      <c r="OLA111" s="52"/>
      <c r="OLB111" s="52"/>
      <c r="OLC111" s="55"/>
      <c r="OLD111" s="55"/>
      <c r="OLE111" s="55"/>
      <c r="OLF111" s="51"/>
      <c r="OLG111" s="51"/>
      <c r="OLH111" s="51"/>
      <c r="OLI111" s="56"/>
      <c r="OLJ111" s="57"/>
      <c r="OLK111" s="57"/>
      <c r="OLL111" s="58"/>
      <c r="OLM111" s="49"/>
      <c r="OLN111" s="50"/>
      <c r="OLO111" s="49"/>
      <c r="OLP111" s="109"/>
      <c r="OLQ111" s="52"/>
      <c r="OLR111" s="52"/>
      <c r="OLS111" s="55"/>
      <c r="OLT111" s="55"/>
      <c r="OLU111" s="55"/>
      <c r="OLV111" s="51"/>
      <c r="OLW111" s="51"/>
      <c r="OLX111" s="51"/>
      <c r="OLY111" s="56"/>
      <c r="OLZ111" s="57"/>
      <c r="OMA111" s="57"/>
      <c r="OMB111" s="58"/>
      <c r="OMC111" s="49"/>
      <c r="OMD111" s="50"/>
      <c r="OME111" s="49"/>
      <c r="OMF111" s="109"/>
      <c r="OMG111" s="52"/>
      <c r="OMH111" s="52"/>
      <c r="OMI111" s="55"/>
      <c r="OMJ111" s="55"/>
      <c r="OMK111" s="55"/>
      <c r="OML111" s="51"/>
      <c r="OMM111" s="51"/>
      <c r="OMN111" s="51"/>
      <c r="OMO111" s="56"/>
      <c r="OMP111" s="57"/>
      <c r="OMQ111" s="57"/>
      <c r="OMR111" s="58"/>
      <c r="OMS111" s="49"/>
      <c r="OMT111" s="50"/>
      <c r="OMU111" s="49"/>
      <c r="OMV111" s="109"/>
      <c r="OMW111" s="52"/>
      <c r="OMX111" s="52"/>
      <c r="OMY111" s="55"/>
      <c r="OMZ111" s="55"/>
      <c r="ONA111" s="55"/>
      <c r="ONB111" s="51"/>
      <c r="ONC111" s="51"/>
      <c r="OND111" s="51"/>
      <c r="ONE111" s="56"/>
      <c r="ONF111" s="57"/>
      <c r="ONG111" s="57"/>
      <c r="ONH111" s="58"/>
      <c r="ONI111" s="49"/>
      <c r="ONJ111" s="50"/>
      <c r="ONK111" s="49"/>
      <c r="ONL111" s="109"/>
      <c r="ONM111" s="52"/>
      <c r="ONN111" s="52"/>
      <c r="ONO111" s="55"/>
      <c r="ONP111" s="55"/>
      <c r="ONQ111" s="55"/>
      <c r="ONR111" s="51"/>
      <c r="ONS111" s="51"/>
      <c r="ONT111" s="51"/>
      <c r="ONU111" s="56"/>
      <c r="ONV111" s="57"/>
      <c r="ONW111" s="57"/>
      <c r="ONX111" s="58"/>
      <c r="ONY111" s="49"/>
      <c r="ONZ111" s="50"/>
      <c r="OOA111" s="49"/>
      <c r="OOB111" s="109"/>
      <c r="OOC111" s="52"/>
      <c r="OOD111" s="52"/>
      <c r="OOE111" s="55"/>
      <c r="OOF111" s="55"/>
      <c r="OOG111" s="55"/>
      <c r="OOH111" s="51"/>
      <c r="OOI111" s="51"/>
      <c r="OOJ111" s="51"/>
      <c r="OOK111" s="56"/>
      <c r="OOL111" s="57"/>
      <c r="OOM111" s="57"/>
      <c r="OON111" s="58"/>
      <c r="OOO111" s="49"/>
      <c r="OOP111" s="50"/>
      <c r="OOQ111" s="49"/>
      <c r="OOR111" s="109"/>
      <c r="OOS111" s="52"/>
      <c r="OOT111" s="52"/>
      <c r="OOU111" s="55"/>
      <c r="OOV111" s="55"/>
      <c r="OOW111" s="55"/>
      <c r="OOX111" s="51"/>
      <c r="OOY111" s="51"/>
      <c r="OOZ111" s="51"/>
      <c r="OPA111" s="56"/>
      <c r="OPB111" s="57"/>
      <c r="OPC111" s="57"/>
      <c r="OPD111" s="58"/>
      <c r="OPE111" s="49"/>
      <c r="OPF111" s="50"/>
      <c r="OPG111" s="49"/>
      <c r="OPH111" s="109"/>
      <c r="OPI111" s="52"/>
      <c r="OPJ111" s="52"/>
      <c r="OPK111" s="55"/>
      <c r="OPL111" s="55"/>
      <c r="OPM111" s="55"/>
      <c r="OPN111" s="51"/>
      <c r="OPO111" s="51"/>
      <c r="OPP111" s="51"/>
      <c r="OPQ111" s="56"/>
      <c r="OPR111" s="57"/>
      <c r="OPS111" s="57"/>
      <c r="OPT111" s="58"/>
      <c r="OPU111" s="49"/>
      <c r="OPV111" s="50"/>
      <c r="OPW111" s="49"/>
      <c r="OPX111" s="109"/>
      <c r="OPY111" s="52"/>
      <c r="OPZ111" s="52"/>
      <c r="OQA111" s="55"/>
      <c r="OQB111" s="55"/>
      <c r="OQC111" s="55"/>
      <c r="OQD111" s="51"/>
      <c r="OQE111" s="51"/>
      <c r="OQF111" s="51"/>
      <c r="OQG111" s="56"/>
      <c r="OQH111" s="57"/>
      <c r="OQI111" s="57"/>
      <c r="OQJ111" s="58"/>
      <c r="OQK111" s="49"/>
      <c r="OQL111" s="50"/>
      <c r="OQM111" s="49"/>
      <c r="OQN111" s="109"/>
      <c r="OQO111" s="52"/>
      <c r="OQP111" s="52"/>
      <c r="OQQ111" s="55"/>
      <c r="OQR111" s="55"/>
      <c r="OQS111" s="55"/>
      <c r="OQT111" s="51"/>
      <c r="OQU111" s="51"/>
      <c r="OQV111" s="51"/>
      <c r="OQW111" s="56"/>
      <c r="OQX111" s="57"/>
      <c r="OQY111" s="57"/>
      <c r="OQZ111" s="58"/>
      <c r="ORA111" s="49"/>
      <c r="ORB111" s="50"/>
      <c r="ORC111" s="49"/>
      <c r="ORD111" s="109"/>
      <c r="ORE111" s="52"/>
      <c r="ORF111" s="52"/>
      <c r="ORG111" s="55"/>
      <c r="ORH111" s="55"/>
      <c r="ORI111" s="55"/>
      <c r="ORJ111" s="51"/>
      <c r="ORK111" s="51"/>
      <c r="ORL111" s="51"/>
      <c r="ORM111" s="56"/>
      <c r="ORN111" s="57"/>
      <c r="ORO111" s="57"/>
      <c r="ORP111" s="58"/>
      <c r="ORQ111" s="49"/>
      <c r="ORR111" s="50"/>
      <c r="ORS111" s="49"/>
      <c r="ORT111" s="109"/>
      <c r="ORU111" s="52"/>
      <c r="ORV111" s="52"/>
      <c r="ORW111" s="55"/>
      <c r="ORX111" s="55"/>
      <c r="ORY111" s="55"/>
      <c r="ORZ111" s="51"/>
      <c r="OSA111" s="51"/>
      <c r="OSB111" s="51"/>
      <c r="OSC111" s="56"/>
      <c r="OSD111" s="57"/>
      <c r="OSE111" s="57"/>
      <c r="OSF111" s="58"/>
      <c r="OSG111" s="49"/>
      <c r="OSH111" s="50"/>
      <c r="OSI111" s="49"/>
      <c r="OSJ111" s="109"/>
      <c r="OSK111" s="52"/>
      <c r="OSL111" s="52"/>
      <c r="OSM111" s="55"/>
      <c r="OSN111" s="55"/>
      <c r="OSO111" s="55"/>
      <c r="OSP111" s="51"/>
      <c r="OSQ111" s="51"/>
      <c r="OSR111" s="51"/>
      <c r="OSS111" s="56"/>
      <c r="OST111" s="57"/>
      <c r="OSU111" s="57"/>
      <c r="OSV111" s="58"/>
      <c r="OSW111" s="49"/>
      <c r="OSX111" s="50"/>
      <c r="OSY111" s="49"/>
      <c r="OSZ111" s="109"/>
      <c r="OTA111" s="52"/>
      <c r="OTB111" s="52"/>
      <c r="OTC111" s="55"/>
      <c r="OTD111" s="55"/>
      <c r="OTE111" s="55"/>
      <c r="OTF111" s="51"/>
      <c r="OTG111" s="51"/>
      <c r="OTH111" s="51"/>
      <c r="OTI111" s="56"/>
      <c r="OTJ111" s="57"/>
      <c r="OTK111" s="57"/>
      <c r="OTL111" s="58"/>
      <c r="OTM111" s="49"/>
      <c r="OTN111" s="50"/>
      <c r="OTO111" s="49"/>
      <c r="OTP111" s="109"/>
      <c r="OTQ111" s="52"/>
      <c r="OTR111" s="52"/>
      <c r="OTS111" s="55"/>
      <c r="OTT111" s="55"/>
      <c r="OTU111" s="55"/>
      <c r="OTV111" s="51"/>
      <c r="OTW111" s="51"/>
      <c r="OTX111" s="51"/>
      <c r="OTY111" s="56"/>
      <c r="OTZ111" s="57"/>
      <c r="OUA111" s="57"/>
      <c r="OUB111" s="58"/>
      <c r="OUC111" s="49"/>
      <c r="OUD111" s="50"/>
      <c r="OUE111" s="49"/>
      <c r="OUF111" s="109"/>
      <c r="OUG111" s="52"/>
      <c r="OUH111" s="52"/>
      <c r="OUI111" s="55"/>
      <c r="OUJ111" s="55"/>
      <c r="OUK111" s="55"/>
      <c r="OUL111" s="51"/>
      <c r="OUM111" s="51"/>
      <c r="OUN111" s="51"/>
      <c r="OUO111" s="56"/>
      <c r="OUP111" s="57"/>
      <c r="OUQ111" s="57"/>
      <c r="OUR111" s="58"/>
      <c r="OUS111" s="49"/>
      <c r="OUT111" s="50"/>
      <c r="OUU111" s="49"/>
      <c r="OUV111" s="109"/>
      <c r="OUW111" s="52"/>
      <c r="OUX111" s="52"/>
      <c r="OUY111" s="55"/>
      <c r="OUZ111" s="55"/>
      <c r="OVA111" s="55"/>
      <c r="OVB111" s="51"/>
      <c r="OVC111" s="51"/>
      <c r="OVD111" s="51"/>
      <c r="OVE111" s="56"/>
      <c r="OVF111" s="57"/>
      <c r="OVG111" s="57"/>
      <c r="OVH111" s="58"/>
      <c r="OVI111" s="49"/>
      <c r="OVJ111" s="50"/>
      <c r="OVK111" s="49"/>
      <c r="OVL111" s="109"/>
      <c r="OVM111" s="52"/>
      <c r="OVN111" s="52"/>
      <c r="OVO111" s="55"/>
      <c r="OVP111" s="55"/>
      <c r="OVQ111" s="55"/>
      <c r="OVR111" s="51"/>
      <c r="OVS111" s="51"/>
      <c r="OVT111" s="51"/>
      <c r="OVU111" s="56"/>
      <c r="OVV111" s="57"/>
      <c r="OVW111" s="57"/>
      <c r="OVX111" s="58"/>
      <c r="OVY111" s="49"/>
      <c r="OVZ111" s="50"/>
      <c r="OWA111" s="49"/>
      <c r="OWB111" s="109"/>
      <c r="OWC111" s="52"/>
      <c r="OWD111" s="52"/>
      <c r="OWE111" s="55"/>
      <c r="OWF111" s="55"/>
      <c r="OWG111" s="55"/>
      <c r="OWH111" s="51"/>
      <c r="OWI111" s="51"/>
      <c r="OWJ111" s="51"/>
      <c r="OWK111" s="56"/>
      <c r="OWL111" s="57"/>
      <c r="OWM111" s="57"/>
      <c r="OWN111" s="58"/>
      <c r="OWO111" s="49"/>
      <c r="OWP111" s="50"/>
      <c r="OWQ111" s="49"/>
      <c r="OWR111" s="109"/>
      <c r="OWS111" s="52"/>
      <c r="OWT111" s="52"/>
      <c r="OWU111" s="55"/>
      <c r="OWV111" s="55"/>
      <c r="OWW111" s="55"/>
      <c r="OWX111" s="51"/>
      <c r="OWY111" s="51"/>
      <c r="OWZ111" s="51"/>
      <c r="OXA111" s="56"/>
      <c r="OXB111" s="57"/>
      <c r="OXC111" s="57"/>
      <c r="OXD111" s="58"/>
      <c r="OXE111" s="49"/>
      <c r="OXF111" s="50"/>
      <c r="OXG111" s="49"/>
      <c r="OXH111" s="109"/>
      <c r="OXI111" s="52"/>
      <c r="OXJ111" s="52"/>
      <c r="OXK111" s="55"/>
      <c r="OXL111" s="55"/>
      <c r="OXM111" s="55"/>
      <c r="OXN111" s="51"/>
      <c r="OXO111" s="51"/>
      <c r="OXP111" s="51"/>
      <c r="OXQ111" s="56"/>
      <c r="OXR111" s="57"/>
      <c r="OXS111" s="57"/>
      <c r="OXT111" s="58"/>
      <c r="OXU111" s="49"/>
      <c r="OXV111" s="50"/>
      <c r="OXW111" s="49"/>
      <c r="OXX111" s="109"/>
      <c r="OXY111" s="52"/>
      <c r="OXZ111" s="52"/>
      <c r="OYA111" s="55"/>
      <c r="OYB111" s="55"/>
      <c r="OYC111" s="55"/>
      <c r="OYD111" s="51"/>
      <c r="OYE111" s="51"/>
      <c r="OYF111" s="51"/>
      <c r="OYG111" s="56"/>
      <c r="OYH111" s="57"/>
      <c r="OYI111" s="57"/>
      <c r="OYJ111" s="58"/>
      <c r="OYK111" s="49"/>
      <c r="OYL111" s="50"/>
      <c r="OYM111" s="49"/>
      <c r="OYN111" s="109"/>
      <c r="OYO111" s="52"/>
      <c r="OYP111" s="52"/>
      <c r="OYQ111" s="55"/>
      <c r="OYR111" s="55"/>
      <c r="OYS111" s="55"/>
      <c r="OYT111" s="51"/>
      <c r="OYU111" s="51"/>
      <c r="OYV111" s="51"/>
      <c r="OYW111" s="56"/>
      <c r="OYX111" s="57"/>
      <c r="OYY111" s="57"/>
      <c r="OYZ111" s="58"/>
      <c r="OZA111" s="49"/>
      <c r="OZB111" s="50"/>
      <c r="OZC111" s="49"/>
      <c r="OZD111" s="109"/>
      <c r="OZE111" s="52"/>
      <c r="OZF111" s="52"/>
      <c r="OZG111" s="55"/>
      <c r="OZH111" s="55"/>
      <c r="OZI111" s="55"/>
      <c r="OZJ111" s="51"/>
      <c r="OZK111" s="51"/>
      <c r="OZL111" s="51"/>
      <c r="OZM111" s="56"/>
      <c r="OZN111" s="57"/>
      <c r="OZO111" s="57"/>
      <c r="OZP111" s="58"/>
      <c r="OZQ111" s="49"/>
      <c r="OZR111" s="50"/>
      <c r="OZS111" s="49"/>
      <c r="OZT111" s="109"/>
      <c r="OZU111" s="52"/>
      <c r="OZV111" s="52"/>
      <c r="OZW111" s="55"/>
      <c r="OZX111" s="55"/>
      <c r="OZY111" s="55"/>
      <c r="OZZ111" s="51"/>
      <c r="PAA111" s="51"/>
      <c r="PAB111" s="51"/>
      <c r="PAC111" s="56"/>
      <c r="PAD111" s="57"/>
      <c r="PAE111" s="57"/>
      <c r="PAF111" s="58"/>
      <c r="PAG111" s="49"/>
      <c r="PAH111" s="50"/>
      <c r="PAI111" s="49"/>
      <c r="PAJ111" s="109"/>
      <c r="PAK111" s="52"/>
      <c r="PAL111" s="52"/>
      <c r="PAM111" s="55"/>
      <c r="PAN111" s="55"/>
      <c r="PAO111" s="55"/>
      <c r="PAP111" s="51"/>
      <c r="PAQ111" s="51"/>
      <c r="PAR111" s="51"/>
      <c r="PAS111" s="56"/>
      <c r="PAT111" s="57"/>
      <c r="PAU111" s="57"/>
      <c r="PAV111" s="58"/>
      <c r="PAW111" s="49"/>
      <c r="PAX111" s="50"/>
      <c r="PAY111" s="49"/>
      <c r="PAZ111" s="109"/>
      <c r="PBA111" s="52"/>
      <c r="PBB111" s="52"/>
      <c r="PBC111" s="55"/>
      <c r="PBD111" s="55"/>
      <c r="PBE111" s="55"/>
      <c r="PBF111" s="51"/>
      <c r="PBG111" s="51"/>
      <c r="PBH111" s="51"/>
      <c r="PBI111" s="56"/>
      <c r="PBJ111" s="57"/>
      <c r="PBK111" s="57"/>
      <c r="PBL111" s="58"/>
      <c r="PBM111" s="49"/>
      <c r="PBN111" s="50"/>
      <c r="PBO111" s="49"/>
      <c r="PBP111" s="109"/>
      <c r="PBQ111" s="52"/>
      <c r="PBR111" s="52"/>
      <c r="PBS111" s="55"/>
      <c r="PBT111" s="55"/>
      <c r="PBU111" s="55"/>
      <c r="PBV111" s="51"/>
      <c r="PBW111" s="51"/>
      <c r="PBX111" s="51"/>
      <c r="PBY111" s="56"/>
      <c r="PBZ111" s="57"/>
      <c r="PCA111" s="57"/>
      <c r="PCB111" s="58"/>
      <c r="PCC111" s="49"/>
      <c r="PCD111" s="50"/>
      <c r="PCE111" s="49"/>
      <c r="PCF111" s="109"/>
      <c r="PCG111" s="52"/>
      <c r="PCH111" s="52"/>
      <c r="PCI111" s="55"/>
      <c r="PCJ111" s="55"/>
      <c r="PCK111" s="55"/>
      <c r="PCL111" s="51"/>
      <c r="PCM111" s="51"/>
      <c r="PCN111" s="51"/>
      <c r="PCO111" s="56"/>
      <c r="PCP111" s="57"/>
      <c r="PCQ111" s="57"/>
      <c r="PCR111" s="58"/>
      <c r="PCS111" s="49"/>
      <c r="PCT111" s="50"/>
      <c r="PCU111" s="49"/>
      <c r="PCV111" s="109"/>
      <c r="PCW111" s="52"/>
      <c r="PCX111" s="52"/>
      <c r="PCY111" s="55"/>
      <c r="PCZ111" s="55"/>
      <c r="PDA111" s="55"/>
      <c r="PDB111" s="51"/>
      <c r="PDC111" s="51"/>
      <c r="PDD111" s="51"/>
      <c r="PDE111" s="56"/>
      <c r="PDF111" s="57"/>
      <c r="PDG111" s="57"/>
      <c r="PDH111" s="58"/>
      <c r="PDI111" s="49"/>
      <c r="PDJ111" s="50"/>
      <c r="PDK111" s="49"/>
      <c r="PDL111" s="109"/>
      <c r="PDM111" s="52"/>
      <c r="PDN111" s="52"/>
      <c r="PDO111" s="55"/>
      <c r="PDP111" s="55"/>
      <c r="PDQ111" s="55"/>
      <c r="PDR111" s="51"/>
      <c r="PDS111" s="51"/>
      <c r="PDT111" s="51"/>
      <c r="PDU111" s="56"/>
      <c r="PDV111" s="57"/>
      <c r="PDW111" s="57"/>
      <c r="PDX111" s="58"/>
      <c r="PDY111" s="49"/>
      <c r="PDZ111" s="50"/>
      <c r="PEA111" s="49"/>
      <c r="PEB111" s="109"/>
      <c r="PEC111" s="52"/>
      <c r="PED111" s="52"/>
      <c r="PEE111" s="55"/>
      <c r="PEF111" s="55"/>
      <c r="PEG111" s="55"/>
      <c r="PEH111" s="51"/>
      <c r="PEI111" s="51"/>
      <c r="PEJ111" s="51"/>
      <c r="PEK111" s="56"/>
      <c r="PEL111" s="57"/>
      <c r="PEM111" s="57"/>
      <c r="PEN111" s="58"/>
      <c r="PEO111" s="49"/>
      <c r="PEP111" s="50"/>
      <c r="PEQ111" s="49"/>
      <c r="PER111" s="109"/>
      <c r="PES111" s="52"/>
      <c r="PET111" s="52"/>
      <c r="PEU111" s="55"/>
      <c r="PEV111" s="55"/>
      <c r="PEW111" s="55"/>
      <c r="PEX111" s="51"/>
      <c r="PEY111" s="51"/>
      <c r="PEZ111" s="51"/>
      <c r="PFA111" s="56"/>
      <c r="PFB111" s="57"/>
      <c r="PFC111" s="57"/>
      <c r="PFD111" s="58"/>
      <c r="PFE111" s="49"/>
      <c r="PFF111" s="50"/>
      <c r="PFG111" s="49"/>
      <c r="PFH111" s="109"/>
      <c r="PFI111" s="52"/>
      <c r="PFJ111" s="52"/>
      <c r="PFK111" s="55"/>
      <c r="PFL111" s="55"/>
      <c r="PFM111" s="55"/>
      <c r="PFN111" s="51"/>
      <c r="PFO111" s="51"/>
      <c r="PFP111" s="51"/>
      <c r="PFQ111" s="56"/>
      <c r="PFR111" s="57"/>
      <c r="PFS111" s="57"/>
      <c r="PFT111" s="58"/>
      <c r="PFU111" s="49"/>
      <c r="PFV111" s="50"/>
      <c r="PFW111" s="49"/>
      <c r="PFX111" s="109"/>
      <c r="PFY111" s="52"/>
      <c r="PFZ111" s="52"/>
      <c r="PGA111" s="55"/>
      <c r="PGB111" s="55"/>
      <c r="PGC111" s="55"/>
      <c r="PGD111" s="51"/>
      <c r="PGE111" s="51"/>
      <c r="PGF111" s="51"/>
      <c r="PGG111" s="56"/>
      <c r="PGH111" s="57"/>
      <c r="PGI111" s="57"/>
      <c r="PGJ111" s="58"/>
      <c r="PGK111" s="49"/>
      <c r="PGL111" s="50"/>
      <c r="PGM111" s="49"/>
      <c r="PGN111" s="109"/>
      <c r="PGO111" s="52"/>
      <c r="PGP111" s="52"/>
      <c r="PGQ111" s="55"/>
      <c r="PGR111" s="55"/>
      <c r="PGS111" s="55"/>
      <c r="PGT111" s="51"/>
      <c r="PGU111" s="51"/>
      <c r="PGV111" s="51"/>
      <c r="PGW111" s="56"/>
      <c r="PGX111" s="57"/>
      <c r="PGY111" s="57"/>
      <c r="PGZ111" s="58"/>
      <c r="PHA111" s="49"/>
      <c r="PHB111" s="50"/>
      <c r="PHC111" s="49"/>
      <c r="PHD111" s="109"/>
      <c r="PHE111" s="52"/>
      <c r="PHF111" s="52"/>
      <c r="PHG111" s="55"/>
      <c r="PHH111" s="55"/>
      <c r="PHI111" s="55"/>
      <c r="PHJ111" s="51"/>
      <c r="PHK111" s="51"/>
      <c r="PHL111" s="51"/>
      <c r="PHM111" s="56"/>
      <c r="PHN111" s="57"/>
      <c r="PHO111" s="57"/>
      <c r="PHP111" s="58"/>
      <c r="PHQ111" s="49"/>
      <c r="PHR111" s="50"/>
      <c r="PHS111" s="49"/>
      <c r="PHT111" s="109"/>
      <c r="PHU111" s="52"/>
      <c r="PHV111" s="52"/>
      <c r="PHW111" s="55"/>
      <c r="PHX111" s="55"/>
      <c r="PHY111" s="55"/>
      <c r="PHZ111" s="51"/>
      <c r="PIA111" s="51"/>
      <c r="PIB111" s="51"/>
      <c r="PIC111" s="56"/>
      <c r="PID111" s="57"/>
      <c r="PIE111" s="57"/>
      <c r="PIF111" s="58"/>
      <c r="PIG111" s="49"/>
      <c r="PIH111" s="50"/>
      <c r="PII111" s="49"/>
      <c r="PIJ111" s="109"/>
      <c r="PIK111" s="52"/>
      <c r="PIL111" s="52"/>
      <c r="PIM111" s="55"/>
      <c r="PIN111" s="55"/>
      <c r="PIO111" s="55"/>
      <c r="PIP111" s="51"/>
      <c r="PIQ111" s="51"/>
      <c r="PIR111" s="51"/>
      <c r="PIS111" s="56"/>
      <c r="PIT111" s="57"/>
      <c r="PIU111" s="57"/>
      <c r="PIV111" s="58"/>
      <c r="PIW111" s="49"/>
      <c r="PIX111" s="50"/>
      <c r="PIY111" s="49"/>
      <c r="PIZ111" s="109"/>
      <c r="PJA111" s="52"/>
      <c r="PJB111" s="52"/>
      <c r="PJC111" s="55"/>
      <c r="PJD111" s="55"/>
      <c r="PJE111" s="55"/>
      <c r="PJF111" s="51"/>
      <c r="PJG111" s="51"/>
      <c r="PJH111" s="51"/>
      <c r="PJI111" s="56"/>
      <c r="PJJ111" s="57"/>
      <c r="PJK111" s="57"/>
      <c r="PJL111" s="58"/>
      <c r="PJM111" s="49"/>
      <c r="PJN111" s="50"/>
      <c r="PJO111" s="49"/>
      <c r="PJP111" s="109"/>
      <c r="PJQ111" s="52"/>
      <c r="PJR111" s="52"/>
      <c r="PJS111" s="55"/>
      <c r="PJT111" s="55"/>
      <c r="PJU111" s="55"/>
      <c r="PJV111" s="51"/>
      <c r="PJW111" s="51"/>
      <c r="PJX111" s="51"/>
      <c r="PJY111" s="56"/>
      <c r="PJZ111" s="57"/>
      <c r="PKA111" s="57"/>
      <c r="PKB111" s="58"/>
      <c r="PKC111" s="49"/>
      <c r="PKD111" s="50"/>
      <c r="PKE111" s="49"/>
      <c r="PKF111" s="109"/>
      <c r="PKG111" s="52"/>
      <c r="PKH111" s="52"/>
      <c r="PKI111" s="55"/>
      <c r="PKJ111" s="55"/>
      <c r="PKK111" s="55"/>
      <c r="PKL111" s="51"/>
      <c r="PKM111" s="51"/>
      <c r="PKN111" s="51"/>
      <c r="PKO111" s="56"/>
      <c r="PKP111" s="57"/>
      <c r="PKQ111" s="57"/>
      <c r="PKR111" s="58"/>
      <c r="PKS111" s="49"/>
      <c r="PKT111" s="50"/>
      <c r="PKU111" s="49"/>
      <c r="PKV111" s="109"/>
      <c r="PKW111" s="52"/>
      <c r="PKX111" s="52"/>
      <c r="PKY111" s="55"/>
      <c r="PKZ111" s="55"/>
      <c r="PLA111" s="55"/>
      <c r="PLB111" s="51"/>
      <c r="PLC111" s="51"/>
      <c r="PLD111" s="51"/>
      <c r="PLE111" s="56"/>
      <c r="PLF111" s="57"/>
      <c r="PLG111" s="57"/>
      <c r="PLH111" s="58"/>
      <c r="PLI111" s="49"/>
      <c r="PLJ111" s="50"/>
      <c r="PLK111" s="49"/>
      <c r="PLL111" s="109"/>
      <c r="PLM111" s="52"/>
      <c r="PLN111" s="52"/>
      <c r="PLO111" s="55"/>
      <c r="PLP111" s="55"/>
      <c r="PLQ111" s="55"/>
      <c r="PLR111" s="51"/>
      <c r="PLS111" s="51"/>
      <c r="PLT111" s="51"/>
      <c r="PLU111" s="56"/>
      <c r="PLV111" s="57"/>
      <c r="PLW111" s="57"/>
      <c r="PLX111" s="58"/>
      <c r="PLY111" s="49"/>
      <c r="PLZ111" s="50"/>
      <c r="PMA111" s="49"/>
      <c r="PMB111" s="109"/>
      <c r="PMC111" s="52"/>
      <c r="PMD111" s="52"/>
      <c r="PME111" s="55"/>
      <c r="PMF111" s="55"/>
      <c r="PMG111" s="55"/>
      <c r="PMH111" s="51"/>
      <c r="PMI111" s="51"/>
      <c r="PMJ111" s="51"/>
      <c r="PMK111" s="56"/>
      <c r="PML111" s="57"/>
      <c r="PMM111" s="57"/>
      <c r="PMN111" s="58"/>
      <c r="PMO111" s="49"/>
      <c r="PMP111" s="50"/>
      <c r="PMQ111" s="49"/>
      <c r="PMR111" s="109"/>
      <c r="PMS111" s="52"/>
      <c r="PMT111" s="52"/>
      <c r="PMU111" s="55"/>
      <c r="PMV111" s="55"/>
      <c r="PMW111" s="55"/>
      <c r="PMX111" s="51"/>
      <c r="PMY111" s="51"/>
      <c r="PMZ111" s="51"/>
      <c r="PNA111" s="56"/>
      <c r="PNB111" s="57"/>
      <c r="PNC111" s="57"/>
      <c r="PND111" s="58"/>
      <c r="PNE111" s="49"/>
      <c r="PNF111" s="50"/>
      <c r="PNG111" s="49"/>
      <c r="PNH111" s="109"/>
      <c r="PNI111" s="52"/>
      <c r="PNJ111" s="52"/>
      <c r="PNK111" s="55"/>
      <c r="PNL111" s="55"/>
      <c r="PNM111" s="55"/>
      <c r="PNN111" s="51"/>
      <c r="PNO111" s="51"/>
      <c r="PNP111" s="51"/>
      <c r="PNQ111" s="56"/>
      <c r="PNR111" s="57"/>
      <c r="PNS111" s="57"/>
      <c r="PNT111" s="58"/>
      <c r="PNU111" s="49"/>
      <c r="PNV111" s="50"/>
      <c r="PNW111" s="49"/>
      <c r="PNX111" s="109"/>
      <c r="PNY111" s="52"/>
      <c r="PNZ111" s="52"/>
      <c r="POA111" s="55"/>
      <c r="POB111" s="55"/>
      <c r="POC111" s="55"/>
      <c r="POD111" s="51"/>
      <c r="POE111" s="51"/>
      <c r="POF111" s="51"/>
      <c r="POG111" s="56"/>
      <c r="POH111" s="57"/>
      <c r="POI111" s="57"/>
      <c r="POJ111" s="58"/>
      <c r="POK111" s="49"/>
      <c r="POL111" s="50"/>
      <c r="POM111" s="49"/>
      <c r="PON111" s="109"/>
      <c r="POO111" s="52"/>
      <c r="POP111" s="52"/>
      <c r="POQ111" s="55"/>
      <c r="POR111" s="55"/>
      <c r="POS111" s="55"/>
      <c r="POT111" s="51"/>
      <c r="POU111" s="51"/>
      <c r="POV111" s="51"/>
      <c r="POW111" s="56"/>
      <c r="POX111" s="57"/>
      <c r="POY111" s="57"/>
      <c r="POZ111" s="58"/>
      <c r="PPA111" s="49"/>
      <c r="PPB111" s="50"/>
      <c r="PPC111" s="49"/>
      <c r="PPD111" s="109"/>
      <c r="PPE111" s="52"/>
      <c r="PPF111" s="52"/>
      <c r="PPG111" s="55"/>
      <c r="PPH111" s="55"/>
      <c r="PPI111" s="55"/>
      <c r="PPJ111" s="51"/>
      <c r="PPK111" s="51"/>
      <c r="PPL111" s="51"/>
      <c r="PPM111" s="56"/>
      <c r="PPN111" s="57"/>
      <c r="PPO111" s="57"/>
      <c r="PPP111" s="58"/>
      <c r="PPQ111" s="49"/>
      <c r="PPR111" s="50"/>
      <c r="PPS111" s="49"/>
      <c r="PPT111" s="109"/>
      <c r="PPU111" s="52"/>
      <c r="PPV111" s="52"/>
      <c r="PPW111" s="55"/>
      <c r="PPX111" s="55"/>
      <c r="PPY111" s="55"/>
      <c r="PPZ111" s="51"/>
      <c r="PQA111" s="51"/>
      <c r="PQB111" s="51"/>
      <c r="PQC111" s="56"/>
      <c r="PQD111" s="57"/>
      <c r="PQE111" s="57"/>
      <c r="PQF111" s="58"/>
      <c r="PQG111" s="49"/>
      <c r="PQH111" s="50"/>
      <c r="PQI111" s="49"/>
      <c r="PQJ111" s="109"/>
      <c r="PQK111" s="52"/>
      <c r="PQL111" s="52"/>
      <c r="PQM111" s="55"/>
      <c r="PQN111" s="55"/>
      <c r="PQO111" s="55"/>
      <c r="PQP111" s="51"/>
      <c r="PQQ111" s="51"/>
      <c r="PQR111" s="51"/>
      <c r="PQS111" s="56"/>
      <c r="PQT111" s="57"/>
      <c r="PQU111" s="57"/>
      <c r="PQV111" s="58"/>
      <c r="PQW111" s="49"/>
      <c r="PQX111" s="50"/>
      <c r="PQY111" s="49"/>
      <c r="PQZ111" s="109"/>
      <c r="PRA111" s="52"/>
      <c r="PRB111" s="52"/>
      <c r="PRC111" s="55"/>
      <c r="PRD111" s="55"/>
      <c r="PRE111" s="55"/>
      <c r="PRF111" s="51"/>
      <c r="PRG111" s="51"/>
      <c r="PRH111" s="51"/>
      <c r="PRI111" s="56"/>
      <c r="PRJ111" s="57"/>
      <c r="PRK111" s="57"/>
      <c r="PRL111" s="58"/>
      <c r="PRM111" s="49"/>
      <c r="PRN111" s="50"/>
      <c r="PRO111" s="49"/>
      <c r="PRP111" s="109"/>
      <c r="PRQ111" s="52"/>
      <c r="PRR111" s="52"/>
      <c r="PRS111" s="55"/>
      <c r="PRT111" s="55"/>
      <c r="PRU111" s="55"/>
      <c r="PRV111" s="51"/>
      <c r="PRW111" s="51"/>
      <c r="PRX111" s="51"/>
      <c r="PRY111" s="56"/>
      <c r="PRZ111" s="57"/>
      <c r="PSA111" s="57"/>
      <c r="PSB111" s="58"/>
      <c r="PSC111" s="49"/>
      <c r="PSD111" s="50"/>
      <c r="PSE111" s="49"/>
      <c r="PSF111" s="109"/>
      <c r="PSG111" s="52"/>
      <c r="PSH111" s="52"/>
      <c r="PSI111" s="55"/>
      <c r="PSJ111" s="55"/>
      <c r="PSK111" s="55"/>
      <c r="PSL111" s="51"/>
      <c r="PSM111" s="51"/>
      <c r="PSN111" s="51"/>
      <c r="PSO111" s="56"/>
      <c r="PSP111" s="57"/>
      <c r="PSQ111" s="57"/>
      <c r="PSR111" s="58"/>
      <c r="PSS111" s="49"/>
      <c r="PST111" s="50"/>
      <c r="PSU111" s="49"/>
      <c r="PSV111" s="109"/>
      <c r="PSW111" s="52"/>
      <c r="PSX111" s="52"/>
      <c r="PSY111" s="55"/>
      <c r="PSZ111" s="55"/>
      <c r="PTA111" s="55"/>
      <c r="PTB111" s="51"/>
      <c r="PTC111" s="51"/>
      <c r="PTD111" s="51"/>
      <c r="PTE111" s="56"/>
      <c r="PTF111" s="57"/>
      <c r="PTG111" s="57"/>
      <c r="PTH111" s="58"/>
      <c r="PTI111" s="49"/>
      <c r="PTJ111" s="50"/>
      <c r="PTK111" s="49"/>
      <c r="PTL111" s="109"/>
      <c r="PTM111" s="52"/>
      <c r="PTN111" s="52"/>
      <c r="PTO111" s="55"/>
      <c r="PTP111" s="55"/>
      <c r="PTQ111" s="55"/>
      <c r="PTR111" s="51"/>
      <c r="PTS111" s="51"/>
      <c r="PTT111" s="51"/>
      <c r="PTU111" s="56"/>
      <c r="PTV111" s="57"/>
      <c r="PTW111" s="57"/>
      <c r="PTX111" s="58"/>
      <c r="PTY111" s="49"/>
      <c r="PTZ111" s="50"/>
      <c r="PUA111" s="49"/>
      <c r="PUB111" s="109"/>
      <c r="PUC111" s="52"/>
      <c r="PUD111" s="52"/>
      <c r="PUE111" s="55"/>
      <c r="PUF111" s="55"/>
      <c r="PUG111" s="55"/>
      <c r="PUH111" s="51"/>
      <c r="PUI111" s="51"/>
      <c r="PUJ111" s="51"/>
      <c r="PUK111" s="56"/>
      <c r="PUL111" s="57"/>
      <c r="PUM111" s="57"/>
      <c r="PUN111" s="58"/>
      <c r="PUO111" s="49"/>
      <c r="PUP111" s="50"/>
      <c r="PUQ111" s="49"/>
      <c r="PUR111" s="109"/>
      <c r="PUS111" s="52"/>
      <c r="PUT111" s="52"/>
      <c r="PUU111" s="55"/>
      <c r="PUV111" s="55"/>
      <c r="PUW111" s="55"/>
      <c r="PUX111" s="51"/>
      <c r="PUY111" s="51"/>
      <c r="PUZ111" s="51"/>
      <c r="PVA111" s="56"/>
      <c r="PVB111" s="57"/>
      <c r="PVC111" s="57"/>
      <c r="PVD111" s="58"/>
      <c r="PVE111" s="49"/>
      <c r="PVF111" s="50"/>
      <c r="PVG111" s="49"/>
      <c r="PVH111" s="109"/>
      <c r="PVI111" s="52"/>
      <c r="PVJ111" s="52"/>
      <c r="PVK111" s="55"/>
      <c r="PVL111" s="55"/>
      <c r="PVM111" s="55"/>
      <c r="PVN111" s="51"/>
      <c r="PVO111" s="51"/>
      <c r="PVP111" s="51"/>
      <c r="PVQ111" s="56"/>
      <c r="PVR111" s="57"/>
      <c r="PVS111" s="57"/>
      <c r="PVT111" s="58"/>
      <c r="PVU111" s="49"/>
      <c r="PVV111" s="50"/>
      <c r="PVW111" s="49"/>
      <c r="PVX111" s="109"/>
      <c r="PVY111" s="52"/>
      <c r="PVZ111" s="52"/>
      <c r="PWA111" s="55"/>
      <c r="PWB111" s="55"/>
      <c r="PWC111" s="55"/>
      <c r="PWD111" s="51"/>
      <c r="PWE111" s="51"/>
      <c r="PWF111" s="51"/>
      <c r="PWG111" s="56"/>
      <c r="PWH111" s="57"/>
      <c r="PWI111" s="57"/>
      <c r="PWJ111" s="58"/>
      <c r="PWK111" s="49"/>
      <c r="PWL111" s="50"/>
      <c r="PWM111" s="49"/>
      <c r="PWN111" s="109"/>
      <c r="PWO111" s="52"/>
      <c r="PWP111" s="52"/>
      <c r="PWQ111" s="55"/>
      <c r="PWR111" s="55"/>
      <c r="PWS111" s="55"/>
      <c r="PWT111" s="51"/>
      <c r="PWU111" s="51"/>
      <c r="PWV111" s="51"/>
      <c r="PWW111" s="56"/>
      <c r="PWX111" s="57"/>
      <c r="PWY111" s="57"/>
      <c r="PWZ111" s="58"/>
      <c r="PXA111" s="49"/>
      <c r="PXB111" s="50"/>
      <c r="PXC111" s="49"/>
      <c r="PXD111" s="109"/>
      <c r="PXE111" s="52"/>
      <c r="PXF111" s="52"/>
      <c r="PXG111" s="55"/>
      <c r="PXH111" s="55"/>
      <c r="PXI111" s="55"/>
      <c r="PXJ111" s="51"/>
      <c r="PXK111" s="51"/>
      <c r="PXL111" s="51"/>
      <c r="PXM111" s="56"/>
      <c r="PXN111" s="57"/>
      <c r="PXO111" s="57"/>
      <c r="PXP111" s="58"/>
      <c r="PXQ111" s="49"/>
      <c r="PXR111" s="50"/>
      <c r="PXS111" s="49"/>
      <c r="PXT111" s="109"/>
      <c r="PXU111" s="52"/>
      <c r="PXV111" s="52"/>
      <c r="PXW111" s="55"/>
      <c r="PXX111" s="55"/>
      <c r="PXY111" s="55"/>
      <c r="PXZ111" s="51"/>
      <c r="PYA111" s="51"/>
      <c r="PYB111" s="51"/>
      <c r="PYC111" s="56"/>
      <c r="PYD111" s="57"/>
      <c r="PYE111" s="57"/>
      <c r="PYF111" s="58"/>
      <c r="PYG111" s="49"/>
      <c r="PYH111" s="50"/>
      <c r="PYI111" s="49"/>
      <c r="PYJ111" s="109"/>
      <c r="PYK111" s="52"/>
      <c r="PYL111" s="52"/>
      <c r="PYM111" s="55"/>
      <c r="PYN111" s="55"/>
      <c r="PYO111" s="55"/>
      <c r="PYP111" s="51"/>
      <c r="PYQ111" s="51"/>
      <c r="PYR111" s="51"/>
      <c r="PYS111" s="56"/>
      <c r="PYT111" s="57"/>
      <c r="PYU111" s="57"/>
      <c r="PYV111" s="58"/>
      <c r="PYW111" s="49"/>
      <c r="PYX111" s="50"/>
      <c r="PYY111" s="49"/>
      <c r="PYZ111" s="109"/>
      <c r="PZA111" s="52"/>
      <c r="PZB111" s="52"/>
      <c r="PZC111" s="55"/>
      <c r="PZD111" s="55"/>
      <c r="PZE111" s="55"/>
      <c r="PZF111" s="51"/>
      <c r="PZG111" s="51"/>
      <c r="PZH111" s="51"/>
      <c r="PZI111" s="56"/>
      <c r="PZJ111" s="57"/>
      <c r="PZK111" s="57"/>
      <c r="PZL111" s="58"/>
      <c r="PZM111" s="49"/>
      <c r="PZN111" s="50"/>
      <c r="PZO111" s="49"/>
      <c r="PZP111" s="109"/>
      <c r="PZQ111" s="52"/>
      <c r="PZR111" s="52"/>
      <c r="PZS111" s="55"/>
      <c r="PZT111" s="55"/>
      <c r="PZU111" s="55"/>
      <c r="PZV111" s="51"/>
      <c r="PZW111" s="51"/>
      <c r="PZX111" s="51"/>
      <c r="PZY111" s="56"/>
      <c r="PZZ111" s="57"/>
      <c r="QAA111" s="57"/>
      <c r="QAB111" s="58"/>
      <c r="QAC111" s="49"/>
      <c r="QAD111" s="50"/>
      <c r="QAE111" s="49"/>
      <c r="QAF111" s="109"/>
      <c r="QAG111" s="52"/>
      <c r="QAH111" s="52"/>
      <c r="QAI111" s="55"/>
      <c r="QAJ111" s="55"/>
      <c r="QAK111" s="55"/>
      <c r="QAL111" s="51"/>
      <c r="QAM111" s="51"/>
      <c r="QAN111" s="51"/>
      <c r="QAO111" s="56"/>
      <c r="QAP111" s="57"/>
      <c r="QAQ111" s="57"/>
      <c r="QAR111" s="58"/>
      <c r="QAS111" s="49"/>
      <c r="QAT111" s="50"/>
      <c r="QAU111" s="49"/>
      <c r="QAV111" s="109"/>
      <c r="QAW111" s="52"/>
      <c r="QAX111" s="52"/>
      <c r="QAY111" s="55"/>
      <c r="QAZ111" s="55"/>
      <c r="QBA111" s="55"/>
      <c r="QBB111" s="51"/>
      <c r="QBC111" s="51"/>
      <c r="QBD111" s="51"/>
      <c r="QBE111" s="56"/>
      <c r="QBF111" s="57"/>
      <c r="QBG111" s="57"/>
      <c r="QBH111" s="58"/>
      <c r="QBI111" s="49"/>
      <c r="QBJ111" s="50"/>
      <c r="QBK111" s="49"/>
      <c r="QBL111" s="109"/>
      <c r="QBM111" s="52"/>
      <c r="QBN111" s="52"/>
      <c r="QBO111" s="55"/>
      <c r="QBP111" s="55"/>
      <c r="QBQ111" s="55"/>
      <c r="QBR111" s="51"/>
      <c r="QBS111" s="51"/>
      <c r="QBT111" s="51"/>
      <c r="QBU111" s="56"/>
      <c r="QBV111" s="57"/>
      <c r="QBW111" s="57"/>
      <c r="QBX111" s="58"/>
      <c r="QBY111" s="49"/>
      <c r="QBZ111" s="50"/>
      <c r="QCA111" s="49"/>
      <c r="QCB111" s="109"/>
      <c r="QCC111" s="52"/>
      <c r="QCD111" s="52"/>
      <c r="QCE111" s="55"/>
      <c r="QCF111" s="55"/>
      <c r="QCG111" s="55"/>
      <c r="QCH111" s="51"/>
      <c r="QCI111" s="51"/>
      <c r="QCJ111" s="51"/>
      <c r="QCK111" s="56"/>
      <c r="QCL111" s="57"/>
      <c r="QCM111" s="57"/>
      <c r="QCN111" s="58"/>
      <c r="QCO111" s="49"/>
      <c r="QCP111" s="50"/>
      <c r="QCQ111" s="49"/>
      <c r="QCR111" s="109"/>
      <c r="QCS111" s="52"/>
      <c r="QCT111" s="52"/>
      <c r="QCU111" s="55"/>
      <c r="QCV111" s="55"/>
      <c r="QCW111" s="55"/>
      <c r="QCX111" s="51"/>
      <c r="QCY111" s="51"/>
      <c r="QCZ111" s="51"/>
      <c r="QDA111" s="56"/>
      <c r="QDB111" s="57"/>
      <c r="QDC111" s="57"/>
      <c r="QDD111" s="58"/>
      <c r="QDE111" s="49"/>
      <c r="QDF111" s="50"/>
      <c r="QDG111" s="49"/>
      <c r="QDH111" s="109"/>
      <c r="QDI111" s="52"/>
      <c r="QDJ111" s="52"/>
      <c r="QDK111" s="55"/>
      <c r="QDL111" s="55"/>
      <c r="QDM111" s="55"/>
      <c r="QDN111" s="51"/>
      <c r="QDO111" s="51"/>
      <c r="QDP111" s="51"/>
      <c r="QDQ111" s="56"/>
      <c r="QDR111" s="57"/>
      <c r="QDS111" s="57"/>
      <c r="QDT111" s="58"/>
      <c r="QDU111" s="49"/>
      <c r="QDV111" s="50"/>
      <c r="QDW111" s="49"/>
      <c r="QDX111" s="109"/>
      <c r="QDY111" s="52"/>
      <c r="QDZ111" s="52"/>
      <c r="QEA111" s="55"/>
      <c r="QEB111" s="55"/>
      <c r="QEC111" s="55"/>
      <c r="QED111" s="51"/>
      <c r="QEE111" s="51"/>
      <c r="QEF111" s="51"/>
      <c r="QEG111" s="56"/>
      <c r="QEH111" s="57"/>
      <c r="QEI111" s="57"/>
      <c r="QEJ111" s="58"/>
      <c r="QEK111" s="49"/>
      <c r="QEL111" s="50"/>
      <c r="QEM111" s="49"/>
      <c r="QEN111" s="109"/>
      <c r="QEO111" s="52"/>
      <c r="QEP111" s="52"/>
      <c r="QEQ111" s="55"/>
      <c r="QER111" s="55"/>
      <c r="QES111" s="55"/>
      <c r="QET111" s="51"/>
      <c r="QEU111" s="51"/>
      <c r="QEV111" s="51"/>
      <c r="QEW111" s="56"/>
      <c r="QEX111" s="57"/>
      <c r="QEY111" s="57"/>
      <c r="QEZ111" s="58"/>
      <c r="QFA111" s="49"/>
      <c r="QFB111" s="50"/>
      <c r="QFC111" s="49"/>
      <c r="QFD111" s="109"/>
      <c r="QFE111" s="52"/>
      <c r="QFF111" s="52"/>
      <c r="QFG111" s="55"/>
      <c r="QFH111" s="55"/>
      <c r="QFI111" s="55"/>
      <c r="QFJ111" s="51"/>
      <c r="QFK111" s="51"/>
      <c r="QFL111" s="51"/>
      <c r="QFM111" s="56"/>
      <c r="QFN111" s="57"/>
      <c r="QFO111" s="57"/>
      <c r="QFP111" s="58"/>
      <c r="QFQ111" s="49"/>
      <c r="QFR111" s="50"/>
      <c r="QFS111" s="49"/>
      <c r="QFT111" s="109"/>
      <c r="QFU111" s="52"/>
      <c r="QFV111" s="52"/>
      <c r="QFW111" s="55"/>
      <c r="QFX111" s="55"/>
      <c r="QFY111" s="55"/>
      <c r="QFZ111" s="51"/>
      <c r="QGA111" s="51"/>
      <c r="QGB111" s="51"/>
      <c r="QGC111" s="56"/>
      <c r="QGD111" s="57"/>
      <c r="QGE111" s="57"/>
      <c r="QGF111" s="58"/>
      <c r="QGG111" s="49"/>
      <c r="QGH111" s="50"/>
      <c r="QGI111" s="49"/>
      <c r="QGJ111" s="109"/>
      <c r="QGK111" s="52"/>
      <c r="QGL111" s="52"/>
      <c r="QGM111" s="55"/>
      <c r="QGN111" s="55"/>
      <c r="QGO111" s="55"/>
      <c r="QGP111" s="51"/>
      <c r="QGQ111" s="51"/>
      <c r="QGR111" s="51"/>
      <c r="QGS111" s="56"/>
      <c r="QGT111" s="57"/>
      <c r="QGU111" s="57"/>
      <c r="QGV111" s="58"/>
      <c r="QGW111" s="49"/>
      <c r="QGX111" s="50"/>
      <c r="QGY111" s="49"/>
      <c r="QGZ111" s="109"/>
      <c r="QHA111" s="52"/>
      <c r="QHB111" s="52"/>
      <c r="QHC111" s="55"/>
      <c r="QHD111" s="55"/>
      <c r="QHE111" s="55"/>
      <c r="QHF111" s="51"/>
      <c r="QHG111" s="51"/>
      <c r="QHH111" s="51"/>
      <c r="QHI111" s="56"/>
      <c r="QHJ111" s="57"/>
      <c r="QHK111" s="57"/>
      <c r="QHL111" s="58"/>
      <c r="QHM111" s="49"/>
      <c r="QHN111" s="50"/>
      <c r="QHO111" s="49"/>
      <c r="QHP111" s="109"/>
      <c r="QHQ111" s="52"/>
      <c r="QHR111" s="52"/>
      <c r="QHS111" s="55"/>
      <c r="QHT111" s="55"/>
      <c r="QHU111" s="55"/>
      <c r="QHV111" s="51"/>
      <c r="QHW111" s="51"/>
      <c r="QHX111" s="51"/>
      <c r="QHY111" s="56"/>
      <c r="QHZ111" s="57"/>
      <c r="QIA111" s="57"/>
      <c r="QIB111" s="58"/>
      <c r="QIC111" s="49"/>
      <c r="QID111" s="50"/>
      <c r="QIE111" s="49"/>
      <c r="QIF111" s="109"/>
      <c r="QIG111" s="52"/>
      <c r="QIH111" s="52"/>
      <c r="QII111" s="55"/>
      <c r="QIJ111" s="55"/>
      <c r="QIK111" s="55"/>
      <c r="QIL111" s="51"/>
      <c r="QIM111" s="51"/>
      <c r="QIN111" s="51"/>
      <c r="QIO111" s="56"/>
      <c r="QIP111" s="57"/>
      <c r="QIQ111" s="57"/>
      <c r="QIR111" s="58"/>
      <c r="QIS111" s="49"/>
      <c r="QIT111" s="50"/>
      <c r="QIU111" s="49"/>
      <c r="QIV111" s="109"/>
      <c r="QIW111" s="52"/>
      <c r="QIX111" s="52"/>
      <c r="QIY111" s="55"/>
      <c r="QIZ111" s="55"/>
      <c r="QJA111" s="55"/>
      <c r="QJB111" s="51"/>
      <c r="QJC111" s="51"/>
      <c r="QJD111" s="51"/>
      <c r="QJE111" s="56"/>
      <c r="QJF111" s="57"/>
      <c r="QJG111" s="57"/>
      <c r="QJH111" s="58"/>
      <c r="QJI111" s="49"/>
      <c r="QJJ111" s="50"/>
      <c r="QJK111" s="49"/>
      <c r="QJL111" s="109"/>
      <c r="QJM111" s="52"/>
      <c r="QJN111" s="52"/>
      <c r="QJO111" s="55"/>
      <c r="QJP111" s="55"/>
      <c r="QJQ111" s="55"/>
      <c r="QJR111" s="51"/>
      <c r="QJS111" s="51"/>
      <c r="QJT111" s="51"/>
      <c r="QJU111" s="56"/>
      <c r="QJV111" s="57"/>
      <c r="QJW111" s="57"/>
      <c r="QJX111" s="58"/>
      <c r="QJY111" s="49"/>
      <c r="QJZ111" s="50"/>
      <c r="QKA111" s="49"/>
      <c r="QKB111" s="109"/>
      <c r="QKC111" s="52"/>
      <c r="QKD111" s="52"/>
      <c r="QKE111" s="55"/>
      <c r="QKF111" s="55"/>
      <c r="QKG111" s="55"/>
      <c r="QKH111" s="51"/>
      <c r="QKI111" s="51"/>
      <c r="QKJ111" s="51"/>
      <c r="QKK111" s="56"/>
      <c r="QKL111" s="57"/>
      <c r="QKM111" s="57"/>
      <c r="QKN111" s="58"/>
      <c r="QKO111" s="49"/>
      <c r="QKP111" s="50"/>
      <c r="QKQ111" s="49"/>
      <c r="QKR111" s="109"/>
      <c r="QKS111" s="52"/>
      <c r="QKT111" s="52"/>
      <c r="QKU111" s="55"/>
      <c r="QKV111" s="55"/>
      <c r="QKW111" s="55"/>
      <c r="QKX111" s="51"/>
      <c r="QKY111" s="51"/>
      <c r="QKZ111" s="51"/>
      <c r="QLA111" s="56"/>
      <c r="QLB111" s="57"/>
      <c r="QLC111" s="57"/>
      <c r="QLD111" s="58"/>
      <c r="QLE111" s="49"/>
      <c r="QLF111" s="50"/>
      <c r="QLG111" s="49"/>
      <c r="QLH111" s="109"/>
      <c r="QLI111" s="52"/>
      <c r="QLJ111" s="52"/>
      <c r="QLK111" s="55"/>
      <c r="QLL111" s="55"/>
      <c r="QLM111" s="55"/>
      <c r="QLN111" s="51"/>
      <c r="QLO111" s="51"/>
      <c r="QLP111" s="51"/>
      <c r="QLQ111" s="56"/>
      <c r="QLR111" s="57"/>
      <c r="QLS111" s="57"/>
      <c r="QLT111" s="58"/>
      <c r="QLU111" s="49"/>
      <c r="QLV111" s="50"/>
      <c r="QLW111" s="49"/>
      <c r="QLX111" s="109"/>
      <c r="QLY111" s="52"/>
      <c r="QLZ111" s="52"/>
      <c r="QMA111" s="55"/>
      <c r="QMB111" s="55"/>
      <c r="QMC111" s="55"/>
      <c r="QMD111" s="51"/>
      <c r="QME111" s="51"/>
      <c r="QMF111" s="51"/>
      <c r="QMG111" s="56"/>
      <c r="QMH111" s="57"/>
      <c r="QMI111" s="57"/>
      <c r="QMJ111" s="58"/>
      <c r="QMK111" s="49"/>
      <c r="QML111" s="50"/>
      <c r="QMM111" s="49"/>
      <c r="QMN111" s="109"/>
      <c r="QMO111" s="52"/>
      <c r="QMP111" s="52"/>
      <c r="QMQ111" s="55"/>
      <c r="QMR111" s="55"/>
      <c r="QMS111" s="55"/>
      <c r="QMT111" s="51"/>
      <c r="QMU111" s="51"/>
      <c r="QMV111" s="51"/>
      <c r="QMW111" s="56"/>
      <c r="QMX111" s="57"/>
      <c r="QMY111" s="57"/>
      <c r="QMZ111" s="58"/>
      <c r="QNA111" s="49"/>
      <c r="QNB111" s="50"/>
      <c r="QNC111" s="49"/>
      <c r="QND111" s="109"/>
      <c r="QNE111" s="52"/>
      <c r="QNF111" s="52"/>
      <c r="QNG111" s="55"/>
      <c r="QNH111" s="55"/>
      <c r="QNI111" s="55"/>
      <c r="QNJ111" s="51"/>
      <c r="QNK111" s="51"/>
      <c r="QNL111" s="51"/>
      <c r="QNM111" s="56"/>
      <c r="QNN111" s="57"/>
      <c r="QNO111" s="57"/>
      <c r="QNP111" s="58"/>
      <c r="QNQ111" s="49"/>
      <c r="QNR111" s="50"/>
      <c r="QNS111" s="49"/>
      <c r="QNT111" s="109"/>
      <c r="QNU111" s="52"/>
      <c r="QNV111" s="52"/>
      <c r="QNW111" s="55"/>
      <c r="QNX111" s="55"/>
      <c r="QNY111" s="55"/>
      <c r="QNZ111" s="51"/>
      <c r="QOA111" s="51"/>
      <c r="QOB111" s="51"/>
      <c r="QOC111" s="56"/>
      <c r="QOD111" s="57"/>
      <c r="QOE111" s="57"/>
      <c r="QOF111" s="58"/>
      <c r="QOG111" s="49"/>
      <c r="QOH111" s="50"/>
      <c r="QOI111" s="49"/>
      <c r="QOJ111" s="109"/>
      <c r="QOK111" s="52"/>
      <c r="QOL111" s="52"/>
      <c r="QOM111" s="55"/>
      <c r="QON111" s="55"/>
      <c r="QOO111" s="55"/>
      <c r="QOP111" s="51"/>
      <c r="QOQ111" s="51"/>
      <c r="QOR111" s="51"/>
      <c r="QOS111" s="56"/>
      <c r="QOT111" s="57"/>
      <c r="QOU111" s="57"/>
      <c r="QOV111" s="58"/>
      <c r="QOW111" s="49"/>
      <c r="QOX111" s="50"/>
      <c r="QOY111" s="49"/>
      <c r="QOZ111" s="109"/>
      <c r="QPA111" s="52"/>
      <c r="QPB111" s="52"/>
      <c r="QPC111" s="55"/>
      <c r="QPD111" s="55"/>
      <c r="QPE111" s="55"/>
      <c r="QPF111" s="51"/>
      <c r="QPG111" s="51"/>
      <c r="QPH111" s="51"/>
      <c r="QPI111" s="56"/>
      <c r="QPJ111" s="57"/>
      <c r="QPK111" s="57"/>
      <c r="QPL111" s="58"/>
      <c r="QPM111" s="49"/>
      <c r="QPN111" s="50"/>
      <c r="QPO111" s="49"/>
      <c r="QPP111" s="109"/>
      <c r="QPQ111" s="52"/>
      <c r="QPR111" s="52"/>
      <c r="QPS111" s="55"/>
      <c r="QPT111" s="55"/>
      <c r="QPU111" s="55"/>
      <c r="QPV111" s="51"/>
      <c r="QPW111" s="51"/>
      <c r="QPX111" s="51"/>
      <c r="QPY111" s="56"/>
      <c r="QPZ111" s="57"/>
      <c r="QQA111" s="57"/>
      <c r="QQB111" s="58"/>
      <c r="QQC111" s="49"/>
      <c r="QQD111" s="50"/>
      <c r="QQE111" s="49"/>
      <c r="QQF111" s="109"/>
      <c r="QQG111" s="52"/>
      <c r="QQH111" s="52"/>
      <c r="QQI111" s="55"/>
      <c r="QQJ111" s="55"/>
      <c r="QQK111" s="55"/>
      <c r="QQL111" s="51"/>
      <c r="QQM111" s="51"/>
      <c r="QQN111" s="51"/>
      <c r="QQO111" s="56"/>
      <c r="QQP111" s="57"/>
      <c r="QQQ111" s="57"/>
      <c r="QQR111" s="58"/>
      <c r="QQS111" s="49"/>
      <c r="QQT111" s="50"/>
      <c r="QQU111" s="49"/>
      <c r="QQV111" s="109"/>
      <c r="QQW111" s="52"/>
      <c r="QQX111" s="52"/>
      <c r="QQY111" s="55"/>
      <c r="QQZ111" s="55"/>
      <c r="QRA111" s="55"/>
      <c r="QRB111" s="51"/>
      <c r="QRC111" s="51"/>
      <c r="QRD111" s="51"/>
      <c r="QRE111" s="56"/>
      <c r="QRF111" s="57"/>
      <c r="QRG111" s="57"/>
      <c r="QRH111" s="58"/>
      <c r="QRI111" s="49"/>
      <c r="QRJ111" s="50"/>
      <c r="QRK111" s="49"/>
      <c r="QRL111" s="109"/>
      <c r="QRM111" s="52"/>
      <c r="QRN111" s="52"/>
      <c r="QRO111" s="55"/>
      <c r="QRP111" s="55"/>
      <c r="QRQ111" s="55"/>
      <c r="QRR111" s="51"/>
      <c r="QRS111" s="51"/>
      <c r="QRT111" s="51"/>
      <c r="QRU111" s="56"/>
      <c r="QRV111" s="57"/>
      <c r="QRW111" s="57"/>
      <c r="QRX111" s="58"/>
      <c r="QRY111" s="49"/>
      <c r="QRZ111" s="50"/>
      <c r="QSA111" s="49"/>
      <c r="QSB111" s="109"/>
      <c r="QSC111" s="52"/>
      <c r="QSD111" s="52"/>
      <c r="QSE111" s="55"/>
      <c r="QSF111" s="55"/>
      <c r="QSG111" s="55"/>
      <c r="QSH111" s="51"/>
      <c r="QSI111" s="51"/>
      <c r="QSJ111" s="51"/>
      <c r="QSK111" s="56"/>
      <c r="QSL111" s="57"/>
      <c r="QSM111" s="57"/>
      <c r="QSN111" s="58"/>
      <c r="QSO111" s="49"/>
      <c r="QSP111" s="50"/>
      <c r="QSQ111" s="49"/>
      <c r="QSR111" s="109"/>
      <c r="QSS111" s="52"/>
      <c r="QST111" s="52"/>
      <c r="QSU111" s="55"/>
      <c r="QSV111" s="55"/>
      <c r="QSW111" s="55"/>
      <c r="QSX111" s="51"/>
      <c r="QSY111" s="51"/>
      <c r="QSZ111" s="51"/>
      <c r="QTA111" s="56"/>
      <c r="QTB111" s="57"/>
      <c r="QTC111" s="57"/>
      <c r="QTD111" s="58"/>
      <c r="QTE111" s="49"/>
      <c r="QTF111" s="50"/>
      <c r="QTG111" s="49"/>
      <c r="QTH111" s="109"/>
      <c r="QTI111" s="52"/>
      <c r="QTJ111" s="52"/>
      <c r="QTK111" s="55"/>
      <c r="QTL111" s="55"/>
      <c r="QTM111" s="55"/>
      <c r="QTN111" s="51"/>
      <c r="QTO111" s="51"/>
      <c r="QTP111" s="51"/>
      <c r="QTQ111" s="56"/>
      <c r="QTR111" s="57"/>
      <c r="QTS111" s="57"/>
      <c r="QTT111" s="58"/>
      <c r="QTU111" s="49"/>
      <c r="QTV111" s="50"/>
      <c r="QTW111" s="49"/>
      <c r="QTX111" s="109"/>
      <c r="QTY111" s="52"/>
      <c r="QTZ111" s="52"/>
      <c r="QUA111" s="55"/>
      <c r="QUB111" s="55"/>
      <c r="QUC111" s="55"/>
      <c r="QUD111" s="51"/>
      <c r="QUE111" s="51"/>
      <c r="QUF111" s="51"/>
      <c r="QUG111" s="56"/>
      <c r="QUH111" s="57"/>
      <c r="QUI111" s="57"/>
      <c r="QUJ111" s="58"/>
      <c r="QUK111" s="49"/>
      <c r="QUL111" s="50"/>
      <c r="QUM111" s="49"/>
      <c r="QUN111" s="109"/>
      <c r="QUO111" s="52"/>
      <c r="QUP111" s="52"/>
      <c r="QUQ111" s="55"/>
      <c r="QUR111" s="55"/>
      <c r="QUS111" s="55"/>
      <c r="QUT111" s="51"/>
      <c r="QUU111" s="51"/>
      <c r="QUV111" s="51"/>
      <c r="QUW111" s="56"/>
      <c r="QUX111" s="57"/>
      <c r="QUY111" s="57"/>
      <c r="QUZ111" s="58"/>
      <c r="QVA111" s="49"/>
      <c r="QVB111" s="50"/>
      <c r="QVC111" s="49"/>
      <c r="QVD111" s="109"/>
      <c r="QVE111" s="52"/>
      <c r="QVF111" s="52"/>
      <c r="QVG111" s="55"/>
      <c r="QVH111" s="55"/>
      <c r="QVI111" s="55"/>
      <c r="QVJ111" s="51"/>
      <c r="QVK111" s="51"/>
      <c r="QVL111" s="51"/>
      <c r="QVM111" s="56"/>
      <c r="QVN111" s="57"/>
      <c r="QVO111" s="57"/>
      <c r="QVP111" s="58"/>
      <c r="QVQ111" s="49"/>
      <c r="QVR111" s="50"/>
      <c r="QVS111" s="49"/>
      <c r="QVT111" s="109"/>
      <c r="QVU111" s="52"/>
      <c r="QVV111" s="52"/>
      <c r="QVW111" s="55"/>
      <c r="QVX111" s="55"/>
      <c r="QVY111" s="55"/>
      <c r="QVZ111" s="51"/>
      <c r="QWA111" s="51"/>
      <c r="QWB111" s="51"/>
      <c r="QWC111" s="56"/>
      <c r="QWD111" s="57"/>
      <c r="QWE111" s="57"/>
      <c r="QWF111" s="58"/>
      <c r="QWG111" s="49"/>
      <c r="QWH111" s="50"/>
      <c r="QWI111" s="49"/>
      <c r="QWJ111" s="109"/>
      <c r="QWK111" s="52"/>
      <c r="QWL111" s="52"/>
      <c r="QWM111" s="55"/>
      <c r="QWN111" s="55"/>
      <c r="QWO111" s="55"/>
      <c r="QWP111" s="51"/>
      <c r="QWQ111" s="51"/>
      <c r="QWR111" s="51"/>
      <c r="QWS111" s="56"/>
      <c r="QWT111" s="57"/>
      <c r="QWU111" s="57"/>
      <c r="QWV111" s="58"/>
      <c r="QWW111" s="49"/>
      <c r="QWX111" s="50"/>
      <c r="QWY111" s="49"/>
      <c r="QWZ111" s="109"/>
      <c r="QXA111" s="52"/>
      <c r="QXB111" s="52"/>
      <c r="QXC111" s="55"/>
      <c r="QXD111" s="55"/>
      <c r="QXE111" s="55"/>
      <c r="QXF111" s="51"/>
      <c r="QXG111" s="51"/>
      <c r="QXH111" s="51"/>
      <c r="QXI111" s="56"/>
      <c r="QXJ111" s="57"/>
      <c r="QXK111" s="57"/>
      <c r="QXL111" s="58"/>
      <c r="QXM111" s="49"/>
      <c r="QXN111" s="50"/>
      <c r="QXO111" s="49"/>
      <c r="QXP111" s="109"/>
      <c r="QXQ111" s="52"/>
      <c r="QXR111" s="52"/>
      <c r="QXS111" s="55"/>
      <c r="QXT111" s="55"/>
      <c r="QXU111" s="55"/>
      <c r="QXV111" s="51"/>
      <c r="QXW111" s="51"/>
      <c r="QXX111" s="51"/>
      <c r="QXY111" s="56"/>
      <c r="QXZ111" s="57"/>
      <c r="QYA111" s="57"/>
      <c r="QYB111" s="58"/>
      <c r="QYC111" s="49"/>
      <c r="QYD111" s="50"/>
      <c r="QYE111" s="49"/>
      <c r="QYF111" s="109"/>
      <c r="QYG111" s="52"/>
      <c r="QYH111" s="52"/>
      <c r="QYI111" s="55"/>
      <c r="QYJ111" s="55"/>
      <c r="QYK111" s="55"/>
      <c r="QYL111" s="51"/>
      <c r="QYM111" s="51"/>
      <c r="QYN111" s="51"/>
      <c r="QYO111" s="56"/>
      <c r="QYP111" s="57"/>
      <c r="QYQ111" s="57"/>
      <c r="QYR111" s="58"/>
      <c r="QYS111" s="49"/>
      <c r="QYT111" s="50"/>
      <c r="QYU111" s="49"/>
      <c r="QYV111" s="109"/>
      <c r="QYW111" s="52"/>
      <c r="QYX111" s="52"/>
      <c r="QYY111" s="55"/>
      <c r="QYZ111" s="55"/>
      <c r="QZA111" s="55"/>
      <c r="QZB111" s="51"/>
      <c r="QZC111" s="51"/>
      <c r="QZD111" s="51"/>
      <c r="QZE111" s="56"/>
      <c r="QZF111" s="57"/>
      <c r="QZG111" s="57"/>
      <c r="QZH111" s="58"/>
      <c r="QZI111" s="49"/>
      <c r="QZJ111" s="50"/>
      <c r="QZK111" s="49"/>
      <c r="QZL111" s="109"/>
      <c r="QZM111" s="52"/>
      <c r="QZN111" s="52"/>
      <c r="QZO111" s="55"/>
      <c r="QZP111" s="55"/>
      <c r="QZQ111" s="55"/>
      <c r="QZR111" s="51"/>
      <c r="QZS111" s="51"/>
      <c r="QZT111" s="51"/>
      <c r="QZU111" s="56"/>
      <c r="QZV111" s="57"/>
      <c r="QZW111" s="57"/>
      <c r="QZX111" s="58"/>
      <c r="QZY111" s="49"/>
      <c r="QZZ111" s="50"/>
      <c r="RAA111" s="49"/>
      <c r="RAB111" s="109"/>
      <c r="RAC111" s="52"/>
      <c r="RAD111" s="52"/>
      <c r="RAE111" s="55"/>
      <c r="RAF111" s="55"/>
      <c r="RAG111" s="55"/>
      <c r="RAH111" s="51"/>
      <c r="RAI111" s="51"/>
      <c r="RAJ111" s="51"/>
      <c r="RAK111" s="56"/>
      <c r="RAL111" s="57"/>
      <c r="RAM111" s="57"/>
      <c r="RAN111" s="58"/>
      <c r="RAO111" s="49"/>
      <c r="RAP111" s="50"/>
      <c r="RAQ111" s="49"/>
      <c r="RAR111" s="109"/>
      <c r="RAS111" s="52"/>
      <c r="RAT111" s="52"/>
      <c r="RAU111" s="55"/>
      <c r="RAV111" s="55"/>
      <c r="RAW111" s="55"/>
      <c r="RAX111" s="51"/>
      <c r="RAY111" s="51"/>
      <c r="RAZ111" s="51"/>
      <c r="RBA111" s="56"/>
      <c r="RBB111" s="57"/>
      <c r="RBC111" s="57"/>
      <c r="RBD111" s="58"/>
      <c r="RBE111" s="49"/>
      <c r="RBF111" s="50"/>
      <c r="RBG111" s="49"/>
      <c r="RBH111" s="109"/>
      <c r="RBI111" s="52"/>
      <c r="RBJ111" s="52"/>
      <c r="RBK111" s="55"/>
      <c r="RBL111" s="55"/>
      <c r="RBM111" s="55"/>
      <c r="RBN111" s="51"/>
      <c r="RBO111" s="51"/>
      <c r="RBP111" s="51"/>
      <c r="RBQ111" s="56"/>
      <c r="RBR111" s="57"/>
      <c r="RBS111" s="57"/>
      <c r="RBT111" s="58"/>
      <c r="RBU111" s="49"/>
      <c r="RBV111" s="50"/>
      <c r="RBW111" s="49"/>
      <c r="RBX111" s="109"/>
      <c r="RBY111" s="52"/>
      <c r="RBZ111" s="52"/>
      <c r="RCA111" s="55"/>
      <c r="RCB111" s="55"/>
      <c r="RCC111" s="55"/>
      <c r="RCD111" s="51"/>
      <c r="RCE111" s="51"/>
      <c r="RCF111" s="51"/>
      <c r="RCG111" s="56"/>
      <c r="RCH111" s="57"/>
      <c r="RCI111" s="57"/>
      <c r="RCJ111" s="58"/>
      <c r="RCK111" s="49"/>
      <c r="RCL111" s="50"/>
      <c r="RCM111" s="49"/>
      <c r="RCN111" s="109"/>
      <c r="RCO111" s="52"/>
      <c r="RCP111" s="52"/>
      <c r="RCQ111" s="55"/>
      <c r="RCR111" s="55"/>
      <c r="RCS111" s="55"/>
      <c r="RCT111" s="51"/>
      <c r="RCU111" s="51"/>
      <c r="RCV111" s="51"/>
      <c r="RCW111" s="56"/>
      <c r="RCX111" s="57"/>
      <c r="RCY111" s="57"/>
      <c r="RCZ111" s="58"/>
      <c r="RDA111" s="49"/>
      <c r="RDB111" s="50"/>
      <c r="RDC111" s="49"/>
      <c r="RDD111" s="109"/>
      <c r="RDE111" s="52"/>
      <c r="RDF111" s="52"/>
      <c r="RDG111" s="55"/>
      <c r="RDH111" s="55"/>
      <c r="RDI111" s="55"/>
      <c r="RDJ111" s="51"/>
      <c r="RDK111" s="51"/>
      <c r="RDL111" s="51"/>
      <c r="RDM111" s="56"/>
      <c r="RDN111" s="57"/>
      <c r="RDO111" s="57"/>
      <c r="RDP111" s="58"/>
      <c r="RDQ111" s="49"/>
      <c r="RDR111" s="50"/>
      <c r="RDS111" s="49"/>
      <c r="RDT111" s="109"/>
      <c r="RDU111" s="52"/>
      <c r="RDV111" s="52"/>
      <c r="RDW111" s="55"/>
      <c r="RDX111" s="55"/>
      <c r="RDY111" s="55"/>
      <c r="RDZ111" s="51"/>
      <c r="REA111" s="51"/>
      <c r="REB111" s="51"/>
      <c r="REC111" s="56"/>
      <c r="RED111" s="57"/>
      <c r="REE111" s="57"/>
      <c r="REF111" s="58"/>
      <c r="REG111" s="49"/>
      <c r="REH111" s="50"/>
      <c r="REI111" s="49"/>
      <c r="REJ111" s="109"/>
      <c r="REK111" s="52"/>
      <c r="REL111" s="52"/>
      <c r="REM111" s="55"/>
      <c r="REN111" s="55"/>
      <c r="REO111" s="55"/>
      <c r="REP111" s="51"/>
      <c r="REQ111" s="51"/>
      <c r="RER111" s="51"/>
      <c r="RES111" s="56"/>
      <c r="RET111" s="57"/>
      <c r="REU111" s="57"/>
      <c r="REV111" s="58"/>
      <c r="REW111" s="49"/>
      <c r="REX111" s="50"/>
      <c r="REY111" s="49"/>
      <c r="REZ111" s="109"/>
      <c r="RFA111" s="52"/>
      <c r="RFB111" s="52"/>
      <c r="RFC111" s="55"/>
      <c r="RFD111" s="55"/>
      <c r="RFE111" s="55"/>
      <c r="RFF111" s="51"/>
      <c r="RFG111" s="51"/>
      <c r="RFH111" s="51"/>
      <c r="RFI111" s="56"/>
      <c r="RFJ111" s="57"/>
      <c r="RFK111" s="57"/>
      <c r="RFL111" s="58"/>
      <c r="RFM111" s="49"/>
      <c r="RFN111" s="50"/>
      <c r="RFO111" s="49"/>
      <c r="RFP111" s="109"/>
      <c r="RFQ111" s="52"/>
      <c r="RFR111" s="52"/>
      <c r="RFS111" s="55"/>
      <c r="RFT111" s="55"/>
      <c r="RFU111" s="55"/>
      <c r="RFV111" s="51"/>
      <c r="RFW111" s="51"/>
      <c r="RFX111" s="51"/>
      <c r="RFY111" s="56"/>
      <c r="RFZ111" s="57"/>
      <c r="RGA111" s="57"/>
      <c r="RGB111" s="58"/>
      <c r="RGC111" s="49"/>
      <c r="RGD111" s="50"/>
      <c r="RGE111" s="49"/>
      <c r="RGF111" s="109"/>
      <c r="RGG111" s="52"/>
      <c r="RGH111" s="52"/>
      <c r="RGI111" s="55"/>
      <c r="RGJ111" s="55"/>
      <c r="RGK111" s="55"/>
      <c r="RGL111" s="51"/>
      <c r="RGM111" s="51"/>
      <c r="RGN111" s="51"/>
      <c r="RGO111" s="56"/>
      <c r="RGP111" s="57"/>
      <c r="RGQ111" s="57"/>
      <c r="RGR111" s="58"/>
      <c r="RGS111" s="49"/>
      <c r="RGT111" s="50"/>
      <c r="RGU111" s="49"/>
      <c r="RGV111" s="109"/>
      <c r="RGW111" s="52"/>
      <c r="RGX111" s="52"/>
      <c r="RGY111" s="55"/>
      <c r="RGZ111" s="55"/>
      <c r="RHA111" s="55"/>
      <c r="RHB111" s="51"/>
      <c r="RHC111" s="51"/>
      <c r="RHD111" s="51"/>
      <c r="RHE111" s="56"/>
      <c r="RHF111" s="57"/>
      <c r="RHG111" s="57"/>
      <c r="RHH111" s="58"/>
      <c r="RHI111" s="49"/>
      <c r="RHJ111" s="50"/>
      <c r="RHK111" s="49"/>
      <c r="RHL111" s="109"/>
      <c r="RHM111" s="52"/>
      <c r="RHN111" s="52"/>
      <c r="RHO111" s="55"/>
      <c r="RHP111" s="55"/>
      <c r="RHQ111" s="55"/>
      <c r="RHR111" s="51"/>
      <c r="RHS111" s="51"/>
      <c r="RHT111" s="51"/>
      <c r="RHU111" s="56"/>
      <c r="RHV111" s="57"/>
      <c r="RHW111" s="57"/>
      <c r="RHX111" s="58"/>
      <c r="RHY111" s="49"/>
      <c r="RHZ111" s="50"/>
      <c r="RIA111" s="49"/>
      <c r="RIB111" s="109"/>
      <c r="RIC111" s="52"/>
      <c r="RID111" s="52"/>
      <c r="RIE111" s="55"/>
      <c r="RIF111" s="55"/>
      <c r="RIG111" s="55"/>
      <c r="RIH111" s="51"/>
      <c r="RII111" s="51"/>
      <c r="RIJ111" s="51"/>
      <c r="RIK111" s="56"/>
      <c r="RIL111" s="57"/>
      <c r="RIM111" s="57"/>
      <c r="RIN111" s="58"/>
      <c r="RIO111" s="49"/>
      <c r="RIP111" s="50"/>
      <c r="RIQ111" s="49"/>
      <c r="RIR111" s="109"/>
      <c r="RIS111" s="52"/>
      <c r="RIT111" s="52"/>
      <c r="RIU111" s="55"/>
      <c r="RIV111" s="55"/>
      <c r="RIW111" s="55"/>
      <c r="RIX111" s="51"/>
      <c r="RIY111" s="51"/>
      <c r="RIZ111" s="51"/>
      <c r="RJA111" s="56"/>
      <c r="RJB111" s="57"/>
      <c r="RJC111" s="57"/>
      <c r="RJD111" s="58"/>
      <c r="RJE111" s="49"/>
      <c r="RJF111" s="50"/>
      <c r="RJG111" s="49"/>
      <c r="RJH111" s="109"/>
      <c r="RJI111" s="52"/>
      <c r="RJJ111" s="52"/>
      <c r="RJK111" s="55"/>
      <c r="RJL111" s="55"/>
      <c r="RJM111" s="55"/>
      <c r="RJN111" s="51"/>
      <c r="RJO111" s="51"/>
      <c r="RJP111" s="51"/>
      <c r="RJQ111" s="56"/>
      <c r="RJR111" s="57"/>
      <c r="RJS111" s="57"/>
      <c r="RJT111" s="58"/>
      <c r="RJU111" s="49"/>
      <c r="RJV111" s="50"/>
      <c r="RJW111" s="49"/>
      <c r="RJX111" s="109"/>
      <c r="RJY111" s="52"/>
      <c r="RJZ111" s="52"/>
      <c r="RKA111" s="55"/>
      <c r="RKB111" s="55"/>
      <c r="RKC111" s="55"/>
      <c r="RKD111" s="51"/>
      <c r="RKE111" s="51"/>
      <c r="RKF111" s="51"/>
      <c r="RKG111" s="56"/>
      <c r="RKH111" s="57"/>
      <c r="RKI111" s="57"/>
      <c r="RKJ111" s="58"/>
      <c r="RKK111" s="49"/>
      <c r="RKL111" s="50"/>
      <c r="RKM111" s="49"/>
      <c r="RKN111" s="109"/>
      <c r="RKO111" s="52"/>
      <c r="RKP111" s="52"/>
      <c r="RKQ111" s="55"/>
      <c r="RKR111" s="55"/>
      <c r="RKS111" s="55"/>
      <c r="RKT111" s="51"/>
      <c r="RKU111" s="51"/>
      <c r="RKV111" s="51"/>
      <c r="RKW111" s="56"/>
      <c r="RKX111" s="57"/>
      <c r="RKY111" s="57"/>
      <c r="RKZ111" s="58"/>
      <c r="RLA111" s="49"/>
      <c r="RLB111" s="50"/>
      <c r="RLC111" s="49"/>
      <c r="RLD111" s="109"/>
      <c r="RLE111" s="52"/>
      <c r="RLF111" s="52"/>
      <c r="RLG111" s="55"/>
      <c r="RLH111" s="55"/>
      <c r="RLI111" s="55"/>
      <c r="RLJ111" s="51"/>
      <c r="RLK111" s="51"/>
      <c r="RLL111" s="51"/>
      <c r="RLM111" s="56"/>
      <c r="RLN111" s="57"/>
      <c r="RLO111" s="57"/>
      <c r="RLP111" s="58"/>
      <c r="RLQ111" s="49"/>
      <c r="RLR111" s="50"/>
      <c r="RLS111" s="49"/>
      <c r="RLT111" s="109"/>
      <c r="RLU111" s="52"/>
      <c r="RLV111" s="52"/>
      <c r="RLW111" s="55"/>
      <c r="RLX111" s="55"/>
      <c r="RLY111" s="55"/>
      <c r="RLZ111" s="51"/>
      <c r="RMA111" s="51"/>
      <c r="RMB111" s="51"/>
      <c r="RMC111" s="56"/>
      <c r="RMD111" s="57"/>
      <c r="RME111" s="57"/>
      <c r="RMF111" s="58"/>
      <c r="RMG111" s="49"/>
      <c r="RMH111" s="50"/>
      <c r="RMI111" s="49"/>
      <c r="RMJ111" s="109"/>
      <c r="RMK111" s="52"/>
      <c r="RML111" s="52"/>
      <c r="RMM111" s="55"/>
      <c r="RMN111" s="55"/>
      <c r="RMO111" s="55"/>
      <c r="RMP111" s="51"/>
      <c r="RMQ111" s="51"/>
      <c r="RMR111" s="51"/>
      <c r="RMS111" s="56"/>
      <c r="RMT111" s="57"/>
      <c r="RMU111" s="57"/>
      <c r="RMV111" s="58"/>
      <c r="RMW111" s="49"/>
      <c r="RMX111" s="50"/>
      <c r="RMY111" s="49"/>
      <c r="RMZ111" s="109"/>
      <c r="RNA111" s="52"/>
      <c r="RNB111" s="52"/>
      <c r="RNC111" s="55"/>
      <c r="RND111" s="55"/>
      <c r="RNE111" s="55"/>
      <c r="RNF111" s="51"/>
      <c r="RNG111" s="51"/>
      <c r="RNH111" s="51"/>
      <c r="RNI111" s="56"/>
      <c r="RNJ111" s="57"/>
      <c r="RNK111" s="57"/>
      <c r="RNL111" s="58"/>
      <c r="RNM111" s="49"/>
      <c r="RNN111" s="50"/>
      <c r="RNO111" s="49"/>
      <c r="RNP111" s="109"/>
      <c r="RNQ111" s="52"/>
      <c r="RNR111" s="52"/>
      <c r="RNS111" s="55"/>
      <c r="RNT111" s="55"/>
      <c r="RNU111" s="55"/>
      <c r="RNV111" s="51"/>
      <c r="RNW111" s="51"/>
      <c r="RNX111" s="51"/>
      <c r="RNY111" s="56"/>
      <c r="RNZ111" s="57"/>
      <c r="ROA111" s="57"/>
      <c r="ROB111" s="58"/>
      <c r="ROC111" s="49"/>
      <c r="ROD111" s="50"/>
      <c r="ROE111" s="49"/>
      <c r="ROF111" s="109"/>
      <c r="ROG111" s="52"/>
      <c r="ROH111" s="52"/>
      <c r="ROI111" s="55"/>
      <c r="ROJ111" s="55"/>
      <c r="ROK111" s="55"/>
      <c r="ROL111" s="51"/>
      <c r="ROM111" s="51"/>
      <c r="RON111" s="51"/>
      <c r="ROO111" s="56"/>
      <c r="ROP111" s="57"/>
      <c r="ROQ111" s="57"/>
      <c r="ROR111" s="58"/>
      <c r="ROS111" s="49"/>
      <c r="ROT111" s="50"/>
      <c r="ROU111" s="49"/>
      <c r="ROV111" s="109"/>
      <c r="ROW111" s="52"/>
      <c r="ROX111" s="52"/>
      <c r="ROY111" s="55"/>
      <c r="ROZ111" s="55"/>
      <c r="RPA111" s="55"/>
      <c r="RPB111" s="51"/>
      <c r="RPC111" s="51"/>
      <c r="RPD111" s="51"/>
      <c r="RPE111" s="56"/>
      <c r="RPF111" s="57"/>
      <c r="RPG111" s="57"/>
      <c r="RPH111" s="58"/>
      <c r="RPI111" s="49"/>
      <c r="RPJ111" s="50"/>
      <c r="RPK111" s="49"/>
      <c r="RPL111" s="109"/>
      <c r="RPM111" s="52"/>
      <c r="RPN111" s="52"/>
      <c r="RPO111" s="55"/>
      <c r="RPP111" s="55"/>
      <c r="RPQ111" s="55"/>
      <c r="RPR111" s="51"/>
      <c r="RPS111" s="51"/>
      <c r="RPT111" s="51"/>
      <c r="RPU111" s="56"/>
      <c r="RPV111" s="57"/>
      <c r="RPW111" s="57"/>
      <c r="RPX111" s="58"/>
      <c r="RPY111" s="49"/>
      <c r="RPZ111" s="50"/>
      <c r="RQA111" s="49"/>
      <c r="RQB111" s="109"/>
      <c r="RQC111" s="52"/>
      <c r="RQD111" s="52"/>
      <c r="RQE111" s="55"/>
      <c r="RQF111" s="55"/>
      <c r="RQG111" s="55"/>
      <c r="RQH111" s="51"/>
      <c r="RQI111" s="51"/>
      <c r="RQJ111" s="51"/>
      <c r="RQK111" s="56"/>
      <c r="RQL111" s="57"/>
      <c r="RQM111" s="57"/>
      <c r="RQN111" s="58"/>
      <c r="RQO111" s="49"/>
      <c r="RQP111" s="50"/>
      <c r="RQQ111" s="49"/>
      <c r="RQR111" s="109"/>
      <c r="RQS111" s="52"/>
      <c r="RQT111" s="52"/>
      <c r="RQU111" s="55"/>
      <c r="RQV111" s="55"/>
      <c r="RQW111" s="55"/>
      <c r="RQX111" s="51"/>
      <c r="RQY111" s="51"/>
      <c r="RQZ111" s="51"/>
      <c r="RRA111" s="56"/>
      <c r="RRB111" s="57"/>
      <c r="RRC111" s="57"/>
      <c r="RRD111" s="58"/>
      <c r="RRE111" s="49"/>
      <c r="RRF111" s="50"/>
      <c r="RRG111" s="49"/>
      <c r="RRH111" s="109"/>
      <c r="RRI111" s="52"/>
      <c r="RRJ111" s="52"/>
      <c r="RRK111" s="55"/>
      <c r="RRL111" s="55"/>
      <c r="RRM111" s="55"/>
      <c r="RRN111" s="51"/>
      <c r="RRO111" s="51"/>
      <c r="RRP111" s="51"/>
      <c r="RRQ111" s="56"/>
      <c r="RRR111" s="57"/>
      <c r="RRS111" s="57"/>
      <c r="RRT111" s="58"/>
      <c r="RRU111" s="49"/>
      <c r="RRV111" s="50"/>
      <c r="RRW111" s="49"/>
      <c r="RRX111" s="109"/>
      <c r="RRY111" s="52"/>
      <c r="RRZ111" s="52"/>
      <c r="RSA111" s="55"/>
      <c r="RSB111" s="55"/>
      <c r="RSC111" s="55"/>
      <c r="RSD111" s="51"/>
      <c r="RSE111" s="51"/>
      <c r="RSF111" s="51"/>
      <c r="RSG111" s="56"/>
      <c r="RSH111" s="57"/>
      <c r="RSI111" s="57"/>
      <c r="RSJ111" s="58"/>
      <c r="RSK111" s="49"/>
      <c r="RSL111" s="50"/>
      <c r="RSM111" s="49"/>
      <c r="RSN111" s="109"/>
      <c r="RSO111" s="52"/>
      <c r="RSP111" s="52"/>
      <c r="RSQ111" s="55"/>
      <c r="RSR111" s="55"/>
      <c r="RSS111" s="55"/>
      <c r="RST111" s="51"/>
      <c r="RSU111" s="51"/>
      <c r="RSV111" s="51"/>
      <c r="RSW111" s="56"/>
      <c r="RSX111" s="57"/>
      <c r="RSY111" s="57"/>
      <c r="RSZ111" s="58"/>
      <c r="RTA111" s="49"/>
      <c r="RTB111" s="50"/>
      <c r="RTC111" s="49"/>
      <c r="RTD111" s="109"/>
      <c r="RTE111" s="52"/>
      <c r="RTF111" s="52"/>
      <c r="RTG111" s="55"/>
      <c r="RTH111" s="55"/>
      <c r="RTI111" s="55"/>
      <c r="RTJ111" s="51"/>
      <c r="RTK111" s="51"/>
      <c r="RTL111" s="51"/>
      <c r="RTM111" s="56"/>
      <c r="RTN111" s="57"/>
      <c r="RTO111" s="57"/>
      <c r="RTP111" s="58"/>
      <c r="RTQ111" s="49"/>
      <c r="RTR111" s="50"/>
      <c r="RTS111" s="49"/>
      <c r="RTT111" s="109"/>
      <c r="RTU111" s="52"/>
      <c r="RTV111" s="52"/>
      <c r="RTW111" s="55"/>
      <c r="RTX111" s="55"/>
      <c r="RTY111" s="55"/>
      <c r="RTZ111" s="51"/>
      <c r="RUA111" s="51"/>
      <c r="RUB111" s="51"/>
      <c r="RUC111" s="56"/>
      <c r="RUD111" s="57"/>
      <c r="RUE111" s="57"/>
      <c r="RUF111" s="58"/>
      <c r="RUG111" s="49"/>
      <c r="RUH111" s="50"/>
      <c r="RUI111" s="49"/>
      <c r="RUJ111" s="109"/>
      <c r="RUK111" s="52"/>
      <c r="RUL111" s="52"/>
      <c r="RUM111" s="55"/>
      <c r="RUN111" s="55"/>
      <c r="RUO111" s="55"/>
      <c r="RUP111" s="51"/>
      <c r="RUQ111" s="51"/>
      <c r="RUR111" s="51"/>
      <c r="RUS111" s="56"/>
      <c r="RUT111" s="57"/>
      <c r="RUU111" s="57"/>
      <c r="RUV111" s="58"/>
      <c r="RUW111" s="49"/>
      <c r="RUX111" s="50"/>
      <c r="RUY111" s="49"/>
      <c r="RUZ111" s="109"/>
      <c r="RVA111" s="52"/>
      <c r="RVB111" s="52"/>
      <c r="RVC111" s="55"/>
      <c r="RVD111" s="55"/>
      <c r="RVE111" s="55"/>
      <c r="RVF111" s="51"/>
      <c r="RVG111" s="51"/>
      <c r="RVH111" s="51"/>
      <c r="RVI111" s="56"/>
      <c r="RVJ111" s="57"/>
      <c r="RVK111" s="57"/>
      <c r="RVL111" s="58"/>
      <c r="RVM111" s="49"/>
      <c r="RVN111" s="50"/>
      <c r="RVO111" s="49"/>
      <c r="RVP111" s="109"/>
      <c r="RVQ111" s="52"/>
      <c r="RVR111" s="52"/>
      <c r="RVS111" s="55"/>
      <c r="RVT111" s="55"/>
      <c r="RVU111" s="55"/>
      <c r="RVV111" s="51"/>
      <c r="RVW111" s="51"/>
      <c r="RVX111" s="51"/>
      <c r="RVY111" s="56"/>
      <c r="RVZ111" s="57"/>
      <c r="RWA111" s="57"/>
      <c r="RWB111" s="58"/>
      <c r="RWC111" s="49"/>
      <c r="RWD111" s="50"/>
      <c r="RWE111" s="49"/>
      <c r="RWF111" s="109"/>
      <c r="RWG111" s="52"/>
      <c r="RWH111" s="52"/>
      <c r="RWI111" s="55"/>
      <c r="RWJ111" s="55"/>
      <c r="RWK111" s="55"/>
      <c r="RWL111" s="51"/>
      <c r="RWM111" s="51"/>
      <c r="RWN111" s="51"/>
      <c r="RWO111" s="56"/>
      <c r="RWP111" s="57"/>
      <c r="RWQ111" s="57"/>
      <c r="RWR111" s="58"/>
      <c r="RWS111" s="49"/>
      <c r="RWT111" s="50"/>
      <c r="RWU111" s="49"/>
      <c r="RWV111" s="109"/>
      <c r="RWW111" s="52"/>
      <c r="RWX111" s="52"/>
      <c r="RWY111" s="55"/>
      <c r="RWZ111" s="55"/>
      <c r="RXA111" s="55"/>
      <c r="RXB111" s="51"/>
      <c r="RXC111" s="51"/>
      <c r="RXD111" s="51"/>
      <c r="RXE111" s="56"/>
      <c r="RXF111" s="57"/>
      <c r="RXG111" s="57"/>
      <c r="RXH111" s="58"/>
      <c r="RXI111" s="49"/>
      <c r="RXJ111" s="50"/>
      <c r="RXK111" s="49"/>
      <c r="RXL111" s="109"/>
      <c r="RXM111" s="52"/>
      <c r="RXN111" s="52"/>
      <c r="RXO111" s="55"/>
      <c r="RXP111" s="55"/>
      <c r="RXQ111" s="55"/>
      <c r="RXR111" s="51"/>
      <c r="RXS111" s="51"/>
      <c r="RXT111" s="51"/>
      <c r="RXU111" s="56"/>
      <c r="RXV111" s="57"/>
      <c r="RXW111" s="57"/>
      <c r="RXX111" s="58"/>
      <c r="RXY111" s="49"/>
      <c r="RXZ111" s="50"/>
      <c r="RYA111" s="49"/>
      <c r="RYB111" s="109"/>
      <c r="RYC111" s="52"/>
      <c r="RYD111" s="52"/>
      <c r="RYE111" s="55"/>
      <c r="RYF111" s="55"/>
      <c r="RYG111" s="55"/>
      <c r="RYH111" s="51"/>
      <c r="RYI111" s="51"/>
      <c r="RYJ111" s="51"/>
      <c r="RYK111" s="56"/>
      <c r="RYL111" s="57"/>
      <c r="RYM111" s="57"/>
      <c r="RYN111" s="58"/>
      <c r="RYO111" s="49"/>
      <c r="RYP111" s="50"/>
      <c r="RYQ111" s="49"/>
      <c r="RYR111" s="109"/>
      <c r="RYS111" s="52"/>
      <c r="RYT111" s="52"/>
      <c r="RYU111" s="55"/>
      <c r="RYV111" s="55"/>
      <c r="RYW111" s="55"/>
      <c r="RYX111" s="51"/>
      <c r="RYY111" s="51"/>
      <c r="RYZ111" s="51"/>
      <c r="RZA111" s="56"/>
      <c r="RZB111" s="57"/>
      <c r="RZC111" s="57"/>
      <c r="RZD111" s="58"/>
      <c r="RZE111" s="49"/>
      <c r="RZF111" s="50"/>
      <c r="RZG111" s="49"/>
      <c r="RZH111" s="109"/>
      <c r="RZI111" s="52"/>
      <c r="RZJ111" s="52"/>
      <c r="RZK111" s="55"/>
      <c r="RZL111" s="55"/>
      <c r="RZM111" s="55"/>
      <c r="RZN111" s="51"/>
      <c r="RZO111" s="51"/>
      <c r="RZP111" s="51"/>
      <c r="RZQ111" s="56"/>
      <c r="RZR111" s="57"/>
      <c r="RZS111" s="57"/>
      <c r="RZT111" s="58"/>
      <c r="RZU111" s="49"/>
      <c r="RZV111" s="50"/>
      <c r="RZW111" s="49"/>
      <c r="RZX111" s="109"/>
      <c r="RZY111" s="52"/>
      <c r="RZZ111" s="52"/>
      <c r="SAA111" s="55"/>
      <c r="SAB111" s="55"/>
      <c r="SAC111" s="55"/>
      <c r="SAD111" s="51"/>
      <c r="SAE111" s="51"/>
      <c r="SAF111" s="51"/>
      <c r="SAG111" s="56"/>
      <c r="SAH111" s="57"/>
      <c r="SAI111" s="57"/>
      <c r="SAJ111" s="58"/>
      <c r="SAK111" s="49"/>
      <c r="SAL111" s="50"/>
      <c r="SAM111" s="49"/>
      <c r="SAN111" s="109"/>
      <c r="SAO111" s="52"/>
      <c r="SAP111" s="52"/>
      <c r="SAQ111" s="55"/>
      <c r="SAR111" s="55"/>
      <c r="SAS111" s="55"/>
      <c r="SAT111" s="51"/>
      <c r="SAU111" s="51"/>
      <c r="SAV111" s="51"/>
      <c r="SAW111" s="56"/>
      <c r="SAX111" s="57"/>
      <c r="SAY111" s="57"/>
      <c r="SAZ111" s="58"/>
      <c r="SBA111" s="49"/>
      <c r="SBB111" s="50"/>
      <c r="SBC111" s="49"/>
      <c r="SBD111" s="109"/>
      <c r="SBE111" s="52"/>
      <c r="SBF111" s="52"/>
      <c r="SBG111" s="55"/>
      <c r="SBH111" s="55"/>
      <c r="SBI111" s="55"/>
      <c r="SBJ111" s="51"/>
      <c r="SBK111" s="51"/>
      <c r="SBL111" s="51"/>
      <c r="SBM111" s="56"/>
      <c r="SBN111" s="57"/>
      <c r="SBO111" s="57"/>
      <c r="SBP111" s="58"/>
      <c r="SBQ111" s="49"/>
      <c r="SBR111" s="50"/>
      <c r="SBS111" s="49"/>
      <c r="SBT111" s="109"/>
      <c r="SBU111" s="52"/>
      <c r="SBV111" s="52"/>
      <c r="SBW111" s="55"/>
      <c r="SBX111" s="55"/>
      <c r="SBY111" s="55"/>
      <c r="SBZ111" s="51"/>
      <c r="SCA111" s="51"/>
      <c r="SCB111" s="51"/>
      <c r="SCC111" s="56"/>
      <c r="SCD111" s="57"/>
      <c r="SCE111" s="57"/>
      <c r="SCF111" s="58"/>
      <c r="SCG111" s="49"/>
      <c r="SCH111" s="50"/>
      <c r="SCI111" s="49"/>
      <c r="SCJ111" s="109"/>
      <c r="SCK111" s="52"/>
      <c r="SCL111" s="52"/>
      <c r="SCM111" s="55"/>
      <c r="SCN111" s="55"/>
      <c r="SCO111" s="55"/>
      <c r="SCP111" s="51"/>
      <c r="SCQ111" s="51"/>
      <c r="SCR111" s="51"/>
      <c r="SCS111" s="56"/>
      <c r="SCT111" s="57"/>
      <c r="SCU111" s="57"/>
      <c r="SCV111" s="58"/>
      <c r="SCW111" s="49"/>
      <c r="SCX111" s="50"/>
      <c r="SCY111" s="49"/>
      <c r="SCZ111" s="109"/>
      <c r="SDA111" s="52"/>
      <c r="SDB111" s="52"/>
      <c r="SDC111" s="55"/>
      <c r="SDD111" s="55"/>
      <c r="SDE111" s="55"/>
      <c r="SDF111" s="51"/>
      <c r="SDG111" s="51"/>
      <c r="SDH111" s="51"/>
      <c r="SDI111" s="56"/>
      <c r="SDJ111" s="57"/>
      <c r="SDK111" s="57"/>
      <c r="SDL111" s="58"/>
      <c r="SDM111" s="49"/>
      <c r="SDN111" s="50"/>
      <c r="SDO111" s="49"/>
      <c r="SDP111" s="109"/>
      <c r="SDQ111" s="52"/>
      <c r="SDR111" s="52"/>
      <c r="SDS111" s="55"/>
      <c r="SDT111" s="55"/>
      <c r="SDU111" s="55"/>
      <c r="SDV111" s="51"/>
      <c r="SDW111" s="51"/>
      <c r="SDX111" s="51"/>
      <c r="SDY111" s="56"/>
      <c r="SDZ111" s="57"/>
      <c r="SEA111" s="57"/>
      <c r="SEB111" s="58"/>
      <c r="SEC111" s="49"/>
      <c r="SED111" s="50"/>
      <c r="SEE111" s="49"/>
      <c r="SEF111" s="109"/>
      <c r="SEG111" s="52"/>
      <c r="SEH111" s="52"/>
      <c r="SEI111" s="55"/>
      <c r="SEJ111" s="55"/>
      <c r="SEK111" s="55"/>
      <c r="SEL111" s="51"/>
      <c r="SEM111" s="51"/>
      <c r="SEN111" s="51"/>
      <c r="SEO111" s="56"/>
      <c r="SEP111" s="57"/>
      <c r="SEQ111" s="57"/>
      <c r="SER111" s="58"/>
      <c r="SES111" s="49"/>
      <c r="SET111" s="50"/>
      <c r="SEU111" s="49"/>
      <c r="SEV111" s="109"/>
      <c r="SEW111" s="52"/>
      <c r="SEX111" s="52"/>
      <c r="SEY111" s="55"/>
      <c r="SEZ111" s="55"/>
      <c r="SFA111" s="55"/>
      <c r="SFB111" s="51"/>
      <c r="SFC111" s="51"/>
      <c r="SFD111" s="51"/>
      <c r="SFE111" s="56"/>
      <c r="SFF111" s="57"/>
      <c r="SFG111" s="57"/>
      <c r="SFH111" s="58"/>
      <c r="SFI111" s="49"/>
      <c r="SFJ111" s="50"/>
      <c r="SFK111" s="49"/>
      <c r="SFL111" s="109"/>
      <c r="SFM111" s="52"/>
      <c r="SFN111" s="52"/>
      <c r="SFO111" s="55"/>
      <c r="SFP111" s="55"/>
      <c r="SFQ111" s="55"/>
      <c r="SFR111" s="51"/>
      <c r="SFS111" s="51"/>
      <c r="SFT111" s="51"/>
      <c r="SFU111" s="56"/>
      <c r="SFV111" s="57"/>
      <c r="SFW111" s="57"/>
      <c r="SFX111" s="58"/>
      <c r="SFY111" s="49"/>
      <c r="SFZ111" s="50"/>
      <c r="SGA111" s="49"/>
      <c r="SGB111" s="109"/>
      <c r="SGC111" s="52"/>
      <c r="SGD111" s="52"/>
      <c r="SGE111" s="55"/>
      <c r="SGF111" s="55"/>
      <c r="SGG111" s="55"/>
      <c r="SGH111" s="51"/>
      <c r="SGI111" s="51"/>
      <c r="SGJ111" s="51"/>
      <c r="SGK111" s="56"/>
      <c r="SGL111" s="57"/>
      <c r="SGM111" s="57"/>
      <c r="SGN111" s="58"/>
      <c r="SGO111" s="49"/>
      <c r="SGP111" s="50"/>
      <c r="SGQ111" s="49"/>
      <c r="SGR111" s="109"/>
      <c r="SGS111" s="52"/>
      <c r="SGT111" s="52"/>
      <c r="SGU111" s="55"/>
      <c r="SGV111" s="55"/>
      <c r="SGW111" s="55"/>
      <c r="SGX111" s="51"/>
      <c r="SGY111" s="51"/>
      <c r="SGZ111" s="51"/>
      <c r="SHA111" s="56"/>
      <c r="SHB111" s="57"/>
      <c r="SHC111" s="57"/>
      <c r="SHD111" s="58"/>
      <c r="SHE111" s="49"/>
      <c r="SHF111" s="50"/>
      <c r="SHG111" s="49"/>
      <c r="SHH111" s="109"/>
      <c r="SHI111" s="52"/>
      <c r="SHJ111" s="52"/>
      <c r="SHK111" s="55"/>
      <c r="SHL111" s="55"/>
      <c r="SHM111" s="55"/>
      <c r="SHN111" s="51"/>
      <c r="SHO111" s="51"/>
      <c r="SHP111" s="51"/>
      <c r="SHQ111" s="56"/>
      <c r="SHR111" s="57"/>
      <c r="SHS111" s="57"/>
      <c r="SHT111" s="58"/>
      <c r="SHU111" s="49"/>
      <c r="SHV111" s="50"/>
      <c r="SHW111" s="49"/>
      <c r="SHX111" s="109"/>
      <c r="SHY111" s="52"/>
      <c r="SHZ111" s="52"/>
      <c r="SIA111" s="55"/>
      <c r="SIB111" s="55"/>
      <c r="SIC111" s="55"/>
      <c r="SID111" s="51"/>
      <c r="SIE111" s="51"/>
      <c r="SIF111" s="51"/>
      <c r="SIG111" s="56"/>
      <c r="SIH111" s="57"/>
      <c r="SII111" s="57"/>
      <c r="SIJ111" s="58"/>
      <c r="SIK111" s="49"/>
      <c r="SIL111" s="50"/>
      <c r="SIM111" s="49"/>
      <c r="SIN111" s="109"/>
      <c r="SIO111" s="52"/>
      <c r="SIP111" s="52"/>
      <c r="SIQ111" s="55"/>
      <c r="SIR111" s="55"/>
      <c r="SIS111" s="55"/>
      <c r="SIT111" s="51"/>
      <c r="SIU111" s="51"/>
      <c r="SIV111" s="51"/>
      <c r="SIW111" s="56"/>
      <c r="SIX111" s="57"/>
      <c r="SIY111" s="57"/>
      <c r="SIZ111" s="58"/>
      <c r="SJA111" s="49"/>
      <c r="SJB111" s="50"/>
      <c r="SJC111" s="49"/>
      <c r="SJD111" s="109"/>
      <c r="SJE111" s="52"/>
      <c r="SJF111" s="52"/>
      <c r="SJG111" s="55"/>
      <c r="SJH111" s="55"/>
      <c r="SJI111" s="55"/>
      <c r="SJJ111" s="51"/>
      <c r="SJK111" s="51"/>
      <c r="SJL111" s="51"/>
      <c r="SJM111" s="56"/>
      <c r="SJN111" s="57"/>
      <c r="SJO111" s="57"/>
      <c r="SJP111" s="58"/>
      <c r="SJQ111" s="49"/>
      <c r="SJR111" s="50"/>
      <c r="SJS111" s="49"/>
      <c r="SJT111" s="109"/>
      <c r="SJU111" s="52"/>
      <c r="SJV111" s="52"/>
      <c r="SJW111" s="55"/>
      <c r="SJX111" s="55"/>
      <c r="SJY111" s="55"/>
      <c r="SJZ111" s="51"/>
      <c r="SKA111" s="51"/>
      <c r="SKB111" s="51"/>
      <c r="SKC111" s="56"/>
      <c r="SKD111" s="57"/>
      <c r="SKE111" s="57"/>
      <c r="SKF111" s="58"/>
      <c r="SKG111" s="49"/>
      <c r="SKH111" s="50"/>
      <c r="SKI111" s="49"/>
      <c r="SKJ111" s="109"/>
      <c r="SKK111" s="52"/>
      <c r="SKL111" s="52"/>
      <c r="SKM111" s="55"/>
      <c r="SKN111" s="55"/>
      <c r="SKO111" s="55"/>
      <c r="SKP111" s="51"/>
      <c r="SKQ111" s="51"/>
      <c r="SKR111" s="51"/>
      <c r="SKS111" s="56"/>
      <c r="SKT111" s="57"/>
      <c r="SKU111" s="57"/>
      <c r="SKV111" s="58"/>
      <c r="SKW111" s="49"/>
      <c r="SKX111" s="50"/>
      <c r="SKY111" s="49"/>
      <c r="SKZ111" s="109"/>
      <c r="SLA111" s="52"/>
      <c r="SLB111" s="52"/>
      <c r="SLC111" s="55"/>
      <c r="SLD111" s="55"/>
      <c r="SLE111" s="55"/>
      <c r="SLF111" s="51"/>
      <c r="SLG111" s="51"/>
      <c r="SLH111" s="51"/>
      <c r="SLI111" s="56"/>
      <c r="SLJ111" s="57"/>
      <c r="SLK111" s="57"/>
      <c r="SLL111" s="58"/>
      <c r="SLM111" s="49"/>
      <c r="SLN111" s="50"/>
      <c r="SLO111" s="49"/>
      <c r="SLP111" s="109"/>
      <c r="SLQ111" s="52"/>
      <c r="SLR111" s="52"/>
      <c r="SLS111" s="55"/>
      <c r="SLT111" s="55"/>
      <c r="SLU111" s="55"/>
      <c r="SLV111" s="51"/>
      <c r="SLW111" s="51"/>
      <c r="SLX111" s="51"/>
      <c r="SLY111" s="56"/>
      <c r="SLZ111" s="57"/>
      <c r="SMA111" s="57"/>
      <c r="SMB111" s="58"/>
      <c r="SMC111" s="49"/>
      <c r="SMD111" s="50"/>
      <c r="SME111" s="49"/>
      <c r="SMF111" s="109"/>
      <c r="SMG111" s="52"/>
      <c r="SMH111" s="52"/>
      <c r="SMI111" s="55"/>
      <c r="SMJ111" s="55"/>
      <c r="SMK111" s="55"/>
      <c r="SML111" s="51"/>
      <c r="SMM111" s="51"/>
      <c r="SMN111" s="51"/>
      <c r="SMO111" s="56"/>
      <c r="SMP111" s="57"/>
      <c r="SMQ111" s="57"/>
      <c r="SMR111" s="58"/>
      <c r="SMS111" s="49"/>
      <c r="SMT111" s="50"/>
      <c r="SMU111" s="49"/>
      <c r="SMV111" s="109"/>
      <c r="SMW111" s="52"/>
      <c r="SMX111" s="52"/>
      <c r="SMY111" s="55"/>
      <c r="SMZ111" s="55"/>
      <c r="SNA111" s="55"/>
      <c r="SNB111" s="51"/>
      <c r="SNC111" s="51"/>
      <c r="SND111" s="51"/>
      <c r="SNE111" s="56"/>
      <c r="SNF111" s="57"/>
      <c r="SNG111" s="57"/>
      <c r="SNH111" s="58"/>
      <c r="SNI111" s="49"/>
      <c r="SNJ111" s="50"/>
      <c r="SNK111" s="49"/>
      <c r="SNL111" s="109"/>
      <c r="SNM111" s="52"/>
      <c r="SNN111" s="52"/>
      <c r="SNO111" s="55"/>
      <c r="SNP111" s="55"/>
      <c r="SNQ111" s="55"/>
      <c r="SNR111" s="51"/>
      <c r="SNS111" s="51"/>
      <c r="SNT111" s="51"/>
      <c r="SNU111" s="56"/>
      <c r="SNV111" s="57"/>
      <c r="SNW111" s="57"/>
      <c r="SNX111" s="58"/>
      <c r="SNY111" s="49"/>
      <c r="SNZ111" s="50"/>
      <c r="SOA111" s="49"/>
      <c r="SOB111" s="109"/>
      <c r="SOC111" s="52"/>
      <c r="SOD111" s="52"/>
      <c r="SOE111" s="55"/>
      <c r="SOF111" s="55"/>
      <c r="SOG111" s="55"/>
      <c r="SOH111" s="51"/>
      <c r="SOI111" s="51"/>
      <c r="SOJ111" s="51"/>
      <c r="SOK111" s="56"/>
      <c r="SOL111" s="57"/>
      <c r="SOM111" s="57"/>
      <c r="SON111" s="58"/>
      <c r="SOO111" s="49"/>
      <c r="SOP111" s="50"/>
      <c r="SOQ111" s="49"/>
      <c r="SOR111" s="109"/>
      <c r="SOS111" s="52"/>
      <c r="SOT111" s="52"/>
      <c r="SOU111" s="55"/>
      <c r="SOV111" s="55"/>
      <c r="SOW111" s="55"/>
      <c r="SOX111" s="51"/>
      <c r="SOY111" s="51"/>
      <c r="SOZ111" s="51"/>
      <c r="SPA111" s="56"/>
      <c r="SPB111" s="57"/>
      <c r="SPC111" s="57"/>
      <c r="SPD111" s="58"/>
      <c r="SPE111" s="49"/>
      <c r="SPF111" s="50"/>
      <c r="SPG111" s="49"/>
      <c r="SPH111" s="109"/>
      <c r="SPI111" s="52"/>
      <c r="SPJ111" s="52"/>
      <c r="SPK111" s="55"/>
      <c r="SPL111" s="55"/>
      <c r="SPM111" s="55"/>
      <c r="SPN111" s="51"/>
      <c r="SPO111" s="51"/>
      <c r="SPP111" s="51"/>
      <c r="SPQ111" s="56"/>
      <c r="SPR111" s="57"/>
      <c r="SPS111" s="57"/>
      <c r="SPT111" s="58"/>
      <c r="SPU111" s="49"/>
      <c r="SPV111" s="50"/>
      <c r="SPW111" s="49"/>
      <c r="SPX111" s="109"/>
      <c r="SPY111" s="52"/>
      <c r="SPZ111" s="52"/>
      <c r="SQA111" s="55"/>
      <c r="SQB111" s="55"/>
      <c r="SQC111" s="55"/>
      <c r="SQD111" s="51"/>
      <c r="SQE111" s="51"/>
      <c r="SQF111" s="51"/>
      <c r="SQG111" s="56"/>
      <c r="SQH111" s="57"/>
      <c r="SQI111" s="57"/>
      <c r="SQJ111" s="58"/>
      <c r="SQK111" s="49"/>
      <c r="SQL111" s="50"/>
      <c r="SQM111" s="49"/>
      <c r="SQN111" s="109"/>
      <c r="SQO111" s="52"/>
      <c r="SQP111" s="52"/>
      <c r="SQQ111" s="55"/>
      <c r="SQR111" s="55"/>
      <c r="SQS111" s="55"/>
      <c r="SQT111" s="51"/>
      <c r="SQU111" s="51"/>
      <c r="SQV111" s="51"/>
      <c r="SQW111" s="56"/>
      <c r="SQX111" s="57"/>
      <c r="SQY111" s="57"/>
      <c r="SQZ111" s="58"/>
      <c r="SRA111" s="49"/>
      <c r="SRB111" s="50"/>
      <c r="SRC111" s="49"/>
      <c r="SRD111" s="109"/>
      <c r="SRE111" s="52"/>
      <c r="SRF111" s="52"/>
      <c r="SRG111" s="55"/>
      <c r="SRH111" s="55"/>
      <c r="SRI111" s="55"/>
      <c r="SRJ111" s="51"/>
      <c r="SRK111" s="51"/>
      <c r="SRL111" s="51"/>
      <c r="SRM111" s="56"/>
      <c r="SRN111" s="57"/>
      <c r="SRO111" s="57"/>
      <c r="SRP111" s="58"/>
      <c r="SRQ111" s="49"/>
      <c r="SRR111" s="50"/>
      <c r="SRS111" s="49"/>
      <c r="SRT111" s="109"/>
      <c r="SRU111" s="52"/>
      <c r="SRV111" s="52"/>
      <c r="SRW111" s="55"/>
      <c r="SRX111" s="55"/>
      <c r="SRY111" s="55"/>
      <c r="SRZ111" s="51"/>
      <c r="SSA111" s="51"/>
      <c r="SSB111" s="51"/>
      <c r="SSC111" s="56"/>
      <c r="SSD111" s="57"/>
      <c r="SSE111" s="57"/>
      <c r="SSF111" s="58"/>
      <c r="SSG111" s="49"/>
      <c r="SSH111" s="50"/>
      <c r="SSI111" s="49"/>
      <c r="SSJ111" s="109"/>
      <c r="SSK111" s="52"/>
      <c r="SSL111" s="52"/>
      <c r="SSM111" s="55"/>
      <c r="SSN111" s="55"/>
      <c r="SSO111" s="55"/>
      <c r="SSP111" s="51"/>
      <c r="SSQ111" s="51"/>
      <c r="SSR111" s="51"/>
      <c r="SSS111" s="56"/>
      <c r="SST111" s="57"/>
      <c r="SSU111" s="57"/>
      <c r="SSV111" s="58"/>
      <c r="SSW111" s="49"/>
      <c r="SSX111" s="50"/>
      <c r="SSY111" s="49"/>
      <c r="SSZ111" s="109"/>
      <c r="STA111" s="52"/>
      <c r="STB111" s="52"/>
      <c r="STC111" s="55"/>
      <c r="STD111" s="55"/>
      <c r="STE111" s="55"/>
      <c r="STF111" s="51"/>
      <c r="STG111" s="51"/>
      <c r="STH111" s="51"/>
      <c r="STI111" s="56"/>
      <c r="STJ111" s="57"/>
      <c r="STK111" s="57"/>
      <c r="STL111" s="58"/>
      <c r="STM111" s="49"/>
      <c r="STN111" s="50"/>
      <c r="STO111" s="49"/>
      <c r="STP111" s="109"/>
      <c r="STQ111" s="52"/>
      <c r="STR111" s="52"/>
      <c r="STS111" s="55"/>
      <c r="STT111" s="55"/>
      <c r="STU111" s="55"/>
      <c r="STV111" s="51"/>
      <c r="STW111" s="51"/>
      <c r="STX111" s="51"/>
      <c r="STY111" s="56"/>
      <c r="STZ111" s="57"/>
      <c r="SUA111" s="57"/>
      <c r="SUB111" s="58"/>
      <c r="SUC111" s="49"/>
      <c r="SUD111" s="50"/>
      <c r="SUE111" s="49"/>
      <c r="SUF111" s="109"/>
      <c r="SUG111" s="52"/>
      <c r="SUH111" s="52"/>
      <c r="SUI111" s="55"/>
      <c r="SUJ111" s="55"/>
      <c r="SUK111" s="55"/>
      <c r="SUL111" s="51"/>
      <c r="SUM111" s="51"/>
      <c r="SUN111" s="51"/>
      <c r="SUO111" s="56"/>
      <c r="SUP111" s="57"/>
      <c r="SUQ111" s="57"/>
      <c r="SUR111" s="58"/>
      <c r="SUS111" s="49"/>
      <c r="SUT111" s="50"/>
      <c r="SUU111" s="49"/>
      <c r="SUV111" s="109"/>
      <c r="SUW111" s="52"/>
      <c r="SUX111" s="52"/>
      <c r="SUY111" s="55"/>
      <c r="SUZ111" s="55"/>
      <c r="SVA111" s="55"/>
      <c r="SVB111" s="51"/>
      <c r="SVC111" s="51"/>
      <c r="SVD111" s="51"/>
      <c r="SVE111" s="56"/>
      <c r="SVF111" s="57"/>
      <c r="SVG111" s="57"/>
      <c r="SVH111" s="58"/>
      <c r="SVI111" s="49"/>
      <c r="SVJ111" s="50"/>
      <c r="SVK111" s="49"/>
      <c r="SVL111" s="109"/>
      <c r="SVM111" s="52"/>
      <c r="SVN111" s="52"/>
      <c r="SVO111" s="55"/>
      <c r="SVP111" s="55"/>
      <c r="SVQ111" s="55"/>
      <c r="SVR111" s="51"/>
      <c r="SVS111" s="51"/>
      <c r="SVT111" s="51"/>
      <c r="SVU111" s="56"/>
      <c r="SVV111" s="57"/>
      <c r="SVW111" s="57"/>
      <c r="SVX111" s="58"/>
      <c r="SVY111" s="49"/>
      <c r="SVZ111" s="50"/>
      <c r="SWA111" s="49"/>
      <c r="SWB111" s="109"/>
      <c r="SWC111" s="52"/>
      <c r="SWD111" s="52"/>
      <c r="SWE111" s="55"/>
      <c r="SWF111" s="55"/>
      <c r="SWG111" s="55"/>
      <c r="SWH111" s="51"/>
      <c r="SWI111" s="51"/>
      <c r="SWJ111" s="51"/>
      <c r="SWK111" s="56"/>
      <c r="SWL111" s="57"/>
      <c r="SWM111" s="57"/>
      <c r="SWN111" s="58"/>
      <c r="SWO111" s="49"/>
      <c r="SWP111" s="50"/>
      <c r="SWQ111" s="49"/>
      <c r="SWR111" s="109"/>
      <c r="SWS111" s="52"/>
      <c r="SWT111" s="52"/>
      <c r="SWU111" s="55"/>
      <c r="SWV111" s="55"/>
      <c r="SWW111" s="55"/>
      <c r="SWX111" s="51"/>
      <c r="SWY111" s="51"/>
      <c r="SWZ111" s="51"/>
      <c r="SXA111" s="56"/>
      <c r="SXB111" s="57"/>
      <c r="SXC111" s="57"/>
      <c r="SXD111" s="58"/>
      <c r="SXE111" s="49"/>
      <c r="SXF111" s="50"/>
      <c r="SXG111" s="49"/>
      <c r="SXH111" s="109"/>
      <c r="SXI111" s="52"/>
      <c r="SXJ111" s="52"/>
      <c r="SXK111" s="55"/>
      <c r="SXL111" s="55"/>
      <c r="SXM111" s="55"/>
      <c r="SXN111" s="51"/>
      <c r="SXO111" s="51"/>
      <c r="SXP111" s="51"/>
      <c r="SXQ111" s="56"/>
      <c r="SXR111" s="57"/>
      <c r="SXS111" s="57"/>
      <c r="SXT111" s="58"/>
      <c r="SXU111" s="49"/>
      <c r="SXV111" s="50"/>
      <c r="SXW111" s="49"/>
      <c r="SXX111" s="109"/>
      <c r="SXY111" s="52"/>
      <c r="SXZ111" s="52"/>
      <c r="SYA111" s="55"/>
      <c r="SYB111" s="55"/>
      <c r="SYC111" s="55"/>
      <c r="SYD111" s="51"/>
      <c r="SYE111" s="51"/>
      <c r="SYF111" s="51"/>
      <c r="SYG111" s="56"/>
      <c r="SYH111" s="57"/>
      <c r="SYI111" s="57"/>
      <c r="SYJ111" s="58"/>
      <c r="SYK111" s="49"/>
      <c r="SYL111" s="50"/>
      <c r="SYM111" s="49"/>
      <c r="SYN111" s="109"/>
      <c r="SYO111" s="52"/>
      <c r="SYP111" s="52"/>
      <c r="SYQ111" s="55"/>
      <c r="SYR111" s="55"/>
      <c r="SYS111" s="55"/>
      <c r="SYT111" s="51"/>
      <c r="SYU111" s="51"/>
      <c r="SYV111" s="51"/>
      <c r="SYW111" s="56"/>
      <c r="SYX111" s="57"/>
      <c r="SYY111" s="57"/>
      <c r="SYZ111" s="58"/>
      <c r="SZA111" s="49"/>
      <c r="SZB111" s="50"/>
      <c r="SZC111" s="49"/>
      <c r="SZD111" s="109"/>
      <c r="SZE111" s="52"/>
      <c r="SZF111" s="52"/>
      <c r="SZG111" s="55"/>
      <c r="SZH111" s="55"/>
      <c r="SZI111" s="55"/>
      <c r="SZJ111" s="51"/>
      <c r="SZK111" s="51"/>
      <c r="SZL111" s="51"/>
      <c r="SZM111" s="56"/>
      <c r="SZN111" s="57"/>
      <c r="SZO111" s="57"/>
      <c r="SZP111" s="58"/>
      <c r="SZQ111" s="49"/>
      <c r="SZR111" s="50"/>
      <c r="SZS111" s="49"/>
      <c r="SZT111" s="109"/>
      <c r="SZU111" s="52"/>
      <c r="SZV111" s="52"/>
      <c r="SZW111" s="55"/>
      <c r="SZX111" s="55"/>
      <c r="SZY111" s="55"/>
      <c r="SZZ111" s="51"/>
      <c r="TAA111" s="51"/>
      <c r="TAB111" s="51"/>
      <c r="TAC111" s="56"/>
      <c r="TAD111" s="57"/>
      <c r="TAE111" s="57"/>
      <c r="TAF111" s="58"/>
      <c r="TAG111" s="49"/>
      <c r="TAH111" s="50"/>
      <c r="TAI111" s="49"/>
      <c r="TAJ111" s="109"/>
      <c r="TAK111" s="52"/>
      <c r="TAL111" s="52"/>
      <c r="TAM111" s="55"/>
      <c r="TAN111" s="55"/>
      <c r="TAO111" s="55"/>
      <c r="TAP111" s="51"/>
      <c r="TAQ111" s="51"/>
      <c r="TAR111" s="51"/>
      <c r="TAS111" s="56"/>
      <c r="TAT111" s="57"/>
      <c r="TAU111" s="57"/>
      <c r="TAV111" s="58"/>
      <c r="TAW111" s="49"/>
      <c r="TAX111" s="50"/>
      <c r="TAY111" s="49"/>
      <c r="TAZ111" s="109"/>
      <c r="TBA111" s="52"/>
      <c r="TBB111" s="52"/>
      <c r="TBC111" s="55"/>
      <c r="TBD111" s="55"/>
      <c r="TBE111" s="55"/>
      <c r="TBF111" s="51"/>
      <c r="TBG111" s="51"/>
      <c r="TBH111" s="51"/>
      <c r="TBI111" s="56"/>
      <c r="TBJ111" s="57"/>
      <c r="TBK111" s="57"/>
      <c r="TBL111" s="58"/>
      <c r="TBM111" s="49"/>
      <c r="TBN111" s="50"/>
      <c r="TBO111" s="49"/>
      <c r="TBP111" s="109"/>
      <c r="TBQ111" s="52"/>
      <c r="TBR111" s="52"/>
      <c r="TBS111" s="55"/>
      <c r="TBT111" s="55"/>
      <c r="TBU111" s="55"/>
      <c r="TBV111" s="51"/>
      <c r="TBW111" s="51"/>
      <c r="TBX111" s="51"/>
      <c r="TBY111" s="56"/>
      <c r="TBZ111" s="57"/>
      <c r="TCA111" s="57"/>
      <c r="TCB111" s="58"/>
      <c r="TCC111" s="49"/>
      <c r="TCD111" s="50"/>
      <c r="TCE111" s="49"/>
      <c r="TCF111" s="109"/>
      <c r="TCG111" s="52"/>
      <c r="TCH111" s="52"/>
      <c r="TCI111" s="55"/>
      <c r="TCJ111" s="55"/>
      <c r="TCK111" s="55"/>
      <c r="TCL111" s="51"/>
      <c r="TCM111" s="51"/>
      <c r="TCN111" s="51"/>
      <c r="TCO111" s="56"/>
      <c r="TCP111" s="57"/>
      <c r="TCQ111" s="57"/>
      <c r="TCR111" s="58"/>
      <c r="TCS111" s="49"/>
      <c r="TCT111" s="50"/>
      <c r="TCU111" s="49"/>
      <c r="TCV111" s="109"/>
      <c r="TCW111" s="52"/>
      <c r="TCX111" s="52"/>
      <c r="TCY111" s="55"/>
      <c r="TCZ111" s="55"/>
      <c r="TDA111" s="55"/>
      <c r="TDB111" s="51"/>
      <c r="TDC111" s="51"/>
      <c r="TDD111" s="51"/>
      <c r="TDE111" s="56"/>
      <c r="TDF111" s="57"/>
      <c r="TDG111" s="57"/>
      <c r="TDH111" s="58"/>
      <c r="TDI111" s="49"/>
      <c r="TDJ111" s="50"/>
      <c r="TDK111" s="49"/>
      <c r="TDL111" s="109"/>
      <c r="TDM111" s="52"/>
      <c r="TDN111" s="52"/>
      <c r="TDO111" s="55"/>
      <c r="TDP111" s="55"/>
      <c r="TDQ111" s="55"/>
      <c r="TDR111" s="51"/>
      <c r="TDS111" s="51"/>
      <c r="TDT111" s="51"/>
      <c r="TDU111" s="56"/>
      <c r="TDV111" s="57"/>
      <c r="TDW111" s="57"/>
      <c r="TDX111" s="58"/>
      <c r="TDY111" s="49"/>
      <c r="TDZ111" s="50"/>
      <c r="TEA111" s="49"/>
      <c r="TEB111" s="109"/>
      <c r="TEC111" s="52"/>
      <c r="TED111" s="52"/>
      <c r="TEE111" s="55"/>
      <c r="TEF111" s="55"/>
      <c r="TEG111" s="55"/>
      <c r="TEH111" s="51"/>
      <c r="TEI111" s="51"/>
      <c r="TEJ111" s="51"/>
      <c r="TEK111" s="56"/>
      <c r="TEL111" s="57"/>
      <c r="TEM111" s="57"/>
      <c r="TEN111" s="58"/>
      <c r="TEO111" s="49"/>
      <c r="TEP111" s="50"/>
      <c r="TEQ111" s="49"/>
      <c r="TER111" s="109"/>
      <c r="TES111" s="52"/>
      <c r="TET111" s="52"/>
      <c r="TEU111" s="55"/>
      <c r="TEV111" s="55"/>
      <c r="TEW111" s="55"/>
      <c r="TEX111" s="51"/>
      <c r="TEY111" s="51"/>
      <c r="TEZ111" s="51"/>
      <c r="TFA111" s="56"/>
      <c r="TFB111" s="57"/>
      <c r="TFC111" s="57"/>
      <c r="TFD111" s="58"/>
      <c r="TFE111" s="49"/>
      <c r="TFF111" s="50"/>
      <c r="TFG111" s="49"/>
      <c r="TFH111" s="109"/>
      <c r="TFI111" s="52"/>
      <c r="TFJ111" s="52"/>
      <c r="TFK111" s="55"/>
      <c r="TFL111" s="55"/>
      <c r="TFM111" s="55"/>
      <c r="TFN111" s="51"/>
      <c r="TFO111" s="51"/>
      <c r="TFP111" s="51"/>
      <c r="TFQ111" s="56"/>
      <c r="TFR111" s="57"/>
      <c r="TFS111" s="57"/>
      <c r="TFT111" s="58"/>
      <c r="TFU111" s="49"/>
      <c r="TFV111" s="50"/>
      <c r="TFW111" s="49"/>
      <c r="TFX111" s="109"/>
      <c r="TFY111" s="52"/>
      <c r="TFZ111" s="52"/>
      <c r="TGA111" s="55"/>
      <c r="TGB111" s="55"/>
      <c r="TGC111" s="55"/>
      <c r="TGD111" s="51"/>
      <c r="TGE111" s="51"/>
      <c r="TGF111" s="51"/>
      <c r="TGG111" s="56"/>
      <c r="TGH111" s="57"/>
      <c r="TGI111" s="57"/>
      <c r="TGJ111" s="58"/>
      <c r="TGK111" s="49"/>
      <c r="TGL111" s="50"/>
      <c r="TGM111" s="49"/>
      <c r="TGN111" s="109"/>
      <c r="TGO111" s="52"/>
      <c r="TGP111" s="52"/>
      <c r="TGQ111" s="55"/>
      <c r="TGR111" s="55"/>
      <c r="TGS111" s="55"/>
      <c r="TGT111" s="51"/>
      <c r="TGU111" s="51"/>
      <c r="TGV111" s="51"/>
      <c r="TGW111" s="56"/>
      <c r="TGX111" s="57"/>
      <c r="TGY111" s="57"/>
      <c r="TGZ111" s="58"/>
      <c r="THA111" s="49"/>
      <c r="THB111" s="50"/>
      <c r="THC111" s="49"/>
      <c r="THD111" s="109"/>
      <c r="THE111" s="52"/>
      <c r="THF111" s="52"/>
      <c r="THG111" s="55"/>
      <c r="THH111" s="55"/>
      <c r="THI111" s="55"/>
      <c r="THJ111" s="51"/>
      <c r="THK111" s="51"/>
      <c r="THL111" s="51"/>
      <c r="THM111" s="56"/>
      <c r="THN111" s="57"/>
      <c r="THO111" s="57"/>
      <c r="THP111" s="58"/>
      <c r="THQ111" s="49"/>
      <c r="THR111" s="50"/>
      <c r="THS111" s="49"/>
      <c r="THT111" s="109"/>
      <c r="THU111" s="52"/>
      <c r="THV111" s="52"/>
      <c r="THW111" s="55"/>
      <c r="THX111" s="55"/>
      <c r="THY111" s="55"/>
      <c r="THZ111" s="51"/>
      <c r="TIA111" s="51"/>
      <c r="TIB111" s="51"/>
      <c r="TIC111" s="56"/>
      <c r="TID111" s="57"/>
      <c r="TIE111" s="57"/>
      <c r="TIF111" s="58"/>
      <c r="TIG111" s="49"/>
      <c r="TIH111" s="50"/>
      <c r="TII111" s="49"/>
      <c r="TIJ111" s="109"/>
      <c r="TIK111" s="52"/>
      <c r="TIL111" s="52"/>
      <c r="TIM111" s="55"/>
      <c r="TIN111" s="55"/>
      <c r="TIO111" s="55"/>
      <c r="TIP111" s="51"/>
      <c r="TIQ111" s="51"/>
      <c r="TIR111" s="51"/>
      <c r="TIS111" s="56"/>
      <c r="TIT111" s="57"/>
      <c r="TIU111" s="57"/>
      <c r="TIV111" s="58"/>
      <c r="TIW111" s="49"/>
      <c r="TIX111" s="50"/>
      <c r="TIY111" s="49"/>
      <c r="TIZ111" s="109"/>
      <c r="TJA111" s="52"/>
      <c r="TJB111" s="52"/>
      <c r="TJC111" s="55"/>
      <c r="TJD111" s="55"/>
      <c r="TJE111" s="55"/>
      <c r="TJF111" s="51"/>
      <c r="TJG111" s="51"/>
      <c r="TJH111" s="51"/>
      <c r="TJI111" s="56"/>
      <c r="TJJ111" s="57"/>
      <c r="TJK111" s="57"/>
      <c r="TJL111" s="58"/>
      <c r="TJM111" s="49"/>
      <c r="TJN111" s="50"/>
      <c r="TJO111" s="49"/>
      <c r="TJP111" s="109"/>
      <c r="TJQ111" s="52"/>
      <c r="TJR111" s="52"/>
      <c r="TJS111" s="55"/>
      <c r="TJT111" s="55"/>
      <c r="TJU111" s="55"/>
      <c r="TJV111" s="51"/>
      <c r="TJW111" s="51"/>
      <c r="TJX111" s="51"/>
      <c r="TJY111" s="56"/>
      <c r="TJZ111" s="57"/>
      <c r="TKA111" s="57"/>
      <c r="TKB111" s="58"/>
      <c r="TKC111" s="49"/>
      <c r="TKD111" s="50"/>
      <c r="TKE111" s="49"/>
      <c r="TKF111" s="109"/>
      <c r="TKG111" s="52"/>
      <c r="TKH111" s="52"/>
      <c r="TKI111" s="55"/>
      <c r="TKJ111" s="55"/>
      <c r="TKK111" s="55"/>
      <c r="TKL111" s="51"/>
      <c r="TKM111" s="51"/>
      <c r="TKN111" s="51"/>
      <c r="TKO111" s="56"/>
      <c r="TKP111" s="57"/>
      <c r="TKQ111" s="57"/>
      <c r="TKR111" s="58"/>
      <c r="TKS111" s="49"/>
      <c r="TKT111" s="50"/>
      <c r="TKU111" s="49"/>
      <c r="TKV111" s="109"/>
      <c r="TKW111" s="52"/>
      <c r="TKX111" s="52"/>
      <c r="TKY111" s="55"/>
      <c r="TKZ111" s="55"/>
      <c r="TLA111" s="55"/>
      <c r="TLB111" s="51"/>
      <c r="TLC111" s="51"/>
      <c r="TLD111" s="51"/>
      <c r="TLE111" s="56"/>
      <c r="TLF111" s="57"/>
      <c r="TLG111" s="57"/>
      <c r="TLH111" s="58"/>
      <c r="TLI111" s="49"/>
      <c r="TLJ111" s="50"/>
      <c r="TLK111" s="49"/>
      <c r="TLL111" s="109"/>
      <c r="TLM111" s="52"/>
      <c r="TLN111" s="52"/>
      <c r="TLO111" s="55"/>
      <c r="TLP111" s="55"/>
      <c r="TLQ111" s="55"/>
      <c r="TLR111" s="51"/>
      <c r="TLS111" s="51"/>
      <c r="TLT111" s="51"/>
      <c r="TLU111" s="56"/>
      <c r="TLV111" s="57"/>
      <c r="TLW111" s="57"/>
      <c r="TLX111" s="58"/>
      <c r="TLY111" s="49"/>
      <c r="TLZ111" s="50"/>
      <c r="TMA111" s="49"/>
      <c r="TMB111" s="109"/>
      <c r="TMC111" s="52"/>
      <c r="TMD111" s="52"/>
      <c r="TME111" s="55"/>
      <c r="TMF111" s="55"/>
      <c r="TMG111" s="55"/>
      <c r="TMH111" s="51"/>
      <c r="TMI111" s="51"/>
      <c r="TMJ111" s="51"/>
      <c r="TMK111" s="56"/>
      <c r="TML111" s="57"/>
      <c r="TMM111" s="57"/>
      <c r="TMN111" s="58"/>
      <c r="TMO111" s="49"/>
      <c r="TMP111" s="50"/>
      <c r="TMQ111" s="49"/>
      <c r="TMR111" s="109"/>
      <c r="TMS111" s="52"/>
      <c r="TMT111" s="52"/>
      <c r="TMU111" s="55"/>
      <c r="TMV111" s="55"/>
      <c r="TMW111" s="55"/>
      <c r="TMX111" s="51"/>
      <c r="TMY111" s="51"/>
      <c r="TMZ111" s="51"/>
      <c r="TNA111" s="56"/>
      <c r="TNB111" s="57"/>
      <c r="TNC111" s="57"/>
      <c r="TND111" s="58"/>
      <c r="TNE111" s="49"/>
      <c r="TNF111" s="50"/>
      <c r="TNG111" s="49"/>
      <c r="TNH111" s="109"/>
      <c r="TNI111" s="52"/>
      <c r="TNJ111" s="52"/>
      <c r="TNK111" s="55"/>
      <c r="TNL111" s="55"/>
      <c r="TNM111" s="55"/>
      <c r="TNN111" s="51"/>
      <c r="TNO111" s="51"/>
      <c r="TNP111" s="51"/>
      <c r="TNQ111" s="56"/>
      <c r="TNR111" s="57"/>
      <c r="TNS111" s="57"/>
      <c r="TNT111" s="58"/>
      <c r="TNU111" s="49"/>
      <c r="TNV111" s="50"/>
      <c r="TNW111" s="49"/>
      <c r="TNX111" s="109"/>
      <c r="TNY111" s="52"/>
      <c r="TNZ111" s="52"/>
      <c r="TOA111" s="55"/>
      <c r="TOB111" s="55"/>
      <c r="TOC111" s="55"/>
      <c r="TOD111" s="51"/>
      <c r="TOE111" s="51"/>
      <c r="TOF111" s="51"/>
      <c r="TOG111" s="56"/>
      <c r="TOH111" s="57"/>
      <c r="TOI111" s="57"/>
      <c r="TOJ111" s="58"/>
      <c r="TOK111" s="49"/>
      <c r="TOL111" s="50"/>
      <c r="TOM111" s="49"/>
      <c r="TON111" s="109"/>
      <c r="TOO111" s="52"/>
      <c r="TOP111" s="52"/>
      <c r="TOQ111" s="55"/>
      <c r="TOR111" s="55"/>
      <c r="TOS111" s="55"/>
      <c r="TOT111" s="51"/>
      <c r="TOU111" s="51"/>
      <c r="TOV111" s="51"/>
      <c r="TOW111" s="56"/>
      <c r="TOX111" s="57"/>
      <c r="TOY111" s="57"/>
      <c r="TOZ111" s="58"/>
      <c r="TPA111" s="49"/>
      <c r="TPB111" s="50"/>
      <c r="TPC111" s="49"/>
      <c r="TPD111" s="109"/>
      <c r="TPE111" s="52"/>
      <c r="TPF111" s="52"/>
      <c r="TPG111" s="55"/>
      <c r="TPH111" s="55"/>
      <c r="TPI111" s="55"/>
      <c r="TPJ111" s="51"/>
      <c r="TPK111" s="51"/>
      <c r="TPL111" s="51"/>
      <c r="TPM111" s="56"/>
      <c r="TPN111" s="57"/>
      <c r="TPO111" s="57"/>
      <c r="TPP111" s="58"/>
      <c r="TPQ111" s="49"/>
      <c r="TPR111" s="50"/>
      <c r="TPS111" s="49"/>
      <c r="TPT111" s="109"/>
      <c r="TPU111" s="52"/>
      <c r="TPV111" s="52"/>
      <c r="TPW111" s="55"/>
      <c r="TPX111" s="55"/>
      <c r="TPY111" s="55"/>
      <c r="TPZ111" s="51"/>
      <c r="TQA111" s="51"/>
      <c r="TQB111" s="51"/>
      <c r="TQC111" s="56"/>
      <c r="TQD111" s="57"/>
      <c r="TQE111" s="57"/>
      <c r="TQF111" s="58"/>
      <c r="TQG111" s="49"/>
      <c r="TQH111" s="50"/>
      <c r="TQI111" s="49"/>
      <c r="TQJ111" s="109"/>
      <c r="TQK111" s="52"/>
      <c r="TQL111" s="52"/>
      <c r="TQM111" s="55"/>
      <c r="TQN111" s="55"/>
      <c r="TQO111" s="55"/>
      <c r="TQP111" s="51"/>
      <c r="TQQ111" s="51"/>
      <c r="TQR111" s="51"/>
      <c r="TQS111" s="56"/>
      <c r="TQT111" s="57"/>
      <c r="TQU111" s="57"/>
      <c r="TQV111" s="58"/>
      <c r="TQW111" s="49"/>
      <c r="TQX111" s="50"/>
      <c r="TQY111" s="49"/>
      <c r="TQZ111" s="109"/>
      <c r="TRA111" s="52"/>
      <c r="TRB111" s="52"/>
      <c r="TRC111" s="55"/>
      <c r="TRD111" s="55"/>
      <c r="TRE111" s="55"/>
      <c r="TRF111" s="51"/>
      <c r="TRG111" s="51"/>
      <c r="TRH111" s="51"/>
      <c r="TRI111" s="56"/>
      <c r="TRJ111" s="57"/>
      <c r="TRK111" s="57"/>
      <c r="TRL111" s="58"/>
      <c r="TRM111" s="49"/>
      <c r="TRN111" s="50"/>
      <c r="TRO111" s="49"/>
      <c r="TRP111" s="109"/>
      <c r="TRQ111" s="52"/>
      <c r="TRR111" s="52"/>
      <c r="TRS111" s="55"/>
      <c r="TRT111" s="55"/>
      <c r="TRU111" s="55"/>
      <c r="TRV111" s="51"/>
      <c r="TRW111" s="51"/>
      <c r="TRX111" s="51"/>
      <c r="TRY111" s="56"/>
      <c r="TRZ111" s="57"/>
      <c r="TSA111" s="57"/>
      <c r="TSB111" s="58"/>
      <c r="TSC111" s="49"/>
      <c r="TSD111" s="50"/>
      <c r="TSE111" s="49"/>
      <c r="TSF111" s="109"/>
      <c r="TSG111" s="52"/>
      <c r="TSH111" s="52"/>
      <c r="TSI111" s="55"/>
      <c r="TSJ111" s="55"/>
      <c r="TSK111" s="55"/>
      <c r="TSL111" s="51"/>
      <c r="TSM111" s="51"/>
      <c r="TSN111" s="51"/>
      <c r="TSO111" s="56"/>
      <c r="TSP111" s="57"/>
      <c r="TSQ111" s="57"/>
      <c r="TSR111" s="58"/>
      <c r="TSS111" s="49"/>
      <c r="TST111" s="50"/>
      <c r="TSU111" s="49"/>
      <c r="TSV111" s="109"/>
      <c r="TSW111" s="52"/>
      <c r="TSX111" s="52"/>
      <c r="TSY111" s="55"/>
      <c r="TSZ111" s="55"/>
      <c r="TTA111" s="55"/>
      <c r="TTB111" s="51"/>
      <c r="TTC111" s="51"/>
      <c r="TTD111" s="51"/>
      <c r="TTE111" s="56"/>
      <c r="TTF111" s="57"/>
      <c r="TTG111" s="57"/>
      <c r="TTH111" s="58"/>
      <c r="TTI111" s="49"/>
      <c r="TTJ111" s="50"/>
      <c r="TTK111" s="49"/>
      <c r="TTL111" s="109"/>
      <c r="TTM111" s="52"/>
      <c r="TTN111" s="52"/>
      <c r="TTO111" s="55"/>
      <c r="TTP111" s="55"/>
      <c r="TTQ111" s="55"/>
      <c r="TTR111" s="51"/>
      <c r="TTS111" s="51"/>
      <c r="TTT111" s="51"/>
      <c r="TTU111" s="56"/>
      <c r="TTV111" s="57"/>
      <c r="TTW111" s="57"/>
      <c r="TTX111" s="58"/>
      <c r="TTY111" s="49"/>
      <c r="TTZ111" s="50"/>
      <c r="TUA111" s="49"/>
      <c r="TUB111" s="109"/>
      <c r="TUC111" s="52"/>
      <c r="TUD111" s="52"/>
      <c r="TUE111" s="55"/>
      <c r="TUF111" s="55"/>
      <c r="TUG111" s="55"/>
      <c r="TUH111" s="51"/>
      <c r="TUI111" s="51"/>
      <c r="TUJ111" s="51"/>
      <c r="TUK111" s="56"/>
      <c r="TUL111" s="57"/>
      <c r="TUM111" s="57"/>
      <c r="TUN111" s="58"/>
      <c r="TUO111" s="49"/>
      <c r="TUP111" s="50"/>
      <c r="TUQ111" s="49"/>
      <c r="TUR111" s="109"/>
      <c r="TUS111" s="52"/>
      <c r="TUT111" s="52"/>
      <c r="TUU111" s="55"/>
      <c r="TUV111" s="55"/>
      <c r="TUW111" s="55"/>
      <c r="TUX111" s="51"/>
      <c r="TUY111" s="51"/>
      <c r="TUZ111" s="51"/>
      <c r="TVA111" s="56"/>
      <c r="TVB111" s="57"/>
      <c r="TVC111" s="57"/>
      <c r="TVD111" s="58"/>
      <c r="TVE111" s="49"/>
      <c r="TVF111" s="50"/>
      <c r="TVG111" s="49"/>
      <c r="TVH111" s="109"/>
      <c r="TVI111" s="52"/>
      <c r="TVJ111" s="52"/>
      <c r="TVK111" s="55"/>
      <c r="TVL111" s="55"/>
      <c r="TVM111" s="55"/>
      <c r="TVN111" s="51"/>
      <c r="TVO111" s="51"/>
      <c r="TVP111" s="51"/>
      <c r="TVQ111" s="56"/>
      <c r="TVR111" s="57"/>
      <c r="TVS111" s="57"/>
      <c r="TVT111" s="58"/>
      <c r="TVU111" s="49"/>
      <c r="TVV111" s="50"/>
      <c r="TVW111" s="49"/>
      <c r="TVX111" s="109"/>
      <c r="TVY111" s="52"/>
      <c r="TVZ111" s="52"/>
      <c r="TWA111" s="55"/>
      <c r="TWB111" s="55"/>
      <c r="TWC111" s="55"/>
      <c r="TWD111" s="51"/>
      <c r="TWE111" s="51"/>
      <c r="TWF111" s="51"/>
      <c r="TWG111" s="56"/>
      <c r="TWH111" s="57"/>
      <c r="TWI111" s="57"/>
      <c r="TWJ111" s="58"/>
      <c r="TWK111" s="49"/>
      <c r="TWL111" s="50"/>
      <c r="TWM111" s="49"/>
      <c r="TWN111" s="109"/>
      <c r="TWO111" s="52"/>
      <c r="TWP111" s="52"/>
      <c r="TWQ111" s="55"/>
      <c r="TWR111" s="55"/>
      <c r="TWS111" s="55"/>
      <c r="TWT111" s="51"/>
      <c r="TWU111" s="51"/>
      <c r="TWV111" s="51"/>
      <c r="TWW111" s="56"/>
      <c r="TWX111" s="57"/>
      <c r="TWY111" s="57"/>
      <c r="TWZ111" s="58"/>
      <c r="TXA111" s="49"/>
      <c r="TXB111" s="50"/>
      <c r="TXC111" s="49"/>
      <c r="TXD111" s="109"/>
      <c r="TXE111" s="52"/>
      <c r="TXF111" s="52"/>
      <c r="TXG111" s="55"/>
      <c r="TXH111" s="55"/>
      <c r="TXI111" s="55"/>
      <c r="TXJ111" s="51"/>
      <c r="TXK111" s="51"/>
      <c r="TXL111" s="51"/>
      <c r="TXM111" s="56"/>
      <c r="TXN111" s="57"/>
      <c r="TXO111" s="57"/>
      <c r="TXP111" s="58"/>
      <c r="TXQ111" s="49"/>
      <c r="TXR111" s="50"/>
      <c r="TXS111" s="49"/>
      <c r="TXT111" s="109"/>
      <c r="TXU111" s="52"/>
      <c r="TXV111" s="52"/>
      <c r="TXW111" s="55"/>
      <c r="TXX111" s="55"/>
      <c r="TXY111" s="55"/>
      <c r="TXZ111" s="51"/>
      <c r="TYA111" s="51"/>
      <c r="TYB111" s="51"/>
      <c r="TYC111" s="56"/>
      <c r="TYD111" s="57"/>
      <c r="TYE111" s="57"/>
      <c r="TYF111" s="58"/>
      <c r="TYG111" s="49"/>
      <c r="TYH111" s="50"/>
      <c r="TYI111" s="49"/>
      <c r="TYJ111" s="109"/>
      <c r="TYK111" s="52"/>
      <c r="TYL111" s="52"/>
      <c r="TYM111" s="55"/>
      <c r="TYN111" s="55"/>
      <c r="TYO111" s="55"/>
      <c r="TYP111" s="51"/>
      <c r="TYQ111" s="51"/>
      <c r="TYR111" s="51"/>
      <c r="TYS111" s="56"/>
      <c r="TYT111" s="57"/>
      <c r="TYU111" s="57"/>
      <c r="TYV111" s="58"/>
      <c r="TYW111" s="49"/>
      <c r="TYX111" s="50"/>
      <c r="TYY111" s="49"/>
      <c r="TYZ111" s="109"/>
      <c r="TZA111" s="52"/>
      <c r="TZB111" s="52"/>
      <c r="TZC111" s="55"/>
      <c r="TZD111" s="55"/>
      <c r="TZE111" s="55"/>
      <c r="TZF111" s="51"/>
      <c r="TZG111" s="51"/>
      <c r="TZH111" s="51"/>
      <c r="TZI111" s="56"/>
      <c r="TZJ111" s="57"/>
      <c r="TZK111" s="57"/>
      <c r="TZL111" s="58"/>
      <c r="TZM111" s="49"/>
      <c r="TZN111" s="50"/>
      <c r="TZO111" s="49"/>
      <c r="TZP111" s="109"/>
      <c r="TZQ111" s="52"/>
      <c r="TZR111" s="52"/>
      <c r="TZS111" s="55"/>
      <c r="TZT111" s="55"/>
      <c r="TZU111" s="55"/>
      <c r="TZV111" s="51"/>
      <c r="TZW111" s="51"/>
      <c r="TZX111" s="51"/>
      <c r="TZY111" s="56"/>
      <c r="TZZ111" s="57"/>
      <c r="UAA111" s="57"/>
      <c r="UAB111" s="58"/>
      <c r="UAC111" s="49"/>
      <c r="UAD111" s="50"/>
      <c r="UAE111" s="49"/>
      <c r="UAF111" s="109"/>
      <c r="UAG111" s="52"/>
      <c r="UAH111" s="52"/>
      <c r="UAI111" s="55"/>
      <c r="UAJ111" s="55"/>
      <c r="UAK111" s="55"/>
      <c r="UAL111" s="51"/>
      <c r="UAM111" s="51"/>
      <c r="UAN111" s="51"/>
      <c r="UAO111" s="56"/>
      <c r="UAP111" s="57"/>
      <c r="UAQ111" s="57"/>
      <c r="UAR111" s="58"/>
      <c r="UAS111" s="49"/>
      <c r="UAT111" s="50"/>
      <c r="UAU111" s="49"/>
      <c r="UAV111" s="109"/>
      <c r="UAW111" s="52"/>
      <c r="UAX111" s="52"/>
      <c r="UAY111" s="55"/>
      <c r="UAZ111" s="55"/>
      <c r="UBA111" s="55"/>
      <c r="UBB111" s="51"/>
      <c r="UBC111" s="51"/>
      <c r="UBD111" s="51"/>
      <c r="UBE111" s="56"/>
      <c r="UBF111" s="57"/>
      <c r="UBG111" s="57"/>
      <c r="UBH111" s="58"/>
      <c r="UBI111" s="49"/>
      <c r="UBJ111" s="50"/>
      <c r="UBK111" s="49"/>
      <c r="UBL111" s="109"/>
      <c r="UBM111" s="52"/>
      <c r="UBN111" s="52"/>
      <c r="UBO111" s="55"/>
      <c r="UBP111" s="55"/>
      <c r="UBQ111" s="55"/>
      <c r="UBR111" s="51"/>
      <c r="UBS111" s="51"/>
      <c r="UBT111" s="51"/>
      <c r="UBU111" s="56"/>
      <c r="UBV111" s="57"/>
      <c r="UBW111" s="57"/>
      <c r="UBX111" s="58"/>
      <c r="UBY111" s="49"/>
      <c r="UBZ111" s="50"/>
      <c r="UCA111" s="49"/>
      <c r="UCB111" s="109"/>
      <c r="UCC111" s="52"/>
      <c r="UCD111" s="52"/>
      <c r="UCE111" s="55"/>
      <c r="UCF111" s="55"/>
      <c r="UCG111" s="55"/>
      <c r="UCH111" s="51"/>
      <c r="UCI111" s="51"/>
      <c r="UCJ111" s="51"/>
      <c r="UCK111" s="56"/>
      <c r="UCL111" s="57"/>
      <c r="UCM111" s="57"/>
      <c r="UCN111" s="58"/>
      <c r="UCO111" s="49"/>
      <c r="UCP111" s="50"/>
      <c r="UCQ111" s="49"/>
      <c r="UCR111" s="109"/>
      <c r="UCS111" s="52"/>
      <c r="UCT111" s="52"/>
      <c r="UCU111" s="55"/>
      <c r="UCV111" s="55"/>
      <c r="UCW111" s="55"/>
      <c r="UCX111" s="51"/>
      <c r="UCY111" s="51"/>
      <c r="UCZ111" s="51"/>
      <c r="UDA111" s="56"/>
      <c r="UDB111" s="57"/>
      <c r="UDC111" s="57"/>
      <c r="UDD111" s="58"/>
      <c r="UDE111" s="49"/>
      <c r="UDF111" s="50"/>
      <c r="UDG111" s="49"/>
      <c r="UDH111" s="109"/>
      <c r="UDI111" s="52"/>
      <c r="UDJ111" s="52"/>
      <c r="UDK111" s="55"/>
      <c r="UDL111" s="55"/>
      <c r="UDM111" s="55"/>
      <c r="UDN111" s="51"/>
      <c r="UDO111" s="51"/>
      <c r="UDP111" s="51"/>
      <c r="UDQ111" s="56"/>
      <c r="UDR111" s="57"/>
      <c r="UDS111" s="57"/>
      <c r="UDT111" s="58"/>
      <c r="UDU111" s="49"/>
      <c r="UDV111" s="50"/>
      <c r="UDW111" s="49"/>
      <c r="UDX111" s="109"/>
      <c r="UDY111" s="52"/>
      <c r="UDZ111" s="52"/>
      <c r="UEA111" s="55"/>
      <c r="UEB111" s="55"/>
      <c r="UEC111" s="55"/>
      <c r="UED111" s="51"/>
      <c r="UEE111" s="51"/>
      <c r="UEF111" s="51"/>
      <c r="UEG111" s="56"/>
      <c r="UEH111" s="57"/>
      <c r="UEI111" s="57"/>
      <c r="UEJ111" s="58"/>
      <c r="UEK111" s="49"/>
      <c r="UEL111" s="50"/>
      <c r="UEM111" s="49"/>
      <c r="UEN111" s="109"/>
      <c r="UEO111" s="52"/>
      <c r="UEP111" s="52"/>
      <c r="UEQ111" s="55"/>
      <c r="UER111" s="55"/>
      <c r="UES111" s="55"/>
      <c r="UET111" s="51"/>
      <c r="UEU111" s="51"/>
      <c r="UEV111" s="51"/>
      <c r="UEW111" s="56"/>
      <c r="UEX111" s="57"/>
      <c r="UEY111" s="57"/>
      <c r="UEZ111" s="58"/>
      <c r="UFA111" s="49"/>
      <c r="UFB111" s="50"/>
      <c r="UFC111" s="49"/>
      <c r="UFD111" s="109"/>
      <c r="UFE111" s="52"/>
      <c r="UFF111" s="52"/>
      <c r="UFG111" s="55"/>
      <c r="UFH111" s="55"/>
      <c r="UFI111" s="55"/>
      <c r="UFJ111" s="51"/>
      <c r="UFK111" s="51"/>
      <c r="UFL111" s="51"/>
      <c r="UFM111" s="56"/>
      <c r="UFN111" s="57"/>
      <c r="UFO111" s="57"/>
      <c r="UFP111" s="58"/>
      <c r="UFQ111" s="49"/>
      <c r="UFR111" s="50"/>
      <c r="UFS111" s="49"/>
      <c r="UFT111" s="109"/>
      <c r="UFU111" s="52"/>
      <c r="UFV111" s="52"/>
      <c r="UFW111" s="55"/>
      <c r="UFX111" s="55"/>
      <c r="UFY111" s="55"/>
      <c r="UFZ111" s="51"/>
      <c r="UGA111" s="51"/>
      <c r="UGB111" s="51"/>
      <c r="UGC111" s="56"/>
      <c r="UGD111" s="57"/>
      <c r="UGE111" s="57"/>
      <c r="UGF111" s="58"/>
      <c r="UGG111" s="49"/>
      <c r="UGH111" s="50"/>
      <c r="UGI111" s="49"/>
      <c r="UGJ111" s="109"/>
      <c r="UGK111" s="52"/>
      <c r="UGL111" s="52"/>
      <c r="UGM111" s="55"/>
      <c r="UGN111" s="55"/>
      <c r="UGO111" s="55"/>
      <c r="UGP111" s="51"/>
      <c r="UGQ111" s="51"/>
      <c r="UGR111" s="51"/>
      <c r="UGS111" s="56"/>
      <c r="UGT111" s="57"/>
      <c r="UGU111" s="57"/>
      <c r="UGV111" s="58"/>
      <c r="UGW111" s="49"/>
      <c r="UGX111" s="50"/>
      <c r="UGY111" s="49"/>
      <c r="UGZ111" s="109"/>
      <c r="UHA111" s="52"/>
      <c r="UHB111" s="52"/>
      <c r="UHC111" s="55"/>
      <c r="UHD111" s="55"/>
      <c r="UHE111" s="55"/>
      <c r="UHF111" s="51"/>
      <c r="UHG111" s="51"/>
      <c r="UHH111" s="51"/>
      <c r="UHI111" s="56"/>
      <c r="UHJ111" s="57"/>
      <c r="UHK111" s="57"/>
      <c r="UHL111" s="58"/>
      <c r="UHM111" s="49"/>
      <c r="UHN111" s="50"/>
      <c r="UHO111" s="49"/>
      <c r="UHP111" s="109"/>
      <c r="UHQ111" s="52"/>
      <c r="UHR111" s="52"/>
      <c r="UHS111" s="55"/>
      <c r="UHT111" s="55"/>
      <c r="UHU111" s="55"/>
      <c r="UHV111" s="51"/>
      <c r="UHW111" s="51"/>
      <c r="UHX111" s="51"/>
      <c r="UHY111" s="56"/>
      <c r="UHZ111" s="57"/>
      <c r="UIA111" s="57"/>
      <c r="UIB111" s="58"/>
      <c r="UIC111" s="49"/>
      <c r="UID111" s="50"/>
      <c r="UIE111" s="49"/>
      <c r="UIF111" s="109"/>
      <c r="UIG111" s="52"/>
      <c r="UIH111" s="52"/>
      <c r="UII111" s="55"/>
      <c r="UIJ111" s="55"/>
      <c r="UIK111" s="55"/>
      <c r="UIL111" s="51"/>
      <c r="UIM111" s="51"/>
      <c r="UIN111" s="51"/>
      <c r="UIO111" s="56"/>
      <c r="UIP111" s="57"/>
      <c r="UIQ111" s="57"/>
      <c r="UIR111" s="58"/>
      <c r="UIS111" s="49"/>
      <c r="UIT111" s="50"/>
      <c r="UIU111" s="49"/>
      <c r="UIV111" s="109"/>
      <c r="UIW111" s="52"/>
      <c r="UIX111" s="52"/>
      <c r="UIY111" s="55"/>
      <c r="UIZ111" s="55"/>
      <c r="UJA111" s="55"/>
      <c r="UJB111" s="51"/>
      <c r="UJC111" s="51"/>
      <c r="UJD111" s="51"/>
      <c r="UJE111" s="56"/>
      <c r="UJF111" s="57"/>
      <c r="UJG111" s="57"/>
      <c r="UJH111" s="58"/>
      <c r="UJI111" s="49"/>
      <c r="UJJ111" s="50"/>
      <c r="UJK111" s="49"/>
      <c r="UJL111" s="109"/>
      <c r="UJM111" s="52"/>
      <c r="UJN111" s="52"/>
      <c r="UJO111" s="55"/>
      <c r="UJP111" s="55"/>
      <c r="UJQ111" s="55"/>
      <c r="UJR111" s="51"/>
      <c r="UJS111" s="51"/>
      <c r="UJT111" s="51"/>
      <c r="UJU111" s="56"/>
      <c r="UJV111" s="57"/>
      <c r="UJW111" s="57"/>
      <c r="UJX111" s="58"/>
      <c r="UJY111" s="49"/>
      <c r="UJZ111" s="50"/>
      <c r="UKA111" s="49"/>
      <c r="UKB111" s="109"/>
      <c r="UKC111" s="52"/>
      <c r="UKD111" s="52"/>
      <c r="UKE111" s="55"/>
      <c r="UKF111" s="55"/>
      <c r="UKG111" s="55"/>
      <c r="UKH111" s="51"/>
      <c r="UKI111" s="51"/>
      <c r="UKJ111" s="51"/>
      <c r="UKK111" s="56"/>
      <c r="UKL111" s="57"/>
      <c r="UKM111" s="57"/>
      <c r="UKN111" s="58"/>
      <c r="UKO111" s="49"/>
      <c r="UKP111" s="50"/>
      <c r="UKQ111" s="49"/>
      <c r="UKR111" s="109"/>
      <c r="UKS111" s="52"/>
      <c r="UKT111" s="52"/>
      <c r="UKU111" s="55"/>
      <c r="UKV111" s="55"/>
      <c r="UKW111" s="55"/>
      <c r="UKX111" s="51"/>
      <c r="UKY111" s="51"/>
      <c r="UKZ111" s="51"/>
      <c r="ULA111" s="56"/>
      <c r="ULB111" s="57"/>
      <c r="ULC111" s="57"/>
      <c r="ULD111" s="58"/>
      <c r="ULE111" s="49"/>
      <c r="ULF111" s="50"/>
      <c r="ULG111" s="49"/>
      <c r="ULH111" s="109"/>
      <c r="ULI111" s="52"/>
      <c r="ULJ111" s="52"/>
      <c r="ULK111" s="55"/>
      <c r="ULL111" s="55"/>
      <c r="ULM111" s="55"/>
      <c r="ULN111" s="51"/>
      <c r="ULO111" s="51"/>
      <c r="ULP111" s="51"/>
      <c r="ULQ111" s="56"/>
      <c r="ULR111" s="57"/>
      <c r="ULS111" s="57"/>
      <c r="ULT111" s="58"/>
      <c r="ULU111" s="49"/>
      <c r="ULV111" s="50"/>
      <c r="ULW111" s="49"/>
      <c r="ULX111" s="109"/>
      <c r="ULY111" s="52"/>
      <c r="ULZ111" s="52"/>
      <c r="UMA111" s="55"/>
      <c r="UMB111" s="55"/>
      <c r="UMC111" s="55"/>
      <c r="UMD111" s="51"/>
      <c r="UME111" s="51"/>
      <c r="UMF111" s="51"/>
      <c r="UMG111" s="56"/>
      <c r="UMH111" s="57"/>
      <c r="UMI111" s="57"/>
      <c r="UMJ111" s="58"/>
      <c r="UMK111" s="49"/>
      <c r="UML111" s="50"/>
      <c r="UMM111" s="49"/>
      <c r="UMN111" s="109"/>
      <c r="UMO111" s="52"/>
      <c r="UMP111" s="52"/>
      <c r="UMQ111" s="55"/>
      <c r="UMR111" s="55"/>
      <c r="UMS111" s="55"/>
      <c r="UMT111" s="51"/>
      <c r="UMU111" s="51"/>
      <c r="UMV111" s="51"/>
      <c r="UMW111" s="56"/>
      <c r="UMX111" s="57"/>
      <c r="UMY111" s="57"/>
      <c r="UMZ111" s="58"/>
      <c r="UNA111" s="49"/>
      <c r="UNB111" s="50"/>
      <c r="UNC111" s="49"/>
      <c r="UND111" s="109"/>
      <c r="UNE111" s="52"/>
      <c r="UNF111" s="52"/>
      <c r="UNG111" s="55"/>
      <c r="UNH111" s="55"/>
      <c r="UNI111" s="55"/>
      <c r="UNJ111" s="51"/>
      <c r="UNK111" s="51"/>
      <c r="UNL111" s="51"/>
      <c r="UNM111" s="56"/>
      <c r="UNN111" s="57"/>
      <c r="UNO111" s="57"/>
      <c r="UNP111" s="58"/>
      <c r="UNQ111" s="49"/>
      <c r="UNR111" s="50"/>
      <c r="UNS111" s="49"/>
      <c r="UNT111" s="109"/>
      <c r="UNU111" s="52"/>
      <c r="UNV111" s="52"/>
      <c r="UNW111" s="55"/>
      <c r="UNX111" s="55"/>
      <c r="UNY111" s="55"/>
      <c r="UNZ111" s="51"/>
      <c r="UOA111" s="51"/>
      <c r="UOB111" s="51"/>
      <c r="UOC111" s="56"/>
      <c r="UOD111" s="57"/>
      <c r="UOE111" s="57"/>
      <c r="UOF111" s="58"/>
      <c r="UOG111" s="49"/>
      <c r="UOH111" s="50"/>
      <c r="UOI111" s="49"/>
      <c r="UOJ111" s="109"/>
      <c r="UOK111" s="52"/>
      <c r="UOL111" s="52"/>
      <c r="UOM111" s="55"/>
      <c r="UON111" s="55"/>
      <c r="UOO111" s="55"/>
      <c r="UOP111" s="51"/>
      <c r="UOQ111" s="51"/>
      <c r="UOR111" s="51"/>
      <c r="UOS111" s="56"/>
      <c r="UOT111" s="57"/>
      <c r="UOU111" s="57"/>
      <c r="UOV111" s="58"/>
      <c r="UOW111" s="49"/>
      <c r="UOX111" s="50"/>
      <c r="UOY111" s="49"/>
      <c r="UOZ111" s="109"/>
      <c r="UPA111" s="52"/>
      <c r="UPB111" s="52"/>
      <c r="UPC111" s="55"/>
      <c r="UPD111" s="55"/>
      <c r="UPE111" s="55"/>
      <c r="UPF111" s="51"/>
      <c r="UPG111" s="51"/>
      <c r="UPH111" s="51"/>
      <c r="UPI111" s="56"/>
      <c r="UPJ111" s="57"/>
      <c r="UPK111" s="57"/>
      <c r="UPL111" s="58"/>
      <c r="UPM111" s="49"/>
      <c r="UPN111" s="50"/>
      <c r="UPO111" s="49"/>
      <c r="UPP111" s="109"/>
      <c r="UPQ111" s="52"/>
      <c r="UPR111" s="52"/>
      <c r="UPS111" s="55"/>
      <c r="UPT111" s="55"/>
      <c r="UPU111" s="55"/>
      <c r="UPV111" s="51"/>
      <c r="UPW111" s="51"/>
      <c r="UPX111" s="51"/>
      <c r="UPY111" s="56"/>
      <c r="UPZ111" s="57"/>
      <c r="UQA111" s="57"/>
      <c r="UQB111" s="58"/>
      <c r="UQC111" s="49"/>
      <c r="UQD111" s="50"/>
      <c r="UQE111" s="49"/>
      <c r="UQF111" s="109"/>
      <c r="UQG111" s="52"/>
      <c r="UQH111" s="52"/>
      <c r="UQI111" s="55"/>
      <c r="UQJ111" s="55"/>
      <c r="UQK111" s="55"/>
      <c r="UQL111" s="51"/>
      <c r="UQM111" s="51"/>
      <c r="UQN111" s="51"/>
      <c r="UQO111" s="56"/>
      <c r="UQP111" s="57"/>
      <c r="UQQ111" s="57"/>
      <c r="UQR111" s="58"/>
      <c r="UQS111" s="49"/>
      <c r="UQT111" s="50"/>
      <c r="UQU111" s="49"/>
      <c r="UQV111" s="109"/>
      <c r="UQW111" s="52"/>
      <c r="UQX111" s="52"/>
      <c r="UQY111" s="55"/>
      <c r="UQZ111" s="55"/>
      <c r="URA111" s="55"/>
      <c r="URB111" s="51"/>
      <c r="URC111" s="51"/>
      <c r="URD111" s="51"/>
      <c r="URE111" s="56"/>
      <c r="URF111" s="57"/>
      <c r="URG111" s="57"/>
      <c r="URH111" s="58"/>
      <c r="URI111" s="49"/>
      <c r="URJ111" s="50"/>
      <c r="URK111" s="49"/>
      <c r="URL111" s="109"/>
      <c r="URM111" s="52"/>
      <c r="URN111" s="52"/>
      <c r="URO111" s="55"/>
      <c r="URP111" s="55"/>
      <c r="URQ111" s="55"/>
      <c r="URR111" s="51"/>
      <c r="URS111" s="51"/>
      <c r="URT111" s="51"/>
      <c r="URU111" s="56"/>
      <c r="URV111" s="57"/>
      <c r="URW111" s="57"/>
      <c r="URX111" s="58"/>
      <c r="URY111" s="49"/>
      <c r="URZ111" s="50"/>
      <c r="USA111" s="49"/>
      <c r="USB111" s="109"/>
      <c r="USC111" s="52"/>
      <c r="USD111" s="52"/>
      <c r="USE111" s="55"/>
      <c r="USF111" s="55"/>
      <c r="USG111" s="55"/>
      <c r="USH111" s="51"/>
      <c r="USI111" s="51"/>
      <c r="USJ111" s="51"/>
      <c r="USK111" s="56"/>
      <c r="USL111" s="57"/>
      <c r="USM111" s="57"/>
      <c r="USN111" s="58"/>
      <c r="USO111" s="49"/>
      <c r="USP111" s="50"/>
      <c r="USQ111" s="49"/>
      <c r="USR111" s="109"/>
      <c r="USS111" s="52"/>
      <c r="UST111" s="52"/>
      <c r="USU111" s="55"/>
      <c r="USV111" s="55"/>
      <c r="USW111" s="55"/>
      <c r="USX111" s="51"/>
      <c r="USY111" s="51"/>
      <c r="USZ111" s="51"/>
      <c r="UTA111" s="56"/>
      <c r="UTB111" s="57"/>
      <c r="UTC111" s="57"/>
      <c r="UTD111" s="58"/>
      <c r="UTE111" s="49"/>
      <c r="UTF111" s="50"/>
      <c r="UTG111" s="49"/>
      <c r="UTH111" s="109"/>
      <c r="UTI111" s="52"/>
      <c r="UTJ111" s="52"/>
      <c r="UTK111" s="55"/>
      <c r="UTL111" s="55"/>
      <c r="UTM111" s="55"/>
      <c r="UTN111" s="51"/>
      <c r="UTO111" s="51"/>
      <c r="UTP111" s="51"/>
      <c r="UTQ111" s="56"/>
      <c r="UTR111" s="57"/>
      <c r="UTS111" s="57"/>
      <c r="UTT111" s="58"/>
      <c r="UTU111" s="49"/>
      <c r="UTV111" s="50"/>
      <c r="UTW111" s="49"/>
      <c r="UTX111" s="109"/>
      <c r="UTY111" s="52"/>
      <c r="UTZ111" s="52"/>
      <c r="UUA111" s="55"/>
      <c r="UUB111" s="55"/>
      <c r="UUC111" s="55"/>
      <c r="UUD111" s="51"/>
      <c r="UUE111" s="51"/>
      <c r="UUF111" s="51"/>
      <c r="UUG111" s="56"/>
      <c r="UUH111" s="57"/>
      <c r="UUI111" s="57"/>
      <c r="UUJ111" s="58"/>
      <c r="UUK111" s="49"/>
      <c r="UUL111" s="50"/>
      <c r="UUM111" s="49"/>
      <c r="UUN111" s="109"/>
      <c r="UUO111" s="52"/>
      <c r="UUP111" s="52"/>
      <c r="UUQ111" s="55"/>
      <c r="UUR111" s="55"/>
      <c r="UUS111" s="55"/>
      <c r="UUT111" s="51"/>
      <c r="UUU111" s="51"/>
      <c r="UUV111" s="51"/>
      <c r="UUW111" s="56"/>
      <c r="UUX111" s="57"/>
      <c r="UUY111" s="57"/>
      <c r="UUZ111" s="58"/>
      <c r="UVA111" s="49"/>
      <c r="UVB111" s="50"/>
      <c r="UVC111" s="49"/>
      <c r="UVD111" s="109"/>
      <c r="UVE111" s="52"/>
      <c r="UVF111" s="52"/>
      <c r="UVG111" s="55"/>
      <c r="UVH111" s="55"/>
      <c r="UVI111" s="55"/>
      <c r="UVJ111" s="51"/>
      <c r="UVK111" s="51"/>
      <c r="UVL111" s="51"/>
      <c r="UVM111" s="56"/>
      <c r="UVN111" s="57"/>
      <c r="UVO111" s="57"/>
      <c r="UVP111" s="58"/>
      <c r="UVQ111" s="49"/>
      <c r="UVR111" s="50"/>
      <c r="UVS111" s="49"/>
      <c r="UVT111" s="109"/>
      <c r="UVU111" s="52"/>
      <c r="UVV111" s="52"/>
      <c r="UVW111" s="55"/>
      <c r="UVX111" s="55"/>
      <c r="UVY111" s="55"/>
      <c r="UVZ111" s="51"/>
      <c r="UWA111" s="51"/>
      <c r="UWB111" s="51"/>
      <c r="UWC111" s="56"/>
      <c r="UWD111" s="57"/>
      <c r="UWE111" s="57"/>
      <c r="UWF111" s="58"/>
      <c r="UWG111" s="49"/>
      <c r="UWH111" s="50"/>
      <c r="UWI111" s="49"/>
      <c r="UWJ111" s="109"/>
      <c r="UWK111" s="52"/>
      <c r="UWL111" s="52"/>
      <c r="UWM111" s="55"/>
      <c r="UWN111" s="55"/>
      <c r="UWO111" s="55"/>
      <c r="UWP111" s="51"/>
      <c r="UWQ111" s="51"/>
      <c r="UWR111" s="51"/>
      <c r="UWS111" s="56"/>
      <c r="UWT111" s="57"/>
      <c r="UWU111" s="57"/>
      <c r="UWV111" s="58"/>
      <c r="UWW111" s="49"/>
      <c r="UWX111" s="50"/>
      <c r="UWY111" s="49"/>
      <c r="UWZ111" s="109"/>
      <c r="UXA111" s="52"/>
      <c r="UXB111" s="52"/>
      <c r="UXC111" s="55"/>
      <c r="UXD111" s="55"/>
      <c r="UXE111" s="55"/>
      <c r="UXF111" s="51"/>
      <c r="UXG111" s="51"/>
      <c r="UXH111" s="51"/>
      <c r="UXI111" s="56"/>
      <c r="UXJ111" s="57"/>
      <c r="UXK111" s="57"/>
      <c r="UXL111" s="58"/>
      <c r="UXM111" s="49"/>
      <c r="UXN111" s="50"/>
      <c r="UXO111" s="49"/>
      <c r="UXP111" s="109"/>
      <c r="UXQ111" s="52"/>
      <c r="UXR111" s="52"/>
      <c r="UXS111" s="55"/>
      <c r="UXT111" s="55"/>
      <c r="UXU111" s="55"/>
      <c r="UXV111" s="51"/>
      <c r="UXW111" s="51"/>
      <c r="UXX111" s="51"/>
      <c r="UXY111" s="56"/>
      <c r="UXZ111" s="57"/>
      <c r="UYA111" s="57"/>
      <c r="UYB111" s="58"/>
      <c r="UYC111" s="49"/>
      <c r="UYD111" s="50"/>
      <c r="UYE111" s="49"/>
      <c r="UYF111" s="109"/>
      <c r="UYG111" s="52"/>
      <c r="UYH111" s="52"/>
      <c r="UYI111" s="55"/>
      <c r="UYJ111" s="55"/>
      <c r="UYK111" s="55"/>
      <c r="UYL111" s="51"/>
      <c r="UYM111" s="51"/>
      <c r="UYN111" s="51"/>
      <c r="UYO111" s="56"/>
      <c r="UYP111" s="57"/>
      <c r="UYQ111" s="57"/>
      <c r="UYR111" s="58"/>
      <c r="UYS111" s="49"/>
      <c r="UYT111" s="50"/>
      <c r="UYU111" s="49"/>
      <c r="UYV111" s="109"/>
      <c r="UYW111" s="52"/>
      <c r="UYX111" s="52"/>
      <c r="UYY111" s="55"/>
      <c r="UYZ111" s="55"/>
      <c r="UZA111" s="55"/>
      <c r="UZB111" s="51"/>
      <c r="UZC111" s="51"/>
      <c r="UZD111" s="51"/>
      <c r="UZE111" s="56"/>
      <c r="UZF111" s="57"/>
      <c r="UZG111" s="57"/>
      <c r="UZH111" s="58"/>
      <c r="UZI111" s="49"/>
      <c r="UZJ111" s="50"/>
      <c r="UZK111" s="49"/>
      <c r="UZL111" s="109"/>
      <c r="UZM111" s="52"/>
      <c r="UZN111" s="52"/>
      <c r="UZO111" s="55"/>
      <c r="UZP111" s="55"/>
      <c r="UZQ111" s="55"/>
      <c r="UZR111" s="51"/>
      <c r="UZS111" s="51"/>
      <c r="UZT111" s="51"/>
      <c r="UZU111" s="56"/>
      <c r="UZV111" s="57"/>
      <c r="UZW111" s="57"/>
      <c r="UZX111" s="58"/>
      <c r="UZY111" s="49"/>
      <c r="UZZ111" s="50"/>
      <c r="VAA111" s="49"/>
      <c r="VAB111" s="109"/>
      <c r="VAC111" s="52"/>
      <c r="VAD111" s="52"/>
      <c r="VAE111" s="55"/>
      <c r="VAF111" s="55"/>
      <c r="VAG111" s="55"/>
      <c r="VAH111" s="51"/>
      <c r="VAI111" s="51"/>
      <c r="VAJ111" s="51"/>
      <c r="VAK111" s="56"/>
      <c r="VAL111" s="57"/>
      <c r="VAM111" s="57"/>
      <c r="VAN111" s="58"/>
      <c r="VAO111" s="49"/>
      <c r="VAP111" s="50"/>
      <c r="VAQ111" s="49"/>
      <c r="VAR111" s="109"/>
      <c r="VAS111" s="52"/>
      <c r="VAT111" s="52"/>
      <c r="VAU111" s="55"/>
      <c r="VAV111" s="55"/>
      <c r="VAW111" s="55"/>
      <c r="VAX111" s="51"/>
      <c r="VAY111" s="51"/>
      <c r="VAZ111" s="51"/>
      <c r="VBA111" s="56"/>
      <c r="VBB111" s="57"/>
      <c r="VBC111" s="57"/>
      <c r="VBD111" s="58"/>
      <c r="VBE111" s="49"/>
      <c r="VBF111" s="50"/>
      <c r="VBG111" s="49"/>
      <c r="VBH111" s="109"/>
      <c r="VBI111" s="52"/>
      <c r="VBJ111" s="52"/>
      <c r="VBK111" s="55"/>
      <c r="VBL111" s="55"/>
      <c r="VBM111" s="55"/>
      <c r="VBN111" s="51"/>
      <c r="VBO111" s="51"/>
      <c r="VBP111" s="51"/>
      <c r="VBQ111" s="56"/>
      <c r="VBR111" s="57"/>
      <c r="VBS111" s="57"/>
      <c r="VBT111" s="58"/>
      <c r="VBU111" s="49"/>
      <c r="VBV111" s="50"/>
      <c r="VBW111" s="49"/>
      <c r="VBX111" s="109"/>
      <c r="VBY111" s="52"/>
      <c r="VBZ111" s="52"/>
      <c r="VCA111" s="55"/>
      <c r="VCB111" s="55"/>
      <c r="VCC111" s="55"/>
      <c r="VCD111" s="51"/>
      <c r="VCE111" s="51"/>
      <c r="VCF111" s="51"/>
      <c r="VCG111" s="56"/>
      <c r="VCH111" s="57"/>
      <c r="VCI111" s="57"/>
      <c r="VCJ111" s="58"/>
      <c r="VCK111" s="49"/>
      <c r="VCL111" s="50"/>
      <c r="VCM111" s="49"/>
      <c r="VCN111" s="109"/>
      <c r="VCO111" s="52"/>
      <c r="VCP111" s="52"/>
      <c r="VCQ111" s="55"/>
      <c r="VCR111" s="55"/>
      <c r="VCS111" s="55"/>
      <c r="VCT111" s="51"/>
      <c r="VCU111" s="51"/>
      <c r="VCV111" s="51"/>
      <c r="VCW111" s="56"/>
      <c r="VCX111" s="57"/>
      <c r="VCY111" s="57"/>
      <c r="VCZ111" s="58"/>
      <c r="VDA111" s="49"/>
      <c r="VDB111" s="50"/>
      <c r="VDC111" s="49"/>
      <c r="VDD111" s="109"/>
      <c r="VDE111" s="52"/>
      <c r="VDF111" s="52"/>
      <c r="VDG111" s="55"/>
      <c r="VDH111" s="55"/>
      <c r="VDI111" s="55"/>
      <c r="VDJ111" s="51"/>
      <c r="VDK111" s="51"/>
      <c r="VDL111" s="51"/>
      <c r="VDM111" s="56"/>
      <c r="VDN111" s="57"/>
      <c r="VDO111" s="57"/>
      <c r="VDP111" s="58"/>
      <c r="VDQ111" s="49"/>
      <c r="VDR111" s="50"/>
      <c r="VDS111" s="49"/>
      <c r="VDT111" s="109"/>
      <c r="VDU111" s="52"/>
      <c r="VDV111" s="52"/>
      <c r="VDW111" s="55"/>
      <c r="VDX111" s="55"/>
      <c r="VDY111" s="55"/>
      <c r="VDZ111" s="51"/>
      <c r="VEA111" s="51"/>
      <c r="VEB111" s="51"/>
      <c r="VEC111" s="56"/>
      <c r="VED111" s="57"/>
      <c r="VEE111" s="57"/>
      <c r="VEF111" s="58"/>
      <c r="VEG111" s="49"/>
      <c r="VEH111" s="50"/>
      <c r="VEI111" s="49"/>
      <c r="VEJ111" s="109"/>
      <c r="VEK111" s="52"/>
      <c r="VEL111" s="52"/>
      <c r="VEM111" s="55"/>
      <c r="VEN111" s="55"/>
      <c r="VEO111" s="55"/>
      <c r="VEP111" s="51"/>
      <c r="VEQ111" s="51"/>
      <c r="VER111" s="51"/>
      <c r="VES111" s="56"/>
      <c r="VET111" s="57"/>
      <c r="VEU111" s="57"/>
      <c r="VEV111" s="58"/>
      <c r="VEW111" s="49"/>
      <c r="VEX111" s="50"/>
      <c r="VEY111" s="49"/>
      <c r="VEZ111" s="109"/>
      <c r="VFA111" s="52"/>
      <c r="VFB111" s="52"/>
      <c r="VFC111" s="55"/>
      <c r="VFD111" s="55"/>
      <c r="VFE111" s="55"/>
      <c r="VFF111" s="51"/>
      <c r="VFG111" s="51"/>
      <c r="VFH111" s="51"/>
      <c r="VFI111" s="56"/>
      <c r="VFJ111" s="57"/>
      <c r="VFK111" s="57"/>
      <c r="VFL111" s="58"/>
      <c r="VFM111" s="49"/>
      <c r="VFN111" s="50"/>
      <c r="VFO111" s="49"/>
      <c r="VFP111" s="109"/>
      <c r="VFQ111" s="52"/>
      <c r="VFR111" s="52"/>
      <c r="VFS111" s="55"/>
      <c r="VFT111" s="55"/>
      <c r="VFU111" s="55"/>
      <c r="VFV111" s="51"/>
      <c r="VFW111" s="51"/>
      <c r="VFX111" s="51"/>
      <c r="VFY111" s="56"/>
      <c r="VFZ111" s="57"/>
      <c r="VGA111" s="57"/>
      <c r="VGB111" s="58"/>
      <c r="VGC111" s="49"/>
      <c r="VGD111" s="50"/>
      <c r="VGE111" s="49"/>
      <c r="VGF111" s="109"/>
      <c r="VGG111" s="52"/>
      <c r="VGH111" s="52"/>
      <c r="VGI111" s="55"/>
      <c r="VGJ111" s="55"/>
      <c r="VGK111" s="55"/>
      <c r="VGL111" s="51"/>
      <c r="VGM111" s="51"/>
      <c r="VGN111" s="51"/>
      <c r="VGO111" s="56"/>
      <c r="VGP111" s="57"/>
      <c r="VGQ111" s="57"/>
      <c r="VGR111" s="58"/>
      <c r="VGS111" s="49"/>
      <c r="VGT111" s="50"/>
      <c r="VGU111" s="49"/>
      <c r="VGV111" s="109"/>
      <c r="VGW111" s="52"/>
      <c r="VGX111" s="52"/>
      <c r="VGY111" s="55"/>
      <c r="VGZ111" s="55"/>
      <c r="VHA111" s="55"/>
      <c r="VHB111" s="51"/>
      <c r="VHC111" s="51"/>
      <c r="VHD111" s="51"/>
      <c r="VHE111" s="56"/>
      <c r="VHF111" s="57"/>
      <c r="VHG111" s="57"/>
      <c r="VHH111" s="58"/>
      <c r="VHI111" s="49"/>
      <c r="VHJ111" s="50"/>
      <c r="VHK111" s="49"/>
      <c r="VHL111" s="109"/>
      <c r="VHM111" s="52"/>
      <c r="VHN111" s="52"/>
      <c r="VHO111" s="55"/>
      <c r="VHP111" s="55"/>
      <c r="VHQ111" s="55"/>
      <c r="VHR111" s="51"/>
      <c r="VHS111" s="51"/>
      <c r="VHT111" s="51"/>
      <c r="VHU111" s="56"/>
      <c r="VHV111" s="57"/>
      <c r="VHW111" s="57"/>
      <c r="VHX111" s="58"/>
      <c r="VHY111" s="49"/>
      <c r="VHZ111" s="50"/>
      <c r="VIA111" s="49"/>
      <c r="VIB111" s="109"/>
      <c r="VIC111" s="52"/>
      <c r="VID111" s="52"/>
      <c r="VIE111" s="55"/>
      <c r="VIF111" s="55"/>
      <c r="VIG111" s="55"/>
      <c r="VIH111" s="51"/>
      <c r="VII111" s="51"/>
      <c r="VIJ111" s="51"/>
      <c r="VIK111" s="56"/>
      <c r="VIL111" s="57"/>
      <c r="VIM111" s="57"/>
      <c r="VIN111" s="58"/>
      <c r="VIO111" s="49"/>
      <c r="VIP111" s="50"/>
      <c r="VIQ111" s="49"/>
      <c r="VIR111" s="109"/>
      <c r="VIS111" s="52"/>
      <c r="VIT111" s="52"/>
      <c r="VIU111" s="55"/>
      <c r="VIV111" s="55"/>
      <c r="VIW111" s="55"/>
      <c r="VIX111" s="51"/>
      <c r="VIY111" s="51"/>
      <c r="VIZ111" s="51"/>
      <c r="VJA111" s="56"/>
      <c r="VJB111" s="57"/>
      <c r="VJC111" s="57"/>
      <c r="VJD111" s="58"/>
      <c r="VJE111" s="49"/>
      <c r="VJF111" s="50"/>
      <c r="VJG111" s="49"/>
      <c r="VJH111" s="109"/>
      <c r="VJI111" s="52"/>
      <c r="VJJ111" s="52"/>
      <c r="VJK111" s="55"/>
      <c r="VJL111" s="55"/>
      <c r="VJM111" s="55"/>
      <c r="VJN111" s="51"/>
      <c r="VJO111" s="51"/>
      <c r="VJP111" s="51"/>
      <c r="VJQ111" s="56"/>
      <c r="VJR111" s="57"/>
      <c r="VJS111" s="57"/>
      <c r="VJT111" s="58"/>
      <c r="VJU111" s="49"/>
      <c r="VJV111" s="50"/>
      <c r="VJW111" s="49"/>
      <c r="VJX111" s="109"/>
      <c r="VJY111" s="52"/>
      <c r="VJZ111" s="52"/>
      <c r="VKA111" s="55"/>
      <c r="VKB111" s="55"/>
      <c r="VKC111" s="55"/>
      <c r="VKD111" s="51"/>
      <c r="VKE111" s="51"/>
      <c r="VKF111" s="51"/>
      <c r="VKG111" s="56"/>
      <c r="VKH111" s="57"/>
      <c r="VKI111" s="57"/>
      <c r="VKJ111" s="58"/>
      <c r="VKK111" s="49"/>
      <c r="VKL111" s="50"/>
      <c r="VKM111" s="49"/>
      <c r="VKN111" s="109"/>
      <c r="VKO111" s="52"/>
      <c r="VKP111" s="52"/>
      <c r="VKQ111" s="55"/>
      <c r="VKR111" s="55"/>
      <c r="VKS111" s="55"/>
      <c r="VKT111" s="51"/>
      <c r="VKU111" s="51"/>
      <c r="VKV111" s="51"/>
      <c r="VKW111" s="56"/>
      <c r="VKX111" s="57"/>
      <c r="VKY111" s="57"/>
      <c r="VKZ111" s="58"/>
      <c r="VLA111" s="49"/>
      <c r="VLB111" s="50"/>
      <c r="VLC111" s="49"/>
      <c r="VLD111" s="109"/>
      <c r="VLE111" s="52"/>
      <c r="VLF111" s="52"/>
      <c r="VLG111" s="55"/>
      <c r="VLH111" s="55"/>
      <c r="VLI111" s="55"/>
      <c r="VLJ111" s="51"/>
      <c r="VLK111" s="51"/>
      <c r="VLL111" s="51"/>
      <c r="VLM111" s="56"/>
      <c r="VLN111" s="57"/>
      <c r="VLO111" s="57"/>
      <c r="VLP111" s="58"/>
      <c r="VLQ111" s="49"/>
      <c r="VLR111" s="50"/>
      <c r="VLS111" s="49"/>
      <c r="VLT111" s="109"/>
      <c r="VLU111" s="52"/>
      <c r="VLV111" s="52"/>
      <c r="VLW111" s="55"/>
      <c r="VLX111" s="55"/>
      <c r="VLY111" s="55"/>
      <c r="VLZ111" s="51"/>
      <c r="VMA111" s="51"/>
      <c r="VMB111" s="51"/>
      <c r="VMC111" s="56"/>
      <c r="VMD111" s="57"/>
      <c r="VME111" s="57"/>
      <c r="VMF111" s="58"/>
      <c r="VMG111" s="49"/>
      <c r="VMH111" s="50"/>
      <c r="VMI111" s="49"/>
      <c r="VMJ111" s="109"/>
      <c r="VMK111" s="52"/>
      <c r="VML111" s="52"/>
      <c r="VMM111" s="55"/>
      <c r="VMN111" s="55"/>
      <c r="VMO111" s="55"/>
      <c r="VMP111" s="51"/>
      <c r="VMQ111" s="51"/>
      <c r="VMR111" s="51"/>
      <c r="VMS111" s="56"/>
      <c r="VMT111" s="57"/>
      <c r="VMU111" s="57"/>
      <c r="VMV111" s="58"/>
      <c r="VMW111" s="49"/>
      <c r="VMX111" s="50"/>
      <c r="VMY111" s="49"/>
      <c r="VMZ111" s="109"/>
      <c r="VNA111" s="52"/>
      <c r="VNB111" s="52"/>
      <c r="VNC111" s="55"/>
      <c r="VND111" s="55"/>
      <c r="VNE111" s="55"/>
      <c r="VNF111" s="51"/>
      <c r="VNG111" s="51"/>
      <c r="VNH111" s="51"/>
      <c r="VNI111" s="56"/>
      <c r="VNJ111" s="57"/>
      <c r="VNK111" s="57"/>
      <c r="VNL111" s="58"/>
      <c r="VNM111" s="49"/>
      <c r="VNN111" s="50"/>
      <c r="VNO111" s="49"/>
      <c r="VNP111" s="109"/>
      <c r="VNQ111" s="52"/>
      <c r="VNR111" s="52"/>
      <c r="VNS111" s="55"/>
      <c r="VNT111" s="55"/>
      <c r="VNU111" s="55"/>
      <c r="VNV111" s="51"/>
      <c r="VNW111" s="51"/>
      <c r="VNX111" s="51"/>
      <c r="VNY111" s="56"/>
      <c r="VNZ111" s="57"/>
      <c r="VOA111" s="57"/>
      <c r="VOB111" s="58"/>
      <c r="VOC111" s="49"/>
      <c r="VOD111" s="50"/>
      <c r="VOE111" s="49"/>
      <c r="VOF111" s="109"/>
      <c r="VOG111" s="52"/>
      <c r="VOH111" s="52"/>
      <c r="VOI111" s="55"/>
      <c r="VOJ111" s="55"/>
      <c r="VOK111" s="55"/>
      <c r="VOL111" s="51"/>
      <c r="VOM111" s="51"/>
      <c r="VON111" s="51"/>
      <c r="VOO111" s="56"/>
      <c r="VOP111" s="57"/>
      <c r="VOQ111" s="57"/>
      <c r="VOR111" s="58"/>
      <c r="VOS111" s="49"/>
      <c r="VOT111" s="50"/>
      <c r="VOU111" s="49"/>
      <c r="VOV111" s="109"/>
      <c r="VOW111" s="52"/>
      <c r="VOX111" s="52"/>
      <c r="VOY111" s="55"/>
      <c r="VOZ111" s="55"/>
      <c r="VPA111" s="55"/>
      <c r="VPB111" s="51"/>
      <c r="VPC111" s="51"/>
      <c r="VPD111" s="51"/>
      <c r="VPE111" s="56"/>
      <c r="VPF111" s="57"/>
      <c r="VPG111" s="57"/>
      <c r="VPH111" s="58"/>
      <c r="VPI111" s="49"/>
      <c r="VPJ111" s="50"/>
      <c r="VPK111" s="49"/>
      <c r="VPL111" s="109"/>
      <c r="VPM111" s="52"/>
      <c r="VPN111" s="52"/>
      <c r="VPO111" s="55"/>
      <c r="VPP111" s="55"/>
      <c r="VPQ111" s="55"/>
      <c r="VPR111" s="51"/>
      <c r="VPS111" s="51"/>
      <c r="VPT111" s="51"/>
      <c r="VPU111" s="56"/>
      <c r="VPV111" s="57"/>
      <c r="VPW111" s="57"/>
      <c r="VPX111" s="58"/>
      <c r="VPY111" s="49"/>
      <c r="VPZ111" s="50"/>
      <c r="VQA111" s="49"/>
      <c r="VQB111" s="109"/>
      <c r="VQC111" s="52"/>
      <c r="VQD111" s="52"/>
      <c r="VQE111" s="55"/>
      <c r="VQF111" s="55"/>
      <c r="VQG111" s="55"/>
      <c r="VQH111" s="51"/>
      <c r="VQI111" s="51"/>
      <c r="VQJ111" s="51"/>
      <c r="VQK111" s="56"/>
      <c r="VQL111" s="57"/>
      <c r="VQM111" s="57"/>
      <c r="VQN111" s="58"/>
      <c r="VQO111" s="49"/>
      <c r="VQP111" s="50"/>
      <c r="VQQ111" s="49"/>
      <c r="VQR111" s="109"/>
      <c r="VQS111" s="52"/>
      <c r="VQT111" s="52"/>
      <c r="VQU111" s="55"/>
      <c r="VQV111" s="55"/>
      <c r="VQW111" s="55"/>
      <c r="VQX111" s="51"/>
      <c r="VQY111" s="51"/>
      <c r="VQZ111" s="51"/>
      <c r="VRA111" s="56"/>
      <c r="VRB111" s="57"/>
      <c r="VRC111" s="57"/>
      <c r="VRD111" s="58"/>
      <c r="VRE111" s="49"/>
      <c r="VRF111" s="50"/>
      <c r="VRG111" s="49"/>
      <c r="VRH111" s="109"/>
      <c r="VRI111" s="52"/>
      <c r="VRJ111" s="52"/>
      <c r="VRK111" s="55"/>
      <c r="VRL111" s="55"/>
      <c r="VRM111" s="55"/>
      <c r="VRN111" s="51"/>
      <c r="VRO111" s="51"/>
      <c r="VRP111" s="51"/>
      <c r="VRQ111" s="56"/>
      <c r="VRR111" s="57"/>
      <c r="VRS111" s="57"/>
      <c r="VRT111" s="58"/>
      <c r="VRU111" s="49"/>
      <c r="VRV111" s="50"/>
      <c r="VRW111" s="49"/>
      <c r="VRX111" s="109"/>
      <c r="VRY111" s="52"/>
      <c r="VRZ111" s="52"/>
      <c r="VSA111" s="55"/>
      <c r="VSB111" s="55"/>
      <c r="VSC111" s="55"/>
      <c r="VSD111" s="51"/>
      <c r="VSE111" s="51"/>
      <c r="VSF111" s="51"/>
      <c r="VSG111" s="56"/>
      <c r="VSH111" s="57"/>
      <c r="VSI111" s="57"/>
      <c r="VSJ111" s="58"/>
      <c r="VSK111" s="49"/>
      <c r="VSL111" s="50"/>
      <c r="VSM111" s="49"/>
      <c r="VSN111" s="109"/>
      <c r="VSO111" s="52"/>
      <c r="VSP111" s="52"/>
      <c r="VSQ111" s="55"/>
      <c r="VSR111" s="55"/>
      <c r="VSS111" s="55"/>
      <c r="VST111" s="51"/>
      <c r="VSU111" s="51"/>
      <c r="VSV111" s="51"/>
      <c r="VSW111" s="56"/>
      <c r="VSX111" s="57"/>
      <c r="VSY111" s="57"/>
      <c r="VSZ111" s="58"/>
      <c r="VTA111" s="49"/>
      <c r="VTB111" s="50"/>
      <c r="VTC111" s="49"/>
      <c r="VTD111" s="109"/>
      <c r="VTE111" s="52"/>
      <c r="VTF111" s="52"/>
      <c r="VTG111" s="55"/>
      <c r="VTH111" s="55"/>
      <c r="VTI111" s="55"/>
      <c r="VTJ111" s="51"/>
      <c r="VTK111" s="51"/>
      <c r="VTL111" s="51"/>
      <c r="VTM111" s="56"/>
      <c r="VTN111" s="57"/>
      <c r="VTO111" s="57"/>
      <c r="VTP111" s="58"/>
      <c r="VTQ111" s="49"/>
      <c r="VTR111" s="50"/>
      <c r="VTS111" s="49"/>
      <c r="VTT111" s="109"/>
      <c r="VTU111" s="52"/>
      <c r="VTV111" s="52"/>
      <c r="VTW111" s="55"/>
      <c r="VTX111" s="55"/>
      <c r="VTY111" s="55"/>
      <c r="VTZ111" s="51"/>
      <c r="VUA111" s="51"/>
      <c r="VUB111" s="51"/>
      <c r="VUC111" s="56"/>
      <c r="VUD111" s="57"/>
      <c r="VUE111" s="57"/>
      <c r="VUF111" s="58"/>
      <c r="VUG111" s="49"/>
      <c r="VUH111" s="50"/>
      <c r="VUI111" s="49"/>
      <c r="VUJ111" s="109"/>
      <c r="VUK111" s="52"/>
      <c r="VUL111" s="52"/>
      <c r="VUM111" s="55"/>
      <c r="VUN111" s="55"/>
      <c r="VUO111" s="55"/>
      <c r="VUP111" s="51"/>
      <c r="VUQ111" s="51"/>
      <c r="VUR111" s="51"/>
      <c r="VUS111" s="56"/>
      <c r="VUT111" s="57"/>
      <c r="VUU111" s="57"/>
      <c r="VUV111" s="58"/>
      <c r="VUW111" s="49"/>
      <c r="VUX111" s="50"/>
      <c r="VUY111" s="49"/>
      <c r="VUZ111" s="109"/>
      <c r="VVA111" s="52"/>
      <c r="VVB111" s="52"/>
      <c r="VVC111" s="55"/>
      <c r="VVD111" s="55"/>
      <c r="VVE111" s="55"/>
      <c r="VVF111" s="51"/>
      <c r="VVG111" s="51"/>
      <c r="VVH111" s="51"/>
      <c r="VVI111" s="56"/>
      <c r="VVJ111" s="57"/>
      <c r="VVK111" s="57"/>
      <c r="VVL111" s="58"/>
      <c r="VVM111" s="49"/>
      <c r="VVN111" s="50"/>
      <c r="VVO111" s="49"/>
      <c r="VVP111" s="109"/>
      <c r="VVQ111" s="52"/>
      <c r="VVR111" s="52"/>
      <c r="VVS111" s="55"/>
      <c r="VVT111" s="55"/>
      <c r="VVU111" s="55"/>
      <c r="VVV111" s="51"/>
      <c r="VVW111" s="51"/>
      <c r="VVX111" s="51"/>
      <c r="VVY111" s="56"/>
      <c r="VVZ111" s="57"/>
      <c r="VWA111" s="57"/>
      <c r="VWB111" s="58"/>
      <c r="VWC111" s="49"/>
      <c r="VWD111" s="50"/>
      <c r="VWE111" s="49"/>
      <c r="VWF111" s="109"/>
      <c r="VWG111" s="52"/>
      <c r="VWH111" s="52"/>
      <c r="VWI111" s="55"/>
      <c r="VWJ111" s="55"/>
      <c r="VWK111" s="55"/>
      <c r="VWL111" s="51"/>
      <c r="VWM111" s="51"/>
      <c r="VWN111" s="51"/>
      <c r="VWO111" s="56"/>
      <c r="VWP111" s="57"/>
      <c r="VWQ111" s="57"/>
      <c r="VWR111" s="58"/>
      <c r="VWS111" s="49"/>
      <c r="VWT111" s="50"/>
      <c r="VWU111" s="49"/>
      <c r="VWV111" s="109"/>
      <c r="VWW111" s="52"/>
      <c r="VWX111" s="52"/>
      <c r="VWY111" s="55"/>
      <c r="VWZ111" s="55"/>
      <c r="VXA111" s="55"/>
      <c r="VXB111" s="51"/>
      <c r="VXC111" s="51"/>
      <c r="VXD111" s="51"/>
      <c r="VXE111" s="56"/>
      <c r="VXF111" s="57"/>
      <c r="VXG111" s="57"/>
      <c r="VXH111" s="58"/>
      <c r="VXI111" s="49"/>
      <c r="VXJ111" s="50"/>
      <c r="VXK111" s="49"/>
      <c r="VXL111" s="109"/>
      <c r="VXM111" s="52"/>
      <c r="VXN111" s="52"/>
      <c r="VXO111" s="55"/>
      <c r="VXP111" s="55"/>
      <c r="VXQ111" s="55"/>
      <c r="VXR111" s="51"/>
      <c r="VXS111" s="51"/>
      <c r="VXT111" s="51"/>
      <c r="VXU111" s="56"/>
      <c r="VXV111" s="57"/>
      <c r="VXW111" s="57"/>
      <c r="VXX111" s="58"/>
      <c r="VXY111" s="49"/>
      <c r="VXZ111" s="50"/>
      <c r="VYA111" s="49"/>
      <c r="VYB111" s="109"/>
      <c r="VYC111" s="52"/>
      <c r="VYD111" s="52"/>
      <c r="VYE111" s="55"/>
      <c r="VYF111" s="55"/>
      <c r="VYG111" s="55"/>
      <c r="VYH111" s="51"/>
      <c r="VYI111" s="51"/>
      <c r="VYJ111" s="51"/>
      <c r="VYK111" s="56"/>
      <c r="VYL111" s="57"/>
      <c r="VYM111" s="57"/>
      <c r="VYN111" s="58"/>
      <c r="VYO111" s="49"/>
      <c r="VYP111" s="50"/>
      <c r="VYQ111" s="49"/>
      <c r="VYR111" s="109"/>
      <c r="VYS111" s="52"/>
      <c r="VYT111" s="52"/>
      <c r="VYU111" s="55"/>
      <c r="VYV111" s="55"/>
      <c r="VYW111" s="55"/>
      <c r="VYX111" s="51"/>
      <c r="VYY111" s="51"/>
      <c r="VYZ111" s="51"/>
      <c r="VZA111" s="56"/>
      <c r="VZB111" s="57"/>
      <c r="VZC111" s="57"/>
      <c r="VZD111" s="58"/>
      <c r="VZE111" s="49"/>
      <c r="VZF111" s="50"/>
      <c r="VZG111" s="49"/>
      <c r="VZH111" s="109"/>
      <c r="VZI111" s="52"/>
      <c r="VZJ111" s="52"/>
      <c r="VZK111" s="55"/>
      <c r="VZL111" s="55"/>
      <c r="VZM111" s="55"/>
      <c r="VZN111" s="51"/>
      <c r="VZO111" s="51"/>
      <c r="VZP111" s="51"/>
      <c r="VZQ111" s="56"/>
      <c r="VZR111" s="57"/>
      <c r="VZS111" s="57"/>
      <c r="VZT111" s="58"/>
      <c r="VZU111" s="49"/>
      <c r="VZV111" s="50"/>
      <c r="VZW111" s="49"/>
      <c r="VZX111" s="109"/>
      <c r="VZY111" s="52"/>
      <c r="VZZ111" s="52"/>
      <c r="WAA111" s="55"/>
      <c r="WAB111" s="55"/>
      <c r="WAC111" s="55"/>
      <c r="WAD111" s="51"/>
      <c r="WAE111" s="51"/>
      <c r="WAF111" s="51"/>
      <c r="WAG111" s="56"/>
      <c r="WAH111" s="57"/>
      <c r="WAI111" s="57"/>
      <c r="WAJ111" s="58"/>
      <c r="WAK111" s="49"/>
      <c r="WAL111" s="50"/>
      <c r="WAM111" s="49"/>
      <c r="WAN111" s="109"/>
      <c r="WAO111" s="52"/>
      <c r="WAP111" s="52"/>
      <c r="WAQ111" s="55"/>
      <c r="WAR111" s="55"/>
      <c r="WAS111" s="55"/>
      <c r="WAT111" s="51"/>
      <c r="WAU111" s="51"/>
      <c r="WAV111" s="51"/>
      <c r="WAW111" s="56"/>
      <c r="WAX111" s="57"/>
      <c r="WAY111" s="57"/>
      <c r="WAZ111" s="58"/>
      <c r="WBA111" s="49"/>
      <c r="WBB111" s="50"/>
      <c r="WBC111" s="49"/>
      <c r="WBD111" s="109"/>
      <c r="WBE111" s="52"/>
      <c r="WBF111" s="52"/>
      <c r="WBG111" s="55"/>
      <c r="WBH111" s="55"/>
      <c r="WBI111" s="55"/>
      <c r="WBJ111" s="51"/>
      <c r="WBK111" s="51"/>
      <c r="WBL111" s="51"/>
      <c r="WBM111" s="56"/>
      <c r="WBN111" s="57"/>
      <c r="WBO111" s="57"/>
      <c r="WBP111" s="58"/>
      <c r="WBQ111" s="49"/>
      <c r="WBR111" s="50"/>
      <c r="WBS111" s="49"/>
      <c r="WBT111" s="109"/>
      <c r="WBU111" s="52"/>
      <c r="WBV111" s="52"/>
      <c r="WBW111" s="55"/>
      <c r="WBX111" s="55"/>
      <c r="WBY111" s="55"/>
      <c r="WBZ111" s="51"/>
      <c r="WCA111" s="51"/>
      <c r="WCB111" s="51"/>
      <c r="WCC111" s="56"/>
      <c r="WCD111" s="57"/>
      <c r="WCE111" s="57"/>
      <c r="WCF111" s="58"/>
      <c r="WCG111" s="49"/>
      <c r="WCH111" s="50"/>
      <c r="WCI111" s="49"/>
      <c r="WCJ111" s="109"/>
      <c r="WCK111" s="52"/>
      <c r="WCL111" s="52"/>
      <c r="WCM111" s="55"/>
      <c r="WCN111" s="55"/>
      <c r="WCO111" s="55"/>
      <c r="WCP111" s="51"/>
      <c r="WCQ111" s="51"/>
      <c r="WCR111" s="51"/>
      <c r="WCS111" s="56"/>
      <c r="WCT111" s="57"/>
      <c r="WCU111" s="57"/>
      <c r="WCV111" s="58"/>
      <c r="WCW111" s="49"/>
      <c r="WCX111" s="50"/>
      <c r="WCY111" s="49"/>
      <c r="WCZ111" s="109"/>
      <c r="WDA111" s="52"/>
      <c r="WDB111" s="52"/>
      <c r="WDC111" s="55"/>
      <c r="WDD111" s="55"/>
      <c r="WDE111" s="55"/>
      <c r="WDF111" s="51"/>
      <c r="WDG111" s="51"/>
      <c r="WDH111" s="51"/>
      <c r="WDI111" s="56"/>
      <c r="WDJ111" s="57"/>
      <c r="WDK111" s="57"/>
      <c r="WDL111" s="58"/>
      <c r="WDM111" s="49"/>
      <c r="WDN111" s="50"/>
      <c r="WDO111" s="49"/>
      <c r="WDP111" s="109"/>
      <c r="WDQ111" s="52"/>
      <c r="WDR111" s="52"/>
      <c r="WDS111" s="55"/>
      <c r="WDT111" s="55"/>
      <c r="WDU111" s="55"/>
      <c r="WDV111" s="51"/>
      <c r="WDW111" s="51"/>
      <c r="WDX111" s="51"/>
      <c r="WDY111" s="56"/>
      <c r="WDZ111" s="57"/>
      <c r="WEA111" s="57"/>
      <c r="WEB111" s="58"/>
      <c r="WEC111" s="49"/>
      <c r="WED111" s="50"/>
      <c r="WEE111" s="49"/>
      <c r="WEF111" s="109"/>
      <c r="WEG111" s="52"/>
      <c r="WEH111" s="52"/>
      <c r="WEI111" s="55"/>
      <c r="WEJ111" s="55"/>
      <c r="WEK111" s="55"/>
      <c r="WEL111" s="51"/>
      <c r="WEM111" s="51"/>
      <c r="WEN111" s="51"/>
      <c r="WEO111" s="56"/>
      <c r="WEP111" s="57"/>
      <c r="WEQ111" s="57"/>
      <c r="WER111" s="58"/>
      <c r="WES111" s="49"/>
      <c r="WET111" s="50"/>
      <c r="WEU111" s="49"/>
      <c r="WEV111" s="109"/>
      <c r="WEW111" s="52"/>
      <c r="WEX111" s="52"/>
      <c r="WEY111" s="55"/>
      <c r="WEZ111" s="55"/>
      <c r="WFA111" s="55"/>
      <c r="WFB111" s="51"/>
      <c r="WFC111" s="51"/>
      <c r="WFD111" s="51"/>
      <c r="WFE111" s="56"/>
      <c r="WFF111" s="57"/>
      <c r="WFG111" s="57"/>
      <c r="WFH111" s="58"/>
      <c r="WFI111" s="49"/>
      <c r="WFJ111" s="50"/>
      <c r="WFK111" s="49"/>
      <c r="WFL111" s="109"/>
      <c r="WFM111" s="52"/>
      <c r="WFN111" s="52"/>
      <c r="WFO111" s="55"/>
      <c r="WFP111" s="55"/>
      <c r="WFQ111" s="55"/>
      <c r="WFR111" s="51"/>
      <c r="WFS111" s="51"/>
      <c r="WFT111" s="51"/>
      <c r="WFU111" s="56"/>
      <c r="WFV111" s="57"/>
      <c r="WFW111" s="57"/>
      <c r="WFX111" s="58"/>
      <c r="WFY111" s="49"/>
      <c r="WFZ111" s="50"/>
      <c r="WGA111" s="49"/>
      <c r="WGB111" s="109"/>
      <c r="WGC111" s="52"/>
      <c r="WGD111" s="52"/>
      <c r="WGE111" s="55"/>
      <c r="WGF111" s="55"/>
      <c r="WGG111" s="55"/>
      <c r="WGH111" s="51"/>
      <c r="WGI111" s="51"/>
      <c r="WGJ111" s="51"/>
      <c r="WGK111" s="56"/>
      <c r="WGL111" s="57"/>
      <c r="WGM111" s="57"/>
      <c r="WGN111" s="58"/>
      <c r="WGO111" s="49"/>
      <c r="WGP111" s="50"/>
      <c r="WGQ111" s="49"/>
      <c r="WGR111" s="109"/>
      <c r="WGS111" s="52"/>
      <c r="WGT111" s="52"/>
      <c r="WGU111" s="55"/>
      <c r="WGV111" s="55"/>
      <c r="WGW111" s="55"/>
      <c r="WGX111" s="51"/>
      <c r="WGY111" s="51"/>
      <c r="WGZ111" s="51"/>
      <c r="WHA111" s="56"/>
      <c r="WHB111" s="57"/>
      <c r="WHC111" s="57"/>
      <c r="WHD111" s="58"/>
      <c r="WHE111" s="49"/>
      <c r="WHF111" s="50"/>
      <c r="WHG111" s="49"/>
      <c r="WHH111" s="109"/>
      <c r="WHI111" s="52"/>
      <c r="WHJ111" s="52"/>
      <c r="WHK111" s="55"/>
      <c r="WHL111" s="55"/>
      <c r="WHM111" s="55"/>
      <c r="WHN111" s="51"/>
      <c r="WHO111" s="51"/>
      <c r="WHP111" s="51"/>
      <c r="WHQ111" s="56"/>
      <c r="WHR111" s="57"/>
      <c r="WHS111" s="57"/>
      <c r="WHT111" s="58"/>
      <c r="WHU111" s="49"/>
      <c r="WHV111" s="50"/>
      <c r="WHW111" s="49"/>
      <c r="WHX111" s="109"/>
      <c r="WHY111" s="52"/>
      <c r="WHZ111" s="52"/>
      <c r="WIA111" s="55"/>
      <c r="WIB111" s="55"/>
      <c r="WIC111" s="55"/>
      <c r="WID111" s="51"/>
      <c r="WIE111" s="51"/>
      <c r="WIF111" s="51"/>
      <c r="WIG111" s="56"/>
      <c r="WIH111" s="57"/>
      <c r="WII111" s="57"/>
      <c r="WIJ111" s="58"/>
      <c r="WIK111" s="49"/>
      <c r="WIL111" s="50"/>
      <c r="WIM111" s="49"/>
      <c r="WIN111" s="109"/>
      <c r="WIO111" s="52"/>
      <c r="WIP111" s="52"/>
      <c r="WIQ111" s="55"/>
      <c r="WIR111" s="55"/>
      <c r="WIS111" s="55"/>
      <c r="WIT111" s="51"/>
      <c r="WIU111" s="51"/>
      <c r="WIV111" s="51"/>
      <c r="WIW111" s="56"/>
      <c r="WIX111" s="57"/>
      <c r="WIY111" s="57"/>
      <c r="WIZ111" s="58"/>
      <c r="WJA111" s="49"/>
      <c r="WJB111" s="50"/>
      <c r="WJC111" s="49"/>
      <c r="WJD111" s="109"/>
      <c r="WJE111" s="52"/>
      <c r="WJF111" s="52"/>
      <c r="WJG111" s="55"/>
      <c r="WJH111" s="55"/>
      <c r="WJI111" s="55"/>
      <c r="WJJ111" s="51"/>
      <c r="WJK111" s="51"/>
      <c r="WJL111" s="51"/>
      <c r="WJM111" s="56"/>
      <c r="WJN111" s="57"/>
      <c r="WJO111" s="57"/>
      <c r="WJP111" s="58"/>
      <c r="WJQ111" s="49"/>
      <c r="WJR111" s="50"/>
      <c r="WJS111" s="49"/>
      <c r="WJT111" s="109"/>
      <c r="WJU111" s="52"/>
      <c r="WJV111" s="52"/>
      <c r="WJW111" s="55"/>
      <c r="WJX111" s="55"/>
      <c r="WJY111" s="55"/>
      <c r="WJZ111" s="51"/>
      <c r="WKA111" s="51"/>
      <c r="WKB111" s="51"/>
      <c r="WKC111" s="56"/>
      <c r="WKD111" s="57"/>
      <c r="WKE111" s="57"/>
      <c r="WKF111" s="58"/>
      <c r="WKG111" s="49"/>
      <c r="WKH111" s="50"/>
      <c r="WKI111" s="49"/>
      <c r="WKJ111" s="109"/>
      <c r="WKK111" s="52"/>
      <c r="WKL111" s="52"/>
      <c r="WKM111" s="55"/>
      <c r="WKN111" s="55"/>
      <c r="WKO111" s="55"/>
      <c r="WKP111" s="51"/>
      <c r="WKQ111" s="51"/>
      <c r="WKR111" s="51"/>
      <c r="WKS111" s="56"/>
      <c r="WKT111" s="57"/>
      <c r="WKU111" s="57"/>
      <c r="WKV111" s="58"/>
      <c r="WKW111" s="49"/>
      <c r="WKX111" s="50"/>
      <c r="WKY111" s="49"/>
      <c r="WKZ111" s="109"/>
      <c r="WLA111" s="52"/>
      <c r="WLB111" s="52"/>
      <c r="WLC111" s="55"/>
      <c r="WLD111" s="55"/>
      <c r="WLE111" s="55"/>
      <c r="WLF111" s="51"/>
      <c r="WLG111" s="51"/>
      <c r="WLH111" s="51"/>
      <c r="WLI111" s="56"/>
      <c r="WLJ111" s="57"/>
      <c r="WLK111" s="57"/>
      <c r="WLL111" s="58"/>
      <c r="WLM111" s="49"/>
      <c r="WLN111" s="50"/>
      <c r="WLO111" s="49"/>
      <c r="WLP111" s="109"/>
      <c r="WLQ111" s="52"/>
      <c r="WLR111" s="52"/>
      <c r="WLS111" s="55"/>
      <c r="WLT111" s="55"/>
      <c r="WLU111" s="55"/>
      <c r="WLV111" s="51"/>
      <c r="WLW111" s="51"/>
      <c r="WLX111" s="51"/>
      <c r="WLY111" s="56"/>
      <c r="WLZ111" s="57"/>
      <c r="WMA111" s="57"/>
      <c r="WMB111" s="58"/>
      <c r="WMC111" s="49"/>
      <c r="WMD111" s="50"/>
      <c r="WME111" s="49"/>
      <c r="WMF111" s="109"/>
      <c r="WMG111" s="52"/>
      <c r="WMH111" s="52"/>
      <c r="WMI111" s="55"/>
      <c r="WMJ111" s="55"/>
      <c r="WMK111" s="55"/>
      <c r="WML111" s="51"/>
      <c r="WMM111" s="51"/>
      <c r="WMN111" s="51"/>
      <c r="WMO111" s="56"/>
      <c r="WMP111" s="57"/>
      <c r="WMQ111" s="57"/>
      <c r="WMR111" s="58"/>
      <c r="WMS111" s="49"/>
      <c r="WMT111" s="50"/>
      <c r="WMU111" s="49"/>
      <c r="WMV111" s="109"/>
      <c r="WMW111" s="52"/>
      <c r="WMX111" s="52"/>
      <c r="WMY111" s="55"/>
      <c r="WMZ111" s="55"/>
      <c r="WNA111" s="55"/>
      <c r="WNB111" s="51"/>
      <c r="WNC111" s="51"/>
      <c r="WND111" s="51"/>
      <c r="WNE111" s="56"/>
      <c r="WNF111" s="57"/>
      <c r="WNG111" s="57"/>
      <c r="WNH111" s="58"/>
      <c r="WNI111" s="49"/>
      <c r="WNJ111" s="50"/>
      <c r="WNK111" s="49"/>
      <c r="WNL111" s="109"/>
      <c r="WNM111" s="52"/>
      <c r="WNN111" s="52"/>
      <c r="WNO111" s="55"/>
      <c r="WNP111" s="55"/>
      <c r="WNQ111" s="55"/>
      <c r="WNR111" s="51"/>
      <c r="WNS111" s="51"/>
      <c r="WNT111" s="51"/>
      <c r="WNU111" s="56"/>
      <c r="WNV111" s="57"/>
      <c r="WNW111" s="57"/>
      <c r="WNX111" s="58"/>
      <c r="WNY111" s="49"/>
      <c r="WNZ111" s="50"/>
      <c r="WOA111" s="49"/>
      <c r="WOB111" s="109"/>
      <c r="WOC111" s="52"/>
      <c r="WOD111" s="52"/>
      <c r="WOE111" s="55"/>
      <c r="WOF111" s="55"/>
      <c r="WOG111" s="55"/>
      <c r="WOH111" s="51"/>
      <c r="WOI111" s="51"/>
      <c r="WOJ111" s="51"/>
      <c r="WOK111" s="56"/>
      <c r="WOL111" s="57"/>
      <c r="WOM111" s="57"/>
      <c r="WON111" s="58"/>
      <c r="WOO111" s="49"/>
      <c r="WOP111" s="50"/>
      <c r="WOQ111" s="49"/>
      <c r="WOR111" s="109"/>
      <c r="WOS111" s="52"/>
      <c r="WOT111" s="52"/>
      <c r="WOU111" s="55"/>
      <c r="WOV111" s="55"/>
      <c r="WOW111" s="55"/>
      <c r="WOX111" s="51"/>
      <c r="WOY111" s="51"/>
      <c r="WOZ111" s="51"/>
      <c r="WPA111" s="56"/>
      <c r="WPB111" s="57"/>
      <c r="WPC111" s="57"/>
      <c r="WPD111" s="58"/>
      <c r="WPE111" s="49"/>
      <c r="WPF111" s="50"/>
      <c r="WPG111" s="49"/>
      <c r="WPH111" s="109"/>
      <c r="WPI111" s="52"/>
      <c r="WPJ111" s="52"/>
      <c r="WPK111" s="55"/>
      <c r="WPL111" s="55"/>
      <c r="WPM111" s="55"/>
      <c r="WPN111" s="51"/>
      <c r="WPO111" s="51"/>
      <c r="WPP111" s="51"/>
      <c r="WPQ111" s="56"/>
      <c r="WPR111" s="57"/>
      <c r="WPS111" s="57"/>
      <c r="WPT111" s="58"/>
      <c r="WPU111" s="49"/>
      <c r="WPV111" s="50"/>
      <c r="WPW111" s="49"/>
      <c r="WPX111" s="109"/>
      <c r="WPY111" s="52"/>
      <c r="WPZ111" s="52"/>
      <c r="WQA111" s="55"/>
      <c r="WQB111" s="55"/>
      <c r="WQC111" s="55"/>
      <c r="WQD111" s="51"/>
      <c r="WQE111" s="51"/>
      <c r="WQF111" s="51"/>
      <c r="WQG111" s="56"/>
      <c r="WQH111" s="57"/>
      <c r="WQI111" s="57"/>
      <c r="WQJ111" s="58"/>
      <c r="WQK111" s="49"/>
      <c r="WQL111" s="50"/>
      <c r="WQM111" s="49"/>
      <c r="WQN111" s="109"/>
      <c r="WQO111" s="52"/>
      <c r="WQP111" s="52"/>
      <c r="WQQ111" s="55"/>
      <c r="WQR111" s="55"/>
      <c r="WQS111" s="55"/>
      <c r="WQT111" s="51"/>
      <c r="WQU111" s="51"/>
      <c r="WQV111" s="51"/>
      <c r="WQW111" s="56"/>
      <c r="WQX111" s="57"/>
      <c r="WQY111" s="57"/>
      <c r="WQZ111" s="58"/>
      <c r="WRA111" s="49"/>
      <c r="WRB111" s="50"/>
      <c r="WRC111" s="49"/>
      <c r="WRD111" s="109"/>
      <c r="WRE111" s="52"/>
      <c r="WRF111" s="52"/>
      <c r="WRG111" s="55"/>
      <c r="WRH111" s="55"/>
      <c r="WRI111" s="55"/>
      <c r="WRJ111" s="51"/>
      <c r="WRK111" s="51"/>
      <c r="WRL111" s="51"/>
      <c r="WRM111" s="56"/>
      <c r="WRN111" s="57"/>
      <c r="WRO111" s="57"/>
      <c r="WRP111" s="58"/>
      <c r="WRQ111" s="49"/>
      <c r="WRR111" s="50"/>
      <c r="WRS111" s="49"/>
      <c r="WRT111" s="109"/>
      <c r="WRU111" s="52"/>
      <c r="WRV111" s="52"/>
      <c r="WRW111" s="55"/>
      <c r="WRX111" s="55"/>
      <c r="WRY111" s="55"/>
      <c r="WRZ111" s="51"/>
      <c r="WSA111" s="51"/>
      <c r="WSB111" s="51"/>
      <c r="WSC111" s="56"/>
      <c r="WSD111" s="57"/>
      <c r="WSE111" s="57"/>
      <c r="WSF111" s="58"/>
      <c r="WSG111" s="49"/>
      <c r="WSH111" s="50"/>
      <c r="WSI111" s="49"/>
      <c r="WSJ111" s="109"/>
      <c r="WSK111" s="52"/>
      <c r="WSL111" s="52"/>
      <c r="WSM111" s="55"/>
      <c r="WSN111" s="55"/>
      <c r="WSO111" s="55"/>
      <c r="WSP111" s="51"/>
      <c r="WSQ111" s="51"/>
      <c r="WSR111" s="51"/>
      <c r="WSS111" s="56"/>
      <c r="WST111" s="57"/>
      <c r="WSU111" s="57"/>
      <c r="WSV111" s="58"/>
      <c r="WSW111" s="49"/>
      <c r="WSX111" s="50"/>
      <c r="WSY111" s="49"/>
      <c r="WSZ111" s="109"/>
      <c r="WTA111" s="52"/>
      <c r="WTB111" s="52"/>
      <c r="WTC111" s="55"/>
      <c r="WTD111" s="55"/>
      <c r="WTE111" s="55"/>
      <c r="WTF111" s="51"/>
      <c r="WTG111" s="51"/>
      <c r="WTH111" s="51"/>
      <c r="WTI111" s="56"/>
      <c r="WTJ111" s="57"/>
      <c r="WTK111" s="57"/>
      <c r="WTL111" s="58"/>
      <c r="WTM111" s="49"/>
      <c r="WTN111" s="50"/>
      <c r="WTO111" s="49"/>
      <c r="WTP111" s="109"/>
      <c r="WTQ111" s="52"/>
      <c r="WTR111" s="52"/>
      <c r="WTS111" s="55"/>
      <c r="WTT111" s="55"/>
      <c r="WTU111" s="55"/>
      <c r="WTV111" s="51"/>
      <c r="WTW111" s="51"/>
      <c r="WTX111" s="51"/>
      <c r="WTY111" s="56"/>
      <c r="WTZ111" s="57"/>
      <c r="WUA111" s="57"/>
      <c r="WUB111" s="58"/>
      <c r="WUC111" s="49"/>
      <c r="WUD111" s="50"/>
      <c r="WUE111" s="49"/>
      <c r="WUF111" s="109"/>
      <c r="WUG111" s="52"/>
      <c r="WUH111" s="52"/>
      <c r="WUI111" s="55"/>
      <c r="WUJ111" s="55"/>
      <c r="WUK111" s="55"/>
      <c r="WUL111" s="51"/>
      <c r="WUM111" s="51"/>
      <c r="WUN111" s="51"/>
      <c r="WUO111" s="56"/>
      <c r="WUP111" s="57"/>
      <c r="WUQ111" s="57"/>
      <c r="WUR111" s="58"/>
      <c r="WUS111" s="49"/>
      <c r="WUT111" s="50"/>
      <c r="WUU111" s="49"/>
      <c r="WUV111" s="109"/>
      <c r="WUW111" s="52"/>
      <c r="WUX111" s="52"/>
      <c r="WUY111" s="55"/>
      <c r="WUZ111" s="55"/>
      <c r="WVA111" s="55"/>
      <c r="WVB111" s="51"/>
      <c r="WVC111" s="51"/>
      <c r="WVD111" s="51"/>
      <c r="WVE111" s="56"/>
      <c r="WVF111" s="57"/>
      <c r="WVG111" s="57"/>
      <c r="WVH111" s="58"/>
      <c r="WVI111" s="49"/>
      <c r="WVJ111" s="50"/>
      <c r="WVK111" s="49"/>
      <c r="WVL111" s="109"/>
      <c r="WVM111" s="52"/>
      <c r="WVN111" s="52"/>
      <c r="WVO111" s="55"/>
      <c r="WVP111" s="55"/>
      <c r="WVQ111" s="55"/>
      <c r="WVR111" s="51"/>
      <c r="WVS111" s="51"/>
      <c r="WVT111" s="51"/>
      <c r="WVU111" s="56"/>
      <c r="WVV111" s="57"/>
      <c r="WVW111" s="57"/>
      <c r="WVX111" s="58"/>
      <c r="WVY111" s="49"/>
      <c r="WVZ111" s="50"/>
      <c r="WWA111" s="49"/>
      <c r="WWB111" s="109"/>
      <c r="WWC111" s="52"/>
      <c r="WWD111" s="52"/>
      <c r="WWE111" s="55"/>
      <c r="WWF111" s="55"/>
      <c r="WWG111" s="55"/>
      <c r="WWH111" s="51"/>
      <c r="WWI111" s="51"/>
      <c r="WWJ111" s="51"/>
      <c r="WWK111" s="56"/>
      <c r="WWL111" s="57"/>
      <c r="WWM111" s="57"/>
      <c r="WWN111" s="58"/>
      <c r="WWO111" s="49"/>
      <c r="WWP111" s="50"/>
      <c r="WWQ111" s="49"/>
      <c r="WWR111" s="109"/>
      <c r="WWS111" s="52"/>
      <c r="WWT111" s="52"/>
      <c r="WWU111" s="55"/>
      <c r="WWV111" s="55"/>
      <c r="WWW111" s="55"/>
      <c r="WWX111" s="51"/>
      <c r="WWY111" s="51"/>
      <c r="WWZ111" s="51"/>
      <c r="WXA111" s="56"/>
      <c r="WXB111" s="57"/>
      <c r="WXC111" s="57"/>
      <c r="WXD111" s="58"/>
      <c r="WXE111" s="49"/>
      <c r="WXF111" s="50"/>
      <c r="WXG111" s="49"/>
      <c r="WXH111" s="109"/>
      <c r="WXI111" s="52"/>
      <c r="WXJ111" s="52"/>
      <c r="WXK111" s="55"/>
      <c r="WXL111" s="55"/>
      <c r="WXM111" s="55"/>
      <c r="WXN111" s="51"/>
      <c r="WXO111" s="51"/>
      <c r="WXP111" s="51"/>
      <c r="WXQ111" s="56"/>
      <c r="WXR111" s="57"/>
      <c r="WXS111" s="57"/>
      <c r="WXT111" s="58"/>
      <c r="WXU111" s="49"/>
      <c r="WXV111" s="50"/>
      <c r="WXW111" s="49"/>
      <c r="WXX111" s="109"/>
      <c r="WXY111" s="52"/>
      <c r="WXZ111" s="52"/>
      <c r="WYA111" s="55"/>
      <c r="WYB111" s="55"/>
      <c r="WYC111" s="55"/>
      <c r="WYD111" s="51"/>
      <c r="WYE111" s="51"/>
      <c r="WYF111" s="51"/>
      <c r="WYG111" s="56"/>
      <c r="WYH111" s="57"/>
      <c r="WYI111" s="57"/>
      <c r="WYJ111" s="58"/>
      <c r="WYK111" s="49"/>
      <c r="WYL111" s="50"/>
      <c r="WYM111" s="49"/>
      <c r="WYN111" s="109"/>
      <c r="WYO111" s="52"/>
      <c r="WYP111" s="52"/>
      <c r="WYQ111" s="55"/>
      <c r="WYR111" s="55"/>
      <c r="WYS111" s="55"/>
      <c r="WYT111" s="51"/>
      <c r="WYU111" s="51"/>
      <c r="WYV111" s="51"/>
      <c r="WYW111" s="56"/>
      <c r="WYX111" s="57"/>
      <c r="WYY111" s="57"/>
      <c r="WYZ111" s="58"/>
      <c r="WZA111" s="49"/>
      <c r="WZB111" s="50"/>
      <c r="WZC111" s="49"/>
      <c r="WZD111" s="109"/>
      <c r="WZE111" s="52"/>
      <c r="WZF111" s="52"/>
      <c r="WZG111" s="55"/>
      <c r="WZH111" s="55"/>
      <c r="WZI111" s="55"/>
      <c r="WZJ111" s="51"/>
      <c r="WZK111" s="51"/>
      <c r="WZL111" s="51"/>
      <c r="WZM111" s="56"/>
      <c r="WZN111" s="57"/>
      <c r="WZO111" s="57"/>
      <c r="WZP111" s="58"/>
      <c r="WZQ111" s="49"/>
      <c r="WZR111" s="50"/>
      <c r="WZS111" s="49"/>
      <c r="WZT111" s="109"/>
      <c r="WZU111" s="52"/>
      <c r="WZV111" s="52"/>
      <c r="WZW111" s="55"/>
      <c r="WZX111" s="55"/>
      <c r="WZY111" s="55"/>
      <c r="WZZ111" s="51"/>
      <c r="XAA111" s="51"/>
      <c r="XAB111" s="51"/>
      <c r="XAC111" s="56"/>
      <c r="XAD111" s="57"/>
      <c r="XAE111" s="57"/>
      <c r="XAF111" s="58"/>
      <c r="XAG111" s="49"/>
      <c r="XAH111" s="50"/>
      <c r="XAI111" s="49"/>
      <c r="XAJ111" s="109"/>
      <c r="XAK111" s="52"/>
      <c r="XAL111" s="52"/>
      <c r="XAM111" s="55"/>
      <c r="XAN111" s="55"/>
      <c r="XAO111" s="55"/>
      <c r="XAP111" s="51"/>
      <c r="XAQ111" s="51"/>
      <c r="XAR111" s="51"/>
      <c r="XAS111" s="56"/>
      <c r="XAT111" s="57"/>
      <c r="XAU111" s="57"/>
      <c r="XAV111" s="58"/>
      <c r="XAW111" s="49"/>
      <c r="XAX111" s="50"/>
      <c r="XAY111" s="49"/>
      <c r="XAZ111" s="109"/>
      <c r="XBA111" s="52"/>
      <c r="XBB111" s="52"/>
      <c r="XBC111" s="55"/>
      <c r="XBD111" s="55"/>
      <c r="XBE111" s="55"/>
      <c r="XBF111" s="51"/>
      <c r="XBG111" s="51"/>
      <c r="XBH111" s="51"/>
      <c r="XBI111" s="56"/>
      <c r="XBJ111" s="57"/>
      <c r="XBK111" s="57"/>
      <c r="XBL111" s="58"/>
      <c r="XBM111" s="49"/>
      <c r="XBN111" s="50"/>
      <c r="XBO111" s="49"/>
      <c r="XBP111" s="109"/>
      <c r="XBQ111" s="52"/>
      <c r="XBR111" s="52"/>
      <c r="XBS111" s="55"/>
      <c r="XBT111" s="55"/>
      <c r="XBU111" s="55"/>
      <c r="XBV111" s="51"/>
      <c r="XBW111" s="51"/>
      <c r="XBX111" s="51"/>
      <c r="XBY111" s="56"/>
      <c r="XBZ111" s="57"/>
      <c r="XCA111" s="57"/>
      <c r="XCB111" s="58"/>
      <c r="XCC111" s="49"/>
      <c r="XCD111" s="50"/>
      <c r="XCE111" s="49"/>
      <c r="XCF111" s="109"/>
      <c r="XCG111" s="52"/>
      <c r="XCH111" s="52"/>
      <c r="XCI111" s="55"/>
      <c r="XCJ111" s="55"/>
      <c r="XCK111" s="55"/>
      <c r="XCL111" s="51"/>
      <c r="XCM111" s="51"/>
      <c r="XCN111" s="51"/>
      <c r="XCO111" s="56"/>
      <c r="XCP111" s="57"/>
      <c r="XCQ111" s="57"/>
      <c r="XCR111" s="58"/>
      <c r="XCS111" s="49"/>
      <c r="XCT111" s="50"/>
      <c r="XCU111" s="49"/>
      <c r="XCV111" s="109"/>
      <c r="XCW111" s="52"/>
      <c r="XCX111" s="52"/>
      <c r="XCY111" s="55"/>
      <c r="XCZ111" s="55"/>
      <c r="XDA111" s="55"/>
      <c r="XDB111" s="51"/>
      <c r="XDC111" s="51"/>
      <c r="XDD111" s="51"/>
      <c r="XDE111" s="56"/>
      <c r="XDF111" s="57"/>
      <c r="XDG111" s="57"/>
      <c r="XDH111" s="58"/>
      <c r="XDI111" s="49"/>
      <c r="XDJ111" s="50"/>
      <c r="XDK111" s="49"/>
      <c r="XDL111" s="109"/>
      <c r="XDM111" s="52"/>
      <c r="XDN111" s="52"/>
      <c r="XDO111" s="55"/>
      <c r="XDP111" s="55"/>
      <c r="XDQ111" s="55"/>
      <c r="XDR111" s="51"/>
      <c r="XDS111" s="51"/>
      <c r="XDT111" s="51"/>
      <c r="XDU111" s="56"/>
      <c r="XDV111" s="57"/>
      <c r="XDW111" s="57"/>
      <c r="XDX111" s="58"/>
      <c r="XDY111" s="49"/>
      <c r="XDZ111" s="50"/>
      <c r="XEA111" s="49"/>
      <c r="XEB111" s="109"/>
      <c r="XEC111" s="52"/>
      <c r="XED111" s="52"/>
      <c r="XEE111" s="55"/>
      <c r="XEF111" s="55"/>
      <c r="XEG111" s="55"/>
      <c r="XEH111" s="51"/>
      <c r="XEI111" s="51"/>
      <c r="XEJ111" s="51"/>
      <c r="XEK111" s="56"/>
      <c r="XEL111" s="57"/>
      <c r="XEM111" s="57"/>
      <c r="XEN111" s="58"/>
      <c r="XEO111" s="49"/>
      <c r="XEP111" s="50"/>
      <c r="XEQ111" s="49"/>
      <c r="XER111" s="109"/>
      <c r="XES111" s="52"/>
      <c r="XET111" s="52"/>
      <c r="XEU111" s="55"/>
      <c r="XEV111" s="55"/>
      <c r="XEW111" s="55"/>
      <c r="XEX111" s="51"/>
      <c r="XEY111" s="51"/>
      <c r="XEZ111" s="51"/>
      <c r="XFA111" s="56"/>
      <c r="XFB111" s="57"/>
      <c r="XFC111" s="57"/>
      <c r="XFD111" s="58"/>
    </row>
    <row r="112" spans="1:16384" s="60" customFormat="1" ht="30" x14ac:dyDescent="0.25">
      <c r="A112" s="49">
        <f t="shared" ref="A112:A117" si="1">+A111+1</f>
        <v>3</v>
      </c>
      <c r="B112" s="50" t="s">
        <v>610</v>
      </c>
      <c r="C112" s="49" t="s">
        <v>610</v>
      </c>
      <c r="D112" s="109" t="s">
        <v>609</v>
      </c>
      <c r="E112" s="52">
        <v>4600030948</v>
      </c>
      <c r="F112" s="52" t="s">
        <v>21</v>
      </c>
      <c r="G112" s="55"/>
      <c r="H112" s="55">
        <v>40576</v>
      </c>
      <c r="I112" s="55">
        <v>40886</v>
      </c>
      <c r="J112" s="51" t="s">
        <v>22</v>
      </c>
      <c r="K112" s="51">
        <v>11</v>
      </c>
      <c r="L112" s="51">
        <v>0</v>
      </c>
      <c r="M112" s="51">
        <v>1164</v>
      </c>
      <c r="N112" s="57"/>
      <c r="O112" s="57">
        <v>2047249516</v>
      </c>
      <c r="P112" s="58">
        <v>44</v>
      </c>
      <c r="Q112" s="49" t="s">
        <v>608</v>
      </c>
      <c r="R112" s="50"/>
      <c r="S112" s="49"/>
      <c r="T112" s="109"/>
      <c r="U112" s="52"/>
      <c r="V112" s="52"/>
      <c r="W112" s="55"/>
      <c r="X112" s="55"/>
      <c r="Y112" s="55"/>
      <c r="Z112" s="51"/>
      <c r="AA112" s="51"/>
      <c r="AB112" s="51"/>
      <c r="AC112" s="56"/>
      <c r="AD112" s="57"/>
      <c r="AE112" s="57"/>
      <c r="AF112" s="58"/>
      <c r="AG112" s="49"/>
      <c r="AH112" s="50"/>
      <c r="AI112" s="49"/>
      <c r="AJ112" s="109"/>
      <c r="AK112" s="52"/>
      <c r="AL112" s="52"/>
      <c r="AM112" s="55"/>
      <c r="AN112" s="55"/>
      <c r="AO112" s="55"/>
      <c r="AP112" s="51"/>
      <c r="AQ112" s="51"/>
      <c r="AR112" s="51"/>
      <c r="AS112" s="56"/>
      <c r="AT112" s="57"/>
      <c r="AU112" s="57"/>
      <c r="AV112" s="58"/>
      <c r="AW112" s="49"/>
      <c r="AX112" s="50"/>
      <c r="AY112" s="49"/>
      <c r="AZ112" s="109"/>
      <c r="BA112" s="52"/>
      <c r="BB112" s="52"/>
      <c r="BC112" s="55"/>
      <c r="BD112" s="55"/>
      <c r="BE112" s="55"/>
      <c r="BF112" s="51"/>
      <c r="BG112" s="51"/>
      <c r="BH112" s="51"/>
      <c r="BI112" s="56"/>
      <c r="BJ112" s="57"/>
      <c r="BK112" s="57"/>
      <c r="BL112" s="58"/>
      <c r="BM112" s="49"/>
      <c r="BN112" s="50"/>
      <c r="BO112" s="49"/>
      <c r="BP112" s="109"/>
      <c r="BQ112" s="52"/>
      <c r="BR112" s="52"/>
      <c r="BS112" s="55"/>
      <c r="BT112" s="55"/>
      <c r="BU112" s="55"/>
      <c r="BV112" s="51"/>
      <c r="BW112" s="51"/>
      <c r="BX112" s="51"/>
      <c r="BY112" s="56"/>
      <c r="BZ112" s="57"/>
      <c r="CA112" s="57"/>
      <c r="CB112" s="58"/>
      <c r="CC112" s="49"/>
      <c r="CD112" s="50"/>
      <c r="CE112" s="49"/>
      <c r="CF112" s="109"/>
      <c r="CG112" s="52"/>
      <c r="CH112" s="52"/>
      <c r="CI112" s="55"/>
      <c r="CJ112" s="55"/>
      <c r="CK112" s="55"/>
      <c r="CL112" s="51"/>
      <c r="CM112" s="51"/>
      <c r="CN112" s="51"/>
      <c r="CO112" s="56"/>
      <c r="CP112" s="57"/>
      <c r="CQ112" s="57"/>
      <c r="CR112" s="58"/>
      <c r="CS112" s="49"/>
      <c r="CT112" s="50"/>
      <c r="CU112" s="49"/>
      <c r="CV112" s="109"/>
      <c r="CW112" s="52"/>
      <c r="CX112" s="52"/>
      <c r="CY112" s="55"/>
      <c r="CZ112" s="55"/>
      <c r="DA112" s="55"/>
      <c r="DB112" s="51"/>
      <c r="DC112" s="51"/>
      <c r="DD112" s="51"/>
      <c r="DE112" s="56"/>
      <c r="DF112" s="57"/>
      <c r="DG112" s="57"/>
      <c r="DH112" s="58"/>
      <c r="DI112" s="49"/>
      <c r="DJ112" s="50"/>
      <c r="DK112" s="49"/>
      <c r="DL112" s="109"/>
      <c r="DM112" s="52"/>
      <c r="DN112" s="52"/>
      <c r="DO112" s="55"/>
      <c r="DP112" s="55"/>
      <c r="DQ112" s="55"/>
      <c r="DR112" s="51"/>
      <c r="DS112" s="51"/>
      <c r="DT112" s="51"/>
      <c r="DU112" s="56"/>
      <c r="DV112" s="57"/>
      <c r="DW112" s="57"/>
      <c r="DX112" s="58"/>
      <c r="DY112" s="49"/>
      <c r="DZ112" s="50"/>
      <c r="EA112" s="49"/>
      <c r="EB112" s="109"/>
      <c r="EC112" s="52"/>
      <c r="ED112" s="52"/>
      <c r="EE112" s="55"/>
      <c r="EF112" s="55"/>
      <c r="EG112" s="55"/>
      <c r="EH112" s="51"/>
      <c r="EI112" s="51"/>
      <c r="EJ112" s="51"/>
      <c r="EK112" s="56"/>
      <c r="EL112" s="57"/>
      <c r="EM112" s="57"/>
      <c r="EN112" s="58"/>
      <c r="EO112" s="49"/>
      <c r="EP112" s="50"/>
      <c r="EQ112" s="49"/>
      <c r="ER112" s="109"/>
      <c r="ES112" s="52"/>
      <c r="ET112" s="52"/>
      <c r="EU112" s="55"/>
      <c r="EV112" s="55"/>
      <c r="EW112" s="55"/>
      <c r="EX112" s="51"/>
      <c r="EY112" s="51"/>
      <c r="EZ112" s="51"/>
      <c r="FA112" s="56"/>
      <c r="FB112" s="57"/>
      <c r="FC112" s="57"/>
      <c r="FD112" s="58"/>
      <c r="FE112" s="49"/>
      <c r="FF112" s="50"/>
      <c r="FG112" s="49"/>
      <c r="FH112" s="109"/>
      <c r="FI112" s="52"/>
      <c r="FJ112" s="52"/>
      <c r="FK112" s="55"/>
      <c r="FL112" s="55"/>
      <c r="FM112" s="55"/>
      <c r="FN112" s="51"/>
      <c r="FO112" s="51"/>
      <c r="FP112" s="51"/>
      <c r="FQ112" s="56"/>
      <c r="FR112" s="57"/>
      <c r="FS112" s="57"/>
      <c r="FT112" s="58"/>
      <c r="FU112" s="49"/>
      <c r="FV112" s="50"/>
      <c r="FW112" s="49"/>
      <c r="FX112" s="109"/>
      <c r="FY112" s="52"/>
      <c r="FZ112" s="52"/>
      <c r="GA112" s="55"/>
      <c r="GB112" s="55"/>
      <c r="GC112" s="55"/>
      <c r="GD112" s="51"/>
      <c r="GE112" s="51"/>
      <c r="GF112" s="51"/>
      <c r="GG112" s="56"/>
      <c r="GH112" s="57"/>
      <c r="GI112" s="57"/>
      <c r="GJ112" s="58"/>
      <c r="GK112" s="49"/>
      <c r="GL112" s="50"/>
      <c r="GM112" s="49"/>
      <c r="GN112" s="109"/>
      <c r="GO112" s="52"/>
      <c r="GP112" s="52"/>
      <c r="GQ112" s="55"/>
      <c r="GR112" s="55"/>
      <c r="GS112" s="55"/>
      <c r="GT112" s="51"/>
      <c r="GU112" s="51"/>
      <c r="GV112" s="51"/>
      <c r="GW112" s="56"/>
      <c r="GX112" s="57"/>
      <c r="GY112" s="57"/>
      <c r="GZ112" s="58"/>
      <c r="HA112" s="49"/>
      <c r="HB112" s="50"/>
      <c r="HC112" s="49"/>
      <c r="HD112" s="109"/>
      <c r="HE112" s="52"/>
      <c r="HF112" s="52"/>
      <c r="HG112" s="55"/>
      <c r="HH112" s="55"/>
      <c r="HI112" s="55"/>
      <c r="HJ112" s="51"/>
      <c r="HK112" s="51"/>
      <c r="HL112" s="51"/>
      <c r="HM112" s="56"/>
      <c r="HN112" s="57"/>
      <c r="HO112" s="57"/>
      <c r="HP112" s="58"/>
      <c r="HQ112" s="49"/>
      <c r="HR112" s="50"/>
      <c r="HS112" s="49"/>
      <c r="HT112" s="109"/>
      <c r="HU112" s="52"/>
      <c r="HV112" s="52"/>
      <c r="HW112" s="55"/>
      <c r="HX112" s="55"/>
      <c r="HY112" s="55"/>
      <c r="HZ112" s="51"/>
      <c r="IA112" s="51"/>
      <c r="IB112" s="51"/>
      <c r="IC112" s="56"/>
      <c r="ID112" s="57"/>
      <c r="IE112" s="57"/>
      <c r="IF112" s="58"/>
      <c r="IG112" s="49"/>
      <c r="IH112" s="50"/>
      <c r="II112" s="49"/>
      <c r="IJ112" s="109"/>
      <c r="IK112" s="52"/>
      <c r="IL112" s="52"/>
      <c r="IM112" s="55"/>
      <c r="IN112" s="55"/>
      <c r="IO112" s="55"/>
      <c r="IP112" s="51"/>
      <c r="IQ112" s="51"/>
      <c r="IR112" s="51"/>
      <c r="IS112" s="56"/>
      <c r="IT112" s="57"/>
      <c r="IU112" s="57"/>
      <c r="IV112" s="58"/>
      <c r="IW112" s="49"/>
      <c r="IX112" s="50"/>
      <c r="IY112" s="49"/>
      <c r="IZ112" s="109"/>
      <c r="JA112" s="52"/>
      <c r="JB112" s="52"/>
      <c r="JC112" s="55"/>
      <c r="JD112" s="55"/>
      <c r="JE112" s="55"/>
      <c r="JF112" s="51"/>
      <c r="JG112" s="51"/>
      <c r="JH112" s="51"/>
      <c r="JI112" s="56"/>
      <c r="JJ112" s="57"/>
      <c r="JK112" s="57"/>
      <c r="JL112" s="58"/>
      <c r="JM112" s="49"/>
      <c r="JN112" s="50"/>
      <c r="JO112" s="49"/>
      <c r="JP112" s="109"/>
      <c r="JQ112" s="52"/>
      <c r="JR112" s="52"/>
      <c r="JS112" s="55"/>
      <c r="JT112" s="55"/>
      <c r="JU112" s="55"/>
      <c r="JV112" s="51"/>
      <c r="JW112" s="51"/>
      <c r="JX112" s="51"/>
      <c r="JY112" s="56"/>
      <c r="JZ112" s="57"/>
      <c r="KA112" s="57"/>
      <c r="KB112" s="58"/>
      <c r="KC112" s="49"/>
      <c r="KD112" s="50"/>
      <c r="KE112" s="49"/>
      <c r="KF112" s="109"/>
      <c r="KG112" s="52"/>
      <c r="KH112" s="52"/>
      <c r="KI112" s="55"/>
      <c r="KJ112" s="55"/>
      <c r="KK112" s="55"/>
      <c r="KL112" s="51"/>
      <c r="KM112" s="51"/>
      <c r="KN112" s="51"/>
      <c r="KO112" s="56"/>
      <c r="KP112" s="57"/>
      <c r="KQ112" s="57"/>
      <c r="KR112" s="58"/>
      <c r="KS112" s="49"/>
      <c r="KT112" s="50"/>
      <c r="KU112" s="49"/>
      <c r="KV112" s="109"/>
      <c r="KW112" s="52"/>
      <c r="KX112" s="52"/>
      <c r="KY112" s="55"/>
      <c r="KZ112" s="55"/>
      <c r="LA112" s="55"/>
      <c r="LB112" s="51"/>
      <c r="LC112" s="51"/>
      <c r="LD112" s="51"/>
      <c r="LE112" s="56"/>
      <c r="LF112" s="57"/>
      <c r="LG112" s="57"/>
      <c r="LH112" s="58"/>
      <c r="LI112" s="49"/>
      <c r="LJ112" s="50"/>
      <c r="LK112" s="49"/>
      <c r="LL112" s="109"/>
      <c r="LM112" s="52"/>
      <c r="LN112" s="52"/>
      <c r="LO112" s="55"/>
      <c r="LP112" s="55"/>
      <c r="LQ112" s="55"/>
      <c r="LR112" s="51"/>
      <c r="LS112" s="51"/>
      <c r="LT112" s="51"/>
      <c r="LU112" s="56"/>
      <c r="LV112" s="57"/>
      <c r="LW112" s="57"/>
      <c r="LX112" s="58"/>
      <c r="LY112" s="49"/>
      <c r="LZ112" s="50"/>
      <c r="MA112" s="49"/>
      <c r="MB112" s="109"/>
      <c r="MC112" s="52"/>
      <c r="MD112" s="52"/>
      <c r="ME112" s="55"/>
      <c r="MF112" s="55"/>
      <c r="MG112" s="55"/>
      <c r="MH112" s="51"/>
      <c r="MI112" s="51"/>
      <c r="MJ112" s="51"/>
      <c r="MK112" s="56"/>
      <c r="ML112" s="57"/>
      <c r="MM112" s="57"/>
      <c r="MN112" s="58"/>
      <c r="MO112" s="49"/>
      <c r="MP112" s="50"/>
      <c r="MQ112" s="49"/>
      <c r="MR112" s="109"/>
      <c r="MS112" s="52"/>
      <c r="MT112" s="52"/>
      <c r="MU112" s="55"/>
      <c r="MV112" s="55"/>
      <c r="MW112" s="55"/>
      <c r="MX112" s="51"/>
      <c r="MY112" s="51"/>
      <c r="MZ112" s="51"/>
      <c r="NA112" s="56"/>
      <c r="NB112" s="57"/>
      <c r="NC112" s="57"/>
      <c r="ND112" s="58"/>
      <c r="NE112" s="49"/>
      <c r="NF112" s="50"/>
      <c r="NG112" s="49"/>
      <c r="NH112" s="109"/>
      <c r="NI112" s="52"/>
      <c r="NJ112" s="52"/>
      <c r="NK112" s="55"/>
      <c r="NL112" s="55"/>
      <c r="NM112" s="55"/>
      <c r="NN112" s="51"/>
      <c r="NO112" s="51"/>
      <c r="NP112" s="51"/>
      <c r="NQ112" s="56"/>
      <c r="NR112" s="57"/>
      <c r="NS112" s="57"/>
      <c r="NT112" s="58"/>
      <c r="NU112" s="49"/>
      <c r="NV112" s="50"/>
      <c r="NW112" s="49"/>
      <c r="NX112" s="109"/>
      <c r="NY112" s="52"/>
      <c r="NZ112" s="52"/>
      <c r="OA112" s="55"/>
      <c r="OB112" s="55"/>
      <c r="OC112" s="55"/>
      <c r="OD112" s="51"/>
      <c r="OE112" s="51"/>
      <c r="OF112" s="51"/>
      <c r="OG112" s="56"/>
      <c r="OH112" s="57"/>
      <c r="OI112" s="57"/>
      <c r="OJ112" s="58"/>
      <c r="OK112" s="49"/>
      <c r="OL112" s="50"/>
      <c r="OM112" s="49"/>
      <c r="ON112" s="109"/>
      <c r="OO112" s="52"/>
      <c r="OP112" s="52"/>
      <c r="OQ112" s="55"/>
      <c r="OR112" s="55"/>
      <c r="OS112" s="55"/>
      <c r="OT112" s="51"/>
      <c r="OU112" s="51"/>
      <c r="OV112" s="51"/>
      <c r="OW112" s="56"/>
      <c r="OX112" s="57"/>
      <c r="OY112" s="57"/>
      <c r="OZ112" s="58"/>
      <c r="PA112" s="49"/>
      <c r="PB112" s="50"/>
      <c r="PC112" s="49"/>
      <c r="PD112" s="109"/>
      <c r="PE112" s="52"/>
      <c r="PF112" s="52"/>
      <c r="PG112" s="55"/>
      <c r="PH112" s="55"/>
      <c r="PI112" s="55"/>
      <c r="PJ112" s="51"/>
      <c r="PK112" s="51"/>
      <c r="PL112" s="51"/>
      <c r="PM112" s="56"/>
      <c r="PN112" s="57"/>
      <c r="PO112" s="57"/>
      <c r="PP112" s="58"/>
      <c r="PQ112" s="49"/>
      <c r="PR112" s="50"/>
      <c r="PS112" s="49"/>
      <c r="PT112" s="109"/>
      <c r="PU112" s="52"/>
      <c r="PV112" s="52"/>
      <c r="PW112" s="55"/>
      <c r="PX112" s="55"/>
      <c r="PY112" s="55"/>
      <c r="PZ112" s="51"/>
      <c r="QA112" s="51"/>
      <c r="QB112" s="51"/>
      <c r="QC112" s="56"/>
      <c r="QD112" s="57"/>
      <c r="QE112" s="57"/>
      <c r="QF112" s="58"/>
      <c r="QG112" s="49"/>
      <c r="QH112" s="50"/>
      <c r="QI112" s="49"/>
      <c r="QJ112" s="109"/>
      <c r="QK112" s="52"/>
      <c r="QL112" s="52"/>
      <c r="QM112" s="55"/>
      <c r="QN112" s="55"/>
      <c r="QO112" s="55"/>
      <c r="QP112" s="51"/>
      <c r="QQ112" s="51"/>
      <c r="QR112" s="51"/>
      <c r="QS112" s="56"/>
      <c r="QT112" s="57"/>
      <c r="QU112" s="57"/>
      <c r="QV112" s="58"/>
      <c r="QW112" s="49"/>
      <c r="QX112" s="50"/>
      <c r="QY112" s="49"/>
      <c r="QZ112" s="109"/>
      <c r="RA112" s="52"/>
      <c r="RB112" s="52"/>
      <c r="RC112" s="55"/>
      <c r="RD112" s="55"/>
      <c r="RE112" s="55"/>
      <c r="RF112" s="51"/>
      <c r="RG112" s="51"/>
      <c r="RH112" s="51"/>
      <c r="RI112" s="56"/>
      <c r="RJ112" s="57"/>
      <c r="RK112" s="57"/>
      <c r="RL112" s="58"/>
      <c r="RM112" s="49"/>
      <c r="RN112" s="50"/>
      <c r="RO112" s="49"/>
      <c r="RP112" s="109"/>
      <c r="RQ112" s="52"/>
      <c r="RR112" s="52"/>
      <c r="RS112" s="55"/>
      <c r="RT112" s="55"/>
      <c r="RU112" s="55"/>
      <c r="RV112" s="51"/>
      <c r="RW112" s="51"/>
      <c r="RX112" s="51"/>
      <c r="RY112" s="56"/>
      <c r="RZ112" s="57"/>
      <c r="SA112" s="57"/>
      <c r="SB112" s="58"/>
      <c r="SC112" s="49"/>
      <c r="SD112" s="50"/>
      <c r="SE112" s="49"/>
      <c r="SF112" s="109"/>
      <c r="SG112" s="52"/>
      <c r="SH112" s="52"/>
      <c r="SI112" s="55"/>
      <c r="SJ112" s="55"/>
      <c r="SK112" s="55"/>
      <c r="SL112" s="51"/>
      <c r="SM112" s="51"/>
      <c r="SN112" s="51"/>
      <c r="SO112" s="56"/>
      <c r="SP112" s="57"/>
      <c r="SQ112" s="57"/>
      <c r="SR112" s="58"/>
      <c r="SS112" s="49"/>
      <c r="ST112" s="50"/>
      <c r="SU112" s="49"/>
      <c r="SV112" s="109"/>
      <c r="SW112" s="52"/>
      <c r="SX112" s="52"/>
      <c r="SY112" s="55"/>
      <c r="SZ112" s="55"/>
      <c r="TA112" s="55"/>
      <c r="TB112" s="51"/>
      <c r="TC112" s="51"/>
      <c r="TD112" s="51"/>
      <c r="TE112" s="56"/>
      <c r="TF112" s="57"/>
      <c r="TG112" s="57"/>
      <c r="TH112" s="58"/>
      <c r="TI112" s="49"/>
      <c r="TJ112" s="50"/>
      <c r="TK112" s="49"/>
      <c r="TL112" s="109"/>
      <c r="TM112" s="52"/>
      <c r="TN112" s="52"/>
      <c r="TO112" s="55"/>
      <c r="TP112" s="55"/>
      <c r="TQ112" s="55"/>
      <c r="TR112" s="51"/>
      <c r="TS112" s="51"/>
      <c r="TT112" s="51"/>
      <c r="TU112" s="56"/>
      <c r="TV112" s="57"/>
      <c r="TW112" s="57"/>
      <c r="TX112" s="58"/>
      <c r="TY112" s="49"/>
      <c r="TZ112" s="50"/>
      <c r="UA112" s="49"/>
      <c r="UB112" s="109"/>
      <c r="UC112" s="52"/>
      <c r="UD112" s="52"/>
      <c r="UE112" s="55"/>
      <c r="UF112" s="55"/>
      <c r="UG112" s="55"/>
      <c r="UH112" s="51"/>
      <c r="UI112" s="51"/>
      <c r="UJ112" s="51"/>
      <c r="UK112" s="56"/>
      <c r="UL112" s="57"/>
      <c r="UM112" s="57"/>
      <c r="UN112" s="58"/>
      <c r="UO112" s="49"/>
      <c r="UP112" s="50"/>
      <c r="UQ112" s="49"/>
      <c r="UR112" s="109"/>
      <c r="US112" s="52"/>
      <c r="UT112" s="52"/>
      <c r="UU112" s="55"/>
      <c r="UV112" s="55"/>
      <c r="UW112" s="55"/>
      <c r="UX112" s="51"/>
      <c r="UY112" s="51"/>
      <c r="UZ112" s="51"/>
      <c r="VA112" s="56"/>
      <c r="VB112" s="57"/>
      <c r="VC112" s="57"/>
      <c r="VD112" s="58"/>
      <c r="VE112" s="49"/>
      <c r="VF112" s="50"/>
      <c r="VG112" s="49"/>
      <c r="VH112" s="109"/>
      <c r="VI112" s="52"/>
      <c r="VJ112" s="52"/>
      <c r="VK112" s="55"/>
      <c r="VL112" s="55"/>
      <c r="VM112" s="55"/>
      <c r="VN112" s="51"/>
      <c r="VO112" s="51"/>
      <c r="VP112" s="51"/>
      <c r="VQ112" s="56"/>
      <c r="VR112" s="57"/>
      <c r="VS112" s="57"/>
      <c r="VT112" s="58"/>
      <c r="VU112" s="49"/>
      <c r="VV112" s="50"/>
      <c r="VW112" s="49"/>
      <c r="VX112" s="109"/>
      <c r="VY112" s="52"/>
      <c r="VZ112" s="52"/>
      <c r="WA112" s="55"/>
      <c r="WB112" s="55"/>
      <c r="WC112" s="55"/>
      <c r="WD112" s="51"/>
      <c r="WE112" s="51"/>
      <c r="WF112" s="51"/>
      <c r="WG112" s="56"/>
      <c r="WH112" s="57"/>
      <c r="WI112" s="57"/>
      <c r="WJ112" s="58"/>
      <c r="WK112" s="49"/>
      <c r="WL112" s="50"/>
      <c r="WM112" s="49"/>
      <c r="WN112" s="109"/>
      <c r="WO112" s="52"/>
      <c r="WP112" s="52"/>
      <c r="WQ112" s="55"/>
      <c r="WR112" s="55"/>
      <c r="WS112" s="55"/>
      <c r="WT112" s="51"/>
      <c r="WU112" s="51"/>
      <c r="WV112" s="51"/>
      <c r="WW112" s="56"/>
      <c r="WX112" s="57"/>
      <c r="WY112" s="57"/>
      <c r="WZ112" s="58"/>
      <c r="XA112" s="49"/>
      <c r="XB112" s="50"/>
      <c r="XC112" s="49"/>
      <c r="XD112" s="109"/>
      <c r="XE112" s="52"/>
      <c r="XF112" s="52"/>
      <c r="XG112" s="55"/>
      <c r="XH112" s="55"/>
      <c r="XI112" s="55"/>
      <c r="XJ112" s="51"/>
      <c r="XK112" s="51"/>
      <c r="XL112" s="51"/>
      <c r="XM112" s="56"/>
      <c r="XN112" s="57"/>
      <c r="XO112" s="57"/>
      <c r="XP112" s="58"/>
      <c r="XQ112" s="49"/>
      <c r="XR112" s="50"/>
      <c r="XS112" s="49"/>
      <c r="XT112" s="109"/>
      <c r="XU112" s="52"/>
      <c r="XV112" s="52"/>
      <c r="XW112" s="55"/>
      <c r="XX112" s="55"/>
      <c r="XY112" s="55"/>
      <c r="XZ112" s="51"/>
      <c r="YA112" s="51"/>
      <c r="YB112" s="51"/>
      <c r="YC112" s="56"/>
      <c r="YD112" s="57"/>
      <c r="YE112" s="57"/>
      <c r="YF112" s="58"/>
      <c r="YG112" s="49"/>
      <c r="YH112" s="50"/>
      <c r="YI112" s="49"/>
      <c r="YJ112" s="109"/>
      <c r="YK112" s="52"/>
      <c r="YL112" s="52"/>
      <c r="YM112" s="55"/>
      <c r="YN112" s="55"/>
      <c r="YO112" s="55"/>
      <c r="YP112" s="51"/>
      <c r="YQ112" s="51"/>
      <c r="YR112" s="51"/>
      <c r="YS112" s="56"/>
      <c r="YT112" s="57"/>
      <c r="YU112" s="57"/>
      <c r="YV112" s="58"/>
      <c r="YW112" s="49"/>
      <c r="YX112" s="50"/>
      <c r="YY112" s="49"/>
      <c r="YZ112" s="109"/>
      <c r="ZA112" s="52"/>
      <c r="ZB112" s="52"/>
      <c r="ZC112" s="55"/>
      <c r="ZD112" s="55"/>
      <c r="ZE112" s="55"/>
      <c r="ZF112" s="51"/>
      <c r="ZG112" s="51"/>
      <c r="ZH112" s="51"/>
      <c r="ZI112" s="56"/>
      <c r="ZJ112" s="57"/>
      <c r="ZK112" s="57"/>
      <c r="ZL112" s="58"/>
      <c r="ZM112" s="49"/>
      <c r="ZN112" s="50"/>
      <c r="ZO112" s="49"/>
      <c r="ZP112" s="109"/>
      <c r="ZQ112" s="52"/>
      <c r="ZR112" s="52"/>
      <c r="ZS112" s="55"/>
      <c r="ZT112" s="55"/>
      <c r="ZU112" s="55"/>
      <c r="ZV112" s="51"/>
      <c r="ZW112" s="51"/>
      <c r="ZX112" s="51"/>
      <c r="ZY112" s="56"/>
      <c r="ZZ112" s="57"/>
      <c r="AAA112" s="57"/>
      <c r="AAB112" s="58"/>
      <c r="AAC112" s="49"/>
      <c r="AAD112" s="50"/>
      <c r="AAE112" s="49"/>
      <c r="AAF112" s="109"/>
      <c r="AAG112" s="52"/>
      <c r="AAH112" s="52"/>
      <c r="AAI112" s="55"/>
      <c r="AAJ112" s="55"/>
      <c r="AAK112" s="55"/>
      <c r="AAL112" s="51"/>
      <c r="AAM112" s="51"/>
      <c r="AAN112" s="51"/>
      <c r="AAO112" s="56"/>
      <c r="AAP112" s="57"/>
      <c r="AAQ112" s="57"/>
      <c r="AAR112" s="58"/>
      <c r="AAS112" s="49"/>
      <c r="AAT112" s="50"/>
      <c r="AAU112" s="49"/>
      <c r="AAV112" s="109"/>
      <c r="AAW112" s="52"/>
      <c r="AAX112" s="52"/>
      <c r="AAY112" s="55"/>
      <c r="AAZ112" s="55"/>
      <c r="ABA112" s="55"/>
      <c r="ABB112" s="51"/>
      <c r="ABC112" s="51"/>
      <c r="ABD112" s="51"/>
      <c r="ABE112" s="56"/>
      <c r="ABF112" s="57"/>
      <c r="ABG112" s="57"/>
      <c r="ABH112" s="58"/>
      <c r="ABI112" s="49"/>
      <c r="ABJ112" s="50"/>
      <c r="ABK112" s="49"/>
      <c r="ABL112" s="109"/>
      <c r="ABM112" s="52"/>
      <c r="ABN112" s="52"/>
      <c r="ABO112" s="55"/>
      <c r="ABP112" s="55"/>
      <c r="ABQ112" s="55"/>
      <c r="ABR112" s="51"/>
      <c r="ABS112" s="51"/>
      <c r="ABT112" s="51"/>
      <c r="ABU112" s="56"/>
      <c r="ABV112" s="57"/>
      <c r="ABW112" s="57"/>
      <c r="ABX112" s="58"/>
      <c r="ABY112" s="49"/>
      <c r="ABZ112" s="50"/>
      <c r="ACA112" s="49"/>
      <c r="ACB112" s="109"/>
      <c r="ACC112" s="52"/>
      <c r="ACD112" s="52"/>
      <c r="ACE112" s="55"/>
      <c r="ACF112" s="55"/>
      <c r="ACG112" s="55"/>
      <c r="ACH112" s="51"/>
      <c r="ACI112" s="51"/>
      <c r="ACJ112" s="51"/>
      <c r="ACK112" s="56"/>
      <c r="ACL112" s="57"/>
      <c r="ACM112" s="57"/>
      <c r="ACN112" s="58"/>
      <c r="ACO112" s="49"/>
      <c r="ACP112" s="50"/>
      <c r="ACQ112" s="49"/>
      <c r="ACR112" s="109"/>
      <c r="ACS112" s="52"/>
      <c r="ACT112" s="52"/>
      <c r="ACU112" s="55"/>
      <c r="ACV112" s="55"/>
      <c r="ACW112" s="55"/>
      <c r="ACX112" s="51"/>
      <c r="ACY112" s="51"/>
      <c r="ACZ112" s="51"/>
      <c r="ADA112" s="56"/>
      <c r="ADB112" s="57"/>
      <c r="ADC112" s="57"/>
      <c r="ADD112" s="58"/>
      <c r="ADE112" s="49"/>
      <c r="ADF112" s="50"/>
      <c r="ADG112" s="49"/>
      <c r="ADH112" s="109"/>
      <c r="ADI112" s="52"/>
      <c r="ADJ112" s="52"/>
      <c r="ADK112" s="55"/>
      <c r="ADL112" s="55"/>
      <c r="ADM112" s="55"/>
      <c r="ADN112" s="51"/>
      <c r="ADO112" s="51"/>
      <c r="ADP112" s="51"/>
      <c r="ADQ112" s="56"/>
      <c r="ADR112" s="57"/>
      <c r="ADS112" s="57"/>
      <c r="ADT112" s="58"/>
      <c r="ADU112" s="49"/>
      <c r="ADV112" s="50"/>
      <c r="ADW112" s="49"/>
      <c r="ADX112" s="109"/>
      <c r="ADY112" s="52"/>
      <c r="ADZ112" s="52"/>
      <c r="AEA112" s="55"/>
      <c r="AEB112" s="55"/>
      <c r="AEC112" s="55"/>
      <c r="AED112" s="51"/>
      <c r="AEE112" s="51"/>
      <c r="AEF112" s="51"/>
      <c r="AEG112" s="56"/>
      <c r="AEH112" s="57"/>
      <c r="AEI112" s="57"/>
      <c r="AEJ112" s="58"/>
      <c r="AEK112" s="49"/>
      <c r="AEL112" s="50"/>
      <c r="AEM112" s="49"/>
      <c r="AEN112" s="109"/>
      <c r="AEO112" s="52"/>
      <c r="AEP112" s="52"/>
      <c r="AEQ112" s="55"/>
      <c r="AER112" s="55"/>
      <c r="AES112" s="55"/>
      <c r="AET112" s="51"/>
      <c r="AEU112" s="51"/>
      <c r="AEV112" s="51"/>
      <c r="AEW112" s="56"/>
      <c r="AEX112" s="57"/>
      <c r="AEY112" s="57"/>
      <c r="AEZ112" s="58"/>
      <c r="AFA112" s="49"/>
      <c r="AFB112" s="50"/>
      <c r="AFC112" s="49"/>
      <c r="AFD112" s="109"/>
      <c r="AFE112" s="52"/>
      <c r="AFF112" s="52"/>
      <c r="AFG112" s="55"/>
      <c r="AFH112" s="55"/>
      <c r="AFI112" s="55"/>
      <c r="AFJ112" s="51"/>
      <c r="AFK112" s="51"/>
      <c r="AFL112" s="51"/>
      <c r="AFM112" s="56"/>
      <c r="AFN112" s="57"/>
      <c r="AFO112" s="57"/>
      <c r="AFP112" s="58"/>
      <c r="AFQ112" s="49"/>
      <c r="AFR112" s="50"/>
      <c r="AFS112" s="49"/>
      <c r="AFT112" s="109"/>
      <c r="AFU112" s="52"/>
      <c r="AFV112" s="52"/>
      <c r="AFW112" s="55"/>
      <c r="AFX112" s="55"/>
      <c r="AFY112" s="55"/>
      <c r="AFZ112" s="51"/>
      <c r="AGA112" s="51"/>
      <c r="AGB112" s="51"/>
      <c r="AGC112" s="56"/>
      <c r="AGD112" s="57"/>
      <c r="AGE112" s="57"/>
      <c r="AGF112" s="58"/>
      <c r="AGG112" s="49"/>
      <c r="AGH112" s="50"/>
      <c r="AGI112" s="49"/>
      <c r="AGJ112" s="109"/>
      <c r="AGK112" s="52"/>
      <c r="AGL112" s="52"/>
      <c r="AGM112" s="55"/>
      <c r="AGN112" s="55"/>
      <c r="AGO112" s="55"/>
      <c r="AGP112" s="51"/>
      <c r="AGQ112" s="51"/>
      <c r="AGR112" s="51"/>
      <c r="AGS112" s="56"/>
      <c r="AGT112" s="57"/>
      <c r="AGU112" s="57"/>
      <c r="AGV112" s="58"/>
      <c r="AGW112" s="49"/>
      <c r="AGX112" s="50"/>
      <c r="AGY112" s="49"/>
      <c r="AGZ112" s="109"/>
      <c r="AHA112" s="52"/>
      <c r="AHB112" s="52"/>
      <c r="AHC112" s="55"/>
      <c r="AHD112" s="55"/>
      <c r="AHE112" s="55"/>
      <c r="AHF112" s="51"/>
      <c r="AHG112" s="51"/>
      <c r="AHH112" s="51"/>
      <c r="AHI112" s="56"/>
      <c r="AHJ112" s="57"/>
      <c r="AHK112" s="57"/>
      <c r="AHL112" s="58"/>
      <c r="AHM112" s="49"/>
      <c r="AHN112" s="50"/>
      <c r="AHO112" s="49"/>
      <c r="AHP112" s="109"/>
      <c r="AHQ112" s="52"/>
      <c r="AHR112" s="52"/>
      <c r="AHS112" s="55"/>
      <c r="AHT112" s="55"/>
      <c r="AHU112" s="55"/>
      <c r="AHV112" s="51"/>
      <c r="AHW112" s="51"/>
      <c r="AHX112" s="51"/>
      <c r="AHY112" s="56"/>
      <c r="AHZ112" s="57"/>
      <c r="AIA112" s="57"/>
      <c r="AIB112" s="58"/>
      <c r="AIC112" s="49"/>
      <c r="AID112" s="50"/>
      <c r="AIE112" s="49"/>
      <c r="AIF112" s="109"/>
      <c r="AIG112" s="52"/>
      <c r="AIH112" s="52"/>
      <c r="AII112" s="55"/>
      <c r="AIJ112" s="55"/>
      <c r="AIK112" s="55"/>
      <c r="AIL112" s="51"/>
      <c r="AIM112" s="51"/>
      <c r="AIN112" s="51"/>
      <c r="AIO112" s="56"/>
      <c r="AIP112" s="57"/>
      <c r="AIQ112" s="57"/>
      <c r="AIR112" s="58"/>
      <c r="AIS112" s="49"/>
      <c r="AIT112" s="50"/>
      <c r="AIU112" s="49"/>
      <c r="AIV112" s="109"/>
      <c r="AIW112" s="52"/>
      <c r="AIX112" s="52"/>
      <c r="AIY112" s="55"/>
      <c r="AIZ112" s="55"/>
      <c r="AJA112" s="55"/>
      <c r="AJB112" s="51"/>
      <c r="AJC112" s="51"/>
      <c r="AJD112" s="51"/>
      <c r="AJE112" s="56"/>
      <c r="AJF112" s="57"/>
      <c r="AJG112" s="57"/>
      <c r="AJH112" s="58"/>
      <c r="AJI112" s="49"/>
      <c r="AJJ112" s="50"/>
      <c r="AJK112" s="49"/>
      <c r="AJL112" s="109"/>
      <c r="AJM112" s="52"/>
      <c r="AJN112" s="52"/>
      <c r="AJO112" s="55"/>
      <c r="AJP112" s="55"/>
      <c r="AJQ112" s="55"/>
      <c r="AJR112" s="51"/>
      <c r="AJS112" s="51"/>
      <c r="AJT112" s="51"/>
      <c r="AJU112" s="56"/>
      <c r="AJV112" s="57"/>
      <c r="AJW112" s="57"/>
      <c r="AJX112" s="58"/>
      <c r="AJY112" s="49"/>
      <c r="AJZ112" s="50"/>
      <c r="AKA112" s="49"/>
      <c r="AKB112" s="109"/>
      <c r="AKC112" s="52"/>
      <c r="AKD112" s="52"/>
      <c r="AKE112" s="55"/>
      <c r="AKF112" s="55"/>
      <c r="AKG112" s="55"/>
      <c r="AKH112" s="51"/>
      <c r="AKI112" s="51"/>
      <c r="AKJ112" s="51"/>
      <c r="AKK112" s="56"/>
      <c r="AKL112" s="57"/>
      <c r="AKM112" s="57"/>
      <c r="AKN112" s="58"/>
      <c r="AKO112" s="49"/>
      <c r="AKP112" s="50"/>
      <c r="AKQ112" s="49"/>
      <c r="AKR112" s="109"/>
      <c r="AKS112" s="52"/>
      <c r="AKT112" s="52"/>
      <c r="AKU112" s="55"/>
      <c r="AKV112" s="55"/>
      <c r="AKW112" s="55"/>
      <c r="AKX112" s="51"/>
      <c r="AKY112" s="51"/>
      <c r="AKZ112" s="51"/>
      <c r="ALA112" s="56"/>
      <c r="ALB112" s="57"/>
      <c r="ALC112" s="57"/>
      <c r="ALD112" s="58"/>
      <c r="ALE112" s="49"/>
      <c r="ALF112" s="50"/>
      <c r="ALG112" s="49"/>
      <c r="ALH112" s="109"/>
      <c r="ALI112" s="52"/>
      <c r="ALJ112" s="52"/>
      <c r="ALK112" s="55"/>
      <c r="ALL112" s="55"/>
      <c r="ALM112" s="55"/>
      <c r="ALN112" s="51"/>
      <c r="ALO112" s="51"/>
      <c r="ALP112" s="51"/>
      <c r="ALQ112" s="56"/>
      <c r="ALR112" s="57"/>
      <c r="ALS112" s="57"/>
      <c r="ALT112" s="58"/>
      <c r="ALU112" s="49"/>
      <c r="ALV112" s="50"/>
      <c r="ALW112" s="49"/>
      <c r="ALX112" s="109"/>
      <c r="ALY112" s="52"/>
      <c r="ALZ112" s="52"/>
      <c r="AMA112" s="55"/>
      <c r="AMB112" s="55"/>
      <c r="AMC112" s="55"/>
      <c r="AMD112" s="51"/>
      <c r="AME112" s="51"/>
      <c r="AMF112" s="51"/>
      <c r="AMG112" s="56"/>
      <c r="AMH112" s="57"/>
      <c r="AMI112" s="57"/>
      <c r="AMJ112" s="58"/>
      <c r="AMK112" s="49"/>
      <c r="AML112" s="50"/>
      <c r="AMM112" s="49"/>
      <c r="AMN112" s="109"/>
      <c r="AMO112" s="52"/>
      <c r="AMP112" s="52"/>
      <c r="AMQ112" s="55"/>
      <c r="AMR112" s="55"/>
      <c r="AMS112" s="55"/>
      <c r="AMT112" s="51"/>
      <c r="AMU112" s="51"/>
      <c r="AMV112" s="51"/>
      <c r="AMW112" s="56"/>
      <c r="AMX112" s="57"/>
      <c r="AMY112" s="57"/>
      <c r="AMZ112" s="58"/>
      <c r="ANA112" s="49"/>
      <c r="ANB112" s="50"/>
      <c r="ANC112" s="49"/>
      <c r="AND112" s="109"/>
      <c r="ANE112" s="52"/>
      <c r="ANF112" s="52"/>
      <c r="ANG112" s="55"/>
      <c r="ANH112" s="55"/>
      <c r="ANI112" s="55"/>
      <c r="ANJ112" s="51"/>
      <c r="ANK112" s="51"/>
      <c r="ANL112" s="51"/>
      <c r="ANM112" s="56"/>
      <c r="ANN112" s="57"/>
      <c r="ANO112" s="57"/>
      <c r="ANP112" s="58"/>
      <c r="ANQ112" s="49"/>
      <c r="ANR112" s="50"/>
      <c r="ANS112" s="49"/>
      <c r="ANT112" s="109"/>
      <c r="ANU112" s="52"/>
      <c r="ANV112" s="52"/>
      <c r="ANW112" s="55"/>
      <c r="ANX112" s="55"/>
      <c r="ANY112" s="55"/>
      <c r="ANZ112" s="51"/>
      <c r="AOA112" s="51"/>
      <c r="AOB112" s="51"/>
      <c r="AOC112" s="56"/>
      <c r="AOD112" s="57"/>
      <c r="AOE112" s="57"/>
      <c r="AOF112" s="58"/>
      <c r="AOG112" s="49"/>
      <c r="AOH112" s="50"/>
      <c r="AOI112" s="49"/>
      <c r="AOJ112" s="109"/>
      <c r="AOK112" s="52"/>
      <c r="AOL112" s="52"/>
      <c r="AOM112" s="55"/>
      <c r="AON112" s="55"/>
      <c r="AOO112" s="55"/>
      <c r="AOP112" s="51"/>
      <c r="AOQ112" s="51"/>
      <c r="AOR112" s="51"/>
      <c r="AOS112" s="56"/>
      <c r="AOT112" s="57"/>
      <c r="AOU112" s="57"/>
      <c r="AOV112" s="58"/>
      <c r="AOW112" s="49"/>
      <c r="AOX112" s="50"/>
      <c r="AOY112" s="49"/>
      <c r="AOZ112" s="109"/>
      <c r="APA112" s="52"/>
      <c r="APB112" s="52"/>
      <c r="APC112" s="55"/>
      <c r="APD112" s="55"/>
      <c r="APE112" s="55"/>
      <c r="APF112" s="51"/>
      <c r="APG112" s="51"/>
      <c r="APH112" s="51"/>
      <c r="API112" s="56"/>
      <c r="APJ112" s="57"/>
      <c r="APK112" s="57"/>
      <c r="APL112" s="58"/>
      <c r="APM112" s="49"/>
      <c r="APN112" s="50"/>
      <c r="APO112" s="49"/>
      <c r="APP112" s="109"/>
      <c r="APQ112" s="52"/>
      <c r="APR112" s="52"/>
      <c r="APS112" s="55"/>
      <c r="APT112" s="55"/>
      <c r="APU112" s="55"/>
      <c r="APV112" s="51"/>
      <c r="APW112" s="51"/>
      <c r="APX112" s="51"/>
      <c r="APY112" s="56"/>
      <c r="APZ112" s="57"/>
      <c r="AQA112" s="57"/>
      <c r="AQB112" s="58"/>
      <c r="AQC112" s="49"/>
      <c r="AQD112" s="50"/>
      <c r="AQE112" s="49"/>
      <c r="AQF112" s="109"/>
      <c r="AQG112" s="52"/>
      <c r="AQH112" s="52"/>
      <c r="AQI112" s="55"/>
      <c r="AQJ112" s="55"/>
      <c r="AQK112" s="55"/>
      <c r="AQL112" s="51"/>
      <c r="AQM112" s="51"/>
      <c r="AQN112" s="51"/>
      <c r="AQO112" s="56"/>
      <c r="AQP112" s="57"/>
      <c r="AQQ112" s="57"/>
      <c r="AQR112" s="58"/>
      <c r="AQS112" s="49"/>
      <c r="AQT112" s="50"/>
      <c r="AQU112" s="49"/>
      <c r="AQV112" s="109"/>
      <c r="AQW112" s="52"/>
      <c r="AQX112" s="52"/>
      <c r="AQY112" s="55"/>
      <c r="AQZ112" s="55"/>
      <c r="ARA112" s="55"/>
      <c r="ARB112" s="51"/>
      <c r="ARC112" s="51"/>
      <c r="ARD112" s="51"/>
      <c r="ARE112" s="56"/>
      <c r="ARF112" s="57"/>
      <c r="ARG112" s="57"/>
      <c r="ARH112" s="58"/>
      <c r="ARI112" s="49"/>
      <c r="ARJ112" s="50"/>
      <c r="ARK112" s="49"/>
      <c r="ARL112" s="109"/>
      <c r="ARM112" s="52"/>
      <c r="ARN112" s="52"/>
      <c r="ARO112" s="55"/>
      <c r="ARP112" s="55"/>
      <c r="ARQ112" s="55"/>
      <c r="ARR112" s="51"/>
      <c r="ARS112" s="51"/>
      <c r="ART112" s="51"/>
      <c r="ARU112" s="56"/>
      <c r="ARV112" s="57"/>
      <c r="ARW112" s="57"/>
      <c r="ARX112" s="58"/>
      <c r="ARY112" s="49"/>
      <c r="ARZ112" s="50"/>
      <c r="ASA112" s="49"/>
      <c r="ASB112" s="109"/>
      <c r="ASC112" s="52"/>
      <c r="ASD112" s="52"/>
      <c r="ASE112" s="55"/>
      <c r="ASF112" s="55"/>
      <c r="ASG112" s="55"/>
      <c r="ASH112" s="51"/>
      <c r="ASI112" s="51"/>
      <c r="ASJ112" s="51"/>
      <c r="ASK112" s="56"/>
      <c r="ASL112" s="57"/>
      <c r="ASM112" s="57"/>
      <c r="ASN112" s="58"/>
      <c r="ASO112" s="49"/>
      <c r="ASP112" s="50"/>
      <c r="ASQ112" s="49"/>
      <c r="ASR112" s="109"/>
      <c r="ASS112" s="52"/>
      <c r="AST112" s="52"/>
      <c r="ASU112" s="55"/>
      <c r="ASV112" s="55"/>
      <c r="ASW112" s="55"/>
      <c r="ASX112" s="51"/>
      <c r="ASY112" s="51"/>
      <c r="ASZ112" s="51"/>
      <c r="ATA112" s="56"/>
      <c r="ATB112" s="57"/>
      <c r="ATC112" s="57"/>
      <c r="ATD112" s="58"/>
      <c r="ATE112" s="49"/>
      <c r="ATF112" s="50"/>
      <c r="ATG112" s="49"/>
      <c r="ATH112" s="109"/>
      <c r="ATI112" s="52"/>
      <c r="ATJ112" s="52"/>
      <c r="ATK112" s="55"/>
      <c r="ATL112" s="55"/>
      <c r="ATM112" s="55"/>
      <c r="ATN112" s="51"/>
      <c r="ATO112" s="51"/>
      <c r="ATP112" s="51"/>
      <c r="ATQ112" s="56"/>
      <c r="ATR112" s="57"/>
      <c r="ATS112" s="57"/>
      <c r="ATT112" s="58"/>
      <c r="ATU112" s="49"/>
      <c r="ATV112" s="50"/>
      <c r="ATW112" s="49"/>
      <c r="ATX112" s="109"/>
      <c r="ATY112" s="52"/>
      <c r="ATZ112" s="52"/>
      <c r="AUA112" s="55"/>
      <c r="AUB112" s="55"/>
      <c r="AUC112" s="55"/>
      <c r="AUD112" s="51"/>
      <c r="AUE112" s="51"/>
      <c r="AUF112" s="51"/>
      <c r="AUG112" s="56"/>
      <c r="AUH112" s="57"/>
      <c r="AUI112" s="57"/>
      <c r="AUJ112" s="58"/>
      <c r="AUK112" s="49"/>
      <c r="AUL112" s="50"/>
      <c r="AUM112" s="49"/>
      <c r="AUN112" s="109"/>
      <c r="AUO112" s="52"/>
      <c r="AUP112" s="52"/>
      <c r="AUQ112" s="55"/>
      <c r="AUR112" s="55"/>
      <c r="AUS112" s="55"/>
      <c r="AUT112" s="51"/>
      <c r="AUU112" s="51"/>
      <c r="AUV112" s="51"/>
      <c r="AUW112" s="56"/>
      <c r="AUX112" s="57"/>
      <c r="AUY112" s="57"/>
      <c r="AUZ112" s="58"/>
      <c r="AVA112" s="49"/>
      <c r="AVB112" s="50"/>
      <c r="AVC112" s="49"/>
      <c r="AVD112" s="109"/>
      <c r="AVE112" s="52"/>
      <c r="AVF112" s="52"/>
      <c r="AVG112" s="55"/>
      <c r="AVH112" s="55"/>
      <c r="AVI112" s="55"/>
      <c r="AVJ112" s="51"/>
      <c r="AVK112" s="51"/>
      <c r="AVL112" s="51"/>
      <c r="AVM112" s="56"/>
      <c r="AVN112" s="57"/>
      <c r="AVO112" s="57"/>
      <c r="AVP112" s="58"/>
      <c r="AVQ112" s="49"/>
      <c r="AVR112" s="50"/>
      <c r="AVS112" s="49"/>
      <c r="AVT112" s="109"/>
      <c r="AVU112" s="52"/>
      <c r="AVV112" s="52"/>
      <c r="AVW112" s="55"/>
      <c r="AVX112" s="55"/>
      <c r="AVY112" s="55"/>
      <c r="AVZ112" s="51"/>
      <c r="AWA112" s="51"/>
      <c r="AWB112" s="51"/>
      <c r="AWC112" s="56"/>
      <c r="AWD112" s="57"/>
      <c r="AWE112" s="57"/>
      <c r="AWF112" s="58"/>
      <c r="AWG112" s="49"/>
      <c r="AWH112" s="50"/>
      <c r="AWI112" s="49"/>
      <c r="AWJ112" s="109"/>
      <c r="AWK112" s="52"/>
      <c r="AWL112" s="52"/>
      <c r="AWM112" s="55"/>
      <c r="AWN112" s="55"/>
      <c r="AWO112" s="55"/>
      <c r="AWP112" s="51"/>
      <c r="AWQ112" s="51"/>
      <c r="AWR112" s="51"/>
      <c r="AWS112" s="56"/>
      <c r="AWT112" s="57"/>
      <c r="AWU112" s="57"/>
      <c r="AWV112" s="58"/>
      <c r="AWW112" s="49"/>
      <c r="AWX112" s="50"/>
      <c r="AWY112" s="49"/>
      <c r="AWZ112" s="109"/>
      <c r="AXA112" s="52"/>
      <c r="AXB112" s="52"/>
      <c r="AXC112" s="55"/>
      <c r="AXD112" s="55"/>
      <c r="AXE112" s="55"/>
      <c r="AXF112" s="51"/>
      <c r="AXG112" s="51"/>
      <c r="AXH112" s="51"/>
      <c r="AXI112" s="56"/>
      <c r="AXJ112" s="57"/>
      <c r="AXK112" s="57"/>
      <c r="AXL112" s="58"/>
      <c r="AXM112" s="49"/>
      <c r="AXN112" s="50"/>
      <c r="AXO112" s="49"/>
      <c r="AXP112" s="109"/>
      <c r="AXQ112" s="52"/>
      <c r="AXR112" s="52"/>
      <c r="AXS112" s="55"/>
      <c r="AXT112" s="55"/>
      <c r="AXU112" s="55"/>
      <c r="AXV112" s="51"/>
      <c r="AXW112" s="51"/>
      <c r="AXX112" s="51"/>
      <c r="AXY112" s="56"/>
      <c r="AXZ112" s="57"/>
      <c r="AYA112" s="57"/>
      <c r="AYB112" s="58"/>
      <c r="AYC112" s="49"/>
      <c r="AYD112" s="50"/>
      <c r="AYE112" s="49"/>
      <c r="AYF112" s="109"/>
      <c r="AYG112" s="52"/>
      <c r="AYH112" s="52"/>
      <c r="AYI112" s="55"/>
      <c r="AYJ112" s="55"/>
      <c r="AYK112" s="55"/>
      <c r="AYL112" s="51"/>
      <c r="AYM112" s="51"/>
      <c r="AYN112" s="51"/>
      <c r="AYO112" s="56"/>
      <c r="AYP112" s="57"/>
      <c r="AYQ112" s="57"/>
      <c r="AYR112" s="58"/>
      <c r="AYS112" s="49"/>
      <c r="AYT112" s="50"/>
      <c r="AYU112" s="49"/>
      <c r="AYV112" s="109"/>
      <c r="AYW112" s="52"/>
      <c r="AYX112" s="52"/>
      <c r="AYY112" s="55"/>
      <c r="AYZ112" s="55"/>
      <c r="AZA112" s="55"/>
      <c r="AZB112" s="51"/>
      <c r="AZC112" s="51"/>
      <c r="AZD112" s="51"/>
      <c r="AZE112" s="56"/>
      <c r="AZF112" s="57"/>
      <c r="AZG112" s="57"/>
      <c r="AZH112" s="58"/>
      <c r="AZI112" s="49"/>
      <c r="AZJ112" s="50"/>
      <c r="AZK112" s="49"/>
      <c r="AZL112" s="109"/>
      <c r="AZM112" s="52"/>
      <c r="AZN112" s="52"/>
      <c r="AZO112" s="55"/>
      <c r="AZP112" s="55"/>
      <c r="AZQ112" s="55"/>
      <c r="AZR112" s="51"/>
      <c r="AZS112" s="51"/>
      <c r="AZT112" s="51"/>
      <c r="AZU112" s="56"/>
      <c r="AZV112" s="57"/>
      <c r="AZW112" s="57"/>
      <c r="AZX112" s="58"/>
      <c r="AZY112" s="49"/>
      <c r="AZZ112" s="50"/>
      <c r="BAA112" s="49"/>
      <c r="BAB112" s="109"/>
      <c r="BAC112" s="52"/>
      <c r="BAD112" s="52"/>
      <c r="BAE112" s="55"/>
      <c r="BAF112" s="55"/>
      <c r="BAG112" s="55"/>
      <c r="BAH112" s="51"/>
      <c r="BAI112" s="51"/>
      <c r="BAJ112" s="51"/>
      <c r="BAK112" s="56"/>
      <c r="BAL112" s="57"/>
      <c r="BAM112" s="57"/>
      <c r="BAN112" s="58"/>
      <c r="BAO112" s="49"/>
      <c r="BAP112" s="50"/>
      <c r="BAQ112" s="49"/>
      <c r="BAR112" s="109"/>
      <c r="BAS112" s="52"/>
      <c r="BAT112" s="52"/>
      <c r="BAU112" s="55"/>
      <c r="BAV112" s="55"/>
      <c r="BAW112" s="55"/>
      <c r="BAX112" s="51"/>
      <c r="BAY112" s="51"/>
      <c r="BAZ112" s="51"/>
      <c r="BBA112" s="56"/>
      <c r="BBB112" s="57"/>
      <c r="BBC112" s="57"/>
      <c r="BBD112" s="58"/>
      <c r="BBE112" s="49"/>
      <c r="BBF112" s="50"/>
      <c r="BBG112" s="49"/>
      <c r="BBH112" s="109"/>
      <c r="BBI112" s="52"/>
      <c r="BBJ112" s="52"/>
      <c r="BBK112" s="55"/>
      <c r="BBL112" s="55"/>
      <c r="BBM112" s="55"/>
      <c r="BBN112" s="51"/>
      <c r="BBO112" s="51"/>
      <c r="BBP112" s="51"/>
      <c r="BBQ112" s="56"/>
      <c r="BBR112" s="57"/>
      <c r="BBS112" s="57"/>
      <c r="BBT112" s="58"/>
      <c r="BBU112" s="49"/>
      <c r="BBV112" s="50"/>
      <c r="BBW112" s="49"/>
      <c r="BBX112" s="109"/>
      <c r="BBY112" s="52"/>
      <c r="BBZ112" s="52"/>
      <c r="BCA112" s="55"/>
      <c r="BCB112" s="55"/>
      <c r="BCC112" s="55"/>
      <c r="BCD112" s="51"/>
      <c r="BCE112" s="51"/>
      <c r="BCF112" s="51"/>
      <c r="BCG112" s="56"/>
      <c r="BCH112" s="57"/>
      <c r="BCI112" s="57"/>
      <c r="BCJ112" s="58"/>
      <c r="BCK112" s="49"/>
      <c r="BCL112" s="50"/>
      <c r="BCM112" s="49"/>
      <c r="BCN112" s="109"/>
      <c r="BCO112" s="52"/>
      <c r="BCP112" s="52"/>
      <c r="BCQ112" s="55"/>
      <c r="BCR112" s="55"/>
      <c r="BCS112" s="55"/>
      <c r="BCT112" s="51"/>
      <c r="BCU112" s="51"/>
      <c r="BCV112" s="51"/>
      <c r="BCW112" s="56"/>
      <c r="BCX112" s="57"/>
      <c r="BCY112" s="57"/>
      <c r="BCZ112" s="58"/>
      <c r="BDA112" s="49"/>
      <c r="BDB112" s="50"/>
      <c r="BDC112" s="49"/>
      <c r="BDD112" s="109"/>
      <c r="BDE112" s="52"/>
      <c r="BDF112" s="52"/>
      <c r="BDG112" s="55"/>
      <c r="BDH112" s="55"/>
      <c r="BDI112" s="55"/>
      <c r="BDJ112" s="51"/>
      <c r="BDK112" s="51"/>
      <c r="BDL112" s="51"/>
      <c r="BDM112" s="56"/>
      <c r="BDN112" s="57"/>
      <c r="BDO112" s="57"/>
      <c r="BDP112" s="58"/>
      <c r="BDQ112" s="49"/>
      <c r="BDR112" s="50"/>
      <c r="BDS112" s="49"/>
      <c r="BDT112" s="109"/>
      <c r="BDU112" s="52"/>
      <c r="BDV112" s="52"/>
      <c r="BDW112" s="55"/>
      <c r="BDX112" s="55"/>
      <c r="BDY112" s="55"/>
      <c r="BDZ112" s="51"/>
      <c r="BEA112" s="51"/>
      <c r="BEB112" s="51"/>
      <c r="BEC112" s="56"/>
      <c r="BED112" s="57"/>
      <c r="BEE112" s="57"/>
      <c r="BEF112" s="58"/>
      <c r="BEG112" s="49"/>
      <c r="BEH112" s="50"/>
      <c r="BEI112" s="49"/>
      <c r="BEJ112" s="109"/>
      <c r="BEK112" s="52"/>
      <c r="BEL112" s="52"/>
      <c r="BEM112" s="55"/>
      <c r="BEN112" s="55"/>
      <c r="BEO112" s="55"/>
      <c r="BEP112" s="51"/>
      <c r="BEQ112" s="51"/>
      <c r="BER112" s="51"/>
      <c r="BES112" s="56"/>
      <c r="BET112" s="57"/>
      <c r="BEU112" s="57"/>
      <c r="BEV112" s="58"/>
      <c r="BEW112" s="49"/>
      <c r="BEX112" s="50"/>
      <c r="BEY112" s="49"/>
      <c r="BEZ112" s="109"/>
      <c r="BFA112" s="52"/>
      <c r="BFB112" s="52"/>
      <c r="BFC112" s="55"/>
      <c r="BFD112" s="55"/>
      <c r="BFE112" s="55"/>
      <c r="BFF112" s="51"/>
      <c r="BFG112" s="51"/>
      <c r="BFH112" s="51"/>
      <c r="BFI112" s="56"/>
      <c r="BFJ112" s="57"/>
      <c r="BFK112" s="57"/>
      <c r="BFL112" s="58"/>
      <c r="BFM112" s="49"/>
      <c r="BFN112" s="50"/>
      <c r="BFO112" s="49"/>
      <c r="BFP112" s="109"/>
      <c r="BFQ112" s="52"/>
      <c r="BFR112" s="52"/>
      <c r="BFS112" s="55"/>
      <c r="BFT112" s="55"/>
      <c r="BFU112" s="55"/>
      <c r="BFV112" s="51"/>
      <c r="BFW112" s="51"/>
      <c r="BFX112" s="51"/>
      <c r="BFY112" s="56"/>
      <c r="BFZ112" s="57"/>
      <c r="BGA112" s="57"/>
      <c r="BGB112" s="58"/>
      <c r="BGC112" s="49"/>
      <c r="BGD112" s="50"/>
      <c r="BGE112" s="49"/>
      <c r="BGF112" s="109"/>
      <c r="BGG112" s="52"/>
      <c r="BGH112" s="52"/>
      <c r="BGI112" s="55"/>
      <c r="BGJ112" s="55"/>
      <c r="BGK112" s="55"/>
      <c r="BGL112" s="51"/>
      <c r="BGM112" s="51"/>
      <c r="BGN112" s="51"/>
      <c r="BGO112" s="56"/>
      <c r="BGP112" s="57"/>
      <c r="BGQ112" s="57"/>
      <c r="BGR112" s="58"/>
      <c r="BGS112" s="49"/>
      <c r="BGT112" s="50"/>
      <c r="BGU112" s="49"/>
      <c r="BGV112" s="109"/>
      <c r="BGW112" s="52"/>
      <c r="BGX112" s="52"/>
      <c r="BGY112" s="55"/>
      <c r="BGZ112" s="55"/>
      <c r="BHA112" s="55"/>
      <c r="BHB112" s="51"/>
      <c r="BHC112" s="51"/>
      <c r="BHD112" s="51"/>
      <c r="BHE112" s="56"/>
      <c r="BHF112" s="57"/>
      <c r="BHG112" s="57"/>
      <c r="BHH112" s="58"/>
      <c r="BHI112" s="49"/>
      <c r="BHJ112" s="50"/>
      <c r="BHK112" s="49"/>
      <c r="BHL112" s="109"/>
      <c r="BHM112" s="52"/>
      <c r="BHN112" s="52"/>
      <c r="BHO112" s="55"/>
      <c r="BHP112" s="55"/>
      <c r="BHQ112" s="55"/>
      <c r="BHR112" s="51"/>
      <c r="BHS112" s="51"/>
      <c r="BHT112" s="51"/>
      <c r="BHU112" s="56"/>
      <c r="BHV112" s="57"/>
      <c r="BHW112" s="57"/>
      <c r="BHX112" s="58"/>
      <c r="BHY112" s="49"/>
      <c r="BHZ112" s="50"/>
      <c r="BIA112" s="49"/>
      <c r="BIB112" s="109"/>
      <c r="BIC112" s="52"/>
      <c r="BID112" s="52"/>
      <c r="BIE112" s="55"/>
      <c r="BIF112" s="55"/>
      <c r="BIG112" s="55"/>
      <c r="BIH112" s="51"/>
      <c r="BII112" s="51"/>
      <c r="BIJ112" s="51"/>
      <c r="BIK112" s="56"/>
      <c r="BIL112" s="57"/>
      <c r="BIM112" s="57"/>
      <c r="BIN112" s="58"/>
      <c r="BIO112" s="49"/>
      <c r="BIP112" s="50"/>
      <c r="BIQ112" s="49"/>
      <c r="BIR112" s="109"/>
      <c r="BIS112" s="52"/>
      <c r="BIT112" s="52"/>
      <c r="BIU112" s="55"/>
      <c r="BIV112" s="55"/>
      <c r="BIW112" s="55"/>
      <c r="BIX112" s="51"/>
      <c r="BIY112" s="51"/>
      <c r="BIZ112" s="51"/>
      <c r="BJA112" s="56"/>
      <c r="BJB112" s="57"/>
      <c r="BJC112" s="57"/>
      <c r="BJD112" s="58"/>
      <c r="BJE112" s="49"/>
      <c r="BJF112" s="50"/>
      <c r="BJG112" s="49"/>
      <c r="BJH112" s="109"/>
      <c r="BJI112" s="52"/>
      <c r="BJJ112" s="52"/>
      <c r="BJK112" s="55"/>
      <c r="BJL112" s="55"/>
      <c r="BJM112" s="55"/>
      <c r="BJN112" s="51"/>
      <c r="BJO112" s="51"/>
      <c r="BJP112" s="51"/>
      <c r="BJQ112" s="56"/>
      <c r="BJR112" s="57"/>
      <c r="BJS112" s="57"/>
      <c r="BJT112" s="58"/>
      <c r="BJU112" s="49"/>
      <c r="BJV112" s="50"/>
      <c r="BJW112" s="49"/>
      <c r="BJX112" s="109"/>
      <c r="BJY112" s="52"/>
      <c r="BJZ112" s="52"/>
      <c r="BKA112" s="55"/>
      <c r="BKB112" s="55"/>
      <c r="BKC112" s="55"/>
      <c r="BKD112" s="51"/>
      <c r="BKE112" s="51"/>
      <c r="BKF112" s="51"/>
      <c r="BKG112" s="56"/>
      <c r="BKH112" s="57"/>
      <c r="BKI112" s="57"/>
      <c r="BKJ112" s="58"/>
      <c r="BKK112" s="49"/>
      <c r="BKL112" s="50"/>
      <c r="BKM112" s="49"/>
      <c r="BKN112" s="109"/>
      <c r="BKO112" s="52"/>
      <c r="BKP112" s="52"/>
      <c r="BKQ112" s="55"/>
      <c r="BKR112" s="55"/>
      <c r="BKS112" s="55"/>
      <c r="BKT112" s="51"/>
      <c r="BKU112" s="51"/>
      <c r="BKV112" s="51"/>
      <c r="BKW112" s="56"/>
      <c r="BKX112" s="57"/>
      <c r="BKY112" s="57"/>
      <c r="BKZ112" s="58"/>
      <c r="BLA112" s="49"/>
      <c r="BLB112" s="50"/>
      <c r="BLC112" s="49"/>
      <c r="BLD112" s="109"/>
      <c r="BLE112" s="52"/>
      <c r="BLF112" s="52"/>
      <c r="BLG112" s="55"/>
      <c r="BLH112" s="55"/>
      <c r="BLI112" s="55"/>
      <c r="BLJ112" s="51"/>
      <c r="BLK112" s="51"/>
      <c r="BLL112" s="51"/>
      <c r="BLM112" s="56"/>
      <c r="BLN112" s="57"/>
      <c r="BLO112" s="57"/>
      <c r="BLP112" s="58"/>
      <c r="BLQ112" s="49"/>
      <c r="BLR112" s="50"/>
      <c r="BLS112" s="49"/>
      <c r="BLT112" s="109"/>
      <c r="BLU112" s="52"/>
      <c r="BLV112" s="52"/>
      <c r="BLW112" s="55"/>
      <c r="BLX112" s="55"/>
      <c r="BLY112" s="55"/>
      <c r="BLZ112" s="51"/>
      <c r="BMA112" s="51"/>
      <c r="BMB112" s="51"/>
      <c r="BMC112" s="56"/>
      <c r="BMD112" s="57"/>
      <c r="BME112" s="57"/>
      <c r="BMF112" s="58"/>
      <c r="BMG112" s="49"/>
      <c r="BMH112" s="50"/>
      <c r="BMI112" s="49"/>
      <c r="BMJ112" s="109"/>
      <c r="BMK112" s="52"/>
      <c r="BML112" s="52"/>
      <c r="BMM112" s="55"/>
      <c r="BMN112" s="55"/>
      <c r="BMO112" s="55"/>
      <c r="BMP112" s="51"/>
      <c r="BMQ112" s="51"/>
      <c r="BMR112" s="51"/>
      <c r="BMS112" s="56"/>
      <c r="BMT112" s="57"/>
      <c r="BMU112" s="57"/>
      <c r="BMV112" s="58"/>
      <c r="BMW112" s="49"/>
      <c r="BMX112" s="50"/>
      <c r="BMY112" s="49"/>
      <c r="BMZ112" s="109"/>
      <c r="BNA112" s="52"/>
      <c r="BNB112" s="52"/>
      <c r="BNC112" s="55"/>
      <c r="BND112" s="55"/>
      <c r="BNE112" s="55"/>
      <c r="BNF112" s="51"/>
      <c r="BNG112" s="51"/>
      <c r="BNH112" s="51"/>
      <c r="BNI112" s="56"/>
      <c r="BNJ112" s="57"/>
      <c r="BNK112" s="57"/>
      <c r="BNL112" s="58"/>
      <c r="BNM112" s="49"/>
      <c r="BNN112" s="50"/>
      <c r="BNO112" s="49"/>
      <c r="BNP112" s="109"/>
      <c r="BNQ112" s="52"/>
      <c r="BNR112" s="52"/>
      <c r="BNS112" s="55"/>
      <c r="BNT112" s="55"/>
      <c r="BNU112" s="55"/>
      <c r="BNV112" s="51"/>
      <c r="BNW112" s="51"/>
      <c r="BNX112" s="51"/>
      <c r="BNY112" s="56"/>
      <c r="BNZ112" s="57"/>
      <c r="BOA112" s="57"/>
      <c r="BOB112" s="58"/>
      <c r="BOC112" s="49"/>
      <c r="BOD112" s="50"/>
      <c r="BOE112" s="49"/>
      <c r="BOF112" s="109"/>
      <c r="BOG112" s="52"/>
      <c r="BOH112" s="52"/>
      <c r="BOI112" s="55"/>
      <c r="BOJ112" s="55"/>
      <c r="BOK112" s="55"/>
      <c r="BOL112" s="51"/>
      <c r="BOM112" s="51"/>
      <c r="BON112" s="51"/>
      <c r="BOO112" s="56"/>
      <c r="BOP112" s="57"/>
      <c r="BOQ112" s="57"/>
      <c r="BOR112" s="58"/>
      <c r="BOS112" s="49"/>
      <c r="BOT112" s="50"/>
      <c r="BOU112" s="49"/>
      <c r="BOV112" s="109"/>
      <c r="BOW112" s="52"/>
      <c r="BOX112" s="52"/>
      <c r="BOY112" s="55"/>
      <c r="BOZ112" s="55"/>
      <c r="BPA112" s="55"/>
      <c r="BPB112" s="51"/>
      <c r="BPC112" s="51"/>
      <c r="BPD112" s="51"/>
      <c r="BPE112" s="56"/>
      <c r="BPF112" s="57"/>
      <c r="BPG112" s="57"/>
      <c r="BPH112" s="58"/>
      <c r="BPI112" s="49"/>
      <c r="BPJ112" s="50"/>
      <c r="BPK112" s="49"/>
      <c r="BPL112" s="109"/>
      <c r="BPM112" s="52"/>
      <c r="BPN112" s="52"/>
      <c r="BPO112" s="55"/>
      <c r="BPP112" s="55"/>
      <c r="BPQ112" s="55"/>
      <c r="BPR112" s="51"/>
      <c r="BPS112" s="51"/>
      <c r="BPT112" s="51"/>
      <c r="BPU112" s="56"/>
      <c r="BPV112" s="57"/>
      <c r="BPW112" s="57"/>
      <c r="BPX112" s="58"/>
      <c r="BPY112" s="49"/>
      <c r="BPZ112" s="50"/>
      <c r="BQA112" s="49"/>
      <c r="BQB112" s="109"/>
      <c r="BQC112" s="52"/>
      <c r="BQD112" s="52"/>
      <c r="BQE112" s="55"/>
      <c r="BQF112" s="55"/>
      <c r="BQG112" s="55"/>
      <c r="BQH112" s="51"/>
      <c r="BQI112" s="51"/>
      <c r="BQJ112" s="51"/>
      <c r="BQK112" s="56"/>
      <c r="BQL112" s="57"/>
      <c r="BQM112" s="57"/>
      <c r="BQN112" s="58"/>
      <c r="BQO112" s="49"/>
      <c r="BQP112" s="50"/>
      <c r="BQQ112" s="49"/>
      <c r="BQR112" s="109"/>
      <c r="BQS112" s="52"/>
      <c r="BQT112" s="52"/>
      <c r="BQU112" s="55"/>
      <c r="BQV112" s="55"/>
      <c r="BQW112" s="55"/>
      <c r="BQX112" s="51"/>
      <c r="BQY112" s="51"/>
      <c r="BQZ112" s="51"/>
      <c r="BRA112" s="56"/>
      <c r="BRB112" s="57"/>
      <c r="BRC112" s="57"/>
      <c r="BRD112" s="58"/>
      <c r="BRE112" s="49"/>
      <c r="BRF112" s="50"/>
      <c r="BRG112" s="49"/>
      <c r="BRH112" s="109"/>
      <c r="BRI112" s="52"/>
      <c r="BRJ112" s="52"/>
      <c r="BRK112" s="55"/>
      <c r="BRL112" s="55"/>
      <c r="BRM112" s="55"/>
      <c r="BRN112" s="51"/>
      <c r="BRO112" s="51"/>
      <c r="BRP112" s="51"/>
      <c r="BRQ112" s="56"/>
      <c r="BRR112" s="57"/>
      <c r="BRS112" s="57"/>
      <c r="BRT112" s="58"/>
      <c r="BRU112" s="49"/>
      <c r="BRV112" s="50"/>
      <c r="BRW112" s="49"/>
      <c r="BRX112" s="109"/>
      <c r="BRY112" s="52"/>
      <c r="BRZ112" s="52"/>
      <c r="BSA112" s="55"/>
      <c r="BSB112" s="55"/>
      <c r="BSC112" s="55"/>
      <c r="BSD112" s="51"/>
      <c r="BSE112" s="51"/>
      <c r="BSF112" s="51"/>
      <c r="BSG112" s="56"/>
      <c r="BSH112" s="57"/>
      <c r="BSI112" s="57"/>
      <c r="BSJ112" s="58"/>
      <c r="BSK112" s="49"/>
      <c r="BSL112" s="50"/>
      <c r="BSM112" s="49"/>
      <c r="BSN112" s="109"/>
      <c r="BSO112" s="52"/>
      <c r="BSP112" s="52"/>
      <c r="BSQ112" s="55"/>
      <c r="BSR112" s="55"/>
      <c r="BSS112" s="55"/>
      <c r="BST112" s="51"/>
      <c r="BSU112" s="51"/>
      <c r="BSV112" s="51"/>
      <c r="BSW112" s="56"/>
      <c r="BSX112" s="57"/>
      <c r="BSY112" s="57"/>
      <c r="BSZ112" s="58"/>
      <c r="BTA112" s="49"/>
      <c r="BTB112" s="50"/>
      <c r="BTC112" s="49"/>
      <c r="BTD112" s="109"/>
      <c r="BTE112" s="52"/>
      <c r="BTF112" s="52"/>
      <c r="BTG112" s="55"/>
      <c r="BTH112" s="55"/>
      <c r="BTI112" s="55"/>
      <c r="BTJ112" s="51"/>
      <c r="BTK112" s="51"/>
      <c r="BTL112" s="51"/>
      <c r="BTM112" s="56"/>
      <c r="BTN112" s="57"/>
      <c r="BTO112" s="57"/>
      <c r="BTP112" s="58"/>
      <c r="BTQ112" s="49"/>
      <c r="BTR112" s="50"/>
      <c r="BTS112" s="49"/>
      <c r="BTT112" s="109"/>
      <c r="BTU112" s="52"/>
      <c r="BTV112" s="52"/>
      <c r="BTW112" s="55"/>
      <c r="BTX112" s="55"/>
      <c r="BTY112" s="55"/>
      <c r="BTZ112" s="51"/>
      <c r="BUA112" s="51"/>
      <c r="BUB112" s="51"/>
      <c r="BUC112" s="56"/>
      <c r="BUD112" s="57"/>
      <c r="BUE112" s="57"/>
      <c r="BUF112" s="58"/>
      <c r="BUG112" s="49"/>
      <c r="BUH112" s="50"/>
      <c r="BUI112" s="49"/>
      <c r="BUJ112" s="109"/>
      <c r="BUK112" s="52"/>
      <c r="BUL112" s="52"/>
      <c r="BUM112" s="55"/>
      <c r="BUN112" s="55"/>
      <c r="BUO112" s="55"/>
      <c r="BUP112" s="51"/>
      <c r="BUQ112" s="51"/>
      <c r="BUR112" s="51"/>
      <c r="BUS112" s="56"/>
      <c r="BUT112" s="57"/>
      <c r="BUU112" s="57"/>
      <c r="BUV112" s="58"/>
      <c r="BUW112" s="49"/>
      <c r="BUX112" s="50"/>
      <c r="BUY112" s="49"/>
      <c r="BUZ112" s="109"/>
      <c r="BVA112" s="52"/>
      <c r="BVB112" s="52"/>
      <c r="BVC112" s="55"/>
      <c r="BVD112" s="55"/>
      <c r="BVE112" s="55"/>
      <c r="BVF112" s="51"/>
      <c r="BVG112" s="51"/>
      <c r="BVH112" s="51"/>
      <c r="BVI112" s="56"/>
      <c r="BVJ112" s="57"/>
      <c r="BVK112" s="57"/>
      <c r="BVL112" s="58"/>
      <c r="BVM112" s="49"/>
      <c r="BVN112" s="50"/>
      <c r="BVO112" s="49"/>
      <c r="BVP112" s="109"/>
      <c r="BVQ112" s="52"/>
      <c r="BVR112" s="52"/>
      <c r="BVS112" s="55"/>
      <c r="BVT112" s="55"/>
      <c r="BVU112" s="55"/>
      <c r="BVV112" s="51"/>
      <c r="BVW112" s="51"/>
      <c r="BVX112" s="51"/>
      <c r="BVY112" s="56"/>
      <c r="BVZ112" s="57"/>
      <c r="BWA112" s="57"/>
      <c r="BWB112" s="58"/>
      <c r="BWC112" s="49"/>
      <c r="BWD112" s="50"/>
      <c r="BWE112" s="49"/>
      <c r="BWF112" s="109"/>
      <c r="BWG112" s="52"/>
      <c r="BWH112" s="52"/>
      <c r="BWI112" s="55"/>
      <c r="BWJ112" s="55"/>
      <c r="BWK112" s="55"/>
      <c r="BWL112" s="51"/>
      <c r="BWM112" s="51"/>
      <c r="BWN112" s="51"/>
      <c r="BWO112" s="56"/>
      <c r="BWP112" s="57"/>
      <c r="BWQ112" s="57"/>
      <c r="BWR112" s="58"/>
      <c r="BWS112" s="49"/>
      <c r="BWT112" s="50"/>
      <c r="BWU112" s="49"/>
      <c r="BWV112" s="109"/>
      <c r="BWW112" s="52"/>
      <c r="BWX112" s="52"/>
      <c r="BWY112" s="55"/>
      <c r="BWZ112" s="55"/>
      <c r="BXA112" s="55"/>
      <c r="BXB112" s="51"/>
      <c r="BXC112" s="51"/>
      <c r="BXD112" s="51"/>
      <c r="BXE112" s="56"/>
      <c r="BXF112" s="57"/>
      <c r="BXG112" s="57"/>
      <c r="BXH112" s="58"/>
      <c r="BXI112" s="49"/>
      <c r="BXJ112" s="50"/>
      <c r="BXK112" s="49"/>
      <c r="BXL112" s="109"/>
      <c r="BXM112" s="52"/>
      <c r="BXN112" s="52"/>
      <c r="BXO112" s="55"/>
      <c r="BXP112" s="55"/>
      <c r="BXQ112" s="55"/>
      <c r="BXR112" s="51"/>
      <c r="BXS112" s="51"/>
      <c r="BXT112" s="51"/>
      <c r="BXU112" s="56"/>
      <c r="BXV112" s="57"/>
      <c r="BXW112" s="57"/>
      <c r="BXX112" s="58"/>
      <c r="BXY112" s="49"/>
      <c r="BXZ112" s="50"/>
      <c r="BYA112" s="49"/>
      <c r="BYB112" s="109"/>
      <c r="BYC112" s="52"/>
      <c r="BYD112" s="52"/>
      <c r="BYE112" s="55"/>
      <c r="BYF112" s="55"/>
      <c r="BYG112" s="55"/>
      <c r="BYH112" s="51"/>
      <c r="BYI112" s="51"/>
      <c r="BYJ112" s="51"/>
      <c r="BYK112" s="56"/>
      <c r="BYL112" s="57"/>
      <c r="BYM112" s="57"/>
      <c r="BYN112" s="58"/>
      <c r="BYO112" s="49"/>
      <c r="BYP112" s="50"/>
      <c r="BYQ112" s="49"/>
      <c r="BYR112" s="109"/>
      <c r="BYS112" s="52"/>
      <c r="BYT112" s="52"/>
      <c r="BYU112" s="55"/>
      <c r="BYV112" s="55"/>
      <c r="BYW112" s="55"/>
      <c r="BYX112" s="51"/>
      <c r="BYY112" s="51"/>
      <c r="BYZ112" s="51"/>
      <c r="BZA112" s="56"/>
      <c r="BZB112" s="57"/>
      <c r="BZC112" s="57"/>
      <c r="BZD112" s="58"/>
      <c r="BZE112" s="49"/>
      <c r="BZF112" s="50"/>
      <c r="BZG112" s="49"/>
      <c r="BZH112" s="109"/>
      <c r="BZI112" s="52"/>
      <c r="BZJ112" s="52"/>
      <c r="BZK112" s="55"/>
      <c r="BZL112" s="55"/>
      <c r="BZM112" s="55"/>
      <c r="BZN112" s="51"/>
      <c r="BZO112" s="51"/>
      <c r="BZP112" s="51"/>
      <c r="BZQ112" s="56"/>
      <c r="BZR112" s="57"/>
      <c r="BZS112" s="57"/>
      <c r="BZT112" s="58"/>
      <c r="BZU112" s="49"/>
      <c r="BZV112" s="50"/>
      <c r="BZW112" s="49"/>
      <c r="BZX112" s="109"/>
      <c r="BZY112" s="52"/>
      <c r="BZZ112" s="52"/>
      <c r="CAA112" s="55"/>
      <c r="CAB112" s="55"/>
      <c r="CAC112" s="55"/>
      <c r="CAD112" s="51"/>
      <c r="CAE112" s="51"/>
      <c r="CAF112" s="51"/>
      <c r="CAG112" s="56"/>
      <c r="CAH112" s="57"/>
      <c r="CAI112" s="57"/>
      <c r="CAJ112" s="58"/>
      <c r="CAK112" s="49"/>
      <c r="CAL112" s="50"/>
      <c r="CAM112" s="49"/>
      <c r="CAN112" s="109"/>
      <c r="CAO112" s="52"/>
      <c r="CAP112" s="52"/>
      <c r="CAQ112" s="55"/>
      <c r="CAR112" s="55"/>
      <c r="CAS112" s="55"/>
      <c r="CAT112" s="51"/>
      <c r="CAU112" s="51"/>
      <c r="CAV112" s="51"/>
      <c r="CAW112" s="56"/>
      <c r="CAX112" s="57"/>
      <c r="CAY112" s="57"/>
      <c r="CAZ112" s="58"/>
      <c r="CBA112" s="49"/>
      <c r="CBB112" s="50"/>
      <c r="CBC112" s="49"/>
      <c r="CBD112" s="109"/>
      <c r="CBE112" s="52"/>
      <c r="CBF112" s="52"/>
      <c r="CBG112" s="55"/>
      <c r="CBH112" s="55"/>
      <c r="CBI112" s="55"/>
      <c r="CBJ112" s="51"/>
      <c r="CBK112" s="51"/>
      <c r="CBL112" s="51"/>
      <c r="CBM112" s="56"/>
      <c r="CBN112" s="57"/>
      <c r="CBO112" s="57"/>
      <c r="CBP112" s="58"/>
      <c r="CBQ112" s="49"/>
      <c r="CBR112" s="50"/>
      <c r="CBS112" s="49"/>
      <c r="CBT112" s="109"/>
      <c r="CBU112" s="52"/>
      <c r="CBV112" s="52"/>
      <c r="CBW112" s="55"/>
      <c r="CBX112" s="55"/>
      <c r="CBY112" s="55"/>
      <c r="CBZ112" s="51"/>
      <c r="CCA112" s="51"/>
      <c r="CCB112" s="51"/>
      <c r="CCC112" s="56"/>
      <c r="CCD112" s="57"/>
      <c r="CCE112" s="57"/>
      <c r="CCF112" s="58"/>
      <c r="CCG112" s="49"/>
      <c r="CCH112" s="50"/>
      <c r="CCI112" s="49"/>
      <c r="CCJ112" s="109"/>
      <c r="CCK112" s="52"/>
      <c r="CCL112" s="52"/>
      <c r="CCM112" s="55"/>
      <c r="CCN112" s="55"/>
      <c r="CCO112" s="55"/>
      <c r="CCP112" s="51"/>
      <c r="CCQ112" s="51"/>
      <c r="CCR112" s="51"/>
      <c r="CCS112" s="56"/>
      <c r="CCT112" s="57"/>
      <c r="CCU112" s="57"/>
      <c r="CCV112" s="58"/>
      <c r="CCW112" s="49"/>
      <c r="CCX112" s="50"/>
      <c r="CCY112" s="49"/>
      <c r="CCZ112" s="109"/>
      <c r="CDA112" s="52"/>
      <c r="CDB112" s="52"/>
      <c r="CDC112" s="55"/>
      <c r="CDD112" s="55"/>
      <c r="CDE112" s="55"/>
      <c r="CDF112" s="51"/>
      <c r="CDG112" s="51"/>
      <c r="CDH112" s="51"/>
      <c r="CDI112" s="56"/>
      <c r="CDJ112" s="57"/>
      <c r="CDK112" s="57"/>
      <c r="CDL112" s="58"/>
      <c r="CDM112" s="49"/>
      <c r="CDN112" s="50"/>
      <c r="CDO112" s="49"/>
      <c r="CDP112" s="109"/>
      <c r="CDQ112" s="52"/>
      <c r="CDR112" s="52"/>
      <c r="CDS112" s="55"/>
      <c r="CDT112" s="55"/>
      <c r="CDU112" s="55"/>
      <c r="CDV112" s="51"/>
      <c r="CDW112" s="51"/>
      <c r="CDX112" s="51"/>
      <c r="CDY112" s="56"/>
      <c r="CDZ112" s="57"/>
      <c r="CEA112" s="57"/>
      <c r="CEB112" s="58"/>
      <c r="CEC112" s="49"/>
      <c r="CED112" s="50"/>
      <c r="CEE112" s="49"/>
      <c r="CEF112" s="109"/>
      <c r="CEG112" s="52"/>
      <c r="CEH112" s="52"/>
      <c r="CEI112" s="55"/>
      <c r="CEJ112" s="55"/>
      <c r="CEK112" s="55"/>
      <c r="CEL112" s="51"/>
      <c r="CEM112" s="51"/>
      <c r="CEN112" s="51"/>
      <c r="CEO112" s="56"/>
      <c r="CEP112" s="57"/>
      <c r="CEQ112" s="57"/>
      <c r="CER112" s="58"/>
      <c r="CES112" s="49"/>
      <c r="CET112" s="50"/>
      <c r="CEU112" s="49"/>
      <c r="CEV112" s="109"/>
      <c r="CEW112" s="52"/>
      <c r="CEX112" s="52"/>
      <c r="CEY112" s="55"/>
      <c r="CEZ112" s="55"/>
      <c r="CFA112" s="55"/>
      <c r="CFB112" s="51"/>
      <c r="CFC112" s="51"/>
      <c r="CFD112" s="51"/>
      <c r="CFE112" s="56"/>
      <c r="CFF112" s="57"/>
      <c r="CFG112" s="57"/>
      <c r="CFH112" s="58"/>
      <c r="CFI112" s="49"/>
      <c r="CFJ112" s="50"/>
      <c r="CFK112" s="49"/>
      <c r="CFL112" s="109"/>
      <c r="CFM112" s="52"/>
      <c r="CFN112" s="52"/>
      <c r="CFO112" s="55"/>
      <c r="CFP112" s="55"/>
      <c r="CFQ112" s="55"/>
      <c r="CFR112" s="51"/>
      <c r="CFS112" s="51"/>
      <c r="CFT112" s="51"/>
      <c r="CFU112" s="56"/>
      <c r="CFV112" s="57"/>
      <c r="CFW112" s="57"/>
      <c r="CFX112" s="58"/>
      <c r="CFY112" s="49"/>
      <c r="CFZ112" s="50"/>
      <c r="CGA112" s="49"/>
      <c r="CGB112" s="109"/>
      <c r="CGC112" s="52"/>
      <c r="CGD112" s="52"/>
      <c r="CGE112" s="55"/>
      <c r="CGF112" s="55"/>
      <c r="CGG112" s="55"/>
      <c r="CGH112" s="51"/>
      <c r="CGI112" s="51"/>
      <c r="CGJ112" s="51"/>
      <c r="CGK112" s="56"/>
      <c r="CGL112" s="57"/>
      <c r="CGM112" s="57"/>
      <c r="CGN112" s="58"/>
      <c r="CGO112" s="49"/>
      <c r="CGP112" s="50"/>
      <c r="CGQ112" s="49"/>
      <c r="CGR112" s="109"/>
      <c r="CGS112" s="52"/>
      <c r="CGT112" s="52"/>
      <c r="CGU112" s="55"/>
      <c r="CGV112" s="55"/>
      <c r="CGW112" s="55"/>
      <c r="CGX112" s="51"/>
      <c r="CGY112" s="51"/>
      <c r="CGZ112" s="51"/>
      <c r="CHA112" s="56"/>
      <c r="CHB112" s="57"/>
      <c r="CHC112" s="57"/>
      <c r="CHD112" s="58"/>
      <c r="CHE112" s="49"/>
      <c r="CHF112" s="50"/>
      <c r="CHG112" s="49"/>
      <c r="CHH112" s="109"/>
      <c r="CHI112" s="52"/>
      <c r="CHJ112" s="52"/>
      <c r="CHK112" s="55"/>
      <c r="CHL112" s="55"/>
      <c r="CHM112" s="55"/>
      <c r="CHN112" s="51"/>
      <c r="CHO112" s="51"/>
      <c r="CHP112" s="51"/>
      <c r="CHQ112" s="56"/>
      <c r="CHR112" s="57"/>
      <c r="CHS112" s="57"/>
      <c r="CHT112" s="58"/>
      <c r="CHU112" s="49"/>
      <c r="CHV112" s="50"/>
      <c r="CHW112" s="49"/>
      <c r="CHX112" s="109"/>
      <c r="CHY112" s="52"/>
      <c r="CHZ112" s="52"/>
      <c r="CIA112" s="55"/>
      <c r="CIB112" s="55"/>
      <c r="CIC112" s="55"/>
      <c r="CID112" s="51"/>
      <c r="CIE112" s="51"/>
      <c r="CIF112" s="51"/>
      <c r="CIG112" s="56"/>
      <c r="CIH112" s="57"/>
      <c r="CII112" s="57"/>
      <c r="CIJ112" s="58"/>
      <c r="CIK112" s="49"/>
      <c r="CIL112" s="50"/>
      <c r="CIM112" s="49"/>
      <c r="CIN112" s="109"/>
      <c r="CIO112" s="52"/>
      <c r="CIP112" s="52"/>
      <c r="CIQ112" s="55"/>
      <c r="CIR112" s="55"/>
      <c r="CIS112" s="55"/>
      <c r="CIT112" s="51"/>
      <c r="CIU112" s="51"/>
      <c r="CIV112" s="51"/>
      <c r="CIW112" s="56"/>
      <c r="CIX112" s="57"/>
      <c r="CIY112" s="57"/>
      <c r="CIZ112" s="58"/>
      <c r="CJA112" s="49"/>
      <c r="CJB112" s="50"/>
      <c r="CJC112" s="49"/>
      <c r="CJD112" s="109"/>
      <c r="CJE112" s="52"/>
      <c r="CJF112" s="52"/>
      <c r="CJG112" s="55"/>
      <c r="CJH112" s="55"/>
      <c r="CJI112" s="55"/>
      <c r="CJJ112" s="51"/>
      <c r="CJK112" s="51"/>
      <c r="CJL112" s="51"/>
      <c r="CJM112" s="56"/>
      <c r="CJN112" s="57"/>
      <c r="CJO112" s="57"/>
      <c r="CJP112" s="58"/>
      <c r="CJQ112" s="49"/>
      <c r="CJR112" s="50"/>
      <c r="CJS112" s="49"/>
      <c r="CJT112" s="109"/>
      <c r="CJU112" s="52"/>
      <c r="CJV112" s="52"/>
      <c r="CJW112" s="55"/>
      <c r="CJX112" s="55"/>
      <c r="CJY112" s="55"/>
      <c r="CJZ112" s="51"/>
      <c r="CKA112" s="51"/>
      <c r="CKB112" s="51"/>
      <c r="CKC112" s="56"/>
      <c r="CKD112" s="57"/>
      <c r="CKE112" s="57"/>
      <c r="CKF112" s="58"/>
      <c r="CKG112" s="49"/>
      <c r="CKH112" s="50"/>
      <c r="CKI112" s="49"/>
      <c r="CKJ112" s="109"/>
      <c r="CKK112" s="52"/>
      <c r="CKL112" s="52"/>
      <c r="CKM112" s="55"/>
      <c r="CKN112" s="55"/>
      <c r="CKO112" s="55"/>
      <c r="CKP112" s="51"/>
      <c r="CKQ112" s="51"/>
      <c r="CKR112" s="51"/>
      <c r="CKS112" s="56"/>
      <c r="CKT112" s="57"/>
      <c r="CKU112" s="57"/>
      <c r="CKV112" s="58"/>
      <c r="CKW112" s="49"/>
      <c r="CKX112" s="50"/>
      <c r="CKY112" s="49"/>
      <c r="CKZ112" s="109"/>
      <c r="CLA112" s="52"/>
      <c r="CLB112" s="52"/>
      <c r="CLC112" s="55"/>
      <c r="CLD112" s="55"/>
      <c r="CLE112" s="55"/>
      <c r="CLF112" s="51"/>
      <c r="CLG112" s="51"/>
      <c r="CLH112" s="51"/>
      <c r="CLI112" s="56"/>
      <c r="CLJ112" s="57"/>
      <c r="CLK112" s="57"/>
      <c r="CLL112" s="58"/>
      <c r="CLM112" s="49"/>
      <c r="CLN112" s="50"/>
      <c r="CLO112" s="49"/>
      <c r="CLP112" s="109"/>
      <c r="CLQ112" s="52"/>
      <c r="CLR112" s="52"/>
      <c r="CLS112" s="55"/>
      <c r="CLT112" s="55"/>
      <c r="CLU112" s="55"/>
      <c r="CLV112" s="51"/>
      <c r="CLW112" s="51"/>
      <c r="CLX112" s="51"/>
      <c r="CLY112" s="56"/>
      <c r="CLZ112" s="57"/>
      <c r="CMA112" s="57"/>
      <c r="CMB112" s="58"/>
      <c r="CMC112" s="49"/>
      <c r="CMD112" s="50"/>
      <c r="CME112" s="49"/>
      <c r="CMF112" s="109"/>
      <c r="CMG112" s="52"/>
      <c r="CMH112" s="52"/>
      <c r="CMI112" s="55"/>
      <c r="CMJ112" s="55"/>
      <c r="CMK112" s="55"/>
      <c r="CML112" s="51"/>
      <c r="CMM112" s="51"/>
      <c r="CMN112" s="51"/>
      <c r="CMO112" s="56"/>
      <c r="CMP112" s="57"/>
      <c r="CMQ112" s="57"/>
      <c r="CMR112" s="58"/>
      <c r="CMS112" s="49"/>
      <c r="CMT112" s="50"/>
      <c r="CMU112" s="49"/>
      <c r="CMV112" s="109"/>
      <c r="CMW112" s="52"/>
      <c r="CMX112" s="52"/>
      <c r="CMY112" s="55"/>
      <c r="CMZ112" s="55"/>
      <c r="CNA112" s="55"/>
      <c r="CNB112" s="51"/>
      <c r="CNC112" s="51"/>
      <c r="CND112" s="51"/>
      <c r="CNE112" s="56"/>
      <c r="CNF112" s="57"/>
      <c r="CNG112" s="57"/>
      <c r="CNH112" s="58"/>
      <c r="CNI112" s="49"/>
      <c r="CNJ112" s="50"/>
      <c r="CNK112" s="49"/>
      <c r="CNL112" s="109"/>
      <c r="CNM112" s="52"/>
      <c r="CNN112" s="52"/>
      <c r="CNO112" s="55"/>
      <c r="CNP112" s="55"/>
      <c r="CNQ112" s="55"/>
      <c r="CNR112" s="51"/>
      <c r="CNS112" s="51"/>
      <c r="CNT112" s="51"/>
      <c r="CNU112" s="56"/>
      <c r="CNV112" s="57"/>
      <c r="CNW112" s="57"/>
      <c r="CNX112" s="58"/>
      <c r="CNY112" s="49"/>
      <c r="CNZ112" s="50"/>
      <c r="COA112" s="49"/>
      <c r="COB112" s="109"/>
      <c r="COC112" s="52"/>
      <c r="COD112" s="52"/>
      <c r="COE112" s="55"/>
      <c r="COF112" s="55"/>
      <c r="COG112" s="55"/>
      <c r="COH112" s="51"/>
      <c r="COI112" s="51"/>
      <c r="COJ112" s="51"/>
      <c r="COK112" s="56"/>
      <c r="COL112" s="57"/>
      <c r="COM112" s="57"/>
      <c r="CON112" s="58"/>
      <c r="COO112" s="49"/>
      <c r="COP112" s="50"/>
      <c r="COQ112" s="49"/>
      <c r="COR112" s="109"/>
      <c r="COS112" s="52"/>
      <c r="COT112" s="52"/>
      <c r="COU112" s="55"/>
      <c r="COV112" s="55"/>
      <c r="COW112" s="55"/>
      <c r="COX112" s="51"/>
      <c r="COY112" s="51"/>
      <c r="COZ112" s="51"/>
      <c r="CPA112" s="56"/>
      <c r="CPB112" s="57"/>
      <c r="CPC112" s="57"/>
      <c r="CPD112" s="58"/>
      <c r="CPE112" s="49"/>
      <c r="CPF112" s="50"/>
      <c r="CPG112" s="49"/>
      <c r="CPH112" s="109"/>
      <c r="CPI112" s="52"/>
      <c r="CPJ112" s="52"/>
      <c r="CPK112" s="55"/>
      <c r="CPL112" s="55"/>
      <c r="CPM112" s="55"/>
      <c r="CPN112" s="51"/>
      <c r="CPO112" s="51"/>
      <c r="CPP112" s="51"/>
      <c r="CPQ112" s="56"/>
      <c r="CPR112" s="57"/>
      <c r="CPS112" s="57"/>
      <c r="CPT112" s="58"/>
      <c r="CPU112" s="49"/>
      <c r="CPV112" s="50"/>
      <c r="CPW112" s="49"/>
      <c r="CPX112" s="109"/>
      <c r="CPY112" s="52"/>
      <c r="CPZ112" s="52"/>
      <c r="CQA112" s="55"/>
      <c r="CQB112" s="55"/>
      <c r="CQC112" s="55"/>
      <c r="CQD112" s="51"/>
      <c r="CQE112" s="51"/>
      <c r="CQF112" s="51"/>
      <c r="CQG112" s="56"/>
      <c r="CQH112" s="57"/>
      <c r="CQI112" s="57"/>
      <c r="CQJ112" s="58"/>
      <c r="CQK112" s="49"/>
      <c r="CQL112" s="50"/>
      <c r="CQM112" s="49"/>
      <c r="CQN112" s="109"/>
      <c r="CQO112" s="52"/>
      <c r="CQP112" s="52"/>
      <c r="CQQ112" s="55"/>
      <c r="CQR112" s="55"/>
      <c r="CQS112" s="55"/>
      <c r="CQT112" s="51"/>
      <c r="CQU112" s="51"/>
      <c r="CQV112" s="51"/>
      <c r="CQW112" s="56"/>
      <c r="CQX112" s="57"/>
      <c r="CQY112" s="57"/>
      <c r="CQZ112" s="58"/>
      <c r="CRA112" s="49"/>
      <c r="CRB112" s="50"/>
      <c r="CRC112" s="49"/>
      <c r="CRD112" s="109"/>
      <c r="CRE112" s="52"/>
      <c r="CRF112" s="52"/>
      <c r="CRG112" s="55"/>
      <c r="CRH112" s="55"/>
      <c r="CRI112" s="55"/>
      <c r="CRJ112" s="51"/>
      <c r="CRK112" s="51"/>
      <c r="CRL112" s="51"/>
      <c r="CRM112" s="56"/>
      <c r="CRN112" s="57"/>
      <c r="CRO112" s="57"/>
      <c r="CRP112" s="58"/>
      <c r="CRQ112" s="49"/>
      <c r="CRR112" s="50"/>
      <c r="CRS112" s="49"/>
      <c r="CRT112" s="109"/>
      <c r="CRU112" s="52"/>
      <c r="CRV112" s="52"/>
      <c r="CRW112" s="55"/>
      <c r="CRX112" s="55"/>
      <c r="CRY112" s="55"/>
      <c r="CRZ112" s="51"/>
      <c r="CSA112" s="51"/>
      <c r="CSB112" s="51"/>
      <c r="CSC112" s="56"/>
      <c r="CSD112" s="57"/>
      <c r="CSE112" s="57"/>
      <c r="CSF112" s="58"/>
      <c r="CSG112" s="49"/>
      <c r="CSH112" s="50"/>
      <c r="CSI112" s="49"/>
      <c r="CSJ112" s="109"/>
      <c r="CSK112" s="52"/>
      <c r="CSL112" s="52"/>
      <c r="CSM112" s="55"/>
      <c r="CSN112" s="55"/>
      <c r="CSO112" s="55"/>
      <c r="CSP112" s="51"/>
      <c r="CSQ112" s="51"/>
      <c r="CSR112" s="51"/>
      <c r="CSS112" s="56"/>
      <c r="CST112" s="57"/>
      <c r="CSU112" s="57"/>
      <c r="CSV112" s="58"/>
      <c r="CSW112" s="49"/>
      <c r="CSX112" s="50"/>
      <c r="CSY112" s="49"/>
      <c r="CSZ112" s="109"/>
      <c r="CTA112" s="52"/>
      <c r="CTB112" s="52"/>
      <c r="CTC112" s="55"/>
      <c r="CTD112" s="55"/>
      <c r="CTE112" s="55"/>
      <c r="CTF112" s="51"/>
      <c r="CTG112" s="51"/>
      <c r="CTH112" s="51"/>
      <c r="CTI112" s="56"/>
      <c r="CTJ112" s="57"/>
      <c r="CTK112" s="57"/>
      <c r="CTL112" s="58"/>
      <c r="CTM112" s="49"/>
      <c r="CTN112" s="50"/>
      <c r="CTO112" s="49"/>
      <c r="CTP112" s="109"/>
      <c r="CTQ112" s="52"/>
      <c r="CTR112" s="52"/>
      <c r="CTS112" s="55"/>
      <c r="CTT112" s="55"/>
      <c r="CTU112" s="55"/>
      <c r="CTV112" s="51"/>
      <c r="CTW112" s="51"/>
      <c r="CTX112" s="51"/>
      <c r="CTY112" s="56"/>
      <c r="CTZ112" s="57"/>
      <c r="CUA112" s="57"/>
      <c r="CUB112" s="58"/>
      <c r="CUC112" s="49"/>
      <c r="CUD112" s="50"/>
      <c r="CUE112" s="49"/>
      <c r="CUF112" s="109"/>
      <c r="CUG112" s="52"/>
      <c r="CUH112" s="52"/>
      <c r="CUI112" s="55"/>
      <c r="CUJ112" s="55"/>
      <c r="CUK112" s="55"/>
      <c r="CUL112" s="51"/>
      <c r="CUM112" s="51"/>
      <c r="CUN112" s="51"/>
      <c r="CUO112" s="56"/>
      <c r="CUP112" s="57"/>
      <c r="CUQ112" s="57"/>
      <c r="CUR112" s="58"/>
      <c r="CUS112" s="49"/>
      <c r="CUT112" s="50"/>
      <c r="CUU112" s="49"/>
      <c r="CUV112" s="109"/>
      <c r="CUW112" s="52"/>
      <c r="CUX112" s="52"/>
      <c r="CUY112" s="55"/>
      <c r="CUZ112" s="55"/>
      <c r="CVA112" s="55"/>
      <c r="CVB112" s="51"/>
      <c r="CVC112" s="51"/>
      <c r="CVD112" s="51"/>
      <c r="CVE112" s="56"/>
      <c r="CVF112" s="57"/>
      <c r="CVG112" s="57"/>
      <c r="CVH112" s="58"/>
      <c r="CVI112" s="49"/>
      <c r="CVJ112" s="50"/>
      <c r="CVK112" s="49"/>
      <c r="CVL112" s="109"/>
      <c r="CVM112" s="52"/>
      <c r="CVN112" s="52"/>
      <c r="CVO112" s="55"/>
      <c r="CVP112" s="55"/>
      <c r="CVQ112" s="55"/>
      <c r="CVR112" s="51"/>
      <c r="CVS112" s="51"/>
      <c r="CVT112" s="51"/>
      <c r="CVU112" s="56"/>
      <c r="CVV112" s="57"/>
      <c r="CVW112" s="57"/>
      <c r="CVX112" s="58"/>
      <c r="CVY112" s="49"/>
      <c r="CVZ112" s="50"/>
      <c r="CWA112" s="49"/>
      <c r="CWB112" s="109"/>
      <c r="CWC112" s="52"/>
      <c r="CWD112" s="52"/>
      <c r="CWE112" s="55"/>
      <c r="CWF112" s="55"/>
      <c r="CWG112" s="55"/>
      <c r="CWH112" s="51"/>
      <c r="CWI112" s="51"/>
      <c r="CWJ112" s="51"/>
      <c r="CWK112" s="56"/>
      <c r="CWL112" s="57"/>
      <c r="CWM112" s="57"/>
      <c r="CWN112" s="58"/>
      <c r="CWO112" s="49"/>
      <c r="CWP112" s="50"/>
      <c r="CWQ112" s="49"/>
      <c r="CWR112" s="109"/>
      <c r="CWS112" s="52"/>
      <c r="CWT112" s="52"/>
      <c r="CWU112" s="55"/>
      <c r="CWV112" s="55"/>
      <c r="CWW112" s="55"/>
      <c r="CWX112" s="51"/>
      <c r="CWY112" s="51"/>
      <c r="CWZ112" s="51"/>
      <c r="CXA112" s="56"/>
      <c r="CXB112" s="57"/>
      <c r="CXC112" s="57"/>
      <c r="CXD112" s="58"/>
      <c r="CXE112" s="49"/>
      <c r="CXF112" s="50"/>
      <c r="CXG112" s="49"/>
      <c r="CXH112" s="109"/>
      <c r="CXI112" s="52"/>
      <c r="CXJ112" s="52"/>
      <c r="CXK112" s="55"/>
      <c r="CXL112" s="55"/>
      <c r="CXM112" s="55"/>
      <c r="CXN112" s="51"/>
      <c r="CXO112" s="51"/>
      <c r="CXP112" s="51"/>
      <c r="CXQ112" s="56"/>
      <c r="CXR112" s="57"/>
      <c r="CXS112" s="57"/>
      <c r="CXT112" s="58"/>
      <c r="CXU112" s="49"/>
      <c r="CXV112" s="50"/>
      <c r="CXW112" s="49"/>
      <c r="CXX112" s="109"/>
      <c r="CXY112" s="52"/>
      <c r="CXZ112" s="52"/>
      <c r="CYA112" s="55"/>
      <c r="CYB112" s="55"/>
      <c r="CYC112" s="55"/>
      <c r="CYD112" s="51"/>
      <c r="CYE112" s="51"/>
      <c r="CYF112" s="51"/>
      <c r="CYG112" s="56"/>
      <c r="CYH112" s="57"/>
      <c r="CYI112" s="57"/>
      <c r="CYJ112" s="58"/>
      <c r="CYK112" s="49"/>
      <c r="CYL112" s="50"/>
      <c r="CYM112" s="49"/>
      <c r="CYN112" s="109"/>
      <c r="CYO112" s="52"/>
      <c r="CYP112" s="52"/>
      <c r="CYQ112" s="55"/>
      <c r="CYR112" s="55"/>
      <c r="CYS112" s="55"/>
      <c r="CYT112" s="51"/>
      <c r="CYU112" s="51"/>
      <c r="CYV112" s="51"/>
      <c r="CYW112" s="56"/>
      <c r="CYX112" s="57"/>
      <c r="CYY112" s="57"/>
      <c r="CYZ112" s="58"/>
      <c r="CZA112" s="49"/>
      <c r="CZB112" s="50"/>
      <c r="CZC112" s="49"/>
      <c r="CZD112" s="109"/>
      <c r="CZE112" s="52"/>
      <c r="CZF112" s="52"/>
      <c r="CZG112" s="55"/>
      <c r="CZH112" s="55"/>
      <c r="CZI112" s="55"/>
      <c r="CZJ112" s="51"/>
      <c r="CZK112" s="51"/>
      <c r="CZL112" s="51"/>
      <c r="CZM112" s="56"/>
      <c r="CZN112" s="57"/>
      <c r="CZO112" s="57"/>
      <c r="CZP112" s="58"/>
      <c r="CZQ112" s="49"/>
      <c r="CZR112" s="50"/>
      <c r="CZS112" s="49"/>
      <c r="CZT112" s="109"/>
      <c r="CZU112" s="52"/>
      <c r="CZV112" s="52"/>
      <c r="CZW112" s="55"/>
      <c r="CZX112" s="55"/>
      <c r="CZY112" s="55"/>
      <c r="CZZ112" s="51"/>
      <c r="DAA112" s="51"/>
      <c r="DAB112" s="51"/>
      <c r="DAC112" s="56"/>
      <c r="DAD112" s="57"/>
      <c r="DAE112" s="57"/>
      <c r="DAF112" s="58"/>
      <c r="DAG112" s="49"/>
      <c r="DAH112" s="50"/>
      <c r="DAI112" s="49"/>
      <c r="DAJ112" s="109"/>
      <c r="DAK112" s="52"/>
      <c r="DAL112" s="52"/>
      <c r="DAM112" s="55"/>
      <c r="DAN112" s="55"/>
      <c r="DAO112" s="55"/>
      <c r="DAP112" s="51"/>
      <c r="DAQ112" s="51"/>
      <c r="DAR112" s="51"/>
      <c r="DAS112" s="56"/>
      <c r="DAT112" s="57"/>
      <c r="DAU112" s="57"/>
      <c r="DAV112" s="58"/>
      <c r="DAW112" s="49"/>
      <c r="DAX112" s="50"/>
      <c r="DAY112" s="49"/>
      <c r="DAZ112" s="109"/>
      <c r="DBA112" s="52"/>
      <c r="DBB112" s="52"/>
      <c r="DBC112" s="55"/>
      <c r="DBD112" s="55"/>
      <c r="DBE112" s="55"/>
      <c r="DBF112" s="51"/>
      <c r="DBG112" s="51"/>
      <c r="DBH112" s="51"/>
      <c r="DBI112" s="56"/>
      <c r="DBJ112" s="57"/>
      <c r="DBK112" s="57"/>
      <c r="DBL112" s="58"/>
      <c r="DBM112" s="49"/>
      <c r="DBN112" s="50"/>
      <c r="DBO112" s="49"/>
      <c r="DBP112" s="109"/>
      <c r="DBQ112" s="52"/>
      <c r="DBR112" s="52"/>
      <c r="DBS112" s="55"/>
      <c r="DBT112" s="55"/>
      <c r="DBU112" s="55"/>
      <c r="DBV112" s="51"/>
      <c r="DBW112" s="51"/>
      <c r="DBX112" s="51"/>
      <c r="DBY112" s="56"/>
      <c r="DBZ112" s="57"/>
      <c r="DCA112" s="57"/>
      <c r="DCB112" s="58"/>
      <c r="DCC112" s="49"/>
      <c r="DCD112" s="50"/>
      <c r="DCE112" s="49"/>
      <c r="DCF112" s="109"/>
      <c r="DCG112" s="52"/>
      <c r="DCH112" s="52"/>
      <c r="DCI112" s="55"/>
      <c r="DCJ112" s="55"/>
      <c r="DCK112" s="55"/>
      <c r="DCL112" s="51"/>
      <c r="DCM112" s="51"/>
      <c r="DCN112" s="51"/>
      <c r="DCO112" s="56"/>
      <c r="DCP112" s="57"/>
      <c r="DCQ112" s="57"/>
      <c r="DCR112" s="58"/>
      <c r="DCS112" s="49"/>
      <c r="DCT112" s="50"/>
      <c r="DCU112" s="49"/>
      <c r="DCV112" s="109"/>
      <c r="DCW112" s="52"/>
      <c r="DCX112" s="52"/>
      <c r="DCY112" s="55"/>
      <c r="DCZ112" s="55"/>
      <c r="DDA112" s="55"/>
      <c r="DDB112" s="51"/>
      <c r="DDC112" s="51"/>
      <c r="DDD112" s="51"/>
      <c r="DDE112" s="56"/>
      <c r="DDF112" s="57"/>
      <c r="DDG112" s="57"/>
      <c r="DDH112" s="58"/>
      <c r="DDI112" s="49"/>
      <c r="DDJ112" s="50"/>
      <c r="DDK112" s="49"/>
      <c r="DDL112" s="109"/>
      <c r="DDM112" s="52"/>
      <c r="DDN112" s="52"/>
      <c r="DDO112" s="55"/>
      <c r="DDP112" s="55"/>
      <c r="DDQ112" s="55"/>
      <c r="DDR112" s="51"/>
      <c r="DDS112" s="51"/>
      <c r="DDT112" s="51"/>
      <c r="DDU112" s="56"/>
      <c r="DDV112" s="57"/>
      <c r="DDW112" s="57"/>
      <c r="DDX112" s="58"/>
      <c r="DDY112" s="49"/>
      <c r="DDZ112" s="50"/>
      <c r="DEA112" s="49"/>
      <c r="DEB112" s="109"/>
      <c r="DEC112" s="52"/>
      <c r="DED112" s="52"/>
      <c r="DEE112" s="55"/>
      <c r="DEF112" s="55"/>
      <c r="DEG112" s="55"/>
      <c r="DEH112" s="51"/>
      <c r="DEI112" s="51"/>
      <c r="DEJ112" s="51"/>
      <c r="DEK112" s="56"/>
      <c r="DEL112" s="57"/>
      <c r="DEM112" s="57"/>
      <c r="DEN112" s="58"/>
      <c r="DEO112" s="49"/>
      <c r="DEP112" s="50"/>
      <c r="DEQ112" s="49"/>
      <c r="DER112" s="109"/>
      <c r="DES112" s="52"/>
      <c r="DET112" s="52"/>
      <c r="DEU112" s="55"/>
      <c r="DEV112" s="55"/>
      <c r="DEW112" s="55"/>
      <c r="DEX112" s="51"/>
      <c r="DEY112" s="51"/>
      <c r="DEZ112" s="51"/>
      <c r="DFA112" s="56"/>
      <c r="DFB112" s="57"/>
      <c r="DFC112" s="57"/>
      <c r="DFD112" s="58"/>
      <c r="DFE112" s="49"/>
      <c r="DFF112" s="50"/>
      <c r="DFG112" s="49"/>
      <c r="DFH112" s="109"/>
      <c r="DFI112" s="52"/>
      <c r="DFJ112" s="52"/>
      <c r="DFK112" s="55"/>
      <c r="DFL112" s="55"/>
      <c r="DFM112" s="55"/>
      <c r="DFN112" s="51"/>
      <c r="DFO112" s="51"/>
      <c r="DFP112" s="51"/>
      <c r="DFQ112" s="56"/>
      <c r="DFR112" s="57"/>
      <c r="DFS112" s="57"/>
      <c r="DFT112" s="58"/>
      <c r="DFU112" s="49"/>
      <c r="DFV112" s="50"/>
      <c r="DFW112" s="49"/>
      <c r="DFX112" s="109"/>
      <c r="DFY112" s="52"/>
      <c r="DFZ112" s="52"/>
      <c r="DGA112" s="55"/>
      <c r="DGB112" s="55"/>
      <c r="DGC112" s="55"/>
      <c r="DGD112" s="51"/>
      <c r="DGE112" s="51"/>
      <c r="DGF112" s="51"/>
      <c r="DGG112" s="56"/>
      <c r="DGH112" s="57"/>
      <c r="DGI112" s="57"/>
      <c r="DGJ112" s="58"/>
      <c r="DGK112" s="49"/>
      <c r="DGL112" s="50"/>
      <c r="DGM112" s="49"/>
      <c r="DGN112" s="109"/>
      <c r="DGO112" s="52"/>
      <c r="DGP112" s="52"/>
      <c r="DGQ112" s="55"/>
      <c r="DGR112" s="55"/>
      <c r="DGS112" s="55"/>
      <c r="DGT112" s="51"/>
      <c r="DGU112" s="51"/>
      <c r="DGV112" s="51"/>
      <c r="DGW112" s="56"/>
      <c r="DGX112" s="57"/>
      <c r="DGY112" s="57"/>
      <c r="DGZ112" s="58"/>
      <c r="DHA112" s="49"/>
      <c r="DHB112" s="50"/>
      <c r="DHC112" s="49"/>
      <c r="DHD112" s="109"/>
      <c r="DHE112" s="52"/>
      <c r="DHF112" s="52"/>
      <c r="DHG112" s="55"/>
      <c r="DHH112" s="55"/>
      <c r="DHI112" s="55"/>
      <c r="DHJ112" s="51"/>
      <c r="DHK112" s="51"/>
      <c r="DHL112" s="51"/>
      <c r="DHM112" s="56"/>
      <c r="DHN112" s="57"/>
      <c r="DHO112" s="57"/>
      <c r="DHP112" s="58"/>
      <c r="DHQ112" s="49"/>
      <c r="DHR112" s="50"/>
      <c r="DHS112" s="49"/>
      <c r="DHT112" s="109"/>
      <c r="DHU112" s="52"/>
      <c r="DHV112" s="52"/>
      <c r="DHW112" s="55"/>
      <c r="DHX112" s="55"/>
      <c r="DHY112" s="55"/>
      <c r="DHZ112" s="51"/>
      <c r="DIA112" s="51"/>
      <c r="DIB112" s="51"/>
      <c r="DIC112" s="56"/>
      <c r="DID112" s="57"/>
      <c r="DIE112" s="57"/>
      <c r="DIF112" s="58"/>
      <c r="DIG112" s="49"/>
      <c r="DIH112" s="50"/>
      <c r="DII112" s="49"/>
      <c r="DIJ112" s="109"/>
      <c r="DIK112" s="52"/>
      <c r="DIL112" s="52"/>
      <c r="DIM112" s="55"/>
      <c r="DIN112" s="55"/>
      <c r="DIO112" s="55"/>
      <c r="DIP112" s="51"/>
      <c r="DIQ112" s="51"/>
      <c r="DIR112" s="51"/>
      <c r="DIS112" s="56"/>
      <c r="DIT112" s="57"/>
      <c r="DIU112" s="57"/>
      <c r="DIV112" s="58"/>
      <c r="DIW112" s="49"/>
      <c r="DIX112" s="50"/>
      <c r="DIY112" s="49"/>
      <c r="DIZ112" s="109"/>
      <c r="DJA112" s="52"/>
      <c r="DJB112" s="52"/>
      <c r="DJC112" s="55"/>
      <c r="DJD112" s="55"/>
      <c r="DJE112" s="55"/>
      <c r="DJF112" s="51"/>
      <c r="DJG112" s="51"/>
      <c r="DJH112" s="51"/>
      <c r="DJI112" s="56"/>
      <c r="DJJ112" s="57"/>
      <c r="DJK112" s="57"/>
      <c r="DJL112" s="58"/>
      <c r="DJM112" s="49"/>
      <c r="DJN112" s="50"/>
      <c r="DJO112" s="49"/>
      <c r="DJP112" s="109"/>
      <c r="DJQ112" s="52"/>
      <c r="DJR112" s="52"/>
      <c r="DJS112" s="55"/>
      <c r="DJT112" s="55"/>
      <c r="DJU112" s="55"/>
      <c r="DJV112" s="51"/>
      <c r="DJW112" s="51"/>
      <c r="DJX112" s="51"/>
      <c r="DJY112" s="56"/>
      <c r="DJZ112" s="57"/>
      <c r="DKA112" s="57"/>
      <c r="DKB112" s="58"/>
      <c r="DKC112" s="49"/>
      <c r="DKD112" s="50"/>
      <c r="DKE112" s="49"/>
      <c r="DKF112" s="109"/>
      <c r="DKG112" s="52"/>
      <c r="DKH112" s="52"/>
      <c r="DKI112" s="55"/>
      <c r="DKJ112" s="55"/>
      <c r="DKK112" s="55"/>
      <c r="DKL112" s="51"/>
      <c r="DKM112" s="51"/>
      <c r="DKN112" s="51"/>
      <c r="DKO112" s="56"/>
      <c r="DKP112" s="57"/>
      <c r="DKQ112" s="57"/>
      <c r="DKR112" s="58"/>
      <c r="DKS112" s="49"/>
      <c r="DKT112" s="50"/>
      <c r="DKU112" s="49"/>
      <c r="DKV112" s="109"/>
      <c r="DKW112" s="52"/>
      <c r="DKX112" s="52"/>
      <c r="DKY112" s="55"/>
      <c r="DKZ112" s="55"/>
      <c r="DLA112" s="55"/>
      <c r="DLB112" s="51"/>
      <c r="DLC112" s="51"/>
      <c r="DLD112" s="51"/>
      <c r="DLE112" s="56"/>
      <c r="DLF112" s="57"/>
      <c r="DLG112" s="57"/>
      <c r="DLH112" s="58"/>
      <c r="DLI112" s="49"/>
      <c r="DLJ112" s="50"/>
      <c r="DLK112" s="49"/>
      <c r="DLL112" s="109"/>
      <c r="DLM112" s="52"/>
      <c r="DLN112" s="52"/>
      <c r="DLO112" s="55"/>
      <c r="DLP112" s="55"/>
      <c r="DLQ112" s="55"/>
      <c r="DLR112" s="51"/>
      <c r="DLS112" s="51"/>
      <c r="DLT112" s="51"/>
      <c r="DLU112" s="56"/>
      <c r="DLV112" s="57"/>
      <c r="DLW112" s="57"/>
      <c r="DLX112" s="58"/>
      <c r="DLY112" s="49"/>
      <c r="DLZ112" s="50"/>
      <c r="DMA112" s="49"/>
      <c r="DMB112" s="109"/>
      <c r="DMC112" s="52"/>
      <c r="DMD112" s="52"/>
      <c r="DME112" s="55"/>
      <c r="DMF112" s="55"/>
      <c r="DMG112" s="55"/>
      <c r="DMH112" s="51"/>
      <c r="DMI112" s="51"/>
      <c r="DMJ112" s="51"/>
      <c r="DMK112" s="56"/>
      <c r="DML112" s="57"/>
      <c r="DMM112" s="57"/>
      <c r="DMN112" s="58"/>
      <c r="DMO112" s="49"/>
      <c r="DMP112" s="50"/>
      <c r="DMQ112" s="49"/>
      <c r="DMR112" s="109"/>
      <c r="DMS112" s="52"/>
      <c r="DMT112" s="52"/>
      <c r="DMU112" s="55"/>
      <c r="DMV112" s="55"/>
      <c r="DMW112" s="55"/>
      <c r="DMX112" s="51"/>
      <c r="DMY112" s="51"/>
      <c r="DMZ112" s="51"/>
      <c r="DNA112" s="56"/>
      <c r="DNB112" s="57"/>
      <c r="DNC112" s="57"/>
      <c r="DND112" s="58"/>
      <c r="DNE112" s="49"/>
      <c r="DNF112" s="50"/>
      <c r="DNG112" s="49"/>
      <c r="DNH112" s="109"/>
      <c r="DNI112" s="52"/>
      <c r="DNJ112" s="52"/>
      <c r="DNK112" s="55"/>
      <c r="DNL112" s="55"/>
      <c r="DNM112" s="55"/>
      <c r="DNN112" s="51"/>
      <c r="DNO112" s="51"/>
      <c r="DNP112" s="51"/>
      <c r="DNQ112" s="56"/>
      <c r="DNR112" s="57"/>
      <c r="DNS112" s="57"/>
      <c r="DNT112" s="58"/>
      <c r="DNU112" s="49"/>
      <c r="DNV112" s="50"/>
      <c r="DNW112" s="49"/>
      <c r="DNX112" s="109"/>
      <c r="DNY112" s="52"/>
      <c r="DNZ112" s="52"/>
      <c r="DOA112" s="55"/>
      <c r="DOB112" s="55"/>
      <c r="DOC112" s="55"/>
      <c r="DOD112" s="51"/>
      <c r="DOE112" s="51"/>
      <c r="DOF112" s="51"/>
      <c r="DOG112" s="56"/>
      <c r="DOH112" s="57"/>
      <c r="DOI112" s="57"/>
      <c r="DOJ112" s="58"/>
      <c r="DOK112" s="49"/>
      <c r="DOL112" s="50"/>
      <c r="DOM112" s="49"/>
      <c r="DON112" s="109"/>
      <c r="DOO112" s="52"/>
      <c r="DOP112" s="52"/>
      <c r="DOQ112" s="55"/>
      <c r="DOR112" s="55"/>
      <c r="DOS112" s="55"/>
      <c r="DOT112" s="51"/>
      <c r="DOU112" s="51"/>
      <c r="DOV112" s="51"/>
      <c r="DOW112" s="56"/>
      <c r="DOX112" s="57"/>
      <c r="DOY112" s="57"/>
      <c r="DOZ112" s="58"/>
      <c r="DPA112" s="49"/>
      <c r="DPB112" s="50"/>
      <c r="DPC112" s="49"/>
      <c r="DPD112" s="109"/>
      <c r="DPE112" s="52"/>
      <c r="DPF112" s="52"/>
      <c r="DPG112" s="55"/>
      <c r="DPH112" s="55"/>
      <c r="DPI112" s="55"/>
      <c r="DPJ112" s="51"/>
      <c r="DPK112" s="51"/>
      <c r="DPL112" s="51"/>
      <c r="DPM112" s="56"/>
      <c r="DPN112" s="57"/>
      <c r="DPO112" s="57"/>
      <c r="DPP112" s="58"/>
      <c r="DPQ112" s="49"/>
      <c r="DPR112" s="50"/>
      <c r="DPS112" s="49"/>
      <c r="DPT112" s="109"/>
      <c r="DPU112" s="52"/>
      <c r="DPV112" s="52"/>
      <c r="DPW112" s="55"/>
      <c r="DPX112" s="55"/>
      <c r="DPY112" s="55"/>
      <c r="DPZ112" s="51"/>
      <c r="DQA112" s="51"/>
      <c r="DQB112" s="51"/>
      <c r="DQC112" s="56"/>
      <c r="DQD112" s="57"/>
      <c r="DQE112" s="57"/>
      <c r="DQF112" s="58"/>
      <c r="DQG112" s="49"/>
      <c r="DQH112" s="50"/>
      <c r="DQI112" s="49"/>
      <c r="DQJ112" s="109"/>
      <c r="DQK112" s="52"/>
      <c r="DQL112" s="52"/>
      <c r="DQM112" s="55"/>
      <c r="DQN112" s="55"/>
      <c r="DQO112" s="55"/>
      <c r="DQP112" s="51"/>
      <c r="DQQ112" s="51"/>
      <c r="DQR112" s="51"/>
      <c r="DQS112" s="56"/>
      <c r="DQT112" s="57"/>
      <c r="DQU112" s="57"/>
      <c r="DQV112" s="58"/>
      <c r="DQW112" s="49"/>
      <c r="DQX112" s="50"/>
      <c r="DQY112" s="49"/>
      <c r="DQZ112" s="109"/>
      <c r="DRA112" s="52"/>
      <c r="DRB112" s="52"/>
      <c r="DRC112" s="55"/>
      <c r="DRD112" s="55"/>
      <c r="DRE112" s="55"/>
      <c r="DRF112" s="51"/>
      <c r="DRG112" s="51"/>
      <c r="DRH112" s="51"/>
      <c r="DRI112" s="56"/>
      <c r="DRJ112" s="57"/>
      <c r="DRK112" s="57"/>
      <c r="DRL112" s="58"/>
      <c r="DRM112" s="49"/>
      <c r="DRN112" s="50"/>
      <c r="DRO112" s="49"/>
      <c r="DRP112" s="109"/>
      <c r="DRQ112" s="52"/>
      <c r="DRR112" s="52"/>
      <c r="DRS112" s="55"/>
      <c r="DRT112" s="55"/>
      <c r="DRU112" s="55"/>
      <c r="DRV112" s="51"/>
      <c r="DRW112" s="51"/>
      <c r="DRX112" s="51"/>
      <c r="DRY112" s="56"/>
      <c r="DRZ112" s="57"/>
      <c r="DSA112" s="57"/>
      <c r="DSB112" s="58"/>
      <c r="DSC112" s="49"/>
      <c r="DSD112" s="50"/>
      <c r="DSE112" s="49"/>
      <c r="DSF112" s="109"/>
      <c r="DSG112" s="52"/>
      <c r="DSH112" s="52"/>
      <c r="DSI112" s="55"/>
      <c r="DSJ112" s="55"/>
      <c r="DSK112" s="55"/>
      <c r="DSL112" s="51"/>
      <c r="DSM112" s="51"/>
      <c r="DSN112" s="51"/>
      <c r="DSO112" s="56"/>
      <c r="DSP112" s="57"/>
      <c r="DSQ112" s="57"/>
      <c r="DSR112" s="58"/>
      <c r="DSS112" s="49"/>
      <c r="DST112" s="50"/>
      <c r="DSU112" s="49"/>
      <c r="DSV112" s="109"/>
      <c r="DSW112" s="52"/>
      <c r="DSX112" s="52"/>
      <c r="DSY112" s="55"/>
      <c r="DSZ112" s="55"/>
      <c r="DTA112" s="55"/>
      <c r="DTB112" s="51"/>
      <c r="DTC112" s="51"/>
      <c r="DTD112" s="51"/>
      <c r="DTE112" s="56"/>
      <c r="DTF112" s="57"/>
      <c r="DTG112" s="57"/>
      <c r="DTH112" s="58"/>
      <c r="DTI112" s="49"/>
      <c r="DTJ112" s="50"/>
      <c r="DTK112" s="49"/>
      <c r="DTL112" s="109"/>
      <c r="DTM112" s="52"/>
      <c r="DTN112" s="52"/>
      <c r="DTO112" s="55"/>
      <c r="DTP112" s="55"/>
      <c r="DTQ112" s="55"/>
      <c r="DTR112" s="51"/>
      <c r="DTS112" s="51"/>
      <c r="DTT112" s="51"/>
      <c r="DTU112" s="56"/>
      <c r="DTV112" s="57"/>
      <c r="DTW112" s="57"/>
      <c r="DTX112" s="58"/>
      <c r="DTY112" s="49"/>
      <c r="DTZ112" s="50"/>
      <c r="DUA112" s="49"/>
      <c r="DUB112" s="109"/>
      <c r="DUC112" s="52"/>
      <c r="DUD112" s="52"/>
      <c r="DUE112" s="55"/>
      <c r="DUF112" s="55"/>
      <c r="DUG112" s="55"/>
      <c r="DUH112" s="51"/>
      <c r="DUI112" s="51"/>
      <c r="DUJ112" s="51"/>
      <c r="DUK112" s="56"/>
      <c r="DUL112" s="57"/>
      <c r="DUM112" s="57"/>
      <c r="DUN112" s="58"/>
      <c r="DUO112" s="49"/>
      <c r="DUP112" s="50"/>
      <c r="DUQ112" s="49"/>
      <c r="DUR112" s="109"/>
      <c r="DUS112" s="52"/>
      <c r="DUT112" s="52"/>
      <c r="DUU112" s="55"/>
      <c r="DUV112" s="55"/>
      <c r="DUW112" s="55"/>
      <c r="DUX112" s="51"/>
      <c r="DUY112" s="51"/>
      <c r="DUZ112" s="51"/>
      <c r="DVA112" s="56"/>
      <c r="DVB112" s="57"/>
      <c r="DVC112" s="57"/>
      <c r="DVD112" s="58"/>
      <c r="DVE112" s="49"/>
      <c r="DVF112" s="50"/>
      <c r="DVG112" s="49"/>
      <c r="DVH112" s="109"/>
      <c r="DVI112" s="52"/>
      <c r="DVJ112" s="52"/>
      <c r="DVK112" s="55"/>
      <c r="DVL112" s="55"/>
      <c r="DVM112" s="55"/>
      <c r="DVN112" s="51"/>
      <c r="DVO112" s="51"/>
      <c r="DVP112" s="51"/>
      <c r="DVQ112" s="56"/>
      <c r="DVR112" s="57"/>
      <c r="DVS112" s="57"/>
      <c r="DVT112" s="58"/>
      <c r="DVU112" s="49"/>
      <c r="DVV112" s="50"/>
      <c r="DVW112" s="49"/>
      <c r="DVX112" s="109"/>
      <c r="DVY112" s="52"/>
      <c r="DVZ112" s="52"/>
      <c r="DWA112" s="55"/>
      <c r="DWB112" s="55"/>
      <c r="DWC112" s="55"/>
      <c r="DWD112" s="51"/>
      <c r="DWE112" s="51"/>
      <c r="DWF112" s="51"/>
      <c r="DWG112" s="56"/>
      <c r="DWH112" s="57"/>
      <c r="DWI112" s="57"/>
      <c r="DWJ112" s="58"/>
      <c r="DWK112" s="49"/>
      <c r="DWL112" s="50"/>
      <c r="DWM112" s="49"/>
      <c r="DWN112" s="109"/>
      <c r="DWO112" s="52"/>
      <c r="DWP112" s="52"/>
      <c r="DWQ112" s="55"/>
      <c r="DWR112" s="55"/>
      <c r="DWS112" s="55"/>
      <c r="DWT112" s="51"/>
      <c r="DWU112" s="51"/>
      <c r="DWV112" s="51"/>
      <c r="DWW112" s="56"/>
      <c r="DWX112" s="57"/>
      <c r="DWY112" s="57"/>
      <c r="DWZ112" s="58"/>
      <c r="DXA112" s="49"/>
      <c r="DXB112" s="50"/>
      <c r="DXC112" s="49"/>
      <c r="DXD112" s="109"/>
      <c r="DXE112" s="52"/>
      <c r="DXF112" s="52"/>
      <c r="DXG112" s="55"/>
      <c r="DXH112" s="55"/>
      <c r="DXI112" s="55"/>
      <c r="DXJ112" s="51"/>
      <c r="DXK112" s="51"/>
      <c r="DXL112" s="51"/>
      <c r="DXM112" s="56"/>
      <c r="DXN112" s="57"/>
      <c r="DXO112" s="57"/>
      <c r="DXP112" s="58"/>
      <c r="DXQ112" s="49"/>
      <c r="DXR112" s="50"/>
      <c r="DXS112" s="49"/>
      <c r="DXT112" s="109"/>
      <c r="DXU112" s="52"/>
      <c r="DXV112" s="52"/>
      <c r="DXW112" s="55"/>
      <c r="DXX112" s="55"/>
      <c r="DXY112" s="55"/>
      <c r="DXZ112" s="51"/>
      <c r="DYA112" s="51"/>
      <c r="DYB112" s="51"/>
      <c r="DYC112" s="56"/>
      <c r="DYD112" s="57"/>
      <c r="DYE112" s="57"/>
      <c r="DYF112" s="58"/>
      <c r="DYG112" s="49"/>
      <c r="DYH112" s="50"/>
      <c r="DYI112" s="49"/>
      <c r="DYJ112" s="109"/>
      <c r="DYK112" s="52"/>
      <c r="DYL112" s="52"/>
      <c r="DYM112" s="55"/>
      <c r="DYN112" s="55"/>
      <c r="DYO112" s="55"/>
      <c r="DYP112" s="51"/>
      <c r="DYQ112" s="51"/>
      <c r="DYR112" s="51"/>
      <c r="DYS112" s="56"/>
      <c r="DYT112" s="57"/>
      <c r="DYU112" s="57"/>
      <c r="DYV112" s="58"/>
      <c r="DYW112" s="49"/>
      <c r="DYX112" s="50"/>
      <c r="DYY112" s="49"/>
      <c r="DYZ112" s="109"/>
      <c r="DZA112" s="52"/>
      <c r="DZB112" s="52"/>
      <c r="DZC112" s="55"/>
      <c r="DZD112" s="55"/>
      <c r="DZE112" s="55"/>
      <c r="DZF112" s="51"/>
      <c r="DZG112" s="51"/>
      <c r="DZH112" s="51"/>
      <c r="DZI112" s="56"/>
      <c r="DZJ112" s="57"/>
      <c r="DZK112" s="57"/>
      <c r="DZL112" s="58"/>
      <c r="DZM112" s="49"/>
      <c r="DZN112" s="50"/>
      <c r="DZO112" s="49"/>
      <c r="DZP112" s="109"/>
      <c r="DZQ112" s="52"/>
      <c r="DZR112" s="52"/>
      <c r="DZS112" s="55"/>
      <c r="DZT112" s="55"/>
      <c r="DZU112" s="55"/>
      <c r="DZV112" s="51"/>
      <c r="DZW112" s="51"/>
      <c r="DZX112" s="51"/>
      <c r="DZY112" s="56"/>
      <c r="DZZ112" s="57"/>
      <c r="EAA112" s="57"/>
      <c r="EAB112" s="58"/>
      <c r="EAC112" s="49"/>
      <c r="EAD112" s="50"/>
      <c r="EAE112" s="49"/>
      <c r="EAF112" s="109"/>
      <c r="EAG112" s="52"/>
      <c r="EAH112" s="52"/>
      <c r="EAI112" s="55"/>
      <c r="EAJ112" s="55"/>
      <c r="EAK112" s="55"/>
      <c r="EAL112" s="51"/>
      <c r="EAM112" s="51"/>
      <c r="EAN112" s="51"/>
      <c r="EAO112" s="56"/>
      <c r="EAP112" s="57"/>
      <c r="EAQ112" s="57"/>
      <c r="EAR112" s="58"/>
      <c r="EAS112" s="49"/>
      <c r="EAT112" s="50"/>
      <c r="EAU112" s="49"/>
      <c r="EAV112" s="109"/>
      <c r="EAW112" s="52"/>
      <c r="EAX112" s="52"/>
      <c r="EAY112" s="55"/>
      <c r="EAZ112" s="55"/>
      <c r="EBA112" s="55"/>
      <c r="EBB112" s="51"/>
      <c r="EBC112" s="51"/>
      <c r="EBD112" s="51"/>
      <c r="EBE112" s="56"/>
      <c r="EBF112" s="57"/>
      <c r="EBG112" s="57"/>
      <c r="EBH112" s="58"/>
      <c r="EBI112" s="49"/>
      <c r="EBJ112" s="50"/>
      <c r="EBK112" s="49"/>
      <c r="EBL112" s="109"/>
      <c r="EBM112" s="52"/>
      <c r="EBN112" s="52"/>
      <c r="EBO112" s="55"/>
      <c r="EBP112" s="55"/>
      <c r="EBQ112" s="55"/>
      <c r="EBR112" s="51"/>
      <c r="EBS112" s="51"/>
      <c r="EBT112" s="51"/>
      <c r="EBU112" s="56"/>
      <c r="EBV112" s="57"/>
      <c r="EBW112" s="57"/>
      <c r="EBX112" s="58"/>
      <c r="EBY112" s="49"/>
      <c r="EBZ112" s="50"/>
      <c r="ECA112" s="49"/>
      <c r="ECB112" s="109"/>
      <c r="ECC112" s="52"/>
      <c r="ECD112" s="52"/>
      <c r="ECE112" s="55"/>
      <c r="ECF112" s="55"/>
      <c r="ECG112" s="55"/>
      <c r="ECH112" s="51"/>
      <c r="ECI112" s="51"/>
      <c r="ECJ112" s="51"/>
      <c r="ECK112" s="56"/>
      <c r="ECL112" s="57"/>
      <c r="ECM112" s="57"/>
      <c r="ECN112" s="58"/>
      <c r="ECO112" s="49"/>
      <c r="ECP112" s="50"/>
      <c r="ECQ112" s="49"/>
      <c r="ECR112" s="109"/>
      <c r="ECS112" s="52"/>
      <c r="ECT112" s="52"/>
      <c r="ECU112" s="55"/>
      <c r="ECV112" s="55"/>
      <c r="ECW112" s="55"/>
      <c r="ECX112" s="51"/>
      <c r="ECY112" s="51"/>
      <c r="ECZ112" s="51"/>
      <c r="EDA112" s="56"/>
      <c r="EDB112" s="57"/>
      <c r="EDC112" s="57"/>
      <c r="EDD112" s="58"/>
      <c r="EDE112" s="49"/>
      <c r="EDF112" s="50"/>
      <c r="EDG112" s="49"/>
      <c r="EDH112" s="109"/>
      <c r="EDI112" s="52"/>
      <c r="EDJ112" s="52"/>
      <c r="EDK112" s="55"/>
      <c r="EDL112" s="55"/>
      <c r="EDM112" s="55"/>
      <c r="EDN112" s="51"/>
      <c r="EDO112" s="51"/>
      <c r="EDP112" s="51"/>
      <c r="EDQ112" s="56"/>
      <c r="EDR112" s="57"/>
      <c r="EDS112" s="57"/>
      <c r="EDT112" s="58"/>
      <c r="EDU112" s="49"/>
      <c r="EDV112" s="50"/>
      <c r="EDW112" s="49"/>
      <c r="EDX112" s="109"/>
      <c r="EDY112" s="52"/>
      <c r="EDZ112" s="52"/>
      <c r="EEA112" s="55"/>
      <c r="EEB112" s="55"/>
      <c r="EEC112" s="55"/>
      <c r="EED112" s="51"/>
      <c r="EEE112" s="51"/>
      <c r="EEF112" s="51"/>
      <c r="EEG112" s="56"/>
      <c r="EEH112" s="57"/>
      <c r="EEI112" s="57"/>
      <c r="EEJ112" s="58"/>
      <c r="EEK112" s="49"/>
      <c r="EEL112" s="50"/>
      <c r="EEM112" s="49"/>
      <c r="EEN112" s="109"/>
      <c r="EEO112" s="52"/>
      <c r="EEP112" s="52"/>
      <c r="EEQ112" s="55"/>
      <c r="EER112" s="55"/>
      <c r="EES112" s="55"/>
      <c r="EET112" s="51"/>
      <c r="EEU112" s="51"/>
      <c r="EEV112" s="51"/>
      <c r="EEW112" s="56"/>
      <c r="EEX112" s="57"/>
      <c r="EEY112" s="57"/>
      <c r="EEZ112" s="58"/>
      <c r="EFA112" s="49"/>
      <c r="EFB112" s="50"/>
      <c r="EFC112" s="49"/>
      <c r="EFD112" s="109"/>
      <c r="EFE112" s="52"/>
      <c r="EFF112" s="52"/>
      <c r="EFG112" s="55"/>
      <c r="EFH112" s="55"/>
      <c r="EFI112" s="55"/>
      <c r="EFJ112" s="51"/>
      <c r="EFK112" s="51"/>
      <c r="EFL112" s="51"/>
      <c r="EFM112" s="56"/>
      <c r="EFN112" s="57"/>
      <c r="EFO112" s="57"/>
      <c r="EFP112" s="58"/>
      <c r="EFQ112" s="49"/>
      <c r="EFR112" s="50"/>
      <c r="EFS112" s="49"/>
      <c r="EFT112" s="109"/>
      <c r="EFU112" s="52"/>
      <c r="EFV112" s="52"/>
      <c r="EFW112" s="55"/>
      <c r="EFX112" s="55"/>
      <c r="EFY112" s="55"/>
      <c r="EFZ112" s="51"/>
      <c r="EGA112" s="51"/>
      <c r="EGB112" s="51"/>
      <c r="EGC112" s="56"/>
      <c r="EGD112" s="57"/>
      <c r="EGE112" s="57"/>
      <c r="EGF112" s="58"/>
      <c r="EGG112" s="49"/>
      <c r="EGH112" s="50"/>
      <c r="EGI112" s="49"/>
      <c r="EGJ112" s="109"/>
      <c r="EGK112" s="52"/>
      <c r="EGL112" s="52"/>
      <c r="EGM112" s="55"/>
      <c r="EGN112" s="55"/>
      <c r="EGO112" s="55"/>
      <c r="EGP112" s="51"/>
      <c r="EGQ112" s="51"/>
      <c r="EGR112" s="51"/>
      <c r="EGS112" s="56"/>
      <c r="EGT112" s="57"/>
      <c r="EGU112" s="57"/>
      <c r="EGV112" s="58"/>
      <c r="EGW112" s="49"/>
      <c r="EGX112" s="50"/>
      <c r="EGY112" s="49"/>
      <c r="EGZ112" s="109"/>
      <c r="EHA112" s="52"/>
      <c r="EHB112" s="52"/>
      <c r="EHC112" s="55"/>
      <c r="EHD112" s="55"/>
      <c r="EHE112" s="55"/>
      <c r="EHF112" s="51"/>
      <c r="EHG112" s="51"/>
      <c r="EHH112" s="51"/>
      <c r="EHI112" s="56"/>
      <c r="EHJ112" s="57"/>
      <c r="EHK112" s="57"/>
      <c r="EHL112" s="58"/>
      <c r="EHM112" s="49"/>
      <c r="EHN112" s="50"/>
      <c r="EHO112" s="49"/>
      <c r="EHP112" s="109"/>
      <c r="EHQ112" s="52"/>
      <c r="EHR112" s="52"/>
      <c r="EHS112" s="55"/>
      <c r="EHT112" s="55"/>
      <c r="EHU112" s="55"/>
      <c r="EHV112" s="51"/>
      <c r="EHW112" s="51"/>
      <c r="EHX112" s="51"/>
      <c r="EHY112" s="56"/>
      <c r="EHZ112" s="57"/>
      <c r="EIA112" s="57"/>
      <c r="EIB112" s="58"/>
      <c r="EIC112" s="49"/>
      <c r="EID112" s="50"/>
      <c r="EIE112" s="49"/>
      <c r="EIF112" s="109"/>
      <c r="EIG112" s="52"/>
      <c r="EIH112" s="52"/>
      <c r="EII112" s="55"/>
      <c r="EIJ112" s="55"/>
      <c r="EIK112" s="55"/>
      <c r="EIL112" s="51"/>
      <c r="EIM112" s="51"/>
      <c r="EIN112" s="51"/>
      <c r="EIO112" s="56"/>
      <c r="EIP112" s="57"/>
      <c r="EIQ112" s="57"/>
      <c r="EIR112" s="58"/>
      <c r="EIS112" s="49"/>
      <c r="EIT112" s="50"/>
      <c r="EIU112" s="49"/>
      <c r="EIV112" s="109"/>
      <c r="EIW112" s="52"/>
      <c r="EIX112" s="52"/>
      <c r="EIY112" s="55"/>
      <c r="EIZ112" s="55"/>
      <c r="EJA112" s="55"/>
      <c r="EJB112" s="51"/>
      <c r="EJC112" s="51"/>
      <c r="EJD112" s="51"/>
      <c r="EJE112" s="56"/>
      <c r="EJF112" s="57"/>
      <c r="EJG112" s="57"/>
      <c r="EJH112" s="58"/>
      <c r="EJI112" s="49"/>
      <c r="EJJ112" s="50"/>
      <c r="EJK112" s="49"/>
      <c r="EJL112" s="109"/>
      <c r="EJM112" s="52"/>
      <c r="EJN112" s="52"/>
      <c r="EJO112" s="55"/>
      <c r="EJP112" s="55"/>
      <c r="EJQ112" s="55"/>
      <c r="EJR112" s="51"/>
      <c r="EJS112" s="51"/>
      <c r="EJT112" s="51"/>
      <c r="EJU112" s="56"/>
      <c r="EJV112" s="57"/>
      <c r="EJW112" s="57"/>
      <c r="EJX112" s="58"/>
      <c r="EJY112" s="49"/>
      <c r="EJZ112" s="50"/>
      <c r="EKA112" s="49"/>
      <c r="EKB112" s="109"/>
      <c r="EKC112" s="52"/>
      <c r="EKD112" s="52"/>
      <c r="EKE112" s="55"/>
      <c r="EKF112" s="55"/>
      <c r="EKG112" s="55"/>
      <c r="EKH112" s="51"/>
      <c r="EKI112" s="51"/>
      <c r="EKJ112" s="51"/>
      <c r="EKK112" s="56"/>
      <c r="EKL112" s="57"/>
      <c r="EKM112" s="57"/>
      <c r="EKN112" s="58"/>
      <c r="EKO112" s="49"/>
      <c r="EKP112" s="50"/>
      <c r="EKQ112" s="49"/>
      <c r="EKR112" s="109"/>
      <c r="EKS112" s="52"/>
      <c r="EKT112" s="52"/>
      <c r="EKU112" s="55"/>
      <c r="EKV112" s="55"/>
      <c r="EKW112" s="55"/>
      <c r="EKX112" s="51"/>
      <c r="EKY112" s="51"/>
      <c r="EKZ112" s="51"/>
      <c r="ELA112" s="56"/>
      <c r="ELB112" s="57"/>
      <c r="ELC112" s="57"/>
      <c r="ELD112" s="58"/>
      <c r="ELE112" s="49"/>
      <c r="ELF112" s="50"/>
      <c r="ELG112" s="49"/>
      <c r="ELH112" s="109"/>
      <c r="ELI112" s="52"/>
      <c r="ELJ112" s="52"/>
      <c r="ELK112" s="55"/>
      <c r="ELL112" s="55"/>
      <c r="ELM112" s="55"/>
      <c r="ELN112" s="51"/>
      <c r="ELO112" s="51"/>
      <c r="ELP112" s="51"/>
      <c r="ELQ112" s="56"/>
      <c r="ELR112" s="57"/>
      <c r="ELS112" s="57"/>
      <c r="ELT112" s="58"/>
      <c r="ELU112" s="49"/>
      <c r="ELV112" s="50"/>
      <c r="ELW112" s="49"/>
      <c r="ELX112" s="109"/>
      <c r="ELY112" s="52"/>
      <c r="ELZ112" s="52"/>
      <c r="EMA112" s="55"/>
      <c r="EMB112" s="55"/>
      <c r="EMC112" s="55"/>
      <c r="EMD112" s="51"/>
      <c r="EME112" s="51"/>
      <c r="EMF112" s="51"/>
      <c r="EMG112" s="56"/>
      <c r="EMH112" s="57"/>
      <c r="EMI112" s="57"/>
      <c r="EMJ112" s="58"/>
      <c r="EMK112" s="49"/>
      <c r="EML112" s="50"/>
      <c r="EMM112" s="49"/>
      <c r="EMN112" s="109"/>
      <c r="EMO112" s="52"/>
      <c r="EMP112" s="52"/>
      <c r="EMQ112" s="55"/>
      <c r="EMR112" s="55"/>
      <c r="EMS112" s="55"/>
      <c r="EMT112" s="51"/>
      <c r="EMU112" s="51"/>
      <c r="EMV112" s="51"/>
      <c r="EMW112" s="56"/>
      <c r="EMX112" s="57"/>
      <c r="EMY112" s="57"/>
      <c r="EMZ112" s="58"/>
      <c r="ENA112" s="49"/>
      <c r="ENB112" s="50"/>
      <c r="ENC112" s="49"/>
      <c r="END112" s="109"/>
      <c r="ENE112" s="52"/>
      <c r="ENF112" s="52"/>
      <c r="ENG112" s="55"/>
      <c r="ENH112" s="55"/>
      <c r="ENI112" s="55"/>
      <c r="ENJ112" s="51"/>
      <c r="ENK112" s="51"/>
      <c r="ENL112" s="51"/>
      <c r="ENM112" s="56"/>
      <c r="ENN112" s="57"/>
      <c r="ENO112" s="57"/>
      <c r="ENP112" s="58"/>
      <c r="ENQ112" s="49"/>
      <c r="ENR112" s="50"/>
      <c r="ENS112" s="49"/>
      <c r="ENT112" s="109"/>
      <c r="ENU112" s="52"/>
      <c r="ENV112" s="52"/>
      <c r="ENW112" s="55"/>
      <c r="ENX112" s="55"/>
      <c r="ENY112" s="55"/>
      <c r="ENZ112" s="51"/>
      <c r="EOA112" s="51"/>
      <c r="EOB112" s="51"/>
      <c r="EOC112" s="56"/>
      <c r="EOD112" s="57"/>
      <c r="EOE112" s="57"/>
      <c r="EOF112" s="58"/>
      <c r="EOG112" s="49"/>
      <c r="EOH112" s="50"/>
      <c r="EOI112" s="49"/>
      <c r="EOJ112" s="109"/>
      <c r="EOK112" s="52"/>
      <c r="EOL112" s="52"/>
      <c r="EOM112" s="55"/>
      <c r="EON112" s="55"/>
      <c r="EOO112" s="55"/>
      <c r="EOP112" s="51"/>
      <c r="EOQ112" s="51"/>
      <c r="EOR112" s="51"/>
      <c r="EOS112" s="56"/>
      <c r="EOT112" s="57"/>
      <c r="EOU112" s="57"/>
      <c r="EOV112" s="58"/>
      <c r="EOW112" s="49"/>
      <c r="EOX112" s="50"/>
      <c r="EOY112" s="49"/>
      <c r="EOZ112" s="109"/>
      <c r="EPA112" s="52"/>
      <c r="EPB112" s="52"/>
      <c r="EPC112" s="55"/>
      <c r="EPD112" s="55"/>
      <c r="EPE112" s="55"/>
      <c r="EPF112" s="51"/>
      <c r="EPG112" s="51"/>
      <c r="EPH112" s="51"/>
      <c r="EPI112" s="56"/>
      <c r="EPJ112" s="57"/>
      <c r="EPK112" s="57"/>
      <c r="EPL112" s="58"/>
      <c r="EPM112" s="49"/>
      <c r="EPN112" s="50"/>
      <c r="EPO112" s="49"/>
      <c r="EPP112" s="109"/>
      <c r="EPQ112" s="52"/>
      <c r="EPR112" s="52"/>
      <c r="EPS112" s="55"/>
      <c r="EPT112" s="55"/>
      <c r="EPU112" s="55"/>
      <c r="EPV112" s="51"/>
      <c r="EPW112" s="51"/>
      <c r="EPX112" s="51"/>
      <c r="EPY112" s="56"/>
      <c r="EPZ112" s="57"/>
      <c r="EQA112" s="57"/>
      <c r="EQB112" s="58"/>
      <c r="EQC112" s="49"/>
      <c r="EQD112" s="50"/>
      <c r="EQE112" s="49"/>
      <c r="EQF112" s="109"/>
      <c r="EQG112" s="52"/>
      <c r="EQH112" s="52"/>
      <c r="EQI112" s="55"/>
      <c r="EQJ112" s="55"/>
      <c r="EQK112" s="55"/>
      <c r="EQL112" s="51"/>
      <c r="EQM112" s="51"/>
      <c r="EQN112" s="51"/>
      <c r="EQO112" s="56"/>
      <c r="EQP112" s="57"/>
      <c r="EQQ112" s="57"/>
      <c r="EQR112" s="58"/>
      <c r="EQS112" s="49"/>
      <c r="EQT112" s="50"/>
      <c r="EQU112" s="49"/>
      <c r="EQV112" s="109"/>
      <c r="EQW112" s="52"/>
      <c r="EQX112" s="52"/>
      <c r="EQY112" s="55"/>
      <c r="EQZ112" s="55"/>
      <c r="ERA112" s="55"/>
      <c r="ERB112" s="51"/>
      <c r="ERC112" s="51"/>
      <c r="ERD112" s="51"/>
      <c r="ERE112" s="56"/>
      <c r="ERF112" s="57"/>
      <c r="ERG112" s="57"/>
      <c r="ERH112" s="58"/>
      <c r="ERI112" s="49"/>
      <c r="ERJ112" s="50"/>
      <c r="ERK112" s="49"/>
      <c r="ERL112" s="109"/>
      <c r="ERM112" s="52"/>
      <c r="ERN112" s="52"/>
      <c r="ERO112" s="55"/>
      <c r="ERP112" s="55"/>
      <c r="ERQ112" s="55"/>
      <c r="ERR112" s="51"/>
      <c r="ERS112" s="51"/>
      <c r="ERT112" s="51"/>
      <c r="ERU112" s="56"/>
      <c r="ERV112" s="57"/>
      <c r="ERW112" s="57"/>
      <c r="ERX112" s="58"/>
      <c r="ERY112" s="49"/>
      <c r="ERZ112" s="50"/>
      <c r="ESA112" s="49"/>
      <c r="ESB112" s="109"/>
      <c r="ESC112" s="52"/>
      <c r="ESD112" s="52"/>
      <c r="ESE112" s="55"/>
      <c r="ESF112" s="55"/>
      <c r="ESG112" s="55"/>
      <c r="ESH112" s="51"/>
      <c r="ESI112" s="51"/>
      <c r="ESJ112" s="51"/>
      <c r="ESK112" s="56"/>
      <c r="ESL112" s="57"/>
      <c r="ESM112" s="57"/>
      <c r="ESN112" s="58"/>
      <c r="ESO112" s="49"/>
      <c r="ESP112" s="50"/>
      <c r="ESQ112" s="49"/>
      <c r="ESR112" s="109"/>
      <c r="ESS112" s="52"/>
      <c r="EST112" s="52"/>
      <c r="ESU112" s="55"/>
      <c r="ESV112" s="55"/>
      <c r="ESW112" s="55"/>
      <c r="ESX112" s="51"/>
      <c r="ESY112" s="51"/>
      <c r="ESZ112" s="51"/>
      <c r="ETA112" s="56"/>
      <c r="ETB112" s="57"/>
      <c r="ETC112" s="57"/>
      <c r="ETD112" s="58"/>
      <c r="ETE112" s="49"/>
      <c r="ETF112" s="50"/>
      <c r="ETG112" s="49"/>
      <c r="ETH112" s="109"/>
      <c r="ETI112" s="52"/>
      <c r="ETJ112" s="52"/>
      <c r="ETK112" s="55"/>
      <c r="ETL112" s="55"/>
      <c r="ETM112" s="55"/>
      <c r="ETN112" s="51"/>
      <c r="ETO112" s="51"/>
      <c r="ETP112" s="51"/>
      <c r="ETQ112" s="56"/>
      <c r="ETR112" s="57"/>
      <c r="ETS112" s="57"/>
      <c r="ETT112" s="58"/>
      <c r="ETU112" s="49"/>
      <c r="ETV112" s="50"/>
      <c r="ETW112" s="49"/>
      <c r="ETX112" s="109"/>
      <c r="ETY112" s="52"/>
      <c r="ETZ112" s="52"/>
      <c r="EUA112" s="55"/>
      <c r="EUB112" s="55"/>
      <c r="EUC112" s="55"/>
      <c r="EUD112" s="51"/>
      <c r="EUE112" s="51"/>
      <c r="EUF112" s="51"/>
      <c r="EUG112" s="56"/>
      <c r="EUH112" s="57"/>
      <c r="EUI112" s="57"/>
      <c r="EUJ112" s="58"/>
      <c r="EUK112" s="49"/>
      <c r="EUL112" s="50"/>
      <c r="EUM112" s="49"/>
      <c r="EUN112" s="109"/>
      <c r="EUO112" s="52"/>
      <c r="EUP112" s="52"/>
      <c r="EUQ112" s="55"/>
      <c r="EUR112" s="55"/>
      <c r="EUS112" s="55"/>
      <c r="EUT112" s="51"/>
      <c r="EUU112" s="51"/>
      <c r="EUV112" s="51"/>
      <c r="EUW112" s="56"/>
      <c r="EUX112" s="57"/>
      <c r="EUY112" s="57"/>
      <c r="EUZ112" s="58"/>
      <c r="EVA112" s="49"/>
      <c r="EVB112" s="50"/>
      <c r="EVC112" s="49"/>
      <c r="EVD112" s="109"/>
      <c r="EVE112" s="52"/>
      <c r="EVF112" s="52"/>
      <c r="EVG112" s="55"/>
      <c r="EVH112" s="55"/>
      <c r="EVI112" s="55"/>
      <c r="EVJ112" s="51"/>
      <c r="EVK112" s="51"/>
      <c r="EVL112" s="51"/>
      <c r="EVM112" s="56"/>
      <c r="EVN112" s="57"/>
      <c r="EVO112" s="57"/>
      <c r="EVP112" s="58"/>
      <c r="EVQ112" s="49"/>
      <c r="EVR112" s="50"/>
      <c r="EVS112" s="49"/>
      <c r="EVT112" s="109"/>
      <c r="EVU112" s="52"/>
      <c r="EVV112" s="52"/>
      <c r="EVW112" s="55"/>
      <c r="EVX112" s="55"/>
      <c r="EVY112" s="55"/>
      <c r="EVZ112" s="51"/>
      <c r="EWA112" s="51"/>
      <c r="EWB112" s="51"/>
      <c r="EWC112" s="56"/>
      <c r="EWD112" s="57"/>
      <c r="EWE112" s="57"/>
      <c r="EWF112" s="58"/>
      <c r="EWG112" s="49"/>
      <c r="EWH112" s="50"/>
      <c r="EWI112" s="49"/>
      <c r="EWJ112" s="109"/>
      <c r="EWK112" s="52"/>
      <c r="EWL112" s="52"/>
      <c r="EWM112" s="55"/>
      <c r="EWN112" s="55"/>
      <c r="EWO112" s="55"/>
      <c r="EWP112" s="51"/>
      <c r="EWQ112" s="51"/>
      <c r="EWR112" s="51"/>
      <c r="EWS112" s="56"/>
      <c r="EWT112" s="57"/>
      <c r="EWU112" s="57"/>
      <c r="EWV112" s="58"/>
      <c r="EWW112" s="49"/>
      <c r="EWX112" s="50"/>
      <c r="EWY112" s="49"/>
      <c r="EWZ112" s="109"/>
      <c r="EXA112" s="52"/>
      <c r="EXB112" s="52"/>
      <c r="EXC112" s="55"/>
      <c r="EXD112" s="55"/>
      <c r="EXE112" s="55"/>
      <c r="EXF112" s="51"/>
      <c r="EXG112" s="51"/>
      <c r="EXH112" s="51"/>
      <c r="EXI112" s="56"/>
      <c r="EXJ112" s="57"/>
      <c r="EXK112" s="57"/>
      <c r="EXL112" s="58"/>
      <c r="EXM112" s="49"/>
      <c r="EXN112" s="50"/>
      <c r="EXO112" s="49"/>
      <c r="EXP112" s="109"/>
      <c r="EXQ112" s="52"/>
      <c r="EXR112" s="52"/>
      <c r="EXS112" s="55"/>
      <c r="EXT112" s="55"/>
      <c r="EXU112" s="55"/>
      <c r="EXV112" s="51"/>
      <c r="EXW112" s="51"/>
      <c r="EXX112" s="51"/>
      <c r="EXY112" s="56"/>
      <c r="EXZ112" s="57"/>
      <c r="EYA112" s="57"/>
      <c r="EYB112" s="58"/>
      <c r="EYC112" s="49"/>
      <c r="EYD112" s="50"/>
      <c r="EYE112" s="49"/>
      <c r="EYF112" s="109"/>
      <c r="EYG112" s="52"/>
      <c r="EYH112" s="52"/>
      <c r="EYI112" s="55"/>
      <c r="EYJ112" s="55"/>
      <c r="EYK112" s="55"/>
      <c r="EYL112" s="51"/>
      <c r="EYM112" s="51"/>
      <c r="EYN112" s="51"/>
      <c r="EYO112" s="56"/>
      <c r="EYP112" s="57"/>
      <c r="EYQ112" s="57"/>
      <c r="EYR112" s="58"/>
      <c r="EYS112" s="49"/>
      <c r="EYT112" s="50"/>
      <c r="EYU112" s="49"/>
      <c r="EYV112" s="109"/>
      <c r="EYW112" s="52"/>
      <c r="EYX112" s="52"/>
      <c r="EYY112" s="55"/>
      <c r="EYZ112" s="55"/>
      <c r="EZA112" s="55"/>
      <c r="EZB112" s="51"/>
      <c r="EZC112" s="51"/>
      <c r="EZD112" s="51"/>
      <c r="EZE112" s="56"/>
      <c r="EZF112" s="57"/>
      <c r="EZG112" s="57"/>
      <c r="EZH112" s="58"/>
      <c r="EZI112" s="49"/>
      <c r="EZJ112" s="50"/>
      <c r="EZK112" s="49"/>
      <c r="EZL112" s="109"/>
      <c r="EZM112" s="52"/>
      <c r="EZN112" s="52"/>
      <c r="EZO112" s="55"/>
      <c r="EZP112" s="55"/>
      <c r="EZQ112" s="55"/>
      <c r="EZR112" s="51"/>
      <c r="EZS112" s="51"/>
      <c r="EZT112" s="51"/>
      <c r="EZU112" s="56"/>
      <c r="EZV112" s="57"/>
      <c r="EZW112" s="57"/>
      <c r="EZX112" s="58"/>
      <c r="EZY112" s="49"/>
      <c r="EZZ112" s="50"/>
      <c r="FAA112" s="49"/>
      <c r="FAB112" s="109"/>
      <c r="FAC112" s="52"/>
      <c r="FAD112" s="52"/>
      <c r="FAE112" s="55"/>
      <c r="FAF112" s="55"/>
      <c r="FAG112" s="55"/>
      <c r="FAH112" s="51"/>
      <c r="FAI112" s="51"/>
      <c r="FAJ112" s="51"/>
      <c r="FAK112" s="56"/>
      <c r="FAL112" s="57"/>
      <c r="FAM112" s="57"/>
      <c r="FAN112" s="58"/>
      <c r="FAO112" s="49"/>
      <c r="FAP112" s="50"/>
      <c r="FAQ112" s="49"/>
      <c r="FAR112" s="109"/>
      <c r="FAS112" s="52"/>
      <c r="FAT112" s="52"/>
      <c r="FAU112" s="55"/>
      <c r="FAV112" s="55"/>
      <c r="FAW112" s="55"/>
      <c r="FAX112" s="51"/>
      <c r="FAY112" s="51"/>
      <c r="FAZ112" s="51"/>
      <c r="FBA112" s="56"/>
      <c r="FBB112" s="57"/>
      <c r="FBC112" s="57"/>
      <c r="FBD112" s="58"/>
      <c r="FBE112" s="49"/>
      <c r="FBF112" s="50"/>
      <c r="FBG112" s="49"/>
      <c r="FBH112" s="109"/>
      <c r="FBI112" s="52"/>
      <c r="FBJ112" s="52"/>
      <c r="FBK112" s="55"/>
      <c r="FBL112" s="55"/>
      <c r="FBM112" s="55"/>
      <c r="FBN112" s="51"/>
      <c r="FBO112" s="51"/>
      <c r="FBP112" s="51"/>
      <c r="FBQ112" s="56"/>
      <c r="FBR112" s="57"/>
      <c r="FBS112" s="57"/>
      <c r="FBT112" s="58"/>
      <c r="FBU112" s="49"/>
      <c r="FBV112" s="50"/>
      <c r="FBW112" s="49"/>
      <c r="FBX112" s="109"/>
      <c r="FBY112" s="52"/>
      <c r="FBZ112" s="52"/>
      <c r="FCA112" s="55"/>
      <c r="FCB112" s="55"/>
      <c r="FCC112" s="55"/>
      <c r="FCD112" s="51"/>
      <c r="FCE112" s="51"/>
      <c r="FCF112" s="51"/>
      <c r="FCG112" s="56"/>
      <c r="FCH112" s="57"/>
      <c r="FCI112" s="57"/>
      <c r="FCJ112" s="58"/>
      <c r="FCK112" s="49"/>
      <c r="FCL112" s="50"/>
      <c r="FCM112" s="49"/>
      <c r="FCN112" s="109"/>
      <c r="FCO112" s="52"/>
      <c r="FCP112" s="52"/>
      <c r="FCQ112" s="55"/>
      <c r="FCR112" s="55"/>
      <c r="FCS112" s="55"/>
      <c r="FCT112" s="51"/>
      <c r="FCU112" s="51"/>
      <c r="FCV112" s="51"/>
      <c r="FCW112" s="56"/>
      <c r="FCX112" s="57"/>
      <c r="FCY112" s="57"/>
      <c r="FCZ112" s="58"/>
      <c r="FDA112" s="49"/>
      <c r="FDB112" s="50"/>
      <c r="FDC112" s="49"/>
      <c r="FDD112" s="109"/>
      <c r="FDE112" s="52"/>
      <c r="FDF112" s="52"/>
      <c r="FDG112" s="55"/>
      <c r="FDH112" s="55"/>
      <c r="FDI112" s="55"/>
      <c r="FDJ112" s="51"/>
      <c r="FDK112" s="51"/>
      <c r="FDL112" s="51"/>
      <c r="FDM112" s="56"/>
      <c r="FDN112" s="57"/>
      <c r="FDO112" s="57"/>
      <c r="FDP112" s="58"/>
      <c r="FDQ112" s="49"/>
      <c r="FDR112" s="50"/>
      <c r="FDS112" s="49"/>
      <c r="FDT112" s="109"/>
      <c r="FDU112" s="52"/>
      <c r="FDV112" s="52"/>
      <c r="FDW112" s="55"/>
      <c r="FDX112" s="55"/>
      <c r="FDY112" s="55"/>
      <c r="FDZ112" s="51"/>
      <c r="FEA112" s="51"/>
      <c r="FEB112" s="51"/>
      <c r="FEC112" s="56"/>
      <c r="FED112" s="57"/>
      <c r="FEE112" s="57"/>
      <c r="FEF112" s="58"/>
      <c r="FEG112" s="49"/>
      <c r="FEH112" s="50"/>
      <c r="FEI112" s="49"/>
      <c r="FEJ112" s="109"/>
      <c r="FEK112" s="52"/>
      <c r="FEL112" s="52"/>
      <c r="FEM112" s="55"/>
      <c r="FEN112" s="55"/>
      <c r="FEO112" s="55"/>
      <c r="FEP112" s="51"/>
      <c r="FEQ112" s="51"/>
      <c r="FER112" s="51"/>
      <c r="FES112" s="56"/>
      <c r="FET112" s="57"/>
      <c r="FEU112" s="57"/>
      <c r="FEV112" s="58"/>
      <c r="FEW112" s="49"/>
      <c r="FEX112" s="50"/>
      <c r="FEY112" s="49"/>
      <c r="FEZ112" s="109"/>
      <c r="FFA112" s="52"/>
      <c r="FFB112" s="52"/>
      <c r="FFC112" s="55"/>
      <c r="FFD112" s="55"/>
      <c r="FFE112" s="55"/>
      <c r="FFF112" s="51"/>
      <c r="FFG112" s="51"/>
      <c r="FFH112" s="51"/>
      <c r="FFI112" s="56"/>
      <c r="FFJ112" s="57"/>
      <c r="FFK112" s="57"/>
      <c r="FFL112" s="58"/>
      <c r="FFM112" s="49"/>
      <c r="FFN112" s="50"/>
      <c r="FFO112" s="49"/>
      <c r="FFP112" s="109"/>
      <c r="FFQ112" s="52"/>
      <c r="FFR112" s="52"/>
      <c r="FFS112" s="55"/>
      <c r="FFT112" s="55"/>
      <c r="FFU112" s="55"/>
      <c r="FFV112" s="51"/>
      <c r="FFW112" s="51"/>
      <c r="FFX112" s="51"/>
      <c r="FFY112" s="56"/>
      <c r="FFZ112" s="57"/>
      <c r="FGA112" s="57"/>
      <c r="FGB112" s="58"/>
      <c r="FGC112" s="49"/>
      <c r="FGD112" s="50"/>
      <c r="FGE112" s="49"/>
      <c r="FGF112" s="109"/>
      <c r="FGG112" s="52"/>
      <c r="FGH112" s="52"/>
      <c r="FGI112" s="55"/>
      <c r="FGJ112" s="55"/>
      <c r="FGK112" s="55"/>
      <c r="FGL112" s="51"/>
      <c r="FGM112" s="51"/>
      <c r="FGN112" s="51"/>
      <c r="FGO112" s="56"/>
      <c r="FGP112" s="57"/>
      <c r="FGQ112" s="57"/>
      <c r="FGR112" s="58"/>
      <c r="FGS112" s="49"/>
      <c r="FGT112" s="50"/>
      <c r="FGU112" s="49"/>
      <c r="FGV112" s="109"/>
      <c r="FGW112" s="52"/>
      <c r="FGX112" s="52"/>
      <c r="FGY112" s="55"/>
      <c r="FGZ112" s="55"/>
      <c r="FHA112" s="55"/>
      <c r="FHB112" s="51"/>
      <c r="FHC112" s="51"/>
      <c r="FHD112" s="51"/>
      <c r="FHE112" s="56"/>
      <c r="FHF112" s="57"/>
      <c r="FHG112" s="57"/>
      <c r="FHH112" s="58"/>
      <c r="FHI112" s="49"/>
      <c r="FHJ112" s="50"/>
      <c r="FHK112" s="49"/>
      <c r="FHL112" s="109"/>
      <c r="FHM112" s="52"/>
      <c r="FHN112" s="52"/>
      <c r="FHO112" s="55"/>
      <c r="FHP112" s="55"/>
      <c r="FHQ112" s="55"/>
      <c r="FHR112" s="51"/>
      <c r="FHS112" s="51"/>
      <c r="FHT112" s="51"/>
      <c r="FHU112" s="56"/>
      <c r="FHV112" s="57"/>
      <c r="FHW112" s="57"/>
      <c r="FHX112" s="58"/>
      <c r="FHY112" s="49"/>
      <c r="FHZ112" s="50"/>
      <c r="FIA112" s="49"/>
      <c r="FIB112" s="109"/>
      <c r="FIC112" s="52"/>
      <c r="FID112" s="52"/>
      <c r="FIE112" s="55"/>
      <c r="FIF112" s="55"/>
      <c r="FIG112" s="55"/>
      <c r="FIH112" s="51"/>
      <c r="FII112" s="51"/>
      <c r="FIJ112" s="51"/>
      <c r="FIK112" s="56"/>
      <c r="FIL112" s="57"/>
      <c r="FIM112" s="57"/>
      <c r="FIN112" s="58"/>
      <c r="FIO112" s="49"/>
      <c r="FIP112" s="50"/>
      <c r="FIQ112" s="49"/>
      <c r="FIR112" s="109"/>
      <c r="FIS112" s="52"/>
      <c r="FIT112" s="52"/>
      <c r="FIU112" s="55"/>
      <c r="FIV112" s="55"/>
      <c r="FIW112" s="55"/>
      <c r="FIX112" s="51"/>
      <c r="FIY112" s="51"/>
      <c r="FIZ112" s="51"/>
      <c r="FJA112" s="56"/>
      <c r="FJB112" s="57"/>
      <c r="FJC112" s="57"/>
      <c r="FJD112" s="58"/>
      <c r="FJE112" s="49"/>
      <c r="FJF112" s="50"/>
      <c r="FJG112" s="49"/>
      <c r="FJH112" s="109"/>
      <c r="FJI112" s="52"/>
      <c r="FJJ112" s="52"/>
      <c r="FJK112" s="55"/>
      <c r="FJL112" s="55"/>
      <c r="FJM112" s="55"/>
      <c r="FJN112" s="51"/>
      <c r="FJO112" s="51"/>
      <c r="FJP112" s="51"/>
      <c r="FJQ112" s="56"/>
      <c r="FJR112" s="57"/>
      <c r="FJS112" s="57"/>
      <c r="FJT112" s="58"/>
      <c r="FJU112" s="49"/>
      <c r="FJV112" s="50"/>
      <c r="FJW112" s="49"/>
      <c r="FJX112" s="109"/>
      <c r="FJY112" s="52"/>
      <c r="FJZ112" s="52"/>
      <c r="FKA112" s="55"/>
      <c r="FKB112" s="55"/>
      <c r="FKC112" s="55"/>
      <c r="FKD112" s="51"/>
      <c r="FKE112" s="51"/>
      <c r="FKF112" s="51"/>
      <c r="FKG112" s="56"/>
      <c r="FKH112" s="57"/>
      <c r="FKI112" s="57"/>
      <c r="FKJ112" s="58"/>
      <c r="FKK112" s="49"/>
      <c r="FKL112" s="50"/>
      <c r="FKM112" s="49"/>
      <c r="FKN112" s="109"/>
      <c r="FKO112" s="52"/>
      <c r="FKP112" s="52"/>
      <c r="FKQ112" s="55"/>
      <c r="FKR112" s="55"/>
      <c r="FKS112" s="55"/>
      <c r="FKT112" s="51"/>
      <c r="FKU112" s="51"/>
      <c r="FKV112" s="51"/>
      <c r="FKW112" s="56"/>
      <c r="FKX112" s="57"/>
      <c r="FKY112" s="57"/>
      <c r="FKZ112" s="58"/>
      <c r="FLA112" s="49"/>
      <c r="FLB112" s="50"/>
      <c r="FLC112" s="49"/>
      <c r="FLD112" s="109"/>
      <c r="FLE112" s="52"/>
      <c r="FLF112" s="52"/>
      <c r="FLG112" s="55"/>
      <c r="FLH112" s="55"/>
      <c r="FLI112" s="55"/>
      <c r="FLJ112" s="51"/>
      <c r="FLK112" s="51"/>
      <c r="FLL112" s="51"/>
      <c r="FLM112" s="56"/>
      <c r="FLN112" s="57"/>
      <c r="FLO112" s="57"/>
      <c r="FLP112" s="58"/>
      <c r="FLQ112" s="49"/>
      <c r="FLR112" s="50"/>
      <c r="FLS112" s="49"/>
      <c r="FLT112" s="109"/>
      <c r="FLU112" s="52"/>
      <c r="FLV112" s="52"/>
      <c r="FLW112" s="55"/>
      <c r="FLX112" s="55"/>
      <c r="FLY112" s="55"/>
      <c r="FLZ112" s="51"/>
      <c r="FMA112" s="51"/>
      <c r="FMB112" s="51"/>
      <c r="FMC112" s="56"/>
      <c r="FMD112" s="57"/>
      <c r="FME112" s="57"/>
      <c r="FMF112" s="58"/>
      <c r="FMG112" s="49"/>
      <c r="FMH112" s="50"/>
      <c r="FMI112" s="49"/>
      <c r="FMJ112" s="109"/>
      <c r="FMK112" s="52"/>
      <c r="FML112" s="52"/>
      <c r="FMM112" s="55"/>
      <c r="FMN112" s="55"/>
      <c r="FMO112" s="55"/>
      <c r="FMP112" s="51"/>
      <c r="FMQ112" s="51"/>
      <c r="FMR112" s="51"/>
      <c r="FMS112" s="56"/>
      <c r="FMT112" s="57"/>
      <c r="FMU112" s="57"/>
      <c r="FMV112" s="58"/>
      <c r="FMW112" s="49"/>
      <c r="FMX112" s="50"/>
      <c r="FMY112" s="49"/>
      <c r="FMZ112" s="109"/>
      <c r="FNA112" s="52"/>
      <c r="FNB112" s="52"/>
      <c r="FNC112" s="55"/>
      <c r="FND112" s="55"/>
      <c r="FNE112" s="55"/>
      <c r="FNF112" s="51"/>
      <c r="FNG112" s="51"/>
      <c r="FNH112" s="51"/>
      <c r="FNI112" s="56"/>
      <c r="FNJ112" s="57"/>
      <c r="FNK112" s="57"/>
      <c r="FNL112" s="58"/>
      <c r="FNM112" s="49"/>
      <c r="FNN112" s="50"/>
      <c r="FNO112" s="49"/>
      <c r="FNP112" s="109"/>
      <c r="FNQ112" s="52"/>
      <c r="FNR112" s="52"/>
      <c r="FNS112" s="55"/>
      <c r="FNT112" s="55"/>
      <c r="FNU112" s="55"/>
      <c r="FNV112" s="51"/>
      <c r="FNW112" s="51"/>
      <c r="FNX112" s="51"/>
      <c r="FNY112" s="56"/>
      <c r="FNZ112" s="57"/>
      <c r="FOA112" s="57"/>
      <c r="FOB112" s="58"/>
      <c r="FOC112" s="49"/>
      <c r="FOD112" s="50"/>
      <c r="FOE112" s="49"/>
      <c r="FOF112" s="109"/>
      <c r="FOG112" s="52"/>
      <c r="FOH112" s="52"/>
      <c r="FOI112" s="55"/>
      <c r="FOJ112" s="55"/>
      <c r="FOK112" s="55"/>
      <c r="FOL112" s="51"/>
      <c r="FOM112" s="51"/>
      <c r="FON112" s="51"/>
      <c r="FOO112" s="56"/>
      <c r="FOP112" s="57"/>
      <c r="FOQ112" s="57"/>
      <c r="FOR112" s="58"/>
      <c r="FOS112" s="49"/>
      <c r="FOT112" s="50"/>
      <c r="FOU112" s="49"/>
      <c r="FOV112" s="109"/>
      <c r="FOW112" s="52"/>
      <c r="FOX112" s="52"/>
      <c r="FOY112" s="55"/>
      <c r="FOZ112" s="55"/>
      <c r="FPA112" s="55"/>
      <c r="FPB112" s="51"/>
      <c r="FPC112" s="51"/>
      <c r="FPD112" s="51"/>
      <c r="FPE112" s="56"/>
      <c r="FPF112" s="57"/>
      <c r="FPG112" s="57"/>
      <c r="FPH112" s="58"/>
      <c r="FPI112" s="49"/>
      <c r="FPJ112" s="50"/>
      <c r="FPK112" s="49"/>
      <c r="FPL112" s="109"/>
      <c r="FPM112" s="52"/>
      <c r="FPN112" s="52"/>
      <c r="FPO112" s="55"/>
      <c r="FPP112" s="55"/>
      <c r="FPQ112" s="55"/>
      <c r="FPR112" s="51"/>
      <c r="FPS112" s="51"/>
      <c r="FPT112" s="51"/>
      <c r="FPU112" s="56"/>
      <c r="FPV112" s="57"/>
      <c r="FPW112" s="57"/>
      <c r="FPX112" s="58"/>
      <c r="FPY112" s="49"/>
      <c r="FPZ112" s="50"/>
      <c r="FQA112" s="49"/>
      <c r="FQB112" s="109"/>
      <c r="FQC112" s="52"/>
      <c r="FQD112" s="52"/>
      <c r="FQE112" s="55"/>
      <c r="FQF112" s="55"/>
      <c r="FQG112" s="55"/>
      <c r="FQH112" s="51"/>
      <c r="FQI112" s="51"/>
      <c r="FQJ112" s="51"/>
      <c r="FQK112" s="56"/>
      <c r="FQL112" s="57"/>
      <c r="FQM112" s="57"/>
      <c r="FQN112" s="58"/>
      <c r="FQO112" s="49"/>
      <c r="FQP112" s="50"/>
      <c r="FQQ112" s="49"/>
      <c r="FQR112" s="109"/>
      <c r="FQS112" s="52"/>
      <c r="FQT112" s="52"/>
      <c r="FQU112" s="55"/>
      <c r="FQV112" s="55"/>
      <c r="FQW112" s="55"/>
      <c r="FQX112" s="51"/>
      <c r="FQY112" s="51"/>
      <c r="FQZ112" s="51"/>
      <c r="FRA112" s="56"/>
      <c r="FRB112" s="57"/>
      <c r="FRC112" s="57"/>
      <c r="FRD112" s="58"/>
      <c r="FRE112" s="49"/>
      <c r="FRF112" s="50"/>
      <c r="FRG112" s="49"/>
      <c r="FRH112" s="109"/>
      <c r="FRI112" s="52"/>
      <c r="FRJ112" s="52"/>
      <c r="FRK112" s="55"/>
      <c r="FRL112" s="55"/>
      <c r="FRM112" s="55"/>
      <c r="FRN112" s="51"/>
      <c r="FRO112" s="51"/>
      <c r="FRP112" s="51"/>
      <c r="FRQ112" s="56"/>
      <c r="FRR112" s="57"/>
      <c r="FRS112" s="57"/>
      <c r="FRT112" s="58"/>
      <c r="FRU112" s="49"/>
      <c r="FRV112" s="50"/>
      <c r="FRW112" s="49"/>
      <c r="FRX112" s="109"/>
      <c r="FRY112" s="52"/>
      <c r="FRZ112" s="52"/>
      <c r="FSA112" s="55"/>
      <c r="FSB112" s="55"/>
      <c r="FSC112" s="55"/>
      <c r="FSD112" s="51"/>
      <c r="FSE112" s="51"/>
      <c r="FSF112" s="51"/>
      <c r="FSG112" s="56"/>
      <c r="FSH112" s="57"/>
      <c r="FSI112" s="57"/>
      <c r="FSJ112" s="58"/>
      <c r="FSK112" s="49"/>
      <c r="FSL112" s="50"/>
      <c r="FSM112" s="49"/>
      <c r="FSN112" s="109"/>
      <c r="FSO112" s="52"/>
      <c r="FSP112" s="52"/>
      <c r="FSQ112" s="55"/>
      <c r="FSR112" s="55"/>
      <c r="FSS112" s="55"/>
      <c r="FST112" s="51"/>
      <c r="FSU112" s="51"/>
      <c r="FSV112" s="51"/>
      <c r="FSW112" s="56"/>
      <c r="FSX112" s="57"/>
      <c r="FSY112" s="57"/>
      <c r="FSZ112" s="58"/>
      <c r="FTA112" s="49"/>
      <c r="FTB112" s="50"/>
      <c r="FTC112" s="49"/>
      <c r="FTD112" s="109"/>
      <c r="FTE112" s="52"/>
      <c r="FTF112" s="52"/>
      <c r="FTG112" s="55"/>
      <c r="FTH112" s="55"/>
      <c r="FTI112" s="55"/>
      <c r="FTJ112" s="51"/>
      <c r="FTK112" s="51"/>
      <c r="FTL112" s="51"/>
      <c r="FTM112" s="56"/>
      <c r="FTN112" s="57"/>
      <c r="FTO112" s="57"/>
      <c r="FTP112" s="58"/>
      <c r="FTQ112" s="49"/>
      <c r="FTR112" s="50"/>
      <c r="FTS112" s="49"/>
      <c r="FTT112" s="109"/>
      <c r="FTU112" s="52"/>
      <c r="FTV112" s="52"/>
      <c r="FTW112" s="55"/>
      <c r="FTX112" s="55"/>
      <c r="FTY112" s="55"/>
      <c r="FTZ112" s="51"/>
      <c r="FUA112" s="51"/>
      <c r="FUB112" s="51"/>
      <c r="FUC112" s="56"/>
      <c r="FUD112" s="57"/>
      <c r="FUE112" s="57"/>
      <c r="FUF112" s="58"/>
      <c r="FUG112" s="49"/>
      <c r="FUH112" s="50"/>
      <c r="FUI112" s="49"/>
      <c r="FUJ112" s="109"/>
      <c r="FUK112" s="52"/>
      <c r="FUL112" s="52"/>
      <c r="FUM112" s="55"/>
      <c r="FUN112" s="55"/>
      <c r="FUO112" s="55"/>
      <c r="FUP112" s="51"/>
      <c r="FUQ112" s="51"/>
      <c r="FUR112" s="51"/>
      <c r="FUS112" s="56"/>
      <c r="FUT112" s="57"/>
      <c r="FUU112" s="57"/>
      <c r="FUV112" s="58"/>
      <c r="FUW112" s="49"/>
      <c r="FUX112" s="50"/>
      <c r="FUY112" s="49"/>
      <c r="FUZ112" s="109"/>
      <c r="FVA112" s="52"/>
      <c r="FVB112" s="52"/>
      <c r="FVC112" s="55"/>
      <c r="FVD112" s="55"/>
      <c r="FVE112" s="55"/>
      <c r="FVF112" s="51"/>
      <c r="FVG112" s="51"/>
      <c r="FVH112" s="51"/>
      <c r="FVI112" s="56"/>
      <c r="FVJ112" s="57"/>
      <c r="FVK112" s="57"/>
      <c r="FVL112" s="58"/>
      <c r="FVM112" s="49"/>
      <c r="FVN112" s="50"/>
      <c r="FVO112" s="49"/>
      <c r="FVP112" s="109"/>
      <c r="FVQ112" s="52"/>
      <c r="FVR112" s="52"/>
      <c r="FVS112" s="55"/>
      <c r="FVT112" s="55"/>
      <c r="FVU112" s="55"/>
      <c r="FVV112" s="51"/>
      <c r="FVW112" s="51"/>
      <c r="FVX112" s="51"/>
      <c r="FVY112" s="56"/>
      <c r="FVZ112" s="57"/>
      <c r="FWA112" s="57"/>
      <c r="FWB112" s="58"/>
      <c r="FWC112" s="49"/>
      <c r="FWD112" s="50"/>
      <c r="FWE112" s="49"/>
      <c r="FWF112" s="109"/>
      <c r="FWG112" s="52"/>
      <c r="FWH112" s="52"/>
      <c r="FWI112" s="55"/>
      <c r="FWJ112" s="55"/>
      <c r="FWK112" s="55"/>
      <c r="FWL112" s="51"/>
      <c r="FWM112" s="51"/>
      <c r="FWN112" s="51"/>
      <c r="FWO112" s="56"/>
      <c r="FWP112" s="57"/>
      <c r="FWQ112" s="57"/>
      <c r="FWR112" s="58"/>
      <c r="FWS112" s="49"/>
      <c r="FWT112" s="50"/>
      <c r="FWU112" s="49"/>
      <c r="FWV112" s="109"/>
      <c r="FWW112" s="52"/>
      <c r="FWX112" s="52"/>
      <c r="FWY112" s="55"/>
      <c r="FWZ112" s="55"/>
      <c r="FXA112" s="55"/>
      <c r="FXB112" s="51"/>
      <c r="FXC112" s="51"/>
      <c r="FXD112" s="51"/>
      <c r="FXE112" s="56"/>
      <c r="FXF112" s="57"/>
      <c r="FXG112" s="57"/>
      <c r="FXH112" s="58"/>
      <c r="FXI112" s="49"/>
      <c r="FXJ112" s="50"/>
      <c r="FXK112" s="49"/>
      <c r="FXL112" s="109"/>
      <c r="FXM112" s="52"/>
      <c r="FXN112" s="52"/>
      <c r="FXO112" s="55"/>
      <c r="FXP112" s="55"/>
      <c r="FXQ112" s="55"/>
      <c r="FXR112" s="51"/>
      <c r="FXS112" s="51"/>
      <c r="FXT112" s="51"/>
      <c r="FXU112" s="56"/>
      <c r="FXV112" s="57"/>
      <c r="FXW112" s="57"/>
      <c r="FXX112" s="58"/>
      <c r="FXY112" s="49"/>
      <c r="FXZ112" s="50"/>
      <c r="FYA112" s="49"/>
      <c r="FYB112" s="109"/>
      <c r="FYC112" s="52"/>
      <c r="FYD112" s="52"/>
      <c r="FYE112" s="55"/>
      <c r="FYF112" s="55"/>
      <c r="FYG112" s="55"/>
      <c r="FYH112" s="51"/>
      <c r="FYI112" s="51"/>
      <c r="FYJ112" s="51"/>
      <c r="FYK112" s="56"/>
      <c r="FYL112" s="57"/>
      <c r="FYM112" s="57"/>
      <c r="FYN112" s="58"/>
      <c r="FYO112" s="49"/>
      <c r="FYP112" s="50"/>
      <c r="FYQ112" s="49"/>
      <c r="FYR112" s="109"/>
      <c r="FYS112" s="52"/>
      <c r="FYT112" s="52"/>
      <c r="FYU112" s="55"/>
      <c r="FYV112" s="55"/>
      <c r="FYW112" s="55"/>
      <c r="FYX112" s="51"/>
      <c r="FYY112" s="51"/>
      <c r="FYZ112" s="51"/>
      <c r="FZA112" s="56"/>
      <c r="FZB112" s="57"/>
      <c r="FZC112" s="57"/>
      <c r="FZD112" s="58"/>
      <c r="FZE112" s="49"/>
      <c r="FZF112" s="50"/>
      <c r="FZG112" s="49"/>
      <c r="FZH112" s="109"/>
      <c r="FZI112" s="52"/>
      <c r="FZJ112" s="52"/>
      <c r="FZK112" s="55"/>
      <c r="FZL112" s="55"/>
      <c r="FZM112" s="55"/>
      <c r="FZN112" s="51"/>
      <c r="FZO112" s="51"/>
      <c r="FZP112" s="51"/>
      <c r="FZQ112" s="56"/>
      <c r="FZR112" s="57"/>
      <c r="FZS112" s="57"/>
      <c r="FZT112" s="58"/>
      <c r="FZU112" s="49"/>
      <c r="FZV112" s="50"/>
      <c r="FZW112" s="49"/>
      <c r="FZX112" s="109"/>
      <c r="FZY112" s="52"/>
      <c r="FZZ112" s="52"/>
      <c r="GAA112" s="55"/>
      <c r="GAB112" s="55"/>
      <c r="GAC112" s="55"/>
      <c r="GAD112" s="51"/>
      <c r="GAE112" s="51"/>
      <c r="GAF112" s="51"/>
      <c r="GAG112" s="56"/>
      <c r="GAH112" s="57"/>
      <c r="GAI112" s="57"/>
      <c r="GAJ112" s="58"/>
      <c r="GAK112" s="49"/>
      <c r="GAL112" s="50"/>
      <c r="GAM112" s="49"/>
      <c r="GAN112" s="109"/>
      <c r="GAO112" s="52"/>
      <c r="GAP112" s="52"/>
      <c r="GAQ112" s="55"/>
      <c r="GAR112" s="55"/>
      <c r="GAS112" s="55"/>
      <c r="GAT112" s="51"/>
      <c r="GAU112" s="51"/>
      <c r="GAV112" s="51"/>
      <c r="GAW112" s="56"/>
      <c r="GAX112" s="57"/>
      <c r="GAY112" s="57"/>
      <c r="GAZ112" s="58"/>
      <c r="GBA112" s="49"/>
      <c r="GBB112" s="50"/>
      <c r="GBC112" s="49"/>
      <c r="GBD112" s="109"/>
      <c r="GBE112" s="52"/>
      <c r="GBF112" s="52"/>
      <c r="GBG112" s="55"/>
      <c r="GBH112" s="55"/>
      <c r="GBI112" s="55"/>
      <c r="GBJ112" s="51"/>
      <c r="GBK112" s="51"/>
      <c r="GBL112" s="51"/>
      <c r="GBM112" s="56"/>
      <c r="GBN112" s="57"/>
      <c r="GBO112" s="57"/>
      <c r="GBP112" s="58"/>
      <c r="GBQ112" s="49"/>
      <c r="GBR112" s="50"/>
      <c r="GBS112" s="49"/>
      <c r="GBT112" s="109"/>
      <c r="GBU112" s="52"/>
      <c r="GBV112" s="52"/>
      <c r="GBW112" s="55"/>
      <c r="GBX112" s="55"/>
      <c r="GBY112" s="55"/>
      <c r="GBZ112" s="51"/>
      <c r="GCA112" s="51"/>
      <c r="GCB112" s="51"/>
      <c r="GCC112" s="56"/>
      <c r="GCD112" s="57"/>
      <c r="GCE112" s="57"/>
      <c r="GCF112" s="58"/>
      <c r="GCG112" s="49"/>
      <c r="GCH112" s="50"/>
      <c r="GCI112" s="49"/>
      <c r="GCJ112" s="109"/>
      <c r="GCK112" s="52"/>
      <c r="GCL112" s="52"/>
      <c r="GCM112" s="55"/>
      <c r="GCN112" s="55"/>
      <c r="GCO112" s="55"/>
      <c r="GCP112" s="51"/>
      <c r="GCQ112" s="51"/>
      <c r="GCR112" s="51"/>
      <c r="GCS112" s="56"/>
      <c r="GCT112" s="57"/>
      <c r="GCU112" s="57"/>
      <c r="GCV112" s="58"/>
      <c r="GCW112" s="49"/>
      <c r="GCX112" s="50"/>
      <c r="GCY112" s="49"/>
      <c r="GCZ112" s="109"/>
      <c r="GDA112" s="52"/>
      <c r="GDB112" s="52"/>
      <c r="GDC112" s="55"/>
      <c r="GDD112" s="55"/>
      <c r="GDE112" s="55"/>
      <c r="GDF112" s="51"/>
      <c r="GDG112" s="51"/>
      <c r="GDH112" s="51"/>
      <c r="GDI112" s="56"/>
      <c r="GDJ112" s="57"/>
      <c r="GDK112" s="57"/>
      <c r="GDL112" s="58"/>
      <c r="GDM112" s="49"/>
      <c r="GDN112" s="50"/>
      <c r="GDO112" s="49"/>
      <c r="GDP112" s="109"/>
      <c r="GDQ112" s="52"/>
      <c r="GDR112" s="52"/>
      <c r="GDS112" s="55"/>
      <c r="GDT112" s="55"/>
      <c r="GDU112" s="55"/>
      <c r="GDV112" s="51"/>
      <c r="GDW112" s="51"/>
      <c r="GDX112" s="51"/>
      <c r="GDY112" s="56"/>
      <c r="GDZ112" s="57"/>
      <c r="GEA112" s="57"/>
      <c r="GEB112" s="58"/>
      <c r="GEC112" s="49"/>
      <c r="GED112" s="50"/>
      <c r="GEE112" s="49"/>
      <c r="GEF112" s="109"/>
      <c r="GEG112" s="52"/>
      <c r="GEH112" s="52"/>
      <c r="GEI112" s="55"/>
      <c r="GEJ112" s="55"/>
      <c r="GEK112" s="55"/>
      <c r="GEL112" s="51"/>
      <c r="GEM112" s="51"/>
      <c r="GEN112" s="51"/>
      <c r="GEO112" s="56"/>
      <c r="GEP112" s="57"/>
      <c r="GEQ112" s="57"/>
      <c r="GER112" s="58"/>
      <c r="GES112" s="49"/>
      <c r="GET112" s="50"/>
      <c r="GEU112" s="49"/>
      <c r="GEV112" s="109"/>
      <c r="GEW112" s="52"/>
      <c r="GEX112" s="52"/>
      <c r="GEY112" s="55"/>
      <c r="GEZ112" s="55"/>
      <c r="GFA112" s="55"/>
      <c r="GFB112" s="51"/>
      <c r="GFC112" s="51"/>
      <c r="GFD112" s="51"/>
      <c r="GFE112" s="56"/>
      <c r="GFF112" s="57"/>
      <c r="GFG112" s="57"/>
      <c r="GFH112" s="58"/>
      <c r="GFI112" s="49"/>
      <c r="GFJ112" s="50"/>
      <c r="GFK112" s="49"/>
      <c r="GFL112" s="109"/>
      <c r="GFM112" s="52"/>
      <c r="GFN112" s="52"/>
      <c r="GFO112" s="55"/>
      <c r="GFP112" s="55"/>
      <c r="GFQ112" s="55"/>
      <c r="GFR112" s="51"/>
      <c r="GFS112" s="51"/>
      <c r="GFT112" s="51"/>
      <c r="GFU112" s="56"/>
      <c r="GFV112" s="57"/>
      <c r="GFW112" s="57"/>
      <c r="GFX112" s="58"/>
      <c r="GFY112" s="49"/>
      <c r="GFZ112" s="50"/>
      <c r="GGA112" s="49"/>
      <c r="GGB112" s="109"/>
      <c r="GGC112" s="52"/>
      <c r="GGD112" s="52"/>
      <c r="GGE112" s="55"/>
      <c r="GGF112" s="55"/>
      <c r="GGG112" s="55"/>
      <c r="GGH112" s="51"/>
      <c r="GGI112" s="51"/>
      <c r="GGJ112" s="51"/>
      <c r="GGK112" s="56"/>
      <c r="GGL112" s="57"/>
      <c r="GGM112" s="57"/>
      <c r="GGN112" s="58"/>
      <c r="GGO112" s="49"/>
      <c r="GGP112" s="50"/>
      <c r="GGQ112" s="49"/>
      <c r="GGR112" s="109"/>
      <c r="GGS112" s="52"/>
      <c r="GGT112" s="52"/>
      <c r="GGU112" s="55"/>
      <c r="GGV112" s="55"/>
      <c r="GGW112" s="55"/>
      <c r="GGX112" s="51"/>
      <c r="GGY112" s="51"/>
      <c r="GGZ112" s="51"/>
      <c r="GHA112" s="56"/>
      <c r="GHB112" s="57"/>
      <c r="GHC112" s="57"/>
      <c r="GHD112" s="58"/>
      <c r="GHE112" s="49"/>
      <c r="GHF112" s="50"/>
      <c r="GHG112" s="49"/>
      <c r="GHH112" s="109"/>
      <c r="GHI112" s="52"/>
      <c r="GHJ112" s="52"/>
      <c r="GHK112" s="55"/>
      <c r="GHL112" s="55"/>
      <c r="GHM112" s="55"/>
      <c r="GHN112" s="51"/>
      <c r="GHO112" s="51"/>
      <c r="GHP112" s="51"/>
      <c r="GHQ112" s="56"/>
      <c r="GHR112" s="57"/>
      <c r="GHS112" s="57"/>
      <c r="GHT112" s="58"/>
      <c r="GHU112" s="49"/>
      <c r="GHV112" s="50"/>
      <c r="GHW112" s="49"/>
      <c r="GHX112" s="109"/>
      <c r="GHY112" s="52"/>
      <c r="GHZ112" s="52"/>
      <c r="GIA112" s="55"/>
      <c r="GIB112" s="55"/>
      <c r="GIC112" s="55"/>
      <c r="GID112" s="51"/>
      <c r="GIE112" s="51"/>
      <c r="GIF112" s="51"/>
      <c r="GIG112" s="56"/>
      <c r="GIH112" s="57"/>
      <c r="GII112" s="57"/>
      <c r="GIJ112" s="58"/>
      <c r="GIK112" s="49"/>
      <c r="GIL112" s="50"/>
      <c r="GIM112" s="49"/>
      <c r="GIN112" s="109"/>
      <c r="GIO112" s="52"/>
      <c r="GIP112" s="52"/>
      <c r="GIQ112" s="55"/>
      <c r="GIR112" s="55"/>
      <c r="GIS112" s="55"/>
      <c r="GIT112" s="51"/>
      <c r="GIU112" s="51"/>
      <c r="GIV112" s="51"/>
      <c r="GIW112" s="56"/>
      <c r="GIX112" s="57"/>
      <c r="GIY112" s="57"/>
      <c r="GIZ112" s="58"/>
      <c r="GJA112" s="49"/>
      <c r="GJB112" s="50"/>
      <c r="GJC112" s="49"/>
      <c r="GJD112" s="109"/>
      <c r="GJE112" s="52"/>
      <c r="GJF112" s="52"/>
      <c r="GJG112" s="55"/>
      <c r="GJH112" s="55"/>
      <c r="GJI112" s="55"/>
      <c r="GJJ112" s="51"/>
      <c r="GJK112" s="51"/>
      <c r="GJL112" s="51"/>
      <c r="GJM112" s="56"/>
      <c r="GJN112" s="57"/>
      <c r="GJO112" s="57"/>
      <c r="GJP112" s="58"/>
      <c r="GJQ112" s="49"/>
      <c r="GJR112" s="50"/>
      <c r="GJS112" s="49"/>
      <c r="GJT112" s="109"/>
      <c r="GJU112" s="52"/>
      <c r="GJV112" s="52"/>
      <c r="GJW112" s="55"/>
      <c r="GJX112" s="55"/>
      <c r="GJY112" s="55"/>
      <c r="GJZ112" s="51"/>
      <c r="GKA112" s="51"/>
      <c r="GKB112" s="51"/>
      <c r="GKC112" s="56"/>
      <c r="GKD112" s="57"/>
      <c r="GKE112" s="57"/>
      <c r="GKF112" s="58"/>
      <c r="GKG112" s="49"/>
      <c r="GKH112" s="50"/>
      <c r="GKI112" s="49"/>
      <c r="GKJ112" s="109"/>
      <c r="GKK112" s="52"/>
      <c r="GKL112" s="52"/>
      <c r="GKM112" s="55"/>
      <c r="GKN112" s="55"/>
      <c r="GKO112" s="55"/>
      <c r="GKP112" s="51"/>
      <c r="GKQ112" s="51"/>
      <c r="GKR112" s="51"/>
      <c r="GKS112" s="56"/>
      <c r="GKT112" s="57"/>
      <c r="GKU112" s="57"/>
      <c r="GKV112" s="58"/>
      <c r="GKW112" s="49"/>
      <c r="GKX112" s="50"/>
      <c r="GKY112" s="49"/>
      <c r="GKZ112" s="109"/>
      <c r="GLA112" s="52"/>
      <c r="GLB112" s="52"/>
      <c r="GLC112" s="55"/>
      <c r="GLD112" s="55"/>
      <c r="GLE112" s="55"/>
      <c r="GLF112" s="51"/>
      <c r="GLG112" s="51"/>
      <c r="GLH112" s="51"/>
      <c r="GLI112" s="56"/>
      <c r="GLJ112" s="57"/>
      <c r="GLK112" s="57"/>
      <c r="GLL112" s="58"/>
      <c r="GLM112" s="49"/>
      <c r="GLN112" s="50"/>
      <c r="GLO112" s="49"/>
      <c r="GLP112" s="109"/>
      <c r="GLQ112" s="52"/>
      <c r="GLR112" s="52"/>
      <c r="GLS112" s="55"/>
      <c r="GLT112" s="55"/>
      <c r="GLU112" s="55"/>
      <c r="GLV112" s="51"/>
      <c r="GLW112" s="51"/>
      <c r="GLX112" s="51"/>
      <c r="GLY112" s="56"/>
      <c r="GLZ112" s="57"/>
      <c r="GMA112" s="57"/>
      <c r="GMB112" s="58"/>
      <c r="GMC112" s="49"/>
      <c r="GMD112" s="50"/>
      <c r="GME112" s="49"/>
      <c r="GMF112" s="109"/>
      <c r="GMG112" s="52"/>
      <c r="GMH112" s="52"/>
      <c r="GMI112" s="55"/>
      <c r="GMJ112" s="55"/>
      <c r="GMK112" s="55"/>
      <c r="GML112" s="51"/>
      <c r="GMM112" s="51"/>
      <c r="GMN112" s="51"/>
      <c r="GMO112" s="56"/>
      <c r="GMP112" s="57"/>
      <c r="GMQ112" s="57"/>
      <c r="GMR112" s="58"/>
      <c r="GMS112" s="49"/>
      <c r="GMT112" s="50"/>
      <c r="GMU112" s="49"/>
      <c r="GMV112" s="109"/>
      <c r="GMW112" s="52"/>
      <c r="GMX112" s="52"/>
      <c r="GMY112" s="55"/>
      <c r="GMZ112" s="55"/>
      <c r="GNA112" s="55"/>
      <c r="GNB112" s="51"/>
      <c r="GNC112" s="51"/>
      <c r="GND112" s="51"/>
      <c r="GNE112" s="56"/>
      <c r="GNF112" s="57"/>
      <c r="GNG112" s="57"/>
      <c r="GNH112" s="58"/>
      <c r="GNI112" s="49"/>
      <c r="GNJ112" s="50"/>
      <c r="GNK112" s="49"/>
      <c r="GNL112" s="109"/>
      <c r="GNM112" s="52"/>
      <c r="GNN112" s="52"/>
      <c r="GNO112" s="55"/>
      <c r="GNP112" s="55"/>
      <c r="GNQ112" s="55"/>
      <c r="GNR112" s="51"/>
      <c r="GNS112" s="51"/>
      <c r="GNT112" s="51"/>
      <c r="GNU112" s="56"/>
      <c r="GNV112" s="57"/>
      <c r="GNW112" s="57"/>
      <c r="GNX112" s="58"/>
      <c r="GNY112" s="49"/>
      <c r="GNZ112" s="50"/>
      <c r="GOA112" s="49"/>
      <c r="GOB112" s="109"/>
      <c r="GOC112" s="52"/>
      <c r="GOD112" s="52"/>
      <c r="GOE112" s="55"/>
      <c r="GOF112" s="55"/>
      <c r="GOG112" s="55"/>
      <c r="GOH112" s="51"/>
      <c r="GOI112" s="51"/>
      <c r="GOJ112" s="51"/>
      <c r="GOK112" s="56"/>
      <c r="GOL112" s="57"/>
      <c r="GOM112" s="57"/>
      <c r="GON112" s="58"/>
      <c r="GOO112" s="49"/>
      <c r="GOP112" s="50"/>
      <c r="GOQ112" s="49"/>
      <c r="GOR112" s="109"/>
      <c r="GOS112" s="52"/>
      <c r="GOT112" s="52"/>
      <c r="GOU112" s="55"/>
      <c r="GOV112" s="55"/>
      <c r="GOW112" s="55"/>
      <c r="GOX112" s="51"/>
      <c r="GOY112" s="51"/>
      <c r="GOZ112" s="51"/>
      <c r="GPA112" s="56"/>
      <c r="GPB112" s="57"/>
      <c r="GPC112" s="57"/>
      <c r="GPD112" s="58"/>
      <c r="GPE112" s="49"/>
      <c r="GPF112" s="50"/>
      <c r="GPG112" s="49"/>
      <c r="GPH112" s="109"/>
      <c r="GPI112" s="52"/>
      <c r="GPJ112" s="52"/>
      <c r="GPK112" s="55"/>
      <c r="GPL112" s="55"/>
      <c r="GPM112" s="55"/>
      <c r="GPN112" s="51"/>
      <c r="GPO112" s="51"/>
      <c r="GPP112" s="51"/>
      <c r="GPQ112" s="56"/>
      <c r="GPR112" s="57"/>
      <c r="GPS112" s="57"/>
      <c r="GPT112" s="58"/>
      <c r="GPU112" s="49"/>
      <c r="GPV112" s="50"/>
      <c r="GPW112" s="49"/>
      <c r="GPX112" s="109"/>
      <c r="GPY112" s="52"/>
      <c r="GPZ112" s="52"/>
      <c r="GQA112" s="55"/>
      <c r="GQB112" s="55"/>
      <c r="GQC112" s="55"/>
      <c r="GQD112" s="51"/>
      <c r="GQE112" s="51"/>
      <c r="GQF112" s="51"/>
      <c r="GQG112" s="56"/>
      <c r="GQH112" s="57"/>
      <c r="GQI112" s="57"/>
      <c r="GQJ112" s="58"/>
      <c r="GQK112" s="49"/>
      <c r="GQL112" s="50"/>
      <c r="GQM112" s="49"/>
      <c r="GQN112" s="109"/>
      <c r="GQO112" s="52"/>
      <c r="GQP112" s="52"/>
      <c r="GQQ112" s="55"/>
      <c r="GQR112" s="55"/>
      <c r="GQS112" s="55"/>
      <c r="GQT112" s="51"/>
      <c r="GQU112" s="51"/>
      <c r="GQV112" s="51"/>
      <c r="GQW112" s="56"/>
      <c r="GQX112" s="57"/>
      <c r="GQY112" s="57"/>
      <c r="GQZ112" s="58"/>
      <c r="GRA112" s="49"/>
      <c r="GRB112" s="50"/>
      <c r="GRC112" s="49"/>
      <c r="GRD112" s="109"/>
      <c r="GRE112" s="52"/>
      <c r="GRF112" s="52"/>
      <c r="GRG112" s="55"/>
      <c r="GRH112" s="55"/>
      <c r="GRI112" s="55"/>
      <c r="GRJ112" s="51"/>
      <c r="GRK112" s="51"/>
      <c r="GRL112" s="51"/>
      <c r="GRM112" s="56"/>
      <c r="GRN112" s="57"/>
      <c r="GRO112" s="57"/>
      <c r="GRP112" s="58"/>
      <c r="GRQ112" s="49"/>
      <c r="GRR112" s="50"/>
      <c r="GRS112" s="49"/>
      <c r="GRT112" s="109"/>
      <c r="GRU112" s="52"/>
      <c r="GRV112" s="52"/>
      <c r="GRW112" s="55"/>
      <c r="GRX112" s="55"/>
      <c r="GRY112" s="55"/>
      <c r="GRZ112" s="51"/>
      <c r="GSA112" s="51"/>
      <c r="GSB112" s="51"/>
      <c r="GSC112" s="56"/>
      <c r="GSD112" s="57"/>
      <c r="GSE112" s="57"/>
      <c r="GSF112" s="58"/>
      <c r="GSG112" s="49"/>
      <c r="GSH112" s="50"/>
      <c r="GSI112" s="49"/>
      <c r="GSJ112" s="109"/>
      <c r="GSK112" s="52"/>
      <c r="GSL112" s="52"/>
      <c r="GSM112" s="55"/>
      <c r="GSN112" s="55"/>
      <c r="GSO112" s="55"/>
      <c r="GSP112" s="51"/>
      <c r="GSQ112" s="51"/>
      <c r="GSR112" s="51"/>
      <c r="GSS112" s="56"/>
      <c r="GST112" s="57"/>
      <c r="GSU112" s="57"/>
      <c r="GSV112" s="58"/>
      <c r="GSW112" s="49"/>
      <c r="GSX112" s="50"/>
      <c r="GSY112" s="49"/>
      <c r="GSZ112" s="109"/>
      <c r="GTA112" s="52"/>
      <c r="GTB112" s="52"/>
      <c r="GTC112" s="55"/>
      <c r="GTD112" s="55"/>
      <c r="GTE112" s="55"/>
      <c r="GTF112" s="51"/>
      <c r="GTG112" s="51"/>
      <c r="GTH112" s="51"/>
      <c r="GTI112" s="56"/>
      <c r="GTJ112" s="57"/>
      <c r="GTK112" s="57"/>
      <c r="GTL112" s="58"/>
      <c r="GTM112" s="49"/>
      <c r="GTN112" s="50"/>
      <c r="GTO112" s="49"/>
      <c r="GTP112" s="109"/>
      <c r="GTQ112" s="52"/>
      <c r="GTR112" s="52"/>
      <c r="GTS112" s="55"/>
      <c r="GTT112" s="55"/>
      <c r="GTU112" s="55"/>
      <c r="GTV112" s="51"/>
      <c r="GTW112" s="51"/>
      <c r="GTX112" s="51"/>
      <c r="GTY112" s="56"/>
      <c r="GTZ112" s="57"/>
      <c r="GUA112" s="57"/>
      <c r="GUB112" s="58"/>
      <c r="GUC112" s="49"/>
      <c r="GUD112" s="50"/>
      <c r="GUE112" s="49"/>
      <c r="GUF112" s="109"/>
      <c r="GUG112" s="52"/>
      <c r="GUH112" s="52"/>
      <c r="GUI112" s="55"/>
      <c r="GUJ112" s="55"/>
      <c r="GUK112" s="55"/>
      <c r="GUL112" s="51"/>
      <c r="GUM112" s="51"/>
      <c r="GUN112" s="51"/>
      <c r="GUO112" s="56"/>
      <c r="GUP112" s="57"/>
      <c r="GUQ112" s="57"/>
      <c r="GUR112" s="58"/>
      <c r="GUS112" s="49"/>
      <c r="GUT112" s="50"/>
      <c r="GUU112" s="49"/>
      <c r="GUV112" s="109"/>
      <c r="GUW112" s="52"/>
      <c r="GUX112" s="52"/>
      <c r="GUY112" s="55"/>
      <c r="GUZ112" s="55"/>
      <c r="GVA112" s="55"/>
      <c r="GVB112" s="51"/>
      <c r="GVC112" s="51"/>
      <c r="GVD112" s="51"/>
      <c r="GVE112" s="56"/>
      <c r="GVF112" s="57"/>
      <c r="GVG112" s="57"/>
      <c r="GVH112" s="58"/>
      <c r="GVI112" s="49"/>
      <c r="GVJ112" s="50"/>
      <c r="GVK112" s="49"/>
      <c r="GVL112" s="109"/>
      <c r="GVM112" s="52"/>
      <c r="GVN112" s="52"/>
      <c r="GVO112" s="55"/>
      <c r="GVP112" s="55"/>
      <c r="GVQ112" s="55"/>
      <c r="GVR112" s="51"/>
      <c r="GVS112" s="51"/>
      <c r="GVT112" s="51"/>
      <c r="GVU112" s="56"/>
      <c r="GVV112" s="57"/>
      <c r="GVW112" s="57"/>
      <c r="GVX112" s="58"/>
      <c r="GVY112" s="49"/>
      <c r="GVZ112" s="50"/>
      <c r="GWA112" s="49"/>
      <c r="GWB112" s="109"/>
      <c r="GWC112" s="52"/>
      <c r="GWD112" s="52"/>
      <c r="GWE112" s="55"/>
      <c r="GWF112" s="55"/>
      <c r="GWG112" s="55"/>
      <c r="GWH112" s="51"/>
      <c r="GWI112" s="51"/>
      <c r="GWJ112" s="51"/>
      <c r="GWK112" s="56"/>
      <c r="GWL112" s="57"/>
      <c r="GWM112" s="57"/>
      <c r="GWN112" s="58"/>
      <c r="GWO112" s="49"/>
      <c r="GWP112" s="50"/>
      <c r="GWQ112" s="49"/>
      <c r="GWR112" s="109"/>
      <c r="GWS112" s="52"/>
      <c r="GWT112" s="52"/>
      <c r="GWU112" s="55"/>
      <c r="GWV112" s="55"/>
      <c r="GWW112" s="55"/>
      <c r="GWX112" s="51"/>
      <c r="GWY112" s="51"/>
      <c r="GWZ112" s="51"/>
      <c r="GXA112" s="56"/>
      <c r="GXB112" s="57"/>
      <c r="GXC112" s="57"/>
      <c r="GXD112" s="58"/>
      <c r="GXE112" s="49"/>
      <c r="GXF112" s="50"/>
      <c r="GXG112" s="49"/>
      <c r="GXH112" s="109"/>
      <c r="GXI112" s="52"/>
      <c r="GXJ112" s="52"/>
      <c r="GXK112" s="55"/>
      <c r="GXL112" s="55"/>
      <c r="GXM112" s="55"/>
      <c r="GXN112" s="51"/>
      <c r="GXO112" s="51"/>
      <c r="GXP112" s="51"/>
      <c r="GXQ112" s="56"/>
      <c r="GXR112" s="57"/>
      <c r="GXS112" s="57"/>
      <c r="GXT112" s="58"/>
      <c r="GXU112" s="49"/>
      <c r="GXV112" s="50"/>
      <c r="GXW112" s="49"/>
      <c r="GXX112" s="109"/>
      <c r="GXY112" s="52"/>
      <c r="GXZ112" s="52"/>
      <c r="GYA112" s="55"/>
      <c r="GYB112" s="55"/>
      <c r="GYC112" s="55"/>
      <c r="GYD112" s="51"/>
      <c r="GYE112" s="51"/>
      <c r="GYF112" s="51"/>
      <c r="GYG112" s="56"/>
      <c r="GYH112" s="57"/>
      <c r="GYI112" s="57"/>
      <c r="GYJ112" s="58"/>
      <c r="GYK112" s="49"/>
      <c r="GYL112" s="50"/>
      <c r="GYM112" s="49"/>
      <c r="GYN112" s="109"/>
      <c r="GYO112" s="52"/>
      <c r="GYP112" s="52"/>
      <c r="GYQ112" s="55"/>
      <c r="GYR112" s="55"/>
      <c r="GYS112" s="55"/>
      <c r="GYT112" s="51"/>
      <c r="GYU112" s="51"/>
      <c r="GYV112" s="51"/>
      <c r="GYW112" s="56"/>
      <c r="GYX112" s="57"/>
      <c r="GYY112" s="57"/>
      <c r="GYZ112" s="58"/>
      <c r="GZA112" s="49"/>
      <c r="GZB112" s="50"/>
      <c r="GZC112" s="49"/>
      <c r="GZD112" s="109"/>
      <c r="GZE112" s="52"/>
      <c r="GZF112" s="52"/>
      <c r="GZG112" s="55"/>
      <c r="GZH112" s="55"/>
      <c r="GZI112" s="55"/>
      <c r="GZJ112" s="51"/>
      <c r="GZK112" s="51"/>
      <c r="GZL112" s="51"/>
      <c r="GZM112" s="56"/>
      <c r="GZN112" s="57"/>
      <c r="GZO112" s="57"/>
      <c r="GZP112" s="58"/>
      <c r="GZQ112" s="49"/>
      <c r="GZR112" s="50"/>
      <c r="GZS112" s="49"/>
      <c r="GZT112" s="109"/>
      <c r="GZU112" s="52"/>
      <c r="GZV112" s="52"/>
      <c r="GZW112" s="55"/>
      <c r="GZX112" s="55"/>
      <c r="GZY112" s="55"/>
      <c r="GZZ112" s="51"/>
      <c r="HAA112" s="51"/>
      <c r="HAB112" s="51"/>
      <c r="HAC112" s="56"/>
      <c r="HAD112" s="57"/>
      <c r="HAE112" s="57"/>
      <c r="HAF112" s="58"/>
      <c r="HAG112" s="49"/>
      <c r="HAH112" s="50"/>
      <c r="HAI112" s="49"/>
      <c r="HAJ112" s="109"/>
      <c r="HAK112" s="52"/>
      <c r="HAL112" s="52"/>
      <c r="HAM112" s="55"/>
      <c r="HAN112" s="55"/>
      <c r="HAO112" s="55"/>
      <c r="HAP112" s="51"/>
      <c r="HAQ112" s="51"/>
      <c r="HAR112" s="51"/>
      <c r="HAS112" s="56"/>
      <c r="HAT112" s="57"/>
      <c r="HAU112" s="57"/>
      <c r="HAV112" s="58"/>
      <c r="HAW112" s="49"/>
      <c r="HAX112" s="50"/>
      <c r="HAY112" s="49"/>
      <c r="HAZ112" s="109"/>
      <c r="HBA112" s="52"/>
      <c r="HBB112" s="52"/>
      <c r="HBC112" s="55"/>
      <c r="HBD112" s="55"/>
      <c r="HBE112" s="55"/>
      <c r="HBF112" s="51"/>
      <c r="HBG112" s="51"/>
      <c r="HBH112" s="51"/>
      <c r="HBI112" s="56"/>
      <c r="HBJ112" s="57"/>
      <c r="HBK112" s="57"/>
      <c r="HBL112" s="58"/>
      <c r="HBM112" s="49"/>
      <c r="HBN112" s="50"/>
      <c r="HBO112" s="49"/>
      <c r="HBP112" s="109"/>
      <c r="HBQ112" s="52"/>
      <c r="HBR112" s="52"/>
      <c r="HBS112" s="55"/>
      <c r="HBT112" s="55"/>
      <c r="HBU112" s="55"/>
      <c r="HBV112" s="51"/>
      <c r="HBW112" s="51"/>
      <c r="HBX112" s="51"/>
      <c r="HBY112" s="56"/>
      <c r="HBZ112" s="57"/>
      <c r="HCA112" s="57"/>
      <c r="HCB112" s="58"/>
      <c r="HCC112" s="49"/>
      <c r="HCD112" s="50"/>
      <c r="HCE112" s="49"/>
      <c r="HCF112" s="109"/>
      <c r="HCG112" s="52"/>
      <c r="HCH112" s="52"/>
      <c r="HCI112" s="55"/>
      <c r="HCJ112" s="55"/>
      <c r="HCK112" s="55"/>
      <c r="HCL112" s="51"/>
      <c r="HCM112" s="51"/>
      <c r="HCN112" s="51"/>
      <c r="HCO112" s="56"/>
      <c r="HCP112" s="57"/>
      <c r="HCQ112" s="57"/>
      <c r="HCR112" s="58"/>
      <c r="HCS112" s="49"/>
      <c r="HCT112" s="50"/>
      <c r="HCU112" s="49"/>
      <c r="HCV112" s="109"/>
      <c r="HCW112" s="52"/>
      <c r="HCX112" s="52"/>
      <c r="HCY112" s="55"/>
      <c r="HCZ112" s="55"/>
      <c r="HDA112" s="55"/>
      <c r="HDB112" s="51"/>
      <c r="HDC112" s="51"/>
      <c r="HDD112" s="51"/>
      <c r="HDE112" s="56"/>
      <c r="HDF112" s="57"/>
      <c r="HDG112" s="57"/>
      <c r="HDH112" s="58"/>
      <c r="HDI112" s="49"/>
      <c r="HDJ112" s="50"/>
      <c r="HDK112" s="49"/>
      <c r="HDL112" s="109"/>
      <c r="HDM112" s="52"/>
      <c r="HDN112" s="52"/>
      <c r="HDO112" s="55"/>
      <c r="HDP112" s="55"/>
      <c r="HDQ112" s="55"/>
      <c r="HDR112" s="51"/>
      <c r="HDS112" s="51"/>
      <c r="HDT112" s="51"/>
      <c r="HDU112" s="56"/>
      <c r="HDV112" s="57"/>
      <c r="HDW112" s="57"/>
      <c r="HDX112" s="58"/>
      <c r="HDY112" s="49"/>
      <c r="HDZ112" s="50"/>
      <c r="HEA112" s="49"/>
      <c r="HEB112" s="109"/>
      <c r="HEC112" s="52"/>
      <c r="HED112" s="52"/>
      <c r="HEE112" s="55"/>
      <c r="HEF112" s="55"/>
      <c r="HEG112" s="55"/>
      <c r="HEH112" s="51"/>
      <c r="HEI112" s="51"/>
      <c r="HEJ112" s="51"/>
      <c r="HEK112" s="56"/>
      <c r="HEL112" s="57"/>
      <c r="HEM112" s="57"/>
      <c r="HEN112" s="58"/>
      <c r="HEO112" s="49"/>
      <c r="HEP112" s="50"/>
      <c r="HEQ112" s="49"/>
      <c r="HER112" s="109"/>
      <c r="HES112" s="52"/>
      <c r="HET112" s="52"/>
      <c r="HEU112" s="55"/>
      <c r="HEV112" s="55"/>
      <c r="HEW112" s="55"/>
      <c r="HEX112" s="51"/>
      <c r="HEY112" s="51"/>
      <c r="HEZ112" s="51"/>
      <c r="HFA112" s="56"/>
      <c r="HFB112" s="57"/>
      <c r="HFC112" s="57"/>
      <c r="HFD112" s="58"/>
      <c r="HFE112" s="49"/>
      <c r="HFF112" s="50"/>
      <c r="HFG112" s="49"/>
      <c r="HFH112" s="109"/>
      <c r="HFI112" s="52"/>
      <c r="HFJ112" s="52"/>
      <c r="HFK112" s="55"/>
      <c r="HFL112" s="55"/>
      <c r="HFM112" s="55"/>
      <c r="HFN112" s="51"/>
      <c r="HFO112" s="51"/>
      <c r="HFP112" s="51"/>
      <c r="HFQ112" s="56"/>
      <c r="HFR112" s="57"/>
      <c r="HFS112" s="57"/>
      <c r="HFT112" s="58"/>
      <c r="HFU112" s="49"/>
      <c r="HFV112" s="50"/>
      <c r="HFW112" s="49"/>
      <c r="HFX112" s="109"/>
      <c r="HFY112" s="52"/>
      <c r="HFZ112" s="52"/>
      <c r="HGA112" s="55"/>
      <c r="HGB112" s="55"/>
      <c r="HGC112" s="55"/>
      <c r="HGD112" s="51"/>
      <c r="HGE112" s="51"/>
      <c r="HGF112" s="51"/>
      <c r="HGG112" s="56"/>
      <c r="HGH112" s="57"/>
      <c r="HGI112" s="57"/>
      <c r="HGJ112" s="58"/>
      <c r="HGK112" s="49"/>
      <c r="HGL112" s="50"/>
      <c r="HGM112" s="49"/>
      <c r="HGN112" s="109"/>
      <c r="HGO112" s="52"/>
      <c r="HGP112" s="52"/>
      <c r="HGQ112" s="55"/>
      <c r="HGR112" s="55"/>
      <c r="HGS112" s="55"/>
      <c r="HGT112" s="51"/>
      <c r="HGU112" s="51"/>
      <c r="HGV112" s="51"/>
      <c r="HGW112" s="56"/>
      <c r="HGX112" s="57"/>
      <c r="HGY112" s="57"/>
      <c r="HGZ112" s="58"/>
      <c r="HHA112" s="49"/>
      <c r="HHB112" s="50"/>
      <c r="HHC112" s="49"/>
      <c r="HHD112" s="109"/>
      <c r="HHE112" s="52"/>
      <c r="HHF112" s="52"/>
      <c r="HHG112" s="55"/>
      <c r="HHH112" s="55"/>
      <c r="HHI112" s="55"/>
      <c r="HHJ112" s="51"/>
      <c r="HHK112" s="51"/>
      <c r="HHL112" s="51"/>
      <c r="HHM112" s="56"/>
      <c r="HHN112" s="57"/>
      <c r="HHO112" s="57"/>
      <c r="HHP112" s="58"/>
      <c r="HHQ112" s="49"/>
      <c r="HHR112" s="50"/>
      <c r="HHS112" s="49"/>
      <c r="HHT112" s="109"/>
      <c r="HHU112" s="52"/>
      <c r="HHV112" s="52"/>
      <c r="HHW112" s="55"/>
      <c r="HHX112" s="55"/>
      <c r="HHY112" s="55"/>
      <c r="HHZ112" s="51"/>
      <c r="HIA112" s="51"/>
      <c r="HIB112" s="51"/>
      <c r="HIC112" s="56"/>
      <c r="HID112" s="57"/>
      <c r="HIE112" s="57"/>
      <c r="HIF112" s="58"/>
      <c r="HIG112" s="49"/>
      <c r="HIH112" s="50"/>
      <c r="HII112" s="49"/>
      <c r="HIJ112" s="109"/>
      <c r="HIK112" s="52"/>
      <c r="HIL112" s="52"/>
      <c r="HIM112" s="55"/>
      <c r="HIN112" s="55"/>
      <c r="HIO112" s="55"/>
      <c r="HIP112" s="51"/>
      <c r="HIQ112" s="51"/>
      <c r="HIR112" s="51"/>
      <c r="HIS112" s="56"/>
      <c r="HIT112" s="57"/>
      <c r="HIU112" s="57"/>
      <c r="HIV112" s="58"/>
      <c r="HIW112" s="49"/>
      <c r="HIX112" s="50"/>
      <c r="HIY112" s="49"/>
      <c r="HIZ112" s="109"/>
      <c r="HJA112" s="52"/>
      <c r="HJB112" s="52"/>
      <c r="HJC112" s="55"/>
      <c r="HJD112" s="55"/>
      <c r="HJE112" s="55"/>
      <c r="HJF112" s="51"/>
      <c r="HJG112" s="51"/>
      <c r="HJH112" s="51"/>
      <c r="HJI112" s="56"/>
      <c r="HJJ112" s="57"/>
      <c r="HJK112" s="57"/>
      <c r="HJL112" s="58"/>
      <c r="HJM112" s="49"/>
      <c r="HJN112" s="50"/>
      <c r="HJO112" s="49"/>
      <c r="HJP112" s="109"/>
      <c r="HJQ112" s="52"/>
      <c r="HJR112" s="52"/>
      <c r="HJS112" s="55"/>
      <c r="HJT112" s="55"/>
      <c r="HJU112" s="55"/>
      <c r="HJV112" s="51"/>
      <c r="HJW112" s="51"/>
      <c r="HJX112" s="51"/>
      <c r="HJY112" s="56"/>
      <c r="HJZ112" s="57"/>
      <c r="HKA112" s="57"/>
      <c r="HKB112" s="58"/>
      <c r="HKC112" s="49"/>
      <c r="HKD112" s="50"/>
      <c r="HKE112" s="49"/>
      <c r="HKF112" s="109"/>
      <c r="HKG112" s="52"/>
      <c r="HKH112" s="52"/>
      <c r="HKI112" s="55"/>
      <c r="HKJ112" s="55"/>
      <c r="HKK112" s="55"/>
      <c r="HKL112" s="51"/>
      <c r="HKM112" s="51"/>
      <c r="HKN112" s="51"/>
      <c r="HKO112" s="56"/>
      <c r="HKP112" s="57"/>
      <c r="HKQ112" s="57"/>
      <c r="HKR112" s="58"/>
      <c r="HKS112" s="49"/>
      <c r="HKT112" s="50"/>
      <c r="HKU112" s="49"/>
      <c r="HKV112" s="109"/>
      <c r="HKW112" s="52"/>
      <c r="HKX112" s="52"/>
      <c r="HKY112" s="55"/>
      <c r="HKZ112" s="55"/>
      <c r="HLA112" s="55"/>
      <c r="HLB112" s="51"/>
      <c r="HLC112" s="51"/>
      <c r="HLD112" s="51"/>
      <c r="HLE112" s="56"/>
      <c r="HLF112" s="57"/>
      <c r="HLG112" s="57"/>
      <c r="HLH112" s="58"/>
      <c r="HLI112" s="49"/>
      <c r="HLJ112" s="50"/>
      <c r="HLK112" s="49"/>
      <c r="HLL112" s="109"/>
      <c r="HLM112" s="52"/>
      <c r="HLN112" s="52"/>
      <c r="HLO112" s="55"/>
      <c r="HLP112" s="55"/>
      <c r="HLQ112" s="55"/>
      <c r="HLR112" s="51"/>
      <c r="HLS112" s="51"/>
      <c r="HLT112" s="51"/>
      <c r="HLU112" s="56"/>
      <c r="HLV112" s="57"/>
      <c r="HLW112" s="57"/>
      <c r="HLX112" s="58"/>
      <c r="HLY112" s="49"/>
      <c r="HLZ112" s="50"/>
      <c r="HMA112" s="49"/>
      <c r="HMB112" s="109"/>
      <c r="HMC112" s="52"/>
      <c r="HMD112" s="52"/>
      <c r="HME112" s="55"/>
      <c r="HMF112" s="55"/>
      <c r="HMG112" s="55"/>
      <c r="HMH112" s="51"/>
      <c r="HMI112" s="51"/>
      <c r="HMJ112" s="51"/>
      <c r="HMK112" s="56"/>
      <c r="HML112" s="57"/>
      <c r="HMM112" s="57"/>
      <c r="HMN112" s="58"/>
      <c r="HMO112" s="49"/>
      <c r="HMP112" s="50"/>
      <c r="HMQ112" s="49"/>
      <c r="HMR112" s="109"/>
      <c r="HMS112" s="52"/>
      <c r="HMT112" s="52"/>
      <c r="HMU112" s="55"/>
      <c r="HMV112" s="55"/>
      <c r="HMW112" s="55"/>
      <c r="HMX112" s="51"/>
      <c r="HMY112" s="51"/>
      <c r="HMZ112" s="51"/>
      <c r="HNA112" s="56"/>
      <c r="HNB112" s="57"/>
      <c r="HNC112" s="57"/>
      <c r="HND112" s="58"/>
      <c r="HNE112" s="49"/>
      <c r="HNF112" s="50"/>
      <c r="HNG112" s="49"/>
      <c r="HNH112" s="109"/>
      <c r="HNI112" s="52"/>
      <c r="HNJ112" s="52"/>
      <c r="HNK112" s="55"/>
      <c r="HNL112" s="55"/>
      <c r="HNM112" s="55"/>
      <c r="HNN112" s="51"/>
      <c r="HNO112" s="51"/>
      <c r="HNP112" s="51"/>
      <c r="HNQ112" s="56"/>
      <c r="HNR112" s="57"/>
      <c r="HNS112" s="57"/>
      <c r="HNT112" s="58"/>
      <c r="HNU112" s="49"/>
      <c r="HNV112" s="50"/>
      <c r="HNW112" s="49"/>
      <c r="HNX112" s="109"/>
      <c r="HNY112" s="52"/>
      <c r="HNZ112" s="52"/>
      <c r="HOA112" s="55"/>
      <c r="HOB112" s="55"/>
      <c r="HOC112" s="55"/>
      <c r="HOD112" s="51"/>
      <c r="HOE112" s="51"/>
      <c r="HOF112" s="51"/>
      <c r="HOG112" s="56"/>
      <c r="HOH112" s="57"/>
      <c r="HOI112" s="57"/>
      <c r="HOJ112" s="58"/>
      <c r="HOK112" s="49"/>
      <c r="HOL112" s="50"/>
      <c r="HOM112" s="49"/>
      <c r="HON112" s="109"/>
      <c r="HOO112" s="52"/>
      <c r="HOP112" s="52"/>
      <c r="HOQ112" s="55"/>
      <c r="HOR112" s="55"/>
      <c r="HOS112" s="55"/>
      <c r="HOT112" s="51"/>
      <c r="HOU112" s="51"/>
      <c r="HOV112" s="51"/>
      <c r="HOW112" s="56"/>
      <c r="HOX112" s="57"/>
      <c r="HOY112" s="57"/>
      <c r="HOZ112" s="58"/>
      <c r="HPA112" s="49"/>
      <c r="HPB112" s="50"/>
      <c r="HPC112" s="49"/>
      <c r="HPD112" s="109"/>
      <c r="HPE112" s="52"/>
      <c r="HPF112" s="52"/>
      <c r="HPG112" s="55"/>
      <c r="HPH112" s="55"/>
      <c r="HPI112" s="55"/>
      <c r="HPJ112" s="51"/>
      <c r="HPK112" s="51"/>
      <c r="HPL112" s="51"/>
      <c r="HPM112" s="56"/>
      <c r="HPN112" s="57"/>
      <c r="HPO112" s="57"/>
      <c r="HPP112" s="58"/>
      <c r="HPQ112" s="49"/>
      <c r="HPR112" s="50"/>
      <c r="HPS112" s="49"/>
      <c r="HPT112" s="109"/>
      <c r="HPU112" s="52"/>
      <c r="HPV112" s="52"/>
      <c r="HPW112" s="55"/>
      <c r="HPX112" s="55"/>
      <c r="HPY112" s="55"/>
      <c r="HPZ112" s="51"/>
      <c r="HQA112" s="51"/>
      <c r="HQB112" s="51"/>
      <c r="HQC112" s="56"/>
      <c r="HQD112" s="57"/>
      <c r="HQE112" s="57"/>
      <c r="HQF112" s="58"/>
      <c r="HQG112" s="49"/>
      <c r="HQH112" s="50"/>
      <c r="HQI112" s="49"/>
      <c r="HQJ112" s="109"/>
      <c r="HQK112" s="52"/>
      <c r="HQL112" s="52"/>
      <c r="HQM112" s="55"/>
      <c r="HQN112" s="55"/>
      <c r="HQO112" s="55"/>
      <c r="HQP112" s="51"/>
      <c r="HQQ112" s="51"/>
      <c r="HQR112" s="51"/>
      <c r="HQS112" s="56"/>
      <c r="HQT112" s="57"/>
      <c r="HQU112" s="57"/>
      <c r="HQV112" s="58"/>
      <c r="HQW112" s="49"/>
      <c r="HQX112" s="50"/>
      <c r="HQY112" s="49"/>
      <c r="HQZ112" s="109"/>
      <c r="HRA112" s="52"/>
      <c r="HRB112" s="52"/>
      <c r="HRC112" s="55"/>
      <c r="HRD112" s="55"/>
      <c r="HRE112" s="55"/>
      <c r="HRF112" s="51"/>
      <c r="HRG112" s="51"/>
      <c r="HRH112" s="51"/>
      <c r="HRI112" s="56"/>
      <c r="HRJ112" s="57"/>
      <c r="HRK112" s="57"/>
      <c r="HRL112" s="58"/>
      <c r="HRM112" s="49"/>
      <c r="HRN112" s="50"/>
      <c r="HRO112" s="49"/>
      <c r="HRP112" s="109"/>
      <c r="HRQ112" s="52"/>
      <c r="HRR112" s="52"/>
      <c r="HRS112" s="55"/>
      <c r="HRT112" s="55"/>
      <c r="HRU112" s="55"/>
      <c r="HRV112" s="51"/>
      <c r="HRW112" s="51"/>
      <c r="HRX112" s="51"/>
      <c r="HRY112" s="56"/>
      <c r="HRZ112" s="57"/>
      <c r="HSA112" s="57"/>
      <c r="HSB112" s="58"/>
      <c r="HSC112" s="49"/>
      <c r="HSD112" s="50"/>
      <c r="HSE112" s="49"/>
      <c r="HSF112" s="109"/>
      <c r="HSG112" s="52"/>
      <c r="HSH112" s="52"/>
      <c r="HSI112" s="55"/>
      <c r="HSJ112" s="55"/>
      <c r="HSK112" s="55"/>
      <c r="HSL112" s="51"/>
      <c r="HSM112" s="51"/>
      <c r="HSN112" s="51"/>
      <c r="HSO112" s="56"/>
      <c r="HSP112" s="57"/>
      <c r="HSQ112" s="57"/>
      <c r="HSR112" s="58"/>
      <c r="HSS112" s="49"/>
      <c r="HST112" s="50"/>
      <c r="HSU112" s="49"/>
      <c r="HSV112" s="109"/>
      <c r="HSW112" s="52"/>
      <c r="HSX112" s="52"/>
      <c r="HSY112" s="55"/>
      <c r="HSZ112" s="55"/>
      <c r="HTA112" s="55"/>
      <c r="HTB112" s="51"/>
      <c r="HTC112" s="51"/>
      <c r="HTD112" s="51"/>
      <c r="HTE112" s="56"/>
      <c r="HTF112" s="57"/>
      <c r="HTG112" s="57"/>
      <c r="HTH112" s="58"/>
      <c r="HTI112" s="49"/>
      <c r="HTJ112" s="50"/>
      <c r="HTK112" s="49"/>
      <c r="HTL112" s="109"/>
      <c r="HTM112" s="52"/>
      <c r="HTN112" s="52"/>
      <c r="HTO112" s="55"/>
      <c r="HTP112" s="55"/>
      <c r="HTQ112" s="55"/>
      <c r="HTR112" s="51"/>
      <c r="HTS112" s="51"/>
      <c r="HTT112" s="51"/>
      <c r="HTU112" s="56"/>
      <c r="HTV112" s="57"/>
      <c r="HTW112" s="57"/>
      <c r="HTX112" s="58"/>
      <c r="HTY112" s="49"/>
      <c r="HTZ112" s="50"/>
      <c r="HUA112" s="49"/>
      <c r="HUB112" s="109"/>
      <c r="HUC112" s="52"/>
      <c r="HUD112" s="52"/>
      <c r="HUE112" s="55"/>
      <c r="HUF112" s="55"/>
      <c r="HUG112" s="55"/>
      <c r="HUH112" s="51"/>
      <c r="HUI112" s="51"/>
      <c r="HUJ112" s="51"/>
      <c r="HUK112" s="56"/>
      <c r="HUL112" s="57"/>
      <c r="HUM112" s="57"/>
      <c r="HUN112" s="58"/>
      <c r="HUO112" s="49"/>
      <c r="HUP112" s="50"/>
      <c r="HUQ112" s="49"/>
      <c r="HUR112" s="109"/>
      <c r="HUS112" s="52"/>
      <c r="HUT112" s="52"/>
      <c r="HUU112" s="55"/>
      <c r="HUV112" s="55"/>
      <c r="HUW112" s="55"/>
      <c r="HUX112" s="51"/>
      <c r="HUY112" s="51"/>
      <c r="HUZ112" s="51"/>
      <c r="HVA112" s="56"/>
      <c r="HVB112" s="57"/>
      <c r="HVC112" s="57"/>
      <c r="HVD112" s="58"/>
      <c r="HVE112" s="49"/>
      <c r="HVF112" s="50"/>
      <c r="HVG112" s="49"/>
      <c r="HVH112" s="109"/>
      <c r="HVI112" s="52"/>
      <c r="HVJ112" s="52"/>
      <c r="HVK112" s="55"/>
      <c r="HVL112" s="55"/>
      <c r="HVM112" s="55"/>
      <c r="HVN112" s="51"/>
      <c r="HVO112" s="51"/>
      <c r="HVP112" s="51"/>
      <c r="HVQ112" s="56"/>
      <c r="HVR112" s="57"/>
      <c r="HVS112" s="57"/>
      <c r="HVT112" s="58"/>
      <c r="HVU112" s="49"/>
      <c r="HVV112" s="50"/>
      <c r="HVW112" s="49"/>
      <c r="HVX112" s="109"/>
      <c r="HVY112" s="52"/>
      <c r="HVZ112" s="52"/>
      <c r="HWA112" s="55"/>
      <c r="HWB112" s="55"/>
      <c r="HWC112" s="55"/>
      <c r="HWD112" s="51"/>
      <c r="HWE112" s="51"/>
      <c r="HWF112" s="51"/>
      <c r="HWG112" s="56"/>
      <c r="HWH112" s="57"/>
      <c r="HWI112" s="57"/>
      <c r="HWJ112" s="58"/>
      <c r="HWK112" s="49"/>
      <c r="HWL112" s="50"/>
      <c r="HWM112" s="49"/>
      <c r="HWN112" s="109"/>
      <c r="HWO112" s="52"/>
      <c r="HWP112" s="52"/>
      <c r="HWQ112" s="55"/>
      <c r="HWR112" s="55"/>
      <c r="HWS112" s="55"/>
      <c r="HWT112" s="51"/>
      <c r="HWU112" s="51"/>
      <c r="HWV112" s="51"/>
      <c r="HWW112" s="56"/>
      <c r="HWX112" s="57"/>
      <c r="HWY112" s="57"/>
      <c r="HWZ112" s="58"/>
      <c r="HXA112" s="49"/>
      <c r="HXB112" s="50"/>
      <c r="HXC112" s="49"/>
      <c r="HXD112" s="109"/>
      <c r="HXE112" s="52"/>
      <c r="HXF112" s="52"/>
      <c r="HXG112" s="55"/>
      <c r="HXH112" s="55"/>
      <c r="HXI112" s="55"/>
      <c r="HXJ112" s="51"/>
      <c r="HXK112" s="51"/>
      <c r="HXL112" s="51"/>
      <c r="HXM112" s="56"/>
      <c r="HXN112" s="57"/>
      <c r="HXO112" s="57"/>
      <c r="HXP112" s="58"/>
      <c r="HXQ112" s="49"/>
      <c r="HXR112" s="50"/>
      <c r="HXS112" s="49"/>
      <c r="HXT112" s="109"/>
      <c r="HXU112" s="52"/>
      <c r="HXV112" s="52"/>
      <c r="HXW112" s="55"/>
      <c r="HXX112" s="55"/>
      <c r="HXY112" s="55"/>
      <c r="HXZ112" s="51"/>
      <c r="HYA112" s="51"/>
      <c r="HYB112" s="51"/>
      <c r="HYC112" s="56"/>
      <c r="HYD112" s="57"/>
      <c r="HYE112" s="57"/>
      <c r="HYF112" s="58"/>
      <c r="HYG112" s="49"/>
      <c r="HYH112" s="50"/>
      <c r="HYI112" s="49"/>
      <c r="HYJ112" s="109"/>
      <c r="HYK112" s="52"/>
      <c r="HYL112" s="52"/>
      <c r="HYM112" s="55"/>
      <c r="HYN112" s="55"/>
      <c r="HYO112" s="55"/>
      <c r="HYP112" s="51"/>
      <c r="HYQ112" s="51"/>
      <c r="HYR112" s="51"/>
      <c r="HYS112" s="56"/>
      <c r="HYT112" s="57"/>
      <c r="HYU112" s="57"/>
      <c r="HYV112" s="58"/>
      <c r="HYW112" s="49"/>
      <c r="HYX112" s="50"/>
      <c r="HYY112" s="49"/>
      <c r="HYZ112" s="109"/>
      <c r="HZA112" s="52"/>
      <c r="HZB112" s="52"/>
      <c r="HZC112" s="55"/>
      <c r="HZD112" s="55"/>
      <c r="HZE112" s="55"/>
      <c r="HZF112" s="51"/>
      <c r="HZG112" s="51"/>
      <c r="HZH112" s="51"/>
      <c r="HZI112" s="56"/>
      <c r="HZJ112" s="57"/>
      <c r="HZK112" s="57"/>
      <c r="HZL112" s="58"/>
      <c r="HZM112" s="49"/>
      <c r="HZN112" s="50"/>
      <c r="HZO112" s="49"/>
      <c r="HZP112" s="109"/>
      <c r="HZQ112" s="52"/>
      <c r="HZR112" s="52"/>
      <c r="HZS112" s="55"/>
      <c r="HZT112" s="55"/>
      <c r="HZU112" s="55"/>
      <c r="HZV112" s="51"/>
      <c r="HZW112" s="51"/>
      <c r="HZX112" s="51"/>
      <c r="HZY112" s="56"/>
      <c r="HZZ112" s="57"/>
      <c r="IAA112" s="57"/>
      <c r="IAB112" s="58"/>
      <c r="IAC112" s="49"/>
      <c r="IAD112" s="50"/>
      <c r="IAE112" s="49"/>
      <c r="IAF112" s="109"/>
      <c r="IAG112" s="52"/>
      <c r="IAH112" s="52"/>
      <c r="IAI112" s="55"/>
      <c r="IAJ112" s="55"/>
      <c r="IAK112" s="55"/>
      <c r="IAL112" s="51"/>
      <c r="IAM112" s="51"/>
      <c r="IAN112" s="51"/>
      <c r="IAO112" s="56"/>
      <c r="IAP112" s="57"/>
      <c r="IAQ112" s="57"/>
      <c r="IAR112" s="58"/>
      <c r="IAS112" s="49"/>
      <c r="IAT112" s="50"/>
      <c r="IAU112" s="49"/>
      <c r="IAV112" s="109"/>
      <c r="IAW112" s="52"/>
      <c r="IAX112" s="52"/>
      <c r="IAY112" s="55"/>
      <c r="IAZ112" s="55"/>
      <c r="IBA112" s="55"/>
      <c r="IBB112" s="51"/>
      <c r="IBC112" s="51"/>
      <c r="IBD112" s="51"/>
      <c r="IBE112" s="56"/>
      <c r="IBF112" s="57"/>
      <c r="IBG112" s="57"/>
      <c r="IBH112" s="58"/>
      <c r="IBI112" s="49"/>
      <c r="IBJ112" s="50"/>
      <c r="IBK112" s="49"/>
      <c r="IBL112" s="109"/>
      <c r="IBM112" s="52"/>
      <c r="IBN112" s="52"/>
      <c r="IBO112" s="55"/>
      <c r="IBP112" s="55"/>
      <c r="IBQ112" s="55"/>
      <c r="IBR112" s="51"/>
      <c r="IBS112" s="51"/>
      <c r="IBT112" s="51"/>
      <c r="IBU112" s="56"/>
      <c r="IBV112" s="57"/>
      <c r="IBW112" s="57"/>
      <c r="IBX112" s="58"/>
      <c r="IBY112" s="49"/>
      <c r="IBZ112" s="50"/>
      <c r="ICA112" s="49"/>
      <c r="ICB112" s="109"/>
      <c r="ICC112" s="52"/>
      <c r="ICD112" s="52"/>
      <c r="ICE112" s="55"/>
      <c r="ICF112" s="55"/>
      <c r="ICG112" s="55"/>
      <c r="ICH112" s="51"/>
      <c r="ICI112" s="51"/>
      <c r="ICJ112" s="51"/>
      <c r="ICK112" s="56"/>
      <c r="ICL112" s="57"/>
      <c r="ICM112" s="57"/>
      <c r="ICN112" s="58"/>
      <c r="ICO112" s="49"/>
      <c r="ICP112" s="50"/>
      <c r="ICQ112" s="49"/>
      <c r="ICR112" s="109"/>
      <c r="ICS112" s="52"/>
      <c r="ICT112" s="52"/>
      <c r="ICU112" s="55"/>
      <c r="ICV112" s="55"/>
      <c r="ICW112" s="55"/>
      <c r="ICX112" s="51"/>
      <c r="ICY112" s="51"/>
      <c r="ICZ112" s="51"/>
      <c r="IDA112" s="56"/>
      <c r="IDB112" s="57"/>
      <c r="IDC112" s="57"/>
      <c r="IDD112" s="58"/>
      <c r="IDE112" s="49"/>
      <c r="IDF112" s="50"/>
      <c r="IDG112" s="49"/>
      <c r="IDH112" s="109"/>
      <c r="IDI112" s="52"/>
      <c r="IDJ112" s="52"/>
      <c r="IDK112" s="55"/>
      <c r="IDL112" s="55"/>
      <c r="IDM112" s="55"/>
      <c r="IDN112" s="51"/>
      <c r="IDO112" s="51"/>
      <c r="IDP112" s="51"/>
      <c r="IDQ112" s="56"/>
      <c r="IDR112" s="57"/>
      <c r="IDS112" s="57"/>
      <c r="IDT112" s="58"/>
      <c r="IDU112" s="49"/>
      <c r="IDV112" s="50"/>
      <c r="IDW112" s="49"/>
      <c r="IDX112" s="109"/>
      <c r="IDY112" s="52"/>
      <c r="IDZ112" s="52"/>
      <c r="IEA112" s="55"/>
      <c r="IEB112" s="55"/>
      <c r="IEC112" s="55"/>
      <c r="IED112" s="51"/>
      <c r="IEE112" s="51"/>
      <c r="IEF112" s="51"/>
      <c r="IEG112" s="56"/>
      <c r="IEH112" s="57"/>
      <c r="IEI112" s="57"/>
      <c r="IEJ112" s="58"/>
      <c r="IEK112" s="49"/>
      <c r="IEL112" s="50"/>
      <c r="IEM112" s="49"/>
      <c r="IEN112" s="109"/>
      <c r="IEO112" s="52"/>
      <c r="IEP112" s="52"/>
      <c r="IEQ112" s="55"/>
      <c r="IER112" s="55"/>
      <c r="IES112" s="55"/>
      <c r="IET112" s="51"/>
      <c r="IEU112" s="51"/>
      <c r="IEV112" s="51"/>
      <c r="IEW112" s="56"/>
      <c r="IEX112" s="57"/>
      <c r="IEY112" s="57"/>
      <c r="IEZ112" s="58"/>
      <c r="IFA112" s="49"/>
      <c r="IFB112" s="50"/>
      <c r="IFC112" s="49"/>
      <c r="IFD112" s="109"/>
      <c r="IFE112" s="52"/>
      <c r="IFF112" s="52"/>
      <c r="IFG112" s="55"/>
      <c r="IFH112" s="55"/>
      <c r="IFI112" s="55"/>
      <c r="IFJ112" s="51"/>
      <c r="IFK112" s="51"/>
      <c r="IFL112" s="51"/>
      <c r="IFM112" s="56"/>
      <c r="IFN112" s="57"/>
      <c r="IFO112" s="57"/>
      <c r="IFP112" s="58"/>
      <c r="IFQ112" s="49"/>
      <c r="IFR112" s="50"/>
      <c r="IFS112" s="49"/>
      <c r="IFT112" s="109"/>
      <c r="IFU112" s="52"/>
      <c r="IFV112" s="52"/>
      <c r="IFW112" s="55"/>
      <c r="IFX112" s="55"/>
      <c r="IFY112" s="55"/>
      <c r="IFZ112" s="51"/>
      <c r="IGA112" s="51"/>
      <c r="IGB112" s="51"/>
      <c r="IGC112" s="56"/>
      <c r="IGD112" s="57"/>
      <c r="IGE112" s="57"/>
      <c r="IGF112" s="58"/>
      <c r="IGG112" s="49"/>
      <c r="IGH112" s="50"/>
      <c r="IGI112" s="49"/>
      <c r="IGJ112" s="109"/>
      <c r="IGK112" s="52"/>
      <c r="IGL112" s="52"/>
      <c r="IGM112" s="55"/>
      <c r="IGN112" s="55"/>
      <c r="IGO112" s="55"/>
      <c r="IGP112" s="51"/>
      <c r="IGQ112" s="51"/>
      <c r="IGR112" s="51"/>
      <c r="IGS112" s="56"/>
      <c r="IGT112" s="57"/>
      <c r="IGU112" s="57"/>
      <c r="IGV112" s="58"/>
      <c r="IGW112" s="49"/>
      <c r="IGX112" s="50"/>
      <c r="IGY112" s="49"/>
      <c r="IGZ112" s="109"/>
      <c r="IHA112" s="52"/>
      <c r="IHB112" s="52"/>
      <c r="IHC112" s="55"/>
      <c r="IHD112" s="55"/>
      <c r="IHE112" s="55"/>
      <c r="IHF112" s="51"/>
      <c r="IHG112" s="51"/>
      <c r="IHH112" s="51"/>
      <c r="IHI112" s="56"/>
      <c r="IHJ112" s="57"/>
      <c r="IHK112" s="57"/>
      <c r="IHL112" s="58"/>
      <c r="IHM112" s="49"/>
      <c r="IHN112" s="50"/>
      <c r="IHO112" s="49"/>
      <c r="IHP112" s="109"/>
      <c r="IHQ112" s="52"/>
      <c r="IHR112" s="52"/>
      <c r="IHS112" s="55"/>
      <c r="IHT112" s="55"/>
      <c r="IHU112" s="55"/>
      <c r="IHV112" s="51"/>
      <c r="IHW112" s="51"/>
      <c r="IHX112" s="51"/>
      <c r="IHY112" s="56"/>
      <c r="IHZ112" s="57"/>
      <c r="IIA112" s="57"/>
      <c r="IIB112" s="58"/>
      <c r="IIC112" s="49"/>
      <c r="IID112" s="50"/>
      <c r="IIE112" s="49"/>
      <c r="IIF112" s="109"/>
      <c r="IIG112" s="52"/>
      <c r="IIH112" s="52"/>
      <c r="III112" s="55"/>
      <c r="IIJ112" s="55"/>
      <c r="IIK112" s="55"/>
      <c r="IIL112" s="51"/>
      <c r="IIM112" s="51"/>
      <c r="IIN112" s="51"/>
      <c r="IIO112" s="56"/>
      <c r="IIP112" s="57"/>
      <c r="IIQ112" s="57"/>
      <c r="IIR112" s="58"/>
      <c r="IIS112" s="49"/>
      <c r="IIT112" s="50"/>
      <c r="IIU112" s="49"/>
      <c r="IIV112" s="109"/>
      <c r="IIW112" s="52"/>
      <c r="IIX112" s="52"/>
      <c r="IIY112" s="55"/>
      <c r="IIZ112" s="55"/>
      <c r="IJA112" s="55"/>
      <c r="IJB112" s="51"/>
      <c r="IJC112" s="51"/>
      <c r="IJD112" s="51"/>
      <c r="IJE112" s="56"/>
      <c r="IJF112" s="57"/>
      <c r="IJG112" s="57"/>
      <c r="IJH112" s="58"/>
      <c r="IJI112" s="49"/>
      <c r="IJJ112" s="50"/>
      <c r="IJK112" s="49"/>
      <c r="IJL112" s="109"/>
      <c r="IJM112" s="52"/>
      <c r="IJN112" s="52"/>
      <c r="IJO112" s="55"/>
      <c r="IJP112" s="55"/>
      <c r="IJQ112" s="55"/>
      <c r="IJR112" s="51"/>
      <c r="IJS112" s="51"/>
      <c r="IJT112" s="51"/>
      <c r="IJU112" s="56"/>
      <c r="IJV112" s="57"/>
      <c r="IJW112" s="57"/>
      <c r="IJX112" s="58"/>
      <c r="IJY112" s="49"/>
      <c r="IJZ112" s="50"/>
      <c r="IKA112" s="49"/>
      <c r="IKB112" s="109"/>
      <c r="IKC112" s="52"/>
      <c r="IKD112" s="52"/>
      <c r="IKE112" s="55"/>
      <c r="IKF112" s="55"/>
      <c r="IKG112" s="55"/>
      <c r="IKH112" s="51"/>
      <c r="IKI112" s="51"/>
      <c r="IKJ112" s="51"/>
      <c r="IKK112" s="56"/>
      <c r="IKL112" s="57"/>
      <c r="IKM112" s="57"/>
      <c r="IKN112" s="58"/>
      <c r="IKO112" s="49"/>
      <c r="IKP112" s="50"/>
      <c r="IKQ112" s="49"/>
      <c r="IKR112" s="109"/>
      <c r="IKS112" s="52"/>
      <c r="IKT112" s="52"/>
      <c r="IKU112" s="55"/>
      <c r="IKV112" s="55"/>
      <c r="IKW112" s="55"/>
      <c r="IKX112" s="51"/>
      <c r="IKY112" s="51"/>
      <c r="IKZ112" s="51"/>
      <c r="ILA112" s="56"/>
      <c r="ILB112" s="57"/>
      <c r="ILC112" s="57"/>
      <c r="ILD112" s="58"/>
      <c r="ILE112" s="49"/>
      <c r="ILF112" s="50"/>
      <c r="ILG112" s="49"/>
      <c r="ILH112" s="109"/>
      <c r="ILI112" s="52"/>
      <c r="ILJ112" s="52"/>
      <c r="ILK112" s="55"/>
      <c r="ILL112" s="55"/>
      <c r="ILM112" s="55"/>
      <c r="ILN112" s="51"/>
      <c r="ILO112" s="51"/>
      <c r="ILP112" s="51"/>
      <c r="ILQ112" s="56"/>
      <c r="ILR112" s="57"/>
      <c r="ILS112" s="57"/>
      <c r="ILT112" s="58"/>
      <c r="ILU112" s="49"/>
      <c r="ILV112" s="50"/>
      <c r="ILW112" s="49"/>
      <c r="ILX112" s="109"/>
      <c r="ILY112" s="52"/>
      <c r="ILZ112" s="52"/>
      <c r="IMA112" s="55"/>
      <c r="IMB112" s="55"/>
      <c r="IMC112" s="55"/>
      <c r="IMD112" s="51"/>
      <c r="IME112" s="51"/>
      <c r="IMF112" s="51"/>
      <c r="IMG112" s="56"/>
      <c r="IMH112" s="57"/>
      <c r="IMI112" s="57"/>
      <c r="IMJ112" s="58"/>
      <c r="IMK112" s="49"/>
      <c r="IML112" s="50"/>
      <c r="IMM112" s="49"/>
      <c r="IMN112" s="109"/>
      <c r="IMO112" s="52"/>
      <c r="IMP112" s="52"/>
      <c r="IMQ112" s="55"/>
      <c r="IMR112" s="55"/>
      <c r="IMS112" s="55"/>
      <c r="IMT112" s="51"/>
      <c r="IMU112" s="51"/>
      <c r="IMV112" s="51"/>
      <c r="IMW112" s="56"/>
      <c r="IMX112" s="57"/>
      <c r="IMY112" s="57"/>
      <c r="IMZ112" s="58"/>
      <c r="INA112" s="49"/>
      <c r="INB112" s="50"/>
      <c r="INC112" s="49"/>
      <c r="IND112" s="109"/>
      <c r="INE112" s="52"/>
      <c r="INF112" s="52"/>
      <c r="ING112" s="55"/>
      <c r="INH112" s="55"/>
      <c r="INI112" s="55"/>
      <c r="INJ112" s="51"/>
      <c r="INK112" s="51"/>
      <c r="INL112" s="51"/>
      <c r="INM112" s="56"/>
      <c r="INN112" s="57"/>
      <c r="INO112" s="57"/>
      <c r="INP112" s="58"/>
      <c r="INQ112" s="49"/>
      <c r="INR112" s="50"/>
      <c r="INS112" s="49"/>
      <c r="INT112" s="109"/>
      <c r="INU112" s="52"/>
      <c r="INV112" s="52"/>
      <c r="INW112" s="55"/>
      <c r="INX112" s="55"/>
      <c r="INY112" s="55"/>
      <c r="INZ112" s="51"/>
      <c r="IOA112" s="51"/>
      <c r="IOB112" s="51"/>
      <c r="IOC112" s="56"/>
      <c r="IOD112" s="57"/>
      <c r="IOE112" s="57"/>
      <c r="IOF112" s="58"/>
      <c r="IOG112" s="49"/>
      <c r="IOH112" s="50"/>
      <c r="IOI112" s="49"/>
      <c r="IOJ112" s="109"/>
      <c r="IOK112" s="52"/>
      <c r="IOL112" s="52"/>
      <c r="IOM112" s="55"/>
      <c r="ION112" s="55"/>
      <c r="IOO112" s="55"/>
      <c r="IOP112" s="51"/>
      <c r="IOQ112" s="51"/>
      <c r="IOR112" s="51"/>
      <c r="IOS112" s="56"/>
      <c r="IOT112" s="57"/>
      <c r="IOU112" s="57"/>
      <c r="IOV112" s="58"/>
      <c r="IOW112" s="49"/>
      <c r="IOX112" s="50"/>
      <c r="IOY112" s="49"/>
      <c r="IOZ112" s="109"/>
      <c r="IPA112" s="52"/>
      <c r="IPB112" s="52"/>
      <c r="IPC112" s="55"/>
      <c r="IPD112" s="55"/>
      <c r="IPE112" s="55"/>
      <c r="IPF112" s="51"/>
      <c r="IPG112" s="51"/>
      <c r="IPH112" s="51"/>
      <c r="IPI112" s="56"/>
      <c r="IPJ112" s="57"/>
      <c r="IPK112" s="57"/>
      <c r="IPL112" s="58"/>
      <c r="IPM112" s="49"/>
      <c r="IPN112" s="50"/>
      <c r="IPO112" s="49"/>
      <c r="IPP112" s="109"/>
      <c r="IPQ112" s="52"/>
      <c r="IPR112" s="52"/>
      <c r="IPS112" s="55"/>
      <c r="IPT112" s="55"/>
      <c r="IPU112" s="55"/>
      <c r="IPV112" s="51"/>
      <c r="IPW112" s="51"/>
      <c r="IPX112" s="51"/>
      <c r="IPY112" s="56"/>
      <c r="IPZ112" s="57"/>
      <c r="IQA112" s="57"/>
      <c r="IQB112" s="58"/>
      <c r="IQC112" s="49"/>
      <c r="IQD112" s="50"/>
      <c r="IQE112" s="49"/>
      <c r="IQF112" s="109"/>
      <c r="IQG112" s="52"/>
      <c r="IQH112" s="52"/>
      <c r="IQI112" s="55"/>
      <c r="IQJ112" s="55"/>
      <c r="IQK112" s="55"/>
      <c r="IQL112" s="51"/>
      <c r="IQM112" s="51"/>
      <c r="IQN112" s="51"/>
      <c r="IQO112" s="56"/>
      <c r="IQP112" s="57"/>
      <c r="IQQ112" s="57"/>
      <c r="IQR112" s="58"/>
      <c r="IQS112" s="49"/>
      <c r="IQT112" s="50"/>
      <c r="IQU112" s="49"/>
      <c r="IQV112" s="109"/>
      <c r="IQW112" s="52"/>
      <c r="IQX112" s="52"/>
      <c r="IQY112" s="55"/>
      <c r="IQZ112" s="55"/>
      <c r="IRA112" s="55"/>
      <c r="IRB112" s="51"/>
      <c r="IRC112" s="51"/>
      <c r="IRD112" s="51"/>
      <c r="IRE112" s="56"/>
      <c r="IRF112" s="57"/>
      <c r="IRG112" s="57"/>
      <c r="IRH112" s="58"/>
      <c r="IRI112" s="49"/>
      <c r="IRJ112" s="50"/>
      <c r="IRK112" s="49"/>
      <c r="IRL112" s="109"/>
      <c r="IRM112" s="52"/>
      <c r="IRN112" s="52"/>
      <c r="IRO112" s="55"/>
      <c r="IRP112" s="55"/>
      <c r="IRQ112" s="55"/>
      <c r="IRR112" s="51"/>
      <c r="IRS112" s="51"/>
      <c r="IRT112" s="51"/>
      <c r="IRU112" s="56"/>
      <c r="IRV112" s="57"/>
      <c r="IRW112" s="57"/>
      <c r="IRX112" s="58"/>
      <c r="IRY112" s="49"/>
      <c r="IRZ112" s="50"/>
      <c r="ISA112" s="49"/>
      <c r="ISB112" s="109"/>
      <c r="ISC112" s="52"/>
      <c r="ISD112" s="52"/>
      <c r="ISE112" s="55"/>
      <c r="ISF112" s="55"/>
      <c r="ISG112" s="55"/>
      <c r="ISH112" s="51"/>
      <c r="ISI112" s="51"/>
      <c r="ISJ112" s="51"/>
      <c r="ISK112" s="56"/>
      <c r="ISL112" s="57"/>
      <c r="ISM112" s="57"/>
      <c r="ISN112" s="58"/>
      <c r="ISO112" s="49"/>
      <c r="ISP112" s="50"/>
      <c r="ISQ112" s="49"/>
      <c r="ISR112" s="109"/>
      <c r="ISS112" s="52"/>
      <c r="IST112" s="52"/>
      <c r="ISU112" s="55"/>
      <c r="ISV112" s="55"/>
      <c r="ISW112" s="55"/>
      <c r="ISX112" s="51"/>
      <c r="ISY112" s="51"/>
      <c r="ISZ112" s="51"/>
      <c r="ITA112" s="56"/>
      <c r="ITB112" s="57"/>
      <c r="ITC112" s="57"/>
      <c r="ITD112" s="58"/>
      <c r="ITE112" s="49"/>
      <c r="ITF112" s="50"/>
      <c r="ITG112" s="49"/>
      <c r="ITH112" s="109"/>
      <c r="ITI112" s="52"/>
      <c r="ITJ112" s="52"/>
      <c r="ITK112" s="55"/>
      <c r="ITL112" s="55"/>
      <c r="ITM112" s="55"/>
      <c r="ITN112" s="51"/>
      <c r="ITO112" s="51"/>
      <c r="ITP112" s="51"/>
      <c r="ITQ112" s="56"/>
      <c r="ITR112" s="57"/>
      <c r="ITS112" s="57"/>
      <c r="ITT112" s="58"/>
      <c r="ITU112" s="49"/>
      <c r="ITV112" s="50"/>
      <c r="ITW112" s="49"/>
      <c r="ITX112" s="109"/>
      <c r="ITY112" s="52"/>
      <c r="ITZ112" s="52"/>
      <c r="IUA112" s="55"/>
      <c r="IUB112" s="55"/>
      <c r="IUC112" s="55"/>
      <c r="IUD112" s="51"/>
      <c r="IUE112" s="51"/>
      <c r="IUF112" s="51"/>
      <c r="IUG112" s="56"/>
      <c r="IUH112" s="57"/>
      <c r="IUI112" s="57"/>
      <c r="IUJ112" s="58"/>
      <c r="IUK112" s="49"/>
      <c r="IUL112" s="50"/>
      <c r="IUM112" s="49"/>
      <c r="IUN112" s="109"/>
      <c r="IUO112" s="52"/>
      <c r="IUP112" s="52"/>
      <c r="IUQ112" s="55"/>
      <c r="IUR112" s="55"/>
      <c r="IUS112" s="55"/>
      <c r="IUT112" s="51"/>
      <c r="IUU112" s="51"/>
      <c r="IUV112" s="51"/>
      <c r="IUW112" s="56"/>
      <c r="IUX112" s="57"/>
      <c r="IUY112" s="57"/>
      <c r="IUZ112" s="58"/>
      <c r="IVA112" s="49"/>
      <c r="IVB112" s="50"/>
      <c r="IVC112" s="49"/>
      <c r="IVD112" s="109"/>
      <c r="IVE112" s="52"/>
      <c r="IVF112" s="52"/>
      <c r="IVG112" s="55"/>
      <c r="IVH112" s="55"/>
      <c r="IVI112" s="55"/>
      <c r="IVJ112" s="51"/>
      <c r="IVK112" s="51"/>
      <c r="IVL112" s="51"/>
      <c r="IVM112" s="56"/>
      <c r="IVN112" s="57"/>
      <c r="IVO112" s="57"/>
      <c r="IVP112" s="58"/>
      <c r="IVQ112" s="49"/>
      <c r="IVR112" s="50"/>
      <c r="IVS112" s="49"/>
      <c r="IVT112" s="109"/>
      <c r="IVU112" s="52"/>
      <c r="IVV112" s="52"/>
      <c r="IVW112" s="55"/>
      <c r="IVX112" s="55"/>
      <c r="IVY112" s="55"/>
      <c r="IVZ112" s="51"/>
      <c r="IWA112" s="51"/>
      <c r="IWB112" s="51"/>
      <c r="IWC112" s="56"/>
      <c r="IWD112" s="57"/>
      <c r="IWE112" s="57"/>
      <c r="IWF112" s="58"/>
      <c r="IWG112" s="49"/>
      <c r="IWH112" s="50"/>
      <c r="IWI112" s="49"/>
      <c r="IWJ112" s="109"/>
      <c r="IWK112" s="52"/>
      <c r="IWL112" s="52"/>
      <c r="IWM112" s="55"/>
      <c r="IWN112" s="55"/>
      <c r="IWO112" s="55"/>
      <c r="IWP112" s="51"/>
      <c r="IWQ112" s="51"/>
      <c r="IWR112" s="51"/>
      <c r="IWS112" s="56"/>
      <c r="IWT112" s="57"/>
      <c r="IWU112" s="57"/>
      <c r="IWV112" s="58"/>
      <c r="IWW112" s="49"/>
      <c r="IWX112" s="50"/>
      <c r="IWY112" s="49"/>
      <c r="IWZ112" s="109"/>
      <c r="IXA112" s="52"/>
      <c r="IXB112" s="52"/>
      <c r="IXC112" s="55"/>
      <c r="IXD112" s="55"/>
      <c r="IXE112" s="55"/>
      <c r="IXF112" s="51"/>
      <c r="IXG112" s="51"/>
      <c r="IXH112" s="51"/>
      <c r="IXI112" s="56"/>
      <c r="IXJ112" s="57"/>
      <c r="IXK112" s="57"/>
      <c r="IXL112" s="58"/>
      <c r="IXM112" s="49"/>
      <c r="IXN112" s="50"/>
      <c r="IXO112" s="49"/>
      <c r="IXP112" s="109"/>
      <c r="IXQ112" s="52"/>
      <c r="IXR112" s="52"/>
      <c r="IXS112" s="55"/>
      <c r="IXT112" s="55"/>
      <c r="IXU112" s="55"/>
      <c r="IXV112" s="51"/>
      <c r="IXW112" s="51"/>
      <c r="IXX112" s="51"/>
      <c r="IXY112" s="56"/>
      <c r="IXZ112" s="57"/>
      <c r="IYA112" s="57"/>
      <c r="IYB112" s="58"/>
      <c r="IYC112" s="49"/>
      <c r="IYD112" s="50"/>
      <c r="IYE112" s="49"/>
      <c r="IYF112" s="109"/>
      <c r="IYG112" s="52"/>
      <c r="IYH112" s="52"/>
      <c r="IYI112" s="55"/>
      <c r="IYJ112" s="55"/>
      <c r="IYK112" s="55"/>
      <c r="IYL112" s="51"/>
      <c r="IYM112" s="51"/>
      <c r="IYN112" s="51"/>
      <c r="IYO112" s="56"/>
      <c r="IYP112" s="57"/>
      <c r="IYQ112" s="57"/>
      <c r="IYR112" s="58"/>
      <c r="IYS112" s="49"/>
      <c r="IYT112" s="50"/>
      <c r="IYU112" s="49"/>
      <c r="IYV112" s="109"/>
      <c r="IYW112" s="52"/>
      <c r="IYX112" s="52"/>
      <c r="IYY112" s="55"/>
      <c r="IYZ112" s="55"/>
      <c r="IZA112" s="55"/>
      <c r="IZB112" s="51"/>
      <c r="IZC112" s="51"/>
      <c r="IZD112" s="51"/>
      <c r="IZE112" s="56"/>
      <c r="IZF112" s="57"/>
      <c r="IZG112" s="57"/>
      <c r="IZH112" s="58"/>
      <c r="IZI112" s="49"/>
      <c r="IZJ112" s="50"/>
      <c r="IZK112" s="49"/>
      <c r="IZL112" s="109"/>
      <c r="IZM112" s="52"/>
      <c r="IZN112" s="52"/>
      <c r="IZO112" s="55"/>
      <c r="IZP112" s="55"/>
      <c r="IZQ112" s="55"/>
      <c r="IZR112" s="51"/>
      <c r="IZS112" s="51"/>
      <c r="IZT112" s="51"/>
      <c r="IZU112" s="56"/>
      <c r="IZV112" s="57"/>
      <c r="IZW112" s="57"/>
      <c r="IZX112" s="58"/>
      <c r="IZY112" s="49"/>
      <c r="IZZ112" s="50"/>
      <c r="JAA112" s="49"/>
      <c r="JAB112" s="109"/>
      <c r="JAC112" s="52"/>
      <c r="JAD112" s="52"/>
      <c r="JAE112" s="55"/>
      <c r="JAF112" s="55"/>
      <c r="JAG112" s="55"/>
      <c r="JAH112" s="51"/>
      <c r="JAI112" s="51"/>
      <c r="JAJ112" s="51"/>
      <c r="JAK112" s="56"/>
      <c r="JAL112" s="57"/>
      <c r="JAM112" s="57"/>
      <c r="JAN112" s="58"/>
      <c r="JAO112" s="49"/>
      <c r="JAP112" s="50"/>
      <c r="JAQ112" s="49"/>
      <c r="JAR112" s="109"/>
      <c r="JAS112" s="52"/>
      <c r="JAT112" s="52"/>
      <c r="JAU112" s="55"/>
      <c r="JAV112" s="55"/>
      <c r="JAW112" s="55"/>
      <c r="JAX112" s="51"/>
      <c r="JAY112" s="51"/>
      <c r="JAZ112" s="51"/>
      <c r="JBA112" s="56"/>
      <c r="JBB112" s="57"/>
      <c r="JBC112" s="57"/>
      <c r="JBD112" s="58"/>
      <c r="JBE112" s="49"/>
      <c r="JBF112" s="50"/>
      <c r="JBG112" s="49"/>
      <c r="JBH112" s="109"/>
      <c r="JBI112" s="52"/>
      <c r="JBJ112" s="52"/>
      <c r="JBK112" s="55"/>
      <c r="JBL112" s="55"/>
      <c r="JBM112" s="55"/>
      <c r="JBN112" s="51"/>
      <c r="JBO112" s="51"/>
      <c r="JBP112" s="51"/>
      <c r="JBQ112" s="56"/>
      <c r="JBR112" s="57"/>
      <c r="JBS112" s="57"/>
      <c r="JBT112" s="58"/>
      <c r="JBU112" s="49"/>
      <c r="JBV112" s="50"/>
      <c r="JBW112" s="49"/>
      <c r="JBX112" s="109"/>
      <c r="JBY112" s="52"/>
      <c r="JBZ112" s="52"/>
      <c r="JCA112" s="55"/>
      <c r="JCB112" s="55"/>
      <c r="JCC112" s="55"/>
      <c r="JCD112" s="51"/>
      <c r="JCE112" s="51"/>
      <c r="JCF112" s="51"/>
      <c r="JCG112" s="56"/>
      <c r="JCH112" s="57"/>
      <c r="JCI112" s="57"/>
      <c r="JCJ112" s="58"/>
      <c r="JCK112" s="49"/>
      <c r="JCL112" s="50"/>
      <c r="JCM112" s="49"/>
      <c r="JCN112" s="109"/>
      <c r="JCO112" s="52"/>
      <c r="JCP112" s="52"/>
      <c r="JCQ112" s="55"/>
      <c r="JCR112" s="55"/>
      <c r="JCS112" s="55"/>
      <c r="JCT112" s="51"/>
      <c r="JCU112" s="51"/>
      <c r="JCV112" s="51"/>
      <c r="JCW112" s="56"/>
      <c r="JCX112" s="57"/>
      <c r="JCY112" s="57"/>
      <c r="JCZ112" s="58"/>
      <c r="JDA112" s="49"/>
      <c r="JDB112" s="50"/>
      <c r="JDC112" s="49"/>
      <c r="JDD112" s="109"/>
      <c r="JDE112" s="52"/>
      <c r="JDF112" s="52"/>
      <c r="JDG112" s="55"/>
      <c r="JDH112" s="55"/>
      <c r="JDI112" s="55"/>
      <c r="JDJ112" s="51"/>
      <c r="JDK112" s="51"/>
      <c r="JDL112" s="51"/>
      <c r="JDM112" s="56"/>
      <c r="JDN112" s="57"/>
      <c r="JDO112" s="57"/>
      <c r="JDP112" s="58"/>
      <c r="JDQ112" s="49"/>
      <c r="JDR112" s="50"/>
      <c r="JDS112" s="49"/>
      <c r="JDT112" s="109"/>
      <c r="JDU112" s="52"/>
      <c r="JDV112" s="52"/>
      <c r="JDW112" s="55"/>
      <c r="JDX112" s="55"/>
      <c r="JDY112" s="55"/>
      <c r="JDZ112" s="51"/>
      <c r="JEA112" s="51"/>
      <c r="JEB112" s="51"/>
      <c r="JEC112" s="56"/>
      <c r="JED112" s="57"/>
      <c r="JEE112" s="57"/>
      <c r="JEF112" s="58"/>
      <c r="JEG112" s="49"/>
      <c r="JEH112" s="50"/>
      <c r="JEI112" s="49"/>
      <c r="JEJ112" s="109"/>
      <c r="JEK112" s="52"/>
      <c r="JEL112" s="52"/>
      <c r="JEM112" s="55"/>
      <c r="JEN112" s="55"/>
      <c r="JEO112" s="55"/>
      <c r="JEP112" s="51"/>
      <c r="JEQ112" s="51"/>
      <c r="JER112" s="51"/>
      <c r="JES112" s="56"/>
      <c r="JET112" s="57"/>
      <c r="JEU112" s="57"/>
      <c r="JEV112" s="58"/>
      <c r="JEW112" s="49"/>
      <c r="JEX112" s="50"/>
      <c r="JEY112" s="49"/>
      <c r="JEZ112" s="109"/>
      <c r="JFA112" s="52"/>
      <c r="JFB112" s="52"/>
      <c r="JFC112" s="55"/>
      <c r="JFD112" s="55"/>
      <c r="JFE112" s="55"/>
      <c r="JFF112" s="51"/>
      <c r="JFG112" s="51"/>
      <c r="JFH112" s="51"/>
      <c r="JFI112" s="56"/>
      <c r="JFJ112" s="57"/>
      <c r="JFK112" s="57"/>
      <c r="JFL112" s="58"/>
      <c r="JFM112" s="49"/>
      <c r="JFN112" s="50"/>
      <c r="JFO112" s="49"/>
      <c r="JFP112" s="109"/>
      <c r="JFQ112" s="52"/>
      <c r="JFR112" s="52"/>
      <c r="JFS112" s="55"/>
      <c r="JFT112" s="55"/>
      <c r="JFU112" s="55"/>
      <c r="JFV112" s="51"/>
      <c r="JFW112" s="51"/>
      <c r="JFX112" s="51"/>
      <c r="JFY112" s="56"/>
      <c r="JFZ112" s="57"/>
      <c r="JGA112" s="57"/>
      <c r="JGB112" s="58"/>
      <c r="JGC112" s="49"/>
      <c r="JGD112" s="50"/>
      <c r="JGE112" s="49"/>
      <c r="JGF112" s="109"/>
      <c r="JGG112" s="52"/>
      <c r="JGH112" s="52"/>
      <c r="JGI112" s="55"/>
      <c r="JGJ112" s="55"/>
      <c r="JGK112" s="55"/>
      <c r="JGL112" s="51"/>
      <c r="JGM112" s="51"/>
      <c r="JGN112" s="51"/>
      <c r="JGO112" s="56"/>
      <c r="JGP112" s="57"/>
      <c r="JGQ112" s="57"/>
      <c r="JGR112" s="58"/>
      <c r="JGS112" s="49"/>
      <c r="JGT112" s="50"/>
      <c r="JGU112" s="49"/>
      <c r="JGV112" s="109"/>
      <c r="JGW112" s="52"/>
      <c r="JGX112" s="52"/>
      <c r="JGY112" s="55"/>
      <c r="JGZ112" s="55"/>
      <c r="JHA112" s="55"/>
      <c r="JHB112" s="51"/>
      <c r="JHC112" s="51"/>
      <c r="JHD112" s="51"/>
      <c r="JHE112" s="56"/>
      <c r="JHF112" s="57"/>
      <c r="JHG112" s="57"/>
      <c r="JHH112" s="58"/>
      <c r="JHI112" s="49"/>
      <c r="JHJ112" s="50"/>
      <c r="JHK112" s="49"/>
      <c r="JHL112" s="109"/>
      <c r="JHM112" s="52"/>
      <c r="JHN112" s="52"/>
      <c r="JHO112" s="55"/>
      <c r="JHP112" s="55"/>
      <c r="JHQ112" s="55"/>
      <c r="JHR112" s="51"/>
      <c r="JHS112" s="51"/>
      <c r="JHT112" s="51"/>
      <c r="JHU112" s="56"/>
      <c r="JHV112" s="57"/>
      <c r="JHW112" s="57"/>
      <c r="JHX112" s="58"/>
      <c r="JHY112" s="49"/>
      <c r="JHZ112" s="50"/>
      <c r="JIA112" s="49"/>
      <c r="JIB112" s="109"/>
      <c r="JIC112" s="52"/>
      <c r="JID112" s="52"/>
      <c r="JIE112" s="55"/>
      <c r="JIF112" s="55"/>
      <c r="JIG112" s="55"/>
      <c r="JIH112" s="51"/>
      <c r="JII112" s="51"/>
      <c r="JIJ112" s="51"/>
      <c r="JIK112" s="56"/>
      <c r="JIL112" s="57"/>
      <c r="JIM112" s="57"/>
      <c r="JIN112" s="58"/>
      <c r="JIO112" s="49"/>
      <c r="JIP112" s="50"/>
      <c r="JIQ112" s="49"/>
      <c r="JIR112" s="109"/>
      <c r="JIS112" s="52"/>
      <c r="JIT112" s="52"/>
      <c r="JIU112" s="55"/>
      <c r="JIV112" s="55"/>
      <c r="JIW112" s="55"/>
      <c r="JIX112" s="51"/>
      <c r="JIY112" s="51"/>
      <c r="JIZ112" s="51"/>
      <c r="JJA112" s="56"/>
      <c r="JJB112" s="57"/>
      <c r="JJC112" s="57"/>
      <c r="JJD112" s="58"/>
      <c r="JJE112" s="49"/>
      <c r="JJF112" s="50"/>
      <c r="JJG112" s="49"/>
      <c r="JJH112" s="109"/>
      <c r="JJI112" s="52"/>
      <c r="JJJ112" s="52"/>
      <c r="JJK112" s="55"/>
      <c r="JJL112" s="55"/>
      <c r="JJM112" s="55"/>
      <c r="JJN112" s="51"/>
      <c r="JJO112" s="51"/>
      <c r="JJP112" s="51"/>
      <c r="JJQ112" s="56"/>
      <c r="JJR112" s="57"/>
      <c r="JJS112" s="57"/>
      <c r="JJT112" s="58"/>
      <c r="JJU112" s="49"/>
      <c r="JJV112" s="50"/>
      <c r="JJW112" s="49"/>
      <c r="JJX112" s="109"/>
      <c r="JJY112" s="52"/>
      <c r="JJZ112" s="52"/>
      <c r="JKA112" s="55"/>
      <c r="JKB112" s="55"/>
      <c r="JKC112" s="55"/>
      <c r="JKD112" s="51"/>
      <c r="JKE112" s="51"/>
      <c r="JKF112" s="51"/>
      <c r="JKG112" s="56"/>
      <c r="JKH112" s="57"/>
      <c r="JKI112" s="57"/>
      <c r="JKJ112" s="58"/>
      <c r="JKK112" s="49"/>
      <c r="JKL112" s="50"/>
      <c r="JKM112" s="49"/>
      <c r="JKN112" s="109"/>
      <c r="JKO112" s="52"/>
      <c r="JKP112" s="52"/>
      <c r="JKQ112" s="55"/>
      <c r="JKR112" s="55"/>
      <c r="JKS112" s="55"/>
      <c r="JKT112" s="51"/>
      <c r="JKU112" s="51"/>
      <c r="JKV112" s="51"/>
      <c r="JKW112" s="56"/>
      <c r="JKX112" s="57"/>
      <c r="JKY112" s="57"/>
      <c r="JKZ112" s="58"/>
      <c r="JLA112" s="49"/>
      <c r="JLB112" s="50"/>
      <c r="JLC112" s="49"/>
      <c r="JLD112" s="109"/>
      <c r="JLE112" s="52"/>
      <c r="JLF112" s="52"/>
      <c r="JLG112" s="55"/>
      <c r="JLH112" s="55"/>
      <c r="JLI112" s="55"/>
      <c r="JLJ112" s="51"/>
      <c r="JLK112" s="51"/>
      <c r="JLL112" s="51"/>
      <c r="JLM112" s="56"/>
      <c r="JLN112" s="57"/>
      <c r="JLO112" s="57"/>
      <c r="JLP112" s="58"/>
      <c r="JLQ112" s="49"/>
      <c r="JLR112" s="50"/>
      <c r="JLS112" s="49"/>
      <c r="JLT112" s="109"/>
      <c r="JLU112" s="52"/>
      <c r="JLV112" s="52"/>
      <c r="JLW112" s="55"/>
      <c r="JLX112" s="55"/>
      <c r="JLY112" s="55"/>
      <c r="JLZ112" s="51"/>
      <c r="JMA112" s="51"/>
      <c r="JMB112" s="51"/>
      <c r="JMC112" s="56"/>
      <c r="JMD112" s="57"/>
      <c r="JME112" s="57"/>
      <c r="JMF112" s="58"/>
      <c r="JMG112" s="49"/>
      <c r="JMH112" s="50"/>
      <c r="JMI112" s="49"/>
      <c r="JMJ112" s="109"/>
      <c r="JMK112" s="52"/>
      <c r="JML112" s="52"/>
      <c r="JMM112" s="55"/>
      <c r="JMN112" s="55"/>
      <c r="JMO112" s="55"/>
      <c r="JMP112" s="51"/>
      <c r="JMQ112" s="51"/>
      <c r="JMR112" s="51"/>
      <c r="JMS112" s="56"/>
      <c r="JMT112" s="57"/>
      <c r="JMU112" s="57"/>
      <c r="JMV112" s="58"/>
      <c r="JMW112" s="49"/>
      <c r="JMX112" s="50"/>
      <c r="JMY112" s="49"/>
      <c r="JMZ112" s="109"/>
      <c r="JNA112" s="52"/>
      <c r="JNB112" s="52"/>
      <c r="JNC112" s="55"/>
      <c r="JND112" s="55"/>
      <c r="JNE112" s="55"/>
      <c r="JNF112" s="51"/>
      <c r="JNG112" s="51"/>
      <c r="JNH112" s="51"/>
      <c r="JNI112" s="56"/>
      <c r="JNJ112" s="57"/>
      <c r="JNK112" s="57"/>
      <c r="JNL112" s="58"/>
      <c r="JNM112" s="49"/>
      <c r="JNN112" s="50"/>
      <c r="JNO112" s="49"/>
      <c r="JNP112" s="109"/>
      <c r="JNQ112" s="52"/>
      <c r="JNR112" s="52"/>
      <c r="JNS112" s="55"/>
      <c r="JNT112" s="55"/>
      <c r="JNU112" s="55"/>
      <c r="JNV112" s="51"/>
      <c r="JNW112" s="51"/>
      <c r="JNX112" s="51"/>
      <c r="JNY112" s="56"/>
      <c r="JNZ112" s="57"/>
      <c r="JOA112" s="57"/>
      <c r="JOB112" s="58"/>
      <c r="JOC112" s="49"/>
      <c r="JOD112" s="50"/>
      <c r="JOE112" s="49"/>
      <c r="JOF112" s="109"/>
      <c r="JOG112" s="52"/>
      <c r="JOH112" s="52"/>
      <c r="JOI112" s="55"/>
      <c r="JOJ112" s="55"/>
      <c r="JOK112" s="55"/>
      <c r="JOL112" s="51"/>
      <c r="JOM112" s="51"/>
      <c r="JON112" s="51"/>
      <c r="JOO112" s="56"/>
      <c r="JOP112" s="57"/>
      <c r="JOQ112" s="57"/>
      <c r="JOR112" s="58"/>
      <c r="JOS112" s="49"/>
      <c r="JOT112" s="50"/>
      <c r="JOU112" s="49"/>
      <c r="JOV112" s="109"/>
      <c r="JOW112" s="52"/>
      <c r="JOX112" s="52"/>
      <c r="JOY112" s="55"/>
      <c r="JOZ112" s="55"/>
      <c r="JPA112" s="55"/>
      <c r="JPB112" s="51"/>
      <c r="JPC112" s="51"/>
      <c r="JPD112" s="51"/>
      <c r="JPE112" s="56"/>
      <c r="JPF112" s="57"/>
      <c r="JPG112" s="57"/>
      <c r="JPH112" s="58"/>
      <c r="JPI112" s="49"/>
      <c r="JPJ112" s="50"/>
      <c r="JPK112" s="49"/>
      <c r="JPL112" s="109"/>
      <c r="JPM112" s="52"/>
      <c r="JPN112" s="52"/>
      <c r="JPO112" s="55"/>
      <c r="JPP112" s="55"/>
      <c r="JPQ112" s="55"/>
      <c r="JPR112" s="51"/>
      <c r="JPS112" s="51"/>
      <c r="JPT112" s="51"/>
      <c r="JPU112" s="56"/>
      <c r="JPV112" s="57"/>
      <c r="JPW112" s="57"/>
      <c r="JPX112" s="58"/>
      <c r="JPY112" s="49"/>
      <c r="JPZ112" s="50"/>
      <c r="JQA112" s="49"/>
      <c r="JQB112" s="109"/>
      <c r="JQC112" s="52"/>
      <c r="JQD112" s="52"/>
      <c r="JQE112" s="55"/>
      <c r="JQF112" s="55"/>
      <c r="JQG112" s="55"/>
      <c r="JQH112" s="51"/>
      <c r="JQI112" s="51"/>
      <c r="JQJ112" s="51"/>
      <c r="JQK112" s="56"/>
      <c r="JQL112" s="57"/>
      <c r="JQM112" s="57"/>
      <c r="JQN112" s="58"/>
      <c r="JQO112" s="49"/>
      <c r="JQP112" s="50"/>
      <c r="JQQ112" s="49"/>
      <c r="JQR112" s="109"/>
      <c r="JQS112" s="52"/>
      <c r="JQT112" s="52"/>
      <c r="JQU112" s="55"/>
      <c r="JQV112" s="55"/>
      <c r="JQW112" s="55"/>
      <c r="JQX112" s="51"/>
      <c r="JQY112" s="51"/>
      <c r="JQZ112" s="51"/>
      <c r="JRA112" s="56"/>
      <c r="JRB112" s="57"/>
      <c r="JRC112" s="57"/>
      <c r="JRD112" s="58"/>
      <c r="JRE112" s="49"/>
      <c r="JRF112" s="50"/>
      <c r="JRG112" s="49"/>
      <c r="JRH112" s="109"/>
      <c r="JRI112" s="52"/>
      <c r="JRJ112" s="52"/>
      <c r="JRK112" s="55"/>
      <c r="JRL112" s="55"/>
      <c r="JRM112" s="55"/>
      <c r="JRN112" s="51"/>
      <c r="JRO112" s="51"/>
      <c r="JRP112" s="51"/>
      <c r="JRQ112" s="56"/>
      <c r="JRR112" s="57"/>
      <c r="JRS112" s="57"/>
      <c r="JRT112" s="58"/>
      <c r="JRU112" s="49"/>
      <c r="JRV112" s="50"/>
      <c r="JRW112" s="49"/>
      <c r="JRX112" s="109"/>
      <c r="JRY112" s="52"/>
      <c r="JRZ112" s="52"/>
      <c r="JSA112" s="55"/>
      <c r="JSB112" s="55"/>
      <c r="JSC112" s="55"/>
      <c r="JSD112" s="51"/>
      <c r="JSE112" s="51"/>
      <c r="JSF112" s="51"/>
      <c r="JSG112" s="56"/>
      <c r="JSH112" s="57"/>
      <c r="JSI112" s="57"/>
      <c r="JSJ112" s="58"/>
      <c r="JSK112" s="49"/>
      <c r="JSL112" s="50"/>
      <c r="JSM112" s="49"/>
      <c r="JSN112" s="109"/>
      <c r="JSO112" s="52"/>
      <c r="JSP112" s="52"/>
      <c r="JSQ112" s="55"/>
      <c r="JSR112" s="55"/>
      <c r="JSS112" s="55"/>
      <c r="JST112" s="51"/>
      <c r="JSU112" s="51"/>
      <c r="JSV112" s="51"/>
      <c r="JSW112" s="56"/>
      <c r="JSX112" s="57"/>
      <c r="JSY112" s="57"/>
      <c r="JSZ112" s="58"/>
      <c r="JTA112" s="49"/>
      <c r="JTB112" s="50"/>
      <c r="JTC112" s="49"/>
      <c r="JTD112" s="109"/>
      <c r="JTE112" s="52"/>
      <c r="JTF112" s="52"/>
      <c r="JTG112" s="55"/>
      <c r="JTH112" s="55"/>
      <c r="JTI112" s="55"/>
      <c r="JTJ112" s="51"/>
      <c r="JTK112" s="51"/>
      <c r="JTL112" s="51"/>
      <c r="JTM112" s="56"/>
      <c r="JTN112" s="57"/>
      <c r="JTO112" s="57"/>
      <c r="JTP112" s="58"/>
      <c r="JTQ112" s="49"/>
      <c r="JTR112" s="50"/>
      <c r="JTS112" s="49"/>
      <c r="JTT112" s="109"/>
      <c r="JTU112" s="52"/>
      <c r="JTV112" s="52"/>
      <c r="JTW112" s="55"/>
      <c r="JTX112" s="55"/>
      <c r="JTY112" s="55"/>
      <c r="JTZ112" s="51"/>
      <c r="JUA112" s="51"/>
      <c r="JUB112" s="51"/>
      <c r="JUC112" s="56"/>
      <c r="JUD112" s="57"/>
      <c r="JUE112" s="57"/>
      <c r="JUF112" s="58"/>
      <c r="JUG112" s="49"/>
      <c r="JUH112" s="50"/>
      <c r="JUI112" s="49"/>
      <c r="JUJ112" s="109"/>
      <c r="JUK112" s="52"/>
      <c r="JUL112" s="52"/>
      <c r="JUM112" s="55"/>
      <c r="JUN112" s="55"/>
      <c r="JUO112" s="55"/>
      <c r="JUP112" s="51"/>
      <c r="JUQ112" s="51"/>
      <c r="JUR112" s="51"/>
      <c r="JUS112" s="56"/>
      <c r="JUT112" s="57"/>
      <c r="JUU112" s="57"/>
      <c r="JUV112" s="58"/>
      <c r="JUW112" s="49"/>
      <c r="JUX112" s="50"/>
      <c r="JUY112" s="49"/>
      <c r="JUZ112" s="109"/>
      <c r="JVA112" s="52"/>
      <c r="JVB112" s="52"/>
      <c r="JVC112" s="55"/>
      <c r="JVD112" s="55"/>
      <c r="JVE112" s="55"/>
      <c r="JVF112" s="51"/>
      <c r="JVG112" s="51"/>
      <c r="JVH112" s="51"/>
      <c r="JVI112" s="56"/>
      <c r="JVJ112" s="57"/>
      <c r="JVK112" s="57"/>
      <c r="JVL112" s="58"/>
      <c r="JVM112" s="49"/>
      <c r="JVN112" s="50"/>
      <c r="JVO112" s="49"/>
      <c r="JVP112" s="109"/>
      <c r="JVQ112" s="52"/>
      <c r="JVR112" s="52"/>
      <c r="JVS112" s="55"/>
      <c r="JVT112" s="55"/>
      <c r="JVU112" s="55"/>
      <c r="JVV112" s="51"/>
      <c r="JVW112" s="51"/>
      <c r="JVX112" s="51"/>
      <c r="JVY112" s="56"/>
      <c r="JVZ112" s="57"/>
      <c r="JWA112" s="57"/>
      <c r="JWB112" s="58"/>
      <c r="JWC112" s="49"/>
      <c r="JWD112" s="50"/>
      <c r="JWE112" s="49"/>
      <c r="JWF112" s="109"/>
      <c r="JWG112" s="52"/>
      <c r="JWH112" s="52"/>
      <c r="JWI112" s="55"/>
      <c r="JWJ112" s="55"/>
      <c r="JWK112" s="55"/>
      <c r="JWL112" s="51"/>
      <c r="JWM112" s="51"/>
      <c r="JWN112" s="51"/>
      <c r="JWO112" s="56"/>
      <c r="JWP112" s="57"/>
      <c r="JWQ112" s="57"/>
      <c r="JWR112" s="58"/>
      <c r="JWS112" s="49"/>
      <c r="JWT112" s="50"/>
      <c r="JWU112" s="49"/>
      <c r="JWV112" s="109"/>
      <c r="JWW112" s="52"/>
      <c r="JWX112" s="52"/>
      <c r="JWY112" s="55"/>
      <c r="JWZ112" s="55"/>
      <c r="JXA112" s="55"/>
      <c r="JXB112" s="51"/>
      <c r="JXC112" s="51"/>
      <c r="JXD112" s="51"/>
      <c r="JXE112" s="56"/>
      <c r="JXF112" s="57"/>
      <c r="JXG112" s="57"/>
      <c r="JXH112" s="58"/>
      <c r="JXI112" s="49"/>
      <c r="JXJ112" s="50"/>
      <c r="JXK112" s="49"/>
      <c r="JXL112" s="109"/>
      <c r="JXM112" s="52"/>
      <c r="JXN112" s="52"/>
      <c r="JXO112" s="55"/>
      <c r="JXP112" s="55"/>
      <c r="JXQ112" s="55"/>
      <c r="JXR112" s="51"/>
      <c r="JXS112" s="51"/>
      <c r="JXT112" s="51"/>
      <c r="JXU112" s="56"/>
      <c r="JXV112" s="57"/>
      <c r="JXW112" s="57"/>
      <c r="JXX112" s="58"/>
      <c r="JXY112" s="49"/>
      <c r="JXZ112" s="50"/>
      <c r="JYA112" s="49"/>
      <c r="JYB112" s="109"/>
      <c r="JYC112" s="52"/>
      <c r="JYD112" s="52"/>
      <c r="JYE112" s="55"/>
      <c r="JYF112" s="55"/>
      <c r="JYG112" s="55"/>
      <c r="JYH112" s="51"/>
      <c r="JYI112" s="51"/>
      <c r="JYJ112" s="51"/>
      <c r="JYK112" s="56"/>
      <c r="JYL112" s="57"/>
      <c r="JYM112" s="57"/>
      <c r="JYN112" s="58"/>
      <c r="JYO112" s="49"/>
      <c r="JYP112" s="50"/>
      <c r="JYQ112" s="49"/>
      <c r="JYR112" s="109"/>
      <c r="JYS112" s="52"/>
      <c r="JYT112" s="52"/>
      <c r="JYU112" s="55"/>
      <c r="JYV112" s="55"/>
      <c r="JYW112" s="55"/>
      <c r="JYX112" s="51"/>
      <c r="JYY112" s="51"/>
      <c r="JYZ112" s="51"/>
      <c r="JZA112" s="56"/>
      <c r="JZB112" s="57"/>
      <c r="JZC112" s="57"/>
      <c r="JZD112" s="58"/>
      <c r="JZE112" s="49"/>
      <c r="JZF112" s="50"/>
      <c r="JZG112" s="49"/>
      <c r="JZH112" s="109"/>
      <c r="JZI112" s="52"/>
      <c r="JZJ112" s="52"/>
      <c r="JZK112" s="55"/>
      <c r="JZL112" s="55"/>
      <c r="JZM112" s="55"/>
      <c r="JZN112" s="51"/>
      <c r="JZO112" s="51"/>
      <c r="JZP112" s="51"/>
      <c r="JZQ112" s="56"/>
      <c r="JZR112" s="57"/>
      <c r="JZS112" s="57"/>
      <c r="JZT112" s="58"/>
      <c r="JZU112" s="49"/>
      <c r="JZV112" s="50"/>
      <c r="JZW112" s="49"/>
      <c r="JZX112" s="109"/>
      <c r="JZY112" s="52"/>
      <c r="JZZ112" s="52"/>
      <c r="KAA112" s="55"/>
      <c r="KAB112" s="55"/>
      <c r="KAC112" s="55"/>
      <c r="KAD112" s="51"/>
      <c r="KAE112" s="51"/>
      <c r="KAF112" s="51"/>
      <c r="KAG112" s="56"/>
      <c r="KAH112" s="57"/>
      <c r="KAI112" s="57"/>
      <c r="KAJ112" s="58"/>
      <c r="KAK112" s="49"/>
      <c r="KAL112" s="50"/>
      <c r="KAM112" s="49"/>
      <c r="KAN112" s="109"/>
      <c r="KAO112" s="52"/>
      <c r="KAP112" s="52"/>
      <c r="KAQ112" s="55"/>
      <c r="KAR112" s="55"/>
      <c r="KAS112" s="55"/>
      <c r="KAT112" s="51"/>
      <c r="KAU112" s="51"/>
      <c r="KAV112" s="51"/>
      <c r="KAW112" s="56"/>
      <c r="KAX112" s="57"/>
      <c r="KAY112" s="57"/>
      <c r="KAZ112" s="58"/>
      <c r="KBA112" s="49"/>
      <c r="KBB112" s="50"/>
      <c r="KBC112" s="49"/>
      <c r="KBD112" s="109"/>
      <c r="KBE112" s="52"/>
      <c r="KBF112" s="52"/>
      <c r="KBG112" s="55"/>
      <c r="KBH112" s="55"/>
      <c r="KBI112" s="55"/>
      <c r="KBJ112" s="51"/>
      <c r="KBK112" s="51"/>
      <c r="KBL112" s="51"/>
      <c r="KBM112" s="56"/>
      <c r="KBN112" s="57"/>
      <c r="KBO112" s="57"/>
      <c r="KBP112" s="58"/>
      <c r="KBQ112" s="49"/>
      <c r="KBR112" s="50"/>
      <c r="KBS112" s="49"/>
      <c r="KBT112" s="109"/>
      <c r="KBU112" s="52"/>
      <c r="KBV112" s="52"/>
      <c r="KBW112" s="55"/>
      <c r="KBX112" s="55"/>
      <c r="KBY112" s="55"/>
      <c r="KBZ112" s="51"/>
      <c r="KCA112" s="51"/>
      <c r="KCB112" s="51"/>
      <c r="KCC112" s="56"/>
      <c r="KCD112" s="57"/>
      <c r="KCE112" s="57"/>
      <c r="KCF112" s="58"/>
      <c r="KCG112" s="49"/>
      <c r="KCH112" s="50"/>
      <c r="KCI112" s="49"/>
      <c r="KCJ112" s="109"/>
      <c r="KCK112" s="52"/>
      <c r="KCL112" s="52"/>
      <c r="KCM112" s="55"/>
      <c r="KCN112" s="55"/>
      <c r="KCO112" s="55"/>
      <c r="KCP112" s="51"/>
      <c r="KCQ112" s="51"/>
      <c r="KCR112" s="51"/>
      <c r="KCS112" s="56"/>
      <c r="KCT112" s="57"/>
      <c r="KCU112" s="57"/>
      <c r="KCV112" s="58"/>
      <c r="KCW112" s="49"/>
      <c r="KCX112" s="50"/>
      <c r="KCY112" s="49"/>
      <c r="KCZ112" s="109"/>
      <c r="KDA112" s="52"/>
      <c r="KDB112" s="52"/>
      <c r="KDC112" s="55"/>
      <c r="KDD112" s="55"/>
      <c r="KDE112" s="55"/>
      <c r="KDF112" s="51"/>
      <c r="KDG112" s="51"/>
      <c r="KDH112" s="51"/>
      <c r="KDI112" s="56"/>
      <c r="KDJ112" s="57"/>
      <c r="KDK112" s="57"/>
      <c r="KDL112" s="58"/>
      <c r="KDM112" s="49"/>
      <c r="KDN112" s="50"/>
      <c r="KDO112" s="49"/>
      <c r="KDP112" s="109"/>
      <c r="KDQ112" s="52"/>
      <c r="KDR112" s="52"/>
      <c r="KDS112" s="55"/>
      <c r="KDT112" s="55"/>
      <c r="KDU112" s="55"/>
      <c r="KDV112" s="51"/>
      <c r="KDW112" s="51"/>
      <c r="KDX112" s="51"/>
      <c r="KDY112" s="56"/>
      <c r="KDZ112" s="57"/>
      <c r="KEA112" s="57"/>
      <c r="KEB112" s="58"/>
      <c r="KEC112" s="49"/>
      <c r="KED112" s="50"/>
      <c r="KEE112" s="49"/>
      <c r="KEF112" s="109"/>
      <c r="KEG112" s="52"/>
      <c r="KEH112" s="52"/>
      <c r="KEI112" s="55"/>
      <c r="KEJ112" s="55"/>
      <c r="KEK112" s="55"/>
      <c r="KEL112" s="51"/>
      <c r="KEM112" s="51"/>
      <c r="KEN112" s="51"/>
      <c r="KEO112" s="56"/>
      <c r="KEP112" s="57"/>
      <c r="KEQ112" s="57"/>
      <c r="KER112" s="58"/>
      <c r="KES112" s="49"/>
      <c r="KET112" s="50"/>
      <c r="KEU112" s="49"/>
      <c r="KEV112" s="109"/>
      <c r="KEW112" s="52"/>
      <c r="KEX112" s="52"/>
      <c r="KEY112" s="55"/>
      <c r="KEZ112" s="55"/>
      <c r="KFA112" s="55"/>
      <c r="KFB112" s="51"/>
      <c r="KFC112" s="51"/>
      <c r="KFD112" s="51"/>
      <c r="KFE112" s="56"/>
      <c r="KFF112" s="57"/>
      <c r="KFG112" s="57"/>
      <c r="KFH112" s="58"/>
      <c r="KFI112" s="49"/>
      <c r="KFJ112" s="50"/>
      <c r="KFK112" s="49"/>
      <c r="KFL112" s="109"/>
      <c r="KFM112" s="52"/>
      <c r="KFN112" s="52"/>
      <c r="KFO112" s="55"/>
      <c r="KFP112" s="55"/>
      <c r="KFQ112" s="55"/>
      <c r="KFR112" s="51"/>
      <c r="KFS112" s="51"/>
      <c r="KFT112" s="51"/>
      <c r="KFU112" s="56"/>
      <c r="KFV112" s="57"/>
      <c r="KFW112" s="57"/>
      <c r="KFX112" s="58"/>
      <c r="KFY112" s="49"/>
      <c r="KFZ112" s="50"/>
      <c r="KGA112" s="49"/>
      <c r="KGB112" s="109"/>
      <c r="KGC112" s="52"/>
      <c r="KGD112" s="52"/>
      <c r="KGE112" s="55"/>
      <c r="KGF112" s="55"/>
      <c r="KGG112" s="55"/>
      <c r="KGH112" s="51"/>
      <c r="KGI112" s="51"/>
      <c r="KGJ112" s="51"/>
      <c r="KGK112" s="56"/>
      <c r="KGL112" s="57"/>
      <c r="KGM112" s="57"/>
      <c r="KGN112" s="58"/>
      <c r="KGO112" s="49"/>
      <c r="KGP112" s="50"/>
      <c r="KGQ112" s="49"/>
      <c r="KGR112" s="109"/>
      <c r="KGS112" s="52"/>
      <c r="KGT112" s="52"/>
      <c r="KGU112" s="55"/>
      <c r="KGV112" s="55"/>
      <c r="KGW112" s="55"/>
      <c r="KGX112" s="51"/>
      <c r="KGY112" s="51"/>
      <c r="KGZ112" s="51"/>
      <c r="KHA112" s="56"/>
      <c r="KHB112" s="57"/>
      <c r="KHC112" s="57"/>
      <c r="KHD112" s="58"/>
      <c r="KHE112" s="49"/>
      <c r="KHF112" s="50"/>
      <c r="KHG112" s="49"/>
      <c r="KHH112" s="109"/>
      <c r="KHI112" s="52"/>
      <c r="KHJ112" s="52"/>
      <c r="KHK112" s="55"/>
      <c r="KHL112" s="55"/>
      <c r="KHM112" s="55"/>
      <c r="KHN112" s="51"/>
      <c r="KHO112" s="51"/>
      <c r="KHP112" s="51"/>
      <c r="KHQ112" s="56"/>
      <c r="KHR112" s="57"/>
      <c r="KHS112" s="57"/>
      <c r="KHT112" s="58"/>
      <c r="KHU112" s="49"/>
      <c r="KHV112" s="50"/>
      <c r="KHW112" s="49"/>
      <c r="KHX112" s="109"/>
      <c r="KHY112" s="52"/>
      <c r="KHZ112" s="52"/>
      <c r="KIA112" s="55"/>
      <c r="KIB112" s="55"/>
      <c r="KIC112" s="55"/>
      <c r="KID112" s="51"/>
      <c r="KIE112" s="51"/>
      <c r="KIF112" s="51"/>
      <c r="KIG112" s="56"/>
      <c r="KIH112" s="57"/>
      <c r="KII112" s="57"/>
      <c r="KIJ112" s="58"/>
      <c r="KIK112" s="49"/>
      <c r="KIL112" s="50"/>
      <c r="KIM112" s="49"/>
      <c r="KIN112" s="109"/>
      <c r="KIO112" s="52"/>
      <c r="KIP112" s="52"/>
      <c r="KIQ112" s="55"/>
      <c r="KIR112" s="55"/>
      <c r="KIS112" s="55"/>
      <c r="KIT112" s="51"/>
      <c r="KIU112" s="51"/>
      <c r="KIV112" s="51"/>
      <c r="KIW112" s="56"/>
      <c r="KIX112" s="57"/>
      <c r="KIY112" s="57"/>
      <c r="KIZ112" s="58"/>
      <c r="KJA112" s="49"/>
      <c r="KJB112" s="50"/>
      <c r="KJC112" s="49"/>
      <c r="KJD112" s="109"/>
      <c r="KJE112" s="52"/>
      <c r="KJF112" s="52"/>
      <c r="KJG112" s="55"/>
      <c r="KJH112" s="55"/>
      <c r="KJI112" s="55"/>
      <c r="KJJ112" s="51"/>
      <c r="KJK112" s="51"/>
      <c r="KJL112" s="51"/>
      <c r="KJM112" s="56"/>
      <c r="KJN112" s="57"/>
      <c r="KJO112" s="57"/>
      <c r="KJP112" s="58"/>
      <c r="KJQ112" s="49"/>
      <c r="KJR112" s="50"/>
      <c r="KJS112" s="49"/>
      <c r="KJT112" s="109"/>
      <c r="KJU112" s="52"/>
      <c r="KJV112" s="52"/>
      <c r="KJW112" s="55"/>
      <c r="KJX112" s="55"/>
      <c r="KJY112" s="55"/>
      <c r="KJZ112" s="51"/>
      <c r="KKA112" s="51"/>
      <c r="KKB112" s="51"/>
      <c r="KKC112" s="56"/>
      <c r="KKD112" s="57"/>
      <c r="KKE112" s="57"/>
      <c r="KKF112" s="58"/>
      <c r="KKG112" s="49"/>
      <c r="KKH112" s="50"/>
      <c r="KKI112" s="49"/>
      <c r="KKJ112" s="109"/>
      <c r="KKK112" s="52"/>
      <c r="KKL112" s="52"/>
      <c r="KKM112" s="55"/>
      <c r="KKN112" s="55"/>
      <c r="KKO112" s="55"/>
      <c r="KKP112" s="51"/>
      <c r="KKQ112" s="51"/>
      <c r="KKR112" s="51"/>
      <c r="KKS112" s="56"/>
      <c r="KKT112" s="57"/>
      <c r="KKU112" s="57"/>
      <c r="KKV112" s="58"/>
      <c r="KKW112" s="49"/>
      <c r="KKX112" s="50"/>
      <c r="KKY112" s="49"/>
      <c r="KKZ112" s="109"/>
      <c r="KLA112" s="52"/>
      <c r="KLB112" s="52"/>
      <c r="KLC112" s="55"/>
      <c r="KLD112" s="55"/>
      <c r="KLE112" s="55"/>
      <c r="KLF112" s="51"/>
      <c r="KLG112" s="51"/>
      <c r="KLH112" s="51"/>
      <c r="KLI112" s="56"/>
      <c r="KLJ112" s="57"/>
      <c r="KLK112" s="57"/>
      <c r="KLL112" s="58"/>
      <c r="KLM112" s="49"/>
      <c r="KLN112" s="50"/>
      <c r="KLO112" s="49"/>
      <c r="KLP112" s="109"/>
      <c r="KLQ112" s="52"/>
      <c r="KLR112" s="52"/>
      <c r="KLS112" s="55"/>
      <c r="KLT112" s="55"/>
      <c r="KLU112" s="55"/>
      <c r="KLV112" s="51"/>
      <c r="KLW112" s="51"/>
      <c r="KLX112" s="51"/>
      <c r="KLY112" s="56"/>
      <c r="KLZ112" s="57"/>
      <c r="KMA112" s="57"/>
      <c r="KMB112" s="58"/>
      <c r="KMC112" s="49"/>
      <c r="KMD112" s="50"/>
      <c r="KME112" s="49"/>
      <c r="KMF112" s="109"/>
      <c r="KMG112" s="52"/>
      <c r="KMH112" s="52"/>
      <c r="KMI112" s="55"/>
      <c r="KMJ112" s="55"/>
      <c r="KMK112" s="55"/>
      <c r="KML112" s="51"/>
      <c r="KMM112" s="51"/>
      <c r="KMN112" s="51"/>
      <c r="KMO112" s="56"/>
      <c r="KMP112" s="57"/>
      <c r="KMQ112" s="57"/>
      <c r="KMR112" s="58"/>
      <c r="KMS112" s="49"/>
      <c r="KMT112" s="50"/>
      <c r="KMU112" s="49"/>
      <c r="KMV112" s="109"/>
      <c r="KMW112" s="52"/>
      <c r="KMX112" s="52"/>
      <c r="KMY112" s="55"/>
      <c r="KMZ112" s="55"/>
      <c r="KNA112" s="55"/>
      <c r="KNB112" s="51"/>
      <c r="KNC112" s="51"/>
      <c r="KND112" s="51"/>
      <c r="KNE112" s="56"/>
      <c r="KNF112" s="57"/>
      <c r="KNG112" s="57"/>
      <c r="KNH112" s="58"/>
      <c r="KNI112" s="49"/>
      <c r="KNJ112" s="50"/>
      <c r="KNK112" s="49"/>
      <c r="KNL112" s="109"/>
      <c r="KNM112" s="52"/>
      <c r="KNN112" s="52"/>
      <c r="KNO112" s="55"/>
      <c r="KNP112" s="55"/>
      <c r="KNQ112" s="55"/>
      <c r="KNR112" s="51"/>
      <c r="KNS112" s="51"/>
      <c r="KNT112" s="51"/>
      <c r="KNU112" s="56"/>
      <c r="KNV112" s="57"/>
      <c r="KNW112" s="57"/>
      <c r="KNX112" s="58"/>
      <c r="KNY112" s="49"/>
      <c r="KNZ112" s="50"/>
      <c r="KOA112" s="49"/>
      <c r="KOB112" s="109"/>
      <c r="KOC112" s="52"/>
      <c r="KOD112" s="52"/>
      <c r="KOE112" s="55"/>
      <c r="KOF112" s="55"/>
      <c r="KOG112" s="55"/>
      <c r="KOH112" s="51"/>
      <c r="KOI112" s="51"/>
      <c r="KOJ112" s="51"/>
      <c r="KOK112" s="56"/>
      <c r="KOL112" s="57"/>
      <c r="KOM112" s="57"/>
      <c r="KON112" s="58"/>
      <c r="KOO112" s="49"/>
      <c r="KOP112" s="50"/>
      <c r="KOQ112" s="49"/>
      <c r="KOR112" s="109"/>
      <c r="KOS112" s="52"/>
      <c r="KOT112" s="52"/>
      <c r="KOU112" s="55"/>
      <c r="KOV112" s="55"/>
      <c r="KOW112" s="55"/>
      <c r="KOX112" s="51"/>
      <c r="KOY112" s="51"/>
      <c r="KOZ112" s="51"/>
      <c r="KPA112" s="56"/>
      <c r="KPB112" s="57"/>
      <c r="KPC112" s="57"/>
      <c r="KPD112" s="58"/>
      <c r="KPE112" s="49"/>
      <c r="KPF112" s="50"/>
      <c r="KPG112" s="49"/>
      <c r="KPH112" s="109"/>
      <c r="KPI112" s="52"/>
      <c r="KPJ112" s="52"/>
      <c r="KPK112" s="55"/>
      <c r="KPL112" s="55"/>
      <c r="KPM112" s="55"/>
      <c r="KPN112" s="51"/>
      <c r="KPO112" s="51"/>
      <c r="KPP112" s="51"/>
      <c r="KPQ112" s="56"/>
      <c r="KPR112" s="57"/>
      <c r="KPS112" s="57"/>
      <c r="KPT112" s="58"/>
      <c r="KPU112" s="49"/>
      <c r="KPV112" s="50"/>
      <c r="KPW112" s="49"/>
      <c r="KPX112" s="109"/>
      <c r="KPY112" s="52"/>
      <c r="KPZ112" s="52"/>
      <c r="KQA112" s="55"/>
      <c r="KQB112" s="55"/>
      <c r="KQC112" s="55"/>
      <c r="KQD112" s="51"/>
      <c r="KQE112" s="51"/>
      <c r="KQF112" s="51"/>
      <c r="KQG112" s="56"/>
      <c r="KQH112" s="57"/>
      <c r="KQI112" s="57"/>
      <c r="KQJ112" s="58"/>
      <c r="KQK112" s="49"/>
      <c r="KQL112" s="50"/>
      <c r="KQM112" s="49"/>
      <c r="KQN112" s="109"/>
      <c r="KQO112" s="52"/>
      <c r="KQP112" s="52"/>
      <c r="KQQ112" s="55"/>
      <c r="KQR112" s="55"/>
      <c r="KQS112" s="55"/>
      <c r="KQT112" s="51"/>
      <c r="KQU112" s="51"/>
      <c r="KQV112" s="51"/>
      <c r="KQW112" s="56"/>
      <c r="KQX112" s="57"/>
      <c r="KQY112" s="57"/>
      <c r="KQZ112" s="58"/>
      <c r="KRA112" s="49"/>
      <c r="KRB112" s="50"/>
      <c r="KRC112" s="49"/>
      <c r="KRD112" s="109"/>
      <c r="KRE112" s="52"/>
      <c r="KRF112" s="52"/>
      <c r="KRG112" s="55"/>
      <c r="KRH112" s="55"/>
      <c r="KRI112" s="55"/>
      <c r="KRJ112" s="51"/>
      <c r="KRK112" s="51"/>
      <c r="KRL112" s="51"/>
      <c r="KRM112" s="56"/>
      <c r="KRN112" s="57"/>
      <c r="KRO112" s="57"/>
      <c r="KRP112" s="58"/>
      <c r="KRQ112" s="49"/>
      <c r="KRR112" s="50"/>
      <c r="KRS112" s="49"/>
      <c r="KRT112" s="109"/>
      <c r="KRU112" s="52"/>
      <c r="KRV112" s="52"/>
      <c r="KRW112" s="55"/>
      <c r="KRX112" s="55"/>
      <c r="KRY112" s="55"/>
      <c r="KRZ112" s="51"/>
      <c r="KSA112" s="51"/>
      <c r="KSB112" s="51"/>
      <c r="KSC112" s="56"/>
      <c r="KSD112" s="57"/>
      <c r="KSE112" s="57"/>
      <c r="KSF112" s="58"/>
      <c r="KSG112" s="49"/>
      <c r="KSH112" s="50"/>
      <c r="KSI112" s="49"/>
      <c r="KSJ112" s="109"/>
      <c r="KSK112" s="52"/>
      <c r="KSL112" s="52"/>
      <c r="KSM112" s="55"/>
      <c r="KSN112" s="55"/>
      <c r="KSO112" s="55"/>
      <c r="KSP112" s="51"/>
      <c r="KSQ112" s="51"/>
      <c r="KSR112" s="51"/>
      <c r="KSS112" s="56"/>
      <c r="KST112" s="57"/>
      <c r="KSU112" s="57"/>
      <c r="KSV112" s="58"/>
      <c r="KSW112" s="49"/>
      <c r="KSX112" s="50"/>
      <c r="KSY112" s="49"/>
      <c r="KSZ112" s="109"/>
      <c r="KTA112" s="52"/>
      <c r="KTB112" s="52"/>
      <c r="KTC112" s="55"/>
      <c r="KTD112" s="55"/>
      <c r="KTE112" s="55"/>
      <c r="KTF112" s="51"/>
      <c r="KTG112" s="51"/>
      <c r="KTH112" s="51"/>
      <c r="KTI112" s="56"/>
      <c r="KTJ112" s="57"/>
      <c r="KTK112" s="57"/>
      <c r="KTL112" s="58"/>
      <c r="KTM112" s="49"/>
      <c r="KTN112" s="50"/>
      <c r="KTO112" s="49"/>
      <c r="KTP112" s="109"/>
      <c r="KTQ112" s="52"/>
      <c r="KTR112" s="52"/>
      <c r="KTS112" s="55"/>
      <c r="KTT112" s="55"/>
      <c r="KTU112" s="55"/>
      <c r="KTV112" s="51"/>
      <c r="KTW112" s="51"/>
      <c r="KTX112" s="51"/>
      <c r="KTY112" s="56"/>
      <c r="KTZ112" s="57"/>
      <c r="KUA112" s="57"/>
      <c r="KUB112" s="58"/>
      <c r="KUC112" s="49"/>
      <c r="KUD112" s="50"/>
      <c r="KUE112" s="49"/>
      <c r="KUF112" s="109"/>
      <c r="KUG112" s="52"/>
      <c r="KUH112" s="52"/>
      <c r="KUI112" s="55"/>
      <c r="KUJ112" s="55"/>
      <c r="KUK112" s="55"/>
      <c r="KUL112" s="51"/>
      <c r="KUM112" s="51"/>
      <c r="KUN112" s="51"/>
      <c r="KUO112" s="56"/>
      <c r="KUP112" s="57"/>
      <c r="KUQ112" s="57"/>
      <c r="KUR112" s="58"/>
      <c r="KUS112" s="49"/>
      <c r="KUT112" s="50"/>
      <c r="KUU112" s="49"/>
      <c r="KUV112" s="109"/>
      <c r="KUW112" s="52"/>
      <c r="KUX112" s="52"/>
      <c r="KUY112" s="55"/>
      <c r="KUZ112" s="55"/>
      <c r="KVA112" s="55"/>
      <c r="KVB112" s="51"/>
      <c r="KVC112" s="51"/>
      <c r="KVD112" s="51"/>
      <c r="KVE112" s="56"/>
      <c r="KVF112" s="57"/>
      <c r="KVG112" s="57"/>
      <c r="KVH112" s="58"/>
      <c r="KVI112" s="49"/>
      <c r="KVJ112" s="50"/>
      <c r="KVK112" s="49"/>
      <c r="KVL112" s="109"/>
      <c r="KVM112" s="52"/>
      <c r="KVN112" s="52"/>
      <c r="KVO112" s="55"/>
      <c r="KVP112" s="55"/>
      <c r="KVQ112" s="55"/>
      <c r="KVR112" s="51"/>
      <c r="KVS112" s="51"/>
      <c r="KVT112" s="51"/>
      <c r="KVU112" s="56"/>
      <c r="KVV112" s="57"/>
      <c r="KVW112" s="57"/>
      <c r="KVX112" s="58"/>
      <c r="KVY112" s="49"/>
      <c r="KVZ112" s="50"/>
      <c r="KWA112" s="49"/>
      <c r="KWB112" s="109"/>
      <c r="KWC112" s="52"/>
      <c r="KWD112" s="52"/>
      <c r="KWE112" s="55"/>
      <c r="KWF112" s="55"/>
      <c r="KWG112" s="55"/>
      <c r="KWH112" s="51"/>
      <c r="KWI112" s="51"/>
      <c r="KWJ112" s="51"/>
      <c r="KWK112" s="56"/>
      <c r="KWL112" s="57"/>
      <c r="KWM112" s="57"/>
      <c r="KWN112" s="58"/>
      <c r="KWO112" s="49"/>
      <c r="KWP112" s="50"/>
      <c r="KWQ112" s="49"/>
      <c r="KWR112" s="109"/>
      <c r="KWS112" s="52"/>
      <c r="KWT112" s="52"/>
      <c r="KWU112" s="55"/>
      <c r="KWV112" s="55"/>
      <c r="KWW112" s="55"/>
      <c r="KWX112" s="51"/>
      <c r="KWY112" s="51"/>
      <c r="KWZ112" s="51"/>
      <c r="KXA112" s="56"/>
      <c r="KXB112" s="57"/>
      <c r="KXC112" s="57"/>
      <c r="KXD112" s="58"/>
      <c r="KXE112" s="49"/>
      <c r="KXF112" s="50"/>
      <c r="KXG112" s="49"/>
      <c r="KXH112" s="109"/>
      <c r="KXI112" s="52"/>
      <c r="KXJ112" s="52"/>
      <c r="KXK112" s="55"/>
      <c r="KXL112" s="55"/>
      <c r="KXM112" s="55"/>
      <c r="KXN112" s="51"/>
      <c r="KXO112" s="51"/>
      <c r="KXP112" s="51"/>
      <c r="KXQ112" s="56"/>
      <c r="KXR112" s="57"/>
      <c r="KXS112" s="57"/>
      <c r="KXT112" s="58"/>
      <c r="KXU112" s="49"/>
      <c r="KXV112" s="50"/>
      <c r="KXW112" s="49"/>
      <c r="KXX112" s="109"/>
      <c r="KXY112" s="52"/>
      <c r="KXZ112" s="52"/>
      <c r="KYA112" s="55"/>
      <c r="KYB112" s="55"/>
      <c r="KYC112" s="55"/>
      <c r="KYD112" s="51"/>
      <c r="KYE112" s="51"/>
      <c r="KYF112" s="51"/>
      <c r="KYG112" s="56"/>
      <c r="KYH112" s="57"/>
      <c r="KYI112" s="57"/>
      <c r="KYJ112" s="58"/>
      <c r="KYK112" s="49"/>
      <c r="KYL112" s="50"/>
      <c r="KYM112" s="49"/>
      <c r="KYN112" s="109"/>
      <c r="KYO112" s="52"/>
      <c r="KYP112" s="52"/>
      <c r="KYQ112" s="55"/>
      <c r="KYR112" s="55"/>
      <c r="KYS112" s="55"/>
      <c r="KYT112" s="51"/>
      <c r="KYU112" s="51"/>
      <c r="KYV112" s="51"/>
      <c r="KYW112" s="56"/>
      <c r="KYX112" s="57"/>
      <c r="KYY112" s="57"/>
      <c r="KYZ112" s="58"/>
      <c r="KZA112" s="49"/>
      <c r="KZB112" s="50"/>
      <c r="KZC112" s="49"/>
      <c r="KZD112" s="109"/>
      <c r="KZE112" s="52"/>
      <c r="KZF112" s="52"/>
      <c r="KZG112" s="55"/>
      <c r="KZH112" s="55"/>
      <c r="KZI112" s="55"/>
      <c r="KZJ112" s="51"/>
      <c r="KZK112" s="51"/>
      <c r="KZL112" s="51"/>
      <c r="KZM112" s="56"/>
      <c r="KZN112" s="57"/>
      <c r="KZO112" s="57"/>
      <c r="KZP112" s="58"/>
      <c r="KZQ112" s="49"/>
      <c r="KZR112" s="50"/>
      <c r="KZS112" s="49"/>
      <c r="KZT112" s="109"/>
      <c r="KZU112" s="52"/>
      <c r="KZV112" s="52"/>
      <c r="KZW112" s="55"/>
      <c r="KZX112" s="55"/>
      <c r="KZY112" s="55"/>
      <c r="KZZ112" s="51"/>
      <c r="LAA112" s="51"/>
      <c r="LAB112" s="51"/>
      <c r="LAC112" s="56"/>
      <c r="LAD112" s="57"/>
      <c r="LAE112" s="57"/>
      <c r="LAF112" s="58"/>
      <c r="LAG112" s="49"/>
      <c r="LAH112" s="50"/>
      <c r="LAI112" s="49"/>
      <c r="LAJ112" s="109"/>
      <c r="LAK112" s="52"/>
      <c r="LAL112" s="52"/>
      <c r="LAM112" s="55"/>
      <c r="LAN112" s="55"/>
      <c r="LAO112" s="55"/>
      <c r="LAP112" s="51"/>
      <c r="LAQ112" s="51"/>
      <c r="LAR112" s="51"/>
      <c r="LAS112" s="56"/>
      <c r="LAT112" s="57"/>
      <c r="LAU112" s="57"/>
      <c r="LAV112" s="58"/>
      <c r="LAW112" s="49"/>
      <c r="LAX112" s="50"/>
      <c r="LAY112" s="49"/>
      <c r="LAZ112" s="109"/>
      <c r="LBA112" s="52"/>
      <c r="LBB112" s="52"/>
      <c r="LBC112" s="55"/>
      <c r="LBD112" s="55"/>
      <c r="LBE112" s="55"/>
      <c r="LBF112" s="51"/>
      <c r="LBG112" s="51"/>
      <c r="LBH112" s="51"/>
      <c r="LBI112" s="56"/>
      <c r="LBJ112" s="57"/>
      <c r="LBK112" s="57"/>
      <c r="LBL112" s="58"/>
      <c r="LBM112" s="49"/>
      <c r="LBN112" s="50"/>
      <c r="LBO112" s="49"/>
      <c r="LBP112" s="109"/>
      <c r="LBQ112" s="52"/>
      <c r="LBR112" s="52"/>
      <c r="LBS112" s="55"/>
      <c r="LBT112" s="55"/>
      <c r="LBU112" s="55"/>
      <c r="LBV112" s="51"/>
      <c r="LBW112" s="51"/>
      <c r="LBX112" s="51"/>
      <c r="LBY112" s="56"/>
      <c r="LBZ112" s="57"/>
      <c r="LCA112" s="57"/>
      <c r="LCB112" s="58"/>
      <c r="LCC112" s="49"/>
      <c r="LCD112" s="50"/>
      <c r="LCE112" s="49"/>
      <c r="LCF112" s="109"/>
      <c r="LCG112" s="52"/>
      <c r="LCH112" s="52"/>
      <c r="LCI112" s="55"/>
      <c r="LCJ112" s="55"/>
      <c r="LCK112" s="55"/>
      <c r="LCL112" s="51"/>
      <c r="LCM112" s="51"/>
      <c r="LCN112" s="51"/>
      <c r="LCO112" s="56"/>
      <c r="LCP112" s="57"/>
      <c r="LCQ112" s="57"/>
      <c r="LCR112" s="58"/>
      <c r="LCS112" s="49"/>
      <c r="LCT112" s="50"/>
      <c r="LCU112" s="49"/>
      <c r="LCV112" s="109"/>
      <c r="LCW112" s="52"/>
      <c r="LCX112" s="52"/>
      <c r="LCY112" s="55"/>
      <c r="LCZ112" s="55"/>
      <c r="LDA112" s="55"/>
      <c r="LDB112" s="51"/>
      <c r="LDC112" s="51"/>
      <c r="LDD112" s="51"/>
      <c r="LDE112" s="56"/>
      <c r="LDF112" s="57"/>
      <c r="LDG112" s="57"/>
      <c r="LDH112" s="58"/>
      <c r="LDI112" s="49"/>
      <c r="LDJ112" s="50"/>
      <c r="LDK112" s="49"/>
      <c r="LDL112" s="109"/>
      <c r="LDM112" s="52"/>
      <c r="LDN112" s="52"/>
      <c r="LDO112" s="55"/>
      <c r="LDP112" s="55"/>
      <c r="LDQ112" s="55"/>
      <c r="LDR112" s="51"/>
      <c r="LDS112" s="51"/>
      <c r="LDT112" s="51"/>
      <c r="LDU112" s="56"/>
      <c r="LDV112" s="57"/>
      <c r="LDW112" s="57"/>
      <c r="LDX112" s="58"/>
      <c r="LDY112" s="49"/>
      <c r="LDZ112" s="50"/>
      <c r="LEA112" s="49"/>
      <c r="LEB112" s="109"/>
      <c r="LEC112" s="52"/>
      <c r="LED112" s="52"/>
      <c r="LEE112" s="55"/>
      <c r="LEF112" s="55"/>
      <c r="LEG112" s="55"/>
      <c r="LEH112" s="51"/>
      <c r="LEI112" s="51"/>
      <c r="LEJ112" s="51"/>
      <c r="LEK112" s="56"/>
      <c r="LEL112" s="57"/>
      <c r="LEM112" s="57"/>
      <c r="LEN112" s="58"/>
      <c r="LEO112" s="49"/>
      <c r="LEP112" s="50"/>
      <c r="LEQ112" s="49"/>
      <c r="LER112" s="109"/>
      <c r="LES112" s="52"/>
      <c r="LET112" s="52"/>
      <c r="LEU112" s="55"/>
      <c r="LEV112" s="55"/>
      <c r="LEW112" s="55"/>
      <c r="LEX112" s="51"/>
      <c r="LEY112" s="51"/>
      <c r="LEZ112" s="51"/>
      <c r="LFA112" s="56"/>
      <c r="LFB112" s="57"/>
      <c r="LFC112" s="57"/>
      <c r="LFD112" s="58"/>
      <c r="LFE112" s="49"/>
      <c r="LFF112" s="50"/>
      <c r="LFG112" s="49"/>
      <c r="LFH112" s="109"/>
      <c r="LFI112" s="52"/>
      <c r="LFJ112" s="52"/>
      <c r="LFK112" s="55"/>
      <c r="LFL112" s="55"/>
      <c r="LFM112" s="55"/>
      <c r="LFN112" s="51"/>
      <c r="LFO112" s="51"/>
      <c r="LFP112" s="51"/>
      <c r="LFQ112" s="56"/>
      <c r="LFR112" s="57"/>
      <c r="LFS112" s="57"/>
      <c r="LFT112" s="58"/>
      <c r="LFU112" s="49"/>
      <c r="LFV112" s="50"/>
      <c r="LFW112" s="49"/>
      <c r="LFX112" s="109"/>
      <c r="LFY112" s="52"/>
      <c r="LFZ112" s="52"/>
      <c r="LGA112" s="55"/>
      <c r="LGB112" s="55"/>
      <c r="LGC112" s="55"/>
      <c r="LGD112" s="51"/>
      <c r="LGE112" s="51"/>
      <c r="LGF112" s="51"/>
      <c r="LGG112" s="56"/>
      <c r="LGH112" s="57"/>
      <c r="LGI112" s="57"/>
      <c r="LGJ112" s="58"/>
      <c r="LGK112" s="49"/>
      <c r="LGL112" s="50"/>
      <c r="LGM112" s="49"/>
      <c r="LGN112" s="109"/>
      <c r="LGO112" s="52"/>
      <c r="LGP112" s="52"/>
      <c r="LGQ112" s="55"/>
      <c r="LGR112" s="55"/>
      <c r="LGS112" s="55"/>
      <c r="LGT112" s="51"/>
      <c r="LGU112" s="51"/>
      <c r="LGV112" s="51"/>
      <c r="LGW112" s="56"/>
      <c r="LGX112" s="57"/>
      <c r="LGY112" s="57"/>
      <c r="LGZ112" s="58"/>
      <c r="LHA112" s="49"/>
      <c r="LHB112" s="50"/>
      <c r="LHC112" s="49"/>
      <c r="LHD112" s="109"/>
      <c r="LHE112" s="52"/>
      <c r="LHF112" s="52"/>
      <c r="LHG112" s="55"/>
      <c r="LHH112" s="55"/>
      <c r="LHI112" s="55"/>
      <c r="LHJ112" s="51"/>
      <c r="LHK112" s="51"/>
      <c r="LHL112" s="51"/>
      <c r="LHM112" s="56"/>
      <c r="LHN112" s="57"/>
      <c r="LHO112" s="57"/>
      <c r="LHP112" s="58"/>
      <c r="LHQ112" s="49"/>
      <c r="LHR112" s="50"/>
      <c r="LHS112" s="49"/>
      <c r="LHT112" s="109"/>
      <c r="LHU112" s="52"/>
      <c r="LHV112" s="52"/>
      <c r="LHW112" s="55"/>
      <c r="LHX112" s="55"/>
      <c r="LHY112" s="55"/>
      <c r="LHZ112" s="51"/>
      <c r="LIA112" s="51"/>
      <c r="LIB112" s="51"/>
      <c r="LIC112" s="56"/>
      <c r="LID112" s="57"/>
      <c r="LIE112" s="57"/>
      <c r="LIF112" s="58"/>
      <c r="LIG112" s="49"/>
      <c r="LIH112" s="50"/>
      <c r="LII112" s="49"/>
      <c r="LIJ112" s="109"/>
      <c r="LIK112" s="52"/>
      <c r="LIL112" s="52"/>
      <c r="LIM112" s="55"/>
      <c r="LIN112" s="55"/>
      <c r="LIO112" s="55"/>
      <c r="LIP112" s="51"/>
      <c r="LIQ112" s="51"/>
      <c r="LIR112" s="51"/>
      <c r="LIS112" s="56"/>
      <c r="LIT112" s="57"/>
      <c r="LIU112" s="57"/>
      <c r="LIV112" s="58"/>
      <c r="LIW112" s="49"/>
      <c r="LIX112" s="50"/>
      <c r="LIY112" s="49"/>
      <c r="LIZ112" s="109"/>
      <c r="LJA112" s="52"/>
      <c r="LJB112" s="52"/>
      <c r="LJC112" s="55"/>
      <c r="LJD112" s="55"/>
      <c r="LJE112" s="55"/>
      <c r="LJF112" s="51"/>
      <c r="LJG112" s="51"/>
      <c r="LJH112" s="51"/>
      <c r="LJI112" s="56"/>
      <c r="LJJ112" s="57"/>
      <c r="LJK112" s="57"/>
      <c r="LJL112" s="58"/>
      <c r="LJM112" s="49"/>
      <c r="LJN112" s="50"/>
      <c r="LJO112" s="49"/>
      <c r="LJP112" s="109"/>
      <c r="LJQ112" s="52"/>
      <c r="LJR112" s="52"/>
      <c r="LJS112" s="55"/>
      <c r="LJT112" s="55"/>
      <c r="LJU112" s="55"/>
      <c r="LJV112" s="51"/>
      <c r="LJW112" s="51"/>
      <c r="LJX112" s="51"/>
      <c r="LJY112" s="56"/>
      <c r="LJZ112" s="57"/>
      <c r="LKA112" s="57"/>
      <c r="LKB112" s="58"/>
      <c r="LKC112" s="49"/>
      <c r="LKD112" s="50"/>
      <c r="LKE112" s="49"/>
      <c r="LKF112" s="109"/>
      <c r="LKG112" s="52"/>
      <c r="LKH112" s="52"/>
      <c r="LKI112" s="55"/>
      <c r="LKJ112" s="55"/>
      <c r="LKK112" s="55"/>
      <c r="LKL112" s="51"/>
      <c r="LKM112" s="51"/>
      <c r="LKN112" s="51"/>
      <c r="LKO112" s="56"/>
      <c r="LKP112" s="57"/>
      <c r="LKQ112" s="57"/>
      <c r="LKR112" s="58"/>
      <c r="LKS112" s="49"/>
      <c r="LKT112" s="50"/>
      <c r="LKU112" s="49"/>
      <c r="LKV112" s="109"/>
      <c r="LKW112" s="52"/>
      <c r="LKX112" s="52"/>
      <c r="LKY112" s="55"/>
      <c r="LKZ112" s="55"/>
      <c r="LLA112" s="55"/>
      <c r="LLB112" s="51"/>
      <c r="LLC112" s="51"/>
      <c r="LLD112" s="51"/>
      <c r="LLE112" s="56"/>
      <c r="LLF112" s="57"/>
      <c r="LLG112" s="57"/>
      <c r="LLH112" s="58"/>
      <c r="LLI112" s="49"/>
      <c r="LLJ112" s="50"/>
      <c r="LLK112" s="49"/>
      <c r="LLL112" s="109"/>
      <c r="LLM112" s="52"/>
      <c r="LLN112" s="52"/>
      <c r="LLO112" s="55"/>
      <c r="LLP112" s="55"/>
      <c r="LLQ112" s="55"/>
      <c r="LLR112" s="51"/>
      <c r="LLS112" s="51"/>
      <c r="LLT112" s="51"/>
      <c r="LLU112" s="56"/>
      <c r="LLV112" s="57"/>
      <c r="LLW112" s="57"/>
      <c r="LLX112" s="58"/>
      <c r="LLY112" s="49"/>
      <c r="LLZ112" s="50"/>
      <c r="LMA112" s="49"/>
      <c r="LMB112" s="109"/>
      <c r="LMC112" s="52"/>
      <c r="LMD112" s="52"/>
      <c r="LME112" s="55"/>
      <c r="LMF112" s="55"/>
      <c r="LMG112" s="55"/>
      <c r="LMH112" s="51"/>
      <c r="LMI112" s="51"/>
      <c r="LMJ112" s="51"/>
      <c r="LMK112" s="56"/>
      <c r="LML112" s="57"/>
      <c r="LMM112" s="57"/>
      <c r="LMN112" s="58"/>
      <c r="LMO112" s="49"/>
      <c r="LMP112" s="50"/>
      <c r="LMQ112" s="49"/>
      <c r="LMR112" s="109"/>
      <c r="LMS112" s="52"/>
      <c r="LMT112" s="52"/>
      <c r="LMU112" s="55"/>
      <c r="LMV112" s="55"/>
      <c r="LMW112" s="55"/>
      <c r="LMX112" s="51"/>
      <c r="LMY112" s="51"/>
      <c r="LMZ112" s="51"/>
      <c r="LNA112" s="56"/>
      <c r="LNB112" s="57"/>
      <c r="LNC112" s="57"/>
      <c r="LND112" s="58"/>
      <c r="LNE112" s="49"/>
      <c r="LNF112" s="50"/>
      <c r="LNG112" s="49"/>
      <c r="LNH112" s="109"/>
      <c r="LNI112" s="52"/>
      <c r="LNJ112" s="52"/>
      <c r="LNK112" s="55"/>
      <c r="LNL112" s="55"/>
      <c r="LNM112" s="55"/>
      <c r="LNN112" s="51"/>
      <c r="LNO112" s="51"/>
      <c r="LNP112" s="51"/>
      <c r="LNQ112" s="56"/>
      <c r="LNR112" s="57"/>
      <c r="LNS112" s="57"/>
      <c r="LNT112" s="58"/>
      <c r="LNU112" s="49"/>
      <c r="LNV112" s="50"/>
      <c r="LNW112" s="49"/>
      <c r="LNX112" s="109"/>
      <c r="LNY112" s="52"/>
      <c r="LNZ112" s="52"/>
      <c r="LOA112" s="55"/>
      <c r="LOB112" s="55"/>
      <c r="LOC112" s="55"/>
      <c r="LOD112" s="51"/>
      <c r="LOE112" s="51"/>
      <c r="LOF112" s="51"/>
      <c r="LOG112" s="56"/>
      <c r="LOH112" s="57"/>
      <c r="LOI112" s="57"/>
      <c r="LOJ112" s="58"/>
      <c r="LOK112" s="49"/>
      <c r="LOL112" s="50"/>
      <c r="LOM112" s="49"/>
      <c r="LON112" s="109"/>
      <c r="LOO112" s="52"/>
      <c r="LOP112" s="52"/>
      <c r="LOQ112" s="55"/>
      <c r="LOR112" s="55"/>
      <c r="LOS112" s="55"/>
      <c r="LOT112" s="51"/>
      <c r="LOU112" s="51"/>
      <c r="LOV112" s="51"/>
      <c r="LOW112" s="56"/>
      <c r="LOX112" s="57"/>
      <c r="LOY112" s="57"/>
      <c r="LOZ112" s="58"/>
      <c r="LPA112" s="49"/>
      <c r="LPB112" s="50"/>
      <c r="LPC112" s="49"/>
      <c r="LPD112" s="109"/>
      <c r="LPE112" s="52"/>
      <c r="LPF112" s="52"/>
      <c r="LPG112" s="55"/>
      <c r="LPH112" s="55"/>
      <c r="LPI112" s="55"/>
      <c r="LPJ112" s="51"/>
      <c r="LPK112" s="51"/>
      <c r="LPL112" s="51"/>
      <c r="LPM112" s="56"/>
      <c r="LPN112" s="57"/>
      <c r="LPO112" s="57"/>
      <c r="LPP112" s="58"/>
      <c r="LPQ112" s="49"/>
      <c r="LPR112" s="50"/>
      <c r="LPS112" s="49"/>
      <c r="LPT112" s="109"/>
      <c r="LPU112" s="52"/>
      <c r="LPV112" s="52"/>
      <c r="LPW112" s="55"/>
      <c r="LPX112" s="55"/>
      <c r="LPY112" s="55"/>
      <c r="LPZ112" s="51"/>
      <c r="LQA112" s="51"/>
      <c r="LQB112" s="51"/>
      <c r="LQC112" s="56"/>
      <c r="LQD112" s="57"/>
      <c r="LQE112" s="57"/>
      <c r="LQF112" s="58"/>
      <c r="LQG112" s="49"/>
      <c r="LQH112" s="50"/>
      <c r="LQI112" s="49"/>
      <c r="LQJ112" s="109"/>
      <c r="LQK112" s="52"/>
      <c r="LQL112" s="52"/>
      <c r="LQM112" s="55"/>
      <c r="LQN112" s="55"/>
      <c r="LQO112" s="55"/>
      <c r="LQP112" s="51"/>
      <c r="LQQ112" s="51"/>
      <c r="LQR112" s="51"/>
      <c r="LQS112" s="56"/>
      <c r="LQT112" s="57"/>
      <c r="LQU112" s="57"/>
      <c r="LQV112" s="58"/>
      <c r="LQW112" s="49"/>
      <c r="LQX112" s="50"/>
      <c r="LQY112" s="49"/>
      <c r="LQZ112" s="109"/>
      <c r="LRA112" s="52"/>
      <c r="LRB112" s="52"/>
      <c r="LRC112" s="55"/>
      <c r="LRD112" s="55"/>
      <c r="LRE112" s="55"/>
      <c r="LRF112" s="51"/>
      <c r="LRG112" s="51"/>
      <c r="LRH112" s="51"/>
      <c r="LRI112" s="56"/>
      <c r="LRJ112" s="57"/>
      <c r="LRK112" s="57"/>
      <c r="LRL112" s="58"/>
      <c r="LRM112" s="49"/>
      <c r="LRN112" s="50"/>
      <c r="LRO112" s="49"/>
      <c r="LRP112" s="109"/>
      <c r="LRQ112" s="52"/>
      <c r="LRR112" s="52"/>
      <c r="LRS112" s="55"/>
      <c r="LRT112" s="55"/>
      <c r="LRU112" s="55"/>
      <c r="LRV112" s="51"/>
      <c r="LRW112" s="51"/>
      <c r="LRX112" s="51"/>
      <c r="LRY112" s="56"/>
      <c r="LRZ112" s="57"/>
      <c r="LSA112" s="57"/>
      <c r="LSB112" s="58"/>
      <c r="LSC112" s="49"/>
      <c r="LSD112" s="50"/>
      <c r="LSE112" s="49"/>
      <c r="LSF112" s="109"/>
      <c r="LSG112" s="52"/>
      <c r="LSH112" s="52"/>
      <c r="LSI112" s="55"/>
      <c r="LSJ112" s="55"/>
      <c r="LSK112" s="55"/>
      <c r="LSL112" s="51"/>
      <c r="LSM112" s="51"/>
      <c r="LSN112" s="51"/>
      <c r="LSO112" s="56"/>
      <c r="LSP112" s="57"/>
      <c r="LSQ112" s="57"/>
      <c r="LSR112" s="58"/>
      <c r="LSS112" s="49"/>
      <c r="LST112" s="50"/>
      <c r="LSU112" s="49"/>
      <c r="LSV112" s="109"/>
      <c r="LSW112" s="52"/>
      <c r="LSX112" s="52"/>
      <c r="LSY112" s="55"/>
      <c r="LSZ112" s="55"/>
      <c r="LTA112" s="55"/>
      <c r="LTB112" s="51"/>
      <c r="LTC112" s="51"/>
      <c r="LTD112" s="51"/>
      <c r="LTE112" s="56"/>
      <c r="LTF112" s="57"/>
      <c r="LTG112" s="57"/>
      <c r="LTH112" s="58"/>
      <c r="LTI112" s="49"/>
      <c r="LTJ112" s="50"/>
      <c r="LTK112" s="49"/>
      <c r="LTL112" s="109"/>
      <c r="LTM112" s="52"/>
      <c r="LTN112" s="52"/>
      <c r="LTO112" s="55"/>
      <c r="LTP112" s="55"/>
      <c r="LTQ112" s="55"/>
      <c r="LTR112" s="51"/>
      <c r="LTS112" s="51"/>
      <c r="LTT112" s="51"/>
      <c r="LTU112" s="56"/>
      <c r="LTV112" s="57"/>
      <c r="LTW112" s="57"/>
      <c r="LTX112" s="58"/>
      <c r="LTY112" s="49"/>
      <c r="LTZ112" s="50"/>
      <c r="LUA112" s="49"/>
      <c r="LUB112" s="109"/>
      <c r="LUC112" s="52"/>
      <c r="LUD112" s="52"/>
      <c r="LUE112" s="55"/>
      <c r="LUF112" s="55"/>
      <c r="LUG112" s="55"/>
      <c r="LUH112" s="51"/>
      <c r="LUI112" s="51"/>
      <c r="LUJ112" s="51"/>
      <c r="LUK112" s="56"/>
      <c r="LUL112" s="57"/>
      <c r="LUM112" s="57"/>
      <c r="LUN112" s="58"/>
      <c r="LUO112" s="49"/>
      <c r="LUP112" s="50"/>
      <c r="LUQ112" s="49"/>
      <c r="LUR112" s="109"/>
      <c r="LUS112" s="52"/>
      <c r="LUT112" s="52"/>
      <c r="LUU112" s="55"/>
      <c r="LUV112" s="55"/>
      <c r="LUW112" s="55"/>
      <c r="LUX112" s="51"/>
      <c r="LUY112" s="51"/>
      <c r="LUZ112" s="51"/>
      <c r="LVA112" s="56"/>
      <c r="LVB112" s="57"/>
      <c r="LVC112" s="57"/>
      <c r="LVD112" s="58"/>
      <c r="LVE112" s="49"/>
      <c r="LVF112" s="50"/>
      <c r="LVG112" s="49"/>
      <c r="LVH112" s="109"/>
      <c r="LVI112" s="52"/>
      <c r="LVJ112" s="52"/>
      <c r="LVK112" s="55"/>
      <c r="LVL112" s="55"/>
      <c r="LVM112" s="55"/>
      <c r="LVN112" s="51"/>
      <c r="LVO112" s="51"/>
      <c r="LVP112" s="51"/>
      <c r="LVQ112" s="56"/>
      <c r="LVR112" s="57"/>
      <c r="LVS112" s="57"/>
      <c r="LVT112" s="58"/>
      <c r="LVU112" s="49"/>
      <c r="LVV112" s="50"/>
      <c r="LVW112" s="49"/>
      <c r="LVX112" s="109"/>
      <c r="LVY112" s="52"/>
      <c r="LVZ112" s="52"/>
      <c r="LWA112" s="55"/>
      <c r="LWB112" s="55"/>
      <c r="LWC112" s="55"/>
      <c r="LWD112" s="51"/>
      <c r="LWE112" s="51"/>
      <c r="LWF112" s="51"/>
      <c r="LWG112" s="56"/>
      <c r="LWH112" s="57"/>
      <c r="LWI112" s="57"/>
      <c r="LWJ112" s="58"/>
      <c r="LWK112" s="49"/>
      <c r="LWL112" s="50"/>
      <c r="LWM112" s="49"/>
      <c r="LWN112" s="109"/>
      <c r="LWO112" s="52"/>
      <c r="LWP112" s="52"/>
      <c r="LWQ112" s="55"/>
      <c r="LWR112" s="55"/>
      <c r="LWS112" s="55"/>
      <c r="LWT112" s="51"/>
      <c r="LWU112" s="51"/>
      <c r="LWV112" s="51"/>
      <c r="LWW112" s="56"/>
      <c r="LWX112" s="57"/>
      <c r="LWY112" s="57"/>
      <c r="LWZ112" s="58"/>
      <c r="LXA112" s="49"/>
      <c r="LXB112" s="50"/>
      <c r="LXC112" s="49"/>
      <c r="LXD112" s="109"/>
      <c r="LXE112" s="52"/>
      <c r="LXF112" s="52"/>
      <c r="LXG112" s="55"/>
      <c r="LXH112" s="55"/>
      <c r="LXI112" s="55"/>
      <c r="LXJ112" s="51"/>
      <c r="LXK112" s="51"/>
      <c r="LXL112" s="51"/>
      <c r="LXM112" s="56"/>
      <c r="LXN112" s="57"/>
      <c r="LXO112" s="57"/>
      <c r="LXP112" s="58"/>
      <c r="LXQ112" s="49"/>
      <c r="LXR112" s="50"/>
      <c r="LXS112" s="49"/>
      <c r="LXT112" s="109"/>
      <c r="LXU112" s="52"/>
      <c r="LXV112" s="52"/>
      <c r="LXW112" s="55"/>
      <c r="LXX112" s="55"/>
      <c r="LXY112" s="55"/>
      <c r="LXZ112" s="51"/>
      <c r="LYA112" s="51"/>
      <c r="LYB112" s="51"/>
      <c r="LYC112" s="56"/>
      <c r="LYD112" s="57"/>
      <c r="LYE112" s="57"/>
      <c r="LYF112" s="58"/>
      <c r="LYG112" s="49"/>
      <c r="LYH112" s="50"/>
      <c r="LYI112" s="49"/>
      <c r="LYJ112" s="109"/>
      <c r="LYK112" s="52"/>
      <c r="LYL112" s="52"/>
      <c r="LYM112" s="55"/>
      <c r="LYN112" s="55"/>
      <c r="LYO112" s="55"/>
      <c r="LYP112" s="51"/>
      <c r="LYQ112" s="51"/>
      <c r="LYR112" s="51"/>
      <c r="LYS112" s="56"/>
      <c r="LYT112" s="57"/>
      <c r="LYU112" s="57"/>
      <c r="LYV112" s="58"/>
      <c r="LYW112" s="49"/>
      <c r="LYX112" s="50"/>
      <c r="LYY112" s="49"/>
      <c r="LYZ112" s="109"/>
      <c r="LZA112" s="52"/>
      <c r="LZB112" s="52"/>
      <c r="LZC112" s="55"/>
      <c r="LZD112" s="55"/>
      <c r="LZE112" s="55"/>
      <c r="LZF112" s="51"/>
      <c r="LZG112" s="51"/>
      <c r="LZH112" s="51"/>
      <c r="LZI112" s="56"/>
      <c r="LZJ112" s="57"/>
      <c r="LZK112" s="57"/>
      <c r="LZL112" s="58"/>
      <c r="LZM112" s="49"/>
      <c r="LZN112" s="50"/>
      <c r="LZO112" s="49"/>
      <c r="LZP112" s="109"/>
      <c r="LZQ112" s="52"/>
      <c r="LZR112" s="52"/>
      <c r="LZS112" s="55"/>
      <c r="LZT112" s="55"/>
      <c r="LZU112" s="55"/>
      <c r="LZV112" s="51"/>
      <c r="LZW112" s="51"/>
      <c r="LZX112" s="51"/>
      <c r="LZY112" s="56"/>
      <c r="LZZ112" s="57"/>
      <c r="MAA112" s="57"/>
      <c r="MAB112" s="58"/>
      <c r="MAC112" s="49"/>
      <c r="MAD112" s="50"/>
      <c r="MAE112" s="49"/>
      <c r="MAF112" s="109"/>
      <c r="MAG112" s="52"/>
      <c r="MAH112" s="52"/>
      <c r="MAI112" s="55"/>
      <c r="MAJ112" s="55"/>
      <c r="MAK112" s="55"/>
      <c r="MAL112" s="51"/>
      <c r="MAM112" s="51"/>
      <c r="MAN112" s="51"/>
      <c r="MAO112" s="56"/>
      <c r="MAP112" s="57"/>
      <c r="MAQ112" s="57"/>
      <c r="MAR112" s="58"/>
      <c r="MAS112" s="49"/>
      <c r="MAT112" s="50"/>
      <c r="MAU112" s="49"/>
      <c r="MAV112" s="109"/>
      <c r="MAW112" s="52"/>
      <c r="MAX112" s="52"/>
      <c r="MAY112" s="55"/>
      <c r="MAZ112" s="55"/>
      <c r="MBA112" s="55"/>
      <c r="MBB112" s="51"/>
      <c r="MBC112" s="51"/>
      <c r="MBD112" s="51"/>
      <c r="MBE112" s="56"/>
      <c r="MBF112" s="57"/>
      <c r="MBG112" s="57"/>
      <c r="MBH112" s="58"/>
      <c r="MBI112" s="49"/>
      <c r="MBJ112" s="50"/>
      <c r="MBK112" s="49"/>
      <c r="MBL112" s="109"/>
      <c r="MBM112" s="52"/>
      <c r="MBN112" s="52"/>
      <c r="MBO112" s="55"/>
      <c r="MBP112" s="55"/>
      <c r="MBQ112" s="55"/>
      <c r="MBR112" s="51"/>
      <c r="MBS112" s="51"/>
      <c r="MBT112" s="51"/>
      <c r="MBU112" s="56"/>
      <c r="MBV112" s="57"/>
      <c r="MBW112" s="57"/>
      <c r="MBX112" s="58"/>
      <c r="MBY112" s="49"/>
      <c r="MBZ112" s="50"/>
      <c r="MCA112" s="49"/>
      <c r="MCB112" s="109"/>
      <c r="MCC112" s="52"/>
      <c r="MCD112" s="52"/>
      <c r="MCE112" s="55"/>
      <c r="MCF112" s="55"/>
      <c r="MCG112" s="55"/>
      <c r="MCH112" s="51"/>
      <c r="MCI112" s="51"/>
      <c r="MCJ112" s="51"/>
      <c r="MCK112" s="56"/>
      <c r="MCL112" s="57"/>
      <c r="MCM112" s="57"/>
      <c r="MCN112" s="58"/>
      <c r="MCO112" s="49"/>
      <c r="MCP112" s="50"/>
      <c r="MCQ112" s="49"/>
      <c r="MCR112" s="109"/>
      <c r="MCS112" s="52"/>
      <c r="MCT112" s="52"/>
      <c r="MCU112" s="55"/>
      <c r="MCV112" s="55"/>
      <c r="MCW112" s="55"/>
      <c r="MCX112" s="51"/>
      <c r="MCY112" s="51"/>
      <c r="MCZ112" s="51"/>
      <c r="MDA112" s="56"/>
      <c r="MDB112" s="57"/>
      <c r="MDC112" s="57"/>
      <c r="MDD112" s="58"/>
      <c r="MDE112" s="49"/>
      <c r="MDF112" s="50"/>
      <c r="MDG112" s="49"/>
      <c r="MDH112" s="109"/>
      <c r="MDI112" s="52"/>
      <c r="MDJ112" s="52"/>
      <c r="MDK112" s="55"/>
      <c r="MDL112" s="55"/>
      <c r="MDM112" s="55"/>
      <c r="MDN112" s="51"/>
      <c r="MDO112" s="51"/>
      <c r="MDP112" s="51"/>
      <c r="MDQ112" s="56"/>
      <c r="MDR112" s="57"/>
      <c r="MDS112" s="57"/>
      <c r="MDT112" s="58"/>
      <c r="MDU112" s="49"/>
      <c r="MDV112" s="50"/>
      <c r="MDW112" s="49"/>
      <c r="MDX112" s="109"/>
      <c r="MDY112" s="52"/>
      <c r="MDZ112" s="52"/>
      <c r="MEA112" s="55"/>
      <c r="MEB112" s="55"/>
      <c r="MEC112" s="55"/>
      <c r="MED112" s="51"/>
      <c r="MEE112" s="51"/>
      <c r="MEF112" s="51"/>
      <c r="MEG112" s="56"/>
      <c r="MEH112" s="57"/>
      <c r="MEI112" s="57"/>
      <c r="MEJ112" s="58"/>
      <c r="MEK112" s="49"/>
      <c r="MEL112" s="50"/>
      <c r="MEM112" s="49"/>
      <c r="MEN112" s="109"/>
      <c r="MEO112" s="52"/>
      <c r="MEP112" s="52"/>
      <c r="MEQ112" s="55"/>
      <c r="MER112" s="55"/>
      <c r="MES112" s="55"/>
      <c r="MET112" s="51"/>
      <c r="MEU112" s="51"/>
      <c r="MEV112" s="51"/>
      <c r="MEW112" s="56"/>
      <c r="MEX112" s="57"/>
      <c r="MEY112" s="57"/>
      <c r="MEZ112" s="58"/>
      <c r="MFA112" s="49"/>
      <c r="MFB112" s="50"/>
      <c r="MFC112" s="49"/>
      <c r="MFD112" s="109"/>
      <c r="MFE112" s="52"/>
      <c r="MFF112" s="52"/>
      <c r="MFG112" s="55"/>
      <c r="MFH112" s="55"/>
      <c r="MFI112" s="55"/>
      <c r="MFJ112" s="51"/>
      <c r="MFK112" s="51"/>
      <c r="MFL112" s="51"/>
      <c r="MFM112" s="56"/>
      <c r="MFN112" s="57"/>
      <c r="MFO112" s="57"/>
      <c r="MFP112" s="58"/>
      <c r="MFQ112" s="49"/>
      <c r="MFR112" s="50"/>
      <c r="MFS112" s="49"/>
      <c r="MFT112" s="109"/>
      <c r="MFU112" s="52"/>
      <c r="MFV112" s="52"/>
      <c r="MFW112" s="55"/>
      <c r="MFX112" s="55"/>
      <c r="MFY112" s="55"/>
      <c r="MFZ112" s="51"/>
      <c r="MGA112" s="51"/>
      <c r="MGB112" s="51"/>
      <c r="MGC112" s="56"/>
      <c r="MGD112" s="57"/>
      <c r="MGE112" s="57"/>
      <c r="MGF112" s="58"/>
      <c r="MGG112" s="49"/>
      <c r="MGH112" s="50"/>
      <c r="MGI112" s="49"/>
      <c r="MGJ112" s="109"/>
      <c r="MGK112" s="52"/>
      <c r="MGL112" s="52"/>
      <c r="MGM112" s="55"/>
      <c r="MGN112" s="55"/>
      <c r="MGO112" s="55"/>
      <c r="MGP112" s="51"/>
      <c r="MGQ112" s="51"/>
      <c r="MGR112" s="51"/>
      <c r="MGS112" s="56"/>
      <c r="MGT112" s="57"/>
      <c r="MGU112" s="57"/>
      <c r="MGV112" s="58"/>
      <c r="MGW112" s="49"/>
      <c r="MGX112" s="50"/>
      <c r="MGY112" s="49"/>
      <c r="MGZ112" s="109"/>
      <c r="MHA112" s="52"/>
      <c r="MHB112" s="52"/>
      <c r="MHC112" s="55"/>
      <c r="MHD112" s="55"/>
      <c r="MHE112" s="55"/>
      <c r="MHF112" s="51"/>
      <c r="MHG112" s="51"/>
      <c r="MHH112" s="51"/>
      <c r="MHI112" s="56"/>
      <c r="MHJ112" s="57"/>
      <c r="MHK112" s="57"/>
      <c r="MHL112" s="58"/>
      <c r="MHM112" s="49"/>
      <c r="MHN112" s="50"/>
      <c r="MHO112" s="49"/>
      <c r="MHP112" s="109"/>
      <c r="MHQ112" s="52"/>
      <c r="MHR112" s="52"/>
      <c r="MHS112" s="55"/>
      <c r="MHT112" s="55"/>
      <c r="MHU112" s="55"/>
      <c r="MHV112" s="51"/>
      <c r="MHW112" s="51"/>
      <c r="MHX112" s="51"/>
      <c r="MHY112" s="56"/>
      <c r="MHZ112" s="57"/>
      <c r="MIA112" s="57"/>
      <c r="MIB112" s="58"/>
      <c r="MIC112" s="49"/>
      <c r="MID112" s="50"/>
      <c r="MIE112" s="49"/>
      <c r="MIF112" s="109"/>
      <c r="MIG112" s="52"/>
      <c r="MIH112" s="52"/>
      <c r="MII112" s="55"/>
      <c r="MIJ112" s="55"/>
      <c r="MIK112" s="55"/>
      <c r="MIL112" s="51"/>
      <c r="MIM112" s="51"/>
      <c r="MIN112" s="51"/>
      <c r="MIO112" s="56"/>
      <c r="MIP112" s="57"/>
      <c r="MIQ112" s="57"/>
      <c r="MIR112" s="58"/>
      <c r="MIS112" s="49"/>
      <c r="MIT112" s="50"/>
      <c r="MIU112" s="49"/>
      <c r="MIV112" s="109"/>
      <c r="MIW112" s="52"/>
      <c r="MIX112" s="52"/>
      <c r="MIY112" s="55"/>
      <c r="MIZ112" s="55"/>
      <c r="MJA112" s="55"/>
      <c r="MJB112" s="51"/>
      <c r="MJC112" s="51"/>
      <c r="MJD112" s="51"/>
      <c r="MJE112" s="56"/>
      <c r="MJF112" s="57"/>
      <c r="MJG112" s="57"/>
      <c r="MJH112" s="58"/>
      <c r="MJI112" s="49"/>
      <c r="MJJ112" s="50"/>
      <c r="MJK112" s="49"/>
      <c r="MJL112" s="109"/>
      <c r="MJM112" s="52"/>
      <c r="MJN112" s="52"/>
      <c r="MJO112" s="55"/>
      <c r="MJP112" s="55"/>
      <c r="MJQ112" s="55"/>
      <c r="MJR112" s="51"/>
      <c r="MJS112" s="51"/>
      <c r="MJT112" s="51"/>
      <c r="MJU112" s="56"/>
      <c r="MJV112" s="57"/>
      <c r="MJW112" s="57"/>
      <c r="MJX112" s="58"/>
      <c r="MJY112" s="49"/>
      <c r="MJZ112" s="50"/>
      <c r="MKA112" s="49"/>
      <c r="MKB112" s="109"/>
      <c r="MKC112" s="52"/>
      <c r="MKD112" s="52"/>
      <c r="MKE112" s="55"/>
      <c r="MKF112" s="55"/>
      <c r="MKG112" s="55"/>
      <c r="MKH112" s="51"/>
      <c r="MKI112" s="51"/>
      <c r="MKJ112" s="51"/>
      <c r="MKK112" s="56"/>
      <c r="MKL112" s="57"/>
      <c r="MKM112" s="57"/>
      <c r="MKN112" s="58"/>
      <c r="MKO112" s="49"/>
      <c r="MKP112" s="50"/>
      <c r="MKQ112" s="49"/>
      <c r="MKR112" s="109"/>
      <c r="MKS112" s="52"/>
      <c r="MKT112" s="52"/>
      <c r="MKU112" s="55"/>
      <c r="MKV112" s="55"/>
      <c r="MKW112" s="55"/>
      <c r="MKX112" s="51"/>
      <c r="MKY112" s="51"/>
      <c r="MKZ112" s="51"/>
      <c r="MLA112" s="56"/>
      <c r="MLB112" s="57"/>
      <c r="MLC112" s="57"/>
      <c r="MLD112" s="58"/>
      <c r="MLE112" s="49"/>
      <c r="MLF112" s="50"/>
      <c r="MLG112" s="49"/>
      <c r="MLH112" s="109"/>
      <c r="MLI112" s="52"/>
      <c r="MLJ112" s="52"/>
      <c r="MLK112" s="55"/>
      <c r="MLL112" s="55"/>
      <c r="MLM112" s="55"/>
      <c r="MLN112" s="51"/>
      <c r="MLO112" s="51"/>
      <c r="MLP112" s="51"/>
      <c r="MLQ112" s="56"/>
      <c r="MLR112" s="57"/>
      <c r="MLS112" s="57"/>
      <c r="MLT112" s="58"/>
      <c r="MLU112" s="49"/>
      <c r="MLV112" s="50"/>
      <c r="MLW112" s="49"/>
      <c r="MLX112" s="109"/>
      <c r="MLY112" s="52"/>
      <c r="MLZ112" s="52"/>
      <c r="MMA112" s="55"/>
      <c r="MMB112" s="55"/>
      <c r="MMC112" s="55"/>
      <c r="MMD112" s="51"/>
      <c r="MME112" s="51"/>
      <c r="MMF112" s="51"/>
      <c r="MMG112" s="56"/>
      <c r="MMH112" s="57"/>
      <c r="MMI112" s="57"/>
      <c r="MMJ112" s="58"/>
      <c r="MMK112" s="49"/>
      <c r="MML112" s="50"/>
      <c r="MMM112" s="49"/>
      <c r="MMN112" s="109"/>
      <c r="MMO112" s="52"/>
      <c r="MMP112" s="52"/>
      <c r="MMQ112" s="55"/>
      <c r="MMR112" s="55"/>
      <c r="MMS112" s="55"/>
      <c r="MMT112" s="51"/>
      <c r="MMU112" s="51"/>
      <c r="MMV112" s="51"/>
      <c r="MMW112" s="56"/>
      <c r="MMX112" s="57"/>
      <c r="MMY112" s="57"/>
      <c r="MMZ112" s="58"/>
      <c r="MNA112" s="49"/>
      <c r="MNB112" s="50"/>
      <c r="MNC112" s="49"/>
      <c r="MND112" s="109"/>
      <c r="MNE112" s="52"/>
      <c r="MNF112" s="52"/>
      <c r="MNG112" s="55"/>
      <c r="MNH112" s="55"/>
      <c r="MNI112" s="55"/>
      <c r="MNJ112" s="51"/>
      <c r="MNK112" s="51"/>
      <c r="MNL112" s="51"/>
      <c r="MNM112" s="56"/>
      <c r="MNN112" s="57"/>
      <c r="MNO112" s="57"/>
      <c r="MNP112" s="58"/>
      <c r="MNQ112" s="49"/>
      <c r="MNR112" s="50"/>
      <c r="MNS112" s="49"/>
      <c r="MNT112" s="109"/>
      <c r="MNU112" s="52"/>
      <c r="MNV112" s="52"/>
      <c r="MNW112" s="55"/>
      <c r="MNX112" s="55"/>
      <c r="MNY112" s="55"/>
      <c r="MNZ112" s="51"/>
      <c r="MOA112" s="51"/>
      <c r="MOB112" s="51"/>
      <c r="MOC112" s="56"/>
      <c r="MOD112" s="57"/>
      <c r="MOE112" s="57"/>
      <c r="MOF112" s="58"/>
      <c r="MOG112" s="49"/>
      <c r="MOH112" s="50"/>
      <c r="MOI112" s="49"/>
      <c r="MOJ112" s="109"/>
      <c r="MOK112" s="52"/>
      <c r="MOL112" s="52"/>
      <c r="MOM112" s="55"/>
      <c r="MON112" s="55"/>
      <c r="MOO112" s="55"/>
      <c r="MOP112" s="51"/>
      <c r="MOQ112" s="51"/>
      <c r="MOR112" s="51"/>
      <c r="MOS112" s="56"/>
      <c r="MOT112" s="57"/>
      <c r="MOU112" s="57"/>
      <c r="MOV112" s="58"/>
      <c r="MOW112" s="49"/>
      <c r="MOX112" s="50"/>
      <c r="MOY112" s="49"/>
      <c r="MOZ112" s="109"/>
      <c r="MPA112" s="52"/>
      <c r="MPB112" s="52"/>
      <c r="MPC112" s="55"/>
      <c r="MPD112" s="55"/>
      <c r="MPE112" s="55"/>
      <c r="MPF112" s="51"/>
      <c r="MPG112" s="51"/>
      <c r="MPH112" s="51"/>
      <c r="MPI112" s="56"/>
      <c r="MPJ112" s="57"/>
      <c r="MPK112" s="57"/>
      <c r="MPL112" s="58"/>
      <c r="MPM112" s="49"/>
      <c r="MPN112" s="50"/>
      <c r="MPO112" s="49"/>
      <c r="MPP112" s="109"/>
      <c r="MPQ112" s="52"/>
      <c r="MPR112" s="52"/>
      <c r="MPS112" s="55"/>
      <c r="MPT112" s="55"/>
      <c r="MPU112" s="55"/>
      <c r="MPV112" s="51"/>
      <c r="MPW112" s="51"/>
      <c r="MPX112" s="51"/>
      <c r="MPY112" s="56"/>
      <c r="MPZ112" s="57"/>
      <c r="MQA112" s="57"/>
      <c r="MQB112" s="58"/>
      <c r="MQC112" s="49"/>
      <c r="MQD112" s="50"/>
      <c r="MQE112" s="49"/>
      <c r="MQF112" s="109"/>
      <c r="MQG112" s="52"/>
      <c r="MQH112" s="52"/>
      <c r="MQI112" s="55"/>
      <c r="MQJ112" s="55"/>
      <c r="MQK112" s="55"/>
      <c r="MQL112" s="51"/>
      <c r="MQM112" s="51"/>
      <c r="MQN112" s="51"/>
      <c r="MQO112" s="56"/>
      <c r="MQP112" s="57"/>
      <c r="MQQ112" s="57"/>
      <c r="MQR112" s="58"/>
      <c r="MQS112" s="49"/>
      <c r="MQT112" s="50"/>
      <c r="MQU112" s="49"/>
      <c r="MQV112" s="109"/>
      <c r="MQW112" s="52"/>
      <c r="MQX112" s="52"/>
      <c r="MQY112" s="55"/>
      <c r="MQZ112" s="55"/>
      <c r="MRA112" s="55"/>
      <c r="MRB112" s="51"/>
      <c r="MRC112" s="51"/>
      <c r="MRD112" s="51"/>
      <c r="MRE112" s="56"/>
      <c r="MRF112" s="57"/>
      <c r="MRG112" s="57"/>
      <c r="MRH112" s="58"/>
      <c r="MRI112" s="49"/>
      <c r="MRJ112" s="50"/>
      <c r="MRK112" s="49"/>
      <c r="MRL112" s="109"/>
      <c r="MRM112" s="52"/>
      <c r="MRN112" s="52"/>
      <c r="MRO112" s="55"/>
      <c r="MRP112" s="55"/>
      <c r="MRQ112" s="55"/>
      <c r="MRR112" s="51"/>
      <c r="MRS112" s="51"/>
      <c r="MRT112" s="51"/>
      <c r="MRU112" s="56"/>
      <c r="MRV112" s="57"/>
      <c r="MRW112" s="57"/>
      <c r="MRX112" s="58"/>
      <c r="MRY112" s="49"/>
      <c r="MRZ112" s="50"/>
      <c r="MSA112" s="49"/>
      <c r="MSB112" s="109"/>
      <c r="MSC112" s="52"/>
      <c r="MSD112" s="52"/>
      <c r="MSE112" s="55"/>
      <c r="MSF112" s="55"/>
      <c r="MSG112" s="55"/>
      <c r="MSH112" s="51"/>
      <c r="MSI112" s="51"/>
      <c r="MSJ112" s="51"/>
      <c r="MSK112" s="56"/>
      <c r="MSL112" s="57"/>
      <c r="MSM112" s="57"/>
      <c r="MSN112" s="58"/>
      <c r="MSO112" s="49"/>
      <c r="MSP112" s="50"/>
      <c r="MSQ112" s="49"/>
      <c r="MSR112" s="109"/>
      <c r="MSS112" s="52"/>
      <c r="MST112" s="52"/>
      <c r="MSU112" s="55"/>
      <c r="MSV112" s="55"/>
      <c r="MSW112" s="55"/>
      <c r="MSX112" s="51"/>
      <c r="MSY112" s="51"/>
      <c r="MSZ112" s="51"/>
      <c r="MTA112" s="56"/>
      <c r="MTB112" s="57"/>
      <c r="MTC112" s="57"/>
      <c r="MTD112" s="58"/>
      <c r="MTE112" s="49"/>
      <c r="MTF112" s="50"/>
      <c r="MTG112" s="49"/>
      <c r="MTH112" s="109"/>
      <c r="MTI112" s="52"/>
      <c r="MTJ112" s="52"/>
      <c r="MTK112" s="55"/>
      <c r="MTL112" s="55"/>
      <c r="MTM112" s="55"/>
      <c r="MTN112" s="51"/>
      <c r="MTO112" s="51"/>
      <c r="MTP112" s="51"/>
      <c r="MTQ112" s="56"/>
      <c r="MTR112" s="57"/>
      <c r="MTS112" s="57"/>
      <c r="MTT112" s="58"/>
      <c r="MTU112" s="49"/>
      <c r="MTV112" s="50"/>
      <c r="MTW112" s="49"/>
      <c r="MTX112" s="109"/>
      <c r="MTY112" s="52"/>
      <c r="MTZ112" s="52"/>
      <c r="MUA112" s="55"/>
      <c r="MUB112" s="55"/>
      <c r="MUC112" s="55"/>
      <c r="MUD112" s="51"/>
      <c r="MUE112" s="51"/>
      <c r="MUF112" s="51"/>
      <c r="MUG112" s="56"/>
      <c r="MUH112" s="57"/>
      <c r="MUI112" s="57"/>
      <c r="MUJ112" s="58"/>
      <c r="MUK112" s="49"/>
      <c r="MUL112" s="50"/>
      <c r="MUM112" s="49"/>
      <c r="MUN112" s="109"/>
      <c r="MUO112" s="52"/>
      <c r="MUP112" s="52"/>
      <c r="MUQ112" s="55"/>
      <c r="MUR112" s="55"/>
      <c r="MUS112" s="55"/>
      <c r="MUT112" s="51"/>
      <c r="MUU112" s="51"/>
      <c r="MUV112" s="51"/>
      <c r="MUW112" s="56"/>
      <c r="MUX112" s="57"/>
      <c r="MUY112" s="57"/>
      <c r="MUZ112" s="58"/>
      <c r="MVA112" s="49"/>
      <c r="MVB112" s="50"/>
      <c r="MVC112" s="49"/>
      <c r="MVD112" s="109"/>
      <c r="MVE112" s="52"/>
      <c r="MVF112" s="52"/>
      <c r="MVG112" s="55"/>
      <c r="MVH112" s="55"/>
      <c r="MVI112" s="55"/>
      <c r="MVJ112" s="51"/>
      <c r="MVK112" s="51"/>
      <c r="MVL112" s="51"/>
      <c r="MVM112" s="56"/>
      <c r="MVN112" s="57"/>
      <c r="MVO112" s="57"/>
      <c r="MVP112" s="58"/>
      <c r="MVQ112" s="49"/>
      <c r="MVR112" s="50"/>
      <c r="MVS112" s="49"/>
      <c r="MVT112" s="109"/>
      <c r="MVU112" s="52"/>
      <c r="MVV112" s="52"/>
      <c r="MVW112" s="55"/>
      <c r="MVX112" s="55"/>
      <c r="MVY112" s="55"/>
      <c r="MVZ112" s="51"/>
      <c r="MWA112" s="51"/>
      <c r="MWB112" s="51"/>
      <c r="MWC112" s="56"/>
      <c r="MWD112" s="57"/>
      <c r="MWE112" s="57"/>
      <c r="MWF112" s="58"/>
      <c r="MWG112" s="49"/>
      <c r="MWH112" s="50"/>
      <c r="MWI112" s="49"/>
      <c r="MWJ112" s="109"/>
      <c r="MWK112" s="52"/>
      <c r="MWL112" s="52"/>
      <c r="MWM112" s="55"/>
      <c r="MWN112" s="55"/>
      <c r="MWO112" s="55"/>
      <c r="MWP112" s="51"/>
      <c r="MWQ112" s="51"/>
      <c r="MWR112" s="51"/>
      <c r="MWS112" s="56"/>
      <c r="MWT112" s="57"/>
      <c r="MWU112" s="57"/>
      <c r="MWV112" s="58"/>
      <c r="MWW112" s="49"/>
      <c r="MWX112" s="50"/>
      <c r="MWY112" s="49"/>
      <c r="MWZ112" s="109"/>
      <c r="MXA112" s="52"/>
      <c r="MXB112" s="52"/>
      <c r="MXC112" s="55"/>
      <c r="MXD112" s="55"/>
      <c r="MXE112" s="55"/>
      <c r="MXF112" s="51"/>
      <c r="MXG112" s="51"/>
      <c r="MXH112" s="51"/>
      <c r="MXI112" s="56"/>
      <c r="MXJ112" s="57"/>
      <c r="MXK112" s="57"/>
      <c r="MXL112" s="58"/>
      <c r="MXM112" s="49"/>
      <c r="MXN112" s="50"/>
      <c r="MXO112" s="49"/>
      <c r="MXP112" s="109"/>
      <c r="MXQ112" s="52"/>
      <c r="MXR112" s="52"/>
      <c r="MXS112" s="55"/>
      <c r="MXT112" s="55"/>
      <c r="MXU112" s="55"/>
      <c r="MXV112" s="51"/>
      <c r="MXW112" s="51"/>
      <c r="MXX112" s="51"/>
      <c r="MXY112" s="56"/>
      <c r="MXZ112" s="57"/>
      <c r="MYA112" s="57"/>
      <c r="MYB112" s="58"/>
      <c r="MYC112" s="49"/>
      <c r="MYD112" s="50"/>
      <c r="MYE112" s="49"/>
      <c r="MYF112" s="109"/>
      <c r="MYG112" s="52"/>
      <c r="MYH112" s="52"/>
      <c r="MYI112" s="55"/>
      <c r="MYJ112" s="55"/>
      <c r="MYK112" s="55"/>
      <c r="MYL112" s="51"/>
      <c r="MYM112" s="51"/>
      <c r="MYN112" s="51"/>
      <c r="MYO112" s="56"/>
      <c r="MYP112" s="57"/>
      <c r="MYQ112" s="57"/>
      <c r="MYR112" s="58"/>
      <c r="MYS112" s="49"/>
      <c r="MYT112" s="50"/>
      <c r="MYU112" s="49"/>
      <c r="MYV112" s="109"/>
      <c r="MYW112" s="52"/>
      <c r="MYX112" s="52"/>
      <c r="MYY112" s="55"/>
      <c r="MYZ112" s="55"/>
      <c r="MZA112" s="55"/>
      <c r="MZB112" s="51"/>
      <c r="MZC112" s="51"/>
      <c r="MZD112" s="51"/>
      <c r="MZE112" s="56"/>
      <c r="MZF112" s="57"/>
      <c r="MZG112" s="57"/>
      <c r="MZH112" s="58"/>
      <c r="MZI112" s="49"/>
      <c r="MZJ112" s="50"/>
      <c r="MZK112" s="49"/>
      <c r="MZL112" s="109"/>
      <c r="MZM112" s="52"/>
      <c r="MZN112" s="52"/>
      <c r="MZO112" s="55"/>
      <c r="MZP112" s="55"/>
      <c r="MZQ112" s="55"/>
      <c r="MZR112" s="51"/>
      <c r="MZS112" s="51"/>
      <c r="MZT112" s="51"/>
      <c r="MZU112" s="56"/>
      <c r="MZV112" s="57"/>
      <c r="MZW112" s="57"/>
      <c r="MZX112" s="58"/>
      <c r="MZY112" s="49"/>
      <c r="MZZ112" s="50"/>
      <c r="NAA112" s="49"/>
      <c r="NAB112" s="109"/>
      <c r="NAC112" s="52"/>
      <c r="NAD112" s="52"/>
      <c r="NAE112" s="55"/>
      <c r="NAF112" s="55"/>
      <c r="NAG112" s="55"/>
      <c r="NAH112" s="51"/>
      <c r="NAI112" s="51"/>
      <c r="NAJ112" s="51"/>
      <c r="NAK112" s="56"/>
      <c r="NAL112" s="57"/>
      <c r="NAM112" s="57"/>
      <c r="NAN112" s="58"/>
      <c r="NAO112" s="49"/>
      <c r="NAP112" s="50"/>
      <c r="NAQ112" s="49"/>
      <c r="NAR112" s="109"/>
      <c r="NAS112" s="52"/>
      <c r="NAT112" s="52"/>
      <c r="NAU112" s="55"/>
      <c r="NAV112" s="55"/>
      <c r="NAW112" s="55"/>
      <c r="NAX112" s="51"/>
      <c r="NAY112" s="51"/>
      <c r="NAZ112" s="51"/>
      <c r="NBA112" s="56"/>
      <c r="NBB112" s="57"/>
      <c r="NBC112" s="57"/>
      <c r="NBD112" s="58"/>
      <c r="NBE112" s="49"/>
      <c r="NBF112" s="50"/>
      <c r="NBG112" s="49"/>
      <c r="NBH112" s="109"/>
      <c r="NBI112" s="52"/>
      <c r="NBJ112" s="52"/>
      <c r="NBK112" s="55"/>
      <c r="NBL112" s="55"/>
      <c r="NBM112" s="55"/>
      <c r="NBN112" s="51"/>
      <c r="NBO112" s="51"/>
      <c r="NBP112" s="51"/>
      <c r="NBQ112" s="56"/>
      <c r="NBR112" s="57"/>
      <c r="NBS112" s="57"/>
      <c r="NBT112" s="58"/>
      <c r="NBU112" s="49"/>
      <c r="NBV112" s="50"/>
      <c r="NBW112" s="49"/>
      <c r="NBX112" s="109"/>
      <c r="NBY112" s="52"/>
      <c r="NBZ112" s="52"/>
      <c r="NCA112" s="55"/>
      <c r="NCB112" s="55"/>
      <c r="NCC112" s="55"/>
      <c r="NCD112" s="51"/>
      <c r="NCE112" s="51"/>
      <c r="NCF112" s="51"/>
      <c r="NCG112" s="56"/>
      <c r="NCH112" s="57"/>
      <c r="NCI112" s="57"/>
      <c r="NCJ112" s="58"/>
      <c r="NCK112" s="49"/>
      <c r="NCL112" s="50"/>
      <c r="NCM112" s="49"/>
      <c r="NCN112" s="109"/>
      <c r="NCO112" s="52"/>
      <c r="NCP112" s="52"/>
      <c r="NCQ112" s="55"/>
      <c r="NCR112" s="55"/>
      <c r="NCS112" s="55"/>
      <c r="NCT112" s="51"/>
      <c r="NCU112" s="51"/>
      <c r="NCV112" s="51"/>
      <c r="NCW112" s="56"/>
      <c r="NCX112" s="57"/>
      <c r="NCY112" s="57"/>
      <c r="NCZ112" s="58"/>
      <c r="NDA112" s="49"/>
      <c r="NDB112" s="50"/>
      <c r="NDC112" s="49"/>
      <c r="NDD112" s="109"/>
      <c r="NDE112" s="52"/>
      <c r="NDF112" s="52"/>
      <c r="NDG112" s="55"/>
      <c r="NDH112" s="55"/>
      <c r="NDI112" s="55"/>
      <c r="NDJ112" s="51"/>
      <c r="NDK112" s="51"/>
      <c r="NDL112" s="51"/>
      <c r="NDM112" s="56"/>
      <c r="NDN112" s="57"/>
      <c r="NDO112" s="57"/>
      <c r="NDP112" s="58"/>
      <c r="NDQ112" s="49"/>
      <c r="NDR112" s="50"/>
      <c r="NDS112" s="49"/>
      <c r="NDT112" s="109"/>
      <c r="NDU112" s="52"/>
      <c r="NDV112" s="52"/>
      <c r="NDW112" s="55"/>
      <c r="NDX112" s="55"/>
      <c r="NDY112" s="55"/>
      <c r="NDZ112" s="51"/>
      <c r="NEA112" s="51"/>
      <c r="NEB112" s="51"/>
      <c r="NEC112" s="56"/>
      <c r="NED112" s="57"/>
      <c r="NEE112" s="57"/>
      <c r="NEF112" s="58"/>
      <c r="NEG112" s="49"/>
      <c r="NEH112" s="50"/>
      <c r="NEI112" s="49"/>
      <c r="NEJ112" s="109"/>
      <c r="NEK112" s="52"/>
      <c r="NEL112" s="52"/>
      <c r="NEM112" s="55"/>
      <c r="NEN112" s="55"/>
      <c r="NEO112" s="55"/>
      <c r="NEP112" s="51"/>
      <c r="NEQ112" s="51"/>
      <c r="NER112" s="51"/>
      <c r="NES112" s="56"/>
      <c r="NET112" s="57"/>
      <c r="NEU112" s="57"/>
      <c r="NEV112" s="58"/>
      <c r="NEW112" s="49"/>
      <c r="NEX112" s="50"/>
      <c r="NEY112" s="49"/>
      <c r="NEZ112" s="109"/>
      <c r="NFA112" s="52"/>
      <c r="NFB112" s="52"/>
      <c r="NFC112" s="55"/>
      <c r="NFD112" s="55"/>
      <c r="NFE112" s="55"/>
      <c r="NFF112" s="51"/>
      <c r="NFG112" s="51"/>
      <c r="NFH112" s="51"/>
      <c r="NFI112" s="56"/>
      <c r="NFJ112" s="57"/>
      <c r="NFK112" s="57"/>
      <c r="NFL112" s="58"/>
      <c r="NFM112" s="49"/>
      <c r="NFN112" s="50"/>
      <c r="NFO112" s="49"/>
      <c r="NFP112" s="109"/>
      <c r="NFQ112" s="52"/>
      <c r="NFR112" s="52"/>
      <c r="NFS112" s="55"/>
      <c r="NFT112" s="55"/>
      <c r="NFU112" s="55"/>
      <c r="NFV112" s="51"/>
      <c r="NFW112" s="51"/>
      <c r="NFX112" s="51"/>
      <c r="NFY112" s="56"/>
      <c r="NFZ112" s="57"/>
      <c r="NGA112" s="57"/>
      <c r="NGB112" s="58"/>
      <c r="NGC112" s="49"/>
      <c r="NGD112" s="50"/>
      <c r="NGE112" s="49"/>
      <c r="NGF112" s="109"/>
      <c r="NGG112" s="52"/>
      <c r="NGH112" s="52"/>
      <c r="NGI112" s="55"/>
      <c r="NGJ112" s="55"/>
      <c r="NGK112" s="55"/>
      <c r="NGL112" s="51"/>
      <c r="NGM112" s="51"/>
      <c r="NGN112" s="51"/>
      <c r="NGO112" s="56"/>
      <c r="NGP112" s="57"/>
      <c r="NGQ112" s="57"/>
      <c r="NGR112" s="58"/>
      <c r="NGS112" s="49"/>
      <c r="NGT112" s="50"/>
      <c r="NGU112" s="49"/>
      <c r="NGV112" s="109"/>
      <c r="NGW112" s="52"/>
      <c r="NGX112" s="52"/>
      <c r="NGY112" s="55"/>
      <c r="NGZ112" s="55"/>
      <c r="NHA112" s="55"/>
      <c r="NHB112" s="51"/>
      <c r="NHC112" s="51"/>
      <c r="NHD112" s="51"/>
      <c r="NHE112" s="56"/>
      <c r="NHF112" s="57"/>
      <c r="NHG112" s="57"/>
      <c r="NHH112" s="58"/>
      <c r="NHI112" s="49"/>
      <c r="NHJ112" s="50"/>
      <c r="NHK112" s="49"/>
      <c r="NHL112" s="109"/>
      <c r="NHM112" s="52"/>
      <c r="NHN112" s="52"/>
      <c r="NHO112" s="55"/>
      <c r="NHP112" s="55"/>
      <c r="NHQ112" s="55"/>
      <c r="NHR112" s="51"/>
      <c r="NHS112" s="51"/>
      <c r="NHT112" s="51"/>
      <c r="NHU112" s="56"/>
      <c r="NHV112" s="57"/>
      <c r="NHW112" s="57"/>
      <c r="NHX112" s="58"/>
      <c r="NHY112" s="49"/>
      <c r="NHZ112" s="50"/>
      <c r="NIA112" s="49"/>
      <c r="NIB112" s="109"/>
      <c r="NIC112" s="52"/>
      <c r="NID112" s="52"/>
      <c r="NIE112" s="55"/>
      <c r="NIF112" s="55"/>
      <c r="NIG112" s="55"/>
      <c r="NIH112" s="51"/>
      <c r="NII112" s="51"/>
      <c r="NIJ112" s="51"/>
      <c r="NIK112" s="56"/>
      <c r="NIL112" s="57"/>
      <c r="NIM112" s="57"/>
      <c r="NIN112" s="58"/>
      <c r="NIO112" s="49"/>
      <c r="NIP112" s="50"/>
      <c r="NIQ112" s="49"/>
      <c r="NIR112" s="109"/>
      <c r="NIS112" s="52"/>
      <c r="NIT112" s="52"/>
      <c r="NIU112" s="55"/>
      <c r="NIV112" s="55"/>
      <c r="NIW112" s="55"/>
      <c r="NIX112" s="51"/>
      <c r="NIY112" s="51"/>
      <c r="NIZ112" s="51"/>
      <c r="NJA112" s="56"/>
      <c r="NJB112" s="57"/>
      <c r="NJC112" s="57"/>
      <c r="NJD112" s="58"/>
      <c r="NJE112" s="49"/>
      <c r="NJF112" s="50"/>
      <c r="NJG112" s="49"/>
      <c r="NJH112" s="109"/>
      <c r="NJI112" s="52"/>
      <c r="NJJ112" s="52"/>
      <c r="NJK112" s="55"/>
      <c r="NJL112" s="55"/>
      <c r="NJM112" s="55"/>
      <c r="NJN112" s="51"/>
      <c r="NJO112" s="51"/>
      <c r="NJP112" s="51"/>
      <c r="NJQ112" s="56"/>
      <c r="NJR112" s="57"/>
      <c r="NJS112" s="57"/>
      <c r="NJT112" s="58"/>
      <c r="NJU112" s="49"/>
      <c r="NJV112" s="50"/>
      <c r="NJW112" s="49"/>
      <c r="NJX112" s="109"/>
      <c r="NJY112" s="52"/>
      <c r="NJZ112" s="52"/>
      <c r="NKA112" s="55"/>
      <c r="NKB112" s="55"/>
      <c r="NKC112" s="55"/>
      <c r="NKD112" s="51"/>
      <c r="NKE112" s="51"/>
      <c r="NKF112" s="51"/>
      <c r="NKG112" s="56"/>
      <c r="NKH112" s="57"/>
      <c r="NKI112" s="57"/>
      <c r="NKJ112" s="58"/>
      <c r="NKK112" s="49"/>
      <c r="NKL112" s="50"/>
      <c r="NKM112" s="49"/>
      <c r="NKN112" s="109"/>
      <c r="NKO112" s="52"/>
      <c r="NKP112" s="52"/>
      <c r="NKQ112" s="55"/>
      <c r="NKR112" s="55"/>
      <c r="NKS112" s="55"/>
      <c r="NKT112" s="51"/>
      <c r="NKU112" s="51"/>
      <c r="NKV112" s="51"/>
      <c r="NKW112" s="56"/>
      <c r="NKX112" s="57"/>
      <c r="NKY112" s="57"/>
      <c r="NKZ112" s="58"/>
      <c r="NLA112" s="49"/>
      <c r="NLB112" s="50"/>
      <c r="NLC112" s="49"/>
      <c r="NLD112" s="109"/>
      <c r="NLE112" s="52"/>
      <c r="NLF112" s="52"/>
      <c r="NLG112" s="55"/>
      <c r="NLH112" s="55"/>
      <c r="NLI112" s="55"/>
      <c r="NLJ112" s="51"/>
      <c r="NLK112" s="51"/>
      <c r="NLL112" s="51"/>
      <c r="NLM112" s="56"/>
      <c r="NLN112" s="57"/>
      <c r="NLO112" s="57"/>
      <c r="NLP112" s="58"/>
      <c r="NLQ112" s="49"/>
      <c r="NLR112" s="50"/>
      <c r="NLS112" s="49"/>
      <c r="NLT112" s="109"/>
      <c r="NLU112" s="52"/>
      <c r="NLV112" s="52"/>
      <c r="NLW112" s="55"/>
      <c r="NLX112" s="55"/>
      <c r="NLY112" s="55"/>
      <c r="NLZ112" s="51"/>
      <c r="NMA112" s="51"/>
      <c r="NMB112" s="51"/>
      <c r="NMC112" s="56"/>
      <c r="NMD112" s="57"/>
      <c r="NME112" s="57"/>
      <c r="NMF112" s="58"/>
      <c r="NMG112" s="49"/>
      <c r="NMH112" s="50"/>
      <c r="NMI112" s="49"/>
      <c r="NMJ112" s="109"/>
      <c r="NMK112" s="52"/>
      <c r="NML112" s="52"/>
      <c r="NMM112" s="55"/>
      <c r="NMN112" s="55"/>
      <c r="NMO112" s="55"/>
      <c r="NMP112" s="51"/>
      <c r="NMQ112" s="51"/>
      <c r="NMR112" s="51"/>
      <c r="NMS112" s="56"/>
      <c r="NMT112" s="57"/>
      <c r="NMU112" s="57"/>
      <c r="NMV112" s="58"/>
      <c r="NMW112" s="49"/>
      <c r="NMX112" s="50"/>
      <c r="NMY112" s="49"/>
      <c r="NMZ112" s="109"/>
      <c r="NNA112" s="52"/>
      <c r="NNB112" s="52"/>
      <c r="NNC112" s="55"/>
      <c r="NND112" s="55"/>
      <c r="NNE112" s="55"/>
      <c r="NNF112" s="51"/>
      <c r="NNG112" s="51"/>
      <c r="NNH112" s="51"/>
      <c r="NNI112" s="56"/>
      <c r="NNJ112" s="57"/>
      <c r="NNK112" s="57"/>
      <c r="NNL112" s="58"/>
      <c r="NNM112" s="49"/>
      <c r="NNN112" s="50"/>
      <c r="NNO112" s="49"/>
      <c r="NNP112" s="109"/>
      <c r="NNQ112" s="52"/>
      <c r="NNR112" s="52"/>
      <c r="NNS112" s="55"/>
      <c r="NNT112" s="55"/>
      <c r="NNU112" s="55"/>
      <c r="NNV112" s="51"/>
      <c r="NNW112" s="51"/>
      <c r="NNX112" s="51"/>
      <c r="NNY112" s="56"/>
      <c r="NNZ112" s="57"/>
      <c r="NOA112" s="57"/>
      <c r="NOB112" s="58"/>
      <c r="NOC112" s="49"/>
      <c r="NOD112" s="50"/>
      <c r="NOE112" s="49"/>
      <c r="NOF112" s="109"/>
      <c r="NOG112" s="52"/>
      <c r="NOH112" s="52"/>
      <c r="NOI112" s="55"/>
      <c r="NOJ112" s="55"/>
      <c r="NOK112" s="55"/>
      <c r="NOL112" s="51"/>
      <c r="NOM112" s="51"/>
      <c r="NON112" s="51"/>
      <c r="NOO112" s="56"/>
      <c r="NOP112" s="57"/>
      <c r="NOQ112" s="57"/>
      <c r="NOR112" s="58"/>
      <c r="NOS112" s="49"/>
      <c r="NOT112" s="50"/>
      <c r="NOU112" s="49"/>
      <c r="NOV112" s="109"/>
      <c r="NOW112" s="52"/>
      <c r="NOX112" s="52"/>
      <c r="NOY112" s="55"/>
      <c r="NOZ112" s="55"/>
      <c r="NPA112" s="55"/>
      <c r="NPB112" s="51"/>
      <c r="NPC112" s="51"/>
      <c r="NPD112" s="51"/>
      <c r="NPE112" s="56"/>
      <c r="NPF112" s="57"/>
      <c r="NPG112" s="57"/>
      <c r="NPH112" s="58"/>
      <c r="NPI112" s="49"/>
      <c r="NPJ112" s="50"/>
      <c r="NPK112" s="49"/>
      <c r="NPL112" s="109"/>
      <c r="NPM112" s="52"/>
      <c r="NPN112" s="52"/>
      <c r="NPO112" s="55"/>
      <c r="NPP112" s="55"/>
      <c r="NPQ112" s="55"/>
      <c r="NPR112" s="51"/>
      <c r="NPS112" s="51"/>
      <c r="NPT112" s="51"/>
      <c r="NPU112" s="56"/>
      <c r="NPV112" s="57"/>
      <c r="NPW112" s="57"/>
      <c r="NPX112" s="58"/>
      <c r="NPY112" s="49"/>
      <c r="NPZ112" s="50"/>
      <c r="NQA112" s="49"/>
      <c r="NQB112" s="109"/>
      <c r="NQC112" s="52"/>
      <c r="NQD112" s="52"/>
      <c r="NQE112" s="55"/>
      <c r="NQF112" s="55"/>
      <c r="NQG112" s="55"/>
      <c r="NQH112" s="51"/>
      <c r="NQI112" s="51"/>
      <c r="NQJ112" s="51"/>
      <c r="NQK112" s="56"/>
      <c r="NQL112" s="57"/>
      <c r="NQM112" s="57"/>
      <c r="NQN112" s="58"/>
      <c r="NQO112" s="49"/>
      <c r="NQP112" s="50"/>
      <c r="NQQ112" s="49"/>
      <c r="NQR112" s="109"/>
      <c r="NQS112" s="52"/>
      <c r="NQT112" s="52"/>
      <c r="NQU112" s="55"/>
      <c r="NQV112" s="55"/>
      <c r="NQW112" s="55"/>
      <c r="NQX112" s="51"/>
      <c r="NQY112" s="51"/>
      <c r="NQZ112" s="51"/>
      <c r="NRA112" s="56"/>
      <c r="NRB112" s="57"/>
      <c r="NRC112" s="57"/>
      <c r="NRD112" s="58"/>
      <c r="NRE112" s="49"/>
      <c r="NRF112" s="50"/>
      <c r="NRG112" s="49"/>
      <c r="NRH112" s="109"/>
      <c r="NRI112" s="52"/>
      <c r="NRJ112" s="52"/>
      <c r="NRK112" s="55"/>
      <c r="NRL112" s="55"/>
      <c r="NRM112" s="55"/>
      <c r="NRN112" s="51"/>
      <c r="NRO112" s="51"/>
      <c r="NRP112" s="51"/>
      <c r="NRQ112" s="56"/>
      <c r="NRR112" s="57"/>
      <c r="NRS112" s="57"/>
      <c r="NRT112" s="58"/>
      <c r="NRU112" s="49"/>
      <c r="NRV112" s="50"/>
      <c r="NRW112" s="49"/>
      <c r="NRX112" s="109"/>
      <c r="NRY112" s="52"/>
      <c r="NRZ112" s="52"/>
      <c r="NSA112" s="55"/>
      <c r="NSB112" s="55"/>
      <c r="NSC112" s="55"/>
      <c r="NSD112" s="51"/>
      <c r="NSE112" s="51"/>
      <c r="NSF112" s="51"/>
      <c r="NSG112" s="56"/>
      <c r="NSH112" s="57"/>
      <c r="NSI112" s="57"/>
      <c r="NSJ112" s="58"/>
      <c r="NSK112" s="49"/>
      <c r="NSL112" s="50"/>
      <c r="NSM112" s="49"/>
      <c r="NSN112" s="109"/>
      <c r="NSO112" s="52"/>
      <c r="NSP112" s="52"/>
      <c r="NSQ112" s="55"/>
      <c r="NSR112" s="55"/>
      <c r="NSS112" s="55"/>
      <c r="NST112" s="51"/>
      <c r="NSU112" s="51"/>
      <c r="NSV112" s="51"/>
      <c r="NSW112" s="56"/>
      <c r="NSX112" s="57"/>
      <c r="NSY112" s="57"/>
      <c r="NSZ112" s="58"/>
      <c r="NTA112" s="49"/>
      <c r="NTB112" s="50"/>
      <c r="NTC112" s="49"/>
      <c r="NTD112" s="109"/>
      <c r="NTE112" s="52"/>
      <c r="NTF112" s="52"/>
      <c r="NTG112" s="55"/>
      <c r="NTH112" s="55"/>
      <c r="NTI112" s="55"/>
      <c r="NTJ112" s="51"/>
      <c r="NTK112" s="51"/>
      <c r="NTL112" s="51"/>
      <c r="NTM112" s="56"/>
      <c r="NTN112" s="57"/>
      <c r="NTO112" s="57"/>
      <c r="NTP112" s="58"/>
      <c r="NTQ112" s="49"/>
      <c r="NTR112" s="50"/>
      <c r="NTS112" s="49"/>
      <c r="NTT112" s="109"/>
      <c r="NTU112" s="52"/>
      <c r="NTV112" s="52"/>
      <c r="NTW112" s="55"/>
      <c r="NTX112" s="55"/>
      <c r="NTY112" s="55"/>
      <c r="NTZ112" s="51"/>
      <c r="NUA112" s="51"/>
      <c r="NUB112" s="51"/>
      <c r="NUC112" s="56"/>
      <c r="NUD112" s="57"/>
      <c r="NUE112" s="57"/>
      <c r="NUF112" s="58"/>
      <c r="NUG112" s="49"/>
      <c r="NUH112" s="50"/>
      <c r="NUI112" s="49"/>
      <c r="NUJ112" s="109"/>
      <c r="NUK112" s="52"/>
      <c r="NUL112" s="52"/>
      <c r="NUM112" s="55"/>
      <c r="NUN112" s="55"/>
      <c r="NUO112" s="55"/>
      <c r="NUP112" s="51"/>
      <c r="NUQ112" s="51"/>
      <c r="NUR112" s="51"/>
      <c r="NUS112" s="56"/>
      <c r="NUT112" s="57"/>
      <c r="NUU112" s="57"/>
      <c r="NUV112" s="58"/>
      <c r="NUW112" s="49"/>
      <c r="NUX112" s="50"/>
      <c r="NUY112" s="49"/>
      <c r="NUZ112" s="109"/>
      <c r="NVA112" s="52"/>
      <c r="NVB112" s="52"/>
      <c r="NVC112" s="55"/>
      <c r="NVD112" s="55"/>
      <c r="NVE112" s="55"/>
      <c r="NVF112" s="51"/>
      <c r="NVG112" s="51"/>
      <c r="NVH112" s="51"/>
      <c r="NVI112" s="56"/>
      <c r="NVJ112" s="57"/>
      <c r="NVK112" s="57"/>
      <c r="NVL112" s="58"/>
      <c r="NVM112" s="49"/>
      <c r="NVN112" s="50"/>
      <c r="NVO112" s="49"/>
      <c r="NVP112" s="109"/>
      <c r="NVQ112" s="52"/>
      <c r="NVR112" s="52"/>
      <c r="NVS112" s="55"/>
      <c r="NVT112" s="55"/>
      <c r="NVU112" s="55"/>
      <c r="NVV112" s="51"/>
      <c r="NVW112" s="51"/>
      <c r="NVX112" s="51"/>
      <c r="NVY112" s="56"/>
      <c r="NVZ112" s="57"/>
      <c r="NWA112" s="57"/>
      <c r="NWB112" s="58"/>
      <c r="NWC112" s="49"/>
      <c r="NWD112" s="50"/>
      <c r="NWE112" s="49"/>
      <c r="NWF112" s="109"/>
      <c r="NWG112" s="52"/>
      <c r="NWH112" s="52"/>
      <c r="NWI112" s="55"/>
      <c r="NWJ112" s="55"/>
      <c r="NWK112" s="55"/>
      <c r="NWL112" s="51"/>
      <c r="NWM112" s="51"/>
      <c r="NWN112" s="51"/>
      <c r="NWO112" s="56"/>
      <c r="NWP112" s="57"/>
      <c r="NWQ112" s="57"/>
      <c r="NWR112" s="58"/>
      <c r="NWS112" s="49"/>
      <c r="NWT112" s="50"/>
      <c r="NWU112" s="49"/>
      <c r="NWV112" s="109"/>
      <c r="NWW112" s="52"/>
      <c r="NWX112" s="52"/>
      <c r="NWY112" s="55"/>
      <c r="NWZ112" s="55"/>
      <c r="NXA112" s="55"/>
      <c r="NXB112" s="51"/>
      <c r="NXC112" s="51"/>
      <c r="NXD112" s="51"/>
      <c r="NXE112" s="56"/>
      <c r="NXF112" s="57"/>
      <c r="NXG112" s="57"/>
      <c r="NXH112" s="58"/>
      <c r="NXI112" s="49"/>
      <c r="NXJ112" s="50"/>
      <c r="NXK112" s="49"/>
      <c r="NXL112" s="109"/>
      <c r="NXM112" s="52"/>
      <c r="NXN112" s="52"/>
      <c r="NXO112" s="55"/>
      <c r="NXP112" s="55"/>
      <c r="NXQ112" s="55"/>
      <c r="NXR112" s="51"/>
      <c r="NXS112" s="51"/>
      <c r="NXT112" s="51"/>
      <c r="NXU112" s="56"/>
      <c r="NXV112" s="57"/>
      <c r="NXW112" s="57"/>
      <c r="NXX112" s="58"/>
      <c r="NXY112" s="49"/>
      <c r="NXZ112" s="50"/>
      <c r="NYA112" s="49"/>
      <c r="NYB112" s="109"/>
      <c r="NYC112" s="52"/>
      <c r="NYD112" s="52"/>
      <c r="NYE112" s="55"/>
      <c r="NYF112" s="55"/>
      <c r="NYG112" s="55"/>
      <c r="NYH112" s="51"/>
      <c r="NYI112" s="51"/>
      <c r="NYJ112" s="51"/>
      <c r="NYK112" s="56"/>
      <c r="NYL112" s="57"/>
      <c r="NYM112" s="57"/>
      <c r="NYN112" s="58"/>
      <c r="NYO112" s="49"/>
      <c r="NYP112" s="50"/>
      <c r="NYQ112" s="49"/>
      <c r="NYR112" s="109"/>
      <c r="NYS112" s="52"/>
      <c r="NYT112" s="52"/>
      <c r="NYU112" s="55"/>
      <c r="NYV112" s="55"/>
      <c r="NYW112" s="55"/>
      <c r="NYX112" s="51"/>
      <c r="NYY112" s="51"/>
      <c r="NYZ112" s="51"/>
      <c r="NZA112" s="56"/>
      <c r="NZB112" s="57"/>
      <c r="NZC112" s="57"/>
      <c r="NZD112" s="58"/>
      <c r="NZE112" s="49"/>
      <c r="NZF112" s="50"/>
      <c r="NZG112" s="49"/>
      <c r="NZH112" s="109"/>
      <c r="NZI112" s="52"/>
      <c r="NZJ112" s="52"/>
      <c r="NZK112" s="55"/>
      <c r="NZL112" s="55"/>
      <c r="NZM112" s="55"/>
      <c r="NZN112" s="51"/>
      <c r="NZO112" s="51"/>
      <c r="NZP112" s="51"/>
      <c r="NZQ112" s="56"/>
      <c r="NZR112" s="57"/>
      <c r="NZS112" s="57"/>
      <c r="NZT112" s="58"/>
      <c r="NZU112" s="49"/>
      <c r="NZV112" s="50"/>
      <c r="NZW112" s="49"/>
      <c r="NZX112" s="109"/>
      <c r="NZY112" s="52"/>
      <c r="NZZ112" s="52"/>
      <c r="OAA112" s="55"/>
      <c r="OAB112" s="55"/>
      <c r="OAC112" s="55"/>
      <c r="OAD112" s="51"/>
      <c r="OAE112" s="51"/>
      <c r="OAF112" s="51"/>
      <c r="OAG112" s="56"/>
      <c r="OAH112" s="57"/>
      <c r="OAI112" s="57"/>
      <c r="OAJ112" s="58"/>
      <c r="OAK112" s="49"/>
      <c r="OAL112" s="50"/>
      <c r="OAM112" s="49"/>
      <c r="OAN112" s="109"/>
      <c r="OAO112" s="52"/>
      <c r="OAP112" s="52"/>
      <c r="OAQ112" s="55"/>
      <c r="OAR112" s="55"/>
      <c r="OAS112" s="55"/>
      <c r="OAT112" s="51"/>
      <c r="OAU112" s="51"/>
      <c r="OAV112" s="51"/>
      <c r="OAW112" s="56"/>
      <c r="OAX112" s="57"/>
      <c r="OAY112" s="57"/>
      <c r="OAZ112" s="58"/>
      <c r="OBA112" s="49"/>
      <c r="OBB112" s="50"/>
      <c r="OBC112" s="49"/>
      <c r="OBD112" s="109"/>
      <c r="OBE112" s="52"/>
      <c r="OBF112" s="52"/>
      <c r="OBG112" s="55"/>
      <c r="OBH112" s="55"/>
      <c r="OBI112" s="55"/>
      <c r="OBJ112" s="51"/>
      <c r="OBK112" s="51"/>
      <c r="OBL112" s="51"/>
      <c r="OBM112" s="56"/>
      <c r="OBN112" s="57"/>
      <c r="OBO112" s="57"/>
      <c r="OBP112" s="58"/>
      <c r="OBQ112" s="49"/>
      <c r="OBR112" s="50"/>
      <c r="OBS112" s="49"/>
      <c r="OBT112" s="109"/>
      <c r="OBU112" s="52"/>
      <c r="OBV112" s="52"/>
      <c r="OBW112" s="55"/>
      <c r="OBX112" s="55"/>
      <c r="OBY112" s="55"/>
      <c r="OBZ112" s="51"/>
      <c r="OCA112" s="51"/>
      <c r="OCB112" s="51"/>
      <c r="OCC112" s="56"/>
      <c r="OCD112" s="57"/>
      <c r="OCE112" s="57"/>
      <c r="OCF112" s="58"/>
      <c r="OCG112" s="49"/>
      <c r="OCH112" s="50"/>
      <c r="OCI112" s="49"/>
      <c r="OCJ112" s="109"/>
      <c r="OCK112" s="52"/>
      <c r="OCL112" s="52"/>
      <c r="OCM112" s="55"/>
      <c r="OCN112" s="55"/>
      <c r="OCO112" s="55"/>
      <c r="OCP112" s="51"/>
      <c r="OCQ112" s="51"/>
      <c r="OCR112" s="51"/>
      <c r="OCS112" s="56"/>
      <c r="OCT112" s="57"/>
      <c r="OCU112" s="57"/>
      <c r="OCV112" s="58"/>
      <c r="OCW112" s="49"/>
      <c r="OCX112" s="50"/>
      <c r="OCY112" s="49"/>
      <c r="OCZ112" s="109"/>
      <c r="ODA112" s="52"/>
      <c r="ODB112" s="52"/>
      <c r="ODC112" s="55"/>
      <c r="ODD112" s="55"/>
      <c r="ODE112" s="55"/>
      <c r="ODF112" s="51"/>
      <c r="ODG112" s="51"/>
      <c r="ODH112" s="51"/>
      <c r="ODI112" s="56"/>
      <c r="ODJ112" s="57"/>
      <c r="ODK112" s="57"/>
      <c r="ODL112" s="58"/>
      <c r="ODM112" s="49"/>
      <c r="ODN112" s="50"/>
      <c r="ODO112" s="49"/>
      <c r="ODP112" s="109"/>
      <c r="ODQ112" s="52"/>
      <c r="ODR112" s="52"/>
      <c r="ODS112" s="55"/>
      <c r="ODT112" s="55"/>
      <c r="ODU112" s="55"/>
      <c r="ODV112" s="51"/>
      <c r="ODW112" s="51"/>
      <c r="ODX112" s="51"/>
      <c r="ODY112" s="56"/>
      <c r="ODZ112" s="57"/>
      <c r="OEA112" s="57"/>
      <c r="OEB112" s="58"/>
      <c r="OEC112" s="49"/>
      <c r="OED112" s="50"/>
      <c r="OEE112" s="49"/>
      <c r="OEF112" s="109"/>
      <c r="OEG112" s="52"/>
      <c r="OEH112" s="52"/>
      <c r="OEI112" s="55"/>
      <c r="OEJ112" s="55"/>
      <c r="OEK112" s="55"/>
      <c r="OEL112" s="51"/>
      <c r="OEM112" s="51"/>
      <c r="OEN112" s="51"/>
      <c r="OEO112" s="56"/>
      <c r="OEP112" s="57"/>
      <c r="OEQ112" s="57"/>
      <c r="OER112" s="58"/>
      <c r="OES112" s="49"/>
      <c r="OET112" s="50"/>
      <c r="OEU112" s="49"/>
      <c r="OEV112" s="109"/>
      <c r="OEW112" s="52"/>
      <c r="OEX112" s="52"/>
      <c r="OEY112" s="55"/>
      <c r="OEZ112" s="55"/>
      <c r="OFA112" s="55"/>
      <c r="OFB112" s="51"/>
      <c r="OFC112" s="51"/>
      <c r="OFD112" s="51"/>
      <c r="OFE112" s="56"/>
      <c r="OFF112" s="57"/>
      <c r="OFG112" s="57"/>
      <c r="OFH112" s="58"/>
      <c r="OFI112" s="49"/>
      <c r="OFJ112" s="50"/>
      <c r="OFK112" s="49"/>
      <c r="OFL112" s="109"/>
      <c r="OFM112" s="52"/>
      <c r="OFN112" s="52"/>
      <c r="OFO112" s="55"/>
      <c r="OFP112" s="55"/>
      <c r="OFQ112" s="55"/>
      <c r="OFR112" s="51"/>
      <c r="OFS112" s="51"/>
      <c r="OFT112" s="51"/>
      <c r="OFU112" s="56"/>
      <c r="OFV112" s="57"/>
      <c r="OFW112" s="57"/>
      <c r="OFX112" s="58"/>
      <c r="OFY112" s="49"/>
      <c r="OFZ112" s="50"/>
      <c r="OGA112" s="49"/>
      <c r="OGB112" s="109"/>
      <c r="OGC112" s="52"/>
      <c r="OGD112" s="52"/>
      <c r="OGE112" s="55"/>
      <c r="OGF112" s="55"/>
      <c r="OGG112" s="55"/>
      <c r="OGH112" s="51"/>
      <c r="OGI112" s="51"/>
      <c r="OGJ112" s="51"/>
      <c r="OGK112" s="56"/>
      <c r="OGL112" s="57"/>
      <c r="OGM112" s="57"/>
      <c r="OGN112" s="58"/>
      <c r="OGO112" s="49"/>
      <c r="OGP112" s="50"/>
      <c r="OGQ112" s="49"/>
      <c r="OGR112" s="109"/>
      <c r="OGS112" s="52"/>
      <c r="OGT112" s="52"/>
      <c r="OGU112" s="55"/>
      <c r="OGV112" s="55"/>
      <c r="OGW112" s="55"/>
      <c r="OGX112" s="51"/>
      <c r="OGY112" s="51"/>
      <c r="OGZ112" s="51"/>
      <c r="OHA112" s="56"/>
      <c r="OHB112" s="57"/>
      <c r="OHC112" s="57"/>
      <c r="OHD112" s="58"/>
      <c r="OHE112" s="49"/>
      <c r="OHF112" s="50"/>
      <c r="OHG112" s="49"/>
      <c r="OHH112" s="109"/>
      <c r="OHI112" s="52"/>
      <c r="OHJ112" s="52"/>
      <c r="OHK112" s="55"/>
      <c r="OHL112" s="55"/>
      <c r="OHM112" s="55"/>
      <c r="OHN112" s="51"/>
      <c r="OHO112" s="51"/>
      <c r="OHP112" s="51"/>
      <c r="OHQ112" s="56"/>
      <c r="OHR112" s="57"/>
      <c r="OHS112" s="57"/>
      <c r="OHT112" s="58"/>
      <c r="OHU112" s="49"/>
      <c r="OHV112" s="50"/>
      <c r="OHW112" s="49"/>
      <c r="OHX112" s="109"/>
      <c r="OHY112" s="52"/>
      <c r="OHZ112" s="52"/>
      <c r="OIA112" s="55"/>
      <c r="OIB112" s="55"/>
      <c r="OIC112" s="55"/>
      <c r="OID112" s="51"/>
      <c r="OIE112" s="51"/>
      <c r="OIF112" s="51"/>
      <c r="OIG112" s="56"/>
      <c r="OIH112" s="57"/>
      <c r="OII112" s="57"/>
      <c r="OIJ112" s="58"/>
      <c r="OIK112" s="49"/>
      <c r="OIL112" s="50"/>
      <c r="OIM112" s="49"/>
      <c r="OIN112" s="109"/>
      <c r="OIO112" s="52"/>
      <c r="OIP112" s="52"/>
      <c r="OIQ112" s="55"/>
      <c r="OIR112" s="55"/>
      <c r="OIS112" s="55"/>
      <c r="OIT112" s="51"/>
      <c r="OIU112" s="51"/>
      <c r="OIV112" s="51"/>
      <c r="OIW112" s="56"/>
      <c r="OIX112" s="57"/>
      <c r="OIY112" s="57"/>
      <c r="OIZ112" s="58"/>
      <c r="OJA112" s="49"/>
      <c r="OJB112" s="50"/>
      <c r="OJC112" s="49"/>
      <c r="OJD112" s="109"/>
      <c r="OJE112" s="52"/>
      <c r="OJF112" s="52"/>
      <c r="OJG112" s="55"/>
      <c r="OJH112" s="55"/>
      <c r="OJI112" s="55"/>
      <c r="OJJ112" s="51"/>
      <c r="OJK112" s="51"/>
      <c r="OJL112" s="51"/>
      <c r="OJM112" s="56"/>
      <c r="OJN112" s="57"/>
      <c r="OJO112" s="57"/>
      <c r="OJP112" s="58"/>
      <c r="OJQ112" s="49"/>
      <c r="OJR112" s="50"/>
      <c r="OJS112" s="49"/>
      <c r="OJT112" s="109"/>
      <c r="OJU112" s="52"/>
      <c r="OJV112" s="52"/>
      <c r="OJW112" s="55"/>
      <c r="OJX112" s="55"/>
      <c r="OJY112" s="55"/>
      <c r="OJZ112" s="51"/>
      <c r="OKA112" s="51"/>
      <c r="OKB112" s="51"/>
      <c r="OKC112" s="56"/>
      <c r="OKD112" s="57"/>
      <c r="OKE112" s="57"/>
      <c r="OKF112" s="58"/>
      <c r="OKG112" s="49"/>
      <c r="OKH112" s="50"/>
      <c r="OKI112" s="49"/>
      <c r="OKJ112" s="109"/>
      <c r="OKK112" s="52"/>
      <c r="OKL112" s="52"/>
      <c r="OKM112" s="55"/>
      <c r="OKN112" s="55"/>
      <c r="OKO112" s="55"/>
      <c r="OKP112" s="51"/>
      <c r="OKQ112" s="51"/>
      <c r="OKR112" s="51"/>
      <c r="OKS112" s="56"/>
      <c r="OKT112" s="57"/>
      <c r="OKU112" s="57"/>
      <c r="OKV112" s="58"/>
      <c r="OKW112" s="49"/>
      <c r="OKX112" s="50"/>
      <c r="OKY112" s="49"/>
      <c r="OKZ112" s="109"/>
      <c r="OLA112" s="52"/>
      <c r="OLB112" s="52"/>
      <c r="OLC112" s="55"/>
      <c r="OLD112" s="55"/>
      <c r="OLE112" s="55"/>
      <c r="OLF112" s="51"/>
      <c r="OLG112" s="51"/>
      <c r="OLH112" s="51"/>
      <c r="OLI112" s="56"/>
      <c r="OLJ112" s="57"/>
      <c r="OLK112" s="57"/>
      <c r="OLL112" s="58"/>
      <c r="OLM112" s="49"/>
      <c r="OLN112" s="50"/>
      <c r="OLO112" s="49"/>
      <c r="OLP112" s="109"/>
      <c r="OLQ112" s="52"/>
      <c r="OLR112" s="52"/>
      <c r="OLS112" s="55"/>
      <c r="OLT112" s="55"/>
      <c r="OLU112" s="55"/>
      <c r="OLV112" s="51"/>
      <c r="OLW112" s="51"/>
      <c r="OLX112" s="51"/>
      <c r="OLY112" s="56"/>
      <c r="OLZ112" s="57"/>
      <c r="OMA112" s="57"/>
      <c r="OMB112" s="58"/>
      <c r="OMC112" s="49"/>
      <c r="OMD112" s="50"/>
      <c r="OME112" s="49"/>
      <c r="OMF112" s="109"/>
      <c r="OMG112" s="52"/>
      <c r="OMH112" s="52"/>
      <c r="OMI112" s="55"/>
      <c r="OMJ112" s="55"/>
      <c r="OMK112" s="55"/>
      <c r="OML112" s="51"/>
      <c r="OMM112" s="51"/>
      <c r="OMN112" s="51"/>
      <c r="OMO112" s="56"/>
      <c r="OMP112" s="57"/>
      <c r="OMQ112" s="57"/>
      <c r="OMR112" s="58"/>
      <c r="OMS112" s="49"/>
      <c r="OMT112" s="50"/>
      <c r="OMU112" s="49"/>
      <c r="OMV112" s="109"/>
      <c r="OMW112" s="52"/>
      <c r="OMX112" s="52"/>
      <c r="OMY112" s="55"/>
      <c r="OMZ112" s="55"/>
      <c r="ONA112" s="55"/>
      <c r="ONB112" s="51"/>
      <c r="ONC112" s="51"/>
      <c r="OND112" s="51"/>
      <c r="ONE112" s="56"/>
      <c r="ONF112" s="57"/>
      <c r="ONG112" s="57"/>
      <c r="ONH112" s="58"/>
      <c r="ONI112" s="49"/>
      <c r="ONJ112" s="50"/>
      <c r="ONK112" s="49"/>
      <c r="ONL112" s="109"/>
      <c r="ONM112" s="52"/>
      <c r="ONN112" s="52"/>
      <c r="ONO112" s="55"/>
      <c r="ONP112" s="55"/>
      <c r="ONQ112" s="55"/>
      <c r="ONR112" s="51"/>
      <c r="ONS112" s="51"/>
      <c r="ONT112" s="51"/>
      <c r="ONU112" s="56"/>
      <c r="ONV112" s="57"/>
      <c r="ONW112" s="57"/>
      <c r="ONX112" s="58"/>
      <c r="ONY112" s="49"/>
      <c r="ONZ112" s="50"/>
      <c r="OOA112" s="49"/>
      <c r="OOB112" s="109"/>
      <c r="OOC112" s="52"/>
      <c r="OOD112" s="52"/>
      <c r="OOE112" s="55"/>
      <c r="OOF112" s="55"/>
      <c r="OOG112" s="55"/>
      <c r="OOH112" s="51"/>
      <c r="OOI112" s="51"/>
      <c r="OOJ112" s="51"/>
      <c r="OOK112" s="56"/>
      <c r="OOL112" s="57"/>
      <c r="OOM112" s="57"/>
      <c r="OON112" s="58"/>
      <c r="OOO112" s="49"/>
      <c r="OOP112" s="50"/>
      <c r="OOQ112" s="49"/>
      <c r="OOR112" s="109"/>
      <c r="OOS112" s="52"/>
      <c r="OOT112" s="52"/>
      <c r="OOU112" s="55"/>
      <c r="OOV112" s="55"/>
      <c r="OOW112" s="55"/>
      <c r="OOX112" s="51"/>
      <c r="OOY112" s="51"/>
      <c r="OOZ112" s="51"/>
      <c r="OPA112" s="56"/>
      <c r="OPB112" s="57"/>
      <c r="OPC112" s="57"/>
      <c r="OPD112" s="58"/>
      <c r="OPE112" s="49"/>
      <c r="OPF112" s="50"/>
      <c r="OPG112" s="49"/>
      <c r="OPH112" s="109"/>
      <c r="OPI112" s="52"/>
      <c r="OPJ112" s="52"/>
      <c r="OPK112" s="55"/>
      <c r="OPL112" s="55"/>
      <c r="OPM112" s="55"/>
      <c r="OPN112" s="51"/>
      <c r="OPO112" s="51"/>
      <c r="OPP112" s="51"/>
      <c r="OPQ112" s="56"/>
      <c r="OPR112" s="57"/>
      <c r="OPS112" s="57"/>
      <c r="OPT112" s="58"/>
      <c r="OPU112" s="49"/>
      <c r="OPV112" s="50"/>
      <c r="OPW112" s="49"/>
      <c r="OPX112" s="109"/>
      <c r="OPY112" s="52"/>
      <c r="OPZ112" s="52"/>
      <c r="OQA112" s="55"/>
      <c r="OQB112" s="55"/>
      <c r="OQC112" s="55"/>
      <c r="OQD112" s="51"/>
      <c r="OQE112" s="51"/>
      <c r="OQF112" s="51"/>
      <c r="OQG112" s="56"/>
      <c r="OQH112" s="57"/>
      <c r="OQI112" s="57"/>
      <c r="OQJ112" s="58"/>
      <c r="OQK112" s="49"/>
      <c r="OQL112" s="50"/>
      <c r="OQM112" s="49"/>
      <c r="OQN112" s="109"/>
      <c r="OQO112" s="52"/>
      <c r="OQP112" s="52"/>
      <c r="OQQ112" s="55"/>
      <c r="OQR112" s="55"/>
      <c r="OQS112" s="55"/>
      <c r="OQT112" s="51"/>
      <c r="OQU112" s="51"/>
      <c r="OQV112" s="51"/>
      <c r="OQW112" s="56"/>
      <c r="OQX112" s="57"/>
      <c r="OQY112" s="57"/>
      <c r="OQZ112" s="58"/>
      <c r="ORA112" s="49"/>
      <c r="ORB112" s="50"/>
      <c r="ORC112" s="49"/>
      <c r="ORD112" s="109"/>
      <c r="ORE112" s="52"/>
      <c r="ORF112" s="52"/>
      <c r="ORG112" s="55"/>
      <c r="ORH112" s="55"/>
      <c r="ORI112" s="55"/>
      <c r="ORJ112" s="51"/>
      <c r="ORK112" s="51"/>
      <c r="ORL112" s="51"/>
      <c r="ORM112" s="56"/>
      <c r="ORN112" s="57"/>
      <c r="ORO112" s="57"/>
      <c r="ORP112" s="58"/>
      <c r="ORQ112" s="49"/>
      <c r="ORR112" s="50"/>
      <c r="ORS112" s="49"/>
      <c r="ORT112" s="109"/>
      <c r="ORU112" s="52"/>
      <c r="ORV112" s="52"/>
      <c r="ORW112" s="55"/>
      <c r="ORX112" s="55"/>
      <c r="ORY112" s="55"/>
      <c r="ORZ112" s="51"/>
      <c r="OSA112" s="51"/>
      <c r="OSB112" s="51"/>
      <c r="OSC112" s="56"/>
      <c r="OSD112" s="57"/>
      <c r="OSE112" s="57"/>
      <c r="OSF112" s="58"/>
      <c r="OSG112" s="49"/>
      <c r="OSH112" s="50"/>
      <c r="OSI112" s="49"/>
      <c r="OSJ112" s="109"/>
      <c r="OSK112" s="52"/>
      <c r="OSL112" s="52"/>
      <c r="OSM112" s="55"/>
      <c r="OSN112" s="55"/>
      <c r="OSO112" s="55"/>
      <c r="OSP112" s="51"/>
      <c r="OSQ112" s="51"/>
      <c r="OSR112" s="51"/>
      <c r="OSS112" s="56"/>
      <c r="OST112" s="57"/>
      <c r="OSU112" s="57"/>
      <c r="OSV112" s="58"/>
      <c r="OSW112" s="49"/>
      <c r="OSX112" s="50"/>
      <c r="OSY112" s="49"/>
      <c r="OSZ112" s="109"/>
      <c r="OTA112" s="52"/>
      <c r="OTB112" s="52"/>
      <c r="OTC112" s="55"/>
      <c r="OTD112" s="55"/>
      <c r="OTE112" s="55"/>
      <c r="OTF112" s="51"/>
      <c r="OTG112" s="51"/>
      <c r="OTH112" s="51"/>
      <c r="OTI112" s="56"/>
      <c r="OTJ112" s="57"/>
      <c r="OTK112" s="57"/>
      <c r="OTL112" s="58"/>
      <c r="OTM112" s="49"/>
      <c r="OTN112" s="50"/>
      <c r="OTO112" s="49"/>
      <c r="OTP112" s="109"/>
      <c r="OTQ112" s="52"/>
      <c r="OTR112" s="52"/>
      <c r="OTS112" s="55"/>
      <c r="OTT112" s="55"/>
      <c r="OTU112" s="55"/>
      <c r="OTV112" s="51"/>
      <c r="OTW112" s="51"/>
      <c r="OTX112" s="51"/>
      <c r="OTY112" s="56"/>
      <c r="OTZ112" s="57"/>
      <c r="OUA112" s="57"/>
      <c r="OUB112" s="58"/>
      <c r="OUC112" s="49"/>
      <c r="OUD112" s="50"/>
      <c r="OUE112" s="49"/>
      <c r="OUF112" s="109"/>
      <c r="OUG112" s="52"/>
      <c r="OUH112" s="52"/>
      <c r="OUI112" s="55"/>
      <c r="OUJ112" s="55"/>
      <c r="OUK112" s="55"/>
      <c r="OUL112" s="51"/>
      <c r="OUM112" s="51"/>
      <c r="OUN112" s="51"/>
      <c r="OUO112" s="56"/>
      <c r="OUP112" s="57"/>
      <c r="OUQ112" s="57"/>
      <c r="OUR112" s="58"/>
      <c r="OUS112" s="49"/>
      <c r="OUT112" s="50"/>
      <c r="OUU112" s="49"/>
      <c r="OUV112" s="109"/>
      <c r="OUW112" s="52"/>
      <c r="OUX112" s="52"/>
      <c r="OUY112" s="55"/>
      <c r="OUZ112" s="55"/>
      <c r="OVA112" s="55"/>
      <c r="OVB112" s="51"/>
      <c r="OVC112" s="51"/>
      <c r="OVD112" s="51"/>
      <c r="OVE112" s="56"/>
      <c r="OVF112" s="57"/>
      <c r="OVG112" s="57"/>
      <c r="OVH112" s="58"/>
      <c r="OVI112" s="49"/>
      <c r="OVJ112" s="50"/>
      <c r="OVK112" s="49"/>
      <c r="OVL112" s="109"/>
      <c r="OVM112" s="52"/>
      <c r="OVN112" s="52"/>
      <c r="OVO112" s="55"/>
      <c r="OVP112" s="55"/>
      <c r="OVQ112" s="55"/>
      <c r="OVR112" s="51"/>
      <c r="OVS112" s="51"/>
      <c r="OVT112" s="51"/>
      <c r="OVU112" s="56"/>
      <c r="OVV112" s="57"/>
      <c r="OVW112" s="57"/>
      <c r="OVX112" s="58"/>
      <c r="OVY112" s="49"/>
      <c r="OVZ112" s="50"/>
      <c r="OWA112" s="49"/>
      <c r="OWB112" s="109"/>
      <c r="OWC112" s="52"/>
      <c r="OWD112" s="52"/>
      <c r="OWE112" s="55"/>
      <c r="OWF112" s="55"/>
      <c r="OWG112" s="55"/>
      <c r="OWH112" s="51"/>
      <c r="OWI112" s="51"/>
      <c r="OWJ112" s="51"/>
      <c r="OWK112" s="56"/>
      <c r="OWL112" s="57"/>
      <c r="OWM112" s="57"/>
      <c r="OWN112" s="58"/>
      <c r="OWO112" s="49"/>
      <c r="OWP112" s="50"/>
      <c r="OWQ112" s="49"/>
      <c r="OWR112" s="109"/>
      <c r="OWS112" s="52"/>
      <c r="OWT112" s="52"/>
      <c r="OWU112" s="55"/>
      <c r="OWV112" s="55"/>
      <c r="OWW112" s="55"/>
      <c r="OWX112" s="51"/>
      <c r="OWY112" s="51"/>
      <c r="OWZ112" s="51"/>
      <c r="OXA112" s="56"/>
      <c r="OXB112" s="57"/>
      <c r="OXC112" s="57"/>
      <c r="OXD112" s="58"/>
      <c r="OXE112" s="49"/>
      <c r="OXF112" s="50"/>
      <c r="OXG112" s="49"/>
      <c r="OXH112" s="109"/>
      <c r="OXI112" s="52"/>
      <c r="OXJ112" s="52"/>
      <c r="OXK112" s="55"/>
      <c r="OXL112" s="55"/>
      <c r="OXM112" s="55"/>
      <c r="OXN112" s="51"/>
      <c r="OXO112" s="51"/>
      <c r="OXP112" s="51"/>
      <c r="OXQ112" s="56"/>
      <c r="OXR112" s="57"/>
      <c r="OXS112" s="57"/>
      <c r="OXT112" s="58"/>
      <c r="OXU112" s="49"/>
      <c r="OXV112" s="50"/>
      <c r="OXW112" s="49"/>
      <c r="OXX112" s="109"/>
      <c r="OXY112" s="52"/>
      <c r="OXZ112" s="52"/>
      <c r="OYA112" s="55"/>
      <c r="OYB112" s="55"/>
      <c r="OYC112" s="55"/>
      <c r="OYD112" s="51"/>
      <c r="OYE112" s="51"/>
      <c r="OYF112" s="51"/>
      <c r="OYG112" s="56"/>
      <c r="OYH112" s="57"/>
      <c r="OYI112" s="57"/>
      <c r="OYJ112" s="58"/>
      <c r="OYK112" s="49"/>
      <c r="OYL112" s="50"/>
      <c r="OYM112" s="49"/>
      <c r="OYN112" s="109"/>
      <c r="OYO112" s="52"/>
      <c r="OYP112" s="52"/>
      <c r="OYQ112" s="55"/>
      <c r="OYR112" s="55"/>
      <c r="OYS112" s="55"/>
      <c r="OYT112" s="51"/>
      <c r="OYU112" s="51"/>
      <c r="OYV112" s="51"/>
      <c r="OYW112" s="56"/>
      <c r="OYX112" s="57"/>
      <c r="OYY112" s="57"/>
      <c r="OYZ112" s="58"/>
      <c r="OZA112" s="49"/>
      <c r="OZB112" s="50"/>
      <c r="OZC112" s="49"/>
      <c r="OZD112" s="109"/>
      <c r="OZE112" s="52"/>
      <c r="OZF112" s="52"/>
      <c r="OZG112" s="55"/>
      <c r="OZH112" s="55"/>
      <c r="OZI112" s="55"/>
      <c r="OZJ112" s="51"/>
      <c r="OZK112" s="51"/>
      <c r="OZL112" s="51"/>
      <c r="OZM112" s="56"/>
      <c r="OZN112" s="57"/>
      <c r="OZO112" s="57"/>
      <c r="OZP112" s="58"/>
      <c r="OZQ112" s="49"/>
      <c r="OZR112" s="50"/>
      <c r="OZS112" s="49"/>
      <c r="OZT112" s="109"/>
      <c r="OZU112" s="52"/>
      <c r="OZV112" s="52"/>
      <c r="OZW112" s="55"/>
      <c r="OZX112" s="55"/>
      <c r="OZY112" s="55"/>
      <c r="OZZ112" s="51"/>
      <c r="PAA112" s="51"/>
      <c r="PAB112" s="51"/>
      <c r="PAC112" s="56"/>
      <c r="PAD112" s="57"/>
      <c r="PAE112" s="57"/>
      <c r="PAF112" s="58"/>
      <c r="PAG112" s="49"/>
      <c r="PAH112" s="50"/>
      <c r="PAI112" s="49"/>
      <c r="PAJ112" s="109"/>
      <c r="PAK112" s="52"/>
      <c r="PAL112" s="52"/>
      <c r="PAM112" s="55"/>
      <c r="PAN112" s="55"/>
      <c r="PAO112" s="55"/>
      <c r="PAP112" s="51"/>
      <c r="PAQ112" s="51"/>
      <c r="PAR112" s="51"/>
      <c r="PAS112" s="56"/>
      <c r="PAT112" s="57"/>
      <c r="PAU112" s="57"/>
      <c r="PAV112" s="58"/>
      <c r="PAW112" s="49"/>
      <c r="PAX112" s="50"/>
      <c r="PAY112" s="49"/>
      <c r="PAZ112" s="109"/>
      <c r="PBA112" s="52"/>
      <c r="PBB112" s="52"/>
      <c r="PBC112" s="55"/>
      <c r="PBD112" s="55"/>
      <c r="PBE112" s="55"/>
      <c r="PBF112" s="51"/>
      <c r="PBG112" s="51"/>
      <c r="PBH112" s="51"/>
      <c r="PBI112" s="56"/>
      <c r="PBJ112" s="57"/>
      <c r="PBK112" s="57"/>
      <c r="PBL112" s="58"/>
      <c r="PBM112" s="49"/>
      <c r="PBN112" s="50"/>
      <c r="PBO112" s="49"/>
      <c r="PBP112" s="109"/>
      <c r="PBQ112" s="52"/>
      <c r="PBR112" s="52"/>
      <c r="PBS112" s="55"/>
      <c r="PBT112" s="55"/>
      <c r="PBU112" s="55"/>
      <c r="PBV112" s="51"/>
      <c r="PBW112" s="51"/>
      <c r="PBX112" s="51"/>
      <c r="PBY112" s="56"/>
      <c r="PBZ112" s="57"/>
      <c r="PCA112" s="57"/>
      <c r="PCB112" s="58"/>
      <c r="PCC112" s="49"/>
      <c r="PCD112" s="50"/>
      <c r="PCE112" s="49"/>
      <c r="PCF112" s="109"/>
      <c r="PCG112" s="52"/>
      <c r="PCH112" s="52"/>
      <c r="PCI112" s="55"/>
      <c r="PCJ112" s="55"/>
      <c r="PCK112" s="55"/>
      <c r="PCL112" s="51"/>
      <c r="PCM112" s="51"/>
      <c r="PCN112" s="51"/>
      <c r="PCO112" s="56"/>
      <c r="PCP112" s="57"/>
      <c r="PCQ112" s="57"/>
      <c r="PCR112" s="58"/>
      <c r="PCS112" s="49"/>
      <c r="PCT112" s="50"/>
      <c r="PCU112" s="49"/>
      <c r="PCV112" s="109"/>
      <c r="PCW112" s="52"/>
      <c r="PCX112" s="52"/>
      <c r="PCY112" s="55"/>
      <c r="PCZ112" s="55"/>
      <c r="PDA112" s="55"/>
      <c r="PDB112" s="51"/>
      <c r="PDC112" s="51"/>
      <c r="PDD112" s="51"/>
      <c r="PDE112" s="56"/>
      <c r="PDF112" s="57"/>
      <c r="PDG112" s="57"/>
      <c r="PDH112" s="58"/>
      <c r="PDI112" s="49"/>
      <c r="PDJ112" s="50"/>
      <c r="PDK112" s="49"/>
      <c r="PDL112" s="109"/>
      <c r="PDM112" s="52"/>
      <c r="PDN112" s="52"/>
      <c r="PDO112" s="55"/>
      <c r="PDP112" s="55"/>
      <c r="PDQ112" s="55"/>
      <c r="PDR112" s="51"/>
      <c r="PDS112" s="51"/>
      <c r="PDT112" s="51"/>
      <c r="PDU112" s="56"/>
      <c r="PDV112" s="57"/>
      <c r="PDW112" s="57"/>
      <c r="PDX112" s="58"/>
      <c r="PDY112" s="49"/>
      <c r="PDZ112" s="50"/>
      <c r="PEA112" s="49"/>
      <c r="PEB112" s="109"/>
      <c r="PEC112" s="52"/>
      <c r="PED112" s="52"/>
      <c r="PEE112" s="55"/>
      <c r="PEF112" s="55"/>
      <c r="PEG112" s="55"/>
      <c r="PEH112" s="51"/>
      <c r="PEI112" s="51"/>
      <c r="PEJ112" s="51"/>
      <c r="PEK112" s="56"/>
      <c r="PEL112" s="57"/>
      <c r="PEM112" s="57"/>
      <c r="PEN112" s="58"/>
      <c r="PEO112" s="49"/>
      <c r="PEP112" s="50"/>
      <c r="PEQ112" s="49"/>
      <c r="PER112" s="109"/>
      <c r="PES112" s="52"/>
      <c r="PET112" s="52"/>
      <c r="PEU112" s="55"/>
      <c r="PEV112" s="55"/>
      <c r="PEW112" s="55"/>
      <c r="PEX112" s="51"/>
      <c r="PEY112" s="51"/>
      <c r="PEZ112" s="51"/>
      <c r="PFA112" s="56"/>
      <c r="PFB112" s="57"/>
      <c r="PFC112" s="57"/>
      <c r="PFD112" s="58"/>
      <c r="PFE112" s="49"/>
      <c r="PFF112" s="50"/>
      <c r="PFG112" s="49"/>
      <c r="PFH112" s="109"/>
      <c r="PFI112" s="52"/>
      <c r="PFJ112" s="52"/>
      <c r="PFK112" s="55"/>
      <c r="PFL112" s="55"/>
      <c r="PFM112" s="55"/>
      <c r="PFN112" s="51"/>
      <c r="PFO112" s="51"/>
      <c r="PFP112" s="51"/>
      <c r="PFQ112" s="56"/>
      <c r="PFR112" s="57"/>
      <c r="PFS112" s="57"/>
      <c r="PFT112" s="58"/>
      <c r="PFU112" s="49"/>
      <c r="PFV112" s="50"/>
      <c r="PFW112" s="49"/>
      <c r="PFX112" s="109"/>
      <c r="PFY112" s="52"/>
      <c r="PFZ112" s="52"/>
      <c r="PGA112" s="55"/>
      <c r="PGB112" s="55"/>
      <c r="PGC112" s="55"/>
      <c r="PGD112" s="51"/>
      <c r="PGE112" s="51"/>
      <c r="PGF112" s="51"/>
      <c r="PGG112" s="56"/>
      <c r="PGH112" s="57"/>
      <c r="PGI112" s="57"/>
      <c r="PGJ112" s="58"/>
      <c r="PGK112" s="49"/>
      <c r="PGL112" s="50"/>
      <c r="PGM112" s="49"/>
      <c r="PGN112" s="109"/>
      <c r="PGO112" s="52"/>
      <c r="PGP112" s="52"/>
      <c r="PGQ112" s="55"/>
      <c r="PGR112" s="55"/>
      <c r="PGS112" s="55"/>
      <c r="PGT112" s="51"/>
      <c r="PGU112" s="51"/>
      <c r="PGV112" s="51"/>
      <c r="PGW112" s="56"/>
      <c r="PGX112" s="57"/>
      <c r="PGY112" s="57"/>
      <c r="PGZ112" s="58"/>
      <c r="PHA112" s="49"/>
      <c r="PHB112" s="50"/>
      <c r="PHC112" s="49"/>
      <c r="PHD112" s="109"/>
      <c r="PHE112" s="52"/>
      <c r="PHF112" s="52"/>
      <c r="PHG112" s="55"/>
      <c r="PHH112" s="55"/>
      <c r="PHI112" s="55"/>
      <c r="PHJ112" s="51"/>
      <c r="PHK112" s="51"/>
      <c r="PHL112" s="51"/>
      <c r="PHM112" s="56"/>
      <c r="PHN112" s="57"/>
      <c r="PHO112" s="57"/>
      <c r="PHP112" s="58"/>
      <c r="PHQ112" s="49"/>
      <c r="PHR112" s="50"/>
      <c r="PHS112" s="49"/>
      <c r="PHT112" s="109"/>
      <c r="PHU112" s="52"/>
      <c r="PHV112" s="52"/>
      <c r="PHW112" s="55"/>
      <c r="PHX112" s="55"/>
      <c r="PHY112" s="55"/>
      <c r="PHZ112" s="51"/>
      <c r="PIA112" s="51"/>
      <c r="PIB112" s="51"/>
      <c r="PIC112" s="56"/>
      <c r="PID112" s="57"/>
      <c r="PIE112" s="57"/>
      <c r="PIF112" s="58"/>
      <c r="PIG112" s="49"/>
      <c r="PIH112" s="50"/>
      <c r="PII112" s="49"/>
      <c r="PIJ112" s="109"/>
      <c r="PIK112" s="52"/>
      <c r="PIL112" s="52"/>
      <c r="PIM112" s="55"/>
      <c r="PIN112" s="55"/>
      <c r="PIO112" s="55"/>
      <c r="PIP112" s="51"/>
      <c r="PIQ112" s="51"/>
      <c r="PIR112" s="51"/>
      <c r="PIS112" s="56"/>
      <c r="PIT112" s="57"/>
      <c r="PIU112" s="57"/>
      <c r="PIV112" s="58"/>
      <c r="PIW112" s="49"/>
      <c r="PIX112" s="50"/>
      <c r="PIY112" s="49"/>
      <c r="PIZ112" s="109"/>
      <c r="PJA112" s="52"/>
      <c r="PJB112" s="52"/>
      <c r="PJC112" s="55"/>
      <c r="PJD112" s="55"/>
      <c r="PJE112" s="55"/>
      <c r="PJF112" s="51"/>
      <c r="PJG112" s="51"/>
      <c r="PJH112" s="51"/>
      <c r="PJI112" s="56"/>
      <c r="PJJ112" s="57"/>
      <c r="PJK112" s="57"/>
      <c r="PJL112" s="58"/>
      <c r="PJM112" s="49"/>
      <c r="PJN112" s="50"/>
      <c r="PJO112" s="49"/>
      <c r="PJP112" s="109"/>
      <c r="PJQ112" s="52"/>
      <c r="PJR112" s="52"/>
      <c r="PJS112" s="55"/>
      <c r="PJT112" s="55"/>
      <c r="PJU112" s="55"/>
      <c r="PJV112" s="51"/>
      <c r="PJW112" s="51"/>
      <c r="PJX112" s="51"/>
      <c r="PJY112" s="56"/>
      <c r="PJZ112" s="57"/>
      <c r="PKA112" s="57"/>
      <c r="PKB112" s="58"/>
      <c r="PKC112" s="49"/>
      <c r="PKD112" s="50"/>
      <c r="PKE112" s="49"/>
      <c r="PKF112" s="109"/>
      <c r="PKG112" s="52"/>
      <c r="PKH112" s="52"/>
      <c r="PKI112" s="55"/>
      <c r="PKJ112" s="55"/>
      <c r="PKK112" s="55"/>
      <c r="PKL112" s="51"/>
      <c r="PKM112" s="51"/>
      <c r="PKN112" s="51"/>
      <c r="PKO112" s="56"/>
      <c r="PKP112" s="57"/>
      <c r="PKQ112" s="57"/>
      <c r="PKR112" s="58"/>
      <c r="PKS112" s="49"/>
      <c r="PKT112" s="50"/>
      <c r="PKU112" s="49"/>
      <c r="PKV112" s="109"/>
      <c r="PKW112" s="52"/>
      <c r="PKX112" s="52"/>
      <c r="PKY112" s="55"/>
      <c r="PKZ112" s="55"/>
      <c r="PLA112" s="55"/>
      <c r="PLB112" s="51"/>
      <c r="PLC112" s="51"/>
      <c r="PLD112" s="51"/>
      <c r="PLE112" s="56"/>
      <c r="PLF112" s="57"/>
      <c r="PLG112" s="57"/>
      <c r="PLH112" s="58"/>
      <c r="PLI112" s="49"/>
      <c r="PLJ112" s="50"/>
      <c r="PLK112" s="49"/>
      <c r="PLL112" s="109"/>
      <c r="PLM112" s="52"/>
      <c r="PLN112" s="52"/>
      <c r="PLO112" s="55"/>
      <c r="PLP112" s="55"/>
      <c r="PLQ112" s="55"/>
      <c r="PLR112" s="51"/>
      <c r="PLS112" s="51"/>
      <c r="PLT112" s="51"/>
      <c r="PLU112" s="56"/>
      <c r="PLV112" s="57"/>
      <c r="PLW112" s="57"/>
      <c r="PLX112" s="58"/>
      <c r="PLY112" s="49"/>
      <c r="PLZ112" s="50"/>
      <c r="PMA112" s="49"/>
      <c r="PMB112" s="109"/>
      <c r="PMC112" s="52"/>
      <c r="PMD112" s="52"/>
      <c r="PME112" s="55"/>
      <c r="PMF112" s="55"/>
      <c r="PMG112" s="55"/>
      <c r="PMH112" s="51"/>
      <c r="PMI112" s="51"/>
      <c r="PMJ112" s="51"/>
      <c r="PMK112" s="56"/>
      <c r="PML112" s="57"/>
      <c r="PMM112" s="57"/>
      <c r="PMN112" s="58"/>
      <c r="PMO112" s="49"/>
      <c r="PMP112" s="50"/>
      <c r="PMQ112" s="49"/>
      <c r="PMR112" s="109"/>
      <c r="PMS112" s="52"/>
      <c r="PMT112" s="52"/>
      <c r="PMU112" s="55"/>
      <c r="PMV112" s="55"/>
      <c r="PMW112" s="55"/>
      <c r="PMX112" s="51"/>
      <c r="PMY112" s="51"/>
      <c r="PMZ112" s="51"/>
      <c r="PNA112" s="56"/>
      <c r="PNB112" s="57"/>
      <c r="PNC112" s="57"/>
      <c r="PND112" s="58"/>
      <c r="PNE112" s="49"/>
      <c r="PNF112" s="50"/>
      <c r="PNG112" s="49"/>
      <c r="PNH112" s="109"/>
      <c r="PNI112" s="52"/>
      <c r="PNJ112" s="52"/>
      <c r="PNK112" s="55"/>
      <c r="PNL112" s="55"/>
      <c r="PNM112" s="55"/>
      <c r="PNN112" s="51"/>
      <c r="PNO112" s="51"/>
      <c r="PNP112" s="51"/>
      <c r="PNQ112" s="56"/>
      <c r="PNR112" s="57"/>
      <c r="PNS112" s="57"/>
      <c r="PNT112" s="58"/>
      <c r="PNU112" s="49"/>
      <c r="PNV112" s="50"/>
      <c r="PNW112" s="49"/>
      <c r="PNX112" s="109"/>
      <c r="PNY112" s="52"/>
      <c r="PNZ112" s="52"/>
      <c r="POA112" s="55"/>
      <c r="POB112" s="55"/>
      <c r="POC112" s="55"/>
      <c r="POD112" s="51"/>
      <c r="POE112" s="51"/>
      <c r="POF112" s="51"/>
      <c r="POG112" s="56"/>
      <c r="POH112" s="57"/>
      <c r="POI112" s="57"/>
      <c r="POJ112" s="58"/>
      <c r="POK112" s="49"/>
      <c r="POL112" s="50"/>
      <c r="POM112" s="49"/>
      <c r="PON112" s="109"/>
      <c r="POO112" s="52"/>
      <c r="POP112" s="52"/>
      <c r="POQ112" s="55"/>
      <c r="POR112" s="55"/>
      <c r="POS112" s="55"/>
      <c r="POT112" s="51"/>
      <c r="POU112" s="51"/>
      <c r="POV112" s="51"/>
      <c r="POW112" s="56"/>
      <c r="POX112" s="57"/>
      <c r="POY112" s="57"/>
      <c r="POZ112" s="58"/>
      <c r="PPA112" s="49"/>
      <c r="PPB112" s="50"/>
      <c r="PPC112" s="49"/>
      <c r="PPD112" s="109"/>
      <c r="PPE112" s="52"/>
      <c r="PPF112" s="52"/>
      <c r="PPG112" s="55"/>
      <c r="PPH112" s="55"/>
      <c r="PPI112" s="55"/>
      <c r="PPJ112" s="51"/>
      <c r="PPK112" s="51"/>
      <c r="PPL112" s="51"/>
      <c r="PPM112" s="56"/>
      <c r="PPN112" s="57"/>
      <c r="PPO112" s="57"/>
      <c r="PPP112" s="58"/>
      <c r="PPQ112" s="49"/>
      <c r="PPR112" s="50"/>
      <c r="PPS112" s="49"/>
      <c r="PPT112" s="109"/>
      <c r="PPU112" s="52"/>
      <c r="PPV112" s="52"/>
      <c r="PPW112" s="55"/>
      <c r="PPX112" s="55"/>
      <c r="PPY112" s="55"/>
      <c r="PPZ112" s="51"/>
      <c r="PQA112" s="51"/>
      <c r="PQB112" s="51"/>
      <c r="PQC112" s="56"/>
      <c r="PQD112" s="57"/>
      <c r="PQE112" s="57"/>
      <c r="PQF112" s="58"/>
      <c r="PQG112" s="49"/>
      <c r="PQH112" s="50"/>
      <c r="PQI112" s="49"/>
      <c r="PQJ112" s="109"/>
      <c r="PQK112" s="52"/>
      <c r="PQL112" s="52"/>
      <c r="PQM112" s="55"/>
      <c r="PQN112" s="55"/>
      <c r="PQO112" s="55"/>
      <c r="PQP112" s="51"/>
      <c r="PQQ112" s="51"/>
      <c r="PQR112" s="51"/>
      <c r="PQS112" s="56"/>
      <c r="PQT112" s="57"/>
      <c r="PQU112" s="57"/>
      <c r="PQV112" s="58"/>
      <c r="PQW112" s="49"/>
      <c r="PQX112" s="50"/>
      <c r="PQY112" s="49"/>
      <c r="PQZ112" s="109"/>
      <c r="PRA112" s="52"/>
      <c r="PRB112" s="52"/>
      <c r="PRC112" s="55"/>
      <c r="PRD112" s="55"/>
      <c r="PRE112" s="55"/>
      <c r="PRF112" s="51"/>
      <c r="PRG112" s="51"/>
      <c r="PRH112" s="51"/>
      <c r="PRI112" s="56"/>
      <c r="PRJ112" s="57"/>
      <c r="PRK112" s="57"/>
      <c r="PRL112" s="58"/>
      <c r="PRM112" s="49"/>
      <c r="PRN112" s="50"/>
      <c r="PRO112" s="49"/>
      <c r="PRP112" s="109"/>
      <c r="PRQ112" s="52"/>
      <c r="PRR112" s="52"/>
      <c r="PRS112" s="55"/>
      <c r="PRT112" s="55"/>
      <c r="PRU112" s="55"/>
      <c r="PRV112" s="51"/>
      <c r="PRW112" s="51"/>
      <c r="PRX112" s="51"/>
      <c r="PRY112" s="56"/>
      <c r="PRZ112" s="57"/>
      <c r="PSA112" s="57"/>
      <c r="PSB112" s="58"/>
      <c r="PSC112" s="49"/>
      <c r="PSD112" s="50"/>
      <c r="PSE112" s="49"/>
      <c r="PSF112" s="109"/>
      <c r="PSG112" s="52"/>
      <c r="PSH112" s="52"/>
      <c r="PSI112" s="55"/>
      <c r="PSJ112" s="55"/>
      <c r="PSK112" s="55"/>
      <c r="PSL112" s="51"/>
      <c r="PSM112" s="51"/>
      <c r="PSN112" s="51"/>
      <c r="PSO112" s="56"/>
      <c r="PSP112" s="57"/>
      <c r="PSQ112" s="57"/>
      <c r="PSR112" s="58"/>
      <c r="PSS112" s="49"/>
      <c r="PST112" s="50"/>
      <c r="PSU112" s="49"/>
      <c r="PSV112" s="109"/>
      <c r="PSW112" s="52"/>
      <c r="PSX112" s="52"/>
      <c r="PSY112" s="55"/>
      <c r="PSZ112" s="55"/>
      <c r="PTA112" s="55"/>
      <c r="PTB112" s="51"/>
      <c r="PTC112" s="51"/>
      <c r="PTD112" s="51"/>
      <c r="PTE112" s="56"/>
      <c r="PTF112" s="57"/>
      <c r="PTG112" s="57"/>
      <c r="PTH112" s="58"/>
      <c r="PTI112" s="49"/>
      <c r="PTJ112" s="50"/>
      <c r="PTK112" s="49"/>
      <c r="PTL112" s="109"/>
      <c r="PTM112" s="52"/>
      <c r="PTN112" s="52"/>
      <c r="PTO112" s="55"/>
      <c r="PTP112" s="55"/>
      <c r="PTQ112" s="55"/>
      <c r="PTR112" s="51"/>
      <c r="PTS112" s="51"/>
      <c r="PTT112" s="51"/>
      <c r="PTU112" s="56"/>
      <c r="PTV112" s="57"/>
      <c r="PTW112" s="57"/>
      <c r="PTX112" s="58"/>
      <c r="PTY112" s="49"/>
      <c r="PTZ112" s="50"/>
      <c r="PUA112" s="49"/>
      <c r="PUB112" s="109"/>
      <c r="PUC112" s="52"/>
      <c r="PUD112" s="52"/>
      <c r="PUE112" s="55"/>
      <c r="PUF112" s="55"/>
      <c r="PUG112" s="55"/>
      <c r="PUH112" s="51"/>
      <c r="PUI112" s="51"/>
      <c r="PUJ112" s="51"/>
      <c r="PUK112" s="56"/>
      <c r="PUL112" s="57"/>
      <c r="PUM112" s="57"/>
      <c r="PUN112" s="58"/>
      <c r="PUO112" s="49"/>
      <c r="PUP112" s="50"/>
      <c r="PUQ112" s="49"/>
      <c r="PUR112" s="109"/>
      <c r="PUS112" s="52"/>
      <c r="PUT112" s="52"/>
      <c r="PUU112" s="55"/>
      <c r="PUV112" s="55"/>
      <c r="PUW112" s="55"/>
      <c r="PUX112" s="51"/>
      <c r="PUY112" s="51"/>
      <c r="PUZ112" s="51"/>
      <c r="PVA112" s="56"/>
      <c r="PVB112" s="57"/>
      <c r="PVC112" s="57"/>
      <c r="PVD112" s="58"/>
      <c r="PVE112" s="49"/>
      <c r="PVF112" s="50"/>
      <c r="PVG112" s="49"/>
      <c r="PVH112" s="109"/>
      <c r="PVI112" s="52"/>
      <c r="PVJ112" s="52"/>
      <c r="PVK112" s="55"/>
      <c r="PVL112" s="55"/>
      <c r="PVM112" s="55"/>
      <c r="PVN112" s="51"/>
      <c r="PVO112" s="51"/>
      <c r="PVP112" s="51"/>
      <c r="PVQ112" s="56"/>
      <c r="PVR112" s="57"/>
      <c r="PVS112" s="57"/>
      <c r="PVT112" s="58"/>
      <c r="PVU112" s="49"/>
      <c r="PVV112" s="50"/>
      <c r="PVW112" s="49"/>
      <c r="PVX112" s="109"/>
      <c r="PVY112" s="52"/>
      <c r="PVZ112" s="52"/>
      <c r="PWA112" s="55"/>
      <c r="PWB112" s="55"/>
      <c r="PWC112" s="55"/>
      <c r="PWD112" s="51"/>
      <c r="PWE112" s="51"/>
      <c r="PWF112" s="51"/>
      <c r="PWG112" s="56"/>
      <c r="PWH112" s="57"/>
      <c r="PWI112" s="57"/>
      <c r="PWJ112" s="58"/>
      <c r="PWK112" s="49"/>
      <c r="PWL112" s="50"/>
      <c r="PWM112" s="49"/>
      <c r="PWN112" s="109"/>
      <c r="PWO112" s="52"/>
      <c r="PWP112" s="52"/>
      <c r="PWQ112" s="55"/>
      <c r="PWR112" s="55"/>
      <c r="PWS112" s="55"/>
      <c r="PWT112" s="51"/>
      <c r="PWU112" s="51"/>
      <c r="PWV112" s="51"/>
      <c r="PWW112" s="56"/>
      <c r="PWX112" s="57"/>
      <c r="PWY112" s="57"/>
      <c r="PWZ112" s="58"/>
      <c r="PXA112" s="49"/>
      <c r="PXB112" s="50"/>
      <c r="PXC112" s="49"/>
      <c r="PXD112" s="109"/>
      <c r="PXE112" s="52"/>
      <c r="PXF112" s="52"/>
      <c r="PXG112" s="55"/>
      <c r="PXH112" s="55"/>
      <c r="PXI112" s="55"/>
      <c r="PXJ112" s="51"/>
      <c r="PXK112" s="51"/>
      <c r="PXL112" s="51"/>
      <c r="PXM112" s="56"/>
      <c r="PXN112" s="57"/>
      <c r="PXO112" s="57"/>
      <c r="PXP112" s="58"/>
      <c r="PXQ112" s="49"/>
      <c r="PXR112" s="50"/>
      <c r="PXS112" s="49"/>
      <c r="PXT112" s="109"/>
      <c r="PXU112" s="52"/>
      <c r="PXV112" s="52"/>
      <c r="PXW112" s="55"/>
      <c r="PXX112" s="55"/>
      <c r="PXY112" s="55"/>
      <c r="PXZ112" s="51"/>
      <c r="PYA112" s="51"/>
      <c r="PYB112" s="51"/>
      <c r="PYC112" s="56"/>
      <c r="PYD112" s="57"/>
      <c r="PYE112" s="57"/>
      <c r="PYF112" s="58"/>
      <c r="PYG112" s="49"/>
      <c r="PYH112" s="50"/>
      <c r="PYI112" s="49"/>
      <c r="PYJ112" s="109"/>
      <c r="PYK112" s="52"/>
      <c r="PYL112" s="52"/>
      <c r="PYM112" s="55"/>
      <c r="PYN112" s="55"/>
      <c r="PYO112" s="55"/>
      <c r="PYP112" s="51"/>
      <c r="PYQ112" s="51"/>
      <c r="PYR112" s="51"/>
      <c r="PYS112" s="56"/>
      <c r="PYT112" s="57"/>
      <c r="PYU112" s="57"/>
      <c r="PYV112" s="58"/>
      <c r="PYW112" s="49"/>
      <c r="PYX112" s="50"/>
      <c r="PYY112" s="49"/>
      <c r="PYZ112" s="109"/>
      <c r="PZA112" s="52"/>
      <c r="PZB112" s="52"/>
      <c r="PZC112" s="55"/>
      <c r="PZD112" s="55"/>
      <c r="PZE112" s="55"/>
      <c r="PZF112" s="51"/>
      <c r="PZG112" s="51"/>
      <c r="PZH112" s="51"/>
      <c r="PZI112" s="56"/>
      <c r="PZJ112" s="57"/>
      <c r="PZK112" s="57"/>
      <c r="PZL112" s="58"/>
      <c r="PZM112" s="49"/>
      <c r="PZN112" s="50"/>
      <c r="PZO112" s="49"/>
      <c r="PZP112" s="109"/>
      <c r="PZQ112" s="52"/>
      <c r="PZR112" s="52"/>
      <c r="PZS112" s="55"/>
      <c r="PZT112" s="55"/>
      <c r="PZU112" s="55"/>
      <c r="PZV112" s="51"/>
      <c r="PZW112" s="51"/>
      <c r="PZX112" s="51"/>
      <c r="PZY112" s="56"/>
      <c r="PZZ112" s="57"/>
      <c r="QAA112" s="57"/>
      <c r="QAB112" s="58"/>
      <c r="QAC112" s="49"/>
      <c r="QAD112" s="50"/>
      <c r="QAE112" s="49"/>
      <c r="QAF112" s="109"/>
      <c r="QAG112" s="52"/>
      <c r="QAH112" s="52"/>
      <c r="QAI112" s="55"/>
      <c r="QAJ112" s="55"/>
      <c r="QAK112" s="55"/>
      <c r="QAL112" s="51"/>
      <c r="QAM112" s="51"/>
      <c r="QAN112" s="51"/>
      <c r="QAO112" s="56"/>
      <c r="QAP112" s="57"/>
      <c r="QAQ112" s="57"/>
      <c r="QAR112" s="58"/>
      <c r="QAS112" s="49"/>
      <c r="QAT112" s="50"/>
      <c r="QAU112" s="49"/>
      <c r="QAV112" s="109"/>
      <c r="QAW112" s="52"/>
      <c r="QAX112" s="52"/>
      <c r="QAY112" s="55"/>
      <c r="QAZ112" s="55"/>
      <c r="QBA112" s="55"/>
      <c r="QBB112" s="51"/>
      <c r="QBC112" s="51"/>
      <c r="QBD112" s="51"/>
      <c r="QBE112" s="56"/>
      <c r="QBF112" s="57"/>
      <c r="QBG112" s="57"/>
      <c r="QBH112" s="58"/>
      <c r="QBI112" s="49"/>
      <c r="QBJ112" s="50"/>
      <c r="QBK112" s="49"/>
      <c r="QBL112" s="109"/>
      <c r="QBM112" s="52"/>
      <c r="QBN112" s="52"/>
      <c r="QBO112" s="55"/>
      <c r="QBP112" s="55"/>
      <c r="QBQ112" s="55"/>
      <c r="QBR112" s="51"/>
      <c r="QBS112" s="51"/>
      <c r="QBT112" s="51"/>
      <c r="QBU112" s="56"/>
      <c r="QBV112" s="57"/>
      <c r="QBW112" s="57"/>
      <c r="QBX112" s="58"/>
      <c r="QBY112" s="49"/>
      <c r="QBZ112" s="50"/>
      <c r="QCA112" s="49"/>
      <c r="QCB112" s="109"/>
      <c r="QCC112" s="52"/>
      <c r="QCD112" s="52"/>
      <c r="QCE112" s="55"/>
      <c r="QCF112" s="55"/>
      <c r="QCG112" s="55"/>
      <c r="QCH112" s="51"/>
      <c r="QCI112" s="51"/>
      <c r="QCJ112" s="51"/>
      <c r="QCK112" s="56"/>
      <c r="QCL112" s="57"/>
      <c r="QCM112" s="57"/>
      <c r="QCN112" s="58"/>
      <c r="QCO112" s="49"/>
      <c r="QCP112" s="50"/>
      <c r="QCQ112" s="49"/>
      <c r="QCR112" s="109"/>
      <c r="QCS112" s="52"/>
      <c r="QCT112" s="52"/>
      <c r="QCU112" s="55"/>
      <c r="QCV112" s="55"/>
      <c r="QCW112" s="55"/>
      <c r="QCX112" s="51"/>
      <c r="QCY112" s="51"/>
      <c r="QCZ112" s="51"/>
      <c r="QDA112" s="56"/>
      <c r="QDB112" s="57"/>
      <c r="QDC112" s="57"/>
      <c r="QDD112" s="58"/>
      <c r="QDE112" s="49"/>
      <c r="QDF112" s="50"/>
      <c r="QDG112" s="49"/>
      <c r="QDH112" s="109"/>
      <c r="QDI112" s="52"/>
      <c r="QDJ112" s="52"/>
      <c r="QDK112" s="55"/>
      <c r="QDL112" s="55"/>
      <c r="QDM112" s="55"/>
      <c r="QDN112" s="51"/>
      <c r="QDO112" s="51"/>
      <c r="QDP112" s="51"/>
      <c r="QDQ112" s="56"/>
      <c r="QDR112" s="57"/>
      <c r="QDS112" s="57"/>
      <c r="QDT112" s="58"/>
      <c r="QDU112" s="49"/>
      <c r="QDV112" s="50"/>
      <c r="QDW112" s="49"/>
      <c r="QDX112" s="109"/>
      <c r="QDY112" s="52"/>
      <c r="QDZ112" s="52"/>
      <c r="QEA112" s="55"/>
      <c r="QEB112" s="55"/>
      <c r="QEC112" s="55"/>
      <c r="QED112" s="51"/>
      <c r="QEE112" s="51"/>
      <c r="QEF112" s="51"/>
      <c r="QEG112" s="56"/>
      <c r="QEH112" s="57"/>
      <c r="QEI112" s="57"/>
      <c r="QEJ112" s="58"/>
      <c r="QEK112" s="49"/>
      <c r="QEL112" s="50"/>
      <c r="QEM112" s="49"/>
      <c r="QEN112" s="109"/>
      <c r="QEO112" s="52"/>
      <c r="QEP112" s="52"/>
      <c r="QEQ112" s="55"/>
      <c r="QER112" s="55"/>
      <c r="QES112" s="55"/>
      <c r="QET112" s="51"/>
      <c r="QEU112" s="51"/>
      <c r="QEV112" s="51"/>
      <c r="QEW112" s="56"/>
      <c r="QEX112" s="57"/>
      <c r="QEY112" s="57"/>
      <c r="QEZ112" s="58"/>
      <c r="QFA112" s="49"/>
      <c r="QFB112" s="50"/>
      <c r="QFC112" s="49"/>
      <c r="QFD112" s="109"/>
      <c r="QFE112" s="52"/>
      <c r="QFF112" s="52"/>
      <c r="QFG112" s="55"/>
      <c r="QFH112" s="55"/>
      <c r="QFI112" s="55"/>
      <c r="QFJ112" s="51"/>
      <c r="QFK112" s="51"/>
      <c r="QFL112" s="51"/>
      <c r="QFM112" s="56"/>
      <c r="QFN112" s="57"/>
      <c r="QFO112" s="57"/>
      <c r="QFP112" s="58"/>
      <c r="QFQ112" s="49"/>
      <c r="QFR112" s="50"/>
      <c r="QFS112" s="49"/>
      <c r="QFT112" s="109"/>
      <c r="QFU112" s="52"/>
      <c r="QFV112" s="52"/>
      <c r="QFW112" s="55"/>
      <c r="QFX112" s="55"/>
      <c r="QFY112" s="55"/>
      <c r="QFZ112" s="51"/>
      <c r="QGA112" s="51"/>
      <c r="QGB112" s="51"/>
      <c r="QGC112" s="56"/>
      <c r="QGD112" s="57"/>
      <c r="QGE112" s="57"/>
      <c r="QGF112" s="58"/>
      <c r="QGG112" s="49"/>
      <c r="QGH112" s="50"/>
      <c r="QGI112" s="49"/>
      <c r="QGJ112" s="109"/>
      <c r="QGK112" s="52"/>
      <c r="QGL112" s="52"/>
      <c r="QGM112" s="55"/>
      <c r="QGN112" s="55"/>
      <c r="QGO112" s="55"/>
      <c r="QGP112" s="51"/>
      <c r="QGQ112" s="51"/>
      <c r="QGR112" s="51"/>
      <c r="QGS112" s="56"/>
      <c r="QGT112" s="57"/>
      <c r="QGU112" s="57"/>
      <c r="QGV112" s="58"/>
      <c r="QGW112" s="49"/>
      <c r="QGX112" s="50"/>
      <c r="QGY112" s="49"/>
      <c r="QGZ112" s="109"/>
      <c r="QHA112" s="52"/>
      <c r="QHB112" s="52"/>
      <c r="QHC112" s="55"/>
      <c r="QHD112" s="55"/>
      <c r="QHE112" s="55"/>
      <c r="QHF112" s="51"/>
      <c r="QHG112" s="51"/>
      <c r="QHH112" s="51"/>
      <c r="QHI112" s="56"/>
      <c r="QHJ112" s="57"/>
      <c r="QHK112" s="57"/>
      <c r="QHL112" s="58"/>
      <c r="QHM112" s="49"/>
      <c r="QHN112" s="50"/>
      <c r="QHO112" s="49"/>
      <c r="QHP112" s="109"/>
      <c r="QHQ112" s="52"/>
      <c r="QHR112" s="52"/>
      <c r="QHS112" s="55"/>
      <c r="QHT112" s="55"/>
      <c r="QHU112" s="55"/>
      <c r="QHV112" s="51"/>
      <c r="QHW112" s="51"/>
      <c r="QHX112" s="51"/>
      <c r="QHY112" s="56"/>
      <c r="QHZ112" s="57"/>
      <c r="QIA112" s="57"/>
      <c r="QIB112" s="58"/>
      <c r="QIC112" s="49"/>
      <c r="QID112" s="50"/>
      <c r="QIE112" s="49"/>
      <c r="QIF112" s="109"/>
      <c r="QIG112" s="52"/>
      <c r="QIH112" s="52"/>
      <c r="QII112" s="55"/>
      <c r="QIJ112" s="55"/>
      <c r="QIK112" s="55"/>
      <c r="QIL112" s="51"/>
      <c r="QIM112" s="51"/>
      <c r="QIN112" s="51"/>
      <c r="QIO112" s="56"/>
      <c r="QIP112" s="57"/>
      <c r="QIQ112" s="57"/>
      <c r="QIR112" s="58"/>
      <c r="QIS112" s="49"/>
      <c r="QIT112" s="50"/>
      <c r="QIU112" s="49"/>
      <c r="QIV112" s="109"/>
      <c r="QIW112" s="52"/>
      <c r="QIX112" s="52"/>
      <c r="QIY112" s="55"/>
      <c r="QIZ112" s="55"/>
      <c r="QJA112" s="55"/>
      <c r="QJB112" s="51"/>
      <c r="QJC112" s="51"/>
      <c r="QJD112" s="51"/>
      <c r="QJE112" s="56"/>
      <c r="QJF112" s="57"/>
      <c r="QJG112" s="57"/>
      <c r="QJH112" s="58"/>
      <c r="QJI112" s="49"/>
      <c r="QJJ112" s="50"/>
      <c r="QJK112" s="49"/>
      <c r="QJL112" s="109"/>
      <c r="QJM112" s="52"/>
      <c r="QJN112" s="52"/>
      <c r="QJO112" s="55"/>
      <c r="QJP112" s="55"/>
      <c r="QJQ112" s="55"/>
      <c r="QJR112" s="51"/>
      <c r="QJS112" s="51"/>
      <c r="QJT112" s="51"/>
      <c r="QJU112" s="56"/>
      <c r="QJV112" s="57"/>
      <c r="QJW112" s="57"/>
      <c r="QJX112" s="58"/>
      <c r="QJY112" s="49"/>
      <c r="QJZ112" s="50"/>
      <c r="QKA112" s="49"/>
      <c r="QKB112" s="109"/>
      <c r="QKC112" s="52"/>
      <c r="QKD112" s="52"/>
      <c r="QKE112" s="55"/>
      <c r="QKF112" s="55"/>
      <c r="QKG112" s="55"/>
      <c r="QKH112" s="51"/>
      <c r="QKI112" s="51"/>
      <c r="QKJ112" s="51"/>
      <c r="QKK112" s="56"/>
      <c r="QKL112" s="57"/>
      <c r="QKM112" s="57"/>
      <c r="QKN112" s="58"/>
      <c r="QKO112" s="49"/>
      <c r="QKP112" s="50"/>
      <c r="QKQ112" s="49"/>
      <c r="QKR112" s="109"/>
      <c r="QKS112" s="52"/>
      <c r="QKT112" s="52"/>
      <c r="QKU112" s="55"/>
      <c r="QKV112" s="55"/>
      <c r="QKW112" s="55"/>
      <c r="QKX112" s="51"/>
      <c r="QKY112" s="51"/>
      <c r="QKZ112" s="51"/>
      <c r="QLA112" s="56"/>
      <c r="QLB112" s="57"/>
      <c r="QLC112" s="57"/>
      <c r="QLD112" s="58"/>
      <c r="QLE112" s="49"/>
      <c r="QLF112" s="50"/>
      <c r="QLG112" s="49"/>
      <c r="QLH112" s="109"/>
      <c r="QLI112" s="52"/>
      <c r="QLJ112" s="52"/>
      <c r="QLK112" s="55"/>
      <c r="QLL112" s="55"/>
      <c r="QLM112" s="55"/>
      <c r="QLN112" s="51"/>
      <c r="QLO112" s="51"/>
      <c r="QLP112" s="51"/>
      <c r="QLQ112" s="56"/>
      <c r="QLR112" s="57"/>
      <c r="QLS112" s="57"/>
      <c r="QLT112" s="58"/>
      <c r="QLU112" s="49"/>
      <c r="QLV112" s="50"/>
      <c r="QLW112" s="49"/>
      <c r="QLX112" s="109"/>
      <c r="QLY112" s="52"/>
      <c r="QLZ112" s="52"/>
      <c r="QMA112" s="55"/>
      <c r="QMB112" s="55"/>
      <c r="QMC112" s="55"/>
      <c r="QMD112" s="51"/>
      <c r="QME112" s="51"/>
      <c r="QMF112" s="51"/>
      <c r="QMG112" s="56"/>
      <c r="QMH112" s="57"/>
      <c r="QMI112" s="57"/>
      <c r="QMJ112" s="58"/>
      <c r="QMK112" s="49"/>
      <c r="QML112" s="50"/>
      <c r="QMM112" s="49"/>
      <c r="QMN112" s="109"/>
      <c r="QMO112" s="52"/>
      <c r="QMP112" s="52"/>
      <c r="QMQ112" s="55"/>
      <c r="QMR112" s="55"/>
      <c r="QMS112" s="55"/>
      <c r="QMT112" s="51"/>
      <c r="QMU112" s="51"/>
      <c r="QMV112" s="51"/>
      <c r="QMW112" s="56"/>
      <c r="QMX112" s="57"/>
      <c r="QMY112" s="57"/>
      <c r="QMZ112" s="58"/>
      <c r="QNA112" s="49"/>
      <c r="QNB112" s="50"/>
      <c r="QNC112" s="49"/>
      <c r="QND112" s="109"/>
      <c r="QNE112" s="52"/>
      <c r="QNF112" s="52"/>
      <c r="QNG112" s="55"/>
      <c r="QNH112" s="55"/>
      <c r="QNI112" s="55"/>
      <c r="QNJ112" s="51"/>
      <c r="QNK112" s="51"/>
      <c r="QNL112" s="51"/>
      <c r="QNM112" s="56"/>
      <c r="QNN112" s="57"/>
      <c r="QNO112" s="57"/>
      <c r="QNP112" s="58"/>
      <c r="QNQ112" s="49"/>
      <c r="QNR112" s="50"/>
      <c r="QNS112" s="49"/>
      <c r="QNT112" s="109"/>
      <c r="QNU112" s="52"/>
      <c r="QNV112" s="52"/>
      <c r="QNW112" s="55"/>
      <c r="QNX112" s="55"/>
      <c r="QNY112" s="55"/>
      <c r="QNZ112" s="51"/>
      <c r="QOA112" s="51"/>
      <c r="QOB112" s="51"/>
      <c r="QOC112" s="56"/>
      <c r="QOD112" s="57"/>
      <c r="QOE112" s="57"/>
      <c r="QOF112" s="58"/>
      <c r="QOG112" s="49"/>
      <c r="QOH112" s="50"/>
      <c r="QOI112" s="49"/>
      <c r="QOJ112" s="109"/>
      <c r="QOK112" s="52"/>
      <c r="QOL112" s="52"/>
      <c r="QOM112" s="55"/>
      <c r="QON112" s="55"/>
      <c r="QOO112" s="55"/>
      <c r="QOP112" s="51"/>
      <c r="QOQ112" s="51"/>
      <c r="QOR112" s="51"/>
      <c r="QOS112" s="56"/>
      <c r="QOT112" s="57"/>
      <c r="QOU112" s="57"/>
      <c r="QOV112" s="58"/>
      <c r="QOW112" s="49"/>
      <c r="QOX112" s="50"/>
      <c r="QOY112" s="49"/>
      <c r="QOZ112" s="109"/>
      <c r="QPA112" s="52"/>
      <c r="QPB112" s="52"/>
      <c r="QPC112" s="55"/>
      <c r="QPD112" s="55"/>
      <c r="QPE112" s="55"/>
      <c r="QPF112" s="51"/>
      <c r="QPG112" s="51"/>
      <c r="QPH112" s="51"/>
      <c r="QPI112" s="56"/>
      <c r="QPJ112" s="57"/>
      <c r="QPK112" s="57"/>
      <c r="QPL112" s="58"/>
      <c r="QPM112" s="49"/>
      <c r="QPN112" s="50"/>
      <c r="QPO112" s="49"/>
      <c r="QPP112" s="109"/>
      <c r="QPQ112" s="52"/>
      <c r="QPR112" s="52"/>
      <c r="QPS112" s="55"/>
      <c r="QPT112" s="55"/>
      <c r="QPU112" s="55"/>
      <c r="QPV112" s="51"/>
      <c r="QPW112" s="51"/>
      <c r="QPX112" s="51"/>
      <c r="QPY112" s="56"/>
      <c r="QPZ112" s="57"/>
      <c r="QQA112" s="57"/>
      <c r="QQB112" s="58"/>
      <c r="QQC112" s="49"/>
      <c r="QQD112" s="50"/>
      <c r="QQE112" s="49"/>
      <c r="QQF112" s="109"/>
      <c r="QQG112" s="52"/>
      <c r="QQH112" s="52"/>
      <c r="QQI112" s="55"/>
      <c r="QQJ112" s="55"/>
      <c r="QQK112" s="55"/>
      <c r="QQL112" s="51"/>
      <c r="QQM112" s="51"/>
      <c r="QQN112" s="51"/>
      <c r="QQO112" s="56"/>
      <c r="QQP112" s="57"/>
      <c r="QQQ112" s="57"/>
      <c r="QQR112" s="58"/>
      <c r="QQS112" s="49"/>
      <c r="QQT112" s="50"/>
      <c r="QQU112" s="49"/>
      <c r="QQV112" s="109"/>
      <c r="QQW112" s="52"/>
      <c r="QQX112" s="52"/>
      <c r="QQY112" s="55"/>
      <c r="QQZ112" s="55"/>
      <c r="QRA112" s="55"/>
      <c r="QRB112" s="51"/>
      <c r="QRC112" s="51"/>
      <c r="QRD112" s="51"/>
      <c r="QRE112" s="56"/>
      <c r="QRF112" s="57"/>
      <c r="QRG112" s="57"/>
      <c r="QRH112" s="58"/>
      <c r="QRI112" s="49"/>
      <c r="QRJ112" s="50"/>
      <c r="QRK112" s="49"/>
      <c r="QRL112" s="109"/>
      <c r="QRM112" s="52"/>
      <c r="QRN112" s="52"/>
      <c r="QRO112" s="55"/>
      <c r="QRP112" s="55"/>
      <c r="QRQ112" s="55"/>
      <c r="QRR112" s="51"/>
      <c r="QRS112" s="51"/>
      <c r="QRT112" s="51"/>
      <c r="QRU112" s="56"/>
      <c r="QRV112" s="57"/>
      <c r="QRW112" s="57"/>
      <c r="QRX112" s="58"/>
      <c r="QRY112" s="49"/>
      <c r="QRZ112" s="50"/>
      <c r="QSA112" s="49"/>
      <c r="QSB112" s="109"/>
      <c r="QSC112" s="52"/>
      <c r="QSD112" s="52"/>
      <c r="QSE112" s="55"/>
      <c r="QSF112" s="55"/>
      <c r="QSG112" s="55"/>
      <c r="QSH112" s="51"/>
      <c r="QSI112" s="51"/>
      <c r="QSJ112" s="51"/>
      <c r="QSK112" s="56"/>
      <c r="QSL112" s="57"/>
      <c r="QSM112" s="57"/>
      <c r="QSN112" s="58"/>
      <c r="QSO112" s="49"/>
      <c r="QSP112" s="50"/>
      <c r="QSQ112" s="49"/>
      <c r="QSR112" s="109"/>
      <c r="QSS112" s="52"/>
      <c r="QST112" s="52"/>
      <c r="QSU112" s="55"/>
      <c r="QSV112" s="55"/>
      <c r="QSW112" s="55"/>
      <c r="QSX112" s="51"/>
      <c r="QSY112" s="51"/>
      <c r="QSZ112" s="51"/>
      <c r="QTA112" s="56"/>
      <c r="QTB112" s="57"/>
      <c r="QTC112" s="57"/>
      <c r="QTD112" s="58"/>
      <c r="QTE112" s="49"/>
      <c r="QTF112" s="50"/>
      <c r="QTG112" s="49"/>
      <c r="QTH112" s="109"/>
      <c r="QTI112" s="52"/>
      <c r="QTJ112" s="52"/>
      <c r="QTK112" s="55"/>
      <c r="QTL112" s="55"/>
      <c r="QTM112" s="55"/>
      <c r="QTN112" s="51"/>
      <c r="QTO112" s="51"/>
      <c r="QTP112" s="51"/>
      <c r="QTQ112" s="56"/>
      <c r="QTR112" s="57"/>
      <c r="QTS112" s="57"/>
      <c r="QTT112" s="58"/>
      <c r="QTU112" s="49"/>
      <c r="QTV112" s="50"/>
      <c r="QTW112" s="49"/>
      <c r="QTX112" s="109"/>
      <c r="QTY112" s="52"/>
      <c r="QTZ112" s="52"/>
      <c r="QUA112" s="55"/>
      <c r="QUB112" s="55"/>
      <c r="QUC112" s="55"/>
      <c r="QUD112" s="51"/>
      <c r="QUE112" s="51"/>
      <c r="QUF112" s="51"/>
      <c r="QUG112" s="56"/>
      <c r="QUH112" s="57"/>
      <c r="QUI112" s="57"/>
      <c r="QUJ112" s="58"/>
      <c r="QUK112" s="49"/>
      <c r="QUL112" s="50"/>
      <c r="QUM112" s="49"/>
      <c r="QUN112" s="109"/>
      <c r="QUO112" s="52"/>
      <c r="QUP112" s="52"/>
      <c r="QUQ112" s="55"/>
      <c r="QUR112" s="55"/>
      <c r="QUS112" s="55"/>
      <c r="QUT112" s="51"/>
      <c r="QUU112" s="51"/>
      <c r="QUV112" s="51"/>
      <c r="QUW112" s="56"/>
      <c r="QUX112" s="57"/>
      <c r="QUY112" s="57"/>
      <c r="QUZ112" s="58"/>
      <c r="QVA112" s="49"/>
      <c r="QVB112" s="50"/>
      <c r="QVC112" s="49"/>
      <c r="QVD112" s="109"/>
      <c r="QVE112" s="52"/>
      <c r="QVF112" s="52"/>
      <c r="QVG112" s="55"/>
      <c r="QVH112" s="55"/>
      <c r="QVI112" s="55"/>
      <c r="QVJ112" s="51"/>
      <c r="QVK112" s="51"/>
      <c r="QVL112" s="51"/>
      <c r="QVM112" s="56"/>
      <c r="QVN112" s="57"/>
      <c r="QVO112" s="57"/>
      <c r="QVP112" s="58"/>
      <c r="QVQ112" s="49"/>
      <c r="QVR112" s="50"/>
      <c r="QVS112" s="49"/>
      <c r="QVT112" s="109"/>
      <c r="QVU112" s="52"/>
      <c r="QVV112" s="52"/>
      <c r="QVW112" s="55"/>
      <c r="QVX112" s="55"/>
      <c r="QVY112" s="55"/>
      <c r="QVZ112" s="51"/>
      <c r="QWA112" s="51"/>
      <c r="QWB112" s="51"/>
      <c r="QWC112" s="56"/>
      <c r="QWD112" s="57"/>
      <c r="QWE112" s="57"/>
      <c r="QWF112" s="58"/>
      <c r="QWG112" s="49"/>
      <c r="QWH112" s="50"/>
      <c r="QWI112" s="49"/>
      <c r="QWJ112" s="109"/>
      <c r="QWK112" s="52"/>
      <c r="QWL112" s="52"/>
      <c r="QWM112" s="55"/>
      <c r="QWN112" s="55"/>
      <c r="QWO112" s="55"/>
      <c r="QWP112" s="51"/>
      <c r="QWQ112" s="51"/>
      <c r="QWR112" s="51"/>
      <c r="QWS112" s="56"/>
      <c r="QWT112" s="57"/>
      <c r="QWU112" s="57"/>
      <c r="QWV112" s="58"/>
      <c r="QWW112" s="49"/>
      <c r="QWX112" s="50"/>
      <c r="QWY112" s="49"/>
      <c r="QWZ112" s="109"/>
      <c r="QXA112" s="52"/>
      <c r="QXB112" s="52"/>
      <c r="QXC112" s="55"/>
      <c r="QXD112" s="55"/>
      <c r="QXE112" s="55"/>
      <c r="QXF112" s="51"/>
      <c r="QXG112" s="51"/>
      <c r="QXH112" s="51"/>
      <c r="QXI112" s="56"/>
      <c r="QXJ112" s="57"/>
      <c r="QXK112" s="57"/>
      <c r="QXL112" s="58"/>
      <c r="QXM112" s="49"/>
      <c r="QXN112" s="50"/>
      <c r="QXO112" s="49"/>
      <c r="QXP112" s="109"/>
      <c r="QXQ112" s="52"/>
      <c r="QXR112" s="52"/>
      <c r="QXS112" s="55"/>
      <c r="QXT112" s="55"/>
      <c r="QXU112" s="55"/>
      <c r="QXV112" s="51"/>
      <c r="QXW112" s="51"/>
      <c r="QXX112" s="51"/>
      <c r="QXY112" s="56"/>
      <c r="QXZ112" s="57"/>
      <c r="QYA112" s="57"/>
      <c r="QYB112" s="58"/>
      <c r="QYC112" s="49"/>
      <c r="QYD112" s="50"/>
      <c r="QYE112" s="49"/>
      <c r="QYF112" s="109"/>
      <c r="QYG112" s="52"/>
      <c r="QYH112" s="52"/>
      <c r="QYI112" s="55"/>
      <c r="QYJ112" s="55"/>
      <c r="QYK112" s="55"/>
      <c r="QYL112" s="51"/>
      <c r="QYM112" s="51"/>
      <c r="QYN112" s="51"/>
      <c r="QYO112" s="56"/>
      <c r="QYP112" s="57"/>
      <c r="QYQ112" s="57"/>
      <c r="QYR112" s="58"/>
      <c r="QYS112" s="49"/>
      <c r="QYT112" s="50"/>
      <c r="QYU112" s="49"/>
      <c r="QYV112" s="109"/>
      <c r="QYW112" s="52"/>
      <c r="QYX112" s="52"/>
      <c r="QYY112" s="55"/>
      <c r="QYZ112" s="55"/>
      <c r="QZA112" s="55"/>
      <c r="QZB112" s="51"/>
      <c r="QZC112" s="51"/>
      <c r="QZD112" s="51"/>
      <c r="QZE112" s="56"/>
      <c r="QZF112" s="57"/>
      <c r="QZG112" s="57"/>
      <c r="QZH112" s="58"/>
      <c r="QZI112" s="49"/>
      <c r="QZJ112" s="50"/>
      <c r="QZK112" s="49"/>
      <c r="QZL112" s="109"/>
      <c r="QZM112" s="52"/>
      <c r="QZN112" s="52"/>
      <c r="QZO112" s="55"/>
      <c r="QZP112" s="55"/>
      <c r="QZQ112" s="55"/>
      <c r="QZR112" s="51"/>
      <c r="QZS112" s="51"/>
      <c r="QZT112" s="51"/>
      <c r="QZU112" s="56"/>
      <c r="QZV112" s="57"/>
      <c r="QZW112" s="57"/>
      <c r="QZX112" s="58"/>
      <c r="QZY112" s="49"/>
      <c r="QZZ112" s="50"/>
      <c r="RAA112" s="49"/>
      <c r="RAB112" s="109"/>
      <c r="RAC112" s="52"/>
      <c r="RAD112" s="52"/>
      <c r="RAE112" s="55"/>
      <c r="RAF112" s="55"/>
      <c r="RAG112" s="55"/>
      <c r="RAH112" s="51"/>
      <c r="RAI112" s="51"/>
      <c r="RAJ112" s="51"/>
      <c r="RAK112" s="56"/>
      <c r="RAL112" s="57"/>
      <c r="RAM112" s="57"/>
      <c r="RAN112" s="58"/>
      <c r="RAO112" s="49"/>
      <c r="RAP112" s="50"/>
      <c r="RAQ112" s="49"/>
      <c r="RAR112" s="109"/>
      <c r="RAS112" s="52"/>
      <c r="RAT112" s="52"/>
      <c r="RAU112" s="55"/>
      <c r="RAV112" s="55"/>
      <c r="RAW112" s="55"/>
      <c r="RAX112" s="51"/>
      <c r="RAY112" s="51"/>
      <c r="RAZ112" s="51"/>
      <c r="RBA112" s="56"/>
      <c r="RBB112" s="57"/>
      <c r="RBC112" s="57"/>
      <c r="RBD112" s="58"/>
      <c r="RBE112" s="49"/>
      <c r="RBF112" s="50"/>
      <c r="RBG112" s="49"/>
      <c r="RBH112" s="109"/>
      <c r="RBI112" s="52"/>
      <c r="RBJ112" s="52"/>
      <c r="RBK112" s="55"/>
      <c r="RBL112" s="55"/>
      <c r="RBM112" s="55"/>
      <c r="RBN112" s="51"/>
      <c r="RBO112" s="51"/>
      <c r="RBP112" s="51"/>
      <c r="RBQ112" s="56"/>
      <c r="RBR112" s="57"/>
      <c r="RBS112" s="57"/>
      <c r="RBT112" s="58"/>
      <c r="RBU112" s="49"/>
      <c r="RBV112" s="50"/>
      <c r="RBW112" s="49"/>
      <c r="RBX112" s="109"/>
      <c r="RBY112" s="52"/>
      <c r="RBZ112" s="52"/>
      <c r="RCA112" s="55"/>
      <c r="RCB112" s="55"/>
      <c r="RCC112" s="55"/>
      <c r="RCD112" s="51"/>
      <c r="RCE112" s="51"/>
      <c r="RCF112" s="51"/>
      <c r="RCG112" s="56"/>
      <c r="RCH112" s="57"/>
      <c r="RCI112" s="57"/>
      <c r="RCJ112" s="58"/>
      <c r="RCK112" s="49"/>
      <c r="RCL112" s="50"/>
      <c r="RCM112" s="49"/>
      <c r="RCN112" s="109"/>
      <c r="RCO112" s="52"/>
      <c r="RCP112" s="52"/>
      <c r="RCQ112" s="55"/>
      <c r="RCR112" s="55"/>
      <c r="RCS112" s="55"/>
      <c r="RCT112" s="51"/>
      <c r="RCU112" s="51"/>
      <c r="RCV112" s="51"/>
      <c r="RCW112" s="56"/>
      <c r="RCX112" s="57"/>
      <c r="RCY112" s="57"/>
      <c r="RCZ112" s="58"/>
      <c r="RDA112" s="49"/>
      <c r="RDB112" s="50"/>
      <c r="RDC112" s="49"/>
      <c r="RDD112" s="109"/>
      <c r="RDE112" s="52"/>
      <c r="RDF112" s="52"/>
      <c r="RDG112" s="55"/>
      <c r="RDH112" s="55"/>
      <c r="RDI112" s="55"/>
      <c r="RDJ112" s="51"/>
      <c r="RDK112" s="51"/>
      <c r="RDL112" s="51"/>
      <c r="RDM112" s="56"/>
      <c r="RDN112" s="57"/>
      <c r="RDO112" s="57"/>
      <c r="RDP112" s="58"/>
      <c r="RDQ112" s="49"/>
      <c r="RDR112" s="50"/>
      <c r="RDS112" s="49"/>
      <c r="RDT112" s="109"/>
      <c r="RDU112" s="52"/>
      <c r="RDV112" s="52"/>
      <c r="RDW112" s="55"/>
      <c r="RDX112" s="55"/>
      <c r="RDY112" s="55"/>
      <c r="RDZ112" s="51"/>
      <c r="REA112" s="51"/>
      <c r="REB112" s="51"/>
      <c r="REC112" s="56"/>
      <c r="RED112" s="57"/>
      <c r="REE112" s="57"/>
      <c r="REF112" s="58"/>
      <c r="REG112" s="49"/>
      <c r="REH112" s="50"/>
      <c r="REI112" s="49"/>
      <c r="REJ112" s="109"/>
      <c r="REK112" s="52"/>
      <c r="REL112" s="52"/>
      <c r="REM112" s="55"/>
      <c r="REN112" s="55"/>
      <c r="REO112" s="55"/>
      <c r="REP112" s="51"/>
      <c r="REQ112" s="51"/>
      <c r="RER112" s="51"/>
      <c r="RES112" s="56"/>
      <c r="RET112" s="57"/>
      <c r="REU112" s="57"/>
      <c r="REV112" s="58"/>
      <c r="REW112" s="49"/>
      <c r="REX112" s="50"/>
      <c r="REY112" s="49"/>
      <c r="REZ112" s="109"/>
      <c r="RFA112" s="52"/>
      <c r="RFB112" s="52"/>
      <c r="RFC112" s="55"/>
      <c r="RFD112" s="55"/>
      <c r="RFE112" s="55"/>
      <c r="RFF112" s="51"/>
      <c r="RFG112" s="51"/>
      <c r="RFH112" s="51"/>
      <c r="RFI112" s="56"/>
      <c r="RFJ112" s="57"/>
      <c r="RFK112" s="57"/>
      <c r="RFL112" s="58"/>
      <c r="RFM112" s="49"/>
      <c r="RFN112" s="50"/>
      <c r="RFO112" s="49"/>
      <c r="RFP112" s="109"/>
      <c r="RFQ112" s="52"/>
      <c r="RFR112" s="52"/>
      <c r="RFS112" s="55"/>
      <c r="RFT112" s="55"/>
      <c r="RFU112" s="55"/>
      <c r="RFV112" s="51"/>
      <c r="RFW112" s="51"/>
      <c r="RFX112" s="51"/>
      <c r="RFY112" s="56"/>
      <c r="RFZ112" s="57"/>
      <c r="RGA112" s="57"/>
      <c r="RGB112" s="58"/>
      <c r="RGC112" s="49"/>
      <c r="RGD112" s="50"/>
      <c r="RGE112" s="49"/>
      <c r="RGF112" s="109"/>
      <c r="RGG112" s="52"/>
      <c r="RGH112" s="52"/>
      <c r="RGI112" s="55"/>
      <c r="RGJ112" s="55"/>
      <c r="RGK112" s="55"/>
      <c r="RGL112" s="51"/>
      <c r="RGM112" s="51"/>
      <c r="RGN112" s="51"/>
      <c r="RGO112" s="56"/>
      <c r="RGP112" s="57"/>
      <c r="RGQ112" s="57"/>
      <c r="RGR112" s="58"/>
      <c r="RGS112" s="49"/>
      <c r="RGT112" s="50"/>
      <c r="RGU112" s="49"/>
      <c r="RGV112" s="109"/>
      <c r="RGW112" s="52"/>
      <c r="RGX112" s="52"/>
      <c r="RGY112" s="55"/>
      <c r="RGZ112" s="55"/>
      <c r="RHA112" s="55"/>
      <c r="RHB112" s="51"/>
      <c r="RHC112" s="51"/>
      <c r="RHD112" s="51"/>
      <c r="RHE112" s="56"/>
      <c r="RHF112" s="57"/>
      <c r="RHG112" s="57"/>
      <c r="RHH112" s="58"/>
      <c r="RHI112" s="49"/>
      <c r="RHJ112" s="50"/>
      <c r="RHK112" s="49"/>
      <c r="RHL112" s="109"/>
      <c r="RHM112" s="52"/>
      <c r="RHN112" s="52"/>
      <c r="RHO112" s="55"/>
      <c r="RHP112" s="55"/>
      <c r="RHQ112" s="55"/>
      <c r="RHR112" s="51"/>
      <c r="RHS112" s="51"/>
      <c r="RHT112" s="51"/>
      <c r="RHU112" s="56"/>
      <c r="RHV112" s="57"/>
      <c r="RHW112" s="57"/>
      <c r="RHX112" s="58"/>
      <c r="RHY112" s="49"/>
      <c r="RHZ112" s="50"/>
      <c r="RIA112" s="49"/>
      <c r="RIB112" s="109"/>
      <c r="RIC112" s="52"/>
      <c r="RID112" s="52"/>
      <c r="RIE112" s="55"/>
      <c r="RIF112" s="55"/>
      <c r="RIG112" s="55"/>
      <c r="RIH112" s="51"/>
      <c r="RII112" s="51"/>
      <c r="RIJ112" s="51"/>
      <c r="RIK112" s="56"/>
      <c r="RIL112" s="57"/>
      <c r="RIM112" s="57"/>
      <c r="RIN112" s="58"/>
      <c r="RIO112" s="49"/>
      <c r="RIP112" s="50"/>
      <c r="RIQ112" s="49"/>
      <c r="RIR112" s="109"/>
      <c r="RIS112" s="52"/>
      <c r="RIT112" s="52"/>
      <c r="RIU112" s="55"/>
      <c r="RIV112" s="55"/>
      <c r="RIW112" s="55"/>
      <c r="RIX112" s="51"/>
      <c r="RIY112" s="51"/>
      <c r="RIZ112" s="51"/>
      <c r="RJA112" s="56"/>
      <c r="RJB112" s="57"/>
      <c r="RJC112" s="57"/>
      <c r="RJD112" s="58"/>
      <c r="RJE112" s="49"/>
      <c r="RJF112" s="50"/>
      <c r="RJG112" s="49"/>
      <c r="RJH112" s="109"/>
      <c r="RJI112" s="52"/>
      <c r="RJJ112" s="52"/>
      <c r="RJK112" s="55"/>
      <c r="RJL112" s="55"/>
      <c r="RJM112" s="55"/>
      <c r="RJN112" s="51"/>
      <c r="RJO112" s="51"/>
      <c r="RJP112" s="51"/>
      <c r="RJQ112" s="56"/>
      <c r="RJR112" s="57"/>
      <c r="RJS112" s="57"/>
      <c r="RJT112" s="58"/>
      <c r="RJU112" s="49"/>
      <c r="RJV112" s="50"/>
      <c r="RJW112" s="49"/>
      <c r="RJX112" s="109"/>
      <c r="RJY112" s="52"/>
      <c r="RJZ112" s="52"/>
      <c r="RKA112" s="55"/>
      <c r="RKB112" s="55"/>
      <c r="RKC112" s="55"/>
      <c r="RKD112" s="51"/>
      <c r="RKE112" s="51"/>
      <c r="RKF112" s="51"/>
      <c r="RKG112" s="56"/>
      <c r="RKH112" s="57"/>
      <c r="RKI112" s="57"/>
      <c r="RKJ112" s="58"/>
      <c r="RKK112" s="49"/>
      <c r="RKL112" s="50"/>
      <c r="RKM112" s="49"/>
      <c r="RKN112" s="109"/>
      <c r="RKO112" s="52"/>
      <c r="RKP112" s="52"/>
      <c r="RKQ112" s="55"/>
      <c r="RKR112" s="55"/>
      <c r="RKS112" s="55"/>
      <c r="RKT112" s="51"/>
      <c r="RKU112" s="51"/>
      <c r="RKV112" s="51"/>
      <c r="RKW112" s="56"/>
      <c r="RKX112" s="57"/>
      <c r="RKY112" s="57"/>
      <c r="RKZ112" s="58"/>
      <c r="RLA112" s="49"/>
      <c r="RLB112" s="50"/>
      <c r="RLC112" s="49"/>
      <c r="RLD112" s="109"/>
      <c r="RLE112" s="52"/>
      <c r="RLF112" s="52"/>
      <c r="RLG112" s="55"/>
      <c r="RLH112" s="55"/>
      <c r="RLI112" s="55"/>
      <c r="RLJ112" s="51"/>
      <c r="RLK112" s="51"/>
      <c r="RLL112" s="51"/>
      <c r="RLM112" s="56"/>
      <c r="RLN112" s="57"/>
      <c r="RLO112" s="57"/>
      <c r="RLP112" s="58"/>
      <c r="RLQ112" s="49"/>
      <c r="RLR112" s="50"/>
      <c r="RLS112" s="49"/>
      <c r="RLT112" s="109"/>
      <c r="RLU112" s="52"/>
      <c r="RLV112" s="52"/>
      <c r="RLW112" s="55"/>
      <c r="RLX112" s="55"/>
      <c r="RLY112" s="55"/>
      <c r="RLZ112" s="51"/>
      <c r="RMA112" s="51"/>
      <c r="RMB112" s="51"/>
      <c r="RMC112" s="56"/>
      <c r="RMD112" s="57"/>
      <c r="RME112" s="57"/>
      <c r="RMF112" s="58"/>
      <c r="RMG112" s="49"/>
      <c r="RMH112" s="50"/>
      <c r="RMI112" s="49"/>
      <c r="RMJ112" s="109"/>
      <c r="RMK112" s="52"/>
      <c r="RML112" s="52"/>
      <c r="RMM112" s="55"/>
      <c r="RMN112" s="55"/>
      <c r="RMO112" s="55"/>
      <c r="RMP112" s="51"/>
      <c r="RMQ112" s="51"/>
      <c r="RMR112" s="51"/>
      <c r="RMS112" s="56"/>
      <c r="RMT112" s="57"/>
      <c r="RMU112" s="57"/>
      <c r="RMV112" s="58"/>
      <c r="RMW112" s="49"/>
      <c r="RMX112" s="50"/>
      <c r="RMY112" s="49"/>
      <c r="RMZ112" s="109"/>
      <c r="RNA112" s="52"/>
      <c r="RNB112" s="52"/>
      <c r="RNC112" s="55"/>
      <c r="RND112" s="55"/>
      <c r="RNE112" s="55"/>
      <c r="RNF112" s="51"/>
      <c r="RNG112" s="51"/>
      <c r="RNH112" s="51"/>
      <c r="RNI112" s="56"/>
      <c r="RNJ112" s="57"/>
      <c r="RNK112" s="57"/>
      <c r="RNL112" s="58"/>
      <c r="RNM112" s="49"/>
      <c r="RNN112" s="50"/>
      <c r="RNO112" s="49"/>
      <c r="RNP112" s="109"/>
      <c r="RNQ112" s="52"/>
      <c r="RNR112" s="52"/>
      <c r="RNS112" s="55"/>
      <c r="RNT112" s="55"/>
      <c r="RNU112" s="55"/>
      <c r="RNV112" s="51"/>
      <c r="RNW112" s="51"/>
      <c r="RNX112" s="51"/>
      <c r="RNY112" s="56"/>
      <c r="RNZ112" s="57"/>
      <c r="ROA112" s="57"/>
      <c r="ROB112" s="58"/>
      <c r="ROC112" s="49"/>
      <c r="ROD112" s="50"/>
      <c r="ROE112" s="49"/>
      <c r="ROF112" s="109"/>
      <c r="ROG112" s="52"/>
      <c r="ROH112" s="52"/>
      <c r="ROI112" s="55"/>
      <c r="ROJ112" s="55"/>
      <c r="ROK112" s="55"/>
      <c r="ROL112" s="51"/>
      <c r="ROM112" s="51"/>
      <c r="RON112" s="51"/>
      <c r="ROO112" s="56"/>
      <c r="ROP112" s="57"/>
      <c r="ROQ112" s="57"/>
      <c r="ROR112" s="58"/>
      <c r="ROS112" s="49"/>
      <c r="ROT112" s="50"/>
      <c r="ROU112" s="49"/>
      <c r="ROV112" s="109"/>
      <c r="ROW112" s="52"/>
      <c r="ROX112" s="52"/>
      <c r="ROY112" s="55"/>
      <c r="ROZ112" s="55"/>
      <c r="RPA112" s="55"/>
      <c r="RPB112" s="51"/>
      <c r="RPC112" s="51"/>
      <c r="RPD112" s="51"/>
      <c r="RPE112" s="56"/>
      <c r="RPF112" s="57"/>
      <c r="RPG112" s="57"/>
      <c r="RPH112" s="58"/>
      <c r="RPI112" s="49"/>
      <c r="RPJ112" s="50"/>
      <c r="RPK112" s="49"/>
      <c r="RPL112" s="109"/>
      <c r="RPM112" s="52"/>
      <c r="RPN112" s="52"/>
      <c r="RPO112" s="55"/>
      <c r="RPP112" s="55"/>
      <c r="RPQ112" s="55"/>
      <c r="RPR112" s="51"/>
      <c r="RPS112" s="51"/>
      <c r="RPT112" s="51"/>
      <c r="RPU112" s="56"/>
      <c r="RPV112" s="57"/>
      <c r="RPW112" s="57"/>
      <c r="RPX112" s="58"/>
      <c r="RPY112" s="49"/>
      <c r="RPZ112" s="50"/>
      <c r="RQA112" s="49"/>
      <c r="RQB112" s="109"/>
      <c r="RQC112" s="52"/>
      <c r="RQD112" s="52"/>
      <c r="RQE112" s="55"/>
      <c r="RQF112" s="55"/>
      <c r="RQG112" s="55"/>
      <c r="RQH112" s="51"/>
      <c r="RQI112" s="51"/>
      <c r="RQJ112" s="51"/>
      <c r="RQK112" s="56"/>
      <c r="RQL112" s="57"/>
      <c r="RQM112" s="57"/>
      <c r="RQN112" s="58"/>
      <c r="RQO112" s="49"/>
      <c r="RQP112" s="50"/>
      <c r="RQQ112" s="49"/>
      <c r="RQR112" s="109"/>
      <c r="RQS112" s="52"/>
      <c r="RQT112" s="52"/>
      <c r="RQU112" s="55"/>
      <c r="RQV112" s="55"/>
      <c r="RQW112" s="55"/>
      <c r="RQX112" s="51"/>
      <c r="RQY112" s="51"/>
      <c r="RQZ112" s="51"/>
      <c r="RRA112" s="56"/>
      <c r="RRB112" s="57"/>
      <c r="RRC112" s="57"/>
      <c r="RRD112" s="58"/>
      <c r="RRE112" s="49"/>
      <c r="RRF112" s="50"/>
      <c r="RRG112" s="49"/>
      <c r="RRH112" s="109"/>
      <c r="RRI112" s="52"/>
      <c r="RRJ112" s="52"/>
      <c r="RRK112" s="55"/>
      <c r="RRL112" s="55"/>
      <c r="RRM112" s="55"/>
      <c r="RRN112" s="51"/>
      <c r="RRO112" s="51"/>
      <c r="RRP112" s="51"/>
      <c r="RRQ112" s="56"/>
      <c r="RRR112" s="57"/>
      <c r="RRS112" s="57"/>
      <c r="RRT112" s="58"/>
      <c r="RRU112" s="49"/>
      <c r="RRV112" s="50"/>
      <c r="RRW112" s="49"/>
      <c r="RRX112" s="109"/>
      <c r="RRY112" s="52"/>
      <c r="RRZ112" s="52"/>
      <c r="RSA112" s="55"/>
      <c r="RSB112" s="55"/>
      <c r="RSC112" s="55"/>
      <c r="RSD112" s="51"/>
      <c r="RSE112" s="51"/>
      <c r="RSF112" s="51"/>
      <c r="RSG112" s="56"/>
      <c r="RSH112" s="57"/>
      <c r="RSI112" s="57"/>
      <c r="RSJ112" s="58"/>
      <c r="RSK112" s="49"/>
      <c r="RSL112" s="50"/>
      <c r="RSM112" s="49"/>
      <c r="RSN112" s="109"/>
      <c r="RSO112" s="52"/>
      <c r="RSP112" s="52"/>
      <c r="RSQ112" s="55"/>
      <c r="RSR112" s="55"/>
      <c r="RSS112" s="55"/>
      <c r="RST112" s="51"/>
      <c r="RSU112" s="51"/>
      <c r="RSV112" s="51"/>
      <c r="RSW112" s="56"/>
      <c r="RSX112" s="57"/>
      <c r="RSY112" s="57"/>
      <c r="RSZ112" s="58"/>
      <c r="RTA112" s="49"/>
      <c r="RTB112" s="50"/>
      <c r="RTC112" s="49"/>
      <c r="RTD112" s="109"/>
      <c r="RTE112" s="52"/>
      <c r="RTF112" s="52"/>
      <c r="RTG112" s="55"/>
      <c r="RTH112" s="55"/>
      <c r="RTI112" s="55"/>
      <c r="RTJ112" s="51"/>
      <c r="RTK112" s="51"/>
      <c r="RTL112" s="51"/>
      <c r="RTM112" s="56"/>
      <c r="RTN112" s="57"/>
      <c r="RTO112" s="57"/>
      <c r="RTP112" s="58"/>
      <c r="RTQ112" s="49"/>
      <c r="RTR112" s="50"/>
      <c r="RTS112" s="49"/>
      <c r="RTT112" s="109"/>
      <c r="RTU112" s="52"/>
      <c r="RTV112" s="52"/>
      <c r="RTW112" s="55"/>
      <c r="RTX112" s="55"/>
      <c r="RTY112" s="55"/>
      <c r="RTZ112" s="51"/>
      <c r="RUA112" s="51"/>
      <c r="RUB112" s="51"/>
      <c r="RUC112" s="56"/>
      <c r="RUD112" s="57"/>
      <c r="RUE112" s="57"/>
      <c r="RUF112" s="58"/>
      <c r="RUG112" s="49"/>
      <c r="RUH112" s="50"/>
      <c r="RUI112" s="49"/>
      <c r="RUJ112" s="109"/>
      <c r="RUK112" s="52"/>
      <c r="RUL112" s="52"/>
      <c r="RUM112" s="55"/>
      <c r="RUN112" s="55"/>
      <c r="RUO112" s="55"/>
      <c r="RUP112" s="51"/>
      <c r="RUQ112" s="51"/>
      <c r="RUR112" s="51"/>
      <c r="RUS112" s="56"/>
      <c r="RUT112" s="57"/>
      <c r="RUU112" s="57"/>
      <c r="RUV112" s="58"/>
      <c r="RUW112" s="49"/>
      <c r="RUX112" s="50"/>
      <c r="RUY112" s="49"/>
      <c r="RUZ112" s="109"/>
      <c r="RVA112" s="52"/>
      <c r="RVB112" s="52"/>
      <c r="RVC112" s="55"/>
      <c r="RVD112" s="55"/>
      <c r="RVE112" s="55"/>
      <c r="RVF112" s="51"/>
      <c r="RVG112" s="51"/>
      <c r="RVH112" s="51"/>
      <c r="RVI112" s="56"/>
      <c r="RVJ112" s="57"/>
      <c r="RVK112" s="57"/>
      <c r="RVL112" s="58"/>
      <c r="RVM112" s="49"/>
      <c r="RVN112" s="50"/>
      <c r="RVO112" s="49"/>
      <c r="RVP112" s="109"/>
      <c r="RVQ112" s="52"/>
      <c r="RVR112" s="52"/>
      <c r="RVS112" s="55"/>
      <c r="RVT112" s="55"/>
      <c r="RVU112" s="55"/>
      <c r="RVV112" s="51"/>
      <c r="RVW112" s="51"/>
      <c r="RVX112" s="51"/>
      <c r="RVY112" s="56"/>
      <c r="RVZ112" s="57"/>
      <c r="RWA112" s="57"/>
      <c r="RWB112" s="58"/>
      <c r="RWC112" s="49"/>
      <c r="RWD112" s="50"/>
      <c r="RWE112" s="49"/>
      <c r="RWF112" s="109"/>
      <c r="RWG112" s="52"/>
      <c r="RWH112" s="52"/>
      <c r="RWI112" s="55"/>
      <c r="RWJ112" s="55"/>
      <c r="RWK112" s="55"/>
      <c r="RWL112" s="51"/>
      <c r="RWM112" s="51"/>
      <c r="RWN112" s="51"/>
      <c r="RWO112" s="56"/>
      <c r="RWP112" s="57"/>
      <c r="RWQ112" s="57"/>
      <c r="RWR112" s="58"/>
      <c r="RWS112" s="49"/>
      <c r="RWT112" s="50"/>
      <c r="RWU112" s="49"/>
      <c r="RWV112" s="109"/>
      <c r="RWW112" s="52"/>
      <c r="RWX112" s="52"/>
      <c r="RWY112" s="55"/>
      <c r="RWZ112" s="55"/>
      <c r="RXA112" s="55"/>
      <c r="RXB112" s="51"/>
      <c r="RXC112" s="51"/>
      <c r="RXD112" s="51"/>
      <c r="RXE112" s="56"/>
      <c r="RXF112" s="57"/>
      <c r="RXG112" s="57"/>
      <c r="RXH112" s="58"/>
      <c r="RXI112" s="49"/>
      <c r="RXJ112" s="50"/>
      <c r="RXK112" s="49"/>
      <c r="RXL112" s="109"/>
      <c r="RXM112" s="52"/>
      <c r="RXN112" s="52"/>
      <c r="RXO112" s="55"/>
      <c r="RXP112" s="55"/>
      <c r="RXQ112" s="55"/>
      <c r="RXR112" s="51"/>
      <c r="RXS112" s="51"/>
      <c r="RXT112" s="51"/>
      <c r="RXU112" s="56"/>
      <c r="RXV112" s="57"/>
      <c r="RXW112" s="57"/>
      <c r="RXX112" s="58"/>
      <c r="RXY112" s="49"/>
      <c r="RXZ112" s="50"/>
      <c r="RYA112" s="49"/>
      <c r="RYB112" s="109"/>
      <c r="RYC112" s="52"/>
      <c r="RYD112" s="52"/>
      <c r="RYE112" s="55"/>
      <c r="RYF112" s="55"/>
      <c r="RYG112" s="55"/>
      <c r="RYH112" s="51"/>
      <c r="RYI112" s="51"/>
      <c r="RYJ112" s="51"/>
      <c r="RYK112" s="56"/>
      <c r="RYL112" s="57"/>
      <c r="RYM112" s="57"/>
      <c r="RYN112" s="58"/>
      <c r="RYO112" s="49"/>
      <c r="RYP112" s="50"/>
      <c r="RYQ112" s="49"/>
      <c r="RYR112" s="109"/>
      <c r="RYS112" s="52"/>
      <c r="RYT112" s="52"/>
      <c r="RYU112" s="55"/>
      <c r="RYV112" s="55"/>
      <c r="RYW112" s="55"/>
      <c r="RYX112" s="51"/>
      <c r="RYY112" s="51"/>
      <c r="RYZ112" s="51"/>
      <c r="RZA112" s="56"/>
      <c r="RZB112" s="57"/>
      <c r="RZC112" s="57"/>
      <c r="RZD112" s="58"/>
      <c r="RZE112" s="49"/>
      <c r="RZF112" s="50"/>
      <c r="RZG112" s="49"/>
      <c r="RZH112" s="109"/>
      <c r="RZI112" s="52"/>
      <c r="RZJ112" s="52"/>
      <c r="RZK112" s="55"/>
      <c r="RZL112" s="55"/>
      <c r="RZM112" s="55"/>
      <c r="RZN112" s="51"/>
      <c r="RZO112" s="51"/>
      <c r="RZP112" s="51"/>
      <c r="RZQ112" s="56"/>
      <c r="RZR112" s="57"/>
      <c r="RZS112" s="57"/>
      <c r="RZT112" s="58"/>
      <c r="RZU112" s="49"/>
      <c r="RZV112" s="50"/>
      <c r="RZW112" s="49"/>
      <c r="RZX112" s="109"/>
      <c r="RZY112" s="52"/>
      <c r="RZZ112" s="52"/>
      <c r="SAA112" s="55"/>
      <c r="SAB112" s="55"/>
      <c r="SAC112" s="55"/>
      <c r="SAD112" s="51"/>
      <c r="SAE112" s="51"/>
      <c r="SAF112" s="51"/>
      <c r="SAG112" s="56"/>
      <c r="SAH112" s="57"/>
      <c r="SAI112" s="57"/>
      <c r="SAJ112" s="58"/>
      <c r="SAK112" s="49"/>
      <c r="SAL112" s="50"/>
      <c r="SAM112" s="49"/>
      <c r="SAN112" s="109"/>
      <c r="SAO112" s="52"/>
      <c r="SAP112" s="52"/>
      <c r="SAQ112" s="55"/>
      <c r="SAR112" s="55"/>
      <c r="SAS112" s="55"/>
      <c r="SAT112" s="51"/>
      <c r="SAU112" s="51"/>
      <c r="SAV112" s="51"/>
      <c r="SAW112" s="56"/>
      <c r="SAX112" s="57"/>
      <c r="SAY112" s="57"/>
      <c r="SAZ112" s="58"/>
      <c r="SBA112" s="49"/>
      <c r="SBB112" s="50"/>
      <c r="SBC112" s="49"/>
      <c r="SBD112" s="109"/>
      <c r="SBE112" s="52"/>
      <c r="SBF112" s="52"/>
      <c r="SBG112" s="55"/>
      <c r="SBH112" s="55"/>
      <c r="SBI112" s="55"/>
      <c r="SBJ112" s="51"/>
      <c r="SBK112" s="51"/>
      <c r="SBL112" s="51"/>
      <c r="SBM112" s="56"/>
      <c r="SBN112" s="57"/>
      <c r="SBO112" s="57"/>
      <c r="SBP112" s="58"/>
      <c r="SBQ112" s="49"/>
      <c r="SBR112" s="50"/>
      <c r="SBS112" s="49"/>
      <c r="SBT112" s="109"/>
      <c r="SBU112" s="52"/>
      <c r="SBV112" s="52"/>
      <c r="SBW112" s="55"/>
      <c r="SBX112" s="55"/>
      <c r="SBY112" s="55"/>
      <c r="SBZ112" s="51"/>
      <c r="SCA112" s="51"/>
      <c r="SCB112" s="51"/>
      <c r="SCC112" s="56"/>
      <c r="SCD112" s="57"/>
      <c r="SCE112" s="57"/>
      <c r="SCF112" s="58"/>
      <c r="SCG112" s="49"/>
      <c r="SCH112" s="50"/>
      <c r="SCI112" s="49"/>
      <c r="SCJ112" s="109"/>
      <c r="SCK112" s="52"/>
      <c r="SCL112" s="52"/>
      <c r="SCM112" s="55"/>
      <c r="SCN112" s="55"/>
      <c r="SCO112" s="55"/>
      <c r="SCP112" s="51"/>
      <c r="SCQ112" s="51"/>
      <c r="SCR112" s="51"/>
      <c r="SCS112" s="56"/>
      <c r="SCT112" s="57"/>
      <c r="SCU112" s="57"/>
      <c r="SCV112" s="58"/>
      <c r="SCW112" s="49"/>
      <c r="SCX112" s="50"/>
      <c r="SCY112" s="49"/>
      <c r="SCZ112" s="109"/>
      <c r="SDA112" s="52"/>
      <c r="SDB112" s="52"/>
      <c r="SDC112" s="55"/>
      <c r="SDD112" s="55"/>
      <c r="SDE112" s="55"/>
      <c r="SDF112" s="51"/>
      <c r="SDG112" s="51"/>
      <c r="SDH112" s="51"/>
      <c r="SDI112" s="56"/>
      <c r="SDJ112" s="57"/>
      <c r="SDK112" s="57"/>
      <c r="SDL112" s="58"/>
      <c r="SDM112" s="49"/>
      <c r="SDN112" s="50"/>
      <c r="SDO112" s="49"/>
      <c r="SDP112" s="109"/>
      <c r="SDQ112" s="52"/>
      <c r="SDR112" s="52"/>
      <c r="SDS112" s="55"/>
      <c r="SDT112" s="55"/>
      <c r="SDU112" s="55"/>
      <c r="SDV112" s="51"/>
      <c r="SDW112" s="51"/>
      <c r="SDX112" s="51"/>
      <c r="SDY112" s="56"/>
      <c r="SDZ112" s="57"/>
      <c r="SEA112" s="57"/>
      <c r="SEB112" s="58"/>
      <c r="SEC112" s="49"/>
      <c r="SED112" s="50"/>
      <c r="SEE112" s="49"/>
      <c r="SEF112" s="109"/>
      <c r="SEG112" s="52"/>
      <c r="SEH112" s="52"/>
      <c r="SEI112" s="55"/>
      <c r="SEJ112" s="55"/>
      <c r="SEK112" s="55"/>
      <c r="SEL112" s="51"/>
      <c r="SEM112" s="51"/>
      <c r="SEN112" s="51"/>
      <c r="SEO112" s="56"/>
      <c r="SEP112" s="57"/>
      <c r="SEQ112" s="57"/>
      <c r="SER112" s="58"/>
      <c r="SES112" s="49"/>
      <c r="SET112" s="50"/>
      <c r="SEU112" s="49"/>
      <c r="SEV112" s="109"/>
      <c r="SEW112" s="52"/>
      <c r="SEX112" s="52"/>
      <c r="SEY112" s="55"/>
      <c r="SEZ112" s="55"/>
      <c r="SFA112" s="55"/>
      <c r="SFB112" s="51"/>
      <c r="SFC112" s="51"/>
      <c r="SFD112" s="51"/>
      <c r="SFE112" s="56"/>
      <c r="SFF112" s="57"/>
      <c r="SFG112" s="57"/>
      <c r="SFH112" s="58"/>
      <c r="SFI112" s="49"/>
      <c r="SFJ112" s="50"/>
      <c r="SFK112" s="49"/>
      <c r="SFL112" s="109"/>
      <c r="SFM112" s="52"/>
      <c r="SFN112" s="52"/>
      <c r="SFO112" s="55"/>
      <c r="SFP112" s="55"/>
      <c r="SFQ112" s="55"/>
      <c r="SFR112" s="51"/>
      <c r="SFS112" s="51"/>
      <c r="SFT112" s="51"/>
      <c r="SFU112" s="56"/>
      <c r="SFV112" s="57"/>
      <c r="SFW112" s="57"/>
      <c r="SFX112" s="58"/>
      <c r="SFY112" s="49"/>
      <c r="SFZ112" s="50"/>
      <c r="SGA112" s="49"/>
      <c r="SGB112" s="109"/>
      <c r="SGC112" s="52"/>
      <c r="SGD112" s="52"/>
      <c r="SGE112" s="55"/>
      <c r="SGF112" s="55"/>
      <c r="SGG112" s="55"/>
      <c r="SGH112" s="51"/>
      <c r="SGI112" s="51"/>
      <c r="SGJ112" s="51"/>
      <c r="SGK112" s="56"/>
      <c r="SGL112" s="57"/>
      <c r="SGM112" s="57"/>
      <c r="SGN112" s="58"/>
      <c r="SGO112" s="49"/>
      <c r="SGP112" s="50"/>
      <c r="SGQ112" s="49"/>
      <c r="SGR112" s="109"/>
      <c r="SGS112" s="52"/>
      <c r="SGT112" s="52"/>
      <c r="SGU112" s="55"/>
      <c r="SGV112" s="55"/>
      <c r="SGW112" s="55"/>
      <c r="SGX112" s="51"/>
      <c r="SGY112" s="51"/>
      <c r="SGZ112" s="51"/>
      <c r="SHA112" s="56"/>
      <c r="SHB112" s="57"/>
      <c r="SHC112" s="57"/>
      <c r="SHD112" s="58"/>
      <c r="SHE112" s="49"/>
      <c r="SHF112" s="50"/>
      <c r="SHG112" s="49"/>
      <c r="SHH112" s="109"/>
      <c r="SHI112" s="52"/>
      <c r="SHJ112" s="52"/>
      <c r="SHK112" s="55"/>
      <c r="SHL112" s="55"/>
      <c r="SHM112" s="55"/>
      <c r="SHN112" s="51"/>
      <c r="SHO112" s="51"/>
      <c r="SHP112" s="51"/>
      <c r="SHQ112" s="56"/>
      <c r="SHR112" s="57"/>
      <c r="SHS112" s="57"/>
      <c r="SHT112" s="58"/>
      <c r="SHU112" s="49"/>
      <c r="SHV112" s="50"/>
      <c r="SHW112" s="49"/>
      <c r="SHX112" s="109"/>
      <c r="SHY112" s="52"/>
      <c r="SHZ112" s="52"/>
      <c r="SIA112" s="55"/>
      <c r="SIB112" s="55"/>
      <c r="SIC112" s="55"/>
      <c r="SID112" s="51"/>
      <c r="SIE112" s="51"/>
      <c r="SIF112" s="51"/>
      <c r="SIG112" s="56"/>
      <c r="SIH112" s="57"/>
      <c r="SII112" s="57"/>
      <c r="SIJ112" s="58"/>
      <c r="SIK112" s="49"/>
      <c r="SIL112" s="50"/>
      <c r="SIM112" s="49"/>
      <c r="SIN112" s="109"/>
      <c r="SIO112" s="52"/>
      <c r="SIP112" s="52"/>
      <c r="SIQ112" s="55"/>
      <c r="SIR112" s="55"/>
      <c r="SIS112" s="55"/>
      <c r="SIT112" s="51"/>
      <c r="SIU112" s="51"/>
      <c r="SIV112" s="51"/>
      <c r="SIW112" s="56"/>
      <c r="SIX112" s="57"/>
      <c r="SIY112" s="57"/>
      <c r="SIZ112" s="58"/>
      <c r="SJA112" s="49"/>
      <c r="SJB112" s="50"/>
      <c r="SJC112" s="49"/>
      <c r="SJD112" s="109"/>
      <c r="SJE112" s="52"/>
      <c r="SJF112" s="52"/>
      <c r="SJG112" s="55"/>
      <c r="SJH112" s="55"/>
      <c r="SJI112" s="55"/>
      <c r="SJJ112" s="51"/>
      <c r="SJK112" s="51"/>
      <c r="SJL112" s="51"/>
      <c r="SJM112" s="56"/>
      <c r="SJN112" s="57"/>
      <c r="SJO112" s="57"/>
      <c r="SJP112" s="58"/>
      <c r="SJQ112" s="49"/>
      <c r="SJR112" s="50"/>
      <c r="SJS112" s="49"/>
      <c r="SJT112" s="109"/>
      <c r="SJU112" s="52"/>
      <c r="SJV112" s="52"/>
      <c r="SJW112" s="55"/>
      <c r="SJX112" s="55"/>
      <c r="SJY112" s="55"/>
      <c r="SJZ112" s="51"/>
      <c r="SKA112" s="51"/>
      <c r="SKB112" s="51"/>
      <c r="SKC112" s="56"/>
      <c r="SKD112" s="57"/>
      <c r="SKE112" s="57"/>
      <c r="SKF112" s="58"/>
      <c r="SKG112" s="49"/>
      <c r="SKH112" s="50"/>
      <c r="SKI112" s="49"/>
      <c r="SKJ112" s="109"/>
      <c r="SKK112" s="52"/>
      <c r="SKL112" s="52"/>
      <c r="SKM112" s="55"/>
      <c r="SKN112" s="55"/>
      <c r="SKO112" s="55"/>
      <c r="SKP112" s="51"/>
      <c r="SKQ112" s="51"/>
      <c r="SKR112" s="51"/>
      <c r="SKS112" s="56"/>
      <c r="SKT112" s="57"/>
      <c r="SKU112" s="57"/>
      <c r="SKV112" s="58"/>
      <c r="SKW112" s="49"/>
      <c r="SKX112" s="50"/>
      <c r="SKY112" s="49"/>
      <c r="SKZ112" s="109"/>
      <c r="SLA112" s="52"/>
      <c r="SLB112" s="52"/>
      <c r="SLC112" s="55"/>
      <c r="SLD112" s="55"/>
      <c r="SLE112" s="55"/>
      <c r="SLF112" s="51"/>
      <c r="SLG112" s="51"/>
      <c r="SLH112" s="51"/>
      <c r="SLI112" s="56"/>
      <c r="SLJ112" s="57"/>
      <c r="SLK112" s="57"/>
      <c r="SLL112" s="58"/>
      <c r="SLM112" s="49"/>
      <c r="SLN112" s="50"/>
      <c r="SLO112" s="49"/>
      <c r="SLP112" s="109"/>
      <c r="SLQ112" s="52"/>
      <c r="SLR112" s="52"/>
      <c r="SLS112" s="55"/>
      <c r="SLT112" s="55"/>
      <c r="SLU112" s="55"/>
      <c r="SLV112" s="51"/>
      <c r="SLW112" s="51"/>
      <c r="SLX112" s="51"/>
      <c r="SLY112" s="56"/>
      <c r="SLZ112" s="57"/>
      <c r="SMA112" s="57"/>
      <c r="SMB112" s="58"/>
      <c r="SMC112" s="49"/>
      <c r="SMD112" s="50"/>
      <c r="SME112" s="49"/>
      <c r="SMF112" s="109"/>
      <c r="SMG112" s="52"/>
      <c r="SMH112" s="52"/>
      <c r="SMI112" s="55"/>
      <c r="SMJ112" s="55"/>
      <c r="SMK112" s="55"/>
      <c r="SML112" s="51"/>
      <c r="SMM112" s="51"/>
      <c r="SMN112" s="51"/>
      <c r="SMO112" s="56"/>
      <c r="SMP112" s="57"/>
      <c r="SMQ112" s="57"/>
      <c r="SMR112" s="58"/>
      <c r="SMS112" s="49"/>
      <c r="SMT112" s="50"/>
      <c r="SMU112" s="49"/>
      <c r="SMV112" s="109"/>
      <c r="SMW112" s="52"/>
      <c r="SMX112" s="52"/>
      <c r="SMY112" s="55"/>
      <c r="SMZ112" s="55"/>
      <c r="SNA112" s="55"/>
      <c r="SNB112" s="51"/>
      <c r="SNC112" s="51"/>
      <c r="SND112" s="51"/>
      <c r="SNE112" s="56"/>
      <c r="SNF112" s="57"/>
      <c r="SNG112" s="57"/>
      <c r="SNH112" s="58"/>
      <c r="SNI112" s="49"/>
      <c r="SNJ112" s="50"/>
      <c r="SNK112" s="49"/>
      <c r="SNL112" s="109"/>
      <c r="SNM112" s="52"/>
      <c r="SNN112" s="52"/>
      <c r="SNO112" s="55"/>
      <c r="SNP112" s="55"/>
      <c r="SNQ112" s="55"/>
      <c r="SNR112" s="51"/>
      <c r="SNS112" s="51"/>
      <c r="SNT112" s="51"/>
      <c r="SNU112" s="56"/>
      <c r="SNV112" s="57"/>
      <c r="SNW112" s="57"/>
      <c r="SNX112" s="58"/>
      <c r="SNY112" s="49"/>
      <c r="SNZ112" s="50"/>
      <c r="SOA112" s="49"/>
      <c r="SOB112" s="109"/>
      <c r="SOC112" s="52"/>
      <c r="SOD112" s="52"/>
      <c r="SOE112" s="55"/>
      <c r="SOF112" s="55"/>
      <c r="SOG112" s="55"/>
      <c r="SOH112" s="51"/>
      <c r="SOI112" s="51"/>
      <c r="SOJ112" s="51"/>
      <c r="SOK112" s="56"/>
      <c r="SOL112" s="57"/>
      <c r="SOM112" s="57"/>
      <c r="SON112" s="58"/>
      <c r="SOO112" s="49"/>
      <c r="SOP112" s="50"/>
      <c r="SOQ112" s="49"/>
      <c r="SOR112" s="109"/>
      <c r="SOS112" s="52"/>
      <c r="SOT112" s="52"/>
      <c r="SOU112" s="55"/>
      <c r="SOV112" s="55"/>
      <c r="SOW112" s="55"/>
      <c r="SOX112" s="51"/>
      <c r="SOY112" s="51"/>
      <c r="SOZ112" s="51"/>
      <c r="SPA112" s="56"/>
      <c r="SPB112" s="57"/>
      <c r="SPC112" s="57"/>
      <c r="SPD112" s="58"/>
      <c r="SPE112" s="49"/>
      <c r="SPF112" s="50"/>
      <c r="SPG112" s="49"/>
      <c r="SPH112" s="109"/>
      <c r="SPI112" s="52"/>
      <c r="SPJ112" s="52"/>
      <c r="SPK112" s="55"/>
      <c r="SPL112" s="55"/>
      <c r="SPM112" s="55"/>
      <c r="SPN112" s="51"/>
      <c r="SPO112" s="51"/>
      <c r="SPP112" s="51"/>
      <c r="SPQ112" s="56"/>
      <c r="SPR112" s="57"/>
      <c r="SPS112" s="57"/>
      <c r="SPT112" s="58"/>
      <c r="SPU112" s="49"/>
      <c r="SPV112" s="50"/>
      <c r="SPW112" s="49"/>
      <c r="SPX112" s="109"/>
      <c r="SPY112" s="52"/>
      <c r="SPZ112" s="52"/>
      <c r="SQA112" s="55"/>
      <c r="SQB112" s="55"/>
      <c r="SQC112" s="55"/>
      <c r="SQD112" s="51"/>
      <c r="SQE112" s="51"/>
      <c r="SQF112" s="51"/>
      <c r="SQG112" s="56"/>
      <c r="SQH112" s="57"/>
      <c r="SQI112" s="57"/>
      <c r="SQJ112" s="58"/>
      <c r="SQK112" s="49"/>
      <c r="SQL112" s="50"/>
      <c r="SQM112" s="49"/>
      <c r="SQN112" s="109"/>
      <c r="SQO112" s="52"/>
      <c r="SQP112" s="52"/>
      <c r="SQQ112" s="55"/>
      <c r="SQR112" s="55"/>
      <c r="SQS112" s="55"/>
      <c r="SQT112" s="51"/>
      <c r="SQU112" s="51"/>
      <c r="SQV112" s="51"/>
      <c r="SQW112" s="56"/>
      <c r="SQX112" s="57"/>
      <c r="SQY112" s="57"/>
      <c r="SQZ112" s="58"/>
      <c r="SRA112" s="49"/>
      <c r="SRB112" s="50"/>
      <c r="SRC112" s="49"/>
      <c r="SRD112" s="109"/>
      <c r="SRE112" s="52"/>
      <c r="SRF112" s="52"/>
      <c r="SRG112" s="55"/>
      <c r="SRH112" s="55"/>
      <c r="SRI112" s="55"/>
      <c r="SRJ112" s="51"/>
      <c r="SRK112" s="51"/>
      <c r="SRL112" s="51"/>
      <c r="SRM112" s="56"/>
      <c r="SRN112" s="57"/>
      <c r="SRO112" s="57"/>
      <c r="SRP112" s="58"/>
      <c r="SRQ112" s="49"/>
      <c r="SRR112" s="50"/>
      <c r="SRS112" s="49"/>
      <c r="SRT112" s="109"/>
      <c r="SRU112" s="52"/>
      <c r="SRV112" s="52"/>
      <c r="SRW112" s="55"/>
      <c r="SRX112" s="55"/>
      <c r="SRY112" s="55"/>
      <c r="SRZ112" s="51"/>
      <c r="SSA112" s="51"/>
      <c r="SSB112" s="51"/>
      <c r="SSC112" s="56"/>
      <c r="SSD112" s="57"/>
      <c r="SSE112" s="57"/>
      <c r="SSF112" s="58"/>
      <c r="SSG112" s="49"/>
      <c r="SSH112" s="50"/>
      <c r="SSI112" s="49"/>
      <c r="SSJ112" s="109"/>
      <c r="SSK112" s="52"/>
      <c r="SSL112" s="52"/>
      <c r="SSM112" s="55"/>
      <c r="SSN112" s="55"/>
      <c r="SSO112" s="55"/>
      <c r="SSP112" s="51"/>
      <c r="SSQ112" s="51"/>
      <c r="SSR112" s="51"/>
      <c r="SSS112" s="56"/>
      <c r="SST112" s="57"/>
      <c r="SSU112" s="57"/>
      <c r="SSV112" s="58"/>
      <c r="SSW112" s="49"/>
      <c r="SSX112" s="50"/>
      <c r="SSY112" s="49"/>
      <c r="SSZ112" s="109"/>
      <c r="STA112" s="52"/>
      <c r="STB112" s="52"/>
      <c r="STC112" s="55"/>
      <c r="STD112" s="55"/>
      <c r="STE112" s="55"/>
      <c r="STF112" s="51"/>
      <c r="STG112" s="51"/>
      <c r="STH112" s="51"/>
      <c r="STI112" s="56"/>
      <c r="STJ112" s="57"/>
      <c r="STK112" s="57"/>
      <c r="STL112" s="58"/>
      <c r="STM112" s="49"/>
      <c r="STN112" s="50"/>
      <c r="STO112" s="49"/>
      <c r="STP112" s="109"/>
      <c r="STQ112" s="52"/>
      <c r="STR112" s="52"/>
      <c r="STS112" s="55"/>
      <c r="STT112" s="55"/>
      <c r="STU112" s="55"/>
      <c r="STV112" s="51"/>
      <c r="STW112" s="51"/>
      <c r="STX112" s="51"/>
      <c r="STY112" s="56"/>
      <c r="STZ112" s="57"/>
      <c r="SUA112" s="57"/>
      <c r="SUB112" s="58"/>
      <c r="SUC112" s="49"/>
      <c r="SUD112" s="50"/>
      <c r="SUE112" s="49"/>
      <c r="SUF112" s="109"/>
      <c r="SUG112" s="52"/>
      <c r="SUH112" s="52"/>
      <c r="SUI112" s="55"/>
      <c r="SUJ112" s="55"/>
      <c r="SUK112" s="55"/>
      <c r="SUL112" s="51"/>
      <c r="SUM112" s="51"/>
      <c r="SUN112" s="51"/>
      <c r="SUO112" s="56"/>
      <c r="SUP112" s="57"/>
      <c r="SUQ112" s="57"/>
      <c r="SUR112" s="58"/>
      <c r="SUS112" s="49"/>
      <c r="SUT112" s="50"/>
      <c r="SUU112" s="49"/>
      <c r="SUV112" s="109"/>
      <c r="SUW112" s="52"/>
      <c r="SUX112" s="52"/>
      <c r="SUY112" s="55"/>
      <c r="SUZ112" s="55"/>
      <c r="SVA112" s="55"/>
      <c r="SVB112" s="51"/>
      <c r="SVC112" s="51"/>
      <c r="SVD112" s="51"/>
      <c r="SVE112" s="56"/>
      <c r="SVF112" s="57"/>
      <c r="SVG112" s="57"/>
      <c r="SVH112" s="58"/>
      <c r="SVI112" s="49"/>
      <c r="SVJ112" s="50"/>
      <c r="SVK112" s="49"/>
      <c r="SVL112" s="109"/>
      <c r="SVM112" s="52"/>
      <c r="SVN112" s="52"/>
      <c r="SVO112" s="55"/>
      <c r="SVP112" s="55"/>
      <c r="SVQ112" s="55"/>
      <c r="SVR112" s="51"/>
      <c r="SVS112" s="51"/>
      <c r="SVT112" s="51"/>
      <c r="SVU112" s="56"/>
      <c r="SVV112" s="57"/>
      <c r="SVW112" s="57"/>
      <c r="SVX112" s="58"/>
      <c r="SVY112" s="49"/>
      <c r="SVZ112" s="50"/>
      <c r="SWA112" s="49"/>
      <c r="SWB112" s="109"/>
      <c r="SWC112" s="52"/>
      <c r="SWD112" s="52"/>
      <c r="SWE112" s="55"/>
      <c r="SWF112" s="55"/>
      <c r="SWG112" s="55"/>
      <c r="SWH112" s="51"/>
      <c r="SWI112" s="51"/>
      <c r="SWJ112" s="51"/>
      <c r="SWK112" s="56"/>
      <c r="SWL112" s="57"/>
      <c r="SWM112" s="57"/>
      <c r="SWN112" s="58"/>
      <c r="SWO112" s="49"/>
      <c r="SWP112" s="50"/>
      <c r="SWQ112" s="49"/>
      <c r="SWR112" s="109"/>
      <c r="SWS112" s="52"/>
      <c r="SWT112" s="52"/>
      <c r="SWU112" s="55"/>
      <c r="SWV112" s="55"/>
      <c r="SWW112" s="55"/>
      <c r="SWX112" s="51"/>
      <c r="SWY112" s="51"/>
      <c r="SWZ112" s="51"/>
      <c r="SXA112" s="56"/>
      <c r="SXB112" s="57"/>
      <c r="SXC112" s="57"/>
      <c r="SXD112" s="58"/>
      <c r="SXE112" s="49"/>
      <c r="SXF112" s="50"/>
      <c r="SXG112" s="49"/>
      <c r="SXH112" s="109"/>
      <c r="SXI112" s="52"/>
      <c r="SXJ112" s="52"/>
      <c r="SXK112" s="55"/>
      <c r="SXL112" s="55"/>
      <c r="SXM112" s="55"/>
      <c r="SXN112" s="51"/>
      <c r="SXO112" s="51"/>
      <c r="SXP112" s="51"/>
      <c r="SXQ112" s="56"/>
      <c r="SXR112" s="57"/>
      <c r="SXS112" s="57"/>
      <c r="SXT112" s="58"/>
      <c r="SXU112" s="49"/>
      <c r="SXV112" s="50"/>
      <c r="SXW112" s="49"/>
      <c r="SXX112" s="109"/>
      <c r="SXY112" s="52"/>
      <c r="SXZ112" s="52"/>
      <c r="SYA112" s="55"/>
      <c r="SYB112" s="55"/>
      <c r="SYC112" s="55"/>
      <c r="SYD112" s="51"/>
      <c r="SYE112" s="51"/>
      <c r="SYF112" s="51"/>
      <c r="SYG112" s="56"/>
      <c r="SYH112" s="57"/>
      <c r="SYI112" s="57"/>
      <c r="SYJ112" s="58"/>
      <c r="SYK112" s="49"/>
      <c r="SYL112" s="50"/>
      <c r="SYM112" s="49"/>
      <c r="SYN112" s="109"/>
      <c r="SYO112" s="52"/>
      <c r="SYP112" s="52"/>
      <c r="SYQ112" s="55"/>
      <c r="SYR112" s="55"/>
      <c r="SYS112" s="55"/>
      <c r="SYT112" s="51"/>
      <c r="SYU112" s="51"/>
      <c r="SYV112" s="51"/>
      <c r="SYW112" s="56"/>
      <c r="SYX112" s="57"/>
      <c r="SYY112" s="57"/>
      <c r="SYZ112" s="58"/>
      <c r="SZA112" s="49"/>
      <c r="SZB112" s="50"/>
      <c r="SZC112" s="49"/>
      <c r="SZD112" s="109"/>
      <c r="SZE112" s="52"/>
      <c r="SZF112" s="52"/>
      <c r="SZG112" s="55"/>
      <c r="SZH112" s="55"/>
      <c r="SZI112" s="55"/>
      <c r="SZJ112" s="51"/>
      <c r="SZK112" s="51"/>
      <c r="SZL112" s="51"/>
      <c r="SZM112" s="56"/>
      <c r="SZN112" s="57"/>
      <c r="SZO112" s="57"/>
      <c r="SZP112" s="58"/>
      <c r="SZQ112" s="49"/>
      <c r="SZR112" s="50"/>
      <c r="SZS112" s="49"/>
      <c r="SZT112" s="109"/>
      <c r="SZU112" s="52"/>
      <c r="SZV112" s="52"/>
      <c r="SZW112" s="55"/>
      <c r="SZX112" s="55"/>
      <c r="SZY112" s="55"/>
      <c r="SZZ112" s="51"/>
      <c r="TAA112" s="51"/>
      <c r="TAB112" s="51"/>
      <c r="TAC112" s="56"/>
      <c r="TAD112" s="57"/>
      <c r="TAE112" s="57"/>
      <c r="TAF112" s="58"/>
      <c r="TAG112" s="49"/>
      <c r="TAH112" s="50"/>
      <c r="TAI112" s="49"/>
      <c r="TAJ112" s="109"/>
      <c r="TAK112" s="52"/>
      <c r="TAL112" s="52"/>
      <c r="TAM112" s="55"/>
      <c r="TAN112" s="55"/>
      <c r="TAO112" s="55"/>
      <c r="TAP112" s="51"/>
      <c r="TAQ112" s="51"/>
      <c r="TAR112" s="51"/>
      <c r="TAS112" s="56"/>
      <c r="TAT112" s="57"/>
      <c r="TAU112" s="57"/>
      <c r="TAV112" s="58"/>
      <c r="TAW112" s="49"/>
      <c r="TAX112" s="50"/>
      <c r="TAY112" s="49"/>
      <c r="TAZ112" s="109"/>
      <c r="TBA112" s="52"/>
      <c r="TBB112" s="52"/>
      <c r="TBC112" s="55"/>
      <c r="TBD112" s="55"/>
      <c r="TBE112" s="55"/>
      <c r="TBF112" s="51"/>
      <c r="TBG112" s="51"/>
      <c r="TBH112" s="51"/>
      <c r="TBI112" s="56"/>
      <c r="TBJ112" s="57"/>
      <c r="TBK112" s="57"/>
      <c r="TBL112" s="58"/>
      <c r="TBM112" s="49"/>
      <c r="TBN112" s="50"/>
      <c r="TBO112" s="49"/>
      <c r="TBP112" s="109"/>
      <c r="TBQ112" s="52"/>
      <c r="TBR112" s="52"/>
      <c r="TBS112" s="55"/>
      <c r="TBT112" s="55"/>
      <c r="TBU112" s="55"/>
      <c r="TBV112" s="51"/>
      <c r="TBW112" s="51"/>
      <c r="TBX112" s="51"/>
      <c r="TBY112" s="56"/>
      <c r="TBZ112" s="57"/>
      <c r="TCA112" s="57"/>
      <c r="TCB112" s="58"/>
      <c r="TCC112" s="49"/>
      <c r="TCD112" s="50"/>
      <c r="TCE112" s="49"/>
      <c r="TCF112" s="109"/>
      <c r="TCG112" s="52"/>
      <c r="TCH112" s="52"/>
      <c r="TCI112" s="55"/>
      <c r="TCJ112" s="55"/>
      <c r="TCK112" s="55"/>
      <c r="TCL112" s="51"/>
      <c r="TCM112" s="51"/>
      <c r="TCN112" s="51"/>
      <c r="TCO112" s="56"/>
      <c r="TCP112" s="57"/>
      <c r="TCQ112" s="57"/>
      <c r="TCR112" s="58"/>
      <c r="TCS112" s="49"/>
      <c r="TCT112" s="50"/>
      <c r="TCU112" s="49"/>
      <c r="TCV112" s="109"/>
      <c r="TCW112" s="52"/>
      <c r="TCX112" s="52"/>
      <c r="TCY112" s="55"/>
      <c r="TCZ112" s="55"/>
      <c r="TDA112" s="55"/>
      <c r="TDB112" s="51"/>
      <c r="TDC112" s="51"/>
      <c r="TDD112" s="51"/>
      <c r="TDE112" s="56"/>
      <c r="TDF112" s="57"/>
      <c r="TDG112" s="57"/>
      <c r="TDH112" s="58"/>
      <c r="TDI112" s="49"/>
      <c r="TDJ112" s="50"/>
      <c r="TDK112" s="49"/>
      <c r="TDL112" s="109"/>
      <c r="TDM112" s="52"/>
      <c r="TDN112" s="52"/>
      <c r="TDO112" s="55"/>
      <c r="TDP112" s="55"/>
      <c r="TDQ112" s="55"/>
      <c r="TDR112" s="51"/>
      <c r="TDS112" s="51"/>
      <c r="TDT112" s="51"/>
      <c r="TDU112" s="56"/>
      <c r="TDV112" s="57"/>
      <c r="TDW112" s="57"/>
      <c r="TDX112" s="58"/>
      <c r="TDY112" s="49"/>
      <c r="TDZ112" s="50"/>
      <c r="TEA112" s="49"/>
      <c r="TEB112" s="109"/>
      <c r="TEC112" s="52"/>
      <c r="TED112" s="52"/>
      <c r="TEE112" s="55"/>
      <c r="TEF112" s="55"/>
      <c r="TEG112" s="55"/>
      <c r="TEH112" s="51"/>
      <c r="TEI112" s="51"/>
      <c r="TEJ112" s="51"/>
      <c r="TEK112" s="56"/>
      <c r="TEL112" s="57"/>
      <c r="TEM112" s="57"/>
      <c r="TEN112" s="58"/>
      <c r="TEO112" s="49"/>
      <c r="TEP112" s="50"/>
      <c r="TEQ112" s="49"/>
      <c r="TER112" s="109"/>
      <c r="TES112" s="52"/>
      <c r="TET112" s="52"/>
      <c r="TEU112" s="55"/>
      <c r="TEV112" s="55"/>
      <c r="TEW112" s="55"/>
      <c r="TEX112" s="51"/>
      <c r="TEY112" s="51"/>
      <c r="TEZ112" s="51"/>
      <c r="TFA112" s="56"/>
      <c r="TFB112" s="57"/>
      <c r="TFC112" s="57"/>
      <c r="TFD112" s="58"/>
      <c r="TFE112" s="49"/>
      <c r="TFF112" s="50"/>
      <c r="TFG112" s="49"/>
      <c r="TFH112" s="109"/>
      <c r="TFI112" s="52"/>
      <c r="TFJ112" s="52"/>
      <c r="TFK112" s="55"/>
      <c r="TFL112" s="55"/>
      <c r="TFM112" s="55"/>
      <c r="TFN112" s="51"/>
      <c r="TFO112" s="51"/>
      <c r="TFP112" s="51"/>
      <c r="TFQ112" s="56"/>
      <c r="TFR112" s="57"/>
      <c r="TFS112" s="57"/>
      <c r="TFT112" s="58"/>
      <c r="TFU112" s="49"/>
      <c r="TFV112" s="50"/>
      <c r="TFW112" s="49"/>
      <c r="TFX112" s="109"/>
      <c r="TFY112" s="52"/>
      <c r="TFZ112" s="52"/>
      <c r="TGA112" s="55"/>
      <c r="TGB112" s="55"/>
      <c r="TGC112" s="55"/>
      <c r="TGD112" s="51"/>
      <c r="TGE112" s="51"/>
      <c r="TGF112" s="51"/>
      <c r="TGG112" s="56"/>
      <c r="TGH112" s="57"/>
      <c r="TGI112" s="57"/>
      <c r="TGJ112" s="58"/>
      <c r="TGK112" s="49"/>
      <c r="TGL112" s="50"/>
      <c r="TGM112" s="49"/>
      <c r="TGN112" s="109"/>
      <c r="TGO112" s="52"/>
      <c r="TGP112" s="52"/>
      <c r="TGQ112" s="55"/>
      <c r="TGR112" s="55"/>
      <c r="TGS112" s="55"/>
      <c r="TGT112" s="51"/>
      <c r="TGU112" s="51"/>
      <c r="TGV112" s="51"/>
      <c r="TGW112" s="56"/>
      <c r="TGX112" s="57"/>
      <c r="TGY112" s="57"/>
      <c r="TGZ112" s="58"/>
      <c r="THA112" s="49"/>
      <c r="THB112" s="50"/>
      <c r="THC112" s="49"/>
      <c r="THD112" s="109"/>
      <c r="THE112" s="52"/>
      <c r="THF112" s="52"/>
      <c r="THG112" s="55"/>
      <c r="THH112" s="55"/>
      <c r="THI112" s="55"/>
      <c r="THJ112" s="51"/>
      <c r="THK112" s="51"/>
      <c r="THL112" s="51"/>
      <c r="THM112" s="56"/>
      <c r="THN112" s="57"/>
      <c r="THO112" s="57"/>
      <c r="THP112" s="58"/>
      <c r="THQ112" s="49"/>
      <c r="THR112" s="50"/>
      <c r="THS112" s="49"/>
      <c r="THT112" s="109"/>
      <c r="THU112" s="52"/>
      <c r="THV112" s="52"/>
      <c r="THW112" s="55"/>
      <c r="THX112" s="55"/>
      <c r="THY112" s="55"/>
      <c r="THZ112" s="51"/>
      <c r="TIA112" s="51"/>
      <c r="TIB112" s="51"/>
      <c r="TIC112" s="56"/>
      <c r="TID112" s="57"/>
      <c r="TIE112" s="57"/>
      <c r="TIF112" s="58"/>
      <c r="TIG112" s="49"/>
      <c r="TIH112" s="50"/>
      <c r="TII112" s="49"/>
      <c r="TIJ112" s="109"/>
      <c r="TIK112" s="52"/>
      <c r="TIL112" s="52"/>
      <c r="TIM112" s="55"/>
      <c r="TIN112" s="55"/>
      <c r="TIO112" s="55"/>
      <c r="TIP112" s="51"/>
      <c r="TIQ112" s="51"/>
      <c r="TIR112" s="51"/>
      <c r="TIS112" s="56"/>
      <c r="TIT112" s="57"/>
      <c r="TIU112" s="57"/>
      <c r="TIV112" s="58"/>
      <c r="TIW112" s="49"/>
      <c r="TIX112" s="50"/>
      <c r="TIY112" s="49"/>
      <c r="TIZ112" s="109"/>
      <c r="TJA112" s="52"/>
      <c r="TJB112" s="52"/>
      <c r="TJC112" s="55"/>
      <c r="TJD112" s="55"/>
      <c r="TJE112" s="55"/>
      <c r="TJF112" s="51"/>
      <c r="TJG112" s="51"/>
      <c r="TJH112" s="51"/>
      <c r="TJI112" s="56"/>
      <c r="TJJ112" s="57"/>
      <c r="TJK112" s="57"/>
      <c r="TJL112" s="58"/>
      <c r="TJM112" s="49"/>
      <c r="TJN112" s="50"/>
      <c r="TJO112" s="49"/>
      <c r="TJP112" s="109"/>
      <c r="TJQ112" s="52"/>
      <c r="TJR112" s="52"/>
      <c r="TJS112" s="55"/>
      <c r="TJT112" s="55"/>
      <c r="TJU112" s="55"/>
      <c r="TJV112" s="51"/>
      <c r="TJW112" s="51"/>
      <c r="TJX112" s="51"/>
      <c r="TJY112" s="56"/>
      <c r="TJZ112" s="57"/>
      <c r="TKA112" s="57"/>
      <c r="TKB112" s="58"/>
      <c r="TKC112" s="49"/>
      <c r="TKD112" s="50"/>
      <c r="TKE112" s="49"/>
      <c r="TKF112" s="109"/>
      <c r="TKG112" s="52"/>
      <c r="TKH112" s="52"/>
      <c r="TKI112" s="55"/>
      <c r="TKJ112" s="55"/>
      <c r="TKK112" s="55"/>
      <c r="TKL112" s="51"/>
      <c r="TKM112" s="51"/>
      <c r="TKN112" s="51"/>
      <c r="TKO112" s="56"/>
      <c r="TKP112" s="57"/>
      <c r="TKQ112" s="57"/>
      <c r="TKR112" s="58"/>
      <c r="TKS112" s="49"/>
      <c r="TKT112" s="50"/>
      <c r="TKU112" s="49"/>
      <c r="TKV112" s="109"/>
      <c r="TKW112" s="52"/>
      <c r="TKX112" s="52"/>
      <c r="TKY112" s="55"/>
      <c r="TKZ112" s="55"/>
      <c r="TLA112" s="55"/>
      <c r="TLB112" s="51"/>
      <c r="TLC112" s="51"/>
      <c r="TLD112" s="51"/>
      <c r="TLE112" s="56"/>
      <c r="TLF112" s="57"/>
      <c r="TLG112" s="57"/>
      <c r="TLH112" s="58"/>
      <c r="TLI112" s="49"/>
      <c r="TLJ112" s="50"/>
      <c r="TLK112" s="49"/>
      <c r="TLL112" s="109"/>
      <c r="TLM112" s="52"/>
      <c r="TLN112" s="52"/>
      <c r="TLO112" s="55"/>
      <c r="TLP112" s="55"/>
      <c r="TLQ112" s="55"/>
      <c r="TLR112" s="51"/>
      <c r="TLS112" s="51"/>
      <c r="TLT112" s="51"/>
      <c r="TLU112" s="56"/>
      <c r="TLV112" s="57"/>
      <c r="TLW112" s="57"/>
      <c r="TLX112" s="58"/>
      <c r="TLY112" s="49"/>
      <c r="TLZ112" s="50"/>
      <c r="TMA112" s="49"/>
      <c r="TMB112" s="109"/>
      <c r="TMC112" s="52"/>
      <c r="TMD112" s="52"/>
      <c r="TME112" s="55"/>
      <c r="TMF112" s="55"/>
      <c r="TMG112" s="55"/>
      <c r="TMH112" s="51"/>
      <c r="TMI112" s="51"/>
      <c r="TMJ112" s="51"/>
      <c r="TMK112" s="56"/>
      <c r="TML112" s="57"/>
      <c r="TMM112" s="57"/>
      <c r="TMN112" s="58"/>
      <c r="TMO112" s="49"/>
      <c r="TMP112" s="50"/>
      <c r="TMQ112" s="49"/>
      <c r="TMR112" s="109"/>
      <c r="TMS112" s="52"/>
      <c r="TMT112" s="52"/>
      <c r="TMU112" s="55"/>
      <c r="TMV112" s="55"/>
      <c r="TMW112" s="55"/>
      <c r="TMX112" s="51"/>
      <c r="TMY112" s="51"/>
      <c r="TMZ112" s="51"/>
      <c r="TNA112" s="56"/>
      <c r="TNB112" s="57"/>
      <c r="TNC112" s="57"/>
      <c r="TND112" s="58"/>
      <c r="TNE112" s="49"/>
      <c r="TNF112" s="50"/>
      <c r="TNG112" s="49"/>
      <c r="TNH112" s="109"/>
      <c r="TNI112" s="52"/>
      <c r="TNJ112" s="52"/>
      <c r="TNK112" s="55"/>
      <c r="TNL112" s="55"/>
      <c r="TNM112" s="55"/>
      <c r="TNN112" s="51"/>
      <c r="TNO112" s="51"/>
      <c r="TNP112" s="51"/>
      <c r="TNQ112" s="56"/>
      <c r="TNR112" s="57"/>
      <c r="TNS112" s="57"/>
      <c r="TNT112" s="58"/>
      <c r="TNU112" s="49"/>
      <c r="TNV112" s="50"/>
      <c r="TNW112" s="49"/>
      <c r="TNX112" s="109"/>
      <c r="TNY112" s="52"/>
      <c r="TNZ112" s="52"/>
      <c r="TOA112" s="55"/>
      <c r="TOB112" s="55"/>
      <c r="TOC112" s="55"/>
      <c r="TOD112" s="51"/>
      <c r="TOE112" s="51"/>
      <c r="TOF112" s="51"/>
      <c r="TOG112" s="56"/>
      <c r="TOH112" s="57"/>
      <c r="TOI112" s="57"/>
      <c r="TOJ112" s="58"/>
      <c r="TOK112" s="49"/>
      <c r="TOL112" s="50"/>
      <c r="TOM112" s="49"/>
      <c r="TON112" s="109"/>
      <c r="TOO112" s="52"/>
      <c r="TOP112" s="52"/>
      <c r="TOQ112" s="55"/>
      <c r="TOR112" s="55"/>
      <c r="TOS112" s="55"/>
      <c r="TOT112" s="51"/>
      <c r="TOU112" s="51"/>
      <c r="TOV112" s="51"/>
      <c r="TOW112" s="56"/>
      <c r="TOX112" s="57"/>
      <c r="TOY112" s="57"/>
      <c r="TOZ112" s="58"/>
      <c r="TPA112" s="49"/>
      <c r="TPB112" s="50"/>
      <c r="TPC112" s="49"/>
      <c r="TPD112" s="109"/>
      <c r="TPE112" s="52"/>
      <c r="TPF112" s="52"/>
      <c r="TPG112" s="55"/>
      <c r="TPH112" s="55"/>
      <c r="TPI112" s="55"/>
      <c r="TPJ112" s="51"/>
      <c r="TPK112" s="51"/>
      <c r="TPL112" s="51"/>
      <c r="TPM112" s="56"/>
      <c r="TPN112" s="57"/>
      <c r="TPO112" s="57"/>
      <c r="TPP112" s="58"/>
      <c r="TPQ112" s="49"/>
      <c r="TPR112" s="50"/>
      <c r="TPS112" s="49"/>
      <c r="TPT112" s="109"/>
      <c r="TPU112" s="52"/>
      <c r="TPV112" s="52"/>
      <c r="TPW112" s="55"/>
      <c r="TPX112" s="55"/>
      <c r="TPY112" s="55"/>
      <c r="TPZ112" s="51"/>
      <c r="TQA112" s="51"/>
      <c r="TQB112" s="51"/>
      <c r="TQC112" s="56"/>
      <c r="TQD112" s="57"/>
      <c r="TQE112" s="57"/>
      <c r="TQF112" s="58"/>
      <c r="TQG112" s="49"/>
      <c r="TQH112" s="50"/>
      <c r="TQI112" s="49"/>
      <c r="TQJ112" s="109"/>
      <c r="TQK112" s="52"/>
      <c r="TQL112" s="52"/>
      <c r="TQM112" s="55"/>
      <c r="TQN112" s="55"/>
      <c r="TQO112" s="55"/>
      <c r="TQP112" s="51"/>
      <c r="TQQ112" s="51"/>
      <c r="TQR112" s="51"/>
      <c r="TQS112" s="56"/>
      <c r="TQT112" s="57"/>
      <c r="TQU112" s="57"/>
      <c r="TQV112" s="58"/>
      <c r="TQW112" s="49"/>
      <c r="TQX112" s="50"/>
      <c r="TQY112" s="49"/>
      <c r="TQZ112" s="109"/>
      <c r="TRA112" s="52"/>
      <c r="TRB112" s="52"/>
      <c r="TRC112" s="55"/>
      <c r="TRD112" s="55"/>
      <c r="TRE112" s="55"/>
      <c r="TRF112" s="51"/>
      <c r="TRG112" s="51"/>
      <c r="TRH112" s="51"/>
      <c r="TRI112" s="56"/>
      <c r="TRJ112" s="57"/>
      <c r="TRK112" s="57"/>
      <c r="TRL112" s="58"/>
      <c r="TRM112" s="49"/>
      <c r="TRN112" s="50"/>
      <c r="TRO112" s="49"/>
      <c r="TRP112" s="109"/>
      <c r="TRQ112" s="52"/>
      <c r="TRR112" s="52"/>
      <c r="TRS112" s="55"/>
      <c r="TRT112" s="55"/>
      <c r="TRU112" s="55"/>
      <c r="TRV112" s="51"/>
      <c r="TRW112" s="51"/>
      <c r="TRX112" s="51"/>
      <c r="TRY112" s="56"/>
      <c r="TRZ112" s="57"/>
      <c r="TSA112" s="57"/>
      <c r="TSB112" s="58"/>
      <c r="TSC112" s="49"/>
      <c r="TSD112" s="50"/>
      <c r="TSE112" s="49"/>
      <c r="TSF112" s="109"/>
      <c r="TSG112" s="52"/>
      <c r="TSH112" s="52"/>
      <c r="TSI112" s="55"/>
      <c r="TSJ112" s="55"/>
      <c r="TSK112" s="55"/>
      <c r="TSL112" s="51"/>
      <c r="TSM112" s="51"/>
      <c r="TSN112" s="51"/>
      <c r="TSO112" s="56"/>
      <c r="TSP112" s="57"/>
      <c r="TSQ112" s="57"/>
      <c r="TSR112" s="58"/>
      <c r="TSS112" s="49"/>
      <c r="TST112" s="50"/>
      <c r="TSU112" s="49"/>
      <c r="TSV112" s="109"/>
      <c r="TSW112" s="52"/>
      <c r="TSX112" s="52"/>
      <c r="TSY112" s="55"/>
      <c r="TSZ112" s="55"/>
      <c r="TTA112" s="55"/>
      <c r="TTB112" s="51"/>
      <c r="TTC112" s="51"/>
      <c r="TTD112" s="51"/>
      <c r="TTE112" s="56"/>
      <c r="TTF112" s="57"/>
      <c r="TTG112" s="57"/>
      <c r="TTH112" s="58"/>
      <c r="TTI112" s="49"/>
      <c r="TTJ112" s="50"/>
      <c r="TTK112" s="49"/>
      <c r="TTL112" s="109"/>
      <c r="TTM112" s="52"/>
      <c r="TTN112" s="52"/>
      <c r="TTO112" s="55"/>
      <c r="TTP112" s="55"/>
      <c r="TTQ112" s="55"/>
      <c r="TTR112" s="51"/>
      <c r="TTS112" s="51"/>
      <c r="TTT112" s="51"/>
      <c r="TTU112" s="56"/>
      <c r="TTV112" s="57"/>
      <c r="TTW112" s="57"/>
      <c r="TTX112" s="58"/>
      <c r="TTY112" s="49"/>
      <c r="TTZ112" s="50"/>
      <c r="TUA112" s="49"/>
      <c r="TUB112" s="109"/>
      <c r="TUC112" s="52"/>
      <c r="TUD112" s="52"/>
      <c r="TUE112" s="55"/>
      <c r="TUF112" s="55"/>
      <c r="TUG112" s="55"/>
      <c r="TUH112" s="51"/>
      <c r="TUI112" s="51"/>
      <c r="TUJ112" s="51"/>
      <c r="TUK112" s="56"/>
      <c r="TUL112" s="57"/>
      <c r="TUM112" s="57"/>
      <c r="TUN112" s="58"/>
      <c r="TUO112" s="49"/>
      <c r="TUP112" s="50"/>
      <c r="TUQ112" s="49"/>
      <c r="TUR112" s="109"/>
      <c r="TUS112" s="52"/>
      <c r="TUT112" s="52"/>
      <c r="TUU112" s="55"/>
      <c r="TUV112" s="55"/>
      <c r="TUW112" s="55"/>
      <c r="TUX112" s="51"/>
      <c r="TUY112" s="51"/>
      <c r="TUZ112" s="51"/>
      <c r="TVA112" s="56"/>
      <c r="TVB112" s="57"/>
      <c r="TVC112" s="57"/>
      <c r="TVD112" s="58"/>
      <c r="TVE112" s="49"/>
      <c r="TVF112" s="50"/>
      <c r="TVG112" s="49"/>
      <c r="TVH112" s="109"/>
      <c r="TVI112" s="52"/>
      <c r="TVJ112" s="52"/>
      <c r="TVK112" s="55"/>
      <c r="TVL112" s="55"/>
      <c r="TVM112" s="55"/>
      <c r="TVN112" s="51"/>
      <c r="TVO112" s="51"/>
      <c r="TVP112" s="51"/>
      <c r="TVQ112" s="56"/>
      <c r="TVR112" s="57"/>
      <c r="TVS112" s="57"/>
      <c r="TVT112" s="58"/>
      <c r="TVU112" s="49"/>
      <c r="TVV112" s="50"/>
      <c r="TVW112" s="49"/>
      <c r="TVX112" s="109"/>
      <c r="TVY112" s="52"/>
      <c r="TVZ112" s="52"/>
      <c r="TWA112" s="55"/>
      <c r="TWB112" s="55"/>
      <c r="TWC112" s="55"/>
      <c r="TWD112" s="51"/>
      <c r="TWE112" s="51"/>
      <c r="TWF112" s="51"/>
      <c r="TWG112" s="56"/>
      <c r="TWH112" s="57"/>
      <c r="TWI112" s="57"/>
      <c r="TWJ112" s="58"/>
      <c r="TWK112" s="49"/>
      <c r="TWL112" s="50"/>
      <c r="TWM112" s="49"/>
      <c r="TWN112" s="109"/>
      <c r="TWO112" s="52"/>
      <c r="TWP112" s="52"/>
      <c r="TWQ112" s="55"/>
      <c r="TWR112" s="55"/>
      <c r="TWS112" s="55"/>
      <c r="TWT112" s="51"/>
      <c r="TWU112" s="51"/>
      <c r="TWV112" s="51"/>
      <c r="TWW112" s="56"/>
      <c r="TWX112" s="57"/>
      <c r="TWY112" s="57"/>
      <c r="TWZ112" s="58"/>
      <c r="TXA112" s="49"/>
      <c r="TXB112" s="50"/>
      <c r="TXC112" s="49"/>
      <c r="TXD112" s="109"/>
      <c r="TXE112" s="52"/>
      <c r="TXF112" s="52"/>
      <c r="TXG112" s="55"/>
      <c r="TXH112" s="55"/>
      <c r="TXI112" s="55"/>
      <c r="TXJ112" s="51"/>
      <c r="TXK112" s="51"/>
      <c r="TXL112" s="51"/>
      <c r="TXM112" s="56"/>
      <c r="TXN112" s="57"/>
      <c r="TXO112" s="57"/>
      <c r="TXP112" s="58"/>
      <c r="TXQ112" s="49"/>
      <c r="TXR112" s="50"/>
      <c r="TXS112" s="49"/>
      <c r="TXT112" s="109"/>
      <c r="TXU112" s="52"/>
      <c r="TXV112" s="52"/>
      <c r="TXW112" s="55"/>
      <c r="TXX112" s="55"/>
      <c r="TXY112" s="55"/>
      <c r="TXZ112" s="51"/>
      <c r="TYA112" s="51"/>
      <c r="TYB112" s="51"/>
      <c r="TYC112" s="56"/>
      <c r="TYD112" s="57"/>
      <c r="TYE112" s="57"/>
      <c r="TYF112" s="58"/>
      <c r="TYG112" s="49"/>
      <c r="TYH112" s="50"/>
      <c r="TYI112" s="49"/>
      <c r="TYJ112" s="109"/>
      <c r="TYK112" s="52"/>
      <c r="TYL112" s="52"/>
      <c r="TYM112" s="55"/>
      <c r="TYN112" s="55"/>
      <c r="TYO112" s="55"/>
      <c r="TYP112" s="51"/>
      <c r="TYQ112" s="51"/>
      <c r="TYR112" s="51"/>
      <c r="TYS112" s="56"/>
      <c r="TYT112" s="57"/>
      <c r="TYU112" s="57"/>
      <c r="TYV112" s="58"/>
      <c r="TYW112" s="49"/>
      <c r="TYX112" s="50"/>
      <c r="TYY112" s="49"/>
      <c r="TYZ112" s="109"/>
      <c r="TZA112" s="52"/>
      <c r="TZB112" s="52"/>
      <c r="TZC112" s="55"/>
      <c r="TZD112" s="55"/>
      <c r="TZE112" s="55"/>
      <c r="TZF112" s="51"/>
      <c r="TZG112" s="51"/>
      <c r="TZH112" s="51"/>
      <c r="TZI112" s="56"/>
      <c r="TZJ112" s="57"/>
      <c r="TZK112" s="57"/>
      <c r="TZL112" s="58"/>
      <c r="TZM112" s="49"/>
      <c r="TZN112" s="50"/>
      <c r="TZO112" s="49"/>
      <c r="TZP112" s="109"/>
      <c r="TZQ112" s="52"/>
      <c r="TZR112" s="52"/>
      <c r="TZS112" s="55"/>
      <c r="TZT112" s="55"/>
      <c r="TZU112" s="55"/>
      <c r="TZV112" s="51"/>
      <c r="TZW112" s="51"/>
      <c r="TZX112" s="51"/>
      <c r="TZY112" s="56"/>
      <c r="TZZ112" s="57"/>
      <c r="UAA112" s="57"/>
      <c r="UAB112" s="58"/>
      <c r="UAC112" s="49"/>
      <c r="UAD112" s="50"/>
      <c r="UAE112" s="49"/>
      <c r="UAF112" s="109"/>
      <c r="UAG112" s="52"/>
      <c r="UAH112" s="52"/>
      <c r="UAI112" s="55"/>
      <c r="UAJ112" s="55"/>
      <c r="UAK112" s="55"/>
      <c r="UAL112" s="51"/>
      <c r="UAM112" s="51"/>
      <c r="UAN112" s="51"/>
      <c r="UAO112" s="56"/>
      <c r="UAP112" s="57"/>
      <c r="UAQ112" s="57"/>
      <c r="UAR112" s="58"/>
      <c r="UAS112" s="49"/>
      <c r="UAT112" s="50"/>
      <c r="UAU112" s="49"/>
      <c r="UAV112" s="109"/>
      <c r="UAW112" s="52"/>
      <c r="UAX112" s="52"/>
      <c r="UAY112" s="55"/>
      <c r="UAZ112" s="55"/>
      <c r="UBA112" s="55"/>
      <c r="UBB112" s="51"/>
      <c r="UBC112" s="51"/>
      <c r="UBD112" s="51"/>
      <c r="UBE112" s="56"/>
      <c r="UBF112" s="57"/>
      <c r="UBG112" s="57"/>
      <c r="UBH112" s="58"/>
      <c r="UBI112" s="49"/>
      <c r="UBJ112" s="50"/>
      <c r="UBK112" s="49"/>
      <c r="UBL112" s="109"/>
      <c r="UBM112" s="52"/>
      <c r="UBN112" s="52"/>
      <c r="UBO112" s="55"/>
      <c r="UBP112" s="55"/>
      <c r="UBQ112" s="55"/>
      <c r="UBR112" s="51"/>
      <c r="UBS112" s="51"/>
      <c r="UBT112" s="51"/>
      <c r="UBU112" s="56"/>
      <c r="UBV112" s="57"/>
      <c r="UBW112" s="57"/>
      <c r="UBX112" s="58"/>
      <c r="UBY112" s="49"/>
      <c r="UBZ112" s="50"/>
      <c r="UCA112" s="49"/>
      <c r="UCB112" s="109"/>
      <c r="UCC112" s="52"/>
      <c r="UCD112" s="52"/>
      <c r="UCE112" s="55"/>
      <c r="UCF112" s="55"/>
      <c r="UCG112" s="55"/>
      <c r="UCH112" s="51"/>
      <c r="UCI112" s="51"/>
      <c r="UCJ112" s="51"/>
      <c r="UCK112" s="56"/>
      <c r="UCL112" s="57"/>
      <c r="UCM112" s="57"/>
      <c r="UCN112" s="58"/>
      <c r="UCO112" s="49"/>
      <c r="UCP112" s="50"/>
      <c r="UCQ112" s="49"/>
      <c r="UCR112" s="109"/>
      <c r="UCS112" s="52"/>
      <c r="UCT112" s="52"/>
      <c r="UCU112" s="55"/>
      <c r="UCV112" s="55"/>
      <c r="UCW112" s="55"/>
      <c r="UCX112" s="51"/>
      <c r="UCY112" s="51"/>
      <c r="UCZ112" s="51"/>
      <c r="UDA112" s="56"/>
      <c r="UDB112" s="57"/>
      <c r="UDC112" s="57"/>
      <c r="UDD112" s="58"/>
      <c r="UDE112" s="49"/>
      <c r="UDF112" s="50"/>
      <c r="UDG112" s="49"/>
      <c r="UDH112" s="109"/>
      <c r="UDI112" s="52"/>
      <c r="UDJ112" s="52"/>
      <c r="UDK112" s="55"/>
      <c r="UDL112" s="55"/>
      <c r="UDM112" s="55"/>
      <c r="UDN112" s="51"/>
      <c r="UDO112" s="51"/>
      <c r="UDP112" s="51"/>
      <c r="UDQ112" s="56"/>
      <c r="UDR112" s="57"/>
      <c r="UDS112" s="57"/>
      <c r="UDT112" s="58"/>
      <c r="UDU112" s="49"/>
      <c r="UDV112" s="50"/>
      <c r="UDW112" s="49"/>
      <c r="UDX112" s="109"/>
      <c r="UDY112" s="52"/>
      <c r="UDZ112" s="52"/>
      <c r="UEA112" s="55"/>
      <c r="UEB112" s="55"/>
      <c r="UEC112" s="55"/>
      <c r="UED112" s="51"/>
      <c r="UEE112" s="51"/>
      <c r="UEF112" s="51"/>
      <c r="UEG112" s="56"/>
      <c r="UEH112" s="57"/>
      <c r="UEI112" s="57"/>
      <c r="UEJ112" s="58"/>
      <c r="UEK112" s="49"/>
      <c r="UEL112" s="50"/>
      <c r="UEM112" s="49"/>
      <c r="UEN112" s="109"/>
      <c r="UEO112" s="52"/>
      <c r="UEP112" s="52"/>
      <c r="UEQ112" s="55"/>
      <c r="UER112" s="55"/>
      <c r="UES112" s="55"/>
      <c r="UET112" s="51"/>
      <c r="UEU112" s="51"/>
      <c r="UEV112" s="51"/>
      <c r="UEW112" s="56"/>
      <c r="UEX112" s="57"/>
      <c r="UEY112" s="57"/>
      <c r="UEZ112" s="58"/>
      <c r="UFA112" s="49"/>
      <c r="UFB112" s="50"/>
      <c r="UFC112" s="49"/>
      <c r="UFD112" s="109"/>
      <c r="UFE112" s="52"/>
      <c r="UFF112" s="52"/>
      <c r="UFG112" s="55"/>
      <c r="UFH112" s="55"/>
      <c r="UFI112" s="55"/>
      <c r="UFJ112" s="51"/>
      <c r="UFK112" s="51"/>
      <c r="UFL112" s="51"/>
      <c r="UFM112" s="56"/>
      <c r="UFN112" s="57"/>
      <c r="UFO112" s="57"/>
      <c r="UFP112" s="58"/>
      <c r="UFQ112" s="49"/>
      <c r="UFR112" s="50"/>
      <c r="UFS112" s="49"/>
      <c r="UFT112" s="109"/>
      <c r="UFU112" s="52"/>
      <c r="UFV112" s="52"/>
      <c r="UFW112" s="55"/>
      <c r="UFX112" s="55"/>
      <c r="UFY112" s="55"/>
      <c r="UFZ112" s="51"/>
      <c r="UGA112" s="51"/>
      <c r="UGB112" s="51"/>
      <c r="UGC112" s="56"/>
      <c r="UGD112" s="57"/>
      <c r="UGE112" s="57"/>
      <c r="UGF112" s="58"/>
      <c r="UGG112" s="49"/>
      <c r="UGH112" s="50"/>
      <c r="UGI112" s="49"/>
      <c r="UGJ112" s="109"/>
      <c r="UGK112" s="52"/>
      <c r="UGL112" s="52"/>
      <c r="UGM112" s="55"/>
      <c r="UGN112" s="55"/>
      <c r="UGO112" s="55"/>
      <c r="UGP112" s="51"/>
      <c r="UGQ112" s="51"/>
      <c r="UGR112" s="51"/>
      <c r="UGS112" s="56"/>
      <c r="UGT112" s="57"/>
      <c r="UGU112" s="57"/>
      <c r="UGV112" s="58"/>
      <c r="UGW112" s="49"/>
      <c r="UGX112" s="50"/>
      <c r="UGY112" s="49"/>
      <c r="UGZ112" s="109"/>
      <c r="UHA112" s="52"/>
      <c r="UHB112" s="52"/>
      <c r="UHC112" s="55"/>
      <c r="UHD112" s="55"/>
      <c r="UHE112" s="55"/>
      <c r="UHF112" s="51"/>
      <c r="UHG112" s="51"/>
      <c r="UHH112" s="51"/>
      <c r="UHI112" s="56"/>
      <c r="UHJ112" s="57"/>
      <c r="UHK112" s="57"/>
      <c r="UHL112" s="58"/>
      <c r="UHM112" s="49"/>
      <c r="UHN112" s="50"/>
      <c r="UHO112" s="49"/>
      <c r="UHP112" s="109"/>
      <c r="UHQ112" s="52"/>
      <c r="UHR112" s="52"/>
      <c r="UHS112" s="55"/>
      <c r="UHT112" s="55"/>
      <c r="UHU112" s="55"/>
      <c r="UHV112" s="51"/>
      <c r="UHW112" s="51"/>
      <c r="UHX112" s="51"/>
      <c r="UHY112" s="56"/>
      <c r="UHZ112" s="57"/>
      <c r="UIA112" s="57"/>
      <c r="UIB112" s="58"/>
      <c r="UIC112" s="49"/>
      <c r="UID112" s="50"/>
      <c r="UIE112" s="49"/>
      <c r="UIF112" s="109"/>
      <c r="UIG112" s="52"/>
      <c r="UIH112" s="52"/>
      <c r="UII112" s="55"/>
      <c r="UIJ112" s="55"/>
      <c r="UIK112" s="55"/>
      <c r="UIL112" s="51"/>
      <c r="UIM112" s="51"/>
      <c r="UIN112" s="51"/>
      <c r="UIO112" s="56"/>
      <c r="UIP112" s="57"/>
      <c r="UIQ112" s="57"/>
      <c r="UIR112" s="58"/>
      <c r="UIS112" s="49"/>
      <c r="UIT112" s="50"/>
      <c r="UIU112" s="49"/>
      <c r="UIV112" s="109"/>
      <c r="UIW112" s="52"/>
      <c r="UIX112" s="52"/>
      <c r="UIY112" s="55"/>
      <c r="UIZ112" s="55"/>
      <c r="UJA112" s="55"/>
      <c r="UJB112" s="51"/>
      <c r="UJC112" s="51"/>
      <c r="UJD112" s="51"/>
      <c r="UJE112" s="56"/>
      <c r="UJF112" s="57"/>
      <c r="UJG112" s="57"/>
      <c r="UJH112" s="58"/>
      <c r="UJI112" s="49"/>
      <c r="UJJ112" s="50"/>
      <c r="UJK112" s="49"/>
      <c r="UJL112" s="109"/>
      <c r="UJM112" s="52"/>
      <c r="UJN112" s="52"/>
      <c r="UJO112" s="55"/>
      <c r="UJP112" s="55"/>
      <c r="UJQ112" s="55"/>
      <c r="UJR112" s="51"/>
      <c r="UJS112" s="51"/>
      <c r="UJT112" s="51"/>
      <c r="UJU112" s="56"/>
      <c r="UJV112" s="57"/>
      <c r="UJW112" s="57"/>
      <c r="UJX112" s="58"/>
      <c r="UJY112" s="49"/>
      <c r="UJZ112" s="50"/>
      <c r="UKA112" s="49"/>
      <c r="UKB112" s="109"/>
      <c r="UKC112" s="52"/>
      <c r="UKD112" s="52"/>
      <c r="UKE112" s="55"/>
      <c r="UKF112" s="55"/>
      <c r="UKG112" s="55"/>
      <c r="UKH112" s="51"/>
      <c r="UKI112" s="51"/>
      <c r="UKJ112" s="51"/>
      <c r="UKK112" s="56"/>
      <c r="UKL112" s="57"/>
      <c r="UKM112" s="57"/>
      <c r="UKN112" s="58"/>
      <c r="UKO112" s="49"/>
      <c r="UKP112" s="50"/>
      <c r="UKQ112" s="49"/>
      <c r="UKR112" s="109"/>
      <c r="UKS112" s="52"/>
      <c r="UKT112" s="52"/>
      <c r="UKU112" s="55"/>
      <c r="UKV112" s="55"/>
      <c r="UKW112" s="55"/>
      <c r="UKX112" s="51"/>
      <c r="UKY112" s="51"/>
      <c r="UKZ112" s="51"/>
      <c r="ULA112" s="56"/>
      <c r="ULB112" s="57"/>
      <c r="ULC112" s="57"/>
      <c r="ULD112" s="58"/>
      <c r="ULE112" s="49"/>
      <c r="ULF112" s="50"/>
      <c r="ULG112" s="49"/>
      <c r="ULH112" s="109"/>
      <c r="ULI112" s="52"/>
      <c r="ULJ112" s="52"/>
      <c r="ULK112" s="55"/>
      <c r="ULL112" s="55"/>
      <c r="ULM112" s="55"/>
      <c r="ULN112" s="51"/>
      <c r="ULO112" s="51"/>
      <c r="ULP112" s="51"/>
      <c r="ULQ112" s="56"/>
      <c r="ULR112" s="57"/>
      <c r="ULS112" s="57"/>
      <c r="ULT112" s="58"/>
      <c r="ULU112" s="49"/>
      <c r="ULV112" s="50"/>
      <c r="ULW112" s="49"/>
      <c r="ULX112" s="109"/>
      <c r="ULY112" s="52"/>
      <c r="ULZ112" s="52"/>
      <c r="UMA112" s="55"/>
      <c r="UMB112" s="55"/>
      <c r="UMC112" s="55"/>
      <c r="UMD112" s="51"/>
      <c r="UME112" s="51"/>
      <c r="UMF112" s="51"/>
      <c r="UMG112" s="56"/>
      <c r="UMH112" s="57"/>
      <c r="UMI112" s="57"/>
      <c r="UMJ112" s="58"/>
      <c r="UMK112" s="49"/>
      <c r="UML112" s="50"/>
      <c r="UMM112" s="49"/>
      <c r="UMN112" s="109"/>
      <c r="UMO112" s="52"/>
      <c r="UMP112" s="52"/>
      <c r="UMQ112" s="55"/>
      <c r="UMR112" s="55"/>
      <c r="UMS112" s="55"/>
      <c r="UMT112" s="51"/>
      <c r="UMU112" s="51"/>
      <c r="UMV112" s="51"/>
      <c r="UMW112" s="56"/>
      <c r="UMX112" s="57"/>
      <c r="UMY112" s="57"/>
      <c r="UMZ112" s="58"/>
      <c r="UNA112" s="49"/>
      <c r="UNB112" s="50"/>
      <c r="UNC112" s="49"/>
      <c r="UND112" s="109"/>
      <c r="UNE112" s="52"/>
      <c r="UNF112" s="52"/>
      <c r="UNG112" s="55"/>
      <c r="UNH112" s="55"/>
      <c r="UNI112" s="55"/>
      <c r="UNJ112" s="51"/>
      <c r="UNK112" s="51"/>
      <c r="UNL112" s="51"/>
      <c r="UNM112" s="56"/>
      <c r="UNN112" s="57"/>
      <c r="UNO112" s="57"/>
      <c r="UNP112" s="58"/>
      <c r="UNQ112" s="49"/>
      <c r="UNR112" s="50"/>
      <c r="UNS112" s="49"/>
      <c r="UNT112" s="109"/>
      <c r="UNU112" s="52"/>
      <c r="UNV112" s="52"/>
      <c r="UNW112" s="55"/>
      <c r="UNX112" s="55"/>
      <c r="UNY112" s="55"/>
      <c r="UNZ112" s="51"/>
      <c r="UOA112" s="51"/>
      <c r="UOB112" s="51"/>
      <c r="UOC112" s="56"/>
      <c r="UOD112" s="57"/>
      <c r="UOE112" s="57"/>
      <c r="UOF112" s="58"/>
      <c r="UOG112" s="49"/>
      <c r="UOH112" s="50"/>
      <c r="UOI112" s="49"/>
      <c r="UOJ112" s="109"/>
      <c r="UOK112" s="52"/>
      <c r="UOL112" s="52"/>
      <c r="UOM112" s="55"/>
      <c r="UON112" s="55"/>
      <c r="UOO112" s="55"/>
      <c r="UOP112" s="51"/>
      <c r="UOQ112" s="51"/>
      <c r="UOR112" s="51"/>
      <c r="UOS112" s="56"/>
      <c r="UOT112" s="57"/>
      <c r="UOU112" s="57"/>
      <c r="UOV112" s="58"/>
      <c r="UOW112" s="49"/>
      <c r="UOX112" s="50"/>
      <c r="UOY112" s="49"/>
      <c r="UOZ112" s="109"/>
      <c r="UPA112" s="52"/>
      <c r="UPB112" s="52"/>
      <c r="UPC112" s="55"/>
      <c r="UPD112" s="55"/>
      <c r="UPE112" s="55"/>
      <c r="UPF112" s="51"/>
      <c r="UPG112" s="51"/>
      <c r="UPH112" s="51"/>
      <c r="UPI112" s="56"/>
      <c r="UPJ112" s="57"/>
      <c r="UPK112" s="57"/>
      <c r="UPL112" s="58"/>
      <c r="UPM112" s="49"/>
      <c r="UPN112" s="50"/>
      <c r="UPO112" s="49"/>
      <c r="UPP112" s="109"/>
      <c r="UPQ112" s="52"/>
      <c r="UPR112" s="52"/>
      <c r="UPS112" s="55"/>
      <c r="UPT112" s="55"/>
      <c r="UPU112" s="55"/>
      <c r="UPV112" s="51"/>
      <c r="UPW112" s="51"/>
      <c r="UPX112" s="51"/>
      <c r="UPY112" s="56"/>
      <c r="UPZ112" s="57"/>
      <c r="UQA112" s="57"/>
      <c r="UQB112" s="58"/>
      <c r="UQC112" s="49"/>
      <c r="UQD112" s="50"/>
      <c r="UQE112" s="49"/>
      <c r="UQF112" s="109"/>
      <c r="UQG112" s="52"/>
      <c r="UQH112" s="52"/>
      <c r="UQI112" s="55"/>
      <c r="UQJ112" s="55"/>
      <c r="UQK112" s="55"/>
      <c r="UQL112" s="51"/>
      <c r="UQM112" s="51"/>
      <c r="UQN112" s="51"/>
      <c r="UQO112" s="56"/>
      <c r="UQP112" s="57"/>
      <c r="UQQ112" s="57"/>
      <c r="UQR112" s="58"/>
      <c r="UQS112" s="49"/>
      <c r="UQT112" s="50"/>
      <c r="UQU112" s="49"/>
      <c r="UQV112" s="109"/>
      <c r="UQW112" s="52"/>
      <c r="UQX112" s="52"/>
      <c r="UQY112" s="55"/>
      <c r="UQZ112" s="55"/>
      <c r="URA112" s="55"/>
      <c r="URB112" s="51"/>
      <c r="URC112" s="51"/>
      <c r="URD112" s="51"/>
      <c r="URE112" s="56"/>
      <c r="URF112" s="57"/>
      <c r="URG112" s="57"/>
      <c r="URH112" s="58"/>
      <c r="URI112" s="49"/>
      <c r="URJ112" s="50"/>
      <c r="URK112" s="49"/>
      <c r="URL112" s="109"/>
      <c r="URM112" s="52"/>
      <c r="URN112" s="52"/>
      <c r="URO112" s="55"/>
      <c r="URP112" s="55"/>
      <c r="URQ112" s="55"/>
      <c r="URR112" s="51"/>
      <c r="URS112" s="51"/>
      <c r="URT112" s="51"/>
      <c r="URU112" s="56"/>
      <c r="URV112" s="57"/>
      <c r="URW112" s="57"/>
      <c r="URX112" s="58"/>
      <c r="URY112" s="49"/>
      <c r="URZ112" s="50"/>
      <c r="USA112" s="49"/>
      <c r="USB112" s="109"/>
      <c r="USC112" s="52"/>
      <c r="USD112" s="52"/>
      <c r="USE112" s="55"/>
      <c r="USF112" s="55"/>
      <c r="USG112" s="55"/>
      <c r="USH112" s="51"/>
      <c r="USI112" s="51"/>
      <c r="USJ112" s="51"/>
      <c r="USK112" s="56"/>
      <c r="USL112" s="57"/>
      <c r="USM112" s="57"/>
      <c r="USN112" s="58"/>
      <c r="USO112" s="49"/>
      <c r="USP112" s="50"/>
      <c r="USQ112" s="49"/>
      <c r="USR112" s="109"/>
      <c r="USS112" s="52"/>
      <c r="UST112" s="52"/>
      <c r="USU112" s="55"/>
      <c r="USV112" s="55"/>
      <c r="USW112" s="55"/>
      <c r="USX112" s="51"/>
      <c r="USY112" s="51"/>
      <c r="USZ112" s="51"/>
      <c r="UTA112" s="56"/>
      <c r="UTB112" s="57"/>
      <c r="UTC112" s="57"/>
      <c r="UTD112" s="58"/>
      <c r="UTE112" s="49"/>
      <c r="UTF112" s="50"/>
      <c r="UTG112" s="49"/>
      <c r="UTH112" s="109"/>
      <c r="UTI112" s="52"/>
      <c r="UTJ112" s="52"/>
      <c r="UTK112" s="55"/>
      <c r="UTL112" s="55"/>
      <c r="UTM112" s="55"/>
      <c r="UTN112" s="51"/>
      <c r="UTO112" s="51"/>
      <c r="UTP112" s="51"/>
      <c r="UTQ112" s="56"/>
      <c r="UTR112" s="57"/>
      <c r="UTS112" s="57"/>
      <c r="UTT112" s="58"/>
      <c r="UTU112" s="49"/>
      <c r="UTV112" s="50"/>
      <c r="UTW112" s="49"/>
      <c r="UTX112" s="109"/>
      <c r="UTY112" s="52"/>
      <c r="UTZ112" s="52"/>
      <c r="UUA112" s="55"/>
      <c r="UUB112" s="55"/>
      <c r="UUC112" s="55"/>
      <c r="UUD112" s="51"/>
      <c r="UUE112" s="51"/>
      <c r="UUF112" s="51"/>
      <c r="UUG112" s="56"/>
      <c r="UUH112" s="57"/>
      <c r="UUI112" s="57"/>
      <c r="UUJ112" s="58"/>
      <c r="UUK112" s="49"/>
      <c r="UUL112" s="50"/>
      <c r="UUM112" s="49"/>
      <c r="UUN112" s="109"/>
      <c r="UUO112" s="52"/>
      <c r="UUP112" s="52"/>
      <c r="UUQ112" s="55"/>
      <c r="UUR112" s="55"/>
      <c r="UUS112" s="55"/>
      <c r="UUT112" s="51"/>
      <c r="UUU112" s="51"/>
      <c r="UUV112" s="51"/>
      <c r="UUW112" s="56"/>
      <c r="UUX112" s="57"/>
      <c r="UUY112" s="57"/>
      <c r="UUZ112" s="58"/>
      <c r="UVA112" s="49"/>
      <c r="UVB112" s="50"/>
      <c r="UVC112" s="49"/>
      <c r="UVD112" s="109"/>
      <c r="UVE112" s="52"/>
      <c r="UVF112" s="52"/>
      <c r="UVG112" s="55"/>
      <c r="UVH112" s="55"/>
      <c r="UVI112" s="55"/>
      <c r="UVJ112" s="51"/>
      <c r="UVK112" s="51"/>
      <c r="UVL112" s="51"/>
      <c r="UVM112" s="56"/>
      <c r="UVN112" s="57"/>
      <c r="UVO112" s="57"/>
      <c r="UVP112" s="58"/>
      <c r="UVQ112" s="49"/>
      <c r="UVR112" s="50"/>
      <c r="UVS112" s="49"/>
      <c r="UVT112" s="109"/>
      <c r="UVU112" s="52"/>
      <c r="UVV112" s="52"/>
      <c r="UVW112" s="55"/>
      <c r="UVX112" s="55"/>
      <c r="UVY112" s="55"/>
      <c r="UVZ112" s="51"/>
      <c r="UWA112" s="51"/>
      <c r="UWB112" s="51"/>
      <c r="UWC112" s="56"/>
      <c r="UWD112" s="57"/>
      <c r="UWE112" s="57"/>
      <c r="UWF112" s="58"/>
      <c r="UWG112" s="49"/>
      <c r="UWH112" s="50"/>
      <c r="UWI112" s="49"/>
      <c r="UWJ112" s="109"/>
      <c r="UWK112" s="52"/>
      <c r="UWL112" s="52"/>
      <c r="UWM112" s="55"/>
      <c r="UWN112" s="55"/>
      <c r="UWO112" s="55"/>
      <c r="UWP112" s="51"/>
      <c r="UWQ112" s="51"/>
      <c r="UWR112" s="51"/>
      <c r="UWS112" s="56"/>
      <c r="UWT112" s="57"/>
      <c r="UWU112" s="57"/>
      <c r="UWV112" s="58"/>
      <c r="UWW112" s="49"/>
      <c r="UWX112" s="50"/>
      <c r="UWY112" s="49"/>
      <c r="UWZ112" s="109"/>
      <c r="UXA112" s="52"/>
      <c r="UXB112" s="52"/>
      <c r="UXC112" s="55"/>
      <c r="UXD112" s="55"/>
      <c r="UXE112" s="55"/>
      <c r="UXF112" s="51"/>
      <c r="UXG112" s="51"/>
      <c r="UXH112" s="51"/>
      <c r="UXI112" s="56"/>
      <c r="UXJ112" s="57"/>
      <c r="UXK112" s="57"/>
      <c r="UXL112" s="58"/>
      <c r="UXM112" s="49"/>
      <c r="UXN112" s="50"/>
      <c r="UXO112" s="49"/>
      <c r="UXP112" s="109"/>
      <c r="UXQ112" s="52"/>
      <c r="UXR112" s="52"/>
      <c r="UXS112" s="55"/>
      <c r="UXT112" s="55"/>
      <c r="UXU112" s="55"/>
      <c r="UXV112" s="51"/>
      <c r="UXW112" s="51"/>
      <c r="UXX112" s="51"/>
      <c r="UXY112" s="56"/>
      <c r="UXZ112" s="57"/>
      <c r="UYA112" s="57"/>
      <c r="UYB112" s="58"/>
      <c r="UYC112" s="49"/>
      <c r="UYD112" s="50"/>
      <c r="UYE112" s="49"/>
      <c r="UYF112" s="109"/>
      <c r="UYG112" s="52"/>
      <c r="UYH112" s="52"/>
      <c r="UYI112" s="55"/>
      <c r="UYJ112" s="55"/>
      <c r="UYK112" s="55"/>
      <c r="UYL112" s="51"/>
      <c r="UYM112" s="51"/>
      <c r="UYN112" s="51"/>
      <c r="UYO112" s="56"/>
      <c r="UYP112" s="57"/>
      <c r="UYQ112" s="57"/>
      <c r="UYR112" s="58"/>
      <c r="UYS112" s="49"/>
      <c r="UYT112" s="50"/>
      <c r="UYU112" s="49"/>
      <c r="UYV112" s="109"/>
      <c r="UYW112" s="52"/>
      <c r="UYX112" s="52"/>
      <c r="UYY112" s="55"/>
      <c r="UYZ112" s="55"/>
      <c r="UZA112" s="55"/>
      <c r="UZB112" s="51"/>
      <c r="UZC112" s="51"/>
      <c r="UZD112" s="51"/>
      <c r="UZE112" s="56"/>
      <c r="UZF112" s="57"/>
      <c r="UZG112" s="57"/>
      <c r="UZH112" s="58"/>
      <c r="UZI112" s="49"/>
      <c r="UZJ112" s="50"/>
      <c r="UZK112" s="49"/>
      <c r="UZL112" s="109"/>
      <c r="UZM112" s="52"/>
      <c r="UZN112" s="52"/>
      <c r="UZO112" s="55"/>
      <c r="UZP112" s="55"/>
      <c r="UZQ112" s="55"/>
      <c r="UZR112" s="51"/>
      <c r="UZS112" s="51"/>
      <c r="UZT112" s="51"/>
      <c r="UZU112" s="56"/>
      <c r="UZV112" s="57"/>
      <c r="UZW112" s="57"/>
      <c r="UZX112" s="58"/>
      <c r="UZY112" s="49"/>
      <c r="UZZ112" s="50"/>
      <c r="VAA112" s="49"/>
      <c r="VAB112" s="109"/>
      <c r="VAC112" s="52"/>
      <c r="VAD112" s="52"/>
      <c r="VAE112" s="55"/>
      <c r="VAF112" s="55"/>
      <c r="VAG112" s="55"/>
      <c r="VAH112" s="51"/>
      <c r="VAI112" s="51"/>
      <c r="VAJ112" s="51"/>
      <c r="VAK112" s="56"/>
      <c r="VAL112" s="57"/>
      <c r="VAM112" s="57"/>
      <c r="VAN112" s="58"/>
      <c r="VAO112" s="49"/>
      <c r="VAP112" s="50"/>
      <c r="VAQ112" s="49"/>
      <c r="VAR112" s="109"/>
      <c r="VAS112" s="52"/>
      <c r="VAT112" s="52"/>
      <c r="VAU112" s="55"/>
      <c r="VAV112" s="55"/>
      <c r="VAW112" s="55"/>
      <c r="VAX112" s="51"/>
      <c r="VAY112" s="51"/>
      <c r="VAZ112" s="51"/>
      <c r="VBA112" s="56"/>
      <c r="VBB112" s="57"/>
      <c r="VBC112" s="57"/>
      <c r="VBD112" s="58"/>
      <c r="VBE112" s="49"/>
      <c r="VBF112" s="50"/>
      <c r="VBG112" s="49"/>
      <c r="VBH112" s="109"/>
      <c r="VBI112" s="52"/>
      <c r="VBJ112" s="52"/>
      <c r="VBK112" s="55"/>
      <c r="VBL112" s="55"/>
      <c r="VBM112" s="55"/>
      <c r="VBN112" s="51"/>
      <c r="VBO112" s="51"/>
      <c r="VBP112" s="51"/>
      <c r="VBQ112" s="56"/>
      <c r="VBR112" s="57"/>
      <c r="VBS112" s="57"/>
      <c r="VBT112" s="58"/>
      <c r="VBU112" s="49"/>
      <c r="VBV112" s="50"/>
      <c r="VBW112" s="49"/>
      <c r="VBX112" s="109"/>
      <c r="VBY112" s="52"/>
      <c r="VBZ112" s="52"/>
      <c r="VCA112" s="55"/>
      <c r="VCB112" s="55"/>
      <c r="VCC112" s="55"/>
      <c r="VCD112" s="51"/>
      <c r="VCE112" s="51"/>
      <c r="VCF112" s="51"/>
      <c r="VCG112" s="56"/>
      <c r="VCH112" s="57"/>
      <c r="VCI112" s="57"/>
      <c r="VCJ112" s="58"/>
      <c r="VCK112" s="49"/>
      <c r="VCL112" s="50"/>
      <c r="VCM112" s="49"/>
      <c r="VCN112" s="109"/>
      <c r="VCO112" s="52"/>
      <c r="VCP112" s="52"/>
      <c r="VCQ112" s="55"/>
      <c r="VCR112" s="55"/>
      <c r="VCS112" s="55"/>
      <c r="VCT112" s="51"/>
      <c r="VCU112" s="51"/>
      <c r="VCV112" s="51"/>
      <c r="VCW112" s="56"/>
      <c r="VCX112" s="57"/>
      <c r="VCY112" s="57"/>
      <c r="VCZ112" s="58"/>
      <c r="VDA112" s="49"/>
      <c r="VDB112" s="50"/>
      <c r="VDC112" s="49"/>
      <c r="VDD112" s="109"/>
      <c r="VDE112" s="52"/>
      <c r="VDF112" s="52"/>
      <c r="VDG112" s="55"/>
      <c r="VDH112" s="55"/>
      <c r="VDI112" s="55"/>
      <c r="VDJ112" s="51"/>
      <c r="VDK112" s="51"/>
      <c r="VDL112" s="51"/>
      <c r="VDM112" s="56"/>
      <c r="VDN112" s="57"/>
      <c r="VDO112" s="57"/>
      <c r="VDP112" s="58"/>
      <c r="VDQ112" s="49"/>
      <c r="VDR112" s="50"/>
      <c r="VDS112" s="49"/>
      <c r="VDT112" s="109"/>
      <c r="VDU112" s="52"/>
      <c r="VDV112" s="52"/>
      <c r="VDW112" s="55"/>
      <c r="VDX112" s="55"/>
      <c r="VDY112" s="55"/>
      <c r="VDZ112" s="51"/>
      <c r="VEA112" s="51"/>
      <c r="VEB112" s="51"/>
      <c r="VEC112" s="56"/>
      <c r="VED112" s="57"/>
      <c r="VEE112" s="57"/>
      <c r="VEF112" s="58"/>
      <c r="VEG112" s="49"/>
      <c r="VEH112" s="50"/>
      <c r="VEI112" s="49"/>
      <c r="VEJ112" s="109"/>
      <c r="VEK112" s="52"/>
      <c r="VEL112" s="52"/>
      <c r="VEM112" s="55"/>
      <c r="VEN112" s="55"/>
      <c r="VEO112" s="55"/>
      <c r="VEP112" s="51"/>
      <c r="VEQ112" s="51"/>
      <c r="VER112" s="51"/>
      <c r="VES112" s="56"/>
      <c r="VET112" s="57"/>
      <c r="VEU112" s="57"/>
      <c r="VEV112" s="58"/>
      <c r="VEW112" s="49"/>
      <c r="VEX112" s="50"/>
      <c r="VEY112" s="49"/>
      <c r="VEZ112" s="109"/>
      <c r="VFA112" s="52"/>
      <c r="VFB112" s="52"/>
      <c r="VFC112" s="55"/>
      <c r="VFD112" s="55"/>
      <c r="VFE112" s="55"/>
      <c r="VFF112" s="51"/>
      <c r="VFG112" s="51"/>
      <c r="VFH112" s="51"/>
      <c r="VFI112" s="56"/>
      <c r="VFJ112" s="57"/>
      <c r="VFK112" s="57"/>
      <c r="VFL112" s="58"/>
      <c r="VFM112" s="49"/>
      <c r="VFN112" s="50"/>
      <c r="VFO112" s="49"/>
      <c r="VFP112" s="109"/>
      <c r="VFQ112" s="52"/>
      <c r="VFR112" s="52"/>
      <c r="VFS112" s="55"/>
      <c r="VFT112" s="55"/>
      <c r="VFU112" s="55"/>
      <c r="VFV112" s="51"/>
      <c r="VFW112" s="51"/>
      <c r="VFX112" s="51"/>
      <c r="VFY112" s="56"/>
      <c r="VFZ112" s="57"/>
      <c r="VGA112" s="57"/>
      <c r="VGB112" s="58"/>
      <c r="VGC112" s="49"/>
      <c r="VGD112" s="50"/>
      <c r="VGE112" s="49"/>
      <c r="VGF112" s="109"/>
      <c r="VGG112" s="52"/>
      <c r="VGH112" s="52"/>
      <c r="VGI112" s="55"/>
      <c r="VGJ112" s="55"/>
      <c r="VGK112" s="55"/>
      <c r="VGL112" s="51"/>
      <c r="VGM112" s="51"/>
      <c r="VGN112" s="51"/>
      <c r="VGO112" s="56"/>
      <c r="VGP112" s="57"/>
      <c r="VGQ112" s="57"/>
      <c r="VGR112" s="58"/>
      <c r="VGS112" s="49"/>
      <c r="VGT112" s="50"/>
      <c r="VGU112" s="49"/>
      <c r="VGV112" s="109"/>
      <c r="VGW112" s="52"/>
      <c r="VGX112" s="52"/>
      <c r="VGY112" s="55"/>
      <c r="VGZ112" s="55"/>
      <c r="VHA112" s="55"/>
      <c r="VHB112" s="51"/>
      <c r="VHC112" s="51"/>
      <c r="VHD112" s="51"/>
      <c r="VHE112" s="56"/>
      <c r="VHF112" s="57"/>
      <c r="VHG112" s="57"/>
      <c r="VHH112" s="58"/>
      <c r="VHI112" s="49"/>
      <c r="VHJ112" s="50"/>
      <c r="VHK112" s="49"/>
      <c r="VHL112" s="109"/>
      <c r="VHM112" s="52"/>
      <c r="VHN112" s="52"/>
      <c r="VHO112" s="55"/>
      <c r="VHP112" s="55"/>
      <c r="VHQ112" s="55"/>
      <c r="VHR112" s="51"/>
      <c r="VHS112" s="51"/>
      <c r="VHT112" s="51"/>
      <c r="VHU112" s="56"/>
      <c r="VHV112" s="57"/>
      <c r="VHW112" s="57"/>
      <c r="VHX112" s="58"/>
      <c r="VHY112" s="49"/>
      <c r="VHZ112" s="50"/>
      <c r="VIA112" s="49"/>
      <c r="VIB112" s="109"/>
      <c r="VIC112" s="52"/>
      <c r="VID112" s="52"/>
      <c r="VIE112" s="55"/>
      <c r="VIF112" s="55"/>
      <c r="VIG112" s="55"/>
      <c r="VIH112" s="51"/>
      <c r="VII112" s="51"/>
      <c r="VIJ112" s="51"/>
      <c r="VIK112" s="56"/>
      <c r="VIL112" s="57"/>
      <c r="VIM112" s="57"/>
      <c r="VIN112" s="58"/>
      <c r="VIO112" s="49"/>
      <c r="VIP112" s="50"/>
      <c r="VIQ112" s="49"/>
      <c r="VIR112" s="109"/>
      <c r="VIS112" s="52"/>
      <c r="VIT112" s="52"/>
      <c r="VIU112" s="55"/>
      <c r="VIV112" s="55"/>
      <c r="VIW112" s="55"/>
      <c r="VIX112" s="51"/>
      <c r="VIY112" s="51"/>
      <c r="VIZ112" s="51"/>
      <c r="VJA112" s="56"/>
      <c r="VJB112" s="57"/>
      <c r="VJC112" s="57"/>
      <c r="VJD112" s="58"/>
      <c r="VJE112" s="49"/>
      <c r="VJF112" s="50"/>
      <c r="VJG112" s="49"/>
      <c r="VJH112" s="109"/>
      <c r="VJI112" s="52"/>
      <c r="VJJ112" s="52"/>
      <c r="VJK112" s="55"/>
      <c r="VJL112" s="55"/>
      <c r="VJM112" s="55"/>
      <c r="VJN112" s="51"/>
      <c r="VJO112" s="51"/>
      <c r="VJP112" s="51"/>
      <c r="VJQ112" s="56"/>
      <c r="VJR112" s="57"/>
      <c r="VJS112" s="57"/>
      <c r="VJT112" s="58"/>
      <c r="VJU112" s="49"/>
      <c r="VJV112" s="50"/>
      <c r="VJW112" s="49"/>
      <c r="VJX112" s="109"/>
      <c r="VJY112" s="52"/>
      <c r="VJZ112" s="52"/>
      <c r="VKA112" s="55"/>
      <c r="VKB112" s="55"/>
      <c r="VKC112" s="55"/>
      <c r="VKD112" s="51"/>
      <c r="VKE112" s="51"/>
      <c r="VKF112" s="51"/>
      <c r="VKG112" s="56"/>
      <c r="VKH112" s="57"/>
      <c r="VKI112" s="57"/>
      <c r="VKJ112" s="58"/>
      <c r="VKK112" s="49"/>
      <c r="VKL112" s="50"/>
      <c r="VKM112" s="49"/>
      <c r="VKN112" s="109"/>
      <c r="VKO112" s="52"/>
      <c r="VKP112" s="52"/>
      <c r="VKQ112" s="55"/>
      <c r="VKR112" s="55"/>
      <c r="VKS112" s="55"/>
      <c r="VKT112" s="51"/>
      <c r="VKU112" s="51"/>
      <c r="VKV112" s="51"/>
      <c r="VKW112" s="56"/>
      <c r="VKX112" s="57"/>
      <c r="VKY112" s="57"/>
      <c r="VKZ112" s="58"/>
      <c r="VLA112" s="49"/>
      <c r="VLB112" s="50"/>
      <c r="VLC112" s="49"/>
      <c r="VLD112" s="109"/>
      <c r="VLE112" s="52"/>
      <c r="VLF112" s="52"/>
      <c r="VLG112" s="55"/>
      <c r="VLH112" s="55"/>
      <c r="VLI112" s="55"/>
      <c r="VLJ112" s="51"/>
      <c r="VLK112" s="51"/>
      <c r="VLL112" s="51"/>
      <c r="VLM112" s="56"/>
      <c r="VLN112" s="57"/>
      <c r="VLO112" s="57"/>
      <c r="VLP112" s="58"/>
      <c r="VLQ112" s="49"/>
      <c r="VLR112" s="50"/>
      <c r="VLS112" s="49"/>
      <c r="VLT112" s="109"/>
      <c r="VLU112" s="52"/>
      <c r="VLV112" s="52"/>
      <c r="VLW112" s="55"/>
      <c r="VLX112" s="55"/>
      <c r="VLY112" s="55"/>
      <c r="VLZ112" s="51"/>
      <c r="VMA112" s="51"/>
      <c r="VMB112" s="51"/>
      <c r="VMC112" s="56"/>
      <c r="VMD112" s="57"/>
      <c r="VME112" s="57"/>
      <c r="VMF112" s="58"/>
      <c r="VMG112" s="49"/>
      <c r="VMH112" s="50"/>
      <c r="VMI112" s="49"/>
      <c r="VMJ112" s="109"/>
      <c r="VMK112" s="52"/>
      <c r="VML112" s="52"/>
      <c r="VMM112" s="55"/>
      <c r="VMN112" s="55"/>
      <c r="VMO112" s="55"/>
      <c r="VMP112" s="51"/>
      <c r="VMQ112" s="51"/>
      <c r="VMR112" s="51"/>
      <c r="VMS112" s="56"/>
      <c r="VMT112" s="57"/>
      <c r="VMU112" s="57"/>
      <c r="VMV112" s="58"/>
      <c r="VMW112" s="49"/>
      <c r="VMX112" s="50"/>
      <c r="VMY112" s="49"/>
      <c r="VMZ112" s="109"/>
      <c r="VNA112" s="52"/>
      <c r="VNB112" s="52"/>
      <c r="VNC112" s="55"/>
      <c r="VND112" s="55"/>
      <c r="VNE112" s="55"/>
      <c r="VNF112" s="51"/>
      <c r="VNG112" s="51"/>
      <c r="VNH112" s="51"/>
      <c r="VNI112" s="56"/>
      <c r="VNJ112" s="57"/>
      <c r="VNK112" s="57"/>
      <c r="VNL112" s="58"/>
      <c r="VNM112" s="49"/>
      <c r="VNN112" s="50"/>
      <c r="VNO112" s="49"/>
      <c r="VNP112" s="109"/>
      <c r="VNQ112" s="52"/>
      <c r="VNR112" s="52"/>
      <c r="VNS112" s="55"/>
      <c r="VNT112" s="55"/>
      <c r="VNU112" s="55"/>
      <c r="VNV112" s="51"/>
      <c r="VNW112" s="51"/>
      <c r="VNX112" s="51"/>
      <c r="VNY112" s="56"/>
      <c r="VNZ112" s="57"/>
      <c r="VOA112" s="57"/>
      <c r="VOB112" s="58"/>
      <c r="VOC112" s="49"/>
      <c r="VOD112" s="50"/>
      <c r="VOE112" s="49"/>
      <c r="VOF112" s="109"/>
      <c r="VOG112" s="52"/>
      <c r="VOH112" s="52"/>
      <c r="VOI112" s="55"/>
      <c r="VOJ112" s="55"/>
      <c r="VOK112" s="55"/>
      <c r="VOL112" s="51"/>
      <c r="VOM112" s="51"/>
      <c r="VON112" s="51"/>
      <c r="VOO112" s="56"/>
      <c r="VOP112" s="57"/>
      <c r="VOQ112" s="57"/>
      <c r="VOR112" s="58"/>
      <c r="VOS112" s="49"/>
      <c r="VOT112" s="50"/>
      <c r="VOU112" s="49"/>
      <c r="VOV112" s="109"/>
      <c r="VOW112" s="52"/>
      <c r="VOX112" s="52"/>
      <c r="VOY112" s="55"/>
      <c r="VOZ112" s="55"/>
      <c r="VPA112" s="55"/>
      <c r="VPB112" s="51"/>
      <c r="VPC112" s="51"/>
      <c r="VPD112" s="51"/>
      <c r="VPE112" s="56"/>
      <c r="VPF112" s="57"/>
      <c r="VPG112" s="57"/>
      <c r="VPH112" s="58"/>
      <c r="VPI112" s="49"/>
      <c r="VPJ112" s="50"/>
      <c r="VPK112" s="49"/>
      <c r="VPL112" s="109"/>
      <c r="VPM112" s="52"/>
      <c r="VPN112" s="52"/>
      <c r="VPO112" s="55"/>
      <c r="VPP112" s="55"/>
      <c r="VPQ112" s="55"/>
      <c r="VPR112" s="51"/>
      <c r="VPS112" s="51"/>
      <c r="VPT112" s="51"/>
      <c r="VPU112" s="56"/>
      <c r="VPV112" s="57"/>
      <c r="VPW112" s="57"/>
      <c r="VPX112" s="58"/>
      <c r="VPY112" s="49"/>
      <c r="VPZ112" s="50"/>
      <c r="VQA112" s="49"/>
      <c r="VQB112" s="109"/>
      <c r="VQC112" s="52"/>
      <c r="VQD112" s="52"/>
      <c r="VQE112" s="55"/>
      <c r="VQF112" s="55"/>
      <c r="VQG112" s="55"/>
      <c r="VQH112" s="51"/>
      <c r="VQI112" s="51"/>
      <c r="VQJ112" s="51"/>
      <c r="VQK112" s="56"/>
      <c r="VQL112" s="57"/>
      <c r="VQM112" s="57"/>
      <c r="VQN112" s="58"/>
      <c r="VQO112" s="49"/>
      <c r="VQP112" s="50"/>
      <c r="VQQ112" s="49"/>
      <c r="VQR112" s="109"/>
      <c r="VQS112" s="52"/>
      <c r="VQT112" s="52"/>
      <c r="VQU112" s="55"/>
      <c r="VQV112" s="55"/>
      <c r="VQW112" s="55"/>
      <c r="VQX112" s="51"/>
      <c r="VQY112" s="51"/>
      <c r="VQZ112" s="51"/>
      <c r="VRA112" s="56"/>
      <c r="VRB112" s="57"/>
      <c r="VRC112" s="57"/>
      <c r="VRD112" s="58"/>
      <c r="VRE112" s="49"/>
      <c r="VRF112" s="50"/>
      <c r="VRG112" s="49"/>
      <c r="VRH112" s="109"/>
      <c r="VRI112" s="52"/>
      <c r="VRJ112" s="52"/>
      <c r="VRK112" s="55"/>
      <c r="VRL112" s="55"/>
      <c r="VRM112" s="55"/>
      <c r="VRN112" s="51"/>
      <c r="VRO112" s="51"/>
      <c r="VRP112" s="51"/>
      <c r="VRQ112" s="56"/>
      <c r="VRR112" s="57"/>
      <c r="VRS112" s="57"/>
      <c r="VRT112" s="58"/>
      <c r="VRU112" s="49"/>
      <c r="VRV112" s="50"/>
      <c r="VRW112" s="49"/>
      <c r="VRX112" s="109"/>
      <c r="VRY112" s="52"/>
      <c r="VRZ112" s="52"/>
      <c r="VSA112" s="55"/>
      <c r="VSB112" s="55"/>
      <c r="VSC112" s="55"/>
      <c r="VSD112" s="51"/>
      <c r="VSE112" s="51"/>
      <c r="VSF112" s="51"/>
      <c r="VSG112" s="56"/>
      <c r="VSH112" s="57"/>
      <c r="VSI112" s="57"/>
      <c r="VSJ112" s="58"/>
      <c r="VSK112" s="49"/>
      <c r="VSL112" s="50"/>
      <c r="VSM112" s="49"/>
      <c r="VSN112" s="109"/>
      <c r="VSO112" s="52"/>
      <c r="VSP112" s="52"/>
      <c r="VSQ112" s="55"/>
      <c r="VSR112" s="55"/>
      <c r="VSS112" s="55"/>
      <c r="VST112" s="51"/>
      <c r="VSU112" s="51"/>
      <c r="VSV112" s="51"/>
      <c r="VSW112" s="56"/>
      <c r="VSX112" s="57"/>
      <c r="VSY112" s="57"/>
      <c r="VSZ112" s="58"/>
      <c r="VTA112" s="49"/>
      <c r="VTB112" s="50"/>
      <c r="VTC112" s="49"/>
      <c r="VTD112" s="109"/>
      <c r="VTE112" s="52"/>
      <c r="VTF112" s="52"/>
      <c r="VTG112" s="55"/>
      <c r="VTH112" s="55"/>
      <c r="VTI112" s="55"/>
      <c r="VTJ112" s="51"/>
      <c r="VTK112" s="51"/>
      <c r="VTL112" s="51"/>
      <c r="VTM112" s="56"/>
      <c r="VTN112" s="57"/>
      <c r="VTO112" s="57"/>
      <c r="VTP112" s="58"/>
      <c r="VTQ112" s="49"/>
      <c r="VTR112" s="50"/>
      <c r="VTS112" s="49"/>
      <c r="VTT112" s="109"/>
      <c r="VTU112" s="52"/>
      <c r="VTV112" s="52"/>
      <c r="VTW112" s="55"/>
      <c r="VTX112" s="55"/>
      <c r="VTY112" s="55"/>
      <c r="VTZ112" s="51"/>
      <c r="VUA112" s="51"/>
      <c r="VUB112" s="51"/>
      <c r="VUC112" s="56"/>
      <c r="VUD112" s="57"/>
      <c r="VUE112" s="57"/>
      <c r="VUF112" s="58"/>
      <c r="VUG112" s="49"/>
      <c r="VUH112" s="50"/>
      <c r="VUI112" s="49"/>
      <c r="VUJ112" s="109"/>
      <c r="VUK112" s="52"/>
      <c r="VUL112" s="52"/>
      <c r="VUM112" s="55"/>
      <c r="VUN112" s="55"/>
      <c r="VUO112" s="55"/>
      <c r="VUP112" s="51"/>
      <c r="VUQ112" s="51"/>
      <c r="VUR112" s="51"/>
      <c r="VUS112" s="56"/>
      <c r="VUT112" s="57"/>
      <c r="VUU112" s="57"/>
      <c r="VUV112" s="58"/>
      <c r="VUW112" s="49"/>
      <c r="VUX112" s="50"/>
      <c r="VUY112" s="49"/>
      <c r="VUZ112" s="109"/>
      <c r="VVA112" s="52"/>
      <c r="VVB112" s="52"/>
      <c r="VVC112" s="55"/>
      <c r="VVD112" s="55"/>
      <c r="VVE112" s="55"/>
      <c r="VVF112" s="51"/>
      <c r="VVG112" s="51"/>
      <c r="VVH112" s="51"/>
      <c r="VVI112" s="56"/>
      <c r="VVJ112" s="57"/>
      <c r="VVK112" s="57"/>
      <c r="VVL112" s="58"/>
      <c r="VVM112" s="49"/>
      <c r="VVN112" s="50"/>
      <c r="VVO112" s="49"/>
      <c r="VVP112" s="109"/>
      <c r="VVQ112" s="52"/>
      <c r="VVR112" s="52"/>
      <c r="VVS112" s="55"/>
      <c r="VVT112" s="55"/>
      <c r="VVU112" s="55"/>
      <c r="VVV112" s="51"/>
      <c r="VVW112" s="51"/>
      <c r="VVX112" s="51"/>
      <c r="VVY112" s="56"/>
      <c r="VVZ112" s="57"/>
      <c r="VWA112" s="57"/>
      <c r="VWB112" s="58"/>
      <c r="VWC112" s="49"/>
      <c r="VWD112" s="50"/>
      <c r="VWE112" s="49"/>
      <c r="VWF112" s="109"/>
      <c r="VWG112" s="52"/>
      <c r="VWH112" s="52"/>
      <c r="VWI112" s="55"/>
      <c r="VWJ112" s="55"/>
      <c r="VWK112" s="55"/>
      <c r="VWL112" s="51"/>
      <c r="VWM112" s="51"/>
      <c r="VWN112" s="51"/>
      <c r="VWO112" s="56"/>
      <c r="VWP112" s="57"/>
      <c r="VWQ112" s="57"/>
      <c r="VWR112" s="58"/>
      <c r="VWS112" s="49"/>
      <c r="VWT112" s="50"/>
      <c r="VWU112" s="49"/>
      <c r="VWV112" s="109"/>
      <c r="VWW112" s="52"/>
      <c r="VWX112" s="52"/>
      <c r="VWY112" s="55"/>
      <c r="VWZ112" s="55"/>
      <c r="VXA112" s="55"/>
      <c r="VXB112" s="51"/>
      <c r="VXC112" s="51"/>
      <c r="VXD112" s="51"/>
      <c r="VXE112" s="56"/>
      <c r="VXF112" s="57"/>
      <c r="VXG112" s="57"/>
      <c r="VXH112" s="58"/>
      <c r="VXI112" s="49"/>
      <c r="VXJ112" s="50"/>
      <c r="VXK112" s="49"/>
      <c r="VXL112" s="109"/>
      <c r="VXM112" s="52"/>
      <c r="VXN112" s="52"/>
      <c r="VXO112" s="55"/>
      <c r="VXP112" s="55"/>
      <c r="VXQ112" s="55"/>
      <c r="VXR112" s="51"/>
      <c r="VXS112" s="51"/>
      <c r="VXT112" s="51"/>
      <c r="VXU112" s="56"/>
      <c r="VXV112" s="57"/>
      <c r="VXW112" s="57"/>
      <c r="VXX112" s="58"/>
      <c r="VXY112" s="49"/>
      <c r="VXZ112" s="50"/>
      <c r="VYA112" s="49"/>
      <c r="VYB112" s="109"/>
      <c r="VYC112" s="52"/>
      <c r="VYD112" s="52"/>
      <c r="VYE112" s="55"/>
      <c r="VYF112" s="55"/>
      <c r="VYG112" s="55"/>
      <c r="VYH112" s="51"/>
      <c r="VYI112" s="51"/>
      <c r="VYJ112" s="51"/>
      <c r="VYK112" s="56"/>
      <c r="VYL112" s="57"/>
      <c r="VYM112" s="57"/>
      <c r="VYN112" s="58"/>
      <c r="VYO112" s="49"/>
      <c r="VYP112" s="50"/>
      <c r="VYQ112" s="49"/>
      <c r="VYR112" s="109"/>
      <c r="VYS112" s="52"/>
      <c r="VYT112" s="52"/>
      <c r="VYU112" s="55"/>
      <c r="VYV112" s="55"/>
      <c r="VYW112" s="55"/>
      <c r="VYX112" s="51"/>
      <c r="VYY112" s="51"/>
      <c r="VYZ112" s="51"/>
      <c r="VZA112" s="56"/>
      <c r="VZB112" s="57"/>
      <c r="VZC112" s="57"/>
      <c r="VZD112" s="58"/>
      <c r="VZE112" s="49"/>
      <c r="VZF112" s="50"/>
      <c r="VZG112" s="49"/>
      <c r="VZH112" s="109"/>
      <c r="VZI112" s="52"/>
      <c r="VZJ112" s="52"/>
      <c r="VZK112" s="55"/>
      <c r="VZL112" s="55"/>
      <c r="VZM112" s="55"/>
      <c r="VZN112" s="51"/>
      <c r="VZO112" s="51"/>
      <c r="VZP112" s="51"/>
      <c r="VZQ112" s="56"/>
      <c r="VZR112" s="57"/>
      <c r="VZS112" s="57"/>
      <c r="VZT112" s="58"/>
      <c r="VZU112" s="49"/>
      <c r="VZV112" s="50"/>
      <c r="VZW112" s="49"/>
      <c r="VZX112" s="109"/>
      <c r="VZY112" s="52"/>
      <c r="VZZ112" s="52"/>
      <c r="WAA112" s="55"/>
      <c r="WAB112" s="55"/>
      <c r="WAC112" s="55"/>
      <c r="WAD112" s="51"/>
      <c r="WAE112" s="51"/>
      <c r="WAF112" s="51"/>
      <c r="WAG112" s="56"/>
      <c r="WAH112" s="57"/>
      <c r="WAI112" s="57"/>
      <c r="WAJ112" s="58"/>
      <c r="WAK112" s="49"/>
      <c r="WAL112" s="50"/>
      <c r="WAM112" s="49"/>
      <c r="WAN112" s="109"/>
      <c r="WAO112" s="52"/>
      <c r="WAP112" s="52"/>
      <c r="WAQ112" s="55"/>
      <c r="WAR112" s="55"/>
      <c r="WAS112" s="55"/>
      <c r="WAT112" s="51"/>
      <c r="WAU112" s="51"/>
      <c r="WAV112" s="51"/>
      <c r="WAW112" s="56"/>
      <c r="WAX112" s="57"/>
      <c r="WAY112" s="57"/>
      <c r="WAZ112" s="58"/>
      <c r="WBA112" s="49"/>
      <c r="WBB112" s="50"/>
      <c r="WBC112" s="49"/>
      <c r="WBD112" s="109"/>
      <c r="WBE112" s="52"/>
      <c r="WBF112" s="52"/>
      <c r="WBG112" s="55"/>
      <c r="WBH112" s="55"/>
      <c r="WBI112" s="55"/>
      <c r="WBJ112" s="51"/>
      <c r="WBK112" s="51"/>
      <c r="WBL112" s="51"/>
      <c r="WBM112" s="56"/>
      <c r="WBN112" s="57"/>
      <c r="WBO112" s="57"/>
      <c r="WBP112" s="58"/>
      <c r="WBQ112" s="49"/>
      <c r="WBR112" s="50"/>
      <c r="WBS112" s="49"/>
      <c r="WBT112" s="109"/>
      <c r="WBU112" s="52"/>
      <c r="WBV112" s="52"/>
      <c r="WBW112" s="55"/>
      <c r="WBX112" s="55"/>
      <c r="WBY112" s="55"/>
      <c r="WBZ112" s="51"/>
      <c r="WCA112" s="51"/>
      <c r="WCB112" s="51"/>
      <c r="WCC112" s="56"/>
      <c r="WCD112" s="57"/>
      <c r="WCE112" s="57"/>
      <c r="WCF112" s="58"/>
      <c r="WCG112" s="49"/>
      <c r="WCH112" s="50"/>
      <c r="WCI112" s="49"/>
      <c r="WCJ112" s="109"/>
      <c r="WCK112" s="52"/>
      <c r="WCL112" s="52"/>
      <c r="WCM112" s="55"/>
      <c r="WCN112" s="55"/>
      <c r="WCO112" s="55"/>
      <c r="WCP112" s="51"/>
      <c r="WCQ112" s="51"/>
      <c r="WCR112" s="51"/>
      <c r="WCS112" s="56"/>
      <c r="WCT112" s="57"/>
      <c r="WCU112" s="57"/>
      <c r="WCV112" s="58"/>
      <c r="WCW112" s="49"/>
      <c r="WCX112" s="50"/>
      <c r="WCY112" s="49"/>
      <c r="WCZ112" s="109"/>
      <c r="WDA112" s="52"/>
      <c r="WDB112" s="52"/>
      <c r="WDC112" s="55"/>
      <c r="WDD112" s="55"/>
      <c r="WDE112" s="55"/>
      <c r="WDF112" s="51"/>
      <c r="WDG112" s="51"/>
      <c r="WDH112" s="51"/>
      <c r="WDI112" s="56"/>
      <c r="WDJ112" s="57"/>
      <c r="WDK112" s="57"/>
      <c r="WDL112" s="58"/>
      <c r="WDM112" s="49"/>
      <c r="WDN112" s="50"/>
      <c r="WDO112" s="49"/>
      <c r="WDP112" s="109"/>
      <c r="WDQ112" s="52"/>
      <c r="WDR112" s="52"/>
      <c r="WDS112" s="55"/>
      <c r="WDT112" s="55"/>
      <c r="WDU112" s="55"/>
      <c r="WDV112" s="51"/>
      <c r="WDW112" s="51"/>
      <c r="WDX112" s="51"/>
      <c r="WDY112" s="56"/>
      <c r="WDZ112" s="57"/>
      <c r="WEA112" s="57"/>
      <c r="WEB112" s="58"/>
      <c r="WEC112" s="49"/>
      <c r="WED112" s="50"/>
      <c r="WEE112" s="49"/>
      <c r="WEF112" s="109"/>
      <c r="WEG112" s="52"/>
      <c r="WEH112" s="52"/>
      <c r="WEI112" s="55"/>
      <c r="WEJ112" s="55"/>
      <c r="WEK112" s="55"/>
      <c r="WEL112" s="51"/>
      <c r="WEM112" s="51"/>
      <c r="WEN112" s="51"/>
      <c r="WEO112" s="56"/>
      <c r="WEP112" s="57"/>
      <c r="WEQ112" s="57"/>
      <c r="WER112" s="58"/>
      <c r="WES112" s="49"/>
      <c r="WET112" s="50"/>
      <c r="WEU112" s="49"/>
      <c r="WEV112" s="109"/>
      <c r="WEW112" s="52"/>
      <c r="WEX112" s="52"/>
      <c r="WEY112" s="55"/>
      <c r="WEZ112" s="55"/>
      <c r="WFA112" s="55"/>
      <c r="WFB112" s="51"/>
      <c r="WFC112" s="51"/>
      <c r="WFD112" s="51"/>
      <c r="WFE112" s="56"/>
      <c r="WFF112" s="57"/>
      <c r="WFG112" s="57"/>
      <c r="WFH112" s="58"/>
      <c r="WFI112" s="49"/>
      <c r="WFJ112" s="50"/>
      <c r="WFK112" s="49"/>
      <c r="WFL112" s="109"/>
      <c r="WFM112" s="52"/>
      <c r="WFN112" s="52"/>
      <c r="WFO112" s="55"/>
      <c r="WFP112" s="55"/>
      <c r="WFQ112" s="55"/>
      <c r="WFR112" s="51"/>
      <c r="WFS112" s="51"/>
      <c r="WFT112" s="51"/>
      <c r="WFU112" s="56"/>
      <c r="WFV112" s="57"/>
      <c r="WFW112" s="57"/>
      <c r="WFX112" s="58"/>
      <c r="WFY112" s="49"/>
      <c r="WFZ112" s="50"/>
      <c r="WGA112" s="49"/>
      <c r="WGB112" s="109"/>
      <c r="WGC112" s="52"/>
      <c r="WGD112" s="52"/>
      <c r="WGE112" s="55"/>
      <c r="WGF112" s="55"/>
      <c r="WGG112" s="55"/>
      <c r="WGH112" s="51"/>
      <c r="WGI112" s="51"/>
      <c r="WGJ112" s="51"/>
      <c r="WGK112" s="56"/>
      <c r="WGL112" s="57"/>
      <c r="WGM112" s="57"/>
      <c r="WGN112" s="58"/>
      <c r="WGO112" s="49"/>
      <c r="WGP112" s="50"/>
      <c r="WGQ112" s="49"/>
      <c r="WGR112" s="109"/>
      <c r="WGS112" s="52"/>
      <c r="WGT112" s="52"/>
      <c r="WGU112" s="55"/>
      <c r="WGV112" s="55"/>
      <c r="WGW112" s="55"/>
      <c r="WGX112" s="51"/>
      <c r="WGY112" s="51"/>
      <c r="WGZ112" s="51"/>
      <c r="WHA112" s="56"/>
      <c r="WHB112" s="57"/>
      <c r="WHC112" s="57"/>
      <c r="WHD112" s="58"/>
      <c r="WHE112" s="49"/>
      <c r="WHF112" s="50"/>
      <c r="WHG112" s="49"/>
      <c r="WHH112" s="109"/>
      <c r="WHI112" s="52"/>
      <c r="WHJ112" s="52"/>
      <c r="WHK112" s="55"/>
      <c r="WHL112" s="55"/>
      <c r="WHM112" s="55"/>
      <c r="WHN112" s="51"/>
      <c r="WHO112" s="51"/>
      <c r="WHP112" s="51"/>
      <c r="WHQ112" s="56"/>
      <c r="WHR112" s="57"/>
      <c r="WHS112" s="57"/>
      <c r="WHT112" s="58"/>
      <c r="WHU112" s="49"/>
      <c r="WHV112" s="50"/>
      <c r="WHW112" s="49"/>
      <c r="WHX112" s="109"/>
      <c r="WHY112" s="52"/>
      <c r="WHZ112" s="52"/>
      <c r="WIA112" s="55"/>
      <c r="WIB112" s="55"/>
      <c r="WIC112" s="55"/>
      <c r="WID112" s="51"/>
      <c r="WIE112" s="51"/>
      <c r="WIF112" s="51"/>
      <c r="WIG112" s="56"/>
      <c r="WIH112" s="57"/>
      <c r="WII112" s="57"/>
      <c r="WIJ112" s="58"/>
      <c r="WIK112" s="49"/>
      <c r="WIL112" s="50"/>
      <c r="WIM112" s="49"/>
      <c r="WIN112" s="109"/>
      <c r="WIO112" s="52"/>
      <c r="WIP112" s="52"/>
      <c r="WIQ112" s="55"/>
      <c r="WIR112" s="55"/>
      <c r="WIS112" s="55"/>
      <c r="WIT112" s="51"/>
      <c r="WIU112" s="51"/>
      <c r="WIV112" s="51"/>
      <c r="WIW112" s="56"/>
      <c r="WIX112" s="57"/>
      <c r="WIY112" s="57"/>
      <c r="WIZ112" s="58"/>
      <c r="WJA112" s="49"/>
      <c r="WJB112" s="50"/>
      <c r="WJC112" s="49"/>
      <c r="WJD112" s="109"/>
      <c r="WJE112" s="52"/>
      <c r="WJF112" s="52"/>
      <c r="WJG112" s="55"/>
      <c r="WJH112" s="55"/>
      <c r="WJI112" s="55"/>
      <c r="WJJ112" s="51"/>
      <c r="WJK112" s="51"/>
      <c r="WJL112" s="51"/>
      <c r="WJM112" s="56"/>
      <c r="WJN112" s="57"/>
      <c r="WJO112" s="57"/>
      <c r="WJP112" s="58"/>
      <c r="WJQ112" s="49"/>
      <c r="WJR112" s="50"/>
      <c r="WJS112" s="49"/>
      <c r="WJT112" s="109"/>
      <c r="WJU112" s="52"/>
      <c r="WJV112" s="52"/>
      <c r="WJW112" s="55"/>
      <c r="WJX112" s="55"/>
      <c r="WJY112" s="55"/>
      <c r="WJZ112" s="51"/>
      <c r="WKA112" s="51"/>
      <c r="WKB112" s="51"/>
      <c r="WKC112" s="56"/>
      <c r="WKD112" s="57"/>
      <c r="WKE112" s="57"/>
      <c r="WKF112" s="58"/>
      <c r="WKG112" s="49"/>
      <c r="WKH112" s="50"/>
      <c r="WKI112" s="49"/>
      <c r="WKJ112" s="109"/>
      <c r="WKK112" s="52"/>
      <c r="WKL112" s="52"/>
      <c r="WKM112" s="55"/>
      <c r="WKN112" s="55"/>
      <c r="WKO112" s="55"/>
      <c r="WKP112" s="51"/>
      <c r="WKQ112" s="51"/>
      <c r="WKR112" s="51"/>
      <c r="WKS112" s="56"/>
      <c r="WKT112" s="57"/>
      <c r="WKU112" s="57"/>
      <c r="WKV112" s="58"/>
      <c r="WKW112" s="49"/>
      <c r="WKX112" s="50"/>
      <c r="WKY112" s="49"/>
      <c r="WKZ112" s="109"/>
      <c r="WLA112" s="52"/>
      <c r="WLB112" s="52"/>
      <c r="WLC112" s="55"/>
      <c r="WLD112" s="55"/>
      <c r="WLE112" s="55"/>
      <c r="WLF112" s="51"/>
      <c r="WLG112" s="51"/>
      <c r="WLH112" s="51"/>
      <c r="WLI112" s="56"/>
      <c r="WLJ112" s="57"/>
      <c r="WLK112" s="57"/>
      <c r="WLL112" s="58"/>
      <c r="WLM112" s="49"/>
      <c r="WLN112" s="50"/>
      <c r="WLO112" s="49"/>
      <c r="WLP112" s="109"/>
      <c r="WLQ112" s="52"/>
      <c r="WLR112" s="52"/>
      <c r="WLS112" s="55"/>
      <c r="WLT112" s="55"/>
      <c r="WLU112" s="55"/>
      <c r="WLV112" s="51"/>
      <c r="WLW112" s="51"/>
      <c r="WLX112" s="51"/>
      <c r="WLY112" s="56"/>
      <c r="WLZ112" s="57"/>
      <c r="WMA112" s="57"/>
      <c r="WMB112" s="58"/>
      <c r="WMC112" s="49"/>
      <c r="WMD112" s="50"/>
      <c r="WME112" s="49"/>
      <c r="WMF112" s="109"/>
      <c r="WMG112" s="52"/>
      <c r="WMH112" s="52"/>
      <c r="WMI112" s="55"/>
      <c r="WMJ112" s="55"/>
      <c r="WMK112" s="55"/>
      <c r="WML112" s="51"/>
      <c r="WMM112" s="51"/>
      <c r="WMN112" s="51"/>
      <c r="WMO112" s="56"/>
      <c r="WMP112" s="57"/>
      <c r="WMQ112" s="57"/>
      <c r="WMR112" s="58"/>
      <c r="WMS112" s="49"/>
      <c r="WMT112" s="50"/>
      <c r="WMU112" s="49"/>
      <c r="WMV112" s="109"/>
      <c r="WMW112" s="52"/>
      <c r="WMX112" s="52"/>
      <c r="WMY112" s="55"/>
      <c r="WMZ112" s="55"/>
      <c r="WNA112" s="55"/>
      <c r="WNB112" s="51"/>
      <c r="WNC112" s="51"/>
      <c r="WND112" s="51"/>
      <c r="WNE112" s="56"/>
      <c r="WNF112" s="57"/>
      <c r="WNG112" s="57"/>
      <c r="WNH112" s="58"/>
      <c r="WNI112" s="49"/>
      <c r="WNJ112" s="50"/>
      <c r="WNK112" s="49"/>
      <c r="WNL112" s="109"/>
      <c r="WNM112" s="52"/>
      <c r="WNN112" s="52"/>
      <c r="WNO112" s="55"/>
      <c r="WNP112" s="55"/>
      <c r="WNQ112" s="55"/>
      <c r="WNR112" s="51"/>
      <c r="WNS112" s="51"/>
      <c r="WNT112" s="51"/>
      <c r="WNU112" s="56"/>
      <c r="WNV112" s="57"/>
      <c r="WNW112" s="57"/>
      <c r="WNX112" s="58"/>
      <c r="WNY112" s="49"/>
      <c r="WNZ112" s="50"/>
      <c r="WOA112" s="49"/>
      <c r="WOB112" s="109"/>
      <c r="WOC112" s="52"/>
      <c r="WOD112" s="52"/>
      <c r="WOE112" s="55"/>
      <c r="WOF112" s="55"/>
      <c r="WOG112" s="55"/>
      <c r="WOH112" s="51"/>
      <c r="WOI112" s="51"/>
      <c r="WOJ112" s="51"/>
      <c r="WOK112" s="56"/>
      <c r="WOL112" s="57"/>
      <c r="WOM112" s="57"/>
      <c r="WON112" s="58"/>
      <c r="WOO112" s="49"/>
      <c r="WOP112" s="50"/>
      <c r="WOQ112" s="49"/>
      <c r="WOR112" s="109"/>
      <c r="WOS112" s="52"/>
      <c r="WOT112" s="52"/>
      <c r="WOU112" s="55"/>
      <c r="WOV112" s="55"/>
      <c r="WOW112" s="55"/>
      <c r="WOX112" s="51"/>
      <c r="WOY112" s="51"/>
      <c r="WOZ112" s="51"/>
      <c r="WPA112" s="56"/>
      <c r="WPB112" s="57"/>
      <c r="WPC112" s="57"/>
      <c r="WPD112" s="58"/>
      <c r="WPE112" s="49"/>
      <c r="WPF112" s="50"/>
      <c r="WPG112" s="49"/>
      <c r="WPH112" s="109"/>
      <c r="WPI112" s="52"/>
      <c r="WPJ112" s="52"/>
      <c r="WPK112" s="55"/>
      <c r="WPL112" s="55"/>
      <c r="WPM112" s="55"/>
      <c r="WPN112" s="51"/>
      <c r="WPO112" s="51"/>
      <c r="WPP112" s="51"/>
      <c r="WPQ112" s="56"/>
      <c r="WPR112" s="57"/>
      <c r="WPS112" s="57"/>
      <c r="WPT112" s="58"/>
      <c r="WPU112" s="49"/>
      <c r="WPV112" s="50"/>
      <c r="WPW112" s="49"/>
      <c r="WPX112" s="109"/>
      <c r="WPY112" s="52"/>
      <c r="WPZ112" s="52"/>
      <c r="WQA112" s="55"/>
      <c r="WQB112" s="55"/>
      <c r="WQC112" s="55"/>
      <c r="WQD112" s="51"/>
      <c r="WQE112" s="51"/>
      <c r="WQF112" s="51"/>
      <c r="WQG112" s="56"/>
      <c r="WQH112" s="57"/>
      <c r="WQI112" s="57"/>
      <c r="WQJ112" s="58"/>
      <c r="WQK112" s="49"/>
      <c r="WQL112" s="50"/>
      <c r="WQM112" s="49"/>
      <c r="WQN112" s="109"/>
      <c r="WQO112" s="52"/>
      <c r="WQP112" s="52"/>
      <c r="WQQ112" s="55"/>
      <c r="WQR112" s="55"/>
      <c r="WQS112" s="55"/>
      <c r="WQT112" s="51"/>
      <c r="WQU112" s="51"/>
      <c r="WQV112" s="51"/>
      <c r="WQW112" s="56"/>
      <c r="WQX112" s="57"/>
      <c r="WQY112" s="57"/>
      <c r="WQZ112" s="58"/>
      <c r="WRA112" s="49"/>
      <c r="WRB112" s="50"/>
      <c r="WRC112" s="49"/>
      <c r="WRD112" s="109"/>
      <c r="WRE112" s="52"/>
      <c r="WRF112" s="52"/>
      <c r="WRG112" s="55"/>
      <c r="WRH112" s="55"/>
      <c r="WRI112" s="55"/>
      <c r="WRJ112" s="51"/>
      <c r="WRK112" s="51"/>
      <c r="WRL112" s="51"/>
      <c r="WRM112" s="56"/>
      <c r="WRN112" s="57"/>
      <c r="WRO112" s="57"/>
      <c r="WRP112" s="58"/>
      <c r="WRQ112" s="49"/>
      <c r="WRR112" s="50"/>
      <c r="WRS112" s="49"/>
      <c r="WRT112" s="109"/>
      <c r="WRU112" s="52"/>
      <c r="WRV112" s="52"/>
      <c r="WRW112" s="55"/>
      <c r="WRX112" s="55"/>
      <c r="WRY112" s="55"/>
      <c r="WRZ112" s="51"/>
      <c r="WSA112" s="51"/>
      <c r="WSB112" s="51"/>
      <c r="WSC112" s="56"/>
      <c r="WSD112" s="57"/>
      <c r="WSE112" s="57"/>
      <c r="WSF112" s="58"/>
      <c r="WSG112" s="49"/>
      <c r="WSH112" s="50"/>
      <c r="WSI112" s="49"/>
      <c r="WSJ112" s="109"/>
      <c r="WSK112" s="52"/>
      <c r="WSL112" s="52"/>
      <c r="WSM112" s="55"/>
      <c r="WSN112" s="55"/>
      <c r="WSO112" s="55"/>
      <c r="WSP112" s="51"/>
      <c r="WSQ112" s="51"/>
      <c r="WSR112" s="51"/>
      <c r="WSS112" s="56"/>
      <c r="WST112" s="57"/>
      <c r="WSU112" s="57"/>
      <c r="WSV112" s="58"/>
      <c r="WSW112" s="49"/>
      <c r="WSX112" s="50"/>
      <c r="WSY112" s="49"/>
      <c r="WSZ112" s="109"/>
      <c r="WTA112" s="52"/>
      <c r="WTB112" s="52"/>
      <c r="WTC112" s="55"/>
      <c r="WTD112" s="55"/>
      <c r="WTE112" s="55"/>
      <c r="WTF112" s="51"/>
      <c r="WTG112" s="51"/>
      <c r="WTH112" s="51"/>
      <c r="WTI112" s="56"/>
      <c r="WTJ112" s="57"/>
      <c r="WTK112" s="57"/>
      <c r="WTL112" s="58"/>
      <c r="WTM112" s="49"/>
      <c r="WTN112" s="50"/>
      <c r="WTO112" s="49"/>
      <c r="WTP112" s="109"/>
      <c r="WTQ112" s="52"/>
      <c r="WTR112" s="52"/>
      <c r="WTS112" s="55"/>
      <c r="WTT112" s="55"/>
      <c r="WTU112" s="55"/>
      <c r="WTV112" s="51"/>
      <c r="WTW112" s="51"/>
      <c r="WTX112" s="51"/>
      <c r="WTY112" s="56"/>
      <c r="WTZ112" s="57"/>
      <c r="WUA112" s="57"/>
      <c r="WUB112" s="58"/>
      <c r="WUC112" s="49"/>
      <c r="WUD112" s="50"/>
      <c r="WUE112" s="49"/>
      <c r="WUF112" s="109"/>
      <c r="WUG112" s="52"/>
      <c r="WUH112" s="52"/>
      <c r="WUI112" s="55"/>
      <c r="WUJ112" s="55"/>
      <c r="WUK112" s="55"/>
      <c r="WUL112" s="51"/>
      <c r="WUM112" s="51"/>
      <c r="WUN112" s="51"/>
      <c r="WUO112" s="56"/>
      <c r="WUP112" s="57"/>
      <c r="WUQ112" s="57"/>
      <c r="WUR112" s="58"/>
      <c r="WUS112" s="49"/>
      <c r="WUT112" s="50"/>
      <c r="WUU112" s="49"/>
      <c r="WUV112" s="109"/>
      <c r="WUW112" s="52"/>
      <c r="WUX112" s="52"/>
      <c r="WUY112" s="55"/>
      <c r="WUZ112" s="55"/>
      <c r="WVA112" s="55"/>
      <c r="WVB112" s="51"/>
      <c r="WVC112" s="51"/>
      <c r="WVD112" s="51"/>
      <c r="WVE112" s="56"/>
      <c r="WVF112" s="57"/>
      <c r="WVG112" s="57"/>
      <c r="WVH112" s="58"/>
      <c r="WVI112" s="49"/>
      <c r="WVJ112" s="50"/>
      <c r="WVK112" s="49"/>
      <c r="WVL112" s="109"/>
      <c r="WVM112" s="52"/>
      <c r="WVN112" s="52"/>
      <c r="WVO112" s="55"/>
      <c r="WVP112" s="55"/>
      <c r="WVQ112" s="55"/>
      <c r="WVR112" s="51"/>
      <c r="WVS112" s="51"/>
      <c r="WVT112" s="51"/>
      <c r="WVU112" s="56"/>
      <c r="WVV112" s="57"/>
      <c r="WVW112" s="57"/>
      <c r="WVX112" s="58"/>
      <c r="WVY112" s="49"/>
      <c r="WVZ112" s="50"/>
      <c r="WWA112" s="49"/>
      <c r="WWB112" s="109"/>
      <c r="WWC112" s="52"/>
      <c r="WWD112" s="52"/>
      <c r="WWE112" s="55"/>
      <c r="WWF112" s="55"/>
      <c r="WWG112" s="55"/>
      <c r="WWH112" s="51"/>
      <c r="WWI112" s="51"/>
      <c r="WWJ112" s="51"/>
      <c r="WWK112" s="56"/>
      <c r="WWL112" s="57"/>
      <c r="WWM112" s="57"/>
      <c r="WWN112" s="58"/>
      <c r="WWO112" s="49"/>
      <c r="WWP112" s="50"/>
      <c r="WWQ112" s="49"/>
      <c r="WWR112" s="109"/>
      <c r="WWS112" s="52"/>
      <c r="WWT112" s="52"/>
      <c r="WWU112" s="55"/>
      <c r="WWV112" s="55"/>
      <c r="WWW112" s="55"/>
      <c r="WWX112" s="51"/>
      <c r="WWY112" s="51"/>
      <c r="WWZ112" s="51"/>
      <c r="WXA112" s="56"/>
      <c r="WXB112" s="57"/>
      <c r="WXC112" s="57"/>
      <c r="WXD112" s="58"/>
      <c r="WXE112" s="49"/>
      <c r="WXF112" s="50"/>
      <c r="WXG112" s="49"/>
      <c r="WXH112" s="109"/>
      <c r="WXI112" s="52"/>
      <c r="WXJ112" s="52"/>
      <c r="WXK112" s="55"/>
      <c r="WXL112" s="55"/>
      <c r="WXM112" s="55"/>
      <c r="WXN112" s="51"/>
      <c r="WXO112" s="51"/>
      <c r="WXP112" s="51"/>
      <c r="WXQ112" s="56"/>
      <c r="WXR112" s="57"/>
      <c r="WXS112" s="57"/>
      <c r="WXT112" s="58"/>
      <c r="WXU112" s="49"/>
      <c r="WXV112" s="50"/>
      <c r="WXW112" s="49"/>
      <c r="WXX112" s="109"/>
      <c r="WXY112" s="52"/>
      <c r="WXZ112" s="52"/>
      <c r="WYA112" s="55"/>
      <c r="WYB112" s="55"/>
      <c r="WYC112" s="55"/>
      <c r="WYD112" s="51"/>
      <c r="WYE112" s="51"/>
      <c r="WYF112" s="51"/>
      <c r="WYG112" s="56"/>
      <c r="WYH112" s="57"/>
      <c r="WYI112" s="57"/>
      <c r="WYJ112" s="58"/>
      <c r="WYK112" s="49"/>
      <c r="WYL112" s="50"/>
      <c r="WYM112" s="49"/>
      <c r="WYN112" s="109"/>
      <c r="WYO112" s="52"/>
      <c r="WYP112" s="52"/>
      <c r="WYQ112" s="55"/>
      <c r="WYR112" s="55"/>
      <c r="WYS112" s="55"/>
      <c r="WYT112" s="51"/>
      <c r="WYU112" s="51"/>
      <c r="WYV112" s="51"/>
      <c r="WYW112" s="56"/>
      <c r="WYX112" s="57"/>
      <c r="WYY112" s="57"/>
      <c r="WYZ112" s="58"/>
      <c r="WZA112" s="49"/>
      <c r="WZB112" s="50"/>
      <c r="WZC112" s="49"/>
      <c r="WZD112" s="109"/>
      <c r="WZE112" s="52"/>
      <c r="WZF112" s="52"/>
      <c r="WZG112" s="55"/>
      <c r="WZH112" s="55"/>
      <c r="WZI112" s="55"/>
      <c r="WZJ112" s="51"/>
      <c r="WZK112" s="51"/>
      <c r="WZL112" s="51"/>
      <c r="WZM112" s="56"/>
      <c r="WZN112" s="57"/>
      <c r="WZO112" s="57"/>
      <c r="WZP112" s="58"/>
      <c r="WZQ112" s="49"/>
      <c r="WZR112" s="50"/>
      <c r="WZS112" s="49"/>
      <c r="WZT112" s="109"/>
      <c r="WZU112" s="52"/>
      <c r="WZV112" s="52"/>
      <c r="WZW112" s="55"/>
      <c r="WZX112" s="55"/>
      <c r="WZY112" s="55"/>
      <c r="WZZ112" s="51"/>
      <c r="XAA112" s="51"/>
      <c r="XAB112" s="51"/>
      <c r="XAC112" s="56"/>
      <c r="XAD112" s="57"/>
      <c r="XAE112" s="57"/>
      <c r="XAF112" s="58"/>
      <c r="XAG112" s="49"/>
      <c r="XAH112" s="50"/>
      <c r="XAI112" s="49"/>
      <c r="XAJ112" s="109"/>
      <c r="XAK112" s="52"/>
      <c r="XAL112" s="52"/>
      <c r="XAM112" s="55"/>
      <c r="XAN112" s="55"/>
      <c r="XAO112" s="55"/>
      <c r="XAP112" s="51"/>
      <c r="XAQ112" s="51"/>
      <c r="XAR112" s="51"/>
      <c r="XAS112" s="56"/>
      <c r="XAT112" s="57"/>
      <c r="XAU112" s="57"/>
      <c r="XAV112" s="58"/>
      <c r="XAW112" s="49"/>
      <c r="XAX112" s="50"/>
      <c r="XAY112" s="49"/>
      <c r="XAZ112" s="109"/>
      <c r="XBA112" s="52"/>
      <c r="XBB112" s="52"/>
      <c r="XBC112" s="55"/>
      <c r="XBD112" s="55"/>
      <c r="XBE112" s="55"/>
      <c r="XBF112" s="51"/>
      <c r="XBG112" s="51"/>
      <c r="XBH112" s="51"/>
      <c r="XBI112" s="56"/>
      <c r="XBJ112" s="57"/>
      <c r="XBK112" s="57"/>
      <c r="XBL112" s="58"/>
      <c r="XBM112" s="49"/>
      <c r="XBN112" s="50"/>
      <c r="XBO112" s="49"/>
      <c r="XBP112" s="109"/>
      <c r="XBQ112" s="52"/>
      <c r="XBR112" s="52"/>
      <c r="XBS112" s="55"/>
      <c r="XBT112" s="55"/>
      <c r="XBU112" s="55"/>
      <c r="XBV112" s="51"/>
      <c r="XBW112" s="51"/>
      <c r="XBX112" s="51"/>
      <c r="XBY112" s="56"/>
      <c r="XBZ112" s="57"/>
      <c r="XCA112" s="57"/>
      <c r="XCB112" s="58"/>
      <c r="XCC112" s="49"/>
      <c r="XCD112" s="50"/>
      <c r="XCE112" s="49"/>
      <c r="XCF112" s="109"/>
      <c r="XCG112" s="52"/>
      <c r="XCH112" s="52"/>
      <c r="XCI112" s="55"/>
      <c r="XCJ112" s="55"/>
      <c r="XCK112" s="55"/>
      <c r="XCL112" s="51"/>
      <c r="XCM112" s="51"/>
      <c r="XCN112" s="51"/>
      <c r="XCO112" s="56"/>
      <c r="XCP112" s="57"/>
      <c r="XCQ112" s="57"/>
      <c r="XCR112" s="58"/>
      <c r="XCS112" s="49"/>
      <c r="XCT112" s="50"/>
      <c r="XCU112" s="49"/>
      <c r="XCV112" s="109"/>
      <c r="XCW112" s="52"/>
      <c r="XCX112" s="52"/>
      <c r="XCY112" s="55"/>
      <c r="XCZ112" s="55"/>
      <c r="XDA112" s="55"/>
      <c r="XDB112" s="51"/>
      <c r="XDC112" s="51"/>
      <c r="XDD112" s="51"/>
      <c r="XDE112" s="56"/>
      <c r="XDF112" s="57"/>
      <c r="XDG112" s="57"/>
      <c r="XDH112" s="58"/>
      <c r="XDI112" s="49"/>
      <c r="XDJ112" s="50"/>
      <c r="XDK112" s="49"/>
      <c r="XDL112" s="109"/>
      <c r="XDM112" s="52"/>
      <c r="XDN112" s="52"/>
      <c r="XDO112" s="55"/>
      <c r="XDP112" s="55"/>
      <c r="XDQ112" s="55"/>
      <c r="XDR112" s="51"/>
      <c r="XDS112" s="51"/>
      <c r="XDT112" s="51"/>
      <c r="XDU112" s="56"/>
      <c r="XDV112" s="57"/>
      <c r="XDW112" s="57"/>
      <c r="XDX112" s="58"/>
      <c r="XDY112" s="49"/>
      <c r="XDZ112" s="50"/>
      <c r="XEA112" s="49"/>
      <c r="XEB112" s="109"/>
      <c r="XEC112" s="52"/>
      <c r="XED112" s="52"/>
      <c r="XEE112" s="55"/>
      <c r="XEF112" s="55"/>
      <c r="XEG112" s="55"/>
      <c r="XEH112" s="51"/>
      <c r="XEI112" s="51"/>
      <c r="XEJ112" s="51"/>
      <c r="XEK112" s="56"/>
      <c r="XEL112" s="57"/>
      <c r="XEM112" s="57"/>
      <c r="XEN112" s="58"/>
      <c r="XEO112" s="49"/>
      <c r="XEP112" s="50"/>
      <c r="XEQ112" s="49"/>
      <c r="XER112" s="109"/>
      <c r="XES112" s="52"/>
      <c r="XET112" s="52"/>
      <c r="XEU112" s="55"/>
      <c r="XEV112" s="55"/>
      <c r="XEW112" s="55"/>
      <c r="XEX112" s="51"/>
      <c r="XEY112" s="51"/>
      <c r="XEZ112" s="51"/>
      <c r="XFA112" s="56"/>
      <c r="XFB112" s="57"/>
      <c r="XFC112" s="57"/>
      <c r="XFD112" s="58"/>
    </row>
    <row r="113" spans="1:16384" s="60" customFormat="1" ht="30" x14ac:dyDescent="0.25">
      <c r="A113" s="49">
        <f t="shared" si="1"/>
        <v>4</v>
      </c>
      <c r="B113" s="50" t="s">
        <v>610</v>
      </c>
      <c r="C113" s="49" t="s">
        <v>610</v>
      </c>
      <c r="D113" s="109" t="s">
        <v>609</v>
      </c>
      <c r="E113" s="52">
        <v>4600037927</v>
      </c>
      <c r="F113" s="52" t="s">
        <v>21</v>
      </c>
      <c r="G113" s="55"/>
      <c r="H113" s="55">
        <v>40946</v>
      </c>
      <c r="I113" s="55">
        <v>41255</v>
      </c>
      <c r="J113" s="51" t="s">
        <v>22</v>
      </c>
      <c r="K113" s="51">
        <v>11</v>
      </c>
      <c r="L113" s="51">
        <v>0</v>
      </c>
      <c r="M113" s="51">
        <v>475</v>
      </c>
      <c r="N113" s="57"/>
      <c r="O113" s="57">
        <v>1153153857</v>
      </c>
      <c r="P113" s="58">
        <v>44</v>
      </c>
      <c r="Q113" s="49" t="s">
        <v>608</v>
      </c>
      <c r="R113" s="50"/>
      <c r="S113" s="49"/>
      <c r="T113" s="109"/>
      <c r="U113" s="52"/>
      <c r="V113" s="52"/>
      <c r="W113" s="55"/>
      <c r="X113" s="55"/>
      <c r="Y113" s="55"/>
      <c r="Z113" s="51"/>
      <c r="AA113" s="51"/>
      <c r="AB113" s="51"/>
      <c r="AC113" s="56"/>
      <c r="AD113" s="57"/>
      <c r="AE113" s="57"/>
      <c r="AF113" s="58"/>
      <c r="AG113" s="49"/>
      <c r="AH113" s="50"/>
      <c r="AI113" s="49"/>
      <c r="AJ113" s="109"/>
      <c r="AK113" s="52"/>
      <c r="AL113" s="52"/>
      <c r="AM113" s="55"/>
      <c r="AN113" s="55"/>
      <c r="AO113" s="55"/>
      <c r="AP113" s="51"/>
      <c r="AQ113" s="51"/>
      <c r="AR113" s="51"/>
      <c r="AS113" s="56"/>
      <c r="AT113" s="57"/>
      <c r="AU113" s="57"/>
      <c r="AV113" s="58"/>
      <c r="AW113" s="49"/>
      <c r="AX113" s="50"/>
      <c r="AY113" s="49"/>
      <c r="AZ113" s="109"/>
      <c r="BA113" s="52"/>
      <c r="BB113" s="52"/>
      <c r="BC113" s="55"/>
      <c r="BD113" s="55"/>
      <c r="BE113" s="55"/>
      <c r="BF113" s="51"/>
      <c r="BG113" s="51"/>
      <c r="BH113" s="51"/>
      <c r="BI113" s="56"/>
      <c r="BJ113" s="57"/>
      <c r="BK113" s="57"/>
      <c r="BL113" s="58"/>
      <c r="BM113" s="49"/>
      <c r="BN113" s="50"/>
      <c r="BO113" s="49"/>
      <c r="BP113" s="109"/>
      <c r="BQ113" s="52"/>
      <c r="BR113" s="52"/>
      <c r="BS113" s="55"/>
      <c r="BT113" s="55"/>
      <c r="BU113" s="55"/>
      <c r="BV113" s="51"/>
      <c r="BW113" s="51"/>
      <c r="BX113" s="51"/>
      <c r="BY113" s="56"/>
      <c r="BZ113" s="57"/>
      <c r="CA113" s="57"/>
      <c r="CB113" s="58"/>
      <c r="CC113" s="49"/>
      <c r="CD113" s="50"/>
      <c r="CE113" s="49"/>
      <c r="CF113" s="109"/>
      <c r="CG113" s="52"/>
      <c r="CH113" s="52"/>
      <c r="CI113" s="55"/>
      <c r="CJ113" s="55"/>
      <c r="CK113" s="55"/>
      <c r="CL113" s="51"/>
      <c r="CM113" s="51"/>
      <c r="CN113" s="51"/>
      <c r="CO113" s="56"/>
      <c r="CP113" s="57"/>
      <c r="CQ113" s="57"/>
      <c r="CR113" s="58"/>
      <c r="CS113" s="49"/>
      <c r="CT113" s="50"/>
      <c r="CU113" s="49"/>
      <c r="CV113" s="109"/>
      <c r="CW113" s="52"/>
      <c r="CX113" s="52"/>
      <c r="CY113" s="55"/>
      <c r="CZ113" s="55"/>
      <c r="DA113" s="55"/>
      <c r="DB113" s="51"/>
      <c r="DC113" s="51"/>
      <c r="DD113" s="51"/>
      <c r="DE113" s="56"/>
      <c r="DF113" s="57"/>
      <c r="DG113" s="57"/>
      <c r="DH113" s="58"/>
      <c r="DI113" s="49"/>
      <c r="DJ113" s="50"/>
      <c r="DK113" s="49"/>
      <c r="DL113" s="109"/>
      <c r="DM113" s="52"/>
      <c r="DN113" s="52"/>
      <c r="DO113" s="55"/>
      <c r="DP113" s="55"/>
      <c r="DQ113" s="55"/>
      <c r="DR113" s="51"/>
      <c r="DS113" s="51"/>
      <c r="DT113" s="51"/>
      <c r="DU113" s="56"/>
      <c r="DV113" s="57"/>
      <c r="DW113" s="57"/>
      <c r="DX113" s="58"/>
      <c r="DY113" s="49"/>
      <c r="DZ113" s="50"/>
      <c r="EA113" s="49"/>
      <c r="EB113" s="109"/>
      <c r="EC113" s="52"/>
      <c r="ED113" s="52"/>
      <c r="EE113" s="55"/>
      <c r="EF113" s="55"/>
      <c r="EG113" s="55"/>
      <c r="EH113" s="51"/>
      <c r="EI113" s="51"/>
      <c r="EJ113" s="51"/>
      <c r="EK113" s="56"/>
      <c r="EL113" s="57"/>
      <c r="EM113" s="57"/>
      <c r="EN113" s="58"/>
      <c r="EO113" s="49"/>
      <c r="EP113" s="50"/>
      <c r="EQ113" s="49"/>
      <c r="ER113" s="109"/>
      <c r="ES113" s="52"/>
      <c r="ET113" s="52"/>
      <c r="EU113" s="55"/>
      <c r="EV113" s="55"/>
      <c r="EW113" s="55"/>
      <c r="EX113" s="51"/>
      <c r="EY113" s="51"/>
      <c r="EZ113" s="51"/>
      <c r="FA113" s="56"/>
      <c r="FB113" s="57"/>
      <c r="FC113" s="57"/>
      <c r="FD113" s="58"/>
      <c r="FE113" s="49"/>
      <c r="FF113" s="50"/>
      <c r="FG113" s="49"/>
      <c r="FH113" s="109"/>
      <c r="FI113" s="52"/>
      <c r="FJ113" s="52"/>
      <c r="FK113" s="55"/>
      <c r="FL113" s="55"/>
      <c r="FM113" s="55"/>
      <c r="FN113" s="51"/>
      <c r="FO113" s="51"/>
      <c r="FP113" s="51"/>
      <c r="FQ113" s="56"/>
      <c r="FR113" s="57"/>
      <c r="FS113" s="57"/>
      <c r="FT113" s="58"/>
      <c r="FU113" s="49"/>
      <c r="FV113" s="50"/>
      <c r="FW113" s="49"/>
      <c r="FX113" s="109"/>
      <c r="FY113" s="52"/>
      <c r="FZ113" s="52"/>
      <c r="GA113" s="55"/>
      <c r="GB113" s="55"/>
      <c r="GC113" s="55"/>
      <c r="GD113" s="51"/>
      <c r="GE113" s="51"/>
      <c r="GF113" s="51"/>
      <c r="GG113" s="56"/>
      <c r="GH113" s="57"/>
      <c r="GI113" s="57"/>
      <c r="GJ113" s="58"/>
      <c r="GK113" s="49"/>
      <c r="GL113" s="50"/>
      <c r="GM113" s="49"/>
      <c r="GN113" s="109"/>
      <c r="GO113" s="52"/>
      <c r="GP113" s="52"/>
      <c r="GQ113" s="55"/>
      <c r="GR113" s="55"/>
      <c r="GS113" s="55"/>
      <c r="GT113" s="51"/>
      <c r="GU113" s="51"/>
      <c r="GV113" s="51"/>
      <c r="GW113" s="56"/>
      <c r="GX113" s="57"/>
      <c r="GY113" s="57"/>
      <c r="GZ113" s="58"/>
      <c r="HA113" s="49"/>
      <c r="HB113" s="50"/>
      <c r="HC113" s="49"/>
      <c r="HD113" s="109"/>
      <c r="HE113" s="52"/>
      <c r="HF113" s="52"/>
      <c r="HG113" s="55"/>
      <c r="HH113" s="55"/>
      <c r="HI113" s="55"/>
      <c r="HJ113" s="51"/>
      <c r="HK113" s="51"/>
      <c r="HL113" s="51"/>
      <c r="HM113" s="56"/>
      <c r="HN113" s="57"/>
      <c r="HO113" s="57"/>
      <c r="HP113" s="58"/>
      <c r="HQ113" s="49"/>
      <c r="HR113" s="50"/>
      <c r="HS113" s="49"/>
      <c r="HT113" s="109"/>
      <c r="HU113" s="52"/>
      <c r="HV113" s="52"/>
      <c r="HW113" s="55"/>
      <c r="HX113" s="55"/>
      <c r="HY113" s="55"/>
      <c r="HZ113" s="51"/>
      <c r="IA113" s="51"/>
      <c r="IB113" s="51"/>
      <c r="IC113" s="56"/>
      <c r="ID113" s="57"/>
      <c r="IE113" s="57"/>
      <c r="IF113" s="58"/>
      <c r="IG113" s="49"/>
      <c r="IH113" s="50"/>
      <c r="II113" s="49"/>
      <c r="IJ113" s="109"/>
      <c r="IK113" s="52"/>
      <c r="IL113" s="52"/>
      <c r="IM113" s="55"/>
      <c r="IN113" s="55"/>
      <c r="IO113" s="55"/>
      <c r="IP113" s="51"/>
      <c r="IQ113" s="51"/>
      <c r="IR113" s="51"/>
      <c r="IS113" s="56"/>
      <c r="IT113" s="57"/>
      <c r="IU113" s="57"/>
      <c r="IV113" s="58"/>
      <c r="IW113" s="49"/>
      <c r="IX113" s="50"/>
      <c r="IY113" s="49"/>
      <c r="IZ113" s="109"/>
      <c r="JA113" s="52"/>
      <c r="JB113" s="52"/>
      <c r="JC113" s="55"/>
      <c r="JD113" s="55"/>
      <c r="JE113" s="55"/>
      <c r="JF113" s="51"/>
      <c r="JG113" s="51"/>
      <c r="JH113" s="51"/>
      <c r="JI113" s="56"/>
      <c r="JJ113" s="57"/>
      <c r="JK113" s="57"/>
      <c r="JL113" s="58"/>
      <c r="JM113" s="49"/>
      <c r="JN113" s="50"/>
      <c r="JO113" s="49"/>
      <c r="JP113" s="109"/>
      <c r="JQ113" s="52"/>
      <c r="JR113" s="52"/>
      <c r="JS113" s="55"/>
      <c r="JT113" s="55"/>
      <c r="JU113" s="55"/>
      <c r="JV113" s="51"/>
      <c r="JW113" s="51"/>
      <c r="JX113" s="51"/>
      <c r="JY113" s="56"/>
      <c r="JZ113" s="57"/>
      <c r="KA113" s="57"/>
      <c r="KB113" s="58"/>
      <c r="KC113" s="49"/>
      <c r="KD113" s="50"/>
      <c r="KE113" s="49"/>
      <c r="KF113" s="109"/>
      <c r="KG113" s="52"/>
      <c r="KH113" s="52"/>
      <c r="KI113" s="55"/>
      <c r="KJ113" s="55"/>
      <c r="KK113" s="55"/>
      <c r="KL113" s="51"/>
      <c r="KM113" s="51"/>
      <c r="KN113" s="51"/>
      <c r="KO113" s="56"/>
      <c r="KP113" s="57"/>
      <c r="KQ113" s="57"/>
      <c r="KR113" s="58"/>
      <c r="KS113" s="49"/>
      <c r="KT113" s="50"/>
      <c r="KU113" s="49"/>
      <c r="KV113" s="109"/>
      <c r="KW113" s="52"/>
      <c r="KX113" s="52"/>
      <c r="KY113" s="55"/>
      <c r="KZ113" s="55"/>
      <c r="LA113" s="55"/>
      <c r="LB113" s="51"/>
      <c r="LC113" s="51"/>
      <c r="LD113" s="51"/>
      <c r="LE113" s="56"/>
      <c r="LF113" s="57"/>
      <c r="LG113" s="57"/>
      <c r="LH113" s="58"/>
      <c r="LI113" s="49"/>
      <c r="LJ113" s="50"/>
      <c r="LK113" s="49"/>
      <c r="LL113" s="109"/>
      <c r="LM113" s="52"/>
      <c r="LN113" s="52"/>
      <c r="LO113" s="55"/>
      <c r="LP113" s="55"/>
      <c r="LQ113" s="55"/>
      <c r="LR113" s="51"/>
      <c r="LS113" s="51"/>
      <c r="LT113" s="51"/>
      <c r="LU113" s="56"/>
      <c r="LV113" s="57"/>
      <c r="LW113" s="57"/>
      <c r="LX113" s="58"/>
      <c r="LY113" s="49"/>
      <c r="LZ113" s="50"/>
      <c r="MA113" s="49"/>
      <c r="MB113" s="109"/>
      <c r="MC113" s="52"/>
      <c r="MD113" s="52"/>
      <c r="ME113" s="55"/>
      <c r="MF113" s="55"/>
      <c r="MG113" s="55"/>
      <c r="MH113" s="51"/>
      <c r="MI113" s="51"/>
      <c r="MJ113" s="51"/>
      <c r="MK113" s="56"/>
      <c r="ML113" s="57"/>
      <c r="MM113" s="57"/>
      <c r="MN113" s="58"/>
      <c r="MO113" s="49"/>
      <c r="MP113" s="50"/>
      <c r="MQ113" s="49"/>
      <c r="MR113" s="109"/>
      <c r="MS113" s="52"/>
      <c r="MT113" s="52"/>
      <c r="MU113" s="55"/>
      <c r="MV113" s="55"/>
      <c r="MW113" s="55"/>
      <c r="MX113" s="51"/>
      <c r="MY113" s="51"/>
      <c r="MZ113" s="51"/>
      <c r="NA113" s="56"/>
      <c r="NB113" s="57"/>
      <c r="NC113" s="57"/>
      <c r="ND113" s="58"/>
      <c r="NE113" s="49"/>
      <c r="NF113" s="50"/>
      <c r="NG113" s="49"/>
      <c r="NH113" s="109"/>
      <c r="NI113" s="52"/>
      <c r="NJ113" s="52"/>
      <c r="NK113" s="55"/>
      <c r="NL113" s="55"/>
      <c r="NM113" s="55"/>
      <c r="NN113" s="51"/>
      <c r="NO113" s="51"/>
      <c r="NP113" s="51"/>
      <c r="NQ113" s="56"/>
      <c r="NR113" s="57"/>
      <c r="NS113" s="57"/>
      <c r="NT113" s="58"/>
      <c r="NU113" s="49"/>
      <c r="NV113" s="50"/>
      <c r="NW113" s="49"/>
      <c r="NX113" s="109"/>
      <c r="NY113" s="52"/>
      <c r="NZ113" s="52"/>
      <c r="OA113" s="55"/>
      <c r="OB113" s="55"/>
      <c r="OC113" s="55"/>
      <c r="OD113" s="51"/>
      <c r="OE113" s="51"/>
      <c r="OF113" s="51"/>
      <c r="OG113" s="56"/>
      <c r="OH113" s="57"/>
      <c r="OI113" s="57"/>
      <c r="OJ113" s="58"/>
      <c r="OK113" s="49"/>
      <c r="OL113" s="50"/>
      <c r="OM113" s="49"/>
      <c r="ON113" s="109"/>
      <c r="OO113" s="52"/>
      <c r="OP113" s="52"/>
      <c r="OQ113" s="55"/>
      <c r="OR113" s="55"/>
      <c r="OS113" s="55"/>
      <c r="OT113" s="51"/>
      <c r="OU113" s="51"/>
      <c r="OV113" s="51"/>
      <c r="OW113" s="56"/>
      <c r="OX113" s="57"/>
      <c r="OY113" s="57"/>
      <c r="OZ113" s="58"/>
      <c r="PA113" s="49"/>
      <c r="PB113" s="50"/>
      <c r="PC113" s="49"/>
      <c r="PD113" s="109"/>
      <c r="PE113" s="52"/>
      <c r="PF113" s="52"/>
      <c r="PG113" s="55"/>
      <c r="PH113" s="55"/>
      <c r="PI113" s="55"/>
      <c r="PJ113" s="51"/>
      <c r="PK113" s="51"/>
      <c r="PL113" s="51"/>
      <c r="PM113" s="56"/>
      <c r="PN113" s="57"/>
      <c r="PO113" s="57"/>
      <c r="PP113" s="58"/>
      <c r="PQ113" s="49"/>
      <c r="PR113" s="50"/>
      <c r="PS113" s="49"/>
      <c r="PT113" s="109"/>
      <c r="PU113" s="52"/>
      <c r="PV113" s="52"/>
      <c r="PW113" s="55"/>
      <c r="PX113" s="55"/>
      <c r="PY113" s="55"/>
      <c r="PZ113" s="51"/>
      <c r="QA113" s="51"/>
      <c r="QB113" s="51"/>
      <c r="QC113" s="56"/>
      <c r="QD113" s="57"/>
      <c r="QE113" s="57"/>
      <c r="QF113" s="58"/>
      <c r="QG113" s="49"/>
      <c r="QH113" s="50"/>
      <c r="QI113" s="49"/>
      <c r="QJ113" s="109"/>
      <c r="QK113" s="52"/>
      <c r="QL113" s="52"/>
      <c r="QM113" s="55"/>
      <c r="QN113" s="55"/>
      <c r="QO113" s="55"/>
      <c r="QP113" s="51"/>
      <c r="QQ113" s="51"/>
      <c r="QR113" s="51"/>
      <c r="QS113" s="56"/>
      <c r="QT113" s="57"/>
      <c r="QU113" s="57"/>
      <c r="QV113" s="58"/>
      <c r="QW113" s="49"/>
      <c r="QX113" s="50"/>
      <c r="QY113" s="49"/>
      <c r="QZ113" s="109"/>
      <c r="RA113" s="52"/>
      <c r="RB113" s="52"/>
      <c r="RC113" s="55"/>
      <c r="RD113" s="55"/>
      <c r="RE113" s="55"/>
      <c r="RF113" s="51"/>
      <c r="RG113" s="51"/>
      <c r="RH113" s="51"/>
      <c r="RI113" s="56"/>
      <c r="RJ113" s="57"/>
      <c r="RK113" s="57"/>
      <c r="RL113" s="58"/>
      <c r="RM113" s="49"/>
      <c r="RN113" s="50"/>
      <c r="RO113" s="49"/>
      <c r="RP113" s="109"/>
      <c r="RQ113" s="52"/>
      <c r="RR113" s="52"/>
      <c r="RS113" s="55"/>
      <c r="RT113" s="55"/>
      <c r="RU113" s="55"/>
      <c r="RV113" s="51"/>
      <c r="RW113" s="51"/>
      <c r="RX113" s="51"/>
      <c r="RY113" s="56"/>
      <c r="RZ113" s="57"/>
      <c r="SA113" s="57"/>
      <c r="SB113" s="58"/>
      <c r="SC113" s="49"/>
      <c r="SD113" s="50"/>
      <c r="SE113" s="49"/>
      <c r="SF113" s="109"/>
      <c r="SG113" s="52"/>
      <c r="SH113" s="52"/>
      <c r="SI113" s="55"/>
      <c r="SJ113" s="55"/>
      <c r="SK113" s="55"/>
      <c r="SL113" s="51"/>
      <c r="SM113" s="51"/>
      <c r="SN113" s="51"/>
      <c r="SO113" s="56"/>
      <c r="SP113" s="57"/>
      <c r="SQ113" s="57"/>
      <c r="SR113" s="58"/>
      <c r="SS113" s="49"/>
      <c r="ST113" s="50"/>
      <c r="SU113" s="49"/>
      <c r="SV113" s="109"/>
      <c r="SW113" s="52"/>
      <c r="SX113" s="52"/>
      <c r="SY113" s="55"/>
      <c r="SZ113" s="55"/>
      <c r="TA113" s="55"/>
      <c r="TB113" s="51"/>
      <c r="TC113" s="51"/>
      <c r="TD113" s="51"/>
      <c r="TE113" s="56"/>
      <c r="TF113" s="57"/>
      <c r="TG113" s="57"/>
      <c r="TH113" s="58"/>
      <c r="TI113" s="49"/>
      <c r="TJ113" s="50"/>
      <c r="TK113" s="49"/>
      <c r="TL113" s="109"/>
      <c r="TM113" s="52"/>
      <c r="TN113" s="52"/>
      <c r="TO113" s="55"/>
      <c r="TP113" s="55"/>
      <c r="TQ113" s="55"/>
      <c r="TR113" s="51"/>
      <c r="TS113" s="51"/>
      <c r="TT113" s="51"/>
      <c r="TU113" s="56"/>
      <c r="TV113" s="57"/>
      <c r="TW113" s="57"/>
      <c r="TX113" s="58"/>
      <c r="TY113" s="49"/>
      <c r="TZ113" s="50"/>
      <c r="UA113" s="49"/>
      <c r="UB113" s="109"/>
      <c r="UC113" s="52"/>
      <c r="UD113" s="52"/>
      <c r="UE113" s="55"/>
      <c r="UF113" s="55"/>
      <c r="UG113" s="55"/>
      <c r="UH113" s="51"/>
      <c r="UI113" s="51"/>
      <c r="UJ113" s="51"/>
      <c r="UK113" s="56"/>
      <c r="UL113" s="57"/>
      <c r="UM113" s="57"/>
      <c r="UN113" s="58"/>
      <c r="UO113" s="49"/>
      <c r="UP113" s="50"/>
      <c r="UQ113" s="49"/>
      <c r="UR113" s="109"/>
      <c r="US113" s="52"/>
      <c r="UT113" s="52"/>
      <c r="UU113" s="55"/>
      <c r="UV113" s="55"/>
      <c r="UW113" s="55"/>
      <c r="UX113" s="51"/>
      <c r="UY113" s="51"/>
      <c r="UZ113" s="51"/>
      <c r="VA113" s="56"/>
      <c r="VB113" s="57"/>
      <c r="VC113" s="57"/>
      <c r="VD113" s="58"/>
      <c r="VE113" s="49"/>
      <c r="VF113" s="50"/>
      <c r="VG113" s="49"/>
      <c r="VH113" s="109"/>
      <c r="VI113" s="52"/>
      <c r="VJ113" s="52"/>
      <c r="VK113" s="55"/>
      <c r="VL113" s="55"/>
      <c r="VM113" s="55"/>
      <c r="VN113" s="51"/>
      <c r="VO113" s="51"/>
      <c r="VP113" s="51"/>
      <c r="VQ113" s="56"/>
      <c r="VR113" s="57"/>
      <c r="VS113" s="57"/>
      <c r="VT113" s="58"/>
      <c r="VU113" s="49"/>
      <c r="VV113" s="50"/>
      <c r="VW113" s="49"/>
      <c r="VX113" s="109"/>
      <c r="VY113" s="52"/>
      <c r="VZ113" s="52"/>
      <c r="WA113" s="55"/>
      <c r="WB113" s="55"/>
      <c r="WC113" s="55"/>
      <c r="WD113" s="51"/>
      <c r="WE113" s="51"/>
      <c r="WF113" s="51"/>
      <c r="WG113" s="56"/>
      <c r="WH113" s="57"/>
      <c r="WI113" s="57"/>
      <c r="WJ113" s="58"/>
      <c r="WK113" s="49"/>
      <c r="WL113" s="50"/>
      <c r="WM113" s="49"/>
      <c r="WN113" s="109"/>
      <c r="WO113" s="52"/>
      <c r="WP113" s="52"/>
      <c r="WQ113" s="55"/>
      <c r="WR113" s="55"/>
      <c r="WS113" s="55"/>
      <c r="WT113" s="51"/>
      <c r="WU113" s="51"/>
      <c r="WV113" s="51"/>
      <c r="WW113" s="56"/>
      <c r="WX113" s="57"/>
      <c r="WY113" s="57"/>
      <c r="WZ113" s="58"/>
      <c r="XA113" s="49"/>
      <c r="XB113" s="50"/>
      <c r="XC113" s="49"/>
      <c r="XD113" s="109"/>
      <c r="XE113" s="52"/>
      <c r="XF113" s="52"/>
      <c r="XG113" s="55"/>
      <c r="XH113" s="55"/>
      <c r="XI113" s="55"/>
      <c r="XJ113" s="51"/>
      <c r="XK113" s="51"/>
      <c r="XL113" s="51"/>
      <c r="XM113" s="56"/>
      <c r="XN113" s="57"/>
      <c r="XO113" s="57"/>
      <c r="XP113" s="58"/>
      <c r="XQ113" s="49"/>
      <c r="XR113" s="50"/>
      <c r="XS113" s="49"/>
      <c r="XT113" s="109"/>
      <c r="XU113" s="52"/>
      <c r="XV113" s="52"/>
      <c r="XW113" s="55"/>
      <c r="XX113" s="55"/>
      <c r="XY113" s="55"/>
      <c r="XZ113" s="51"/>
      <c r="YA113" s="51"/>
      <c r="YB113" s="51"/>
      <c r="YC113" s="56"/>
      <c r="YD113" s="57"/>
      <c r="YE113" s="57"/>
      <c r="YF113" s="58"/>
      <c r="YG113" s="49"/>
      <c r="YH113" s="50"/>
      <c r="YI113" s="49"/>
      <c r="YJ113" s="109"/>
      <c r="YK113" s="52"/>
      <c r="YL113" s="52"/>
      <c r="YM113" s="55"/>
      <c r="YN113" s="55"/>
      <c r="YO113" s="55"/>
      <c r="YP113" s="51"/>
      <c r="YQ113" s="51"/>
      <c r="YR113" s="51"/>
      <c r="YS113" s="56"/>
      <c r="YT113" s="57"/>
      <c r="YU113" s="57"/>
      <c r="YV113" s="58"/>
      <c r="YW113" s="49"/>
      <c r="YX113" s="50"/>
      <c r="YY113" s="49"/>
      <c r="YZ113" s="109"/>
      <c r="ZA113" s="52"/>
      <c r="ZB113" s="52"/>
      <c r="ZC113" s="55"/>
      <c r="ZD113" s="55"/>
      <c r="ZE113" s="55"/>
      <c r="ZF113" s="51"/>
      <c r="ZG113" s="51"/>
      <c r="ZH113" s="51"/>
      <c r="ZI113" s="56"/>
      <c r="ZJ113" s="57"/>
      <c r="ZK113" s="57"/>
      <c r="ZL113" s="58"/>
      <c r="ZM113" s="49"/>
      <c r="ZN113" s="50"/>
      <c r="ZO113" s="49"/>
      <c r="ZP113" s="109"/>
      <c r="ZQ113" s="52"/>
      <c r="ZR113" s="52"/>
      <c r="ZS113" s="55"/>
      <c r="ZT113" s="55"/>
      <c r="ZU113" s="55"/>
      <c r="ZV113" s="51"/>
      <c r="ZW113" s="51"/>
      <c r="ZX113" s="51"/>
      <c r="ZY113" s="56"/>
      <c r="ZZ113" s="57"/>
      <c r="AAA113" s="57"/>
      <c r="AAB113" s="58"/>
      <c r="AAC113" s="49"/>
      <c r="AAD113" s="50"/>
      <c r="AAE113" s="49"/>
      <c r="AAF113" s="109"/>
      <c r="AAG113" s="52"/>
      <c r="AAH113" s="52"/>
      <c r="AAI113" s="55"/>
      <c r="AAJ113" s="55"/>
      <c r="AAK113" s="55"/>
      <c r="AAL113" s="51"/>
      <c r="AAM113" s="51"/>
      <c r="AAN113" s="51"/>
      <c r="AAO113" s="56"/>
      <c r="AAP113" s="57"/>
      <c r="AAQ113" s="57"/>
      <c r="AAR113" s="58"/>
      <c r="AAS113" s="49"/>
      <c r="AAT113" s="50"/>
      <c r="AAU113" s="49"/>
      <c r="AAV113" s="109"/>
      <c r="AAW113" s="52"/>
      <c r="AAX113" s="52"/>
      <c r="AAY113" s="55"/>
      <c r="AAZ113" s="55"/>
      <c r="ABA113" s="55"/>
      <c r="ABB113" s="51"/>
      <c r="ABC113" s="51"/>
      <c r="ABD113" s="51"/>
      <c r="ABE113" s="56"/>
      <c r="ABF113" s="57"/>
      <c r="ABG113" s="57"/>
      <c r="ABH113" s="58"/>
      <c r="ABI113" s="49"/>
      <c r="ABJ113" s="50"/>
      <c r="ABK113" s="49"/>
      <c r="ABL113" s="109"/>
      <c r="ABM113" s="52"/>
      <c r="ABN113" s="52"/>
      <c r="ABO113" s="55"/>
      <c r="ABP113" s="55"/>
      <c r="ABQ113" s="55"/>
      <c r="ABR113" s="51"/>
      <c r="ABS113" s="51"/>
      <c r="ABT113" s="51"/>
      <c r="ABU113" s="56"/>
      <c r="ABV113" s="57"/>
      <c r="ABW113" s="57"/>
      <c r="ABX113" s="58"/>
      <c r="ABY113" s="49"/>
      <c r="ABZ113" s="50"/>
      <c r="ACA113" s="49"/>
      <c r="ACB113" s="109"/>
      <c r="ACC113" s="52"/>
      <c r="ACD113" s="52"/>
      <c r="ACE113" s="55"/>
      <c r="ACF113" s="55"/>
      <c r="ACG113" s="55"/>
      <c r="ACH113" s="51"/>
      <c r="ACI113" s="51"/>
      <c r="ACJ113" s="51"/>
      <c r="ACK113" s="56"/>
      <c r="ACL113" s="57"/>
      <c r="ACM113" s="57"/>
      <c r="ACN113" s="58"/>
      <c r="ACO113" s="49"/>
      <c r="ACP113" s="50"/>
      <c r="ACQ113" s="49"/>
      <c r="ACR113" s="109"/>
      <c r="ACS113" s="52"/>
      <c r="ACT113" s="52"/>
      <c r="ACU113" s="55"/>
      <c r="ACV113" s="55"/>
      <c r="ACW113" s="55"/>
      <c r="ACX113" s="51"/>
      <c r="ACY113" s="51"/>
      <c r="ACZ113" s="51"/>
      <c r="ADA113" s="56"/>
      <c r="ADB113" s="57"/>
      <c r="ADC113" s="57"/>
      <c r="ADD113" s="58"/>
      <c r="ADE113" s="49"/>
      <c r="ADF113" s="50"/>
      <c r="ADG113" s="49"/>
      <c r="ADH113" s="109"/>
      <c r="ADI113" s="52"/>
      <c r="ADJ113" s="52"/>
      <c r="ADK113" s="55"/>
      <c r="ADL113" s="55"/>
      <c r="ADM113" s="55"/>
      <c r="ADN113" s="51"/>
      <c r="ADO113" s="51"/>
      <c r="ADP113" s="51"/>
      <c r="ADQ113" s="56"/>
      <c r="ADR113" s="57"/>
      <c r="ADS113" s="57"/>
      <c r="ADT113" s="58"/>
      <c r="ADU113" s="49"/>
      <c r="ADV113" s="50"/>
      <c r="ADW113" s="49"/>
      <c r="ADX113" s="109"/>
      <c r="ADY113" s="52"/>
      <c r="ADZ113" s="52"/>
      <c r="AEA113" s="55"/>
      <c r="AEB113" s="55"/>
      <c r="AEC113" s="55"/>
      <c r="AED113" s="51"/>
      <c r="AEE113" s="51"/>
      <c r="AEF113" s="51"/>
      <c r="AEG113" s="56"/>
      <c r="AEH113" s="57"/>
      <c r="AEI113" s="57"/>
      <c r="AEJ113" s="58"/>
      <c r="AEK113" s="49"/>
      <c r="AEL113" s="50"/>
      <c r="AEM113" s="49"/>
      <c r="AEN113" s="109"/>
      <c r="AEO113" s="52"/>
      <c r="AEP113" s="52"/>
      <c r="AEQ113" s="55"/>
      <c r="AER113" s="55"/>
      <c r="AES113" s="55"/>
      <c r="AET113" s="51"/>
      <c r="AEU113" s="51"/>
      <c r="AEV113" s="51"/>
      <c r="AEW113" s="56"/>
      <c r="AEX113" s="57"/>
      <c r="AEY113" s="57"/>
      <c r="AEZ113" s="58"/>
      <c r="AFA113" s="49"/>
      <c r="AFB113" s="50"/>
      <c r="AFC113" s="49"/>
      <c r="AFD113" s="109"/>
      <c r="AFE113" s="52"/>
      <c r="AFF113" s="52"/>
      <c r="AFG113" s="55"/>
      <c r="AFH113" s="55"/>
      <c r="AFI113" s="55"/>
      <c r="AFJ113" s="51"/>
      <c r="AFK113" s="51"/>
      <c r="AFL113" s="51"/>
      <c r="AFM113" s="56"/>
      <c r="AFN113" s="57"/>
      <c r="AFO113" s="57"/>
      <c r="AFP113" s="58"/>
      <c r="AFQ113" s="49"/>
      <c r="AFR113" s="50"/>
      <c r="AFS113" s="49"/>
      <c r="AFT113" s="109"/>
      <c r="AFU113" s="52"/>
      <c r="AFV113" s="52"/>
      <c r="AFW113" s="55"/>
      <c r="AFX113" s="55"/>
      <c r="AFY113" s="55"/>
      <c r="AFZ113" s="51"/>
      <c r="AGA113" s="51"/>
      <c r="AGB113" s="51"/>
      <c r="AGC113" s="56"/>
      <c r="AGD113" s="57"/>
      <c r="AGE113" s="57"/>
      <c r="AGF113" s="58"/>
      <c r="AGG113" s="49"/>
      <c r="AGH113" s="50"/>
      <c r="AGI113" s="49"/>
      <c r="AGJ113" s="109"/>
      <c r="AGK113" s="52"/>
      <c r="AGL113" s="52"/>
      <c r="AGM113" s="55"/>
      <c r="AGN113" s="55"/>
      <c r="AGO113" s="55"/>
      <c r="AGP113" s="51"/>
      <c r="AGQ113" s="51"/>
      <c r="AGR113" s="51"/>
      <c r="AGS113" s="56"/>
      <c r="AGT113" s="57"/>
      <c r="AGU113" s="57"/>
      <c r="AGV113" s="58"/>
      <c r="AGW113" s="49"/>
      <c r="AGX113" s="50"/>
      <c r="AGY113" s="49"/>
      <c r="AGZ113" s="109"/>
      <c r="AHA113" s="52"/>
      <c r="AHB113" s="52"/>
      <c r="AHC113" s="55"/>
      <c r="AHD113" s="55"/>
      <c r="AHE113" s="55"/>
      <c r="AHF113" s="51"/>
      <c r="AHG113" s="51"/>
      <c r="AHH113" s="51"/>
      <c r="AHI113" s="56"/>
      <c r="AHJ113" s="57"/>
      <c r="AHK113" s="57"/>
      <c r="AHL113" s="58"/>
      <c r="AHM113" s="49"/>
      <c r="AHN113" s="50"/>
      <c r="AHO113" s="49"/>
      <c r="AHP113" s="109"/>
      <c r="AHQ113" s="52"/>
      <c r="AHR113" s="52"/>
      <c r="AHS113" s="55"/>
      <c r="AHT113" s="55"/>
      <c r="AHU113" s="55"/>
      <c r="AHV113" s="51"/>
      <c r="AHW113" s="51"/>
      <c r="AHX113" s="51"/>
      <c r="AHY113" s="56"/>
      <c r="AHZ113" s="57"/>
      <c r="AIA113" s="57"/>
      <c r="AIB113" s="58"/>
      <c r="AIC113" s="49"/>
      <c r="AID113" s="50"/>
      <c r="AIE113" s="49"/>
      <c r="AIF113" s="109"/>
      <c r="AIG113" s="52"/>
      <c r="AIH113" s="52"/>
      <c r="AII113" s="55"/>
      <c r="AIJ113" s="55"/>
      <c r="AIK113" s="55"/>
      <c r="AIL113" s="51"/>
      <c r="AIM113" s="51"/>
      <c r="AIN113" s="51"/>
      <c r="AIO113" s="56"/>
      <c r="AIP113" s="57"/>
      <c r="AIQ113" s="57"/>
      <c r="AIR113" s="58"/>
      <c r="AIS113" s="49"/>
      <c r="AIT113" s="50"/>
      <c r="AIU113" s="49"/>
      <c r="AIV113" s="109"/>
      <c r="AIW113" s="52"/>
      <c r="AIX113" s="52"/>
      <c r="AIY113" s="55"/>
      <c r="AIZ113" s="55"/>
      <c r="AJA113" s="55"/>
      <c r="AJB113" s="51"/>
      <c r="AJC113" s="51"/>
      <c r="AJD113" s="51"/>
      <c r="AJE113" s="56"/>
      <c r="AJF113" s="57"/>
      <c r="AJG113" s="57"/>
      <c r="AJH113" s="58"/>
      <c r="AJI113" s="49"/>
      <c r="AJJ113" s="50"/>
      <c r="AJK113" s="49"/>
      <c r="AJL113" s="109"/>
      <c r="AJM113" s="52"/>
      <c r="AJN113" s="52"/>
      <c r="AJO113" s="55"/>
      <c r="AJP113" s="55"/>
      <c r="AJQ113" s="55"/>
      <c r="AJR113" s="51"/>
      <c r="AJS113" s="51"/>
      <c r="AJT113" s="51"/>
      <c r="AJU113" s="56"/>
      <c r="AJV113" s="57"/>
      <c r="AJW113" s="57"/>
      <c r="AJX113" s="58"/>
      <c r="AJY113" s="49"/>
      <c r="AJZ113" s="50"/>
      <c r="AKA113" s="49"/>
      <c r="AKB113" s="109"/>
      <c r="AKC113" s="52"/>
      <c r="AKD113" s="52"/>
      <c r="AKE113" s="55"/>
      <c r="AKF113" s="55"/>
      <c r="AKG113" s="55"/>
      <c r="AKH113" s="51"/>
      <c r="AKI113" s="51"/>
      <c r="AKJ113" s="51"/>
      <c r="AKK113" s="56"/>
      <c r="AKL113" s="57"/>
      <c r="AKM113" s="57"/>
      <c r="AKN113" s="58"/>
      <c r="AKO113" s="49"/>
      <c r="AKP113" s="50"/>
      <c r="AKQ113" s="49"/>
      <c r="AKR113" s="109"/>
      <c r="AKS113" s="52"/>
      <c r="AKT113" s="52"/>
      <c r="AKU113" s="55"/>
      <c r="AKV113" s="55"/>
      <c r="AKW113" s="55"/>
      <c r="AKX113" s="51"/>
      <c r="AKY113" s="51"/>
      <c r="AKZ113" s="51"/>
      <c r="ALA113" s="56"/>
      <c r="ALB113" s="57"/>
      <c r="ALC113" s="57"/>
      <c r="ALD113" s="58"/>
      <c r="ALE113" s="49"/>
      <c r="ALF113" s="50"/>
      <c r="ALG113" s="49"/>
      <c r="ALH113" s="109"/>
      <c r="ALI113" s="52"/>
      <c r="ALJ113" s="52"/>
      <c r="ALK113" s="55"/>
      <c r="ALL113" s="55"/>
      <c r="ALM113" s="55"/>
      <c r="ALN113" s="51"/>
      <c r="ALO113" s="51"/>
      <c r="ALP113" s="51"/>
      <c r="ALQ113" s="56"/>
      <c r="ALR113" s="57"/>
      <c r="ALS113" s="57"/>
      <c r="ALT113" s="58"/>
      <c r="ALU113" s="49"/>
      <c r="ALV113" s="50"/>
      <c r="ALW113" s="49"/>
      <c r="ALX113" s="109"/>
      <c r="ALY113" s="52"/>
      <c r="ALZ113" s="52"/>
      <c r="AMA113" s="55"/>
      <c r="AMB113" s="55"/>
      <c r="AMC113" s="55"/>
      <c r="AMD113" s="51"/>
      <c r="AME113" s="51"/>
      <c r="AMF113" s="51"/>
      <c r="AMG113" s="56"/>
      <c r="AMH113" s="57"/>
      <c r="AMI113" s="57"/>
      <c r="AMJ113" s="58"/>
      <c r="AMK113" s="49"/>
      <c r="AML113" s="50"/>
      <c r="AMM113" s="49"/>
      <c r="AMN113" s="109"/>
      <c r="AMO113" s="52"/>
      <c r="AMP113" s="52"/>
      <c r="AMQ113" s="55"/>
      <c r="AMR113" s="55"/>
      <c r="AMS113" s="55"/>
      <c r="AMT113" s="51"/>
      <c r="AMU113" s="51"/>
      <c r="AMV113" s="51"/>
      <c r="AMW113" s="56"/>
      <c r="AMX113" s="57"/>
      <c r="AMY113" s="57"/>
      <c r="AMZ113" s="58"/>
      <c r="ANA113" s="49"/>
      <c r="ANB113" s="50"/>
      <c r="ANC113" s="49"/>
      <c r="AND113" s="109"/>
      <c r="ANE113" s="52"/>
      <c r="ANF113" s="52"/>
      <c r="ANG113" s="55"/>
      <c r="ANH113" s="55"/>
      <c r="ANI113" s="55"/>
      <c r="ANJ113" s="51"/>
      <c r="ANK113" s="51"/>
      <c r="ANL113" s="51"/>
      <c r="ANM113" s="56"/>
      <c r="ANN113" s="57"/>
      <c r="ANO113" s="57"/>
      <c r="ANP113" s="58"/>
      <c r="ANQ113" s="49"/>
      <c r="ANR113" s="50"/>
      <c r="ANS113" s="49"/>
      <c r="ANT113" s="109"/>
      <c r="ANU113" s="52"/>
      <c r="ANV113" s="52"/>
      <c r="ANW113" s="55"/>
      <c r="ANX113" s="55"/>
      <c r="ANY113" s="55"/>
      <c r="ANZ113" s="51"/>
      <c r="AOA113" s="51"/>
      <c r="AOB113" s="51"/>
      <c r="AOC113" s="56"/>
      <c r="AOD113" s="57"/>
      <c r="AOE113" s="57"/>
      <c r="AOF113" s="58"/>
      <c r="AOG113" s="49"/>
      <c r="AOH113" s="50"/>
      <c r="AOI113" s="49"/>
      <c r="AOJ113" s="109"/>
      <c r="AOK113" s="52"/>
      <c r="AOL113" s="52"/>
      <c r="AOM113" s="55"/>
      <c r="AON113" s="55"/>
      <c r="AOO113" s="55"/>
      <c r="AOP113" s="51"/>
      <c r="AOQ113" s="51"/>
      <c r="AOR113" s="51"/>
      <c r="AOS113" s="56"/>
      <c r="AOT113" s="57"/>
      <c r="AOU113" s="57"/>
      <c r="AOV113" s="58"/>
      <c r="AOW113" s="49"/>
      <c r="AOX113" s="50"/>
      <c r="AOY113" s="49"/>
      <c r="AOZ113" s="109"/>
      <c r="APA113" s="52"/>
      <c r="APB113" s="52"/>
      <c r="APC113" s="55"/>
      <c r="APD113" s="55"/>
      <c r="APE113" s="55"/>
      <c r="APF113" s="51"/>
      <c r="APG113" s="51"/>
      <c r="APH113" s="51"/>
      <c r="API113" s="56"/>
      <c r="APJ113" s="57"/>
      <c r="APK113" s="57"/>
      <c r="APL113" s="58"/>
      <c r="APM113" s="49"/>
      <c r="APN113" s="50"/>
      <c r="APO113" s="49"/>
      <c r="APP113" s="109"/>
      <c r="APQ113" s="52"/>
      <c r="APR113" s="52"/>
      <c r="APS113" s="55"/>
      <c r="APT113" s="55"/>
      <c r="APU113" s="55"/>
      <c r="APV113" s="51"/>
      <c r="APW113" s="51"/>
      <c r="APX113" s="51"/>
      <c r="APY113" s="56"/>
      <c r="APZ113" s="57"/>
      <c r="AQA113" s="57"/>
      <c r="AQB113" s="58"/>
      <c r="AQC113" s="49"/>
      <c r="AQD113" s="50"/>
      <c r="AQE113" s="49"/>
      <c r="AQF113" s="109"/>
      <c r="AQG113" s="52"/>
      <c r="AQH113" s="52"/>
      <c r="AQI113" s="55"/>
      <c r="AQJ113" s="55"/>
      <c r="AQK113" s="55"/>
      <c r="AQL113" s="51"/>
      <c r="AQM113" s="51"/>
      <c r="AQN113" s="51"/>
      <c r="AQO113" s="56"/>
      <c r="AQP113" s="57"/>
      <c r="AQQ113" s="57"/>
      <c r="AQR113" s="58"/>
      <c r="AQS113" s="49"/>
      <c r="AQT113" s="50"/>
      <c r="AQU113" s="49"/>
      <c r="AQV113" s="109"/>
      <c r="AQW113" s="52"/>
      <c r="AQX113" s="52"/>
      <c r="AQY113" s="55"/>
      <c r="AQZ113" s="55"/>
      <c r="ARA113" s="55"/>
      <c r="ARB113" s="51"/>
      <c r="ARC113" s="51"/>
      <c r="ARD113" s="51"/>
      <c r="ARE113" s="56"/>
      <c r="ARF113" s="57"/>
      <c r="ARG113" s="57"/>
      <c r="ARH113" s="58"/>
      <c r="ARI113" s="49"/>
      <c r="ARJ113" s="50"/>
      <c r="ARK113" s="49"/>
      <c r="ARL113" s="109"/>
      <c r="ARM113" s="52"/>
      <c r="ARN113" s="52"/>
      <c r="ARO113" s="55"/>
      <c r="ARP113" s="55"/>
      <c r="ARQ113" s="55"/>
      <c r="ARR113" s="51"/>
      <c r="ARS113" s="51"/>
      <c r="ART113" s="51"/>
      <c r="ARU113" s="56"/>
      <c r="ARV113" s="57"/>
      <c r="ARW113" s="57"/>
      <c r="ARX113" s="58"/>
      <c r="ARY113" s="49"/>
      <c r="ARZ113" s="50"/>
      <c r="ASA113" s="49"/>
      <c r="ASB113" s="109"/>
      <c r="ASC113" s="52"/>
      <c r="ASD113" s="52"/>
      <c r="ASE113" s="55"/>
      <c r="ASF113" s="55"/>
      <c r="ASG113" s="55"/>
      <c r="ASH113" s="51"/>
      <c r="ASI113" s="51"/>
      <c r="ASJ113" s="51"/>
      <c r="ASK113" s="56"/>
      <c r="ASL113" s="57"/>
      <c r="ASM113" s="57"/>
      <c r="ASN113" s="58"/>
      <c r="ASO113" s="49"/>
      <c r="ASP113" s="50"/>
      <c r="ASQ113" s="49"/>
      <c r="ASR113" s="109"/>
      <c r="ASS113" s="52"/>
      <c r="AST113" s="52"/>
      <c r="ASU113" s="55"/>
      <c r="ASV113" s="55"/>
      <c r="ASW113" s="55"/>
      <c r="ASX113" s="51"/>
      <c r="ASY113" s="51"/>
      <c r="ASZ113" s="51"/>
      <c r="ATA113" s="56"/>
      <c r="ATB113" s="57"/>
      <c r="ATC113" s="57"/>
      <c r="ATD113" s="58"/>
      <c r="ATE113" s="49"/>
      <c r="ATF113" s="50"/>
      <c r="ATG113" s="49"/>
      <c r="ATH113" s="109"/>
      <c r="ATI113" s="52"/>
      <c r="ATJ113" s="52"/>
      <c r="ATK113" s="55"/>
      <c r="ATL113" s="55"/>
      <c r="ATM113" s="55"/>
      <c r="ATN113" s="51"/>
      <c r="ATO113" s="51"/>
      <c r="ATP113" s="51"/>
      <c r="ATQ113" s="56"/>
      <c r="ATR113" s="57"/>
      <c r="ATS113" s="57"/>
      <c r="ATT113" s="58"/>
      <c r="ATU113" s="49"/>
      <c r="ATV113" s="50"/>
      <c r="ATW113" s="49"/>
      <c r="ATX113" s="109"/>
      <c r="ATY113" s="52"/>
      <c r="ATZ113" s="52"/>
      <c r="AUA113" s="55"/>
      <c r="AUB113" s="55"/>
      <c r="AUC113" s="55"/>
      <c r="AUD113" s="51"/>
      <c r="AUE113" s="51"/>
      <c r="AUF113" s="51"/>
      <c r="AUG113" s="56"/>
      <c r="AUH113" s="57"/>
      <c r="AUI113" s="57"/>
      <c r="AUJ113" s="58"/>
      <c r="AUK113" s="49"/>
      <c r="AUL113" s="50"/>
      <c r="AUM113" s="49"/>
      <c r="AUN113" s="109"/>
      <c r="AUO113" s="52"/>
      <c r="AUP113" s="52"/>
      <c r="AUQ113" s="55"/>
      <c r="AUR113" s="55"/>
      <c r="AUS113" s="55"/>
      <c r="AUT113" s="51"/>
      <c r="AUU113" s="51"/>
      <c r="AUV113" s="51"/>
      <c r="AUW113" s="56"/>
      <c r="AUX113" s="57"/>
      <c r="AUY113" s="57"/>
      <c r="AUZ113" s="58"/>
      <c r="AVA113" s="49"/>
      <c r="AVB113" s="50"/>
      <c r="AVC113" s="49"/>
      <c r="AVD113" s="109"/>
      <c r="AVE113" s="52"/>
      <c r="AVF113" s="52"/>
      <c r="AVG113" s="55"/>
      <c r="AVH113" s="55"/>
      <c r="AVI113" s="55"/>
      <c r="AVJ113" s="51"/>
      <c r="AVK113" s="51"/>
      <c r="AVL113" s="51"/>
      <c r="AVM113" s="56"/>
      <c r="AVN113" s="57"/>
      <c r="AVO113" s="57"/>
      <c r="AVP113" s="58"/>
      <c r="AVQ113" s="49"/>
      <c r="AVR113" s="50"/>
      <c r="AVS113" s="49"/>
      <c r="AVT113" s="109"/>
      <c r="AVU113" s="52"/>
      <c r="AVV113" s="52"/>
      <c r="AVW113" s="55"/>
      <c r="AVX113" s="55"/>
      <c r="AVY113" s="55"/>
      <c r="AVZ113" s="51"/>
      <c r="AWA113" s="51"/>
      <c r="AWB113" s="51"/>
      <c r="AWC113" s="56"/>
      <c r="AWD113" s="57"/>
      <c r="AWE113" s="57"/>
      <c r="AWF113" s="58"/>
      <c r="AWG113" s="49"/>
      <c r="AWH113" s="50"/>
      <c r="AWI113" s="49"/>
      <c r="AWJ113" s="109"/>
      <c r="AWK113" s="52"/>
      <c r="AWL113" s="52"/>
      <c r="AWM113" s="55"/>
      <c r="AWN113" s="55"/>
      <c r="AWO113" s="55"/>
      <c r="AWP113" s="51"/>
      <c r="AWQ113" s="51"/>
      <c r="AWR113" s="51"/>
      <c r="AWS113" s="56"/>
      <c r="AWT113" s="57"/>
      <c r="AWU113" s="57"/>
      <c r="AWV113" s="58"/>
      <c r="AWW113" s="49"/>
      <c r="AWX113" s="50"/>
      <c r="AWY113" s="49"/>
      <c r="AWZ113" s="109"/>
      <c r="AXA113" s="52"/>
      <c r="AXB113" s="52"/>
      <c r="AXC113" s="55"/>
      <c r="AXD113" s="55"/>
      <c r="AXE113" s="55"/>
      <c r="AXF113" s="51"/>
      <c r="AXG113" s="51"/>
      <c r="AXH113" s="51"/>
      <c r="AXI113" s="56"/>
      <c r="AXJ113" s="57"/>
      <c r="AXK113" s="57"/>
      <c r="AXL113" s="58"/>
      <c r="AXM113" s="49"/>
      <c r="AXN113" s="50"/>
      <c r="AXO113" s="49"/>
      <c r="AXP113" s="109"/>
      <c r="AXQ113" s="52"/>
      <c r="AXR113" s="52"/>
      <c r="AXS113" s="55"/>
      <c r="AXT113" s="55"/>
      <c r="AXU113" s="55"/>
      <c r="AXV113" s="51"/>
      <c r="AXW113" s="51"/>
      <c r="AXX113" s="51"/>
      <c r="AXY113" s="56"/>
      <c r="AXZ113" s="57"/>
      <c r="AYA113" s="57"/>
      <c r="AYB113" s="58"/>
      <c r="AYC113" s="49"/>
      <c r="AYD113" s="50"/>
      <c r="AYE113" s="49"/>
      <c r="AYF113" s="109"/>
      <c r="AYG113" s="52"/>
      <c r="AYH113" s="52"/>
      <c r="AYI113" s="55"/>
      <c r="AYJ113" s="55"/>
      <c r="AYK113" s="55"/>
      <c r="AYL113" s="51"/>
      <c r="AYM113" s="51"/>
      <c r="AYN113" s="51"/>
      <c r="AYO113" s="56"/>
      <c r="AYP113" s="57"/>
      <c r="AYQ113" s="57"/>
      <c r="AYR113" s="58"/>
      <c r="AYS113" s="49"/>
      <c r="AYT113" s="50"/>
      <c r="AYU113" s="49"/>
      <c r="AYV113" s="109"/>
      <c r="AYW113" s="52"/>
      <c r="AYX113" s="52"/>
      <c r="AYY113" s="55"/>
      <c r="AYZ113" s="55"/>
      <c r="AZA113" s="55"/>
      <c r="AZB113" s="51"/>
      <c r="AZC113" s="51"/>
      <c r="AZD113" s="51"/>
      <c r="AZE113" s="56"/>
      <c r="AZF113" s="57"/>
      <c r="AZG113" s="57"/>
      <c r="AZH113" s="58"/>
      <c r="AZI113" s="49"/>
      <c r="AZJ113" s="50"/>
      <c r="AZK113" s="49"/>
      <c r="AZL113" s="109"/>
      <c r="AZM113" s="52"/>
      <c r="AZN113" s="52"/>
      <c r="AZO113" s="55"/>
      <c r="AZP113" s="55"/>
      <c r="AZQ113" s="55"/>
      <c r="AZR113" s="51"/>
      <c r="AZS113" s="51"/>
      <c r="AZT113" s="51"/>
      <c r="AZU113" s="56"/>
      <c r="AZV113" s="57"/>
      <c r="AZW113" s="57"/>
      <c r="AZX113" s="58"/>
      <c r="AZY113" s="49"/>
      <c r="AZZ113" s="50"/>
      <c r="BAA113" s="49"/>
      <c r="BAB113" s="109"/>
      <c r="BAC113" s="52"/>
      <c r="BAD113" s="52"/>
      <c r="BAE113" s="55"/>
      <c r="BAF113" s="55"/>
      <c r="BAG113" s="55"/>
      <c r="BAH113" s="51"/>
      <c r="BAI113" s="51"/>
      <c r="BAJ113" s="51"/>
      <c r="BAK113" s="56"/>
      <c r="BAL113" s="57"/>
      <c r="BAM113" s="57"/>
      <c r="BAN113" s="58"/>
      <c r="BAO113" s="49"/>
      <c r="BAP113" s="50"/>
      <c r="BAQ113" s="49"/>
      <c r="BAR113" s="109"/>
      <c r="BAS113" s="52"/>
      <c r="BAT113" s="52"/>
      <c r="BAU113" s="55"/>
      <c r="BAV113" s="55"/>
      <c r="BAW113" s="55"/>
      <c r="BAX113" s="51"/>
      <c r="BAY113" s="51"/>
      <c r="BAZ113" s="51"/>
      <c r="BBA113" s="56"/>
      <c r="BBB113" s="57"/>
      <c r="BBC113" s="57"/>
      <c r="BBD113" s="58"/>
      <c r="BBE113" s="49"/>
      <c r="BBF113" s="50"/>
      <c r="BBG113" s="49"/>
      <c r="BBH113" s="109"/>
      <c r="BBI113" s="52"/>
      <c r="BBJ113" s="52"/>
      <c r="BBK113" s="55"/>
      <c r="BBL113" s="55"/>
      <c r="BBM113" s="55"/>
      <c r="BBN113" s="51"/>
      <c r="BBO113" s="51"/>
      <c r="BBP113" s="51"/>
      <c r="BBQ113" s="56"/>
      <c r="BBR113" s="57"/>
      <c r="BBS113" s="57"/>
      <c r="BBT113" s="58"/>
      <c r="BBU113" s="49"/>
      <c r="BBV113" s="50"/>
      <c r="BBW113" s="49"/>
      <c r="BBX113" s="109"/>
      <c r="BBY113" s="52"/>
      <c r="BBZ113" s="52"/>
      <c r="BCA113" s="55"/>
      <c r="BCB113" s="55"/>
      <c r="BCC113" s="55"/>
      <c r="BCD113" s="51"/>
      <c r="BCE113" s="51"/>
      <c r="BCF113" s="51"/>
      <c r="BCG113" s="56"/>
      <c r="BCH113" s="57"/>
      <c r="BCI113" s="57"/>
      <c r="BCJ113" s="58"/>
      <c r="BCK113" s="49"/>
      <c r="BCL113" s="50"/>
      <c r="BCM113" s="49"/>
      <c r="BCN113" s="109"/>
      <c r="BCO113" s="52"/>
      <c r="BCP113" s="52"/>
      <c r="BCQ113" s="55"/>
      <c r="BCR113" s="55"/>
      <c r="BCS113" s="55"/>
      <c r="BCT113" s="51"/>
      <c r="BCU113" s="51"/>
      <c r="BCV113" s="51"/>
      <c r="BCW113" s="56"/>
      <c r="BCX113" s="57"/>
      <c r="BCY113" s="57"/>
      <c r="BCZ113" s="58"/>
      <c r="BDA113" s="49"/>
      <c r="BDB113" s="50"/>
      <c r="BDC113" s="49"/>
      <c r="BDD113" s="109"/>
      <c r="BDE113" s="52"/>
      <c r="BDF113" s="52"/>
      <c r="BDG113" s="55"/>
      <c r="BDH113" s="55"/>
      <c r="BDI113" s="55"/>
      <c r="BDJ113" s="51"/>
      <c r="BDK113" s="51"/>
      <c r="BDL113" s="51"/>
      <c r="BDM113" s="56"/>
      <c r="BDN113" s="57"/>
      <c r="BDO113" s="57"/>
      <c r="BDP113" s="58"/>
      <c r="BDQ113" s="49"/>
      <c r="BDR113" s="50"/>
      <c r="BDS113" s="49"/>
      <c r="BDT113" s="109"/>
      <c r="BDU113" s="52"/>
      <c r="BDV113" s="52"/>
      <c r="BDW113" s="55"/>
      <c r="BDX113" s="55"/>
      <c r="BDY113" s="55"/>
      <c r="BDZ113" s="51"/>
      <c r="BEA113" s="51"/>
      <c r="BEB113" s="51"/>
      <c r="BEC113" s="56"/>
      <c r="BED113" s="57"/>
      <c r="BEE113" s="57"/>
      <c r="BEF113" s="58"/>
      <c r="BEG113" s="49"/>
      <c r="BEH113" s="50"/>
      <c r="BEI113" s="49"/>
      <c r="BEJ113" s="109"/>
      <c r="BEK113" s="52"/>
      <c r="BEL113" s="52"/>
      <c r="BEM113" s="55"/>
      <c r="BEN113" s="55"/>
      <c r="BEO113" s="55"/>
      <c r="BEP113" s="51"/>
      <c r="BEQ113" s="51"/>
      <c r="BER113" s="51"/>
      <c r="BES113" s="56"/>
      <c r="BET113" s="57"/>
      <c r="BEU113" s="57"/>
      <c r="BEV113" s="58"/>
      <c r="BEW113" s="49"/>
      <c r="BEX113" s="50"/>
      <c r="BEY113" s="49"/>
      <c r="BEZ113" s="109"/>
      <c r="BFA113" s="52"/>
      <c r="BFB113" s="52"/>
      <c r="BFC113" s="55"/>
      <c r="BFD113" s="55"/>
      <c r="BFE113" s="55"/>
      <c r="BFF113" s="51"/>
      <c r="BFG113" s="51"/>
      <c r="BFH113" s="51"/>
      <c r="BFI113" s="56"/>
      <c r="BFJ113" s="57"/>
      <c r="BFK113" s="57"/>
      <c r="BFL113" s="58"/>
      <c r="BFM113" s="49"/>
      <c r="BFN113" s="50"/>
      <c r="BFO113" s="49"/>
      <c r="BFP113" s="109"/>
      <c r="BFQ113" s="52"/>
      <c r="BFR113" s="52"/>
      <c r="BFS113" s="55"/>
      <c r="BFT113" s="55"/>
      <c r="BFU113" s="55"/>
      <c r="BFV113" s="51"/>
      <c r="BFW113" s="51"/>
      <c r="BFX113" s="51"/>
      <c r="BFY113" s="56"/>
      <c r="BFZ113" s="57"/>
      <c r="BGA113" s="57"/>
      <c r="BGB113" s="58"/>
      <c r="BGC113" s="49"/>
      <c r="BGD113" s="50"/>
      <c r="BGE113" s="49"/>
      <c r="BGF113" s="109"/>
      <c r="BGG113" s="52"/>
      <c r="BGH113" s="52"/>
      <c r="BGI113" s="55"/>
      <c r="BGJ113" s="55"/>
      <c r="BGK113" s="55"/>
      <c r="BGL113" s="51"/>
      <c r="BGM113" s="51"/>
      <c r="BGN113" s="51"/>
      <c r="BGO113" s="56"/>
      <c r="BGP113" s="57"/>
      <c r="BGQ113" s="57"/>
      <c r="BGR113" s="58"/>
      <c r="BGS113" s="49"/>
      <c r="BGT113" s="50"/>
      <c r="BGU113" s="49"/>
      <c r="BGV113" s="109"/>
      <c r="BGW113" s="52"/>
      <c r="BGX113" s="52"/>
      <c r="BGY113" s="55"/>
      <c r="BGZ113" s="55"/>
      <c r="BHA113" s="55"/>
      <c r="BHB113" s="51"/>
      <c r="BHC113" s="51"/>
      <c r="BHD113" s="51"/>
      <c r="BHE113" s="56"/>
      <c r="BHF113" s="57"/>
      <c r="BHG113" s="57"/>
      <c r="BHH113" s="58"/>
      <c r="BHI113" s="49"/>
      <c r="BHJ113" s="50"/>
      <c r="BHK113" s="49"/>
      <c r="BHL113" s="109"/>
      <c r="BHM113" s="52"/>
      <c r="BHN113" s="52"/>
      <c r="BHO113" s="55"/>
      <c r="BHP113" s="55"/>
      <c r="BHQ113" s="55"/>
      <c r="BHR113" s="51"/>
      <c r="BHS113" s="51"/>
      <c r="BHT113" s="51"/>
      <c r="BHU113" s="56"/>
      <c r="BHV113" s="57"/>
      <c r="BHW113" s="57"/>
      <c r="BHX113" s="58"/>
      <c r="BHY113" s="49"/>
      <c r="BHZ113" s="50"/>
      <c r="BIA113" s="49"/>
      <c r="BIB113" s="109"/>
      <c r="BIC113" s="52"/>
      <c r="BID113" s="52"/>
      <c r="BIE113" s="55"/>
      <c r="BIF113" s="55"/>
      <c r="BIG113" s="55"/>
      <c r="BIH113" s="51"/>
      <c r="BII113" s="51"/>
      <c r="BIJ113" s="51"/>
      <c r="BIK113" s="56"/>
      <c r="BIL113" s="57"/>
      <c r="BIM113" s="57"/>
      <c r="BIN113" s="58"/>
      <c r="BIO113" s="49"/>
      <c r="BIP113" s="50"/>
      <c r="BIQ113" s="49"/>
      <c r="BIR113" s="109"/>
      <c r="BIS113" s="52"/>
      <c r="BIT113" s="52"/>
      <c r="BIU113" s="55"/>
      <c r="BIV113" s="55"/>
      <c r="BIW113" s="55"/>
      <c r="BIX113" s="51"/>
      <c r="BIY113" s="51"/>
      <c r="BIZ113" s="51"/>
      <c r="BJA113" s="56"/>
      <c r="BJB113" s="57"/>
      <c r="BJC113" s="57"/>
      <c r="BJD113" s="58"/>
      <c r="BJE113" s="49"/>
      <c r="BJF113" s="50"/>
      <c r="BJG113" s="49"/>
      <c r="BJH113" s="109"/>
      <c r="BJI113" s="52"/>
      <c r="BJJ113" s="52"/>
      <c r="BJK113" s="55"/>
      <c r="BJL113" s="55"/>
      <c r="BJM113" s="55"/>
      <c r="BJN113" s="51"/>
      <c r="BJO113" s="51"/>
      <c r="BJP113" s="51"/>
      <c r="BJQ113" s="56"/>
      <c r="BJR113" s="57"/>
      <c r="BJS113" s="57"/>
      <c r="BJT113" s="58"/>
      <c r="BJU113" s="49"/>
      <c r="BJV113" s="50"/>
      <c r="BJW113" s="49"/>
      <c r="BJX113" s="109"/>
      <c r="BJY113" s="52"/>
      <c r="BJZ113" s="52"/>
      <c r="BKA113" s="55"/>
      <c r="BKB113" s="55"/>
      <c r="BKC113" s="55"/>
      <c r="BKD113" s="51"/>
      <c r="BKE113" s="51"/>
      <c r="BKF113" s="51"/>
      <c r="BKG113" s="56"/>
      <c r="BKH113" s="57"/>
      <c r="BKI113" s="57"/>
      <c r="BKJ113" s="58"/>
      <c r="BKK113" s="49"/>
      <c r="BKL113" s="50"/>
      <c r="BKM113" s="49"/>
      <c r="BKN113" s="109"/>
      <c r="BKO113" s="52"/>
      <c r="BKP113" s="52"/>
      <c r="BKQ113" s="55"/>
      <c r="BKR113" s="55"/>
      <c r="BKS113" s="55"/>
      <c r="BKT113" s="51"/>
      <c r="BKU113" s="51"/>
      <c r="BKV113" s="51"/>
      <c r="BKW113" s="56"/>
      <c r="BKX113" s="57"/>
      <c r="BKY113" s="57"/>
      <c r="BKZ113" s="58"/>
      <c r="BLA113" s="49"/>
      <c r="BLB113" s="50"/>
      <c r="BLC113" s="49"/>
      <c r="BLD113" s="109"/>
      <c r="BLE113" s="52"/>
      <c r="BLF113" s="52"/>
      <c r="BLG113" s="55"/>
      <c r="BLH113" s="55"/>
      <c r="BLI113" s="55"/>
      <c r="BLJ113" s="51"/>
      <c r="BLK113" s="51"/>
      <c r="BLL113" s="51"/>
      <c r="BLM113" s="56"/>
      <c r="BLN113" s="57"/>
      <c r="BLO113" s="57"/>
      <c r="BLP113" s="58"/>
      <c r="BLQ113" s="49"/>
      <c r="BLR113" s="50"/>
      <c r="BLS113" s="49"/>
      <c r="BLT113" s="109"/>
      <c r="BLU113" s="52"/>
      <c r="BLV113" s="52"/>
      <c r="BLW113" s="55"/>
      <c r="BLX113" s="55"/>
      <c r="BLY113" s="55"/>
      <c r="BLZ113" s="51"/>
      <c r="BMA113" s="51"/>
      <c r="BMB113" s="51"/>
      <c r="BMC113" s="56"/>
      <c r="BMD113" s="57"/>
      <c r="BME113" s="57"/>
      <c r="BMF113" s="58"/>
      <c r="BMG113" s="49"/>
      <c r="BMH113" s="50"/>
      <c r="BMI113" s="49"/>
      <c r="BMJ113" s="109"/>
      <c r="BMK113" s="52"/>
      <c r="BML113" s="52"/>
      <c r="BMM113" s="55"/>
      <c r="BMN113" s="55"/>
      <c r="BMO113" s="55"/>
      <c r="BMP113" s="51"/>
      <c r="BMQ113" s="51"/>
      <c r="BMR113" s="51"/>
      <c r="BMS113" s="56"/>
      <c r="BMT113" s="57"/>
      <c r="BMU113" s="57"/>
      <c r="BMV113" s="58"/>
      <c r="BMW113" s="49"/>
      <c r="BMX113" s="50"/>
      <c r="BMY113" s="49"/>
      <c r="BMZ113" s="109"/>
      <c r="BNA113" s="52"/>
      <c r="BNB113" s="52"/>
      <c r="BNC113" s="55"/>
      <c r="BND113" s="55"/>
      <c r="BNE113" s="55"/>
      <c r="BNF113" s="51"/>
      <c r="BNG113" s="51"/>
      <c r="BNH113" s="51"/>
      <c r="BNI113" s="56"/>
      <c r="BNJ113" s="57"/>
      <c r="BNK113" s="57"/>
      <c r="BNL113" s="58"/>
      <c r="BNM113" s="49"/>
      <c r="BNN113" s="50"/>
      <c r="BNO113" s="49"/>
      <c r="BNP113" s="109"/>
      <c r="BNQ113" s="52"/>
      <c r="BNR113" s="52"/>
      <c r="BNS113" s="55"/>
      <c r="BNT113" s="55"/>
      <c r="BNU113" s="55"/>
      <c r="BNV113" s="51"/>
      <c r="BNW113" s="51"/>
      <c r="BNX113" s="51"/>
      <c r="BNY113" s="56"/>
      <c r="BNZ113" s="57"/>
      <c r="BOA113" s="57"/>
      <c r="BOB113" s="58"/>
      <c r="BOC113" s="49"/>
      <c r="BOD113" s="50"/>
      <c r="BOE113" s="49"/>
      <c r="BOF113" s="109"/>
      <c r="BOG113" s="52"/>
      <c r="BOH113" s="52"/>
      <c r="BOI113" s="55"/>
      <c r="BOJ113" s="55"/>
      <c r="BOK113" s="55"/>
      <c r="BOL113" s="51"/>
      <c r="BOM113" s="51"/>
      <c r="BON113" s="51"/>
      <c r="BOO113" s="56"/>
      <c r="BOP113" s="57"/>
      <c r="BOQ113" s="57"/>
      <c r="BOR113" s="58"/>
      <c r="BOS113" s="49"/>
      <c r="BOT113" s="50"/>
      <c r="BOU113" s="49"/>
      <c r="BOV113" s="109"/>
      <c r="BOW113" s="52"/>
      <c r="BOX113" s="52"/>
      <c r="BOY113" s="55"/>
      <c r="BOZ113" s="55"/>
      <c r="BPA113" s="55"/>
      <c r="BPB113" s="51"/>
      <c r="BPC113" s="51"/>
      <c r="BPD113" s="51"/>
      <c r="BPE113" s="56"/>
      <c r="BPF113" s="57"/>
      <c r="BPG113" s="57"/>
      <c r="BPH113" s="58"/>
      <c r="BPI113" s="49"/>
      <c r="BPJ113" s="50"/>
      <c r="BPK113" s="49"/>
      <c r="BPL113" s="109"/>
      <c r="BPM113" s="52"/>
      <c r="BPN113" s="52"/>
      <c r="BPO113" s="55"/>
      <c r="BPP113" s="55"/>
      <c r="BPQ113" s="55"/>
      <c r="BPR113" s="51"/>
      <c r="BPS113" s="51"/>
      <c r="BPT113" s="51"/>
      <c r="BPU113" s="56"/>
      <c r="BPV113" s="57"/>
      <c r="BPW113" s="57"/>
      <c r="BPX113" s="58"/>
      <c r="BPY113" s="49"/>
      <c r="BPZ113" s="50"/>
      <c r="BQA113" s="49"/>
      <c r="BQB113" s="109"/>
      <c r="BQC113" s="52"/>
      <c r="BQD113" s="52"/>
      <c r="BQE113" s="55"/>
      <c r="BQF113" s="55"/>
      <c r="BQG113" s="55"/>
      <c r="BQH113" s="51"/>
      <c r="BQI113" s="51"/>
      <c r="BQJ113" s="51"/>
      <c r="BQK113" s="56"/>
      <c r="BQL113" s="57"/>
      <c r="BQM113" s="57"/>
      <c r="BQN113" s="58"/>
      <c r="BQO113" s="49"/>
      <c r="BQP113" s="50"/>
      <c r="BQQ113" s="49"/>
      <c r="BQR113" s="109"/>
      <c r="BQS113" s="52"/>
      <c r="BQT113" s="52"/>
      <c r="BQU113" s="55"/>
      <c r="BQV113" s="55"/>
      <c r="BQW113" s="55"/>
      <c r="BQX113" s="51"/>
      <c r="BQY113" s="51"/>
      <c r="BQZ113" s="51"/>
      <c r="BRA113" s="56"/>
      <c r="BRB113" s="57"/>
      <c r="BRC113" s="57"/>
      <c r="BRD113" s="58"/>
      <c r="BRE113" s="49"/>
      <c r="BRF113" s="50"/>
      <c r="BRG113" s="49"/>
      <c r="BRH113" s="109"/>
      <c r="BRI113" s="52"/>
      <c r="BRJ113" s="52"/>
      <c r="BRK113" s="55"/>
      <c r="BRL113" s="55"/>
      <c r="BRM113" s="55"/>
      <c r="BRN113" s="51"/>
      <c r="BRO113" s="51"/>
      <c r="BRP113" s="51"/>
      <c r="BRQ113" s="56"/>
      <c r="BRR113" s="57"/>
      <c r="BRS113" s="57"/>
      <c r="BRT113" s="58"/>
      <c r="BRU113" s="49"/>
      <c r="BRV113" s="50"/>
      <c r="BRW113" s="49"/>
      <c r="BRX113" s="109"/>
      <c r="BRY113" s="52"/>
      <c r="BRZ113" s="52"/>
      <c r="BSA113" s="55"/>
      <c r="BSB113" s="55"/>
      <c r="BSC113" s="55"/>
      <c r="BSD113" s="51"/>
      <c r="BSE113" s="51"/>
      <c r="BSF113" s="51"/>
      <c r="BSG113" s="56"/>
      <c r="BSH113" s="57"/>
      <c r="BSI113" s="57"/>
      <c r="BSJ113" s="58"/>
      <c r="BSK113" s="49"/>
      <c r="BSL113" s="50"/>
      <c r="BSM113" s="49"/>
      <c r="BSN113" s="109"/>
      <c r="BSO113" s="52"/>
      <c r="BSP113" s="52"/>
      <c r="BSQ113" s="55"/>
      <c r="BSR113" s="55"/>
      <c r="BSS113" s="55"/>
      <c r="BST113" s="51"/>
      <c r="BSU113" s="51"/>
      <c r="BSV113" s="51"/>
      <c r="BSW113" s="56"/>
      <c r="BSX113" s="57"/>
      <c r="BSY113" s="57"/>
      <c r="BSZ113" s="58"/>
      <c r="BTA113" s="49"/>
      <c r="BTB113" s="50"/>
      <c r="BTC113" s="49"/>
      <c r="BTD113" s="109"/>
      <c r="BTE113" s="52"/>
      <c r="BTF113" s="52"/>
      <c r="BTG113" s="55"/>
      <c r="BTH113" s="55"/>
      <c r="BTI113" s="55"/>
      <c r="BTJ113" s="51"/>
      <c r="BTK113" s="51"/>
      <c r="BTL113" s="51"/>
      <c r="BTM113" s="56"/>
      <c r="BTN113" s="57"/>
      <c r="BTO113" s="57"/>
      <c r="BTP113" s="58"/>
      <c r="BTQ113" s="49"/>
      <c r="BTR113" s="50"/>
      <c r="BTS113" s="49"/>
      <c r="BTT113" s="109"/>
      <c r="BTU113" s="52"/>
      <c r="BTV113" s="52"/>
      <c r="BTW113" s="55"/>
      <c r="BTX113" s="55"/>
      <c r="BTY113" s="55"/>
      <c r="BTZ113" s="51"/>
      <c r="BUA113" s="51"/>
      <c r="BUB113" s="51"/>
      <c r="BUC113" s="56"/>
      <c r="BUD113" s="57"/>
      <c r="BUE113" s="57"/>
      <c r="BUF113" s="58"/>
      <c r="BUG113" s="49"/>
      <c r="BUH113" s="50"/>
      <c r="BUI113" s="49"/>
      <c r="BUJ113" s="109"/>
      <c r="BUK113" s="52"/>
      <c r="BUL113" s="52"/>
      <c r="BUM113" s="55"/>
      <c r="BUN113" s="55"/>
      <c r="BUO113" s="55"/>
      <c r="BUP113" s="51"/>
      <c r="BUQ113" s="51"/>
      <c r="BUR113" s="51"/>
      <c r="BUS113" s="56"/>
      <c r="BUT113" s="57"/>
      <c r="BUU113" s="57"/>
      <c r="BUV113" s="58"/>
      <c r="BUW113" s="49"/>
      <c r="BUX113" s="50"/>
      <c r="BUY113" s="49"/>
      <c r="BUZ113" s="109"/>
      <c r="BVA113" s="52"/>
      <c r="BVB113" s="52"/>
      <c r="BVC113" s="55"/>
      <c r="BVD113" s="55"/>
      <c r="BVE113" s="55"/>
      <c r="BVF113" s="51"/>
      <c r="BVG113" s="51"/>
      <c r="BVH113" s="51"/>
      <c r="BVI113" s="56"/>
      <c r="BVJ113" s="57"/>
      <c r="BVK113" s="57"/>
      <c r="BVL113" s="58"/>
      <c r="BVM113" s="49"/>
      <c r="BVN113" s="50"/>
      <c r="BVO113" s="49"/>
      <c r="BVP113" s="109"/>
      <c r="BVQ113" s="52"/>
      <c r="BVR113" s="52"/>
      <c r="BVS113" s="55"/>
      <c r="BVT113" s="55"/>
      <c r="BVU113" s="55"/>
      <c r="BVV113" s="51"/>
      <c r="BVW113" s="51"/>
      <c r="BVX113" s="51"/>
      <c r="BVY113" s="56"/>
      <c r="BVZ113" s="57"/>
      <c r="BWA113" s="57"/>
      <c r="BWB113" s="58"/>
      <c r="BWC113" s="49"/>
      <c r="BWD113" s="50"/>
      <c r="BWE113" s="49"/>
      <c r="BWF113" s="109"/>
      <c r="BWG113" s="52"/>
      <c r="BWH113" s="52"/>
      <c r="BWI113" s="55"/>
      <c r="BWJ113" s="55"/>
      <c r="BWK113" s="55"/>
      <c r="BWL113" s="51"/>
      <c r="BWM113" s="51"/>
      <c r="BWN113" s="51"/>
      <c r="BWO113" s="56"/>
      <c r="BWP113" s="57"/>
      <c r="BWQ113" s="57"/>
      <c r="BWR113" s="58"/>
      <c r="BWS113" s="49"/>
      <c r="BWT113" s="50"/>
      <c r="BWU113" s="49"/>
      <c r="BWV113" s="109"/>
      <c r="BWW113" s="52"/>
      <c r="BWX113" s="52"/>
      <c r="BWY113" s="55"/>
      <c r="BWZ113" s="55"/>
      <c r="BXA113" s="55"/>
      <c r="BXB113" s="51"/>
      <c r="BXC113" s="51"/>
      <c r="BXD113" s="51"/>
      <c r="BXE113" s="56"/>
      <c r="BXF113" s="57"/>
      <c r="BXG113" s="57"/>
      <c r="BXH113" s="58"/>
      <c r="BXI113" s="49"/>
      <c r="BXJ113" s="50"/>
      <c r="BXK113" s="49"/>
      <c r="BXL113" s="109"/>
      <c r="BXM113" s="52"/>
      <c r="BXN113" s="52"/>
      <c r="BXO113" s="55"/>
      <c r="BXP113" s="55"/>
      <c r="BXQ113" s="55"/>
      <c r="BXR113" s="51"/>
      <c r="BXS113" s="51"/>
      <c r="BXT113" s="51"/>
      <c r="BXU113" s="56"/>
      <c r="BXV113" s="57"/>
      <c r="BXW113" s="57"/>
      <c r="BXX113" s="58"/>
      <c r="BXY113" s="49"/>
      <c r="BXZ113" s="50"/>
      <c r="BYA113" s="49"/>
      <c r="BYB113" s="109"/>
      <c r="BYC113" s="52"/>
      <c r="BYD113" s="52"/>
      <c r="BYE113" s="55"/>
      <c r="BYF113" s="55"/>
      <c r="BYG113" s="55"/>
      <c r="BYH113" s="51"/>
      <c r="BYI113" s="51"/>
      <c r="BYJ113" s="51"/>
      <c r="BYK113" s="56"/>
      <c r="BYL113" s="57"/>
      <c r="BYM113" s="57"/>
      <c r="BYN113" s="58"/>
      <c r="BYO113" s="49"/>
      <c r="BYP113" s="50"/>
      <c r="BYQ113" s="49"/>
      <c r="BYR113" s="109"/>
      <c r="BYS113" s="52"/>
      <c r="BYT113" s="52"/>
      <c r="BYU113" s="55"/>
      <c r="BYV113" s="55"/>
      <c r="BYW113" s="55"/>
      <c r="BYX113" s="51"/>
      <c r="BYY113" s="51"/>
      <c r="BYZ113" s="51"/>
      <c r="BZA113" s="56"/>
      <c r="BZB113" s="57"/>
      <c r="BZC113" s="57"/>
      <c r="BZD113" s="58"/>
      <c r="BZE113" s="49"/>
      <c r="BZF113" s="50"/>
      <c r="BZG113" s="49"/>
      <c r="BZH113" s="109"/>
      <c r="BZI113" s="52"/>
      <c r="BZJ113" s="52"/>
      <c r="BZK113" s="55"/>
      <c r="BZL113" s="55"/>
      <c r="BZM113" s="55"/>
      <c r="BZN113" s="51"/>
      <c r="BZO113" s="51"/>
      <c r="BZP113" s="51"/>
      <c r="BZQ113" s="56"/>
      <c r="BZR113" s="57"/>
      <c r="BZS113" s="57"/>
      <c r="BZT113" s="58"/>
      <c r="BZU113" s="49"/>
      <c r="BZV113" s="50"/>
      <c r="BZW113" s="49"/>
      <c r="BZX113" s="109"/>
      <c r="BZY113" s="52"/>
      <c r="BZZ113" s="52"/>
      <c r="CAA113" s="55"/>
      <c r="CAB113" s="55"/>
      <c r="CAC113" s="55"/>
      <c r="CAD113" s="51"/>
      <c r="CAE113" s="51"/>
      <c r="CAF113" s="51"/>
      <c r="CAG113" s="56"/>
      <c r="CAH113" s="57"/>
      <c r="CAI113" s="57"/>
      <c r="CAJ113" s="58"/>
      <c r="CAK113" s="49"/>
      <c r="CAL113" s="50"/>
      <c r="CAM113" s="49"/>
      <c r="CAN113" s="109"/>
      <c r="CAO113" s="52"/>
      <c r="CAP113" s="52"/>
      <c r="CAQ113" s="55"/>
      <c r="CAR113" s="55"/>
      <c r="CAS113" s="55"/>
      <c r="CAT113" s="51"/>
      <c r="CAU113" s="51"/>
      <c r="CAV113" s="51"/>
      <c r="CAW113" s="56"/>
      <c r="CAX113" s="57"/>
      <c r="CAY113" s="57"/>
      <c r="CAZ113" s="58"/>
      <c r="CBA113" s="49"/>
      <c r="CBB113" s="50"/>
      <c r="CBC113" s="49"/>
      <c r="CBD113" s="109"/>
      <c r="CBE113" s="52"/>
      <c r="CBF113" s="52"/>
      <c r="CBG113" s="55"/>
      <c r="CBH113" s="55"/>
      <c r="CBI113" s="55"/>
      <c r="CBJ113" s="51"/>
      <c r="CBK113" s="51"/>
      <c r="CBL113" s="51"/>
      <c r="CBM113" s="56"/>
      <c r="CBN113" s="57"/>
      <c r="CBO113" s="57"/>
      <c r="CBP113" s="58"/>
      <c r="CBQ113" s="49"/>
      <c r="CBR113" s="50"/>
      <c r="CBS113" s="49"/>
      <c r="CBT113" s="109"/>
      <c r="CBU113" s="52"/>
      <c r="CBV113" s="52"/>
      <c r="CBW113" s="55"/>
      <c r="CBX113" s="55"/>
      <c r="CBY113" s="55"/>
      <c r="CBZ113" s="51"/>
      <c r="CCA113" s="51"/>
      <c r="CCB113" s="51"/>
      <c r="CCC113" s="56"/>
      <c r="CCD113" s="57"/>
      <c r="CCE113" s="57"/>
      <c r="CCF113" s="58"/>
      <c r="CCG113" s="49"/>
      <c r="CCH113" s="50"/>
      <c r="CCI113" s="49"/>
      <c r="CCJ113" s="109"/>
      <c r="CCK113" s="52"/>
      <c r="CCL113" s="52"/>
      <c r="CCM113" s="55"/>
      <c r="CCN113" s="55"/>
      <c r="CCO113" s="55"/>
      <c r="CCP113" s="51"/>
      <c r="CCQ113" s="51"/>
      <c r="CCR113" s="51"/>
      <c r="CCS113" s="56"/>
      <c r="CCT113" s="57"/>
      <c r="CCU113" s="57"/>
      <c r="CCV113" s="58"/>
      <c r="CCW113" s="49"/>
      <c r="CCX113" s="50"/>
      <c r="CCY113" s="49"/>
      <c r="CCZ113" s="109"/>
      <c r="CDA113" s="52"/>
      <c r="CDB113" s="52"/>
      <c r="CDC113" s="55"/>
      <c r="CDD113" s="55"/>
      <c r="CDE113" s="55"/>
      <c r="CDF113" s="51"/>
      <c r="CDG113" s="51"/>
      <c r="CDH113" s="51"/>
      <c r="CDI113" s="56"/>
      <c r="CDJ113" s="57"/>
      <c r="CDK113" s="57"/>
      <c r="CDL113" s="58"/>
      <c r="CDM113" s="49"/>
      <c r="CDN113" s="50"/>
      <c r="CDO113" s="49"/>
      <c r="CDP113" s="109"/>
      <c r="CDQ113" s="52"/>
      <c r="CDR113" s="52"/>
      <c r="CDS113" s="55"/>
      <c r="CDT113" s="55"/>
      <c r="CDU113" s="55"/>
      <c r="CDV113" s="51"/>
      <c r="CDW113" s="51"/>
      <c r="CDX113" s="51"/>
      <c r="CDY113" s="56"/>
      <c r="CDZ113" s="57"/>
      <c r="CEA113" s="57"/>
      <c r="CEB113" s="58"/>
      <c r="CEC113" s="49"/>
      <c r="CED113" s="50"/>
      <c r="CEE113" s="49"/>
      <c r="CEF113" s="109"/>
      <c r="CEG113" s="52"/>
      <c r="CEH113" s="52"/>
      <c r="CEI113" s="55"/>
      <c r="CEJ113" s="55"/>
      <c r="CEK113" s="55"/>
      <c r="CEL113" s="51"/>
      <c r="CEM113" s="51"/>
      <c r="CEN113" s="51"/>
      <c r="CEO113" s="56"/>
      <c r="CEP113" s="57"/>
      <c r="CEQ113" s="57"/>
      <c r="CER113" s="58"/>
      <c r="CES113" s="49"/>
      <c r="CET113" s="50"/>
      <c r="CEU113" s="49"/>
      <c r="CEV113" s="109"/>
      <c r="CEW113" s="52"/>
      <c r="CEX113" s="52"/>
      <c r="CEY113" s="55"/>
      <c r="CEZ113" s="55"/>
      <c r="CFA113" s="55"/>
      <c r="CFB113" s="51"/>
      <c r="CFC113" s="51"/>
      <c r="CFD113" s="51"/>
      <c r="CFE113" s="56"/>
      <c r="CFF113" s="57"/>
      <c r="CFG113" s="57"/>
      <c r="CFH113" s="58"/>
      <c r="CFI113" s="49"/>
      <c r="CFJ113" s="50"/>
      <c r="CFK113" s="49"/>
      <c r="CFL113" s="109"/>
      <c r="CFM113" s="52"/>
      <c r="CFN113" s="52"/>
      <c r="CFO113" s="55"/>
      <c r="CFP113" s="55"/>
      <c r="CFQ113" s="55"/>
      <c r="CFR113" s="51"/>
      <c r="CFS113" s="51"/>
      <c r="CFT113" s="51"/>
      <c r="CFU113" s="56"/>
      <c r="CFV113" s="57"/>
      <c r="CFW113" s="57"/>
      <c r="CFX113" s="58"/>
      <c r="CFY113" s="49"/>
      <c r="CFZ113" s="50"/>
      <c r="CGA113" s="49"/>
      <c r="CGB113" s="109"/>
      <c r="CGC113" s="52"/>
      <c r="CGD113" s="52"/>
      <c r="CGE113" s="55"/>
      <c r="CGF113" s="55"/>
      <c r="CGG113" s="55"/>
      <c r="CGH113" s="51"/>
      <c r="CGI113" s="51"/>
      <c r="CGJ113" s="51"/>
      <c r="CGK113" s="56"/>
      <c r="CGL113" s="57"/>
      <c r="CGM113" s="57"/>
      <c r="CGN113" s="58"/>
      <c r="CGO113" s="49"/>
      <c r="CGP113" s="50"/>
      <c r="CGQ113" s="49"/>
      <c r="CGR113" s="109"/>
      <c r="CGS113" s="52"/>
      <c r="CGT113" s="52"/>
      <c r="CGU113" s="55"/>
      <c r="CGV113" s="55"/>
      <c r="CGW113" s="55"/>
      <c r="CGX113" s="51"/>
      <c r="CGY113" s="51"/>
      <c r="CGZ113" s="51"/>
      <c r="CHA113" s="56"/>
      <c r="CHB113" s="57"/>
      <c r="CHC113" s="57"/>
      <c r="CHD113" s="58"/>
      <c r="CHE113" s="49"/>
      <c r="CHF113" s="50"/>
      <c r="CHG113" s="49"/>
      <c r="CHH113" s="109"/>
      <c r="CHI113" s="52"/>
      <c r="CHJ113" s="52"/>
      <c r="CHK113" s="55"/>
      <c r="CHL113" s="55"/>
      <c r="CHM113" s="55"/>
      <c r="CHN113" s="51"/>
      <c r="CHO113" s="51"/>
      <c r="CHP113" s="51"/>
      <c r="CHQ113" s="56"/>
      <c r="CHR113" s="57"/>
      <c r="CHS113" s="57"/>
      <c r="CHT113" s="58"/>
      <c r="CHU113" s="49"/>
      <c r="CHV113" s="50"/>
      <c r="CHW113" s="49"/>
      <c r="CHX113" s="109"/>
      <c r="CHY113" s="52"/>
      <c r="CHZ113" s="52"/>
      <c r="CIA113" s="55"/>
      <c r="CIB113" s="55"/>
      <c r="CIC113" s="55"/>
      <c r="CID113" s="51"/>
      <c r="CIE113" s="51"/>
      <c r="CIF113" s="51"/>
      <c r="CIG113" s="56"/>
      <c r="CIH113" s="57"/>
      <c r="CII113" s="57"/>
      <c r="CIJ113" s="58"/>
      <c r="CIK113" s="49"/>
      <c r="CIL113" s="50"/>
      <c r="CIM113" s="49"/>
      <c r="CIN113" s="109"/>
      <c r="CIO113" s="52"/>
      <c r="CIP113" s="52"/>
      <c r="CIQ113" s="55"/>
      <c r="CIR113" s="55"/>
      <c r="CIS113" s="55"/>
      <c r="CIT113" s="51"/>
      <c r="CIU113" s="51"/>
      <c r="CIV113" s="51"/>
      <c r="CIW113" s="56"/>
      <c r="CIX113" s="57"/>
      <c r="CIY113" s="57"/>
      <c r="CIZ113" s="58"/>
      <c r="CJA113" s="49"/>
      <c r="CJB113" s="50"/>
      <c r="CJC113" s="49"/>
      <c r="CJD113" s="109"/>
      <c r="CJE113" s="52"/>
      <c r="CJF113" s="52"/>
      <c r="CJG113" s="55"/>
      <c r="CJH113" s="55"/>
      <c r="CJI113" s="55"/>
      <c r="CJJ113" s="51"/>
      <c r="CJK113" s="51"/>
      <c r="CJL113" s="51"/>
      <c r="CJM113" s="56"/>
      <c r="CJN113" s="57"/>
      <c r="CJO113" s="57"/>
      <c r="CJP113" s="58"/>
      <c r="CJQ113" s="49"/>
      <c r="CJR113" s="50"/>
      <c r="CJS113" s="49"/>
      <c r="CJT113" s="109"/>
      <c r="CJU113" s="52"/>
      <c r="CJV113" s="52"/>
      <c r="CJW113" s="55"/>
      <c r="CJX113" s="55"/>
      <c r="CJY113" s="55"/>
      <c r="CJZ113" s="51"/>
      <c r="CKA113" s="51"/>
      <c r="CKB113" s="51"/>
      <c r="CKC113" s="56"/>
      <c r="CKD113" s="57"/>
      <c r="CKE113" s="57"/>
      <c r="CKF113" s="58"/>
      <c r="CKG113" s="49"/>
      <c r="CKH113" s="50"/>
      <c r="CKI113" s="49"/>
      <c r="CKJ113" s="109"/>
      <c r="CKK113" s="52"/>
      <c r="CKL113" s="52"/>
      <c r="CKM113" s="55"/>
      <c r="CKN113" s="55"/>
      <c r="CKO113" s="55"/>
      <c r="CKP113" s="51"/>
      <c r="CKQ113" s="51"/>
      <c r="CKR113" s="51"/>
      <c r="CKS113" s="56"/>
      <c r="CKT113" s="57"/>
      <c r="CKU113" s="57"/>
      <c r="CKV113" s="58"/>
      <c r="CKW113" s="49"/>
      <c r="CKX113" s="50"/>
      <c r="CKY113" s="49"/>
      <c r="CKZ113" s="109"/>
      <c r="CLA113" s="52"/>
      <c r="CLB113" s="52"/>
      <c r="CLC113" s="55"/>
      <c r="CLD113" s="55"/>
      <c r="CLE113" s="55"/>
      <c r="CLF113" s="51"/>
      <c r="CLG113" s="51"/>
      <c r="CLH113" s="51"/>
      <c r="CLI113" s="56"/>
      <c r="CLJ113" s="57"/>
      <c r="CLK113" s="57"/>
      <c r="CLL113" s="58"/>
      <c r="CLM113" s="49"/>
      <c r="CLN113" s="50"/>
      <c r="CLO113" s="49"/>
      <c r="CLP113" s="109"/>
      <c r="CLQ113" s="52"/>
      <c r="CLR113" s="52"/>
      <c r="CLS113" s="55"/>
      <c r="CLT113" s="55"/>
      <c r="CLU113" s="55"/>
      <c r="CLV113" s="51"/>
      <c r="CLW113" s="51"/>
      <c r="CLX113" s="51"/>
      <c r="CLY113" s="56"/>
      <c r="CLZ113" s="57"/>
      <c r="CMA113" s="57"/>
      <c r="CMB113" s="58"/>
      <c r="CMC113" s="49"/>
      <c r="CMD113" s="50"/>
      <c r="CME113" s="49"/>
      <c r="CMF113" s="109"/>
      <c r="CMG113" s="52"/>
      <c r="CMH113" s="52"/>
      <c r="CMI113" s="55"/>
      <c r="CMJ113" s="55"/>
      <c r="CMK113" s="55"/>
      <c r="CML113" s="51"/>
      <c r="CMM113" s="51"/>
      <c r="CMN113" s="51"/>
      <c r="CMO113" s="56"/>
      <c r="CMP113" s="57"/>
      <c r="CMQ113" s="57"/>
      <c r="CMR113" s="58"/>
      <c r="CMS113" s="49"/>
      <c r="CMT113" s="50"/>
      <c r="CMU113" s="49"/>
      <c r="CMV113" s="109"/>
      <c r="CMW113" s="52"/>
      <c r="CMX113" s="52"/>
      <c r="CMY113" s="55"/>
      <c r="CMZ113" s="55"/>
      <c r="CNA113" s="55"/>
      <c r="CNB113" s="51"/>
      <c r="CNC113" s="51"/>
      <c r="CND113" s="51"/>
      <c r="CNE113" s="56"/>
      <c r="CNF113" s="57"/>
      <c r="CNG113" s="57"/>
      <c r="CNH113" s="58"/>
      <c r="CNI113" s="49"/>
      <c r="CNJ113" s="50"/>
      <c r="CNK113" s="49"/>
      <c r="CNL113" s="109"/>
      <c r="CNM113" s="52"/>
      <c r="CNN113" s="52"/>
      <c r="CNO113" s="55"/>
      <c r="CNP113" s="55"/>
      <c r="CNQ113" s="55"/>
      <c r="CNR113" s="51"/>
      <c r="CNS113" s="51"/>
      <c r="CNT113" s="51"/>
      <c r="CNU113" s="56"/>
      <c r="CNV113" s="57"/>
      <c r="CNW113" s="57"/>
      <c r="CNX113" s="58"/>
      <c r="CNY113" s="49"/>
      <c r="CNZ113" s="50"/>
      <c r="COA113" s="49"/>
      <c r="COB113" s="109"/>
      <c r="COC113" s="52"/>
      <c r="COD113" s="52"/>
      <c r="COE113" s="55"/>
      <c r="COF113" s="55"/>
      <c r="COG113" s="55"/>
      <c r="COH113" s="51"/>
      <c r="COI113" s="51"/>
      <c r="COJ113" s="51"/>
      <c r="COK113" s="56"/>
      <c r="COL113" s="57"/>
      <c r="COM113" s="57"/>
      <c r="CON113" s="58"/>
      <c r="COO113" s="49"/>
      <c r="COP113" s="50"/>
      <c r="COQ113" s="49"/>
      <c r="COR113" s="109"/>
      <c r="COS113" s="52"/>
      <c r="COT113" s="52"/>
      <c r="COU113" s="55"/>
      <c r="COV113" s="55"/>
      <c r="COW113" s="55"/>
      <c r="COX113" s="51"/>
      <c r="COY113" s="51"/>
      <c r="COZ113" s="51"/>
      <c r="CPA113" s="56"/>
      <c r="CPB113" s="57"/>
      <c r="CPC113" s="57"/>
      <c r="CPD113" s="58"/>
      <c r="CPE113" s="49"/>
      <c r="CPF113" s="50"/>
      <c r="CPG113" s="49"/>
      <c r="CPH113" s="109"/>
      <c r="CPI113" s="52"/>
      <c r="CPJ113" s="52"/>
      <c r="CPK113" s="55"/>
      <c r="CPL113" s="55"/>
      <c r="CPM113" s="55"/>
      <c r="CPN113" s="51"/>
      <c r="CPO113" s="51"/>
      <c r="CPP113" s="51"/>
      <c r="CPQ113" s="56"/>
      <c r="CPR113" s="57"/>
      <c r="CPS113" s="57"/>
      <c r="CPT113" s="58"/>
      <c r="CPU113" s="49"/>
      <c r="CPV113" s="50"/>
      <c r="CPW113" s="49"/>
      <c r="CPX113" s="109"/>
      <c r="CPY113" s="52"/>
      <c r="CPZ113" s="52"/>
      <c r="CQA113" s="55"/>
      <c r="CQB113" s="55"/>
      <c r="CQC113" s="55"/>
      <c r="CQD113" s="51"/>
      <c r="CQE113" s="51"/>
      <c r="CQF113" s="51"/>
      <c r="CQG113" s="56"/>
      <c r="CQH113" s="57"/>
      <c r="CQI113" s="57"/>
      <c r="CQJ113" s="58"/>
      <c r="CQK113" s="49"/>
      <c r="CQL113" s="50"/>
      <c r="CQM113" s="49"/>
      <c r="CQN113" s="109"/>
      <c r="CQO113" s="52"/>
      <c r="CQP113" s="52"/>
      <c r="CQQ113" s="55"/>
      <c r="CQR113" s="55"/>
      <c r="CQS113" s="55"/>
      <c r="CQT113" s="51"/>
      <c r="CQU113" s="51"/>
      <c r="CQV113" s="51"/>
      <c r="CQW113" s="56"/>
      <c r="CQX113" s="57"/>
      <c r="CQY113" s="57"/>
      <c r="CQZ113" s="58"/>
      <c r="CRA113" s="49"/>
      <c r="CRB113" s="50"/>
      <c r="CRC113" s="49"/>
      <c r="CRD113" s="109"/>
      <c r="CRE113" s="52"/>
      <c r="CRF113" s="52"/>
      <c r="CRG113" s="55"/>
      <c r="CRH113" s="55"/>
      <c r="CRI113" s="55"/>
      <c r="CRJ113" s="51"/>
      <c r="CRK113" s="51"/>
      <c r="CRL113" s="51"/>
      <c r="CRM113" s="56"/>
      <c r="CRN113" s="57"/>
      <c r="CRO113" s="57"/>
      <c r="CRP113" s="58"/>
      <c r="CRQ113" s="49"/>
      <c r="CRR113" s="50"/>
      <c r="CRS113" s="49"/>
      <c r="CRT113" s="109"/>
      <c r="CRU113" s="52"/>
      <c r="CRV113" s="52"/>
      <c r="CRW113" s="55"/>
      <c r="CRX113" s="55"/>
      <c r="CRY113" s="55"/>
      <c r="CRZ113" s="51"/>
      <c r="CSA113" s="51"/>
      <c r="CSB113" s="51"/>
      <c r="CSC113" s="56"/>
      <c r="CSD113" s="57"/>
      <c r="CSE113" s="57"/>
      <c r="CSF113" s="58"/>
      <c r="CSG113" s="49"/>
      <c r="CSH113" s="50"/>
      <c r="CSI113" s="49"/>
      <c r="CSJ113" s="109"/>
      <c r="CSK113" s="52"/>
      <c r="CSL113" s="52"/>
      <c r="CSM113" s="55"/>
      <c r="CSN113" s="55"/>
      <c r="CSO113" s="55"/>
      <c r="CSP113" s="51"/>
      <c r="CSQ113" s="51"/>
      <c r="CSR113" s="51"/>
      <c r="CSS113" s="56"/>
      <c r="CST113" s="57"/>
      <c r="CSU113" s="57"/>
      <c r="CSV113" s="58"/>
      <c r="CSW113" s="49"/>
      <c r="CSX113" s="50"/>
      <c r="CSY113" s="49"/>
      <c r="CSZ113" s="109"/>
      <c r="CTA113" s="52"/>
      <c r="CTB113" s="52"/>
      <c r="CTC113" s="55"/>
      <c r="CTD113" s="55"/>
      <c r="CTE113" s="55"/>
      <c r="CTF113" s="51"/>
      <c r="CTG113" s="51"/>
      <c r="CTH113" s="51"/>
      <c r="CTI113" s="56"/>
      <c r="CTJ113" s="57"/>
      <c r="CTK113" s="57"/>
      <c r="CTL113" s="58"/>
      <c r="CTM113" s="49"/>
      <c r="CTN113" s="50"/>
      <c r="CTO113" s="49"/>
      <c r="CTP113" s="109"/>
      <c r="CTQ113" s="52"/>
      <c r="CTR113" s="52"/>
      <c r="CTS113" s="55"/>
      <c r="CTT113" s="55"/>
      <c r="CTU113" s="55"/>
      <c r="CTV113" s="51"/>
      <c r="CTW113" s="51"/>
      <c r="CTX113" s="51"/>
      <c r="CTY113" s="56"/>
      <c r="CTZ113" s="57"/>
      <c r="CUA113" s="57"/>
      <c r="CUB113" s="58"/>
      <c r="CUC113" s="49"/>
      <c r="CUD113" s="50"/>
      <c r="CUE113" s="49"/>
      <c r="CUF113" s="109"/>
      <c r="CUG113" s="52"/>
      <c r="CUH113" s="52"/>
      <c r="CUI113" s="55"/>
      <c r="CUJ113" s="55"/>
      <c r="CUK113" s="55"/>
      <c r="CUL113" s="51"/>
      <c r="CUM113" s="51"/>
      <c r="CUN113" s="51"/>
      <c r="CUO113" s="56"/>
      <c r="CUP113" s="57"/>
      <c r="CUQ113" s="57"/>
      <c r="CUR113" s="58"/>
      <c r="CUS113" s="49"/>
      <c r="CUT113" s="50"/>
      <c r="CUU113" s="49"/>
      <c r="CUV113" s="109"/>
      <c r="CUW113" s="52"/>
      <c r="CUX113" s="52"/>
      <c r="CUY113" s="55"/>
      <c r="CUZ113" s="55"/>
      <c r="CVA113" s="55"/>
      <c r="CVB113" s="51"/>
      <c r="CVC113" s="51"/>
      <c r="CVD113" s="51"/>
      <c r="CVE113" s="56"/>
      <c r="CVF113" s="57"/>
      <c r="CVG113" s="57"/>
      <c r="CVH113" s="58"/>
      <c r="CVI113" s="49"/>
      <c r="CVJ113" s="50"/>
      <c r="CVK113" s="49"/>
      <c r="CVL113" s="109"/>
      <c r="CVM113" s="52"/>
      <c r="CVN113" s="52"/>
      <c r="CVO113" s="55"/>
      <c r="CVP113" s="55"/>
      <c r="CVQ113" s="55"/>
      <c r="CVR113" s="51"/>
      <c r="CVS113" s="51"/>
      <c r="CVT113" s="51"/>
      <c r="CVU113" s="56"/>
      <c r="CVV113" s="57"/>
      <c r="CVW113" s="57"/>
      <c r="CVX113" s="58"/>
      <c r="CVY113" s="49"/>
      <c r="CVZ113" s="50"/>
      <c r="CWA113" s="49"/>
      <c r="CWB113" s="109"/>
      <c r="CWC113" s="52"/>
      <c r="CWD113" s="52"/>
      <c r="CWE113" s="55"/>
      <c r="CWF113" s="55"/>
      <c r="CWG113" s="55"/>
      <c r="CWH113" s="51"/>
      <c r="CWI113" s="51"/>
      <c r="CWJ113" s="51"/>
      <c r="CWK113" s="56"/>
      <c r="CWL113" s="57"/>
      <c r="CWM113" s="57"/>
      <c r="CWN113" s="58"/>
      <c r="CWO113" s="49"/>
      <c r="CWP113" s="50"/>
      <c r="CWQ113" s="49"/>
      <c r="CWR113" s="109"/>
      <c r="CWS113" s="52"/>
      <c r="CWT113" s="52"/>
      <c r="CWU113" s="55"/>
      <c r="CWV113" s="55"/>
      <c r="CWW113" s="55"/>
      <c r="CWX113" s="51"/>
      <c r="CWY113" s="51"/>
      <c r="CWZ113" s="51"/>
      <c r="CXA113" s="56"/>
      <c r="CXB113" s="57"/>
      <c r="CXC113" s="57"/>
      <c r="CXD113" s="58"/>
      <c r="CXE113" s="49"/>
      <c r="CXF113" s="50"/>
      <c r="CXG113" s="49"/>
      <c r="CXH113" s="109"/>
      <c r="CXI113" s="52"/>
      <c r="CXJ113" s="52"/>
      <c r="CXK113" s="55"/>
      <c r="CXL113" s="55"/>
      <c r="CXM113" s="55"/>
      <c r="CXN113" s="51"/>
      <c r="CXO113" s="51"/>
      <c r="CXP113" s="51"/>
      <c r="CXQ113" s="56"/>
      <c r="CXR113" s="57"/>
      <c r="CXS113" s="57"/>
      <c r="CXT113" s="58"/>
      <c r="CXU113" s="49"/>
      <c r="CXV113" s="50"/>
      <c r="CXW113" s="49"/>
      <c r="CXX113" s="109"/>
      <c r="CXY113" s="52"/>
      <c r="CXZ113" s="52"/>
      <c r="CYA113" s="55"/>
      <c r="CYB113" s="55"/>
      <c r="CYC113" s="55"/>
      <c r="CYD113" s="51"/>
      <c r="CYE113" s="51"/>
      <c r="CYF113" s="51"/>
      <c r="CYG113" s="56"/>
      <c r="CYH113" s="57"/>
      <c r="CYI113" s="57"/>
      <c r="CYJ113" s="58"/>
      <c r="CYK113" s="49"/>
      <c r="CYL113" s="50"/>
      <c r="CYM113" s="49"/>
      <c r="CYN113" s="109"/>
      <c r="CYO113" s="52"/>
      <c r="CYP113" s="52"/>
      <c r="CYQ113" s="55"/>
      <c r="CYR113" s="55"/>
      <c r="CYS113" s="55"/>
      <c r="CYT113" s="51"/>
      <c r="CYU113" s="51"/>
      <c r="CYV113" s="51"/>
      <c r="CYW113" s="56"/>
      <c r="CYX113" s="57"/>
      <c r="CYY113" s="57"/>
      <c r="CYZ113" s="58"/>
      <c r="CZA113" s="49"/>
      <c r="CZB113" s="50"/>
      <c r="CZC113" s="49"/>
      <c r="CZD113" s="109"/>
      <c r="CZE113" s="52"/>
      <c r="CZF113" s="52"/>
      <c r="CZG113" s="55"/>
      <c r="CZH113" s="55"/>
      <c r="CZI113" s="55"/>
      <c r="CZJ113" s="51"/>
      <c r="CZK113" s="51"/>
      <c r="CZL113" s="51"/>
      <c r="CZM113" s="56"/>
      <c r="CZN113" s="57"/>
      <c r="CZO113" s="57"/>
      <c r="CZP113" s="58"/>
      <c r="CZQ113" s="49"/>
      <c r="CZR113" s="50"/>
      <c r="CZS113" s="49"/>
      <c r="CZT113" s="109"/>
      <c r="CZU113" s="52"/>
      <c r="CZV113" s="52"/>
      <c r="CZW113" s="55"/>
      <c r="CZX113" s="55"/>
      <c r="CZY113" s="55"/>
      <c r="CZZ113" s="51"/>
      <c r="DAA113" s="51"/>
      <c r="DAB113" s="51"/>
      <c r="DAC113" s="56"/>
      <c r="DAD113" s="57"/>
      <c r="DAE113" s="57"/>
      <c r="DAF113" s="58"/>
      <c r="DAG113" s="49"/>
      <c r="DAH113" s="50"/>
      <c r="DAI113" s="49"/>
      <c r="DAJ113" s="109"/>
      <c r="DAK113" s="52"/>
      <c r="DAL113" s="52"/>
      <c r="DAM113" s="55"/>
      <c r="DAN113" s="55"/>
      <c r="DAO113" s="55"/>
      <c r="DAP113" s="51"/>
      <c r="DAQ113" s="51"/>
      <c r="DAR113" s="51"/>
      <c r="DAS113" s="56"/>
      <c r="DAT113" s="57"/>
      <c r="DAU113" s="57"/>
      <c r="DAV113" s="58"/>
      <c r="DAW113" s="49"/>
      <c r="DAX113" s="50"/>
      <c r="DAY113" s="49"/>
      <c r="DAZ113" s="109"/>
      <c r="DBA113" s="52"/>
      <c r="DBB113" s="52"/>
      <c r="DBC113" s="55"/>
      <c r="DBD113" s="55"/>
      <c r="DBE113" s="55"/>
      <c r="DBF113" s="51"/>
      <c r="DBG113" s="51"/>
      <c r="DBH113" s="51"/>
      <c r="DBI113" s="56"/>
      <c r="DBJ113" s="57"/>
      <c r="DBK113" s="57"/>
      <c r="DBL113" s="58"/>
      <c r="DBM113" s="49"/>
      <c r="DBN113" s="50"/>
      <c r="DBO113" s="49"/>
      <c r="DBP113" s="109"/>
      <c r="DBQ113" s="52"/>
      <c r="DBR113" s="52"/>
      <c r="DBS113" s="55"/>
      <c r="DBT113" s="55"/>
      <c r="DBU113" s="55"/>
      <c r="DBV113" s="51"/>
      <c r="DBW113" s="51"/>
      <c r="DBX113" s="51"/>
      <c r="DBY113" s="56"/>
      <c r="DBZ113" s="57"/>
      <c r="DCA113" s="57"/>
      <c r="DCB113" s="58"/>
      <c r="DCC113" s="49"/>
      <c r="DCD113" s="50"/>
      <c r="DCE113" s="49"/>
      <c r="DCF113" s="109"/>
      <c r="DCG113" s="52"/>
      <c r="DCH113" s="52"/>
      <c r="DCI113" s="55"/>
      <c r="DCJ113" s="55"/>
      <c r="DCK113" s="55"/>
      <c r="DCL113" s="51"/>
      <c r="DCM113" s="51"/>
      <c r="DCN113" s="51"/>
      <c r="DCO113" s="56"/>
      <c r="DCP113" s="57"/>
      <c r="DCQ113" s="57"/>
      <c r="DCR113" s="58"/>
      <c r="DCS113" s="49"/>
      <c r="DCT113" s="50"/>
      <c r="DCU113" s="49"/>
      <c r="DCV113" s="109"/>
      <c r="DCW113" s="52"/>
      <c r="DCX113" s="52"/>
      <c r="DCY113" s="55"/>
      <c r="DCZ113" s="55"/>
      <c r="DDA113" s="55"/>
      <c r="DDB113" s="51"/>
      <c r="DDC113" s="51"/>
      <c r="DDD113" s="51"/>
      <c r="DDE113" s="56"/>
      <c r="DDF113" s="57"/>
      <c r="DDG113" s="57"/>
      <c r="DDH113" s="58"/>
      <c r="DDI113" s="49"/>
      <c r="DDJ113" s="50"/>
      <c r="DDK113" s="49"/>
      <c r="DDL113" s="109"/>
      <c r="DDM113" s="52"/>
      <c r="DDN113" s="52"/>
      <c r="DDO113" s="55"/>
      <c r="DDP113" s="55"/>
      <c r="DDQ113" s="55"/>
      <c r="DDR113" s="51"/>
      <c r="DDS113" s="51"/>
      <c r="DDT113" s="51"/>
      <c r="DDU113" s="56"/>
      <c r="DDV113" s="57"/>
      <c r="DDW113" s="57"/>
      <c r="DDX113" s="58"/>
      <c r="DDY113" s="49"/>
      <c r="DDZ113" s="50"/>
      <c r="DEA113" s="49"/>
      <c r="DEB113" s="109"/>
      <c r="DEC113" s="52"/>
      <c r="DED113" s="52"/>
      <c r="DEE113" s="55"/>
      <c r="DEF113" s="55"/>
      <c r="DEG113" s="55"/>
      <c r="DEH113" s="51"/>
      <c r="DEI113" s="51"/>
      <c r="DEJ113" s="51"/>
      <c r="DEK113" s="56"/>
      <c r="DEL113" s="57"/>
      <c r="DEM113" s="57"/>
      <c r="DEN113" s="58"/>
      <c r="DEO113" s="49"/>
      <c r="DEP113" s="50"/>
      <c r="DEQ113" s="49"/>
      <c r="DER113" s="109"/>
      <c r="DES113" s="52"/>
      <c r="DET113" s="52"/>
      <c r="DEU113" s="55"/>
      <c r="DEV113" s="55"/>
      <c r="DEW113" s="55"/>
      <c r="DEX113" s="51"/>
      <c r="DEY113" s="51"/>
      <c r="DEZ113" s="51"/>
      <c r="DFA113" s="56"/>
      <c r="DFB113" s="57"/>
      <c r="DFC113" s="57"/>
      <c r="DFD113" s="58"/>
      <c r="DFE113" s="49"/>
      <c r="DFF113" s="50"/>
      <c r="DFG113" s="49"/>
      <c r="DFH113" s="109"/>
      <c r="DFI113" s="52"/>
      <c r="DFJ113" s="52"/>
      <c r="DFK113" s="55"/>
      <c r="DFL113" s="55"/>
      <c r="DFM113" s="55"/>
      <c r="DFN113" s="51"/>
      <c r="DFO113" s="51"/>
      <c r="DFP113" s="51"/>
      <c r="DFQ113" s="56"/>
      <c r="DFR113" s="57"/>
      <c r="DFS113" s="57"/>
      <c r="DFT113" s="58"/>
      <c r="DFU113" s="49"/>
      <c r="DFV113" s="50"/>
      <c r="DFW113" s="49"/>
      <c r="DFX113" s="109"/>
      <c r="DFY113" s="52"/>
      <c r="DFZ113" s="52"/>
      <c r="DGA113" s="55"/>
      <c r="DGB113" s="55"/>
      <c r="DGC113" s="55"/>
      <c r="DGD113" s="51"/>
      <c r="DGE113" s="51"/>
      <c r="DGF113" s="51"/>
      <c r="DGG113" s="56"/>
      <c r="DGH113" s="57"/>
      <c r="DGI113" s="57"/>
      <c r="DGJ113" s="58"/>
      <c r="DGK113" s="49"/>
      <c r="DGL113" s="50"/>
      <c r="DGM113" s="49"/>
      <c r="DGN113" s="109"/>
      <c r="DGO113" s="52"/>
      <c r="DGP113" s="52"/>
      <c r="DGQ113" s="55"/>
      <c r="DGR113" s="55"/>
      <c r="DGS113" s="55"/>
      <c r="DGT113" s="51"/>
      <c r="DGU113" s="51"/>
      <c r="DGV113" s="51"/>
      <c r="DGW113" s="56"/>
      <c r="DGX113" s="57"/>
      <c r="DGY113" s="57"/>
      <c r="DGZ113" s="58"/>
      <c r="DHA113" s="49"/>
      <c r="DHB113" s="50"/>
      <c r="DHC113" s="49"/>
      <c r="DHD113" s="109"/>
      <c r="DHE113" s="52"/>
      <c r="DHF113" s="52"/>
      <c r="DHG113" s="55"/>
      <c r="DHH113" s="55"/>
      <c r="DHI113" s="55"/>
      <c r="DHJ113" s="51"/>
      <c r="DHK113" s="51"/>
      <c r="DHL113" s="51"/>
      <c r="DHM113" s="56"/>
      <c r="DHN113" s="57"/>
      <c r="DHO113" s="57"/>
      <c r="DHP113" s="58"/>
      <c r="DHQ113" s="49"/>
      <c r="DHR113" s="50"/>
      <c r="DHS113" s="49"/>
      <c r="DHT113" s="109"/>
      <c r="DHU113" s="52"/>
      <c r="DHV113" s="52"/>
      <c r="DHW113" s="55"/>
      <c r="DHX113" s="55"/>
      <c r="DHY113" s="55"/>
      <c r="DHZ113" s="51"/>
      <c r="DIA113" s="51"/>
      <c r="DIB113" s="51"/>
      <c r="DIC113" s="56"/>
      <c r="DID113" s="57"/>
      <c r="DIE113" s="57"/>
      <c r="DIF113" s="58"/>
      <c r="DIG113" s="49"/>
      <c r="DIH113" s="50"/>
      <c r="DII113" s="49"/>
      <c r="DIJ113" s="109"/>
      <c r="DIK113" s="52"/>
      <c r="DIL113" s="52"/>
      <c r="DIM113" s="55"/>
      <c r="DIN113" s="55"/>
      <c r="DIO113" s="55"/>
      <c r="DIP113" s="51"/>
      <c r="DIQ113" s="51"/>
      <c r="DIR113" s="51"/>
      <c r="DIS113" s="56"/>
      <c r="DIT113" s="57"/>
      <c r="DIU113" s="57"/>
      <c r="DIV113" s="58"/>
      <c r="DIW113" s="49"/>
      <c r="DIX113" s="50"/>
      <c r="DIY113" s="49"/>
      <c r="DIZ113" s="109"/>
      <c r="DJA113" s="52"/>
      <c r="DJB113" s="52"/>
      <c r="DJC113" s="55"/>
      <c r="DJD113" s="55"/>
      <c r="DJE113" s="55"/>
      <c r="DJF113" s="51"/>
      <c r="DJG113" s="51"/>
      <c r="DJH113" s="51"/>
      <c r="DJI113" s="56"/>
      <c r="DJJ113" s="57"/>
      <c r="DJK113" s="57"/>
      <c r="DJL113" s="58"/>
      <c r="DJM113" s="49"/>
      <c r="DJN113" s="50"/>
      <c r="DJO113" s="49"/>
      <c r="DJP113" s="109"/>
      <c r="DJQ113" s="52"/>
      <c r="DJR113" s="52"/>
      <c r="DJS113" s="55"/>
      <c r="DJT113" s="55"/>
      <c r="DJU113" s="55"/>
      <c r="DJV113" s="51"/>
      <c r="DJW113" s="51"/>
      <c r="DJX113" s="51"/>
      <c r="DJY113" s="56"/>
      <c r="DJZ113" s="57"/>
      <c r="DKA113" s="57"/>
      <c r="DKB113" s="58"/>
      <c r="DKC113" s="49"/>
      <c r="DKD113" s="50"/>
      <c r="DKE113" s="49"/>
      <c r="DKF113" s="109"/>
      <c r="DKG113" s="52"/>
      <c r="DKH113" s="52"/>
      <c r="DKI113" s="55"/>
      <c r="DKJ113" s="55"/>
      <c r="DKK113" s="55"/>
      <c r="DKL113" s="51"/>
      <c r="DKM113" s="51"/>
      <c r="DKN113" s="51"/>
      <c r="DKO113" s="56"/>
      <c r="DKP113" s="57"/>
      <c r="DKQ113" s="57"/>
      <c r="DKR113" s="58"/>
      <c r="DKS113" s="49"/>
      <c r="DKT113" s="50"/>
      <c r="DKU113" s="49"/>
      <c r="DKV113" s="109"/>
      <c r="DKW113" s="52"/>
      <c r="DKX113" s="52"/>
      <c r="DKY113" s="55"/>
      <c r="DKZ113" s="55"/>
      <c r="DLA113" s="55"/>
      <c r="DLB113" s="51"/>
      <c r="DLC113" s="51"/>
      <c r="DLD113" s="51"/>
      <c r="DLE113" s="56"/>
      <c r="DLF113" s="57"/>
      <c r="DLG113" s="57"/>
      <c r="DLH113" s="58"/>
      <c r="DLI113" s="49"/>
      <c r="DLJ113" s="50"/>
      <c r="DLK113" s="49"/>
      <c r="DLL113" s="109"/>
      <c r="DLM113" s="52"/>
      <c r="DLN113" s="52"/>
      <c r="DLO113" s="55"/>
      <c r="DLP113" s="55"/>
      <c r="DLQ113" s="55"/>
      <c r="DLR113" s="51"/>
      <c r="DLS113" s="51"/>
      <c r="DLT113" s="51"/>
      <c r="DLU113" s="56"/>
      <c r="DLV113" s="57"/>
      <c r="DLW113" s="57"/>
      <c r="DLX113" s="58"/>
      <c r="DLY113" s="49"/>
      <c r="DLZ113" s="50"/>
      <c r="DMA113" s="49"/>
      <c r="DMB113" s="109"/>
      <c r="DMC113" s="52"/>
      <c r="DMD113" s="52"/>
      <c r="DME113" s="55"/>
      <c r="DMF113" s="55"/>
      <c r="DMG113" s="55"/>
      <c r="DMH113" s="51"/>
      <c r="DMI113" s="51"/>
      <c r="DMJ113" s="51"/>
      <c r="DMK113" s="56"/>
      <c r="DML113" s="57"/>
      <c r="DMM113" s="57"/>
      <c r="DMN113" s="58"/>
      <c r="DMO113" s="49"/>
      <c r="DMP113" s="50"/>
      <c r="DMQ113" s="49"/>
      <c r="DMR113" s="109"/>
      <c r="DMS113" s="52"/>
      <c r="DMT113" s="52"/>
      <c r="DMU113" s="55"/>
      <c r="DMV113" s="55"/>
      <c r="DMW113" s="55"/>
      <c r="DMX113" s="51"/>
      <c r="DMY113" s="51"/>
      <c r="DMZ113" s="51"/>
      <c r="DNA113" s="56"/>
      <c r="DNB113" s="57"/>
      <c r="DNC113" s="57"/>
      <c r="DND113" s="58"/>
      <c r="DNE113" s="49"/>
      <c r="DNF113" s="50"/>
      <c r="DNG113" s="49"/>
      <c r="DNH113" s="109"/>
      <c r="DNI113" s="52"/>
      <c r="DNJ113" s="52"/>
      <c r="DNK113" s="55"/>
      <c r="DNL113" s="55"/>
      <c r="DNM113" s="55"/>
      <c r="DNN113" s="51"/>
      <c r="DNO113" s="51"/>
      <c r="DNP113" s="51"/>
      <c r="DNQ113" s="56"/>
      <c r="DNR113" s="57"/>
      <c r="DNS113" s="57"/>
      <c r="DNT113" s="58"/>
      <c r="DNU113" s="49"/>
      <c r="DNV113" s="50"/>
      <c r="DNW113" s="49"/>
      <c r="DNX113" s="109"/>
      <c r="DNY113" s="52"/>
      <c r="DNZ113" s="52"/>
      <c r="DOA113" s="55"/>
      <c r="DOB113" s="55"/>
      <c r="DOC113" s="55"/>
      <c r="DOD113" s="51"/>
      <c r="DOE113" s="51"/>
      <c r="DOF113" s="51"/>
      <c r="DOG113" s="56"/>
      <c r="DOH113" s="57"/>
      <c r="DOI113" s="57"/>
      <c r="DOJ113" s="58"/>
      <c r="DOK113" s="49"/>
      <c r="DOL113" s="50"/>
      <c r="DOM113" s="49"/>
      <c r="DON113" s="109"/>
      <c r="DOO113" s="52"/>
      <c r="DOP113" s="52"/>
      <c r="DOQ113" s="55"/>
      <c r="DOR113" s="55"/>
      <c r="DOS113" s="55"/>
      <c r="DOT113" s="51"/>
      <c r="DOU113" s="51"/>
      <c r="DOV113" s="51"/>
      <c r="DOW113" s="56"/>
      <c r="DOX113" s="57"/>
      <c r="DOY113" s="57"/>
      <c r="DOZ113" s="58"/>
      <c r="DPA113" s="49"/>
      <c r="DPB113" s="50"/>
      <c r="DPC113" s="49"/>
      <c r="DPD113" s="109"/>
      <c r="DPE113" s="52"/>
      <c r="DPF113" s="52"/>
      <c r="DPG113" s="55"/>
      <c r="DPH113" s="55"/>
      <c r="DPI113" s="55"/>
      <c r="DPJ113" s="51"/>
      <c r="DPK113" s="51"/>
      <c r="DPL113" s="51"/>
      <c r="DPM113" s="56"/>
      <c r="DPN113" s="57"/>
      <c r="DPO113" s="57"/>
      <c r="DPP113" s="58"/>
      <c r="DPQ113" s="49"/>
      <c r="DPR113" s="50"/>
      <c r="DPS113" s="49"/>
      <c r="DPT113" s="109"/>
      <c r="DPU113" s="52"/>
      <c r="DPV113" s="52"/>
      <c r="DPW113" s="55"/>
      <c r="DPX113" s="55"/>
      <c r="DPY113" s="55"/>
      <c r="DPZ113" s="51"/>
      <c r="DQA113" s="51"/>
      <c r="DQB113" s="51"/>
      <c r="DQC113" s="56"/>
      <c r="DQD113" s="57"/>
      <c r="DQE113" s="57"/>
      <c r="DQF113" s="58"/>
      <c r="DQG113" s="49"/>
      <c r="DQH113" s="50"/>
      <c r="DQI113" s="49"/>
      <c r="DQJ113" s="109"/>
      <c r="DQK113" s="52"/>
      <c r="DQL113" s="52"/>
      <c r="DQM113" s="55"/>
      <c r="DQN113" s="55"/>
      <c r="DQO113" s="55"/>
      <c r="DQP113" s="51"/>
      <c r="DQQ113" s="51"/>
      <c r="DQR113" s="51"/>
      <c r="DQS113" s="56"/>
      <c r="DQT113" s="57"/>
      <c r="DQU113" s="57"/>
      <c r="DQV113" s="58"/>
      <c r="DQW113" s="49"/>
      <c r="DQX113" s="50"/>
      <c r="DQY113" s="49"/>
      <c r="DQZ113" s="109"/>
      <c r="DRA113" s="52"/>
      <c r="DRB113" s="52"/>
      <c r="DRC113" s="55"/>
      <c r="DRD113" s="55"/>
      <c r="DRE113" s="55"/>
      <c r="DRF113" s="51"/>
      <c r="DRG113" s="51"/>
      <c r="DRH113" s="51"/>
      <c r="DRI113" s="56"/>
      <c r="DRJ113" s="57"/>
      <c r="DRK113" s="57"/>
      <c r="DRL113" s="58"/>
      <c r="DRM113" s="49"/>
      <c r="DRN113" s="50"/>
      <c r="DRO113" s="49"/>
      <c r="DRP113" s="109"/>
      <c r="DRQ113" s="52"/>
      <c r="DRR113" s="52"/>
      <c r="DRS113" s="55"/>
      <c r="DRT113" s="55"/>
      <c r="DRU113" s="55"/>
      <c r="DRV113" s="51"/>
      <c r="DRW113" s="51"/>
      <c r="DRX113" s="51"/>
      <c r="DRY113" s="56"/>
      <c r="DRZ113" s="57"/>
      <c r="DSA113" s="57"/>
      <c r="DSB113" s="58"/>
      <c r="DSC113" s="49"/>
      <c r="DSD113" s="50"/>
      <c r="DSE113" s="49"/>
      <c r="DSF113" s="109"/>
      <c r="DSG113" s="52"/>
      <c r="DSH113" s="52"/>
      <c r="DSI113" s="55"/>
      <c r="DSJ113" s="55"/>
      <c r="DSK113" s="55"/>
      <c r="DSL113" s="51"/>
      <c r="DSM113" s="51"/>
      <c r="DSN113" s="51"/>
      <c r="DSO113" s="56"/>
      <c r="DSP113" s="57"/>
      <c r="DSQ113" s="57"/>
      <c r="DSR113" s="58"/>
      <c r="DSS113" s="49"/>
      <c r="DST113" s="50"/>
      <c r="DSU113" s="49"/>
      <c r="DSV113" s="109"/>
      <c r="DSW113" s="52"/>
      <c r="DSX113" s="52"/>
      <c r="DSY113" s="55"/>
      <c r="DSZ113" s="55"/>
      <c r="DTA113" s="55"/>
      <c r="DTB113" s="51"/>
      <c r="DTC113" s="51"/>
      <c r="DTD113" s="51"/>
      <c r="DTE113" s="56"/>
      <c r="DTF113" s="57"/>
      <c r="DTG113" s="57"/>
      <c r="DTH113" s="58"/>
      <c r="DTI113" s="49"/>
      <c r="DTJ113" s="50"/>
      <c r="DTK113" s="49"/>
      <c r="DTL113" s="109"/>
      <c r="DTM113" s="52"/>
      <c r="DTN113" s="52"/>
      <c r="DTO113" s="55"/>
      <c r="DTP113" s="55"/>
      <c r="DTQ113" s="55"/>
      <c r="DTR113" s="51"/>
      <c r="DTS113" s="51"/>
      <c r="DTT113" s="51"/>
      <c r="DTU113" s="56"/>
      <c r="DTV113" s="57"/>
      <c r="DTW113" s="57"/>
      <c r="DTX113" s="58"/>
      <c r="DTY113" s="49"/>
      <c r="DTZ113" s="50"/>
      <c r="DUA113" s="49"/>
      <c r="DUB113" s="109"/>
      <c r="DUC113" s="52"/>
      <c r="DUD113" s="52"/>
      <c r="DUE113" s="55"/>
      <c r="DUF113" s="55"/>
      <c r="DUG113" s="55"/>
      <c r="DUH113" s="51"/>
      <c r="DUI113" s="51"/>
      <c r="DUJ113" s="51"/>
      <c r="DUK113" s="56"/>
      <c r="DUL113" s="57"/>
      <c r="DUM113" s="57"/>
      <c r="DUN113" s="58"/>
      <c r="DUO113" s="49"/>
      <c r="DUP113" s="50"/>
      <c r="DUQ113" s="49"/>
      <c r="DUR113" s="109"/>
      <c r="DUS113" s="52"/>
      <c r="DUT113" s="52"/>
      <c r="DUU113" s="55"/>
      <c r="DUV113" s="55"/>
      <c r="DUW113" s="55"/>
      <c r="DUX113" s="51"/>
      <c r="DUY113" s="51"/>
      <c r="DUZ113" s="51"/>
      <c r="DVA113" s="56"/>
      <c r="DVB113" s="57"/>
      <c r="DVC113" s="57"/>
      <c r="DVD113" s="58"/>
      <c r="DVE113" s="49"/>
      <c r="DVF113" s="50"/>
      <c r="DVG113" s="49"/>
      <c r="DVH113" s="109"/>
      <c r="DVI113" s="52"/>
      <c r="DVJ113" s="52"/>
      <c r="DVK113" s="55"/>
      <c r="DVL113" s="55"/>
      <c r="DVM113" s="55"/>
      <c r="DVN113" s="51"/>
      <c r="DVO113" s="51"/>
      <c r="DVP113" s="51"/>
      <c r="DVQ113" s="56"/>
      <c r="DVR113" s="57"/>
      <c r="DVS113" s="57"/>
      <c r="DVT113" s="58"/>
      <c r="DVU113" s="49"/>
      <c r="DVV113" s="50"/>
      <c r="DVW113" s="49"/>
      <c r="DVX113" s="109"/>
      <c r="DVY113" s="52"/>
      <c r="DVZ113" s="52"/>
      <c r="DWA113" s="55"/>
      <c r="DWB113" s="55"/>
      <c r="DWC113" s="55"/>
      <c r="DWD113" s="51"/>
      <c r="DWE113" s="51"/>
      <c r="DWF113" s="51"/>
      <c r="DWG113" s="56"/>
      <c r="DWH113" s="57"/>
      <c r="DWI113" s="57"/>
      <c r="DWJ113" s="58"/>
      <c r="DWK113" s="49"/>
      <c r="DWL113" s="50"/>
      <c r="DWM113" s="49"/>
      <c r="DWN113" s="109"/>
      <c r="DWO113" s="52"/>
      <c r="DWP113" s="52"/>
      <c r="DWQ113" s="55"/>
      <c r="DWR113" s="55"/>
      <c r="DWS113" s="55"/>
      <c r="DWT113" s="51"/>
      <c r="DWU113" s="51"/>
      <c r="DWV113" s="51"/>
      <c r="DWW113" s="56"/>
      <c r="DWX113" s="57"/>
      <c r="DWY113" s="57"/>
      <c r="DWZ113" s="58"/>
      <c r="DXA113" s="49"/>
      <c r="DXB113" s="50"/>
      <c r="DXC113" s="49"/>
      <c r="DXD113" s="109"/>
      <c r="DXE113" s="52"/>
      <c r="DXF113" s="52"/>
      <c r="DXG113" s="55"/>
      <c r="DXH113" s="55"/>
      <c r="DXI113" s="55"/>
      <c r="DXJ113" s="51"/>
      <c r="DXK113" s="51"/>
      <c r="DXL113" s="51"/>
      <c r="DXM113" s="56"/>
      <c r="DXN113" s="57"/>
      <c r="DXO113" s="57"/>
      <c r="DXP113" s="58"/>
      <c r="DXQ113" s="49"/>
      <c r="DXR113" s="50"/>
      <c r="DXS113" s="49"/>
      <c r="DXT113" s="109"/>
      <c r="DXU113" s="52"/>
      <c r="DXV113" s="52"/>
      <c r="DXW113" s="55"/>
      <c r="DXX113" s="55"/>
      <c r="DXY113" s="55"/>
      <c r="DXZ113" s="51"/>
      <c r="DYA113" s="51"/>
      <c r="DYB113" s="51"/>
      <c r="DYC113" s="56"/>
      <c r="DYD113" s="57"/>
      <c r="DYE113" s="57"/>
      <c r="DYF113" s="58"/>
      <c r="DYG113" s="49"/>
      <c r="DYH113" s="50"/>
      <c r="DYI113" s="49"/>
      <c r="DYJ113" s="109"/>
      <c r="DYK113" s="52"/>
      <c r="DYL113" s="52"/>
      <c r="DYM113" s="55"/>
      <c r="DYN113" s="55"/>
      <c r="DYO113" s="55"/>
      <c r="DYP113" s="51"/>
      <c r="DYQ113" s="51"/>
      <c r="DYR113" s="51"/>
      <c r="DYS113" s="56"/>
      <c r="DYT113" s="57"/>
      <c r="DYU113" s="57"/>
      <c r="DYV113" s="58"/>
      <c r="DYW113" s="49"/>
      <c r="DYX113" s="50"/>
      <c r="DYY113" s="49"/>
      <c r="DYZ113" s="109"/>
      <c r="DZA113" s="52"/>
      <c r="DZB113" s="52"/>
      <c r="DZC113" s="55"/>
      <c r="DZD113" s="55"/>
      <c r="DZE113" s="55"/>
      <c r="DZF113" s="51"/>
      <c r="DZG113" s="51"/>
      <c r="DZH113" s="51"/>
      <c r="DZI113" s="56"/>
      <c r="DZJ113" s="57"/>
      <c r="DZK113" s="57"/>
      <c r="DZL113" s="58"/>
      <c r="DZM113" s="49"/>
      <c r="DZN113" s="50"/>
      <c r="DZO113" s="49"/>
      <c r="DZP113" s="109"/>
      <c r="DZQ113" s="52"/>
      <c r="DZR113" s="52"/>
      <c r="DZS113" s="55"/>
      <c r="DZT113" s="55"/>
      <c r="DZU113" s="55"/>
      <c r="DZV113" s="51"/>
      <c r="DZW113" s="51"/>
      <c r="DZX113" s="51"/>
      <c r="DZY113" s="56"/>
      <c r="DZZ113" s="57"/>
      <c r="EAA113" s="57"/>
      <c r="EAB113" s="58"/>
      <c r="EAC113" s="49"/>
      <c r="EAD113" s="50"/>
      <c r="EAE113" s="49"/>
      <c r="EAF113" s="109"/>
      <c r="EAG113" s="52"/>
      <c r="EAH113" s="52"/>
      <c r="EAI113" s="55"/>
      <c r="EAJ113" s="55"/>
      <c r="EAK113" s="55"/>
      <c r="EAL113" s="51"/>
      <c r="EAM113" s="51"/>
      <c r="EAN113" s="51"/>
      <c r="EAO113" s="56"/>
      <c r="EAP113" s="57"/>
      <c r="EAQ113" s="57"/>
      <c r="EAR113" s="58"/>
      <c r="EAS113" s="49"/>
      <c r="EAT113" s="50"/>
      <c r="EAU113" s="49"/>
      <c r="EAV113" s="109"/>
      <c r="EAW113" s="52"/>
      <c r="EAX113" s="52"/>
      <c r="EAY113" s="55"/>
      <c r="EAZ113" s="55"/>
      <c r="EBA113" s="55"/>
      <c r="EBB113" s="51"/>
      <c r="EBC113" s="51"/>
      <c r="EBD113" s="51"/>
      <c r="EBE113" s="56"/>
      <c r="EBF113" s="57"/>
      <c r="EBG113" s="57"/>
      <c r="EBH113" s="58"/>
      <c r="EBI113" s="49"/>
      <c r="EBJ113" s="50"/>
      <c r="EBK113" s="49"/>
      <c r="EBL113" s="109"/>
      <c r="EBM113" s="52"/>
      <c r="EBN113" s="52"/>
      <c r="EBO113" s="55"/>
      <c r="EBP113" s="55"/>
      <c r="EBQ113" s="55"/>
      <c r="EBR113" s="51"/>
      <c r="EBS113" s="51"/>
      <c r="EBT113" s="51"/>
      <c r="EBU113" s="56"/>
      <c r="EBV113" s="57"/>
      <c r="EBW113" s="57"/>
      <c r="EBX113" s="58"/>
      <c r="EBY113" s="49"/>
      <c r="EBZ113" s="50"/>
      <c r="ECA113" s="49"/>
      <c r="ECB113" s="109"/>
      <c r="ECC113" s="52"/>
      <c r="ECD113" s="52"/>
      <c r="ECE113" s="55"/>
      <c r="ECF113" s="55"/>
      <c r="ECG113" s="55"/>
      <c r="ECH113" s="51"/>
      <c r="ECI113" s="51"/>
      <c r="ECJ113" s="51"/>
      <c r="ECK113" s="56"/>
      <c r="ECL113" s="57"/>
      <c r="ECM113" s="57"/>
      <c r="ECN113" s="58"/>
      <c r="ECO113" s="49"/>
      <c r="ECP113" s="50"/>
      <c r="ECQ113" s="49"/>
      <c r="ECR113" s="109"/>
      <c r="ECS113" s="52"/>
      <c r="ECT113" s="52"/>
      <c r="ECU113" s="55"/>
      <c r="ECV113" s="55"/>
      <c r="ECW113" s="55"/>
      <c r="ECX113" s="51"/>
      <c r="ECY113" s="51"/>
      <c r="ECZ113" s="51"/>
      <c r="EDA113" s="56"/>
      <c r="EDB113" s="57"/>
      <c r="EDC113" s="57"/>
      <c r="EDD113" s="58"/>
      <c r="EDE113" s="49"/>
      <c r="EDF113" s="50"/>
      <c r="EDG113" s="49"/>
      <c r="EDH113" s="109"/>
      <c r="EDI113" s="52"/>
      <c r="EDJ113" s="52"/>
      <c r="EDK113" s="55"/>
      <c r="EDL113" s="55"/>
      <c r="EDM113" s="55"/>
      <c r="EDN113" s="51"/>
      <c r="EDO113" s="51"/>
      <c r="EDP113" s="51"/>
      <c r="EDQ113" s="56"/>
      <c r="EDR113" s="57"/>
      <c r="EDS113" s="57"/>
      <c r="EDT113" s="58"/>
      <c r="EDU113" s="49"/>
      <c r="EDV113" s="50"/>
      <c r="EDW113" s="49"/>
      <c r="EDX113" s="109"/>
      <c r="EDY113" s="52"/>
      <c r="EDZ113" s="52"/>
      <c r="EEA113" s="55"/>
      <c r="EEB113" s="55"/>
      <c r="EEC113" s="55"/>
      <c r="EED113" s="51"/>
      <c r="EEE113" s="51"/>
      <c r="EEF113" s="51"/>
      <c r="EEG113" s="56"/>
      <c r="EEH113" s="57"/>
      <c r="EEI113" s="57"/>
      <c r="EEJ113" s="58"/>
      <c r="EEK113" s="49"/>
      <c r="EEL113" s="50"/>
      <c r="EEM113" s="49"/>
      <c r="EEN113" s="109"/>
      <c r="EEO113" s="52"/>
      <c r="EEP113" s="52"/>
      <c r="EEQ113" s="55"/>
      <c r="EER113" s="55"/>
      <c r="EES113" s="55"/>
      <c r="EET113" s="51"/>
      <c r="EEU113" s="51"/>
      <c r="EEV113" s="51"/>
      <c r="EEW113" s="56"/>
      <c r="EEX113" s="57"/>
      <c r="EEY113" s="57"/>
      <c r="EEZ113" s="58"/>
      <c r="EFA113" s="49"/>
      <c r="EFB113" s="50"/>
      <c r="EFC113" s="49"/>
      <c r="EFD113" s="109"/>
      <c r="EFE113" s="52"/>
      <c r="EFF113" s="52"/>
      <c r="EFG113" s="55"/>
      <c r="EFH113" s="55"/>
      <c r="EFI113" s="55"/>
      <c r="EFJ113" s="51"/>
      <c r="EFK113" s="51"/>
      <c r="EFL113" s="51"/>
      <c r="EFM113" s="56"/>
      <c r="EFN113" s="57"/>
      <c r="EFO113" s="57"/>
      <c r="EFP113" s="58"/>
      <c r="EFQ113" s="49"/>
      <c r="EFR113" s="50"/>
      <c r="EFS113" s="49"/>
      <c r="EFT113" s="109"/>
      <c r="EFU113" s="52"/>
      <c r="EFV113" s="52"/>
      <c r="EFW113" s="55"/>
      <c r="EFX113" s="55"/>
      <c r="EFY113" s="55"/>
      <c r="EFZ113" s="51"/>
      <c r="EGA113" s="51"/>
      <c r="EGB113" s="51"/>
      <c r="EGC113" s="56"/>
      <c r="EGD113" s="57"/>
      <c r="EGE113" s="57"/>
      <c r="EGF113" s="58"/>
      <c r="EGG113" s="49"/>
      <c r="EGH113" s="50"/>
      <c r="EGI113" s="49"/>
      <c r="EGJ113" s="109"/>
      <c r="EGK113" s="52"/>
      <c r="EGL113" s="52"/>
      <c r="EGM113" s="55"/>
      <c r="EGN113" s="55"/>
      <c r="EGO113" s="55"/>
      <c r="EGP113" s="51"/>
      <c r="EGQ113" s="51"/>
      <c r="EGR113" s="51"/>
      <c r="EGS113" s="56"/>
      <c r="EGT113" s="57"/>
      <c r="EGU113" s="57"/>
      <c r="EGV113" s="58"/>
      <c r="EGW113" s="49"/>
      <c r="EGX113" s="50"/>
      <c r="EGY113" s="49"/>
      <c r="EGZ113" s="109"/>
      <c r="EHA113" s="52"/>
      <c r="EHB113" s="52"/>
      <c r="EHC113" s="55"/>
      <c r="EHD113" s="55"/>
      <c r="EHE113" s="55"/>
      <c r="EHF113" s="51"/>
      <c r="EHG113" s="51"/>
      <c r="EHH113" s="51"/>
      <c r="EHI113" s="56"/>
      <c r="EHJ113" s="57"/>
      <c r="EHK113" s="57"/>
      <c r="EHL113" s="58"/>
      <c r="EHM113" s="49"/>
      <c r="EHN113" s="50"/>
      <c r="EHO113" s="49"/>
      <c r="EHP113" s="109"/>
      <c r="EHQ113" s="52"/>
      <c r="EHR113" s="52"/>
      <c r="EHS113" s="55"/>
      <c r="EHT113" s="55"/>
      <c r="EHU113" s="55"/>
      <c r="EHV113" s="51"/>
      <c r="EHW113" s="51"/>
      <c r="EHX113" s="51"/>
      <c r="EHY113" s="56"/>
      <c r="EHZ113" s="57"/>
      <c r="EIA113" s="57"/>
      <c r="EIB113" s="58"/>
      <c r="EIC113" s="49"/>
      <c r="EID113" s="50"/>
      <c r="EIE113" s="49"/>
      <c r="EIF113" s="109"/>
      <c r="EIG113" s="52"/>
      <c r="EIH113" s="52"/>
      <c r="EII113" s="55"/>
      <c r="EIJ113" s="55"/>
      <c r="EIK113" s="55"/>
      <c r="EIL113" s="51"/>
      <c r="EIM113" s="51"/>
      <c r="EIN113" s="51"/>
      <c r="EIO113" s="56"/>
      <c r="EIP113" s="57"/>
      <c r="EIQ113" s="57"/>
      <c r="EIR113" s="58"/>
      <c r="EIS113" s="49"/>
      <c r="EIT113" s="50"/>
      <c r="EIU113" s="49"/>
      <c r="EIV113" s="109"/>
      <c r="EIW113" s="52"/>
      <c r="EIX113" s="52"/>
      <c r="EIY113" s="55"/>
      <c r="EIZ113" s="55"/>
      <c r="EJA113" s="55"/>
      <c r="EJB113" s="51"/>
      <c r="EJC113" s="51"/>
      <c r="EJD113" s="51"/>
      <c r="EJE113" s="56"/>
      <c r="EJF113" s="57"/>
      <c r="EJG113" s="57"/>
      <c r="EJH113" s="58"/>
      <c r="EJI113" s="49"/>
      <c r="EJJ113" s="50"/>
      <c r="EJK113" s="49"/>
      <c r="EJL113" s="109"/>
      <c r="EJM113" s="52"/>
      <c r="EJN113" s="52"/>
      <c r="EJO113" s="55"/>
      <c r="EJP113" s="55"/>
      <c r="EJQ113" s="55"/>
      <c r="EJR113" s="51"/>
      <c r="EJS113" s="51"/>
      <c r="EJT113" s="51"/>
      <c r="EJU113" s="56"/>
      <c r="EJV113" s="57"/>
      <c r="EJW113" s="57"/>
      <c r="EJX113" s="58"/>
      <c r="EJY113" s="49"/>
      <c r="EJZ113" s="50"/>
      <c r="EKA113" s="49"/>
      <c r="EKB113" s="109"/>
      <c r="EKC113" s="52"/>
      <c r="EKD113" s="52"/>
      <c r="EKE113" s="55"/>
      <c r="EKF113" s="55"/>
      <c r="EKG113" s="55"/>
      <c r="EKH113" s="51"/>
      <c r="EKI113" s="51"/>
      <c r="EKJ113" s="51"/>
      <c r="EKK113" s="56"/>
      <c r="EKL113" s="57"/>
      <c r="EKM113" s="57"/>
      <c r="EKN113" s="58"/>
      <c r="EKO113" s="49"/>
      <c r="EKP113" s="50"/>
      <c r="EKQ113" s="49"/>
      <c r="EKR113" s="109"/>
      <c r="EKS113" s="52"/>
      <c r="EKT113" s="52"/>
      <c r="EKU113" s="55"/>
      <c r="EKV113" s="55"/>
      <c r="EKW113" s="55"/>
      <c r="EKX113" s="51"/>
      <c r="EKY113" s="51"/>
      <c r="EKZ113" s="51"/>
      <c r="ELA113" s="56"/>
      <c r="ELB113" s="57"/>
      <c r="ELC113" s="57"/>
      <c r="ELD113" s="58"/>
      <c r="ELE113" s="49"/>
      <c r="ELF113" s="50"/>
      <c r="ELG113" s="49"/>
      <c r="ELH113" s="109"/>
      <c r="ELI113" s="52"/>
      <c r="ELJ113" s="52"/>
      <c r="ELK113" s="55"/>
      <c r="ELL113" s="55"/>
      <c r="ELM113" s="55"/>
      <c r="ELN113" s="51"/>
      <c r="ELO113" s="51"/>
      <c r="ELP113" s="51"/>
      <c r="ELQ113" s="56"/>
      <c r="ELR113" s="57"/>
      <c r="ELS113" s="57"/>
      <c r="ELT113" s="58"/>
      <c r="ELU113" s="49"/>
      <c r="ELV113" s="50"/>
      <c r="ELW113" s="49"/>
      <c r="ELX113" s="109"/>
      <c r="ELY113" s="52"/>
      <c r="ELZ113" s="52"/>
      <c r="EMA113" s="55"/>
      <c r="EMB113" s="55"/>
      <c r="EMC113" s="55"/>
      <c r="EMD113" s="51"/>
      <c r="EME113" s="51"/>
      <c r="EMF113" s="51"/>
      <c r="EMG113" s="56"/>
      <c r="EMH113" s="57"/>
      <c r="EMI113" s="57"/>
      <c r="EMJ113" s="58"/>
      <c r="EMK113" s="49"/>
      <c r="EML113" s="50"/>
      <c r="EMM113" s="49"/>
      <c r="EMN113" s="109"/>
      <c r="EMO113" s="52"/>
      <c r="EMP113" s="52"/>
      <c r="EMQ113" s="55"/>
      <c r="EMR113" s="55"/>
      <c r="EMS113" s="55"/>
      <c r="EMT113" s="51"/>
      <c r="EMU113" s="51"/>
      <c r="EMV113" s="51"/>
      <c r="EMW113" s="56"/>
      <c r="EMX113" s="57"/>
      <c r="EMY113" s="57"/>
      <c r="EMZ113" s="58"/>
      <c r="ENA113" s="49"/>
      <c r="ENB113" s="50"/>
      <c r="ENC113" s="49"/>
      <c r="END113" s="109"/>
      <c r="ENE113" s="52"/>
      <c r="ENF113" s="52"/>
      <c r="ENG113" s="55"/>
      <c r="ENH113" s="55"/>
      <c r="ENI113" s="55"/>
      <c r="ENJ113" s="51"/>
      <c r="ENK113" s="51"/>
      <c r="ENL113" s="51"/>
      <c r="ENM113" s="56"/>
      <c r="ENN113" s="57"/>
      <c r="ENO113" s="57"/>
      <c r="ENP113" s="58"/>
      <c r="ENQ113" s="49"/>
      <c r="ENR113" s="50"/>
      <c r="ENS113" s="49"/>
      <c r="ENT113" s="109"/>
      <c r="ENU113" s="52"/>
      <c r="ENV113" s="52"/>
      <c r="ENW113" s="55"/>
      <c r="ENX113" s="55"/>
      <c r="ENY113" s="55"/>
      <c r="ENZ113" s="51"/>
      <c r="EOA113" s="51"/>
      <c r="EOB113" s="51"/>
      <c r="EOC113" s="56"/>
      <c r="EOD113" s="57"/>
      <c r="EOE113" s="57"/>
      <c r="EOF113" s="58"/>
      <c r="EOG113" s="49"/>
      <c r="EOH113" s="50"/>
      <c r="EOI113" s="49"/>
      <c r="EOJ113" s="109"/>
      <c r="EOK113" s="52"/>
      <c r="EOL113" s="52"/>
      <c r="EOM113" s="55"/>
      <c r="EON113" s="55"/>
      <c r="EOO113" s="55"/>
      <c r="EOP113" s="51"/>
      <c r="EOQ113" s="51"/>
      <c r="EOR113" s="51"/>
      <c r="EOS113" s="56"/>
      <c r="EOT113" s="57"/>
      <c r="EOU113" s="57"/>
      <c r="EOV113" s="58"/>
      <c r="EOW113" s="49"/>
      <c r="EOX113" s="50"/>
      <c r="EOY113" s="49"/>
      <c r="EOZ113" s="109"/>
      <c r="EPA113" s="52"/>
      <c r="EPB113" s="52"/>
      <c r="EPC113" s="55"/>
      <c r="EPD113" s="55"/>
      <c r="EPE113" s="55"/>
      <c r="EPF113" s="51"/>
      <c r="EPG113" s="51"/>
      <c r="EPH113" s="51"/>
      <c r="EPI113" s="56"/>
      <c r="EPJ113" s="57"/>
      <c r="EPK113" s="57"/>
      <c r="EPL113" s="58"/>
      <c r="EPM113" s="49"/>
      <c r="EPN113" s="50"/>
      <c r="EPO113" s="49"/>
      <c r="EPP113" s="109"/>
      <c r="EPQ113" s="52"/>
      <c r="EPR113" s="52"/>
      <c r="EPS113" s="55"/>
      <c r="EPT113" s="55"/>
      <c r="EPU113" s="55"/>
      <c r="EPV113" s="51"/>
      <c r="EPW113" s="51"/>
      <c r="EPX113" s="51"/>
      <c r="EPY113" s="56"/>
      <c r="EPZ113" s="57"/>
      <c r="EQA113" s="57"/>
      <c r="EQB113" s="58"/>
      <c r="EQC113" s="49"/>
      <c r="EQD113" s="50"/>
      <c r="EQE113" s="49"/>
      <c r="EQF113" s="109"/>
      <c r="EQG113" s="52"/>
      <c r="EQH113" s="52"/>
      <c r="EQI113" s="55"/>
      <c r="EQJ113" s="55"/>
      <c r="EQK113" s="55"/>
      <c r="EQL113" s="51"/>
      <c r="EQM113" s="51"/>
      <c r="EQN113" s="51"/>
      <c r="EQO113" s="56"/>
      <c r="EQP113" s="57"/>
      <c r="EQQ113" s="57"/>
      <c r="EQR113" s="58"/>
      <c r="EQS113" s="49"/>
      <c r="EQT113" s="50"/>
      <c r="EQU113" s="49"/>
      <c r="EQV113" s="109"/>
      <c r="EQW113" s="52"/>
      <c r="EQX113" s="52"/>
      <c r="EQY113" s="55"/>
      <c r="EQZ113" s="55"/>
      <c r="ERA113" s="55"/>
      <c r="ERB113" s="51"/>
      <c r="ERC113" s="51"/>
      <c r="ERD113" s="51"/>
      <c r="ERE113" s="56"/>
      <c r="ERF113" s="57"/>
      <c r="ERG113" s="57"/>
      <c r="ERH113" s="58"/>
      <c r="ERI113" s="49"/>
      <c r="ERJ113" s="50"/>
      <c r="ERK113" s="49"/>
      <c r="ERL113" s="109"/>
      <c r="ERM113" s="52"/>
      <c r="ERN113" s="52"/>
      <c r="ERO113" s="55"/>
      <c r="ERP113" s="55"/>
      <c r="ERQ113" s="55"/>
      <c r="ERR113" s="51"/>
      <c r="ERS113" s="51"/>
      <c r="ERT113" s="51"/>
      <c r="ERU113" s="56"/>
      <c r="ERV113" s="57"/>
      <c r="ERW113" s="57"/>
      <c r="ERX113" s="58"/>
      <c r="ERY113" s="49"/>
      <c r="ERZ113" s="50"/>
      <c r="ESA113" s="49"/>
      <c r="ESB113" s="109"/>
      <c r="ESC113" s="52"/>
      <c r="ESD113" s="52"/>
      <c r="ESE113" s="55"/>
      <c r="ESF113" s="55"/>
      <c r="ESG113" s="55"/>
      <c r="ESH113" s="51"/>
      <c r="ESI113" s="51"/>
      <c r="ESJ113" s="51"/>
      <c r="ESK113" s="56"/>
      <c r="ESL113" s="57"/>
      <c r="ESM113" s="57"/>
      <c r="ESN113" s="58"/>
      <c r="ESO113" s="49"/>
      <c r="ESP113" s="50"/>
      <c r="ESQ113" s="49"/>
      <c r="ESR113" s="109"/>
      <c r="ESS113" s="52"/>
      <c r="EST113" s="52"/>
      <c r="ESU113" s="55"/>
      <c r="ESV113" s="55"/>
      <c r="ESW113" s="55"/>
      <c r="ESX113" s="51"/>
      <c r="ESY113" s="51"/>
      <c r="ESZ113" s="51"/>
      <c r="ETA113" s="56"/>
      <c r="ETB113" s="57"/>
      <c r="ETC113" s="57"/>
      <c r="ETD113" s="58"/>
      <c r="ETE113" s="49"/>
      <c r="ETF113" s="50"/>
      <c r="ETG113" s="49"/>
      <c r="ETH113" s="109"/>
      <c r="ETI113" s="52"/>
      <c r="ETJ113" s="52"/>
      <c r="ETK113" s="55"/>
      <c r="ETL113" s="55"/>
      <c r="ETM113" s="55"/>
      <c r="ETN113" s="51"/>
      <c r="ETO113" s="51"/>
      <c r="ETP113" s="51"/>
      <c r="ETQ113" s="56"/>
      <c r="ETR113" s="57"/>
      <c r="ETS113" s="57"/>
      <c r="ETT113" s="58"/>
      <c r="ETU113" s="49"/>
      <c r="ETV113" s="50"/>
      <c r="ETW113" s="49"/>
      <c r="ETX113" s="109"/>
      <c r="ETY113" s="52"/>
      <c r="ETZ113" s="52"/>
      <c r="EUA113" s="55"/>
      <c r="EUB113" s="55"/>
      <c r="EUC113" s="55"/>
      <c r="EUD113" s="51"/>
      <c r="EUE113" s="51"/>
      <c r="EUF113" s="51"/>
      <c r="EUG113" s="56"/>
      <c r="EUH113" s="57"/>
      <c r="EUI113" s="57"/>
      <c r="EUJ113" s="58"/>
      <c r="EUK113" s="49"/>
      <c r="EUL113" s="50"/>
      <c r="EUM113" s="49"/>
      <c r="EUN113" s="109"/>
      <c r="EUO113" s="52"/>
      <c r="EUP113" s="52"/>
      <c r="EUQ113" s="55"/>
      <c r="EUR113" s="55"/>
      <c r="EUS113" s="55"/>
      <c r="EUT113" s="51"/>
      <c r="EUU113" s="51"/>
      <c r="EUV113" s="51"/>
      <c r="EUW113" s="56"/>
      <c r="EUX113" s="57"/>
      <c r="EUY113" s="57"/>
      <c r="EUZ113" s="58"/>
      <c r="EVA113" s="49"/>
      <c r="EVB113" s="50"/>
      <c r="EVC113" s="49"/>
      <c r="EVD113" s="109"/>
      <c r="EVE113" s="52"/>
      <c r="EVF113" s="52"/>
      <c r="EVG113" s="55"/>
      <c r="EVH113" s="55"/>
      <c r="EVI113" s="55"/>
      <c r="EVJ113" s="51"/>
      <c r="EVK113" s="51"/>
      <c r="EVL113" s="51"/>
      <c r="EVM113" s="56"/>
      <c r="EVN113" s="57"/>
      <c r="EVO113" s="57"/>
      <c r="EVP113" s="58"/>
      <c r="EVQ113" s="49"/>
      <c r="EVR113" s="50"/>
      <c r="EVS113" s="49"/>
      <c r="EVT113" s="109"/>
      <c r="EVU113" s="52"/>
      <c r="EVV113" s="52"/>
      <c r="EVW113" s="55"/>
      <c r="EVX113" s="55"/>
      <c r="EVY113" s="55"/>
      <c r="EVZ113" s="51"/>
      <c r="EWA113" s="51"/>
      <c r="EWB113" s="51"/>
      <c r="EWC113" s="56"/>
      <c r="EWD113" s="57"/>
      <c r="EWE113" s="57"/>
      <c r="EWF113" s="58"/>
      <c r="EWG113" s="49"/>
      <c r="EWH113" s="50"/>
      <c r="EWI113" s="49"/>
      <c r="EWJ113" s="109"/>
      <c r="EWK113" s="52"/>
      <c r="EWL113" s="52"/>
      <c r="EWM113" s="55"/>
      <c r="EWN113" s="55"/>
      <c r="EWO113" s="55"/>
      <c r="EWP113" s="51"/>
      <c r="EWQ113" s="51"/>
      <c r="EWR113" s="51"/>
      <c r="EWS113" s="56"/>
      <c r="EWT113" s="57"/>
      <c r="EWU113" s="57"/>
      <c r="EWV113" s="58"/>
      <c r="EWW113" s="49"/>
      <c r="EWX113" s="50"/>
      <c r="EWY113" s="49"/>
      <c r="EWZ113" s="109"/>
      <c r="EXA113" s="52"/>
      <c r="EXB113" s="52"/>
      <c r="EXC113" s="55"/>
      <c r="EXD113" s="55"/>
      <c r="EXE113" s="55"/>
      <c r="EXF113" s="51"/>
      <c r="EXG113" s="51"/>
      <c r="EXH113" s="51"/>
      <c r="EXI113" s="56"/>
      <c r="EXJ113" s="57"/>
      <c r="EXK113" s="57"/>
      <c r="EXL113" s="58"/>
      <c r="EXM113" s="49"/>
      <c r="EXN113" s="50"/>
      <c r="EXO113" s="49"/>
      <c r="EXP113" s="109"/>
      <c r="EXQ113" s="52"/>
      <c r="EXR113" s="52"/>
      <c r="EXS113" s="55"/>
      <c r="EXT113" s="55"/>
      <c r="EXU113" s="55"/>
      <c r="EXV113" s="51"/>
      <c r="EXW113" s="51"/>
      <c r="EXX113" s="51"/>
      <c r="EXY113" s="56"/>
      <c r="EXZ113" s="57"/>
      <c r="EYA113" s="57"/>
      <c r="EYB113" s="58"/>
      <c r="EYC113" s="49"/>
      <c r="EYD113" s="50"/>
      <c r="EYE113" s="49"/>
      <c r="EYF113" s="109"/>
      <c r="EYG113" s="52"/>
      <c r="EYH113" s="52"/>
      <c r="EYI113" s="55"/>
      <c r="EYJ113" s="55"/>
      <c r="EYK113" s="55"/>
      <c r="EYL113" s="51"/>
      <c r="EYM113" s="51"/>
      <c r="EYN113" s="51"/>
      <c r="EYO113" s="56"/>
      <c r="EYP113" s="57"/>
      <c r="EYQ113" s="57"/>
      <c r="EYR113" s="58"/>
      <c r="EYS113" s="49"/>
      <c r="EYT113" s="50"/>
      <c r="EYU113" s="49"/>
      <c r="EYV113" s="109"/>
      <c r="EYW113" s="52"/>
      <c r="EYX113" s="52"/>
      <c r="EYY113" s="55"/>
      <c r="EYZ113" s="55"/>
      <c r="EZA113" s="55"/>
      <c r="EZB113" s="51"/>
      <c r="EZC113" s="51"/>
      <c r="EZD113" s="51"/>
      <c r="EZE113" s="56"/>
      <c r="EZF113" s="57"/>
      <c r="EZG113" s="57"/>
      <c r="EZH113" s="58"/>
      <c r="EZI113" s="49"/>
      <c r="EZJ113" s="50"/>
      <c r="EZK113" s="49"/>
      <c r="EZL113" s="109"/>
      <c r="EZM113" s="52"/>
      <c r="EZN113" s="52"/>
      <c r="EZO113" s="55"/>
      <c r="EZP113" s="55"/>
      <c r="EZQ113" s="55"/>
      <c r="EZR113" s="51"/>
      <c r="EZS113" s="51"/>
      <c r="EZT113" s="51"/>
      <c r="EZU113" s="56"/>
      <c r="EZV113" s="57"/>
      <c r="EZW113" s="57"/>
      <c r="EZX113" s="58"/>
      <c r="EZY113" s="49"/>
      <c r="EZZ113" s="50"/>
      <c r="FAA113" s="49"/>
      <c r="FAB113" s="109"/>
      <c r="FAC113" s="52"/>
      <c r="FAD113" s="52"/>
      <c r="FAE113" s="55"/>
      <c r="FAF113" s="55"/>
      <c r="FAG113" s="55"/>
      <c r="FAH113" s="51"/>
      <c r="FAI113" s="51"/>
      <c r="FAJ113" s="51"/>
      <c r="FAK113" s="56"/>
      <c r="FAL113" s="57"/>
      <c r="FAM113" s="57"/>
      <c r="FAN113" s="58"/>
      <c r="FAO113" s="49"/>
      <c r="FAP113" s="50"/>
      <c r="FAQ113" s="49"/>
      <c r="FAR113" s="109"/>
      <c r="FAS113" s="52"/>
      <c r="FAT113" s="52"/>
      <c r="FAU113" s="55"/>
      <c r="FAV113" s="55"/>
      <c r="FAW113" s="55"/>
      <c r="FAX113" s="51"/>
      <c r="FAY113" s="51"/>
      <c r="FAZ113" s="51"/>
      <c r="FBA113" s="56"/>
      <c r="FBB113" s="57"/>
      <c r="FBC113" s="57"/>
      <c r="FBD113" s="58"/>
      <c r="FBE113" s="49"/>
      <c r="FBF113" s="50"/>
      <c r="FBG113" s="49"/>
      <c r="FBH113" s="109"/>
      <c r="FBI113" s="52"/>
      <c r="FBJ113" s="52"/>
      <c r="FBK113" s="55"/>
      <c r="FBL113" s="55"/>
      <c r="FBM113" s="55"/>
      <c r="FBN113" s="51"/>
      <c r="FBO113" s="51"/>
      <c r="FBP113" s="51"/>
      <c r="FBQ113" s="56"/>
      <c r="FBR113" s="57"/>
      <c r="FBS113" s="57"/>
      <c r="FBT113" s="58"/>
      <c r="FBU113" s="49"/>
      <c r="FBV113" s="50"/>
      <c r="FBW113" s="49"/>
      <c r="FBX113" s="109"/>
      <c r="FBY113" s="52"/>
      <c r="FBZ113" s="52"/>
      <c r="FCA113" s="55"/>
      <c r="FCB113" s="55"/>
      <c r="FCC113" s="55"/>
      <c r="FCD113" s="51"/>
      <c r="FCE113" s="51"/>
      <c r="FCF113" s="51"/>
      <c r="FCG113" s="56"/>
      <c r="FCH113" s="57"/>
      <c r="FCI113" s="57"/>
      <c r="FCJ113" s="58"/>
      <c r="FCK113" s="49"/>
      <c r="FCL113" s="50"/>
      <c r="FCM113" s="49"/>
      <c r="FCN113" s="109"/>
      <c r="FCO113" s="52"/>
      <c r="FCP113" s="52"/>
      <c r="FCQ113" s="55"/>
      <c r="FCR113" s="55"/>
      <c r="FCS113" s="55"/>
      <c r="FCT113" s="51"/>
      <c r="FCU113" s="51"/>
      <c r="FCV113" s="51"/>
      <c r="FCW113" s="56"/>
      <c r="FCX113" s="57"/>
      <c r="FCY113" s="57"/>
      <c r="FCZ113" s="58"/>
      <c r="FDA113" s="49"/>
      <c r="FDB113" s="50"/>
      <c r="FDC113" s="49"/>
      <c r="FDD113" s="109"/>
      <c r="FDE113" s="52"/>
      <c r="FDF113" s="52"/>
      <c r="FDG113" s="55"/>
      <c r="FDH113" s="55"/>
      <c r="FDI113" s="55"/>
      <c r="FDJ113" s="51"/>
      <c r="FDK113" s="51"/>
      <c r="FDL113" s="51"/>
      <c r="FDM113" s="56"/>
      <c r="FDN113" s="57"/>
      <c r="FDO113" s="57"/>
      <c r="FDP113" s="58"/>
      <c r="FDQ113" s="49"/>
      <c r="FDR113" s="50"/>
      <c r="FDS113" s="49"/>
      <c r="FDT113" s="109"/>
      <c r="FDU113" s="52"/>
      <c r="FDV113" s="52"/>
      <c r="FDW113" s="55"/>
      <c r="FDX113" s="55"/>
      <c r="FDY113" s="55"/>
      <c r="FDZ113" s="51"/>
      <c r="FEA113" s="51"/>
      <c r="FEB113" s="51"/>
      <c r="FEC113" s="56"/>
      <c r="FED113" s="57"/>
      <c r="FEE113" s="57"/>
      <c r="FEF113" s="58"/>
      <c r="FEG113" s="49"/>
      <c r="FEH113" s="50"/>
      <c r="FEI113" s="49"/>
      <c r="FEJ113" s="109"/>
      <c r="FEK113" s="52"/>
      <c r="FEL113" s="52"/>
      <c r="FEM113" s="55"/>
      <c r="FEN113" s="55"/>
      <c r="FEO113" s="55"/>
      <c r="FEP113" s="51"/>
      <c r="FEQ113" s="51"/>
      <c r="FER113" s="51"/>
      <c r="FES113" s="56"/>
      <c r="FET113" s="57"/>
      <c r="FEU113" s="57"/>
      <c r="FEV113" s="58"/>
      <c r="FEW113" s="49"/>
      <c r="FEX113" s="50"/>
      <c r="FEY113" s="49"/>
      <c r="FEZ113" s="109"/>
      <c r="FFA113" s="52"/>
      <c r="FFB113" s="52"/>
      <c r="FFC113" s="55"/>
      <c r="FFD113" s="55"/>
      <c r="FFE113" s="55"/>
      <c r="FFF113" s="51"/>
      <c r="FFG113" s="51"/>
      <c r="FFH113" s="51"/>
      <c r="FFI113" s="56"/>
      <c r="FFJ113" s="57"/>
      <c r="FFK113" s="57"/>
      <c r="FFL113" s="58"/>
      <c r="FFM113" s="49"/>
      <c r="FFN113" s="50"/>
      <c r="FFO113" s="49"/>
      <c r="FFP113" s="109"/>
      <c r="FFQ113" s="52"/>
      <c r="FFR113" s="52"/>
      <c r="FFS113" s="55"/>
      <c r="FFT113" s="55"/>
      <c r="FFU113" s="55"/>
      <c r="FFV113" s="51"/>
      <c r="FFW113" s="51"/>
      <c r="FFX113" s="51"/>
      <c r="FFY113" s="56"/>
      <c r="FFZ113" s="57"/>
      <c r="FGA113" s="57"/>
      <c r="FGB113" s="58"/>
      <c r="FGC113" s="49"/>
      <c r="FGD113" s="50"/>
      <c r="FGE113" s="49"/>
      <c r="FGF113" s="109"/>
      <c r="FGG113" s="52"/>
      <c r="FGH113" s="52"/>
      <c r="FGI113" s="55"/>
      <c r="FGJ113" s="55"/>
      <c r="FGK113" s="55"/>
      <c r="FGL113" s="51"/>
      <c r="FGM113" s="51"/>
      <c r="FGN113" s="51"/>
      <c r="FGO113" s="56"/>
      <c r="FGP113" s="57"/>
      <c r="FGQ113" s="57"/>
      <c r="FGR113" s="58"/>
      <c r="FGS113" s="49"/>
      <c r="FGT113" s="50"/>
      <c r="FGU113" s="49"/>
      <c r="FGV113" s="109"/>
      <c r="FGW113" s="52"/>
      <c r="FGX113" s="52"/>
      <c r="FGY113" s="55"/>
      <c r="FGZ113" s="55"/>
      <c r="FHA113" s="55"/>
      <c r="FHB113" s="51"/>
      <c r="FHC113" s="51"/>
      <c r="FHD113" s="51"/>
      <c r="FHE113" s="56"/>
      <c r="FHF113" s="57"/>
      <c r="FHG113" s="57"/>
      <c r="FHH113" s="58"/>
      <c r="FHI113" s="49"/>
      <c r="FHJ113" s="50"/>
      <c r="FHK113" s="49"/>
      <c r="FHL113" s="109"/>
      <c r="FHM113" s="52"/>
      <c r="FHN113" s="52"/>
      <c r="FHO113" s="55"/>
      <c r="FHP113" s="55"/>
      <c r="FHQ113" s="55"/>
      <c r="FHR113" s="51"/>
      <c r="FHS113" s="51"/>
      <c r="FHT113" s="51"/>
      <c r="FHU113" s="56"/>
      <c r="FHV113" s="57"/>
      <c r="FHW113" s="57"/>
      <c r="FHX113" s="58"/>
      <c r="FHY113" s="49"/>
      <c r="FHZ113" s="50"/>
      <c r="FIA113" s="49"/>
      <c r="FIB113" s="109"/>
      <c r="FIC113" s="52"/>
      <c r="FID113" s="52"/>
      <c r="FIE113" s="55"/>
      <c r="FIF113" s="55"/>
      <c r="FIG113" s="55"/>
      <c r="FIH113" s="51"/>
      <c r="FII113" s="51"/>
      <c r="FIJ113" s="51"/>
      <c r="FIK113" s="56"/>
      <c r="FIL113" s="57"/>
      <c r="FIM113" s="57"/>
      <c r="FIN113" s="58"/>
      <c r="FIO113" s="49"/>
      <c r="FIP113" s="50"/>
      <c r="FIQ113" s="49"/>
      <c r="FIR113" s="109"/>
      <c r="FIS113" s="52"/>
      <c r="FIT113" s="52"/>
      <c r="FIU113" s="55"/>
      <c r="FIV113" s="55"/>
      <c r="FIW113" s="55"/>
      <c r="FIX113" s="51"/>
      <c r="FIY113" s="51"/>
      <c r="FIZ113" s="51"/>
      <c r="FJA113" s="56"/>
      <c r="FJB113" s="57"/>
      <c r="FJC113" s="57"/>
      <c r="FJD113" s="58"/>
      <c r="FJE113" s="49"/>
      <c r="FJF113" s="50"/>
      <c r="FJG113" s="49"/>
      <c r="FJH113" s="109"/>
      <c r="FJI113" s="52"/>
      <c r="FJJ113" s="52"/>
      <c r="FJK113" s="55"/>
      <c r="FJL113" s="55"/>
      <c r="FJM113" s="55"/>
      <c r="FJN113" s="51"/>
      <c r="FJO113" s="51"/>
      <c r="FJP113" s="51"/>
      <c r="FJQ113" s="56"/>
      <c r="FJR113" s="57"/>
      <c r="FJS113" s="57"/>
      <c r="FJT113" s="58"/>
      <c r="FJU113" s="49"/>
      <c r="FJV113" s="50"/>
      <c r="FJW113" s="49"/>
      <c r="FJX113" s="109"/>
      <c r="FJY113" s="52"/>
      <c r="FJZ113" s="52"/>
      <c r="FKA113" s="55"/>
      <c r="FKB113" s="55"/>
      <c r="FKC113" s="55"/>
      <c r="FKD113" s="51"/>
      <c r="FKE113" s="51"/>
      <c r="FKF113" s="51"/>
      <c r="FKG113" s="56"/>
      <c r="FKH113" s="57"/>
      <c r="FKI113" s="57"/>
      <c r="FKJ113" s="58"/>
      <c r="FKK113" s="49"/>
      <c r="FKL113" s="50"/>
      <c r="FKM113" s="49"/>
      <c r="FKN113" s="109"/>
      <c r="FKO113" s="52"/>
      <c r="FKP113" s="52"/>
      <c r="FKQ113" s="55"/>
      <c r="FKR113" s="55"/>
      <c r="FKS113" s="55"/>
      <c r="FKT113" s="51"/>
      <c r="FKU113" s="51"/>
      <c r="FKV113" s="51"/>
      <c r="FKW113" s="56"/>
      <c r="FKX113" s="57"/>
      <c r="FKY113" s="57"/>
      <c r="FKZ113" s="58"/>
      <c r="FLA113" s="49"/>
      <c r="FLB113" s="50"/>
      <c r="FLC113" s="49"/>
      <c r="FLD113" s="109"/>
      <c r="FLE113" s="52"/>
      <c r="FLF113" s="52"/>
      <c r="FLG113" s="55"/>
      <c r="FLH113" s="55"/>
      <c r="FLI113" s="55"/>
      <c r="FLJ113" s="51"/>
      <c r="FLK113" s="51"/>
      <c r="FLL113" s="51"/>
      <c r="FLM113" s="56"/>
      <c r="FLN113" s="57"/>
      <c r="FLO113" s="57"/>
      <c r="FLP113" s="58"/>
      <c r="FLQ113" s="49"/>
      <c r="FLR113" s="50"/>
      <c r="FLS113" s="49"/>
      <c r="FLT113" s="109"/>
      <c r="FLU113" s="52"/>
      <c r="FLV113" s="52"/>
      <c r="FLW113" s="55"/>
      <c r="FLX113" s="55"/>
      <c r="FLY113" s="55"/>
      <c r="FLZ113" s="51"/>
      <c r="FMA113" s="51"/>
      <c r="FMB113" s="51"/>
      <c r="FMC113" s="56"/>
      <c r="FMD113" s="57"/>
      <c r="FME113" s="57"/>
      <c r="FMF113" s="58"/>
      <c r="FMG113" s="49"/>
      <c r="FMH113" s="50"/>
      <c r="FMI113" s="49"/>
      <c r="FMJ113" s="109"/>
      <c r="FMK113" s="52"/>
      <c r="FML113" s="52"/>
      <c r="FMM113" s="55"/>
      <c r="FMN113" s="55"/>
      <c r="FMO113" s="55"/>
      <c r="FMP113" s="51"/>
      <c r="FMQ113" s="51"/>
      <c r="FMR113" s="51"/>
      <c r="FMS113" s="56"/>
      <c r="FMT113" s="57"/>
      <c r="FMU113" s="57"/>
      <c r="FMV113" s="58"/>
      <c r="FMW113" s="49"/>
      <c r="FMX113" s="50"/>
      <c r="FMY113" s="49"/>
      <c r="FMZ113" s="109"/>
      <c r="FNA113" s="52"/>
      <c r="FNB113" s="52"/>
      <c r="FNC113" s="55"/>
      <c r="FND113" s="55"/>
      <c r="FNE113" s="55"/>
      <c r="FNF113" s="51"/>
      <c r="FNG113" s="51"/>
      <c r="FNH113" s="51"/>
      <c r="FNI113" s="56"/>
      <c r="FNJ113" s="57"/>
      <c r="FNK113" s="57"/>
      <c r="FNL113" s="58"/>
      <c r="FNM113" s="49"/>
      <c r="FNN113" s="50"/>
      <c r="FNO113" s="49"/>
      <c r="FNP113" s="109"/>
      <c r="FNQ113" s="52"/>
      <c r="FNR113" s="52"/>
      <c r="FNS113" s="55"/>
      <c r="FNT113" s="55"/>
      <c r="FNU113" s="55"/>
      <c r="FNV113" s="51"/>
      <c r="FNW113" s="51"/>
      <c r="FNX113" s="51"/>
      <c r="FNY113" s="56"/>
      <c r="FNZ113" s="57"/>
      <c r="FOA113" s="57"/>
      <c r="FOB113" s="58"/>
      <c r="FOC113" s="49"/>
      <c r="FOD113" s="50"/>
      <c r="FOE113" s="49"/>
      <c r="FOF113" s="109"/>
      <c r="FOG113" s="52"/>
      <c r="FOH113" s="52"/>
      <c r="FOI113" s="55"/>
      <c r="FOJ113" s="55"/>
      <c r="FOK113" s="55"/>
      <c r="FOL113" s="51"/>
      <c r="FOM113" s="51"/>
      <c r="FON113" s="51"/>
      <c r="FOO113" s="56"/>
      <c r="FOP113" s="57"/>
      <c r="FOQ113" s="57"/>
      <c r="FOR113" s="58"/>
      <c r="FOS113" s="49"/>
      <c r="FOT113" s="50"/>
      <c r="FOU113" s="49"/>
      <c r="FOV113" s="109"/>
      <c r="FOW113" s="52"/>
      <c r="FOX113" s="52"/>
      <c r="FOY113" s="55"/>
      <c r="FOZ113" s="55"/>
      <c r="FPA113" s="55"/>
      <c r="FPB113" s="51"/>
      <c r="FPC113" s="51"/>
      <c r="FPD113" s="51"/>
      <c r="FPE113" s="56"/>
      <c r="FPF113" s="57"/>
      <c r="FPG113" s="57"/>
      <c r="FPH113" s="58"/>
      <c r="FPI113" s="49"/>
      <c r="FPJ113" s="50"/>
      <c r="FPK113" s="49"/>
      <c r="FPL113" s="109"/>
      <c r="FPM113" s="52"/>
      <c r="FPN113" s="52"/>
      <c r="FPO113" s="55"/>
      <c r="FPP113" s="55"/>
      <c r="FPQ113" s="55"/>
      <c r="FPR113" s="51"/>
      <c r="FPS113" s="51"/>
      <c r="FPT113" s="51"/>
      <c r="FPU113" s="56"/>
      <c r="FPV113" s="57"/>
      <c r="FPW113" s="57"/>
      <c r="FPX113" s="58"/>
      <c r="FPY113" s="49"/>
      <c r="FPZ113" s="50"/>
      <c r="FQA113" s="49"/>
      <c r="FQB113" s="109"/>
      <c r="FQC113" s="52"/>
      <c r="FQD113" s="52"/>
      <c r="FQE113" s="55"/>
      <c r="FQF113" s="55"/>
      <c r="FQG113" s="55"/>
      <c r="FQH113" s="51"/>
      <c r="FQI113" s="51"/>
      <c r="FQJ113" s="51"/>
      <c r="FQK113" s="56"/>
      <c r="FQL113" s="57"/>
      <c r="FQM113" s="57"/>
      <c r="FQN113" s="58"/>
      <c r="FQO113" s="49"/>
      <c r="FQP113" s="50"/>
      <c r="FQQ113" s="49"/>
      <c r="FQR113" s="109"/>
      <c r="FQS113" s="52"/>
      <c r="FQT113" s="52"/>
      <c r="FQU113" s="55"/>
      <c r="FQV113" s="55"/>
      <c r="FQW113" s="55"/>
      <c r="FQX113" s="51"/>
      <c r="FQY113" s="51"/>
      <c r="FQZ113" s="51"/>
      <c r="FRA113" s="56"/>
      <c r="FRB113" s="57"/>
      <c r="FRC113" s="57"/>
      <c r="FRD113" s="58"/>
      <c r="FRE113" s="49"/>
      <c r="FRF113" s="50"/>
      <c r="FRG113" s="49"/>
      <c r="FRH113" s="109"/>
      <c r="FRI113" s="52"/>
      <c r="FRJ113" s="52"/>
      <c r="FRK113" s="55"/>
      <c r="FRL113" s="55"/>
      <c r="FRM113" s="55"/>
      <c r="FRN113" s="51"/>
      <c r="FRO113" s="51"/>
      <c r="FRP113" s="51"/>
      <c r="FRQ113" s="56"/>
      <c r="FRR113" s="57"/>
      <c r="FRS113" s="57"/>
      <c r="FRT113" s="58"/>
      <c r="FRU113" s="49"/>
      <c r="FRV113" s="50"/>
      <c r="FRW113" s="49"/>
      <c r="FRX113" s="109"/>
      <c r="FRY113" s="52"/>
      <c r="FRZ113" s="52"/>
      <c r="FSA113" s="55"/>
      <c r="FSB113" s="55"/>
      <c r="FSC113" s="55"/>
      <c r="FSD113" s="51"/>
      <c r="FSE113" s="51"/>
      <c r="FSF113" s="51"/>
      <c r="FSG113" s="56"/>
      <c r="FSH113" s="57"/>
      <c r="FSI113" s="57"/>
      <c r="FSJ113" s="58"/>
      <c r="FSK113" s="49"/>
      <c r="FSL113" s="50"/>
      <c r="FSM113" s="49"/>
      <c r="FSN113" s="109"/>
      <c r="FSO113" s="52"/>
      <c r="FSP113" s="52"/>
      <c r="FSQ113" s="55"/>
      <c r="FSR113" s="55"/>
      <c r="FSS113" s="55"/>
      <c r="FST113" s="51"/>
      <c r="FSU113" s="51"/>
      <c r="FSV113" s="51"/>
      <c r="FSW113" s="56"/>
      <c r="FSX113" s="57"/>
      <c r="FSY113" s="57"/>
      <c r="FSZ113" s="58"/>
      <c r="FTA113" s="49"/>
      <c r="FTB113" s="50"/>
      <c r="FTC113" s="49"/>
      <c r="FTD113" s="109"/>
      <c r="FTE113" s="52"/>
      <c r="FTF113" s="52"/>
      <c r="FTG113" s="55"/>
      <c r="FTH113" s="55"/>
      <c r="FTI113" s="55"/>
      <c r="FTJ113" s="51"/>
      <c r="FTK113" s="51"/>
      <c r="FTL113" s="51"/>
      <c r="FTM113" s="56"/>
      <c r="FTN113" s="57"/>
      <c r="FTO113" s="57"/>
      <c r="FTP113" s="58"/>
      <c r="FTQ113" s="49"/>
      <c r="FTR113" s="50"/>
      <c r="FTS113" s="49"/>
      <c r="FTT113" s="109"/>
      <c r="FTU113" s="52"/>
      <c r="FTV113" s="52"/>
      <c r="FTW113" s="55"/>
      <c r="FTX113" s="55"/>
      <c r="FTY113" s="55"/>
      <c r="FTZ113" s="51"/>
      <c r="FUA113" s="51"/>
      <c r="FUB113" s="51"/>
      <c r="FUC113" s="56"/>
      <c r="FUD113" s="57"/>
      <c r="FUE113" s="57"/>
      <c r="FUF113" s="58"/>
      <c r="FUG113" s="49"/>
      <c r="FUH113" s="50"/>
      <c r="FUI113" s="49"/>
      <c r="FUJ113" s="109"/>
      <c r="FUK113" s="52"/>
      <c r="FUL113" s="52"/>
      <c r="FUM113" s="55"/>
      <c r="FUN113" s="55"/>
      <c r="FUO113" s="55"/>
      <c r="FUP113" s="51"/>
      <c r="FUQ113" s="51"/>
      <c r="FUR113" s="51"/>
      <c r="FUS113" s="56"/>
      <c r="FUT113" s="57"/>
      <c r="FUU113" s="57"/>
      <c r="FUV113" s="58"/>
      <c r="FUW113" s="49"/>
      <c r="FUX113" s="50"/>
      <c r="FUY113" s="49"/>
      <c r="FUZ113" s="109"/>
      <c r="FVA113" s="52"/>
      <c r="FVB113" s="52"/>
      <c r="FVC113" s="55"/>
      <c r="FVD113" s="55"/>
      <c r="FVE113" s="55"/>
      <c r="FVF113" s="51"/>
      <c r="FVG113" s="51"/>
      <c r="FVH113" s="51"/>
      <c r="FVI113" s="56"/>
      <c r="FVJ113" s="57"/>
      <c r="FVK113" s="57"/>
      <c r="FVL113" s="58"/>
      <c r="FVM113" s="49"/>
      <c r="FVN113" s="50"/>
      <c r="FVO113" s="49"/>
      <c r="FVP113" s="109"/>
      <c r="FVQ113" s="52"/>
      <c r="FVR113" s="52"/>
      <c r="FVS113" s="55"/>
      <c r="FVT113" s="55"/>
      <c r="FVU113" s="55"/>
      <c r="FVV113" s="51"/>
      <c r="FVW113" s="51"/>
      <c r="FVX113" s="51"/>
      <c r="FVY113" s="56"/>
      <c r="FVZ113" s="57"/>
      <c r="FWA113" s="57"/>
      <c r="FWB113" s="58"/>
      <c r="FWC113" s="49"/>
      <c r="FWD113" s="50"/>
      <c r="FWE113" s="49"/>
      <c r="FWF113" s="109"/>
      <c r="FWG113" s="52"/>
      <c r="FWH113" s="52"/>
      <c r="FWI113" s="55"/>
      <c r="FWJ113" s="55"/>
      <c r="FWK113" s="55"/>
      <c r="FWL113" s="51"/>
      <c r="FWM113" s="51"/>
      <c r="FWN113" s="51"/>
      <c r="FWO113" s="56"/>
      <c r="FWP113" s="57"/>
      <c r="FWQ113" s="57"/>
      <c r="FWR113" s="58"/>
      <c r="FWS113" s="49"/>
      <c r="FWT113" s="50"/>
      <c r="FWU113" s="49"/>
      <c r="FWV113" s="109"/>
      <c r="FWW113" s="52"/>
      <c r="FWX113" s="52"/>
      <c r="FWY113" s="55"/>
      <c r="FWZ113" s="55"/>
      <c r="FXA113" s="55"/>
      <c r="FXB113" s="51"/>
      <c r="FXC113" s="51"/>
      <c r="FXD113" s="51"/>
      <c r="FXE113" s="56"/>
      <c r="FXF113" s="57"/>
      <c r="FXG113" s="57"/>
      <c r="FXH113" s="58"/>
      <c r="FXI113" s="49"/>
      <c r="FXJ113" s="50"/>
      <c r="FXK113" s="49"/>
      <c r="FXL113" s="109"/>
      <c r="FXM113" s="52"/>
      <c r="FXN113" s="52"/>
      <c r="FXO113" s="55"/>
      <c r="FXP113" s="55"/>
      <c r="FXQ113" s="55"/>
      <c r="FXR113" s="51"/>
      <c r="FXS113" s="51"/>
      <c r="FXT113" s="51"/>
      <c r="FXU113" s="56"/>
      <c r="FXV113" s="57"/>
      <c r="FXW113" s="57"/>
      <c r="FXX113" s="58"/>
      <c r="FXY113" s="49"/>
      <c r="FXZ113" s="50"/>
      <c r="FYA113" s="49"/>
      <c r="FYB113" s="109"/>
      <c r="FYC113" s="52"/>
      <c r="FYD113" s="52"/>
      <c r="FYE113" s="55"/>
      <c r="FYF113" s="55"/>
      <c r="FYG113" s="55"/>
      <c r="FYH113" s="51"/>
      <c r="FYI113" s="51"/>
      <c r="FYJ113" s="51"/>
      <c r="FYK113" s="56"/>
      <c r="FYL113" s="57"/>
      <c r="FYM113" s="57"/>
      <c r="FYN113" s="58"/>
      <c r="FYO113" s="49"/>
      <c r="FYP113" s="50"/>
      <c r="FYQ113" s="49"/>
      <c r="FYR113" s="109"/>
      <c r="FYS113" s="52"/>
      <c r="FYT113" s="52"/>
      <c r="FYU113" s="55"/>
      <c r="FYV113" s="55"/>
      <c r="FYW113" s="55"/>
      <c r="FYX113" s="51"/>
      <c r="FYY113" s="51"/>
      <c r="FYZ113" s="51"/>
      <c r="FZA113" s="56"/>
      <c r="FZB113" s="57"/>
      <c r="FZC113" s="57"/>
      <c r="FZD113" s="58"/>
      <c r="FZE113" s="49"/>
      <c r="FZF113" s="50"/>
      <c r="FZG113" s="49"/>
      <c r="FZH113" s="109"/>
      <c r="FZI113" s="52"/>
      <c r="FZJ113" s="52"/>
      <c r="FZK113" s="55"/>
      <c r="FZL113" s="55"/>
      <c r="FZM113" s="55"/>
      <c r="FZN113" s="51"/>
      <c r="FZO113" s="51"/>
      <c r="FZP113" s="51"/>
      <c r="FZQ113" s="56"/>
      <c r="FZR113" s="57"/>
      <c r="FZS113" s="57"/>
      <c r="FZT113" s="58"/>
      <c r="FZU113" s="49"/>
      <c r="FZV113" s="50"/>
      <c r="FZW113" s="49"/>
      <c r="FZX113" s="109"/>
      <c r="FZY113" s="52"/>
      <c r="FZZ113" s="52"/>
      <c r="GAA113" s="55"/>
      <c r="GAB113" s="55"/>
      <c r="GAC113" s="55"/>
      <c r="GAD113" s="51"/>
      <c r="GAE113" s="51"/>
      <c r="GAF113" s="51"/>
      <c r="GAG113" s="56"/>
      <c r="GAH113" s="57"/>
      <c r="GAI113" s="57"/>
      <c r="GAJ113" s="58"/>
      <c r="GAK113" s="49"/>
      <c r="GAL113" s="50"/>
      <c r="GAM113" s="49"/>
      <c r="GAN113" s="109"/>
      <c r="GAO113" s="52"/>
      <c r="GAP113" s="52"/>
      <c r="GAQ113" s="55"/>
      <c r="GAR113" s="55"/>
      <c r="GAS113" s="55"/>
      <c r="GAT113" s="51"/>
      <c r="GAU113" s="51"/>
      <c r="GAV113" s="51"/>
      <c r="GAW113" s="56"/>
      <c r="GAX113" s="57"/>
      <c r="GAY113" s="57"/>
      <c r="GAZ113" s="58"/>
      <c r="GBA113" s="49"/>
      <c r="GBB113" s="50"/>
      <c r="GBC113" s="49"/>
      <c r="GBD113" s="109"/>
      <c r="GBE113" s="52"/>
      <c r="GBF113" s="52"/>
      <c r="GBG113" s="55"/>
      <c r="GBH113" s="55"/>
      <c r="GBI113" s="55"/>
      <c r="GBJ113" s="51"/>
      <c r="GBK113" s="51"/>
      <c r="GBL113" s="51"/>
      <c r="GBM113" s="56"/>
      <c r="GBN113" s="57"/>
      <c r="GBO113" s="57"/>
      <c r="GBP113" s="58"/>
      <c r="GBQ113" s="49"/>
      <c r="GBR113" s="50"/>
      <c r="GBS113" s="49"/>
      <c r="GBT113" s="109"/>
      <c r="GBU113" s="52"/>
      <c r="GBV113" s="52"/>
      <c r="GBW113" s="55"/>
      <c r="GBX113" s="55"/>
      <c r="GBY113" s="55"/>
      <c r="GBZ113" s="51"/>
      <c r="GCA113" s="51"/>
      <c r="GCB113" s="51"/>
      <c r="GCC113" s="56"/>
      <c r="GCD113" s="57"/>
      <c r="GCE113" s="57"/>
      <c r="GCF113" s="58"/>
      <c r="GCG113" s="49"/>
      <c r="GCH113" s="50"/>
      <c r="GCI113" s="49"/>
      <c r="GCJ113" s="109"/>
      <c r="GCK113" s="52"/>
      <c r="GCL113" s="52"/>
      <c r="GCM113" s="55"/>
      <c r="GCN113" s="55"/>
      <c r="GCO113" s="55"/>
      <c r="GCP113" s="51"/>
      <c r="GCQ113" s="51"/>
      <c r="GCR113" s="51"/>
      <c r="GCS113" s="56"/>
      <c r="GCT113" s="57"/>
      <c r="GCU113" s="57"/>
      <c r="GCV113" s="58"/>
      <c r="GCW113" s="49"/>
      <c r="GCX113" s="50"/>
      <c r="GCY113" s="49"/>
      <c r="GCZ113" s="109"/>
      <c r="GDA113" s="52"/>
      <c r="GDB113" s="52"/>
      <c r="GDC113" s="55"/>
      <c r="GDD113" s="55"/>
      <c r="GDE113" s="55"/>
      <c r="GDF113" s="51"/>
      <c r="GDG113" s="51"/>
      <c r="GDH113" s="51"/>
      <c r="GDI113" s="56"/>
      <c r="GDJ113" s="57"/>
      <c r="GDK113" s="57"/>
      <c r="GDL113" s="58"/>
      <c r="GDM113" s="49"/>
      <c r="GDN113" s="50"/>
      <c r="GDO113" s="49"/>
      <c r="GDP113" s="109"/>
      <c r="GDQ113" s="52"/>
      <c r="GDR113" s="52"/>
      <c r="GDS113" s="55"/>
      <c r="GDT113" s="55"/>
      <c r="GDU113" s="55"/>
      <c r="GDV113" s="51"/>
      <c r="GDW113" s="51"/>
      <c r="GDX113" s="51"/>
      <c r="GDY113" s="56"/>
      <c r="GDZ113" s="57"/>
      <c r="GEA113" s="57"/>
      <c r="GEB113" s="58"/>
      <c r="GEC113" s="49"/>
      <c r="GED113" s="50"/>
      <c r="GEE113" s="49"/>
      <c r="GEF113" s="109"/>
      <c r="GEG113" s="52"/>
      <c r="GEH113" s="52"/>
      <c r="GEI113" s="55"/>
      <c r="GEJ113" s="55"/>
      <c r="GEK113" s="55"/>
      <c r="GEL113" s="51"/>
      <c r="GEM113" s="51"/>
      <c r="GEN113" s="51"/>
      <c r="GEO113" s="56"/>
      <c r="GEP113" s="57"/>
      <c r="GEQ113" s="57"/>
      <c r="GER113" s="58"/>
      <c r="GES113" s="49"/>
      <c r="GET113" s="50"/>
      <c r="GEU113" s="49"/>
      <c r="GEV113" s="109"/>
      <c r="GEW113" s="52"/>
      <c r="GEX113" s="52"/>
      <c r="GEY113" s="55"/>
      <c r="GEZ113" s="55"/>
      <c r="GFA113" s="55"/>
      <c r="GFB113" s="51"/>
      <c r="GFC113" s="51"/>
      <c r="GFD113" s="51"/>
      <c r="GFE113" s="56"/>
      <c r="GFF113" s="57"/>
      <c r="GFG113" s="57"/>
      <c r="GFH113" s="58"/>
      <c r="GFI113" s="49"/>
      <c r="GFJ113" s="50"/>
      <c r="GFK113" s="49"/>
      <c r="GFL113" s="109"/>
      <c r="GFM113" s="52"/>
      <c r="GFN113" s="52"/>
      <c r="GFO113" s="55"/>
      <c r="GFP113" s="55"/>
      <c r="GFQ113" s="55"/>
      <c r="GFR113" s="51"/>
      <c r="GFS113" s="51"/>
      <c r="GFT113" s="51"/>
      <c r="GFU113" s="56"/>
      <c r="GFV113" s="57"/>
      <c r="GFW113" s="57"/>
      <c r="GFX113" s="58"/>
      <c r="GFY113" s="49"/>
      <c r="GFZ113" s="50"/>
      <c r="GGA113" s="49"/>
      <c r="GGB113" s="109"/>
      <c r="GGC113" s="52"/>
      <c r="GGD113" s="52"/>
      <c r="GGE113" s="55"/>
      <c r="GGF113" s="55"/>
      <c r="GGG113" s="55"/>
      <c r="GGH113" s="51"/>
      <c r="GGI113" s="51"/>
      <c r="GGJ113" s="51"/>
      <c r="GGK113" s="56"/>
      <c r="GGL113" s="57"/>
      <c r="GGM113" s="57"/>
      <c r="GGN113" s="58"/>
      <c r="GGO113" s="49"/>
      <c r="GGP113" s="50"/>
      <c r="GGQ113" s="49"/>
      <c r="GGR113" s="109"/>
      <c r="GGS113" s="52"/>
      <c r="GGT113" s="52"/>
      <c r="GGU113" s="55"/>
      <c r="GGV113" s="55"/>
      <c r="GGW113" s="55"/>
      <c r="GGX113" s="51"/>
      <c r="GGY113" s="51"/>
      <c r="GGZ113" s="51"/>
      <c r="GHA113" s="56"/>
      <c r="GHB113" s="57"/>
      <c r="GHC113" s="57"/>
      <c r="GHD113" s="58"/>
      <c r="GHE113" s="49"/>
      <c r="GHF113" s="50"/>
      <c r="GHG113" s="49"/>
      <c r="GHH113" s="109"/>
      <c r="GHI113" s="52"/>
      <c r="GHJ113" s="52"/>
      <c r="GHK113" s="55"/>
      <c r="GHL113" s="55"/>
      <c r="GHM113" s="55"/>
      <c r="GHN113" s="51"/>
      <c r="GHO113" s="51"/>
      <c r="GHP113" s="51"/>
      <c r="GHQ113" s="56"/>
      <c r="GHR113" s="57"/>
      <c r="GHS113" s="57"/>
      <c r="GHT113" s="58"/>
      <c r="GHU113" s="49"/>
      <c r="GHV113" s="50"/>
      <c r="GHW113" s="49"/>
      <c r="GHX113" s="109"/>
      <c r="GHY113" s="52"/>
      <c r="GHZ113" s="52"/>
      <c r="GIA113" s="55"/>
      <c r="GIB113" s="55"/>
      <c r="GIC113" s="55"/>
      <c r="GID113" s="51"/>
      <c r="GIE113" s="51"/>
      <c r="GIF113" s="51"/>
      <c r="GIG113" s="56"/>
      <c r="GIH113" s="57"/>
      <c r="GII113" s="57"/>
      <c r="GIJ113" s="58"/>
      <c r="GIK113" s="49"/>
      <c r="GIL113" s="50"/>
      <c r="GIM113" s="49"/>
      <c r="GIN113" s="109"/>
      <c r="GIO113" s="52"/>
      <c r="GIP113" s="52"/>
      <c r="GIQ113" s="55"/>
      <c r="GIR113" s="55"/>
      <c r="GIS113" s="55"/>
      <c r="GIT113" s="51"/>
      <c r="GIU113" s="51"/>
      <c r="GIV113" s="51"/>
      <c r="GIW113" s="56"/>
      <c r="GIX113" s="57"/>
      <c r="GIY113" s="57"/>
      <c r="GIZ113" s="58"/>
      <c r="GJA113" s="49"/>
      <c r="GJB113" s="50"/>
      <c r="GJC113" s="49"/>
      <c r="GJD113" s="109"/>
      <c r="GJE113" s="52"/>
      <c r="GJF113" s="52"/>
      <c r="GJG113" s="55"/>
      <c r="GJH113" s="55"/>
      <c r="GJI113" s="55"/>
      <c r="GJJ113" s="51"/>
      <c r="GJK113" s="51"/>
      <c r="GJL113" s="51"/>
      <c r="GJM113" s="56"/>
      <c r="GJN113" s="57"/>
      <c r="GJO113" s="57"/>
      <c r="GJP113" s="58"/>
      <c r="GJQ113" s="49"/>
      <c r="GJR113" s="50"/>
      <c r="GJS113" s="49"/>
      <c r="GJT113" s="109"/>
      <c r="GJU113" s="52"/>
      <c r="GJV113" s="52"/>
      <c r="GJW113" s="55"/>
      <c r="GJX113" s="55"/>
      <c r="GJY113" s="55"/>
      <c r="GJZ113" s="51"/>
      <c r="GKA113" s="51"/>
      <c r="GKB113" s="51"/>
      <c r="GKC113" s="56"/>
      <c r="GKD113" s="57"/>
      <c r="GKE113" s="57"/>
      <c r="GKF113" s="58"/>
      <c r="GKG113" s="49"/>
      <c r="GKH113" s="50"/>
      <c r="GKI113" s="49"/>
      <c r="GKJ113" s="109"/>
      <c r="GKK113" s="52"/>
      <c r="GKL113" s="52"/>
      <c r="GKM113" s="55"/>
      <c r="GKN113" s="55"/>
      <c r="GKO113" s="55"/>
      <c r="GKP113" s="51"/>
      <c r="GKQ113" s="51"/>
      <c r="GKR113" s="51"/>
      <c r="GKS113" s="56"/>
      <c r="GKT113" s="57"/>
      <c r="GKU113" s="57"/>
      <c r="GKV113" s="58"/>
      <c r="GKW113" s="49"/>
      <c r="GKX113" s="50"/>
      <c r="GKY113" s="49"/>
      <c r="GKZ113" s="109"/>
      <c r="GLA113" s="52"/>
      <c r="GLB113" s="52"/>
      <c r="GLC113" s="55"/>
      <c r="GLD113" s="55"/>
      <c r="GLE113" s="55"/>
      <c r="GLF113" s="51"/>
      <c r="GLG113" s="51"/>
      <c r="GLH113" s="51"/>
      <c r="GLI113" s="56"/>
      <c r="GLJ113" s="57"/>
      <c r="GLK113" s="57"/>
      <c r="GLL113" s="58"/>
      <c r="GLM113" s="49"/>
      <c r="GLN113" s="50"/>
      <c r="GLO113" s="49"/>
      <c r="GLP113" s="109"/>
      <c r="GLQ113" s="52"/>
      <c r="GLR113" s="52"/>
      <c r="GLS113" s="55"/>
      <c r="GLT113" s="55"/>
      <c r="GLU113" s="55"/>
      <c r="GLV113" s="51"/>
      <c r="GLW113" s="51"/>
      <c r="GLX113" s="51"/>
      <c r="GLY113" s="56"/>
      <c r="GLZ113" s="57"/>
      <c r="GMA113" s="57"/>
      <c r="GMB113" s="58"/>
      <c r="GMC113" s="49"/>
      <c r="GMD113" s="50"/>
      <c r="GME113" s="49"/>
      <c r="GMF113" s="109"/>
      <c r="GMG113" s="52"/>
      <c r="GMH113" s="52"/>
      <c r="GMI113" s="55"/>
      <c r="GMJ113" s="55"/>
      <c r="GMK113" s="55"/>
      <c r="GML113" s="51"/>
      <c r="GMM113" s="51"/>
      <c r="GMN113" s="51"/>
      <c r="GMO113" s="56"/>
      <c r="GMP113" s="57"/>
      <c r="GMQ113" s="57"/>
      <c r="GMR113" s="58"/>
      <c r="GMS113" s="49"/>
      <c r="GMT113" s="50"/>
      <c r="GMU113" s="49"/>
      <c r="GMV113" s="109"/>
      <c r="GMW113" s="52"/>
      <c r="GMX113" s="52"/>
      <c r="GMY113" s="55"/>
      <c r="GMZ113" s="55"/>
      <c r="GNA113" s="55"/>
      <c r="GNB113" s="51"/>
      <c r="GNC113" s="51"/>
      <c r="GND113" s="51"/>
      <c r="GNE113" s="56"/>
      <c r="GNF113" s="57"/>
      <c r="GNG113" s="57"/>
      <c r="GNH113" s="58"/>
      <c r="GNI113" s="49"/>
      <c r="GNJ113" s="50"/>
      <c r="GNK113" s="49"/>
      <c r="GNL113" s="109"/>
      <c r="GNM113" s="52"/>
      <c r="GNN113" s="52"/>
      <c r="GNO113" s="55"/>
      <c r="GNP113" s="55"/>
      <c r="GNQ113" s="55"/>
      <c r="GNR113" s="51"/>
      <c r="GNS113" s="51"/>
      <c r="GNT113" s="51"/>
      <c r="GNU113" s="56"/>
      <c r="GNV113" s="57"/>
      <c r="GNW113" s="57"/>
      <c r="GNX113" s="58"/>
      <c r="GNY113" s="49"/>
      <c r="GNZ113" s="50"/>
      <c r="GOA113" s="49"/>
      <c r="GOB113" s="109"/>
      <c r="GOC113" s="52"/>
      <c r="GOD113" s="52"/>
      <c r="GOE113" s="55"/>
      <c r="GOF113" s="55"/>
      <c r="GOG113" s="55"/>
      <c r="GOH113" s="51"/>
      <c r="GOI113" s="51"/>
      <c r="GOJ113" s="51"/>
      <c r="GOK113" s="56"/>
      <c r="GOL113" s="57"/>
      <c r="GOM113" s="57"/>
      <c r="GON113" s="58"/>
      <c r="GOO113" s="49"/>
      <c r="GOP113" s="50"/>
      <c r="GOQ113" s="49"/>
      <c r="GOR113" s="109"/>
      <c r="GOS113" s="52"/>
      <c r="GOT113" s="52"/>
      <c r="GOU113" s="55"/>
      <c r="GOV113" s="55"/>
      <c r="GOW113" s="55"/>
      <c r="GOX113" s="51"/>
      <c r="GOY113" s="51"/>
      <c r="GOZ113" s="51"/>
      <c r="GPA113" s="56"/>
      <c r="GPB113" s="57"/>
      <c r="GPC113" s="57"/>
      <c r="GPD113" s="58"/>
      <c r="GPE113" s="49"/>
      <c r="GPF113" s="50"/>
      <c r="GPG113" s="49"/>
      <c r="GPH113" s="109"/>
      <c r="GPI113" s="52"/>
      <c r="GPJ113" s="52"/>
      <c r="GPK113" s="55"/>
      <c r="GPL113" s="55"/>
      <c r="GPM113" s="55"/>
      <c r="GPN113" s="51"/>
      <c r="GPO113" s="51"/>
      <c r="GPP113" s="51"/>
      <c r="GPQ113" s="56"/>
      <c r="GPR113" s="57"/>
      <c r="GPS113" s="57"/>
      <c r="GPT113" s="58"/>
      <c r="GPU113" s="49"/>
      <c r="GPV113" s="50"/>
      <c r="GPW113" s="49"/>
      <c r="GPX113" s="109"/>
      <c r="GPY113" s="52"/>
      <c r="GPZ113" s="52"/>
      <c r="GQA113" s="55"/>
      <c r="GQB113" s="55"/>
      <c r="GQC113" s="55"/>
      <c r="GQD113" s="51"/>
      <c r="GQE113" s="51"/>
      <c r="GQF113" s="51"/>
      <c r="GQG113" s="56"/>
      <c r="GQH113" s="57"/>
      <c r="GQI113" s="57"/>
      <c r="GQJ113" s="58"/>
      <c r="GQK113" s="49"/>
      <c r="GQL113" s="50"/>
      <c r="GQM113" s="49"/>
      <c r="GQN113" s="109"/>
      <c r="GQO113" s="52"/>
      <c r="GQP113" s="52"/>
      <c r="GQQ113" s="55"/>
      <c r="GQR113" s="55"/>
      <c r="GQS113" s="55"/>
      <c r="GQT113" s="51"/>
      <c r="GQU113" s="51"/>
      <c r="GQV113" s="51"/>
      <c r="GQW113" s="56"/>
      <c r="GQX113" s="57"/>
      <c r="GQY113" s="57"/>
      <c r="GQZ113" s="58"/>
      <c r="GRA113" s="49"/>
      <c r="GRB113" s="50"/>
      <c r="GRC113" s="49"/>
      <c r="GRD113" s="109"/>
      <c r="GRE113" s="52"/>
      <c r="GRF113" s="52"/>
      <c r="GRG113" s="55"/>
      <c r="GRH113" s="55"/>
      <c r="GRI113" s="55"/>
      <c r="GRJ113" s="51"/>
      <c r="GRK113" s="51"/>
      <c r="GRL113" s="51"/>
      <c r="GRM113" s="56"/>
      <c r="GRN113" s="57"/>
      <c r="GRO113" s="57"/>
      <c r="GRP113" s="58"/>
      <c r="GRQ113" s="49"/>
      <c r="GRR113" s="50"/>
      <c r="GRS113" s="49"/>
      <c r="GRT113" s="109"/>
      <c r="GRU113" s="52"/>
      <c r="GRV113" s="52"/>
      <c r="GRW113" s="55"/>
      <c r="GRX113" s="55"/>
      <c r="GRY113" s="55"/>
      <c r="GRZ113" s="51"/>
      <c r="GSA113" s="51"/>
      <c r="GSB113" s="51"/>
      <c r="GSC113" s="56"/>
      <c r="GSD113" s="57"/>
      <c r="GSE113" s="57"/>
      <c r="GSF113" s="58"/>
      <c r="GSG113" s="49"/>
      <c r="GSH113" s="50"/>
      <c r="GSI113" s="49"/>
      <c r="GSJ113" s="109"/>
      <c r="GSK113" s="52"/>
      <c r="GSL113" s="52"/>
      <c r="GSM113" s="55"/>
      <c r="GSN113" s="55"/>
      <c r="GSO113" s="55"/>
      <c r="GSP113" s="51"/>
      <c r="GSQ113" s="51"/>
      <c r="GSR113" s="51"/>
      <c r="GSS113" s="56"/>
      <c r="GST113" s="57"/>
      <c r="GSU113" s="57"/>
      <c r="GSV113" s="58"/>
      <c r="GSW113" s="49"/>
      <c r="GSX113" s="50"/>
      <c r="GSY113" s="49"/>
      <c r="GSZ113" s="109"/>
      <c r="GTA113" s="52"/>
      <c r="GTB113" s="52"/>
      <c r="GTC113" s="55"/>
      <c r="GTD113" s="55"/>
      <c r="GTE113" s="55"/>
      <c r="GTF113" s="51"/>
      <c r="GTG113" s="51"/>
      <c r="GTH113" s="51"/>
      <c r="GTI113" s="56"/>
      <c r="GTJ113" s="57"/>
      <c r="GTK113" s="57"/>
      <c r="GTL113" s="58"/>
      <c r="GTM113" s="49"/>
      <c r="GTN113" s="50"/>
      <c r="GTO113" s="49"/>
      <c r="GTP113" s="109"/>
      <c r="GTQ113" s="52"/>
      <c r="GTR113" s="52"/>
      <c r="GTS113" s="55"/>
      <c r="GTT113" s="55"/>
      <c r="GTU113" s="55"/>
      <c r="GTV113" s="51"/>
      <c r="GTW113" s="51"/>
      <c r="GTX113" s="51"/>
      <c r="GTY113" s="56"/>
      <c r="GTZ113" s="57"/>
      <c r="GUA113" s="57"/>
      <c r="GUB113" s="58"/>
      <c r="GUC113" s="49"/>
      <c r="GUD113" s="50"/>
      <c r="GUE113" s="49"/>
      <c r="GUF113" s="109"/>
      <c r="GUG113" s="52"/>
      <c r="GUH113" s="52"/>
      <c r="GUI113" s="55"/>
      <c r="GUJ113" s="55"/>
      <c r="GUK113" s="55"/>
      <c r="GUL113" s="51"/>
      <c r="GUM113" s="51"/>
      <c r="GUN113" s="51"/>
      <c r="GUO113" s="56"/>
      <c r="GUP113" s="57"/>
      <c r="GUQ113" s="57"/>
      <c r="GUR113" s="58"/>
      <c r="GUS113" s="49"/>
      <c r="GUT113" s="50"/>
      <c r="GUU113" s="49"/>
      <c r="GUV113" s="109"/>
      <c r="GUW113" s="52"/>
      <c r="GUX113" s="52"/>
      <c r="GUY113" s="55"/>
      <c r="GUZ113" s="55"/>
      <c r="GVA113" s="55"/>
      <c r="GVB113" s="51"/>
      <c r="GVC113" s="51"/>
      <c r="GVD113" s="51"/>
      <c r="GVE113" s="56"/>
      <c r="GVF113" s="57"/>
      <c r="GVG113" s="57"/>
      <c r="GVH113" s="58"/>
      <c r="GVI113" s="49"/>
      <c r="GVJ113" s="50"/>
      <c r="GVK113" s="49"/>
      <c r="GVL113" s="109"/>
      <c r="GVM113" s="52"/>
      <c r="GVN113" s="52"/>
      <c r="GVO113" s="55"/>
      <c r="GVP113" s="55"/>
      <c r="GVQ113" s="55"/>
      <c r="GVR113" s="51"/>
      <c r="GVS113" s="51"/>
      <c r="GVT113" s="51"/>
      <c r="GVU113" s="56"/>
      <c r="GVV113" s="57"/>
      <c r="GVW113" s="57"/>
      <c r="GVX113" s="58"/>
      <c r="GVY113" s="49"/>
      <c r="GVZ113" s="50"/>
      <c r="GWA113" s="49"/>
      <c r="GWB113" s="109"/>
      <c r="GWC113" s="52"/>
      <c r="GWD113" s="52"/>
      <c r="GWE113" s="55"/>
      <c r="GWF113" s="55"/>
      <c r="GWG113" s="55"/>
      <c r="GWH113" s="51"/>
      <c r="GWI113" s="51"/>
      <c r="GWJ113" s="51"/>
      <c r="GWK113" s="56"/>
      <c r="GWL113" s="57"/>
      <c r="GWM113" s="57"/>
      <c r="GWN113" s="58"/>
      <c r="GWO113" s="49"/>
      <c r="GWP113" s="50"/>
      <c r="GWQ113" s="49"/>
      <c r="GWR113" s="109"/>
      <c r="GWS113" s="52"/>
      <c r="GWT113" s="52"/>
      <c r="GWU113" s="55"/>
      <c r="GWV113" s="55"/>
      <c r="GWW113" s="55"/>
      <c r="GWX113" s="51"/>
      <c r="GWY113" s="51"/>
      <c r="GWZ113" s="51"/>
      <c r="GXA113" s="56"/>
      <c r="GXB113" s="57"/>
      <c r="GXC113" s="57"/>
      <c r="GXD113" s="58"/>
      <c r="GXE113" s="49"/>
      <c r="GXF113" s="50"/>
      <c r="GXG113" s="49"/>
      <c r="GXH113" s="109"/>
      <c r="GXI113" s="52"/>
      <c r="GXJ113" s="52"/>
      <c r="GXK113" s="55"/>
      <c r="GXL113" s="55"/>
      <c r="GXM113" s="55"/>
      <c r="GXN113" s="51"/>
      <c r="GXO113" s="51"/>
      <c r="GXP113" s="51"/>
      <c r="GXQ113" s="56"/>
      <c r="GXR113" s="57"/>
      <c r="GXS113" s="57"/>
      <c r="GXT113" s="58"/>
      <c r="GXU113" s="49"/>
      <c r="GXV113" s="50"/>
      <c r="GXW113" s="49"/>
      <c r="GXX113" s="109"/>
      <c r="GXY113" s="52"/>
      <c r="GXZ113" s="52"/>
      <c r="GYA113" s="55"/>
      <c r="GYB113" s="55"/>
      <c r="GYC113" s="55"/>
      <c r="GYD113" s="51"/>
      <c r="GYE113" s="51"/>
      <c r="GYF113" s="51"/>
      <c r="GYG113" s="56"/>
      <c r="GYH113" s="57"/>
      <c r="GYI113" s="57"/>
      <c r="GYJ113" s="58"/>
      <c r="GYK113" s="49"/>
      <c r="GYL113" s="50"/>
      <c r="GYM113" s="49"/>
      <c r="GYN113" s="109"/>
      <c r="GYO113" s="52"/>
      <c r="GYP113" s="52"/>
      <c r="GYQ113" s="55"/>
      <c r="GYR113" s="55"/>
      <c r="GYS113" s="55"/>
      <c r="GYT113" s="51"/>
      <c r="GYU113" s="51"/>
      <c r="GYV113" s="51"/>
      <c r="GYW113" s="56"/>
      <c r="GYX113" s="57"/>
      <c r="GYY113" s="57"/>
      <c r="GYZ113" s="58"/>
      <c r="GZA113" s="49"/>
      <c r="GZB113" s="50"/>
      <c r="GZC113" s="49"/>
      <c r="GZD113" s="109"/>
      <c r="GZE113" s="52"/>
      <c r="GZF113" s="52"/>
      <c r="GZG113" s="55"/>
      <c r="GZH113" s="55"/>
      <c r="GZI113" s="55"/>
      <c r="GZJ113" s="51"/>
      <c r="GZK113" s="51"/>
      <c r="GZL113" s="51"/>
      <c r="GZM113" s="56"/>
      <c r="GZN113" s="57"/>
      <c r="GZO113" s="57"/>
      <c r="GZP113" s="58"/>
      <c r="GZQ113" s="49"/>
      <c r="GZR113" s="50"/>
      <c r="GZS113" s="49"/>
      <c r="GZT113" s="109"/>
      <c r="GZU113" s="52"/>
      <c r="GZV113" s="52"/>
      <c r="GZW113" s="55"/>
      <c r="GZX113" s="55"/>
      <c r="GZY113" s="55"/>
      <c r="GZZ113" s="51"/>
      <c r="HAA113" s="51"/>
      <c r="HAB113" s="51"/>
      <c r="HAC113" s="56"/>
      <c r="HAD113" s="57"/>
      <c r="HAE113" s="57"/>
      <c r="HAF113" s="58"/>
      <c r="HAG113" s="49"/>
      <c r="HAH113" s="50"/>
      <c r="HAI113" s="49"/>
      <c r="HAJ113" s="109"/>
      <c r="HAK113" s="52"/>
      <c r="HAL113" s="52"/>
      <c r="HAM113" s="55"/>
      <c r="HAN113" s="55"/>
      <c r="HAO113" s="55"/>
      <c r="HAP113" s="51"/>
      <c r="HAQ113" s="51"/>
      <c r="HAR113" s="51"/>
      <c r="HAS113" s="56"/>
      <c r="HAT113" s="57"/>
      <c r="HAU113" s="57"/>
      <c r="HAV113" s="58"/>
      <c r="HAW113" s="49"/>
      <c r="HAX113" s="50"/>
      <c r="HAY113" s="49"/>
      <c r="HAZ113" s="109"/>
      <c r="HBA113" s="52"/>
      <c r="HBB113" s="52"/>
      <c r="HBC113" s="55"/>
      <c r="HBD113" s="55"/>
      <c r="HBE113" s="55"/>
      <c r="HBF113" s="51"/>
      <c r="HBG113" s="51"/>
      <c r="HBH113" s="51"/>
      <c r="HBI113" s="56"/>
      <c r="HBJ113" s="57"/>
      <c r="HBK113" s="57"/>
      <c r="HBL113" s="58"/>
      <c r="HBM113" s="49"/>
      <c r="HBN113" s="50"/>
      <c r="HBO113" s="49"/>
      <c r="HBP113" s="109"/>
      <c r="HBQ113" s="52"/>
      <c r="HBR113" s="52"/>
      <c r="HBS113" s="55"/>
      <c r="HBT113" s="55"/>
      <c r="HBU113" s="55"/>
      <c r="HBV113" s="51"/>
      <c r="HBW113" s="51"/>
      <c r="HBX113" s="51"/>
      <c r="HBY113" s="56"/>
      <c r="HBZ113" s="57"/>
      <c r="HCA113" s="57"/>
      <c r="HCB113" s="58"/>
      <c r="HCC113" s="49"/>
      <c r="HCD113" s="50"/>
      <c r="HCE113" s="49"/>
      <c r="HCF113" s="109"/>
      <c r="HCG113" s="52"/>
      <c r="HCH113" s="52"/>
      <c r="HCI113" s="55"/>
      <c r="HCJ113" s="55"/>
      <c r="HCK113" s="55"/>
      <c r="HCL113" s="51"/>
      <c r="HCM113" s="51"/>
      <c r="HCN113" s="51"/>
      <c r="HCO113" s="56"/>
      <c r="HCP113" s="57"/>
      <c r="HCQ113" s="57"/>
      <c r="HCR113" s="58"/>
      <c r="HCS113" s="49"/>
      <c r="HCT113" s="50"/>
      <c r="HCU113" s="49"/>
      <c r="HCV113" s="109"/>
      <c r="HCW113" s="52"/>
      <c r="HCX113" s="52"/>
      <c r="HCY113" s="55"/>
      <c r="HCZ113" s="55"/>
      <c r="HDA113" s="55"/>
      <c r="HDB113" s="51"/>
      <c r="HDC113" s="51"/>
      <c r="HDD113" s="51"/>
      <c r="HDE113" s="56"/>
      <c r="HDF113" s="57"/>
      <c r="HDG113" s="57"/>
      <c r="HDH113" s="58"/>
      <c r="HDI113" s="49"/>
      <c r="HDJ113" s="50"/>
      <c r="HDK113" s="49"/>
      <c r="HDL113" s="109"/>
      <c r="HDM113" s="52"/>
      <c r="HDN113" s="52"/>
      <c r="HDO113" s="55"/>
      <c r="HDP113" s="55"/>
      <c r="HDQ113" s="55"/>
      <c r="HDR113" s="51"/>
      <c r="HDS113" s="51"/>
      <c r="HDT113" s="51"/>
      <c r="HDU113" s="56"/>
      <c r="HDV113" s="57"/>
      <c r="HDW113" s="57"/>
      <c r="HDX113" s="58"/>
      <c r="HDY113" s="49"/>
      <c r="HDZ113" s="50"/>
      <c r="HEA113" s="49"/>
      <c r="HEB113" s="109"/>
      <c r="HEC113" s="52"/>
      <c r="HED113" s="52"/>
      <c r="HEE113" s="55"/>
      <c r="HEF113" s="55"/>
      <c r="HEG113" s="55"/>
      <c r="HEH113" s="51"/>
      <c r="HEI113" s="51"/>
      <c r="HEJ113" s="51"/>
      <c r="HEK113" s="56"/>
      <c r="HEL113" s="57"/>
      <c r="HEM113" s="57"/>
      <c r="HEN113" s="58"/>
      <c r="HEO113" s="49"/>
      <c r="HEP113" s="50"/>
      <c r="HEQ113" s="49"/>
      <c r="HER113" s="109"/>
      <c r="HES113" s="52"/>
      <c r="HET113" s="52"/>
      <c r="HEU113" s="55"/>
      <c r="HEV113" s="55"/>
      <c r="HEW113" s="55"/>
      <c r="HEX113" s="51"/>
      <c r="HEY113" s="51"/>
      <c r="HEZ113" s="51"/>
      <c r="HFA113" s="56"/>
      <c r="HFB113" s="57"/>
      <c r="HFC113" s="57"/>
      <c r="HFD113" s="58"/>
      <c r="HFE113" s="49"/>
      <c r="HFF113" s="50"/>
      <c r="HFG113" s="49"/>
      <c r="HFH113" s="109"/>
      <c r="HFI113" s="52"/>
      <c r="HFJ113" s="52"/>
      <c r="HFK113" s="55"/>
      <c r="HFL113" s="55"/>
      <c r="HFM113" s="55"/>
      <c r="HFN113" s="51"/>
      <c r="HFO113" s="51"/>
      <c r="HFP113" s="51"/>
      <c r="HFQ113" s="56"/>
      <c r="HFR113" s="57"/>
      <c r="HFS113" s="57"/>
      <c r="HFT113" s="58"/>
      <c r="HFU113" s="49"/>
      <c r="HFV113" s="50"/>
      <c r="HFW113" s="49"/>
      <c r="HFX113" s="109"/>
      <c r="HFY113" s="52"/>
      <c r="HFZ113" s="52"/>
      <c r="HGA113" s="55"/>
      <c r="HGB113" s="55"/>
      <c r="HGC113" s="55"/>
      <c r="HGD113" s="51"/>
      <c r="HGE113" s="51"/>
      <c r="HGF113" s="51"/>
      <c r="HGG113" s="56"/>
      <c r="HGH113" s="57"/>
      <c r="HGI113" s="57"/>
      <c r="HGJ113" s="58"/>
      <c r="HGK113" s="49"/>
      <c r="HGL113" s="50"/>
      <c r="HGM113" s="49"/>
      <c r="HGN113" s="109"/>
      <c r="HGO113" s="52"/>
      <c r="HGP113" s="52"/>
      <c r="HGQ113" s="55"/>
      <c r="HGR113" s="55"/>
      <c r="HGS113" s="55"/>
      <c r="HGT113" s="51"/>
      <c r="HGU113" s="51"/>
      <c r="HGV113" s="51"/>
      <c r="HGW113" s="56"/>
      <c r="HGX113" s="57"/>
      <c r="HGY113" s="57"/>
      <c r="HGZ113" s="58"/>
      <c r="HHA113" s="49"/>
      <c r="HHB113" s="50"/>
      <c r="HHC113" s="49"/>
      <c r="HHD113" s="109"/>
      <c r="HHE113" s="52"/>
      <c r="HHF113" s="52"/>
      <c r="HHG113" s="55"/>
      <c r="HHH113" s="55"/>
      <c r="HHI113" s="55"/>
      <c r="HHJ113" s="51"/>
      <c r="HHK113" s="51"/>
      <c r="HHL113" s="51"/>
      <c r="HHM113" s="56"/>
      <c r="HHN113" s="57"/>
      <c r="HHO113" s="57"/>
      <c r="HHP113" s="58"/>
      <c r="HHQ113" s="49"/>
      <c r="HHR113" s="50"/>
      <c r="HHS113" s="49"/>
      <c r="HHT113" s="109"/>
      <c r="HHU113" s="52"/>
      <c r="HHV113" s="52"/>
      <c r="HHW113" s="55"/>
      <c r="HHX113" s="55"/>
      <c r="HHY113" s="55"/>
      <c r="HHZ113" s="51"/>
      <c r="HIA113" s="51"/>
      <c r="HIB113" s="51"/>
      <c r="HIC113" s="56"/>
      <c r="HID113" s="57"/>
      <c r="HIE113" s="57"/>
      <c r="HIF113" s="58"/>
      <c r="HIG113" s="49"/>
      <c r="HIH113" s="50"/>
      <c r="HII113" s="49"/>
      <c r="HIJ113" s="109"/>
      <c r="HIK113" s="52"/>
      <c r="HIL113" s="52"/>
      <c r="HIM113" s="55"/>
      <c r="HIN113" s="55"/>
      <c r="HIO113" s="55"/>
      <c r="HIP113" s="51"/>
      <c r="HIQ113" s="51"/>
      <c r="HIR113" s="51"/>
      <c r="HIS113" s="56"/>
      <c r="HIT113" s="57"/>
      <c r="HIU113" s="57"/>
      <c r="HIV113" s="58"/>
      <c r="HIW113" s="49"/>
      <c r="HIX113" s="50"/>
      <c r="HIY113" s="49"/>
      <c r="HIZ113" s="109"/>
      <c r="HJA113" s="52"/>
      <c r="HJB113" s="52"/>
      <c r="HJC113" s="55"/>
      <c r="HJD113" s="55"/>
      <c r="HJE113" s="55"/>
      <c r="HJF113" s="51"/>
      <c r="HJG113" s="51"/>
      <c r="HJH113" s="51"/>
      <c r="HJI113" s="56"/>
      <c r="HJJ113" s="57"/>
      <c r="HJK113" s="57"/>
      <c r="HJL113" s="58"/>
      <c r="HJM113" s="49"/>
      <c r="HJN113" s="50"/>
      <c r="HJO113" s="49"/>
      <c r="HJP113" s="109"/>
      <c r="HJQ113" s="52"/>
      <c r="HJR113" s="52"/>
      <c r="HJS113" s="55"/>
      <c r="HJT113" s="55"/>
      <c r="HJU113" s="55"/>
      <c r="HJV113" s="51"/>
      <c r="HJW113" s="51"/>
      <c r="HJX113" s="51"/>
      <c r="HJY113" s="56"/>
      <c r="HJZ113" s="57"/>
      <c r="HKA113" s="57"/>
      <c r="HKB113" s="58"/>
      <c r="HKC113" s="49"/>
      <c r="HKD113" s="50"/>
      <c r="HKE113" s="49"/>
      <c r="HKF113" s="109"/>
      <c r="HKG113" s="52"/>
      <c r="HKH113" s="52"/>
      <c r="HKI113" s="55"/>
      <c r="HKJ113" s="55"/>
      <c r="HKK113" s="55"/>
      <c r="HKL113" s="51"/>
      <c r="HKM113" s="51"/>
      <c r="HKN113" s="51"/>
      <c r="HKO113" s="56"/>
      <c r="HKP113" s="57"/>
      <c r="HKQ113" s="57"/>
      <c r="HKR113" s="58"/>
      <c r="HKS113" s="49"/>
      <c r="HKT113" s="50"/>
      <c r="HKU113" s="49"/>
      <c r="HKV113" s="109"/>
      <c r="HKW113" s="52"/>
      <c r="HKX113" s="52"/>
      <c r="HKY113" s="55"/>
      <c r="HKZ113" s="55"/>
      <c r="HLA113" s="55"/>
      <c r="HLB113" s="51"/>
      <c r="HLC113" s="51"/>
      <c r="HLD113" s="51"/>
      <c r="HLE113" s="56"/>
      <c r="HLF113" s="57"/>
      <c r="HLG113" s="57"/>
      <c r="HLH113" s="58"/>
      <c r="HLI113" s="49"/>
      <c r="HLJ113" s="50"/>
      <c r="HLK113" s="49"/>
      <c r="HLL113" s="109"/>
      <c r="HLM113" s="52"/>
      <c r="HLN113" s="52"/>
      <c r="HLO113" s="55"/>
      <c r="HLP113" s="55"/>
      <c r="HLQ113" s="55"/>
      <c r="HLR113" s="51"/>
      <c r="HLS113" s="51"/>
      <c r="HLT113" s="51"/>
      <c r="HLU113" s="56"/>
      <c r="HLV113" s="57"/>
      <c r="HLW113" s="57"/>
      <c r="HLX113" s="58"/>
      <c r="HLY113" s="49"/>
      <c r="HLZ113" s="50"/>
      <c r="HMA113" s="49"/>
      <c r="HMB113" s="109"/>
      <c r="HMC113" s="52"/>
      <c r="HMD113" s="52"/>
      <c r="HME113" s="55"/>
      <c r="HMF113" s="55"/>
      <c r="HMG113" s="55"/>
      <c r="HMH113" s="51"/>
      <c r="HMI113" s="51"/>
      <c r="HMJ113" s="51"/>
      <c r="HMK113" s="56"/>
      <c r="HML113" s="57"/>
      <c r="HMM113" s="57"/>
      <c r="HMN113" s="58"/>
      <c r="HMO113" s="49"/>
      <c r="HMP113" s="50"/>
      <c r="HMQ113" s="49"/>
      <c r="HMR113" s="109"/>
      <c r="HMS113" s="52"/>
      <c r="HMT113" s="52"/>
      <c r="HMU113" s="55"/>
      <c r="HMV113" s="55"/>
      <c r="HMW113" s="55"/>
      <c r="HMX113" s="51"/>
      <c r="HMY113" s="51"/>
      <c r="HMZ113" s="51"/>
      <c r="HNA113" s="56"/>
      <c r="HNB113" s="57"/>
      <c r="HNC113" s="57"/>
      <c r="HND113" s="58"/>
      <c r="HNE113" s="49"/>
      <c r="HNF113" s="50"/>
      <c r="HNG113" s="49"/>
      <c r="HNH113" s="109"/>
      <c r="HNI113" s="52"/>
      <c r="HNJ113" s="52"/>
      <c r="HNK113" s="55"/>
      <c r="HNL113" s="55"/>
      <c r="HNM113" s="55"/>
      <c r="HNN113" s="51"/>
      <c r="HNO113" s="51"/>
      <c r="HNP113" s="51"/>
      <c r="HNQ113" s="56"/>
      <c r="HNR113" s="57"/>
      <c r="HNS113" s="57"/>
      <c r="HNT113" s="58"/>
      <c r="HNU113" s="49"/>
      <c r="HNV113" s="50"/>
      <c r="HNW113" s="49"/>
      <c r="HNX113" s="109"/>
      <c r="HNY113" s="52"/>
      <c r="HNZ113" s="52"/>
      <c r="HOA113" s="55"/>
      <c r="HOB113" s="55"/>
      <c r="HOC113" s="55"/>
      <c r="HOD113" s="51"/>
      <c r="HOE113" s="51"/>
      <c r="HOF113" s="51"/>
      <c r="HOG113" s="56"/>
      <c r="HOH113" s="57"/>
      <c r="HOI113" s="57"/>
      <c r="HOJ113" s="58"/>
      <c r="HOK113" s="49"/>
      <c r="HOL113" s="50"/>
      <c r="HOM113" s="49"/>
      <c r="HON113" s="109"/>
      <c r="HOO113" s="52"/>
      <c r="HOP113" s="52"/>
      <c r="HOQ113" s="55"/>
      <c r="HOR113" s="55"/>
      <c r="HOS113" s="55"/>
      <c r="HOT113" s="51"/>
      <c r="HOU113" s="51"/>
      <c r="HOV113" s="51"/>
      <c r="HOW113" s="56"/>
      <c r="HOX113" s="57"/>
      <c r="HOY113" s="57"/>
      <c r="HOZ113" s="58"/>
      <c r="HPA113" s="49"/>
      <c r="HPB113" s="50"/>
      <c r="HPC113" s="49"/>
      <c r="HPD113" s="109"/>
      <c r="HPE113" s="52"/>
      <c r="HPF113" s="52"/>
      <c r="HPG113" s="55"/>
      <c r="HPH113" s="55"/>
      <c r="HPI113" s="55"/>
      <c r="HPJ113" s="51"/>
      <c r="HPK113" s="51"/>
      <c r="HPL113" s="51"/>
      <c r="HPM113" s="56"/>
      <c r="HPN113" s="57"/>
      <c r="HPO113" s="57"/>
      <c r="HPP113" s="58"/>
      <c r="HPQ113" s="49"/>
      <c r="HPR113" s="50"/>
      <c r="HPS113" s="49"/>
      <c r="HPT113" s="109"/>
      <c r="HPU113" s="52"/>
      <c r="HPV113" s="52"/>
      <c r="HPW113" s="55"/>
      <c r="HPX113" s="55"/>
      <c r="HPY113" s="55"/>
      <c r="HPZ113" s="51"/>
      <c r="HQA113" s="51"/>
      <c r="HQB113" s="51"/>
      <c r="HQC113" s="56"/>
      <c r="HQD113" s="57"/>
      <c r="HQE113" s="57"/>
      <c r="HQF113" s="58"/>
      <c r="HQG113" s="49"/>
      <c r="HQH113" s="50"/>
      <c r="HQI113" s="49"/>
      <c r="HQJ113" s="109"/>
      <c r="HQK113" s="52"/>
      <c r="HQL113" s="52"/>
      <c r="HQM113" s="55"/>
      <c r="HQN113" s="55"/>
      <c r="HQO113" s="55"/>
      <c r="HQP113" s="51"/>
      <c r="HQQ113" s="51"/>
      <c r="HQR113" s="51"/>
      <c r="HQS113" s="56"/>
      <c r="HQT113" s="57"/>
      <c r="HQU113" s="57"/>
      <c r="HQV113" s="58"/>
      <c r="HQW113" s="49"/>
      <c r="HQX113" s="50"/>
      <c r="HQY113" s="49"/>
      <c r="HQZ113" s="109"/>
      <c r="HRA113" s="52"/>
      <c r="HRB113" s="52"/>
      <c r="HRC113" s="55"/>
      <c r="HRD113" s="55"/>
      <c r="HRE113" s="55"/>
      <c r="HRF113" s="51"/>
      <c r="HRG113" s="51"/>
      <c r="HRH113" s="51"/>
      <c r="HRI113" s="56"/>
      <c r="HRJ113" s="57"/>
      <c r="HRK113" s="57"/>
      <c r="HRL113" s="58"/>
      <c r="HRM113" s="49"/>
      <c r="HRN113" s="50"/>
      <c r="HRO113" s="49"/>
      <c r="HRP113" s="109"/>
      <c r="HRQ113" s="52"/>
      <c r="HRR113" s="52"/>
      <c r="HRS113" s="55"/>
      <c r="HRT113" s="55"/>
      <c r="HRU113" s="55"/>
      <c r="HRV113" s="51"/>
      <c r="HRW113" s="51"/>
      <c r="HRX113" s="51"/>
      <c r="HRY113" s="56"/>
      <c r="HRZ113" s="57"/>
      <c r="HSA113" s="57"/>
      <c r="HSB113" s="58"/>
      <c r="HSC113" s="49"/>
      <c r="HSD113" s="50"/>
      <c r="HSE113" s="49"/>
      <c r="HSF113" s="109"/>
      <c r="HSG113" s="52"/>
      <c r="HSH113" s="52"/>
      <c r="HSI113" s="55"/>
      <c r="HSJ113" s="55"/>
      <c r="HSK113" s="55"/>
      <c r="HSL113" s="51"/>
      <c r="HSM113" s="51"/>
      <c r="HSN113" s="51"/>
      <c r="HSO113" s="56"/>
      <c r="HSP113" s="57"/>
      <c r="HSQ113" s="57"/>
      <c r="HSR113" s="58"/>
      <c r="HSS113" s="49"/>
      <c r="HST113" s="50"/>
      <c r="HSU113" s="49"/>
      <c r="HSV113" s="109"/>
      <c r="HSW113" s="52"/>
      <c r="HSX113" s="52"/>
      <c r="HSY113" s="55"/>
      <c r="HSZ113" s="55"/>
      <c r="HTA113" s="55"/>
      <c r="HTB113" s="51"/>
      <c r="HTC113" s="51"/>
      <c r="HTD113" s="51"/>
      <c r="HTE113" s="56"/>
      <c r="HTF113" s="57"/>
      <c r="HTG113" s="57"/>
      <c r="HTH113" s="58"/>
      <c r="HTI113" s="49"/>
      <c r="HTJ113" s="50"/>
      <c r="HTK113" s="49"/>
      <c r="HTL113" s="109"/>
      <c r="HTM113" s="52"/>
      <c r="HTN113" s="52"/>
      <c r="HTO113" s="55"/>
      <c r="HTP113" s="55"/>
      <c r="HTQ113" s="55"/>
      <c r="HTR113" s="51"/>
      <c r="HTS113" s="51"/>
      <c r="HTT113" s="51"/>
      <c r="HTU113" s="56"/>
      <c r="HTV113" s="57"/>
      <c r="HTW113" s="57"/>
      <c r="HTX113" s="58"/>
      <c r="HTY113" s="49"/>
      <c r="HTZ113" s="50"/>
      <c r="HUA113" s="49"/>
      <c r="HUB113" s="109"/>
      <c r="HUC113" s="52"/>
      <c r="HUD113" s="52"/>
      <c r="HUE113" s="55"/>
      <c r="HUF113" s="55"/>
      <c r="HUG113" s="55"/>
      <c r="HUH113" s="51"/>
      <c r="HUI113" s="51"/>
      <c r="HUJ113" s="51"/>
      <c r="HUK113" s="56"/>
      <c r="HUL113" s="57"/>
      <c r="HUM113" s="57"/>
      <c r="HUN113" s="58"/>
      <c r="HUO113" s="49"/>
      <c r="HUP113" s="50"/>
      <c r="HUQ113" s="49"/>
      <c r="HUR113" s="109"/>
      <c r="HUS113" s="52"/>
      <c r="HUT113" s="52"/>
      <c r="HUU113" s="55"/>
      <c r="HUV113" s="55"/>
      <c r="HUW113" s="55"/>
      <c r="HUX113" s="51"/>
      <c r="HUY113" s="51"/>
      <c r="HUZ113" s="51"/>
      <c r="HVA113" s="56"/>
      <c r="HVB113" s="57"/>
      <c r="HVC113" s="57"/>
      <c r="HVD113" s="58"/>
      <c r="HVE113" s="49"/>
      <c r="HVF113" s="50"/>
      <c r="HVG113" s="49"/>
      <c r="HVH113" s="109"/>
      <c r="HVI113" s="52"/>
      <c r="HVJ113" s="52"/>
      <c r="HVK113" s="55"/>
      <c r="HVL113" s="55"/>
      <c r="HVM113" s="55"/>
      <c r="HVN113" s="51"/>
      <c r="HVO113" s="51"/>
      <c r="HVP113" s="51"/>
      <c r="HVQ113" s="56"/>
      <c r="HVR113" s="57"/>
      <c r="HVS113" s="57"/>
      <c r="HVT113" s="58"/>
      <c r="HVU113" s="49"/>
      <c r="HVV113" s="50"/>
      <c r="HVW113" s="49"/>
      <c r="HVX113" s="109"/>
      <c r="HVY113" s="52"/>
      <c r="HVZ113" s="52"/>
      <c r="HWA113" s="55"/>
      <c r="HWB113" s="55"/>
      <c r="HWC113" s="55"/>
      <c r="HWD113" s="51"/>
      <c r="HWE113" s="51"/>
      <c r="HWF113" s="51"/>
      <c r="HWG113" s="56"/>
      <c r="HWH113" s="57"/>
      <c r="HWI113" s="57"/>
      <c r="HWJ113" s="58"/>
      <c r="HWK113" s="49"/>
      <c r="HWL113" s="50"/>
      <c r="HWM113" s="49"/>
      <c r="HWN113" s="109"/>
      <c r="HWO113" s="52"/>
      <c r="HWP113" s="52"/>
      <c r="HWQ113" s="55"/>
      <c r="HWR113" s="55"/>
      <c r="HWS113" s="55"/>
      <c r="HWT113" s="51"/>
      <c r="HWU113" s="51"/>
      <c r="HWV113" s="51"/>
      <c r="HWW113" s="56"/>
      <c r="HWX113" s="57"/>
      <c r="HWY113" s="57"/>
      <c r="HWZ113" s="58"/>
      <c r="HXA113" s="49"/>
      <c r="HXB113" s="50"/>
      <c r="HXC113" s="49"/>
      <c r="HXD113" s="109"/>
      <c r="HXE113" s="52"/>
      <c r="HXF113" s="52"/>
      <c r="HXG113" s="55"/>
      <c r="HXH113" s="55"/>
      <c r="HXI113" s="55"/>
      <c r="HXJ113" s="51"/>
      <c r="HXK113" s="51"/>
      <c r="HXL113" s="51"/>
      <c r="HXM113" s="56"/>
      <c r="HXN113" s="57"/>
      <c r="HXO113" s="57"/>
      <c r="HXP113" s="58"/>
      <c r="HXQ113" s="49"/>
      <c r="HXR113" s="50"/>
      <c r="HXS113" s="49"/>
      <c r="HXT113" s="109"/>
      <c r="HXU113" s="52"/>
      <c r="HXV113" s="52"/>
      <c r="HXW113" s="55"/>
      <c r="HXX113" s="55"/>
      <c r="HXY113" s="55"/>
      <c r="HXZ113" s="51"/>
      <c r="HYA113" s="51"/>
      <c r="HYB113" s="51"/>
      <c r="HYC113" s="56"/>
      <c r="HYD113" s="57"/>
      <c r="HYE113" s="57"/>
      <c r="HYF113" s="58"/>
      <c r="HYG113" s="49"/>
      <c r="HYH113" s="50"/>
      <c r="HYI113" s="49"/>
      <c r="HYJ113" s="109"/>
      <c r="HYK113" s="52"/>
      <c r="HYL113" s="52"/>
      <c r="HYM113" s="55"/>
      <c r="HYN113" s="55"/>
      <c r="HYO113" s="55"/>
      <c r="HYP113" s="51"/>
      <c r="HYQ113" s="51"/>
      <c r="HYR113" s="51"/>
      <c r="HYS113" s="56"/>
      <c r="HYT113" s="57"/>
      <c r="HYU113" s="57"/>
      <c r="HYV113" s="58"/>
      <c r="HYW113" s="49"/>
      <c r="HYX113" s="50"/>
      <c r="HYY113" s="49"/>
      <c r="HYZ113" s="109"/>
      <c r="HZA113" s="52"/>
      <c r="HZB113" s="52"/>
      <c r="HZC113" s="55"/>
      <c r="HZD113" s="55"/>
      <c r="HZE113" s="55"/>
      <c r="HZF113" s="51"/>
      <c r="HZG113" s="51"/>
      <c r="HZH113" s="51"/>
      <c r="HZI113" s="56"/>
      <c r="HZJ113" s="57"/>
      <c r="HZK113" s="57"/>
      <c r="HZL113" s="58"/>
      <c r="HZM113" s="49"/>
      <c r="HZN113" s="50"/>
      <c r="HZO113" s="49"/>
      <c r="HZP113" s="109"/>
      <c r="HZQ113" s="52"/>
      <c r="HZR113" s="52"/>
      <c r="HZS113" s="55"/>
      <c r="HZT113" s="55"/>
      <c r="HZU113" s="55"/>
      <c r="HZV113" s="51"/>
      <c r="HZW113" s="51"/>
      <c r="HZX113" s="51"/>
      <c r="HZY113" s="56"/>
      <c r="HZZ113" s="57"/>
      <c r="IAA113" s="57"/>
      <c r="IAB113" s="58"/>
      <c r="IAC113" s="49"/>
      <c r="IAD113" s="50"/>
      <c r="IAE113" s="49"/>
      <c r="IAF113" s="109"/>
      <c r="IAG113" s="52"/>
      <c r="IAH113" s="52"/>
      <c r="IAI113" s="55"/>
      <c r="IAJ113" s="55"/>
      <c r="IAK113" s="55"/>
      <c r="IAL113" s="51"/>
      <c r="IAM113" s="51"/>
      <c r="IAN113" s="51"/>
      <c r="IAO113" s="56"/>
      <c r="IAP113" s="57"/>
      <c r="IAQ113" s="57"/>
      <c r="IAR113" s="58"/>
      <c r="IAS113" s="49"/>
      <c r="IAT113" s="50"/>
      <c r="IAU113" s="49"/>
      <c r="IAV113" s="109"/>
      <c r="IAW113" s="52"/>
      <c r="IAX113" s="52"/>
      <c r="IAY113" s="55"/>
      <c r="IAZ113" s="55"/>
      <c r="IBA113" s="55"/>
      <c r="IBB113" s="51"/>
      <c r="IBC113" s="51"/>
      <c r="IBD113" s="51"/>
      <c r="IBE113" s="56"/>
      <c r="IBF113" s="57"/>
      <c r="IBG113" s="57"/>
      <c r="IBH113" s="58"/>
      <c r="IBI113" s="49"/>
      <c r="IBJ113" s="50"/>
      <c r="IBK113" s="49"/>
      <c r="IBL113" s="109"/>
      <c r="IBM113" s="52"/>
      <c r="IBN113" s="52"/>
      <c r="IBO113" s="55"/>
      <c r="IBP113" s="55"/>
      <c r="IBQ113" s="55"/>
      <c r="IBR113" s="51"/>
      <c r="IBS113" s="51"/>
      <c r="IBT113" s="51"/>
      <c r="IBU113" s="56"/>
      <c r="IBV113" s="57"/>
      <c r="IBW113" s="57"/>
      <c r="IBX113" s="58"/>
      <c r="IBY113" s="49"/>
      <c r="IBZ113" s="50"/>
      <c r="ICA113" s="49"/>
      <c r="ICB113" s="109"/>
      <c r="ICC113" s="52"/>
      <c r="ICD113" s="52"/>
      <c r="ICE113" s="55"/>
      <c r="ICF113" s="55"/>
      <c r="ICG113" s="55"/>
      <c r="ICH113" s="51"/>
      <c r="ICI113" s="51"/>
      <c r="ICJ113" s="51"/>
      <c r="ICK113" s="56"/>
      <c r="ICL113" s="57"/>
      <c r="ICM113" s="57"/>
      <c r="ICN113" s="58"/>
      <c r="ICO113" s="49"/>
      <c r="ICP113" s="50"/>
      <c r="ICQ113" s="49"/>
      <c r="ICR113" s="109"/>
      <c r="ICS113" s="52"/>
      <c r="ICT113" s="52"/>
      <c r="ICU113" s="55"/>
      <c r="ICV113" s="55"/>
      <c r="ICW113" s="55"/>
      <c r="ICX113" s="51"/>
      <c r="ICY113" s="51"/>
      <c r="ICZ113" s="51"/>
      <c r="IDA113" s="56"/>
      <c r="IDB113" s="57"/>
      <c r="IDC113" s="57"/>
      <c r="IDD113" s="58"/>
      <c r="IDE113" s="49"/>
      <c r="IDF113" s="50"/>
      <c r="IDG113" s="49"/>
      <c r="IDH113" s="109"/>
      <c r="IDI113" s="52"/>
      <c r="IDJ113" s="52"/>
      <c r="IDK113" s="55"/>
      <c r="IDL113" s="55"/>
      <c r="IDM113" s="55"/>
      <c r="IDN113" s="51"/>
      <c r="IDO113" s="51"/>
      <c r="IDP113" s="51"/>
      <c r="IDQ113" s="56"/>
      <c r="IDR113" s="57"/>
      <c r="IDS113" s="57"/>
      <c r="IDT113" s="58"/>
      <c r="IDU113" s="49"/>
      <c r="IDV113" s="50"/>
      <c r="IDW113" s="49"/>
      <c r="IDX113" s="109"/>
      <c r="IDY113" s="52"/>
      <c r="IDZ113" s="52"/>
      <c r="IEA113" s="55"/>
      <c r="IEB113" s="55"/>
      <c r="IEC113" s="55"/>
      <c r="IED113" s="51"/>
      <c r="IEE113" s="51"/>
      <c r="IEF113" s="51"/>
      <c r="IEG113" s="56"/>
      <c r="IEH113" s="57"/>
      <c r="IEI113" s="57"/>
      <c r="IEJ113" s="58"/>
      <c r="IEK113" s="49"/>
      <c r="IEL113" s="50"/>
      <c r="IEM113" s="49"/>
      <c r="IEN113" s="109"/>
      <c r="IEO113" s="52"/>
      <c r="IEP113" s="52"/>
      <c r="IEQ113" s="55"/>
      <c r="IER113" s="55"/>
      <c r="IES113" s="55"/>
      <c r="IET113" s="51"/>
      <c r="IEU113" s="51"/>
      <c r="IEV113" s="51"/>
      <c r="IEW113" s="56"/>
      <c r="IEX113" s="57"/>
      <c r="IEY113" s="57"/>
      <c r="IEZ113" s="58"/>
      <c r="IFA113" s="49"/>
      <c r="IFB113" s="50"/>
      <c r="IFC113" s="49"/>
      <c r="IFD113" s="109"/>
      <c r="IFE113" s="52"/>
      <c r="IFF113" s="52"/>
      <c r="IFG113" s="55"/>
      <c r="IFH113" s="55"/>
      <c r="IFI113" s="55"/>
      <c r="IFJ113" s="51"/>
      <c r="IFK113" s="51"/>
      <c r="IFL113" s="51"/>
      <c r="IFM113" s="56"/>
      <c r="IFN113" s="57"/>
      <c r="IFO113" s="57"/>
      <c r="IFP113" s="58"/>
      <c r="IFQ113" s="49"/>
      <c r="IFR113" s="50"/>
      <c r="IFS113" s="49"/>
      <c r="IFT113" s="109"/>
      <c r="IFU113" s="52"/>
      <c r="IFV113" s="52"/>
      <c r="IFW113" s="55"/>
      <c r="IFX113" s="55"/>
      <c r="IFY113" s="55"/>
      <c r="IFZ113" s="51"/>
      <c r="IGA113" s="51"/>
      <c r="IGB113" s="51"/>
      <c r="IGC113" s="56"/>
      <c r="IGD113" s="57"/>
      <c r="IGE113" s="57"/>
      <c r="IGF113" s="58"/>
      <c r="IGG113" s="49"/>
      <c r="IGH113" s="50"/>
      <c r="IGI113" s="49"/>
      <c r="IGJ113" s="109"/>
      <c r="IGK113" s="52"/>
      <c r="IGL113" s="52"/>
      <c r="IGM113" s="55"/>
      <c r="IGN113" s="55"/>
      <c r="IGO113" s="55"/>
      <c r="IGP113" s="51"/>
      <c r="IGQ113" s="51"/>
      <c r="IGR113" s="51"/>
      <c r="IGS113" s="56"/>
      <c r="IGT113" s="57"/>
      <c r="IGU113" s="57"/>
      <c r="IGV113" s="58"/>
      <c r="IGW113" s="49"/>
      <c r="IGX113" s="50"/>
      <c r="IGY113" s="49"/>
      <c r="IGZ113" s="109"/>
      <c r="IHA113" s="52"/>
      <c r="IHB113" s="52"/>
      <c r="IHC113" s="55"/>
      <c r="IHD113" s="55"/>
      <c r="IHE113" s="55"/>
      <c r="IHF113" s="51"/>
      <c r="IHG113" s="51"/>
      <c r="IHH113" s="51"/>
      <c r="IHI113" s="56"/>
      <c r="IHJ113" s="57"/>
      <c r="IHK113" s="57"/>
      <c r="IHL113" s="58"/>
      <c r="IHM113" s="49"/>
      <c r="IHN113" s="50"/>
      <c r="IHO113" s="49"/>
      <c r="IHP113" s="109"/>
      <c r="IHQ113" s="52"/>
      <c r="IHR113" s="52"/>
      <c r="IHS113" s="55"/>
      <c r="IHT113" s="55"/>
      <c r="IHU113" s="55"/>
      <c r="IHV113" s="51"/>
      <c r="IHW113" s="51"/>
      <c r="IHX113" s="51"/>
      <c r="IHY113" s="56"/>
      <c r="IHZ113" s="57"/>
      <c r="IIA113" s="57"/>
      <c r="IIB113" s="58"/>
      <c r="IIC113" s="49"/>
      <c r="IID113" s="50"/>
      <c r="IIE113" s="49"/>
      <c r="IIF113" s="109"/>
      <c r="IIG113" s="52"/>
      <c r="IIH113" s="52"/>
      <c r="III113" s="55"/>
      <c r="IIJ113" s="55"/>
      <c r="IIK113" s="55"/>
      <c r="IIL113" s="51"/>
      <c r="IIM113" s="51"/>
      <c r="IIN113" s="51"/>
      <c r="IIO113" s="56"/>
      <c r="IIP113" s="57"/>
      <c r="IIQ113" s="57"/>
      <c r="IIR113" s="58"/>
      <c r="IIS113" s="49"/>
      <c r="IIT113" s="50"/>
      <c r="IIU113" s="49"/>
      <c r="IIV113" s="109"/>
      <c r="IIW113" s="52"/>
      <c r="IIX113" s="52"/>
      <c r="IIY113" s="55"/>
      <c r="IIZ113" s="55"/>
      <c r="IJA113" s="55"/>
      <c r="IJB113" s="51"/>
      <c r="IJC113" s="51"/>
      <c r="IJD113" s="51"/>
      <c r="IJE113" s="56"/>
      <c r="IJF113" s="57"/>
      <c r="IJG113" s="57"/>
      <c r="IJH113" s="58"/>
      <c r="IJI113" s="49"/>
      <c r="IJJ113" s="50"/>
      <c r="IJK113" s="49"/>
      <c r="IJL113" s="109"/>
      <c r="IJM113" s="52"/>
      <c r="IJN113" s="52"/>
      <c r="IJO113" s="55"/>
      <c r="IJP113" s="55"/>
      <c r="IJQ113" s="55"/>
      <c r="IJR113" s="51"/>
      <c r="IJS113" s="51"/>
      <c r="IJT113" s="51"/>
      <c r="IJU113" s="56"/>
      <c r="IJV113" s="57"/>
      <c r="IJW113" s="57"/>
      <c r="IJX113" s="58"/>
      <c r="IJY113" s="49"/>
      <c r="IJZ113" s="50"/>
      <c r="IKA113" s="49"/>
      <c r="IKB113" s="109"/>
      <c r="IKC113" s="52"/>
      <c r="IKD113" s="52"/>
      <c r="IKE113" s="55"/>
      <c r="IKF113" s="55"/>
      <c r="IKG113" s="55"/>
      <c r="IKH113" s="51"/>
      <c r="IKI113" s="51"/>
      <c r="IKJ113" s="51"/>
      <c r="IKK113" s="56"/>
      <c r="IKL113" s="57"/>
      <c r="IKM113" s="57"/>
      <c r="IKN113" s="58"/>
      <c r="IKO113" s="49"/>
      <c r="IKP113" s="50"/>
      <c r="IKQ113" s="49"/>
      <c r="IKR113" s="109"/>
      <c r="IKS113" s="52"/>
      <c r="IKT113" s="52"/>
      <c r="IKU113" s="55"/>
      <c r="IKV113" s="55"/>
      <c r="IKW113" s="55"/>
      <c r="IKX113" s="51"/>
      <c r="IKY113" s="51"/>
      <c r="IKZ113" s="51"/>
      <c r="ILA113" s="56"/>
      <c r="ILB113" s="57"/>
      <c r="ILC113" s="57"/>
      <c r="ILD113" s="58"/>
      <c r="ILE113" s="49"/>
      <c r="ILF113" s="50"/>
      <c r="ILG113" s="49"/>
      <c r="ILH113" s="109"/>
      <c r="ILI113" s="52"/>
      <c r="ILJ113" s="52"/>
      <c r="ILK113" s="55"/>
      <c r="ILL113" s="55"/>
      <c r="ILM113" s="55"/>
      <c r="ILN113" s="51"/>
      <c r="ILO113" s="51"/>
      <c r="ILP113" s="51"/>
      <c r="ILQ113" s="56"/>
      <c r="ILR113" s="57"/>
      <c r="ILS113" s="57"/>
      <c r="ILT113" s="58"/>
      <c r="ILU113" s="49"/>
      <c r="ILV113" s="50"/>
      <c r="ILW113" s="49"/>
      <c r="ILX113" s="109"/>
      <c r="ILY113" s="52"/>
      <c r="ILZ113" s="52"/>
      <c r="IMA113" s="55"/>
      <c r="IMB113" s="55"/>
      <c r="IMC113" s="55"/>
      <c r="IMD113" s="51"/>
      <c r="IME113" s="51"/>
      <c r="IMF113" s="51"/>
      <c r="IMG113" s="56"/>
      <c r="IMH113" s="57"/>
      <c r="IMI113" s="57"/>
      <c r="IMJ113" s="58"/>
      <c r="IMK113" s="49"/>
      <c r="IML113" s="50"/>
      <c r="IMM113" s="49"/>
      <c r="IMN113" s="109"/>
      <c r="IMO113" s="52"/>
      <c r="IMP113" s="52"/>
      <c r="IMQ113" s="55"/>
      <c r="IMR113" s="55"/>
      <c r="IMS113" s="55"/>
      <c r="IMT113" s="51"/>
      <c r="IMU113" s="51"/>
      <c r="IMV113" s="51"/>
      <c r="IMW113" s="56"/>
      <c r="IMX113" s="57"/>
      <c r="IMY113" s="57"/>
      <c r="IMZ113" s="58"/>
      <c r="INA113" s="49"/>
      <c r="INB113" s="50"/>
      <c r="INC113" s="49"/>
      <c r="IND113" s="109"/>
      <c r="INE113" s="52"/>
      <c r="INF113" s="52"/>
      <c r="ING113" s="55"/>
      <c r="INH113" s="55"/>
      <c r="INI113" s="55"/>
      <c r="INJ113" s="51"/>
      <c r="INK113" s="51"/>
      <c r="INL113" s="51"/>
      <c r="INM113" s="56"/>
      <c r="INN113" s="57"/>
      <c r="INO113" s="57"/>
      <c r="INP113" s="58"/>
      <c r="INQ113" s="49"/>
      <c r="INR113" s="50"/>
      <c r="INS113" s="49"/>
      <c r="INT113" s="109"/>
      <c r="INU113" s="52"/>
      <c r="INV113" s="52"/>
      <c r="INW113" s="55"/>
      <c r="INX113" s="55"/>
      <c r="INY113" s="55"/>
      <c r="INZ113" s="51"/>
      <c r="IOA113" s="51"/>
      <c r="IOB113" s="51"/>
      <c r="IOC113" s="56"/>
      <c r="IOD113" s="57"/>
      <c r="IOE113" s="57"/>
      <c r="IOF113" s="58"/>
      <c r="IOG113" s="49"/>
      <c r="IOH113" s="50"/>
      <c r="IOI113" s="49"/>
      <c r="IOJ113" s="109"/>
      <c r="IOK113" s="52"/>
      <c r="IOL113" s="52"/>
      <c r="IOM113" s="55"/>
      <c r="ION113" s="55"/>
      <c r="IOO113" s="55"/>
      <c r="IOP113" s="51"/>
      <c r="IOQ113" s="51"/>
      <c r="IOR113" s="51"/>
      <c r="IOS113" s="56"/>
      <c r="IOT113" s="57"/>
      <c r="IOU113" s="57"/>
      <c r="IOV113" s="58"/>
      <c r="IOW113" s="49"/>
      <c r="IOX113" s="50"/>
      <c r="IOY113" s="49"/>
      <c r="IOZ113" s="109"/>
      <c r="IPA113" s="52"/>
      <c r="IPB113" s="52"/>
      <c r="IPC113" s="55"/>
      <c r="IPD113" s="55"/>
      <c r="IPE113" s="55"/>
      <c r="IPF113" s="51"/>
      <c r="IPG113" s="51"/>
      <c r="IPH113" s="51"/>
      <c r="IPI113" s="56"/>
      <c r="IPJ113" s="57"/>
      <c r="IPK113" s="57"/>
      <c r="IPL113" s="58"/>
      <c r="IPM113" s="49"/>
      <c r="IPN113" s="50"/>
      <c r="IPO113" s="49"/>
      <c r="IPP113" s="109"/>
      <c r="IPQ113" s="52"/>
      <c r="IPR113" s="52"/>
      <c r="IPS113" s="55"/>
      <c r="IPT113" s="55"/>
      <c r="IPU113" s="55"/>
      <c r="IPV113" s="51"/>
      <c r="IPW113" s="51"/>
      <c r="IPX113" s="51"/>
      <c r="IPY113" s="56"/>
      <c r="IPZ113" s="57"/>
      <c r="IQA113" s="57"/>
      <c r="IQB113" s="58"/>
      <c r="IQC113" s="49"/>
      <c r="IQD113" s="50"/>
      <c r="IQE113" s="49"/>
      <c r="IQF113" s="109"/>
      <c r="IQG113" s="52"/>
      <c r="IQH113" s="52"/>
      <c r="IQI113" s="55"/>
      <c r="IQJ113" s="55"/>
      <c r="IQK113" s="55"/>
      <c r="IQL113" s="51"/>
      <c r="IQM113" s="51"/>
      <c r="IQN113" s="51"/>
      <c r="IQO113" s="56"/>
      <c r="IQP113" s="57"/>
      <c r="IQQ113" s="57"/>
      <c r="IQR113" s="58"/>
      <c r="IQS113" s="49"/>
      <c r="IQT113" s="50"/>
      <c r="IQU113" s="49"/>
      <c r="IQV113" s="109"/>
      <c r="IQW113" s="52"/>
      <c r="IQX113" s="52"/>
      <c r="IQY113" s="55"/>
      <c r="IQZ113" s="55"/>
      <c r="IRA113" s="55"/>
      <c r="IRB113" s="51"/>
      <c r="IRC113" s="51"/>
      <c r="IRD113" s="51"/>
      <c r="IRE113" s="56"/>
      <c r="IRF113" s="57"/>
      <c r="IRG113" s="57"/>
      <c r="IRH113" s="58"/>
      <c r="IRI113" s="49"/>
      <c r="IRJ113" s="50"/>
      <c r="IRK113" s="49"/>
      <c r="IRL113" s="109"/>
      <c r="IRM113" s="52"/>
      <c r="IRN113" s="52"/>
      <c r="IRO113" s="55"/>
      <c r="IRP113" s="55"/>
      <c r="IRQ113" s="55"/>
      <c r="IRR113" s="51"/>
      <c r="IRS113" s="51"/>
      <c r="IRT113" s="51"/>
      <c r="IRU113" s="56"/>
      <c r="IRV113" s="57"/>
      <c r="IRW113" s="57"/>
      <c r="IRX113" s="58"/>
      <c r="IRY113" s="49"/>
      <c r="IRZ113" s="50"/>
      <c r="ISA113" s="49"/>
      <c r="ISB113" s="109"/>
      <c r="ISC113" s="52"/>
      <c r="ISD113" s="52"/>
      <c r="ISE113" s="55"/>
      <c r="ISF113" s="55"/>
      <c r="ISG113" s="55"/>
      <c r="ISH113" s="51"/>
      <c r="ISI113" s="51"/>
      <c r="ISJ113" s="51"/>
      <c r="ISK113" s="56"/>
      <c r="ISL113" s="57"/>
      <c r="ISM113" s="57"/>
      <c r="ISN113" s="58"/>
      <c r="ISO113" s="49"/>
      <c r="ISP113" s="50"/>
      <c r="ISQ113" s="49"/>
      <c r="ISR113" s="109"/>
      <c r="ISS113" s="52"/>
      <c r="IST113" s="52"/>
      <c r="ISU113" s="55"/>
      <c r="ISV113" s="55"/>
      <c r="ISW113" s="55"/>
      <c r="ISX113" s="51"/>
      <c r="ISY113" s="51"/>
      <c r="ISZ113" s="51"/>
      <c r="ITA113" s="56"/>
      <c r="ITB113" s="57"/>
      <c r="ITC113" s="57"/>
      <c r="ITD113" s="58"/>
      <c r="ITE113" s="49"/>
      <c r="ITF113" s="50"/>
      <c r="ITG113" s="49"/>
      <c r="ITH113" s="109"/>
      <c r="ITI113" s="52"/>
      <c r="ITJ113" s="52"/>
      <c r="ITK113" s="55"/>
      <c r="ITL113" s="55"/>
      <c r="ITM113" s="55"/>
      <c r="ITN113" s="51"/>
      <c r="ITO113" s="51"/>
      <c r="ITP113" s="51"/>
      <c r="ITQ113" s="56"/>
      <c r="ITR113" s="57"/>
      <c r="ITS113" s="57"/>
      <c r="ITT113" s="58"/>
      <c r="ITU113" s="49"/>
      <c r="ITV113" s="50"/>
      <c r="ITW113" s="49"/>
      <c r="ITX113" s="109"/>
      <c r="ITY113" s="52"/>
      <c r="ITZ113" s="52"/>
      <c r="IUA113" s="55"/>
      <c r="IUB113" s="55"/>
      <c r="IUC113" s="55"/>
      <c r="IUD113" s="51"/>
      <c r="IUE113" s="51"/>
      <c r="IUF113" s="51"/>
      <c r="IUG113" s="56"/>
      <c r="IUH113" s="57"/>
      <c r="IUI113" s="57"/>
      <c r="IUJ113" s="58"/>
      <c r="IUK113" s="49"/>
      <c r="IUL113" s="50"/>
      <c r="IUM113" s="49"/>
      <c r="IUN113" s="109"/>
      <c r="IUO113" s="52"/>
      <c r="IUP113" s="52"/>
      <c r="IUQ113" s="55"/>
      <c r="IUR113" s="55"/>
      <c r="IUS113" s="55"/>
      <c r="IUT113" s="51"/>
      <c r="IUU113" s="51"/>
      <c r="IUV113" s="51"/>
      <c r="IUW113" s="56"/>
      <c r="IUX113" s="57"/>
      <c r="IUY113" s="57"/>
      <c r="IUZ113" s="58"/>
      <c r="IVA113" s="49"/>
      <c r="IVB113" s="50"/>
      <c r="IVC113" s="49"/>
      <c r="IVD113" s="109"/>
      <c r="IVE113" s="52"/>
      <c r="IVF113" s="52"/>
      <c r="IVG113" s="55"/>
      <c r="IVH113" s="55"/>
      <c r="IVI113" s="55"/>
      <c r="IVJ113" s="51"/>
      <c r="IVK113" s="51"/>
      <c r="IVL113" s="51"/>
      <c r="IVM113" s="56"/>
      <c r="IVN113" s="57"/>
      <c r="IVO113" s="57"/>
      <c r="IVP113" s="58"/>
      <c r="IVQ113" s="49"/>
      <c r="IVR113" s="50"/>
      <c r="IVS113" s="49"/>
      <c r="IVT113" s="109"/>
      <c r="IVU113" s="52"/>
      <c r="IVV113" s="52"/>
      <c r="IVW113" s="55"/>
      <c r="IVX113" s="55"/>
      <c r="IVY113" s="55"/>
      <c r="IVZ113" s="51"/>
      <c r="IWA113" s="51"/>
      <c r="IWB113" s="51"/>
      <c r="IWC113" s="56"/>
      <c r="IWD113" s="57"/>
      <c r="IWE113" s="57"/>
      <c r="IWF113" s="58"/>
      <c r="IWG113" s="49"/>
      <c r="IWH113" s="50"/>
      <c r="IWI113" s="49"/>
      <c r="IWJ113" s="109"/>
      <c r="IWK113" s="52"/>
      <c r="IWL113" s="52"/>
      <c r="IWM113" s="55"/>
      <c r="IWN113" s="55"/>
      <c r="IWO113" s="55"/>
      <c r="IWP113" s="51"/>
      <c r="IWQ113" s="51"/>
      <c r="IWR113" s="51"/>
      <c r="IWS113" s="56"/>
      <c r="IWT113" s="57"/>
      <c r="IWU113" s="57"/>
      <c r="IWV113" s="58"/>
      <c r="IWW113" s="49"/>
      <c r="IWX113" s="50"/>
      <c r="IWY113" s="49"/>
      <c r="IWZ113" s="109"/>
      <c r="IXA113" s="52"/>
      <c r="IXB113" s="52"/>
      <c r="IXC113" s="55"/>
      <c r="IXD113" s="55"/>
      <c r="IXE113" s="55"/>
      <c r="IXF113" s="51"/>
      <c r="IXG113" s="51"/>
      <c r="IXH113" s="51"/>
      <c r="IXI113" s="56"/>
      <c r="IXJ113" s="57"/>
      <c r="IXK113" s="57"/>
      <c r="IXL113" s="58"/>
      <c r="IXM113" s="49"/>
      <c r="IXN113" s="50"/>
      <c r="IXO113" s="49"/>
      <c r="IXP113" s="109"/>
      <c r="IXQ113" s="52"/>
      <c r="IXR113" s="52"/>
      <c r="IXS113" s="55"/>
      <c r="IXT113" s="55"/>
      <c r="IXU113" s="55"/>
      <c r="IXV113" s="51"/>
      <c r="IXW113" s="51"/>
      <c r="IXX113" s="51"/>
      <c r="IXY113" s="56"/>
      <c r="IXZ113" s="57"/>
      <c r="IYA113" s="57"/>
      <c r="IYB113" s="58"/>
      <c r="IYC113" s="49"/>
      <c r="IYD113" s="50"/>
      <c r="IYE113" s="49"/>
      <c r="IYF113" s="109"/>
      <c r="IYG113" s="52"/>
      <c r="IYH113" s="52"/>
      <c r="IYI113" s="55"/>
      <c r="IYJ113" s="55"/>
      <c r="IYK113" s="55"/>
      <c r="IYL113" s="51"/>
      <c r="IYM113" s="51"/>
      <c r="IYN113" s="51"/>
      <c r="IYO113" s="56"/>
      <c r="IYP113" s="57"/>
      <c r="IYQ113" s="57"/>
      <c r="IYR113" s="58"/>
      <c r="IYS113" s="49"/>
      <c r="IYT113" s="50"/>
      <c r="IYU113" s="49"/>
      <c r="IYV113" s="109"/>
      <c r="IYW113" s="52"/>
      <c r="IYX113" s="52"/>
      <c r="IYY113" s="55"/>
      <c r="IYZ113" s="55"/>
      <c r="IZA113" s="55"/>
      <c r="IZB113" s="51"/>
      <c r="IZC113" s="51"/>
      <c r="IZD113" s="51"/>
      <c r="IZE113" s="56"/>
      <c r="IZF113" s="57"/>
      <c r="IZG113" s="57"/>
      <c r="IZH113" s="58"/>
      <c r="IZI113" s="49"/>
      <c r="IZJ113" s="50"/>
      <c r="IZK113" s="49"/>
      <c r="IZL113" s="109"/>
      <c r="IZM113" s="52"/>
      <c r="IZN113" s="52"/>
      <c r="IZO113" s="55"/>
      <c r="IZP113" s="55"/>
      <c r="IZQ113" s="55"/>
      <c r="IZR113" s="51"/>
      <c r="IZS113" s="51"/>
      <c r="IZT113" s="51"/>
      <c r="IZU113" s="56"/>
      <c r="IZV113" s="57"/>
      <c r="IZW113" s="57"/>
      <c r="IZX113" s="58"/>
      <c r="IZY113" s="49"/>
      <c r="IZZ113" s="50"/>
      <c r="JAA113" s="49"/>
      <c r="JAB113" s="109"/>
      <c r="JAC113" s="52"/>
      <c r="JAD113" s="52"/>
      <c r="JAE113" s="55"/>
      <c r="JAF113" s="55"/>
      <c r="JAG113" s="55"/>
      <c r="JAH113" s="51"/>
      <c r="JAI113" s="51"/>
      <c r="JAJ113" s="51"/>
      <c r="JAK113" s="56"/>
      <c r="JAL113" s="57"/>
      <c r="JAM113" s="57"/>
      <c r="JAN113" s="58"/>
      <c r="JAO113" s="49"/>
      <c r="JAP113" s="50"/>
      <c r="JAQ113" s="49"/>
      <c r="JAR113" s="109"/>
      <c r="JAS113" s="52"/>
      <c r="JAT113" s="52"/>
      <c r="JAU113" s="55"/>
      <c r="JAV113" s="55"/>
      <c r="JAW113" s="55"/>
      <c r="JAX113" s="51"/>
      <c r="JAY113" s="51"/>
      <c r="JAZ113" s="51"/>
      <c r="JBA113" s="56"/>
      <c r="JBB113" s="57"/>
      <c r="JBC113" s="57"/>
      <c r="JBD113" s="58"/>
      <c r="JBE113" s="49"/>
      <c r="JBF113" s="50"/>
      <c r="JBG113" s="49"/>
      <c r="JBH113" s="109"/>
      <c r="JBI113" s="52"/>
      <c r="JBJ113" s="52"/>
      <c r="JBK113" s="55"/>
      <c r="JBL113" s="55"/>
      <c r="JBM113" s="55"/>
      <c r="JBN113" s="51"/>
      <c r="JBO113" s="51"/>
      <c r="JBP113" s="51"/>
      <c r="JBQ113" s="56"/>
      <c r="JBR113" s="57"/>
      <c r="JBS113" s="57"/>
      <c r="JBT113" s="58"/>
      <c r="JBU113" s="49"/>
      <c r="JBV113" s="50"/>
      <c r="JBW113" s="49"/>
      <c r="JBX113" s="109"/>
      <c r="JBY113" s="52"/>
      <c r="JBZ113" s="52"/>
      <c r="JCA113" s="55"/>
      <c r="JCB113" s="55"/>
      <c r="JCC113" s="55"/>
      <c r="JCD113" s="51"/>
      <c r="JCE113" s="51"/>
      <c r="JCF113" s="51"/>
      <c r="JCG113" s="56"/>
      <c r="JCH113" s="57"/>
      <c r="JCI113" s="57"/>
      <c r="JCJ113" s="58"/>
      <c r="JCK113" s="49"/>
      <c r="JCL113" s="50"/>
      <c r="JCM113" s="49"/>
      <c r="JCN113" s="109"/>
      <c r="JCO113" s="52"/>
      <c r="JCP113" s="52"/>
      <c r="JCQ113" s="55"/>
      <c r="JCR113" s="55"/>
      <c r="JCS113" s="55"/>
      <c r="JCT113" s="51"/>
      <c r="JCU113" s="51"/>
      <c r="JCV113" s="51"/>
      <c r="JCW113" s="56"/>
      <c r="JCX113" s="57"/>
      <c r="JCY113" s="57"/>
      <c r="JCZ113" s="58"/>
      <c r="JDA113" s="49"/>
      <c r="JDB113" s="50"/>
      <c r="JDC113" s="49"/>
      <c r="JDD113" s="109"/>
      <c r="JDE113" s="52"/>
      <c r="JDF113" s="52"/>
      <c r="JDG113" s="55"/>
      <c r="JDH113" s="55"/>
      <c r="JDI113" s="55"/>
      <c r="JDJ113" s="51"/>
      <c r="JDK113" s="51"/>
      <c r="JDL113" s="51"/>
      <c r="JDM113" s="56"/>
      <c r="JDN113" s="57"/>
      <c r="JDO113" s="57"/>
      <c r="JDP113" s="58"/>
      <c r="JDQ113" s="49"/>
      <c r="JDR113" s="50"/>
      <c r="JDS113" s="49"/>
      <c r="JDT113" s="109"/>
      <c r="JDU113" s="52"/>
      <c r="JDV113" s="52"/>
      <c r="JDW113" s="55"/>
      <c r="JDX113" s="55"/>
      <c r="JDY113" s="55"/>
      <c r="JDZ113" s="51"/>
      <c r="JEA113" s="51"/>
      <c r="JEB113" s="51"/>
      <c r="JEC113" s="56"/>
      <c r="JED113" s="57"/>
      <c r="JEE113" s="57"/>
      <c r="JEF113" s="58"/>
      <c r="JEG113" s="49"/>
      <c r="JEH113" s="50"/>
      <c r="JEI113" s="49"/>
      <c r="JEJ113" s="109"/>
      <c r="JEK113" s="52"/>
      <c r="JEL113" s="52"/>
      <c r="JEM113" s="55"/>
      <c r="JEN113" s="55"/>
      <c r="JEO113" s="55"/>
      <c r="JEP113" s="51"/>
      <c r="JEQ113" s="51"/>
      <c r="JER113" s="51"/>
      <c r="JES113" s="56"/>
      <c r="JET113" s="57"/>
      <c r="JEU113" s="57"/>
      <c r="JEV113" s="58"/>
      <c r="JEW113" s="49"/>
      <c r="JEX113" s="50"/>
      <c r="JEY113" s="49"/>
      <c r="JEZ113" s="109"/>
      <c r="JFA113" s="52"/>
      <c r="JFB113" s="52"/>
      <c r="JFC113" s="55"/>
      <c r="JFD113" s="55"/>
      <c r="JFE113" s="55"/>
      <c r="JFF113" s="51"/>
      <c r="JFG113" s="51"/>
      <c r="JFH113" s="51"/>
      <c r="JFI113" s="56"/>
      <c r="JFJ113" s="57"/>
      <c r="JFK113" s="57"/>
      <c r="JFL113" s="58"/>
      <c r="JFM113" s="49"/>
      <c r="JFN113" s="50"/>
      <c r="JFO113" s="49"/>
      <c r="JFP113" s="109"/>
      <c r="JFQ113" s="52"/>
      <c r="JFR113" s="52"/>
      <c r="JFS113" s="55"/>
      <c r="JFT113" s="55"/>
      <c r="JFU113" s="55"/>
      <c r="JFV113" s="51"/>
      <c r="JFW113" s="51"/>
      <c r="JFX113" s="51"/>
      <c r="JFY113" s="56"/>
      <c r="JFZ113" s="57"/>
      <c r="JGA113" s="57"/>
      <c r="JGB113" s="58"/>
      <c r="JGC113" s="49"/>
      <c r="JGD113" s="50"/>
      <c r="JGE113" s="49"/>
      <c r="JGF113" s="109"/>
      <c r="JGG113" s="52"/>
      <c r="JGH113" s="52"/>
      <c r="JGI113" s="55"/>
      <c r="JGJ113" s="55"/>
      <c r="JGK113" s="55"/>
      <c r="JGL113" s="51"/>
      <c r="JGM113" s="51"/>
      <c r="JGN113" s="51"/>
      <c r="JGO113" s="56"/>
      <c r="JGP113" s="57"/>
      <c r="JGQ113" s="57"/>
      <c r="JGR113" s="58"/>
      <c r="JGS113" s="49"/>
      <c r="JGT113" s="50"/>
      <c r="JGU113" s="49"/>
      <c r="JGV113" s="109"/>
      <c r="JGW113" s="52"/>
      <c r="JGX113" s="52"/>
      <c r="JGY113" s="55"/>
      <c r="JGZ113" s="55"/>
      <c r="JHA113" s="55"/>
      <c r="JHB113" s="51"/>
      <c r="JHC113" s="51"/>
      <c r="JHD113" s="51"/>
      <c r="JHE113" s="56"/>
      <c r="JHF113" s="57"/>
      <c r="JHG113" s="57"/>
      <c r="JHH113" s="58"/>
      <c r="JHI113" s="49"/>
      <c r="JHJ113" s="50"/>
      <c r="JHK113" s="49"/>
      <c r="JHL113" s="109"/>
      <c r="JHM113" s="52"/>
      <c r="JHN113" s="52"/>
      <c r="JHO113" s="55"/>
      <c r="JHP113" s="55"/>
      <c r="JHQ113" s="55"/>
      <c r="JHR113" s="51"/>
      <c r="JHS113" s="51"/>
      <c r="JHT113" s="51"/>
      <c r="JHU113" s="56"/>
      <c r="JHV113" s="57"/>
      <c r="JHW113" s="57"/>
      <c r="JHX113" s="58"/>
      <c r="JHY113" s="49"/>
      <c r="JHZ113" s="50"/>
      <c r="JIA113" s="49"/>
      <c r="JIB113" s="109"/>
      <c r="JIC113" s="52"/>
      <c r="JID113" s="52"/>
      <c r="JIE113" s="55"/>
      <c r="JIF113" s="55"/>
      <c r="JIG113" s="55"/>
      <c r="JIH113" s="51"/>
      <c r="JII113" s="51"/>
      <c r="JIJ113" s="51"/>
      <c r="JIK113" s="56"/>
      <c r="JIL113" s="57"/>
      <c r="JIM113" s="57"/>
      <c r="JIN113" s="58"/>
      <c r="JIO113" s="49"/>
      <c r="JIP113" s="50"/>
      <c r="JIQ113" s="49"/>
      <c r="JIR113" s="109"/>
      <c r="JIS113" s="52"/>
      <c r="JIT113" s="52"/>
      <c r="JIU113" s="55"/>
      <c r="JIV113" s="55"/>
      <c r="JIW113" s="55"/>
      <c r="JIX113" s="51"/>
      <c r="JIY113" s="51"/>
      <c r="JIZ113" s="51"/>
      <c r="JJA113" s="56"/>
      <c r="JJB113" s="57"/>
      <c r="JJC113" s="57"/>
      <c r="JJD113" s="58"/>
      <c r="JJE113" s="49"/>
      <c r="JJF113" s="50"/>
      <c r="JJG113" s="49"/>
      <c r="JJH113" s="109"/>
      <c r="JJI113" s="52"/>
      <c r="JJJ113" s="52"/>
      <c r="JJK113" s="55"/>
      <c r="JJL113" s="55"/>
      <c r="JJM113" s="55"/>
      <c r="JJN113" s="51"/>
      <c r="JJO113" s="51"/>
      <c r="JJP113" s="51"/>
      <c r="JJQ113" s="56"/>
      <c r="JJR113" s="57"/>
      <c r="JJS113" s="57"/>
      <c r="JJT113" s="58"/>
      <c r="JJU113" s="49"/>
      <c r="JJV113" s="50"/>
      <c r="JJW113" s="49"/>
      <c r="JJX113" s="109"/>
      <c r="JJY113" s="52"/>
      <c r="JJZ113" s="52"/>
      <c r="JKA113" s="55"/>
      <c r="JKB113" s="55"/>
      <c r="JKC113" s="55"/>
      <c r="JKD113" s="51"/>
      <c r="JKE113" s="51"/>
      <c r="JKF113" s="51"/>
      <c r="JKG113" s="56"/>
      <c r="JKH113" s="57"/>
      <c r="JKI113" s="57"/>
      <c r="JKJ113" s="58"/>
      <c r="JKK113" s="49"/>
      <c r="JKL113" s="50"/>
      <c r="JKM113" s="49"/>
      <c r="JKN113" s="109"/>
      <c r="JKO113" s="52"/>
      <c r="JKP113" s="52"/>
      <c r="JKQ113" s="55"/>
      <c r="JKR113" s="55"/>
      <c r="JKS113" s="55"/>
      <c r="JKT113" s="51"/>
      <c r="JKU113" s="51"/>
      <c r="JKV113" s="51"/>
      <c r="JKW113" s="56"/>
      <c r="JKX113" s="57"/>
      <c r="JKY113" s="57"/>
      <c r="JKZ113" s="58"/>
      <c r="JLA113" s="49"/>
      <c r="JLB113" s="50"/>
      <c r="JLC113" s="49"/>
      <c r="JLD113" s="109"/>
      <c r="JLE113" s="52"/>
      <c r="JLF113" s="52"/>
      <c r="JLG113" s="55"/>
      <c r="JLH113" s="55"/>
      <c r="JLI113" s="55"/>
      <c r="JLJ113" s="51"/>
      <c r="JLK113" s="51"/>
      <c r="JLL113" s="51"/>
      <c r="JLM113" s="56"/>
      <c r="JLN113" s="57"/>
      <c r="JLO113" s="57"/>
      <c r="JLP113" s="58"/>
      <c r="JLQ113" s="49"/>
      <c r="JLR113" s="50"/>
      <c r="JLS113" s="49"/>
      <c r="JLT113" s="109"/>
      <c r="JLU113" s="52"/>
      <c r="JLV113" s="52"/>
      <c r="JLW113" s="55"/>
      <c r="JLX113" s="55"/>
      <c r="JLY113" s="55"/>
      <c r="JLZ113" s="51"/>
      <c r="JMA113" s="51"/>
      <c r="JMB113" s="51"/>
      <c r="JMC113" s="56"/>
      <c r="JMD113" s="57"/>
      <c r="JME113" s="57"/>
      <c r="JMF113" s="58"/>
      <c r="JMG113" s="49"/>
      <c r="JMH113" s="50"/>
      <c r="JMI113" s="49"/>
      <c r="JMJ113" s="109"/>
      <c r="JMK113" s="52"/>
      <c r="JML113" s="52"/>
      <c r="JMM113" s="55"/>
      <c r="JMN113" s="55"/>
      <c r="JMO113" s="55"/>
      <c r="JMP113" s="51"/>
      <c r="JMQ113" s="51"/>
      <c r="JMR113" s="51"/>
      <c r="JMS113" s="56"/>
      <c r="JMT113" s="57"/>
      <c r="JMU113" s="57"/>
      <c r="JMV113" s="58"/>
      <c r="JMW113" s="49"/>
      <c r="JMX113" s="50"/>
      <c r="JMY113" s="49"/>
      <c r="JMZ113" s="109"/>
      <c r="JNA113" s="52"/>
      <c r="JNB113" s="52"/>
      <c r="JNC113" s="55"/>
      <c r="JND113" s="55"/>
      <c r="JNE113" s="55"/>
      <c r="JNF113" s="51"/>
      <c r="JNG113" s="51"/>
      <c r="JNH113" s="51"/>
      <c r="JNI113" s="56"/>
      <c r="JNJ113" s="57"/>
      <c r="JNK113" s="57"/>
      <c r="JNL113" s="58"/>
      <c r="JNM113" s="49"/>
      <c r="JNN113" s="50"/>
      <c r="JNO113" s="49"/>
      <c r="JNP113" s="109"/>
      <c r="JNQ113" s="52"/>
      <c r="JNR113" s="52"/>
      <c r="JNS113" s="55"/>
      <c r="JNT113" s="55"/>
      <c r="JNU113" s="55"/>
      <c r="JNV113" s="51"/>
      <c r="JNW113" s="51"/>
      <c r="JNX113" s="51"/>
      <c r="JNY113" s="56"/>
      <c r="JNZ113" s="57"/>
      <c r="JOA113" s="57"/>
      <c r="JOB113" s="58"/>
      <c r="JOC113" s="49"/>
      <c r="JOD113" s="50"/>
      <c r="JOE113" s="49"/>
      <c r="JOF113" s="109"/>
      <c r="JOG113" s="52"/>
      <c r="JOH113" s="52"/>
      <c r="JOI113" s="55"/>
      <c r="JOJ113" s="55"/>
      <c r="JOK113" s="55"/>
      <c r="JOL113" s="51"/>
      <c r="JOM113" s="51"/>
      <c r="JON113" s="51"/>
      <c r="JOO113" s="56"/>
      <c r="JOP113" s="57"/>
      <c r="JOQ113" s="57"/>
      <c r="JOR113" s="58"/>
      <c r="JOS113" s="49"/>
      <c r="JOT113" s="50"/>
      <c r="JOU113" s="49"/>
      <c r="JOV113" s="109"/>
      <c r="JOW113" s="52"/>
      <c r="JOX113" s="52"/>
      <c r="JOY113" s="55"/>
      <c r="JOZ113" s="55"/>
      <c r="JPA113" s="55"/>
      <c r="JPB113" s="51"/>
      <c r="JPC113" s="51"/>
      <c r="JPD113" s="51"/>
      <c r="JPE113" s="56"/>
      <c r="JPF113" s="57"/>
      <c r="JPG113" s="57"/>
      <c r="JPH113" s="58"/>
      <c r="JPI113" s="49"/>
      <c r="JPJ113" s="50"/>
      <c r="JPK113" s="49"/>
      <c r="JPL113" s="109"/>
      <c r="JPM113" s="52"/>
      <c r="JPN113" s="52"/>
      <c r="JPO113" s="55"/>
      <c r="JPP113" s="55"/>
      <c r="JPQ113" s="55"/>
      <c r="JPR113" s="51"/>
      <c r="JPS113" s="51"/>
      <c r="JPT113" s="51"/>
      <c r="JPU113" s="56"/>
      <c r="JPV113" s="57"/>
      <c r="JPW113" s="57"/>
      <c r="JPX113" s="58"/>
      <c r="JPY113" s="49"/>
      <c r="JPZ113" s="50"/>
      <c r="JQA113" s="49"/>
      <c r="JQB113" s="109"/>
      <c r="JQC113" s="52"/>
      <c r="JQD113" s="52"/>
      <c r="JQE113" s="55"/>
      <c r="JQF113" s="55"/>
      <c r="JQG113" s="55"/>
      <c r="JQH113" s="51"/>
      <c r="JQI113" s="51"/>
      <c r="JQJ113" s="51"/>
      <c r="JQK113" s="56"/>
      <c r="JQL113" s="57"/>
      <c r="JQM113" s="57"/>
      <c r="JQN113" s="58"/>
      <c r="JQO113" s="49"/>
      <c r="JQP113" s="50"/>
      <c r="JQQ113" s="49"/>
      <c r="JQR113" s="109"/>
      <c r="JQS113" s="52"/>
      <c r="JQT113" s="52"/>
      <c r="JQU113" s="55"/>
      <c r="JQV113" s="55"/>
      <c r="JQW113" s="55"/>
      <c r="JQX113" s="51"/>
      <c r="JQY113" s="51"/>
      <c r="JQZ113" s="51"/>
      <c r="JRA113" s="56"/>
      <c r="JRB113" s="57"/>
      <c r="JRC113" s="57"/>
      <c r="JRD113" s="58"/>
      <c r="JRE113" s="49"/>
      <c r="JRF113" s="50"/>
      <c r="JRG113" s="49"/>
      <c r="JRH113" s="109"/>
      <c r="JRI113" s="52"/>
      <c r="JRJ113" s="52"/>
      <c r="JRK113" s="55"/>
      <c r="JRL113" s="55"/>
      <c r="JRM113" s="55"/>
      <c r="JRN113" s="51"/>
      <c r="JRO113" s="51"/>
      <c r="JRP113" s="51"/>
      <c r="JRQ113" s="56"/>
      <c r="JRR113" s="57"/>
      <c r="JRS113" s="57"/>
      <c r="JRT113" s="58"/>
      <c r="JRU113" s="49"/>
      <c r="JRV113" s="50"/>
      <c r="JRW113" s="49"/>
      <c r="JRX113" s="109"/>
      <c r="JRY113" s="52"/>
      <c r="JRZ113" s="52"/>
      <c r="JSA113" s="55"/>
      <c r="JSB113" s="55"/>
      <c r="JSC113" s="55"/>
      <c r="JSD113" s="51"/>
      <c r="JSE113" s="51"/>
      <c r="JSF113" s="51"/>
      <c r="JSG113" s="56"/>
      <c r="JSH113" s="57"/>
      <c r="JSI113" s="57"/>
      <c r="JSJ113" s="58"/>
      <c r="JSK113" s="49"/>
      <c r="JSL113" s="50"/>
      <c r="JSM113" s="49"/>
      <c r="JSN113" s="109"/>
      <c r="JSO113" s="52"/>
      <c r="JSP113" s="52"/>
      <c r="JSQ113" s="55"/>
      <c r="JSR113" s="55"/>
      <c r="JSS113" s="55"/>
      <c r="JST113" s="51"/>
      <c r="JSU113" s="51"/>
      <c r="JSV113" s="51"/>
      <c r="JSW113" s="56"/>
      <c r="JSX113" s="57"/>
      <c r="JSY113" s="57"/>
      <c r="JSZ113" s="58"/>
      <c r="JTA113" s="49"/>
      <c r="JTB113" s="50"/>
      <c r="JTC113" s="49"/>
      <c r="JTD113" s="109"/>
      <c r="JTE113" s="52"/>
      <c r="JTF113" s="52"/>
      <c r="JTG113" s="55"/>
      <c r="JTH113" s="55"/>
      <c r="JTI113" s="55"/>
      <c r="JTJ113" s="51"/>
      <c r="JTK113" s="51"/>
      <c r="JTL113" s="51"/>
      <c r="JTM113" s="56"/>
      <c r="JTN113" s="57"/>
      <c r="JTO113" s="57"/>
      <c r="JTP113" s="58"/>
      <c r="JTQ113" s="49"/>
      <c r="JTR113" s="50"/>
      <c r="JTS113" s="49"/>
      <c r="JTT113" s="109"/>
      <c r="JTU113" s="52"/>
      <c r="JTV113" s="52"/>
      <c r="JTW113" s="55"/>
      <c r="JTX113" s="55"/>
      <c r="JTY113" s="55"/>
      <c r="JTZ113" s="51"/>
      <c r="JUA113" s="51"/>
      <c r="JUB113" s="51"/>
      <c r="JUC113" s="56"/>
      <c r="JUD113" s="57"/>
      <c r="JUE113" s="57"/>
      <c r="JUF113" s="58"/>
      <c r="JUG113" s="49"/>
      <c r="JUH113" s="50"/>
      <c r="JUI113" s="49"/>
      <c r="JUJ113" s="109"/>
      <c r="JUK113" s="52"/>
      <c r="JUL113" s="52"/>
      <c r="JUM113" s="55"/>
      <c r="JUN113" s="55"/>
      <c r="JUO113" s="55"/>
      <c r="JUP113" s="51"/>
      <c r="JUQ113" s="51"/>
      <c r="JUR113" s="51"/>
      <c r="JUS113" s="56"/>
      <c r="JUT113" s="57"/>
      <c r="JUU113" s="57"/>
      <c r="JUV113" s="58"/>
      <c r="JUW113" s="49"/>
      <c r="JUX113" s="50"/>
      <c r="JUY113" s="49"/>
      <c r="JUZ113" s="109"/>
      <c r="JVA113" s="52"/>
      <c r="JVB113" s="52"/>
      <c r="JVC113" s="55"/>
      <c r="JVD113" s="55"/>
      <c r="JVE113" s="55"/>
      <c r="JVF113" s="51"/>
      <c r="JVG113" s="51"/>
      <c r="JVH113" s="51"/>
      <c r="JVI113" s="56"/>
      <c r="JVJ113" s="57"/>
      <c r="JVK113" s="57"/>
      <c r="JVL113" s="58"/>
      <c r="JVM113" s="49"/>
      <c r="JVN113" s="50"/>
      <c r="JVO113" s="49"/>
      <c r="JVP113" s="109"/>
      <c r="JVQ113" s="52"/>
      <c r="JVR113" s="52"/>
      <c r="JVS113" s="55"/>
      <c r="JVT113" s="55"/>
      <c r="JVU113" s="55"/>
      <c r="JVV113" s="51"/>
      <c r="JVW113" s="51"/>
      <c r="JVX113" s="51"/>
      <c r="JVY113" s="56"/>
      <c r="JVZ113" s="57"/>
      <c r="JWA113" s="57"/>
      <c r="JWB113" s="58"/>
      <c r="JWC113" s="49"/>
      <c r="JWD113" s="50"/>
      <c r="JWE113" s="49"/>
      <c r="JWF113" s="109"/>
      <c r="JWG113" s="52"/>
      <c r="JWH113" s="52"/>
      <c r="JWI113" s="55"/>
      <c r="JWJ113" s="55"/>
      <c r="JWK113" s="55"/>
      <c r="JWL113" s="51"/>
      <c r="JWM113" s="51"/>
      <c r="JWN113" s="51"/>
      <c r="JWO113" s="56"/>
      <c r="JWP113" s="57"/>
      <c r="JWQ113" s="57"/>
      <c r="JWR113" s="58"/>
      <c r="JWS113" s="49"/>
      <c r="JWT113" s="50"/>
      <c r="JWU113" s="49"/>
      <c r="JWV113" s="109"/>
      <c r="JWW113" s="52"/>
      <c r="JWX113" s="52"/>
      <c r="JWY113" s="55"/>
      <c r="JWZ113" s="55"/>
      <c r="JXA113" s="55"/>
      <c r="JXB113" s="51"/>
      <c r="JXC113" s="51"/>
      <c r="JXD113" s="51"/>
      <c r="JXE113" s="56"/>
      <c r="JXF113" s="57"/>
      <c r="JXG113" s="57"/>
      <c r="JXH113" s="58"/>
      <c r="JXI113" s="49"/>
      <c r="JXJ113" s="50"/>
      <c r="JXK113" s="49"/>
      <c r="JXL113" s="109"/>
      <c r="JXM113" s="52"/>
      <c r="JXN113" s="52"/>
      <c r="JXO113" s="55"/>
      <c r="JXP113" s="55"/>
      <c r="JXQ113" s="55"/>
      <c r="JXR113" s="51"/>
      <c r="JXS113" s="51"/>
      <c r="JXT113" s="51"/>
      <c r="JXU113" s="56"/>
      <c r="JXV113" s="57"/>
      <c r="JXW113" s="57"/>
      <c r="JXX113" s="58"/>
      <c r="JXY113" s="49"/>
      <c r="JXZ113" s="50"/>
      <c r="JYA113" s="49"/>
      <c r="JYB113" s="109"/>
      <c r="JYC113" s="52"/>
      <c r="JYD113" s="52"/>
      <c r="JYE113" s="55"/>
      <c r="JYF113" s="55"/>
      <c r="JYG113" s="55"/>
      <c r="JYH113" s="51"/>
      <c r="JYI113" s="51"/>
      <c r="JYJ113" s="51"/>
      <c r="JYK113" s="56"/>
      <c r="JYL113" s="57"/>
      <c r="JYM113" s="57"/>
      <c r="JYN113" s="58"/>
      <c r="JYO113" s="49"/>
      <c r="JYP113" s="50"/>
      <c r="JYQ113" s="49"/>
      <c r="JYR113" s="109"/>
      <c r="JYS113" s="52"/>
      <c r="JYT113" s="52"/>
      <c r="JYU113" s="55"/>
      <c r="JYV113" s="55"/>
      <c r="JYW113" s="55"/>
      <c r="JYX113" s="51"/>
      <c r="JYY113" s="51"/>
      <c r="JYZ113" s="51"/>
      <c r="JZA113" s="56"/>
      <c r="JZB113" s="57"/>
      <c r="JZC113" s="57"/>
      <c r="JZD113" s="58"/>
      <c r="JZE113" s="49"/>
      <c r="JZF113" s="50"/>
      <c r="JZG113" s="49"/>
      <c r="JZH113" s="109"/>
      <c r="JZI113" s="52"/>
      <c r="JZJ113" s="52"/>
      <c r="JZK113" s="55"/>
      <c r="JZL113" s="55"/>
      <c r="JZM113" s="55"/>
      <c r="JZN113" s="51"/>
      <c r="JZO113" s="51"/>
      <c r="JZP113" s="51"/>
      <c r="JZQ113" s="56"/>
      <c r="JZR113" s="57"/>
      <c r="JZS113" s="57"/>
      <c r="JZT113" s="58"/>
      <c r="JZU113" s="49"/>
      <c r="JZV113" s="50"/>
      <c r="JZW113" s="49"/>
      <c r="JZX113" s="109"/>
      <c r="JZY113" s="52"/>
      <c r="JZZ113" s="52"/>
      <c r="KAA113" s="55"/>
      <c r="KAB113" s="55"/>
      <c r="KAC113" s="55"/>
      <c r="KAD113" s="51"/>
      <c r="KAE113" s="51"/>
      <c r="KAF113" s="51"/>
      <c r="KAG113" s="56"/>
      <c r="KAH113" s="57"/>
      <c r="KAI113" s="57"/>
      <c r="KAJ113" s="58"/>
      <c r="KAK113" s="49"/>
      <c r="KAL113" s="50"/>
      <c r="KAM113" s="49"/>
      <c r="KAN113" s="109"/>
      <c r="KAO113" s="52"/>
      <c r="KAP113" s="52"/>
      <c r="KAQ113" s="55"/>
      <c r="KAR113" s="55"/>
      <c r="KAS113" s="55"/>
      <c r="KAT113" s="51"/>
      <c r="KAU113" s="51"/>
      <c r="KAV113" s="51"/>
      <c r="KAW113" s="56"/>
      <c r="KAX113" s="57"/>
      <c r="KAY113" s="57"/>
      <c r="KAZ113" s="58"/>
      <c r="KBA113" s="49"/>
      <c r="KBB113" s="50"/>
      <c r="KBC113" s="49"/>
      <c r="KBD113" s="109"/>
      <c r="KBE113" s="52"/>
      <c r="KBF113" s="52"/>
      <c r="KBG113" s="55"/>
      <c r="KBH113" s="55"/>
      <c r="KBI113" s="55"/>
      <c r="KBJ113" s="51"/>
      <c r="KBK113" s="51"/>
      <c r="KBL113" s="51"/>
      <c r="KBM113" s="56"/>
      <c r="KBN113" s="57"/>
      <c r="KBO113" s="57"/>
      <c r="KBP113" s="58"/>
      <c r="KBQ113" s="49"/>
      <c r="KBR113" s="50"/>
      <c r="KBS113" s="49"/>
      <c r="KBT113" s="109"/>
      <c r="KBU113" s="52"/>
      <c r="KBV113" s="52"/>
      <c r="KBW113" s="55"/>
      <c r="KBX113" s="55"/>
      <c r="KBY113" s="55"/>
      <c r="KBZ113" s="51"/>
      <c r="KCA113" s="51"/>
      <c r="KCB113" s="51"/>
      <c r="KCC113" s="56"/>
      <c r="KCD113" s="57"/>
      <c r="KCE113" s="57"/>
      <c r="KCF113" s="58"/>
      <c r="KCG113" s="49"/>
      <c r="KCH113" s="50"/>
      <c r="KCI113" s="49"/>
      <c r="KCJ113" s="109"/>
      <c r="KCK113" s="52"/>
      <c r="KCL113" s="52"/>
      <c r="KCM113" s="55"/>
      <c r="KCN113" s="55"/>
      <c r="KCO113" s="55"/>
      <c r="KCP113" s="51"/>
      <c r="KCQ113" s="51"/>
      <c r="KCR113" s="51"/>
      <c r="KCS113" s="56"/>
      <c r="KCT113" s="57"/>
      <c r="KCU113" s="57"/>
      <c r="KCV113" s="58"/>
      <c r="KCW113" s="49"/>
      <c r="KCX113" s="50"/>
      <c r="KCY113" s="49"/>
      <c r="KCZ113" s="109"/>
      <c r="KDA113" s="52"/>
      <c r="KDB113" s="52"/>
      <c r="KDC113" s="55"/>
      <c r="KDD113" s="55"/>
      <c r="KDE113" s="55"/>
      <c r="KDF113" s="51"/>
      <c r="KDG113" s="51"/>
      <c r="KDH113" s="51"/>
      <c r="KDI113" s="56"/>
      <c r="KDJ113" s="57"/>
      <c r="KDK113" s="57"/>
      <c r="KDL113" s="58"/>
      <c r="KDM113" s="49"/>
      <c r="KDN113" s="50"/>
      <c r="KDO113" s="49"/>
      <c r="KDP113" s="109"/>
      <c r="KDQ113" s="52"/>
      <c r="KDR113" s="52"/>
      <c r="KDS113" s="55"/>
      <c r="KDT113" s="55"/>
      <c r="KDU113" s="55"/>
      <c r="KDV113" s="51"/>
      <c r="KDW113" s="51"/>
      <c r="KDX113" s="51"/>
      <c r="KDY113" s="56"/>
      <c r="KDZ113" s="57"/>
      <c r="KEA113" s="57"/>
      <c r="KEB113" s="58"/>
      <c r="KEC113" s="49"/>
      <c r="KED113" s="50"/>
      <c r="KEE113" s="49"/>
      <c r="KEF113" s="109"/>
      <c r="KEG113" s="52"/>
      <c r="KEH113" s="52"/>
      <c r="KEI113" s="55"/>
      <c r="KEJ113" s="55"/>
      <c r="KEK113" s="55"/>
      <c r="KEL113" s="51"/>
      <c r="KEM113" s="51"/>
      <c r="KEN113" s="51"/>
      <c r="KEO113" s="56"/>
      <c r="KEP113" s="57"/>
      <c r="KEQ113" s="57"/>
      <c r="KER113" s="58"/>
      <c r="KES113" s="49"/>
      <c r="KET113" s="50"/>
      <c r="KEU113" s="49"/>
      <c r="KEV113" s="109"/>
      <c r="KEW113" s="52"/>
      <c r="KEX113" s="52"/>
      <c r="KEY113" s="55"/>
      <c r="KEZ113" s="55"/>
      <c r="KFA113" s="55"/>
      <c r="KFB113" s="51"/>
      <c r="KFC113" s="51"/>
      <c r="KFD113" s="51"/>
      <c r="KFE113" s="56"/>
      <c r="KFF113" s="57"/>
      <c r="KFG113" s="57"/>
      <c r="KFH113" s="58"/>
      <c r="KFI113" s="49"/>
      <c r="KFJ113" s="50"/>
      <c r="KFK113" s="49"/>
      <c r="KFL113" s="109"/>
      <c r="KFM113" s="52"/>
      <c r="KFN113" s="52"/>
      <c r="KFO113" s="55"/>
      <c r="KFP113" s="55"/>
      <c r="KFQ113" s="55"/>
      <c r="KFR113" s="51"/>
      <c r="KFS113" s="51"/>
      <c r="KFT113" s="51"/>
      <c r="KFU113" s="56"/>
      <c r="KFV113" s="57"/>
      <c r="KFW113" s="57"/>
      <c r="KFX113" s="58"/>
      <c r="KFY113" s="49"/>
      <c r="KFZ113" s="50"/>
      <c r="KGA113" s="49"/>
      <c r="KGB113" s="109"/>
      <c r="KGC113" s="52"/>
      <c r="KGD113" s="52"/>
      <c r="KGE113" s="55"/>
      <c r="KGF113" s="55"/>
      <c r="KGG113" s="55"/>
      <c r="KGH113" s="51"/>
      <c r="KGI113" s="51"/>
      <c r="KGJ113" s="51"/>
      <c r="KGK113" s="56"/>
      <c r="KGL113" s="57"/>
      <c r="KGM113" s="57"/>
      <c r="KGN113" s="58"/>
      <c r="KGO113" s="49"/>
      <c r="KGP113" s="50"/>
      <c r="KGQ113" s="49"/>
      <c r="KGR113" s="109"/>
      <c r="KGS113" s="52"/>
      <c r="KGT113" s="52"/>
      <c r="KGU113" s="55"/>
      <c r="KGV113" s="55"/>
      <c r="KGW113" s="55"/>
      <c r="KGX113" s="51"/>
      <c r="KGY113" s="51"/>
      <c r="KGZ113" s="51"/>
      <c r="KHA113" s="56"/>
      <c r="KHB113" s="57"/>
      <c r="KHC113" s="57"/>
      <c r="KHD113" s="58"/>
      <c r="KHE113" s="49"/>
      <c r="KHF113" s="50"/>
      <c r="KHG113" s="49"/>
      <c r="KHH113" s="109"/>
      <c r="KHI113" s="52"/>
      <c r="KHJ113" s="52"/>
      <c r="KHK113" s="55"/>
      <c r="KHL113" s="55"/>
      <c r="KHM113" s="55"/>
      <c r="KHN113" s="51"/>
      <c r="KHO113" s="51"/>
      <c r="KHP113" s="51"/>
      <c r="KHQ113" s="56"/>
      <c r="KHR113" s="57"/>
      <c r="KHS113" s="57"/>
      <c r="KHT113" s="58"/>
      <c r="KHU113" s="49"/>
      <c r="KHV113" s="50"/>
      <c r="KHW113" s="49"/>
      <c r="KHX113" s="109"/>
      <c r="KHY113" s="52"/>
      <c r="KHZ113" s="52"/>
      <c r="KIA113" s="55"/>
      <c r="KIB113" s="55"/>
      <c r="KIC113" s="55"/>
      <c r="KID113" s="51"/>
      <c r="KIE113" s="51"/>
      <c r="KIF113" s="51"/>
      <c r="KIG113" s="56"/>
      <c r="KIH113" s="57"/>
      <c r="KII113" s="57"/>
      <c r="KIJ113" s="58"/>
      <c r="KIK113" s="49"/>
      <c r="KIL113" s="50"/>
      <c r="KIM113" s="49"/>
      <c r="KIN113" s="109"/>
      <c r="KIO113" s="52"/>
      <c r="KIP113" s="52"/>
      <c r="KIQ113" s="55"/>
      <c r="KIR113" s="55"/>
      <c r="KIS113" s="55"/>
      <c r="KIT113" s="51"/>
      <c r="KIU113" s="51"/>
      <c r="KIV113" s="51"/>
      <c r="KIW113" s="56"/>
      <c r="KIX113" s="57"/>
      <c r="KIY113" s="57"/>
      <c r="KIZ113" s="58"/>
      <c r="KJA113" s="49"/>
      <c r="KJB113" s="50"/>
      <c r="KJC113" s="49"/>
      <c r="KJD113" s="109"/>
      <c r="KJE113" s="52"/>
      <c r="KJF113" s="52"/>
      <c r="KJG113" s="55"/>
      <c r="KJH113" s="55"/>
      <c r="KJI113" s="55"/>
      <c r="KJJ113" s="51"/>
      <c r="KJK113" s="51"/>
      <c r="KJL113" s="51"/>
      <c r="KJM113" s="56"/>
      <c r="KJN113" s="57"/>
      <c r="KJO113" s="57"/>
      <c r="KJP113" s="58"/>
      <c r="KJQ113" s="49"/>
      <c r="KJR113" s="50"/>
      <c r="KJS113" s="49"/>
      <c r="KJT113" s="109"/>
      <c r="KJU113" s="52"/>
      <c r="KJV113" s="52"/>
      <c r="KJW113" s="55"/>
      <c r="KJX113" s="55"/>
      <c r="KJY113" s="55"/>
      <c r="KJZ113" s="51"/>
      <c r="KKA113" s="51"/>
      <c r="KKB113" s="51"/>
      <c r="KKC113" s="56"/>
      <c r="KKD113" s="57"/>
      <c r="KKE113" s="57"/>
      <c r="KKF113" s="58"/>
      <c r="KKG113" s="49"/>
      <c r="KKH113" s="50"/>
      <c r="KKI113" s="49"/>
      <c r="KKJ113" s="109"/>
      <c r="KKK113" s="52"/>
      <c r="KKL113" s="52"/>
      <c r="KKM113" s="55"/>
      <c r="KKN113" s="55"/>
      <c r="KKO113" s="55"/>
      <c r="KKP113" s="51"/>
      <c r="KKQ113" s="51"/>
      <c r="KKR113" s="51"/>
      <c r="KKS113" s="56"/>
      <c r="KKT113" s="57"/>
      <c r="KKU113" s="57"/>
      <c r="KKV113" s="58"/>
      <c r="KKW113" s="49"/>
      <c r="KKX113" s="50"/>
      <c r="KKY113" s="49"/>
      <c r="KKZ113" s="109"/>
      <c r="KLA113" s="52"/>
      <c r="KLB113" s="52"/>
      <c r="KLC113" s="55"/>
      <c r="KLD113" s="55"/>
      <c r="KLE113" s="55"/>
      <c r="KLF113" s="51"/>
      <c r="KLG113" s="51"/>
      <c r="KLH113" s="51"/>
      <c r="KLI113" s="56"/>
      <c r="KLJ113" s="57"/>
      <c r="KLK113" s="57"/>
      <c r="KLL113" s="58"/>
      <c r="KLM113" s="49"/>
      <c r="KLN113" s="50"/>
      <c r="KLO113" s="49"/>
      <c r="KLP113" s="109"/>
      <c r="KLQ113" s="52"/>
      <c r="KLR113" s="52"/>
      <c r="KLS113" s="55"/>
      <c r="KLT113" s="55"/>
      <c r="KLU113" s="55"/>
      <c r="KLV113" s="51"/>
      <c r="KLW113" s="51"/>
      <c r="KLX113" s="51"/>
      <c r="KLY113" s="56"/>
      <c r="KLZ113" s="57"/>
      <c r="KMA113" s="57"/>
      <c r="KMB113" s="58"/>
      <c r="KMC113" s="49"/>
      <c r="KMD113" s="50"/>
      <c r="KME113" s="49"/>
      <c r="KMF113" s="109"/>
      <c r="KMG113" s="52"/>
      <c r="KMH113" s="52"/>
      <c r="KMI113" s="55"/>
      <c r="KMJ113" s="55"/>
      <c r="KMK113" s="55"/>
      <c r="KML113" s="51"/>
      <c r="KMM113" s="51"/>
      <c r="KMN113" s="51"/>
      <c r="KMO113" s="56"/>
      <c r="KMP113" s="57"/>
      <c r="KMQ113" s="57"/>
      <c r="KMR113" s="58"/>
      <c r="KMS113" s="49"/>
      <c r="KMT113" s="50"/>
      <c r="KMU113" s="49"/>
      <c r="KMV113" s="109"/>
      <c r="KMW113" s="52"/>
      <c r="KMX113" s="52"/>
      <c r="KMY113" s="55"/>
      <c r="KMZ113" s="55"/>
      <c r="KNA113" s="55"/>
      <c r="KNB113" s="51"/>
      <c r="KNC113" s="51"/>
      <c r="KND113" s="51"/>
      <c r="KNE113" s="56"/>
      <c r="KNF113" s="57"/>
      <c r="KNG113" s="57"/>
      <c r="KNH113" s="58"/>
      <c r="KNI113" s="49"/>
      <c r="KNJ113" s="50"/>
      <c r="KNK113" s="49"/>
      <c r="KNL113" s="109"/>
      <c r="KNM113" s="52"/>
      <c r="KNN113" s="52"/>
      <c r="KNO113" s="55"/>
      <c r="KNP113" s="55"/>
      <c r="KNQ113" s="55"/>
      <c r="KNR113" s="51"/>
      <c r="KNS113" s="51"/>
      <c r="KNT113" s="51"/>
      <c r="KNU113" s="56"/>
      <c r="KNV113" s="57"/>
      <c r="KNW113" s="57"/>
      <c r="KNX113" s="58"/>
      <c r="KNY113" s="49"/>
      <c r="KNZ113" s="50"/>
      <c r="KOA113" s="49"/>
      <c r="KOB113" s="109"/>
      <c r="KOC113" s="52"/>
      <c r="KOD113" s="52"/>
      <c r="KOE113" s="55"/>
      <c r="KOF113" s="55"/>
      <c r="KOG113" s="55"/>
      <c r="KOH113" s="51"/>
      <c r="KOI113" s="51"/>
      <c r="KOJ113" s="51"/>
      <c r="KOK113" s="56"/>
      <c r="KOL113" s="57"/>
      <c r="KOM113" s="57"/>
      <c r="KON113" s="58"/>
      <c r="KOO113" s="49"/>
      <c r="KOP113" s="50"/>
      <c r="KOQ113" s="49"/>
      <c r="KOR113" s="109"/>
      <c r="KOS113" s="52"/>
      <c r="KOT113" s="52"/>
      <c r="KOU113" s="55"/>
      <c r="KOV113" s="55"/>
      <c r="KOW113" s="55"/>
      <c r="KOX113" s="51"/>
      <c r="KOY113" s="51"/>
      <c r="KOZ113" s="51"/>
      <c r="KPA113" s="56"/>
      <c r="KPB113" s="57"/>
      <c r="KPC113" s="57"/>
      <c r="KPD113" s="58"/>
      <c r="KPE113" s="49"/>
      <c r="KPF113" s="50"/>
      <c r="KPG113" s="49"/>
      <c r="KPH113" s="109"/>
      <c r="KPI113" s="52"/>
      <c r="KPJ113" s="52"/>
      <c r="KPK113" s="55"/>
      <c r="KPL113" s="55"/>
      <c r="KPM113" s="55"/>
      <c r="KPN113" s="51"/>
      <c r="KPO113" s="51"/>
      <c r="KPP113" s="51"/>
      <c r="KPQ113" s="56"/>
      <c r="KPR113" s="57"/>
      <c r="KPS113" s="57"/>
      <c r="KPT113" s="58"/>
      <c r="KPU113" s="49"/>
      <c r="KPV113" s="50"/>
      <c r="KPW113" s="49"/>
      <c r="KPX113" s="109"/>
      <c r="KPY113" s="52"/>
      <c r="KPZ113" s="52"/>
      <c r="KQA113" s="55"/>
      <c r="KQB113" s="55"/>
      <c r="KQC113" s="55"/>
      <c r="KQD113" s="51"/>
      <c r="KQE113" s="51"/>
      <c r="KQF113" s="51"/>
      <c r="KQG113" s="56"/>
      <c r="KQH113" s="57"/>
      <c r="KQI113" s="57"/>
      <c r="KQJ113" s="58"/>
      <c r="KQK113" s="49"/>
      <c r="KQL113" s="50"/>
      <c r="KQM113" s="49"/>
      <c r="KQN113" s="109"/>
      <c r="KQO113" s="52"/>
      <c r="KQP113" s="52"/>
      <c r="KQQ113" s="55"/>
      <c r="KQR113" s="55"/>
      <c r="KQS113" s="55"/>
      <c r="KQT113" s="51"/>
      <c r="KQU113" s="51"/>
      <c r="KQV113" s="51"/>
      <c r="KQW113" s="56"/>
      <c r="KQX113" s="57"/>
      <c r="KQY113" s="57"/>
      <c r="KQZ113" s="58"/>
      <c r="KRA113" s="49"/>
      <c r="KRB113" s="50"/>
      <c r="KRC113" s="49"/>
      <c r="KRD113" s="109"/>
      <c r="KRE113" s="52"/>
      <c r="KRF113" s="52"/>
      <c r="KRG113" s="55"/>
      <c r="KRH113" s="55"/>
      <c r="KRI113" s="55"/>
      <c r="KRJ113" s="51"/>
      <c r="KRK113" s="51"/>
      <c r="KRL113" s="51"/>
      <c r="KRM113" s="56"/>
      <c r="KRN113" s="57"/>
      <c r="KRO113" s="57"/>
      <c r="KRP113" s="58"/>
      <c r="KRQ113" s="49"/>
      <c r="KRR113" s="50"/>
      <c r="KRS113" s="49"/>
      <c r="KRT113" s="109"/>
      <c r="KRU113" s="52"/>
      <c r="KRV113" s="52"/>
      <c r="KRW113" s="55"/>
      <c r="KRX113" s="55"/>
      <c r="KRY113" s="55"/>
      <c r="KRZ113" s="51"/>
      <c r="KSA113" s="51"/>
      <c r="KSB113" s="51"/>
      <c r="KSC113" s="56"/>
      <c r="KSD113" s="57"/>
      <c r="KSE113" s="57"/>
      <c r="KSF113" s="58"/>
      <c r="KSG113" s="49"/>
      <c r="KSH113" s="50"/>
      <c r="KSI113" s="49"/>
      <c r="KSJ113" s="109"/>
      <c r="KSK113" s="52"/>
      <c r="KSL113" s="52"/>
      <c r="KSM113" s="55"/>
      <c r="KSN113" s="55"/>
      <c r="KSO113" s="55"/>
      <c r="KSP113" s="51"/>
      <c r="KSQ113" s="51"/>
      <c r="KSR113" s="51"/>
      <c r="KSS113" s="56"/>
      <c r="KST113" s="57"/>
      <c r="KSU113" s="57"/>
      <c r="KSV113" s="58"/>
      <c r="KSW113" s="49"/>
      <c r="KSX113" s="50"/>
      <c r="KSY113" s="49"/>
      <c r="KSZ113" s="109"/>
      <c r="KTA113" s="52"/>
      <c r="KTB113" s="52"/>
      <c r="KTC113" s="55"/>
      <c r="KTD113" s="55"/>
      <c r="KTE113" s="55"/>
      <c r="KTF113" s="51"/>
      <c r="KTG113" s="51"/>
      <c r="KTH113" s="51"/>
      <c r="KTI113" s="56"/>
      <c r="KTJ113" s="57"/>
      <c r="KTK113" s="57"/>
      <c r="KTL113" s="58"/>
      <c r="KTM113" s="49"/>
      <c r="KTN113" s="50"/>
      <c r="KTO113" s="49"/>
      <c r="KTP113" s="109"/>
      <c r="KTQ113" s="52"/>
      <c r="KTR113" s="52"/>
      <c r="KTS113" s="55"/>
      <c r="KTT113" s="55"/>
      <c r="KTU113" s="55"/>
      <c r="KTV113" s="51"/>
      <c r="KTW113" s="51"/>
      <c r="KTX113" s="51"/>
      <c r="KTY113" s="56"/>
      <c r="KTZ113" s="57"/>
      <c r="KUA113" s="57"/>
      <c r="KUB113" s="58"/>
      <c r="KUC113" s="49"/>
      <c r="KUD113" s="50"/>
      <c r="KUE113" s="49"/>
      <c r="KUF113" s="109"/>
      <c r="KUG113" s="52"/>
      <c r="KUH113" s="52"/>
      <c r="KUI113" s="55"/>
      <c r="KUJ113" s="55"/>
      <c r="KUK113" s="55"/>
      <c r="KUL113" s="51"/>
      <c r="KUM113" s="51"/>
      <c r="KUN113" s="51"/>
      <c r="KUO113" s="56"/>
      <c r="KUP113" s="57"/>
      <c r="KUQ113" s="57"/>
      <c r="KUR113" s="58"/>
      <c r="KUS113" s="49"/>
      <c r="KUT113" s="50"/>
      <c r="KUU113" s="49"/>
      <c r="KUV113" s="109"/>
      <c r="KUW113" s="52"/>
      <c r="KUX113" s="52"/>
      <c r="KUY113" s="55"/>
      <c r="KUZ113" s="55"/>
      <c r="KVA113" s="55"/>
      <c r="KVB113" s="51"/>
      <c r="KVC113" s="51"/>
      <c r="KVD113" s="51"/>
      <c r="KVE113" s="56"/>
      <c r="KVF113" s="57"/>
      <c r="KVG113" s="57"/>
      <c r="KVH113" s="58"/>
      <c r="KVI113" s="49"/>
      <c r="KVJ113" s="50"/>
      <c r="KVK113" s="49"/>
      <c r="KVL113" s="109"/>
      <c r="KVM113" s="52"/>
      <c r="KVN113" s="52"/>
      <c r="KVO113" s="55"/>
      <c r="KVP113" s="55"/>
      <c r="KVQ113" s="55"/>
      <c r="KVR113" s="51"/>
      <c r="KVS113" s="51"/>
      <c r="KVT113" s="51"/>
      <c r="KVU113" s="56"/>
      <c r="KVV113" s="57"/>
      <c r="KVW113" s="57"/>
      <c r="KVX113" s="58"/>
      <c r="KVY113" s="49"/>
      <c r="KVZ113" s="50"/>
      <c r="KWA113" s="49"/>
      <c r="KWB113" s="109"/>
      <c r="KWC113" s="52"/>
      <c r="KWD113" s="52"/>
      <c r="KWE113" s="55"/>
      <c r="KWF113" s="55"/>
      <c r="KWG113" s="55"/>
      <c r="KWH113" s="51"/>
      <c r="KWI113" s="51"/>
      <c r="KWJ113" s="51"/>
      <c r="KWK113" s="56"/>
      <c r="KWL113" s="57"/>
      <c r="KWM113" s="57"/>
      <c r="KWN113" s="58"/>
      <c r="KWO113" s="49"/>
      <c r="KWP113" s="50"/>
      <c r="KWQ113" s="49"/>
      <c r="KWR113" s="109"/>
      <c r="KWS113" s="52"/>
      <c r="KWT113" s="52"/>
      <c r="KWU113" s="55"/>
      <c r="KWV113" s="55"/>
      <c r="KWW113" s="55"/>
      <c r="KWX113" s="51"/>
      <c r="KWY113" s="51"/>
      <c r="KWZ113" s="51"/>
      <c r="KXA113" s="56"/>
      <c r="KXB113" s="57"/>
      <c r="KXC113" s="57"/>
      <c r="KXD113" s="58"/>
      <c r="KXE113" s="49"/>
      <c r="KXF113" s="50"/>
      <c r="KXG113" s="49"/>
      <c r="KXH113" s="109"/>
      <c r="KXI113" s="52"/>
      <c r="KXJ113" s="52"/>
      <c r="KXK113" s="55"/>
      <c r="KXL113" s="55"/>
      <c r="KXM113" s="55"/>
      <c r="KXN113" s="51"/>
      <c r="KXO113" s="51"/>
      <c r="KXP113" s="51"/>
      <c r="KXQ113" s="56"/>
      <c r="KXR113" s="57"/>
      <c r="KXS113" s="57"/>
      <c r="KXT113" s="58"/>
      <c r="KXU113" s="49"/>
      <c r="KXV113" s="50"/>
      <c r="KXW113" s="49"/>
      <c r="KXX113" s="109"/>
      <c r="KXY113" s="52"/>
      <c r="KXZ113" s="52"/>
      <c r="KYA113" s="55"/>
      <c r="KYB113" s="55"/>
      <c r="KYC113" s="55"/>
      <c r="KYD113" s="51"/>
      <c r="KYE113" s="51"/>
      <c r="KYF113" s="51"/>
      <c r="KYG113" s="56"/>
      <c r="KYH113" s="57"/>
      <c r="KYI113" s="57"/>
      <c r="KYJ113" s="58"/>
      <c r="KYK113" s="49"/>
      <c r="KYL113" s="50"/>
      <c r="KYM113" s="49"/>
      <c r="KYN113" s="109"/>
      <c r="KYO113" s="52"/>
      <c r="KYP113" s="52"/>
      <c r="KYQ113" s="55"/>
      <c r="KYR113" s="55"/>
      <c r="KYS113" s="55"/>
      <c r="KYT113" s="51"/>
      <c r="KYU113" s="51"/>
      <c r="KYV113" s="51"/>
      <c r="KYW113" s="56"/>
      <c r="KYX113" s="57"/>
      <c r="KYY113" s="57"/>
      <c r="KYZ113" s="58"/>
      <c r="KZA113" s="49"/>
      <c r="KZB113" s="50"/>
      <c r="KZC113" s="49"/>
      <c r="KZD113" s="109"/>
      <c r="KZE113" s="52"/>
      <c r="KZF113" s="52"/>
      <c r="KZG113" s="55"/>
      <c r="KZH113" s="55"/>
      <c r="KZI113" s="55"/>
      <c r="KZJ113" s="51"/>
      <c r="KZK113" s="51"/>
      <c r="KZL113" s="51"/>
      <c r="KZM113" s="56"/>
      <c r="KZN113" s="57"/>
      <c r="KZO113" s="57"/>
      <c r="KZP113" s="58"/>
      <c r="KZQ113" s="49"/>
      <c r="KZR113" s="50"/>
      <c r="KZS113" s="49"/>
      <c r="KZT113" s="109"/>
      <c r="KZU113" s="52"/>
      <c r="KZV113" s="52"/>
      <c r="KZW113" s="55"/>
      <c r="KZX113" s="55"/>
      <c r="KZY113" s="55"/>
      <c r="KZZ113" s="51"/>
      <c r="LAA113" s="51"/>
      <c r="LAB113" s="51"/>
      <c r="LAC113" s="56"/>
      <c r="LAD113" s="57"/>
      <c r="LAE113" s="57"/>
      <c r="LAF113" s="58"/>
      <c r="LAG113" s="49"/>
      <c r="LAH113" s="50"/>
      <c r="LAI113" s="49"/>
      <c r="LAJ113" s="109"/>
      <c r="LAK113" s="52"/>
      <c r="LAL113" s="52"/>
      <c r="LAM113" s="55"/>
      <c r="LAN113" s="55"/>
      <c r="LAO113" s="55"/>
      <c r="LAP113" s="51"/>
      <c r="LAQ113" s="51"/>
      <c r="LAR113" s="51"/>
      <c r="LAS113" s="56"/>
      <c r="LAT113" s="57"/>
      <c r="LAU113" s="57"/>
      <c r="LAV113" s="58"/>
      <c r="LAW113" s="49"/>
      <c r="LAX113" s="50"/>
      <c r="LAY113" s="49"/>
      <c r="LAZ113" s="109"/>
      <c r="LBA113" s="52"/>
      <c r="LBB113" s="52"/>
      <c r="LBC113" s="55"/>
      <c r="LBD113" s="55"/>
      <c r="LBE113" s="55"/>
      <c r="LBF113" s="51"/>
      <c r="LBG113" s="51"/>
      <c r="LBH113" s="51"/>
      <c r="LBI113" s="56"/>
      <c r="LBJ113" s="57"/>
      <c r="LBK113" s="57"/>
      <c r="LBL113" s="58"/>
      <c r="LBM113" s="49"/>
      <c r="LBN113" s="50"/>
      <c r="LBO113" s="49"/>
      <c r="LBP113" s="109"/>
      <c r="LBQ113" s="52"/>
      <c r="LBR113" s="52"/>
      <c r="LBS113" s="55"/>
      <c r="LBT113" s="55"/>
      <c r="LBU113" s="55"/>
      <c r="LBV113" s="51"/>
      <c r="LBW113" s="51"/>
      <c r="LBX113" s="51"/>
      <c r="LBY113" s="56"/>
      <c r="LBZ113" s="57"/>
      <c r="LCA113" s="57"/>
      <c r="LCB113" s="58"/>
      <c r="LCC113" s="49"/>
      <c r="LCD113" s="50"/>
      <c r="LCE113" s="49"/>
      <c r="LCF113" s="109"/>
      <c r="LCG113" s="52"/>
      <c r="LCH113" s="52"/>
      <c r="LCI113" s="55"/>
      <c r="LCJ113" s="55"/>
      <c r="LCK113" s="55"/>
      <c r="LCL113" s="51"/>
      <c r="LCM113" s="51"/>
      <c r="LCN113" s="51"/>
      <c r="LCO113" s="56"/>
      <c r="LCP113" s="57"/>
      <c r="LCQ113" s="57"/>
      <c r="LCR113" s="58"/>
      <c r="LCS113" s="49"/>
      <c r="LCT113" s="50"/>
      <c r="LCU113" s="49"/>
      <c r="LCV113" s="109"/>
      <c r="LCW113" s="52"/>
      <c r="LCX113" s="52"/>
      <c r="LCY113" s="55"/>
      <c r="LCZ113" s="55"/>
      <c r="LDA113" s="55"/>
      <c r="LDB113" s="51"/>
      <c r="LDC113" s="51"/>
      <c r="LDD113" s="51"/>
      <c r="LDE113" s="56"/>
      <c r="LDF113" s="57"/>
      <c r="LDG113" s="57"/>
      <c r="LDH113" s="58"/>
      <c r="LDI113" s="49"/>
      <c r="LDJ113" s="50"/>
      <c r="LDK113" s="49"/>
      <c r="LDL113" s="109"/>
      <c r="LDM113" s="52"/>
      <c r="LDN113" s="52"/>
      <c r="LDO113" s="55"/>
      <c r="LDP113" s="55"/>
      <c r="LDQ113" s="55"/>
      <c r="LDR113" s="51"/>
      <c r="LDS113" s="51"/>
      <c r="LDT113" s="51"/>
      <c r="LDU113" s="56"/>
      <c r="LDV113" s="57"/>
      <c r="LDW113" s="57"/>
      <c r="LDX113" s="58"/>
      <c r="LDY113" s="49"/>
      <c r="LDZ113" s="50"/>
      <c r="LEA113" s="49"/>
      <c r="LEB113" s="109"/>
      <c r="LEC113" s="52"/>
      <c r="LED113" s="52"/>
      <c r="LEE113" s="55"/>
      <c r="LEF113" s="55"/>
      <c r="LEG113" s="55"/>
      <c r="LEH113" s="51"/>
      <c r="LEI113" s="51"/>
      <c r="LEJ113" s="51"/>
      <c r="LEK113" s="56"/>
      <c r="LEL113" s="57"/>
      <c r="LEM113" s="57"/>
      <c r="LEN113" s="58"/>
      <c r="LEO113" s="49"/>
      <c r="LEP113" s="50"/>
      <c r="LEQ113" s="49"/>
      <c r="LER113" s="109"/>
      <c r="LES113" s="52"/>
      <c r="LET113" s="52"/>
      <c r="LEU113" s="55"/>
      <c r="LEV113" s="55"/>
      <c r="LEW113" s="55"/>
      <c r="LEX113" s="51"/>
      <c r="LEY113" s="51"/>
      <c r="LEZ113" s="51"/>
      <c r="LFA113" s="56"/>
      <c r="LFB113" s="57"/>
      <c r="LFC113" s="57"/>
      <c r="LFD113" s="58"/>
      <c r="LFE113" s="49"/>
      <c r="LFF113" s="50"/>
      <c r="LFG113" s="49"/>
      <c r="LFH113" s="109"/>
      <c r="LFI113" s="52"/>
      <c r="LFJ113" s="52"/>
      <c r="LFK113" s="55"/>
      <c r="LFL113" s="55"/>
      <c r="LFM113" s="55"/>
      <c r="LFN113" s="51"/>
      <c r="LFO113" s="51"/>
      <c r="LFP113" s="51"/>
      <c r="LFQ113" s="56"/>
      <c r="LFR113" s="57"/>
      <c r="LFS113" s="57"/>
      <c r="LFT113" s="58"/>
      <c r="LFU113" s="49"/>
      <c r="LFV113" s="50"/>
      <c r="LFW113" s="49"/>
      <c r="LFX113" s="109"/>
      <c r="LFY113" s="52"/>
      <c r="LFZ113" s="52"/>
      <c r="LGA113" s="55"/>
      <c r="LGB113" s="55"/>
      <c r="LGC113" s="55"/>
      <c r="LGD113" s="51"/>
      <c r="LGE113" s="51"/>
      <c r="LGF113" s="51"/>
      <c r="LGG113" s="56"/>
      <c r="LGH113" s="57"/>
      <c r="LGI113" s="57"/>
      <c r="LGJ113" s="58"/>
      <c r="LGK113" s="49"/>
      <c r="LGL113" s="50"/>
      <c r="LGM113" s="49"/>
      <c r="LGN113" s="109"/>
      <c r="LGO113" s="52"/>
      <c r="LGP113" s="52"/>
      <c r="LGQ113" s="55"/>
      <c r="LGR113" s="55"/>
      <c r="LGS113" s="55"/>
      <c r="LGT113" s="51"/>
      <c r="LGU113" s="51"/>
      <c r="LGV113" s="51"/>
      <c r="LGW113" s="56"/>
      <c r="LGX113" s="57"/>
      <c r="LGY113" s="57"/>
      <c r="LGZ113" s="58"/>
      <c r="LHA113" s="49"/>
      <c r="LHB113" s="50"/>
      <c r="LHC113" s="49"/>
      <c r="LHD113" s="109"/>
      <c r="LHE113" s="52"/>
      <c r="LHF113" s="52"/>
      <c r="LHG113" s="55"/>
      <c r="LHH113" s="55"/>
      <c r="LHI113" s="55"/>
      <c r="LHJ113" s="51"/>
      <c r="LHK113" s="51"/>
      <c r="LHL113" s="51"/>
      <c r="LHM113" s="56"/>
      <c r="LHN113" s="57"/>
      <c r="LHO113" s="57"/>
      <c r="LHP113" s="58"/>
      <c r="LHQ113" s="49"/>
      <c r="LHR113" s="50"/>
      <c r="LHS113" s="49"/>
      <c r="LHT113" s="109"/>
      <c r="LHU113" s="52"/>
      <c r="LHV113" s="52"/>
      <c r="LHW113" s="55"/>
      <c r="LHX113" s="55"/>
      <c r="LHY113" s="55"/>
      <c r="LHZ113" s="51"/>
      <c r="LIA113" s="51"/>
      <c r="LIB113" s="51"/>
      <c r="LIC113" s="56"/>
      <c r="LID113" s="57"/>
      <c r="LIE113" s="57"/>
      <c r="LIF113" s="58"/>
      <c r="LIG113" s="49"/>
      <c r="LIH113" s="50"/>
      <c r="LII113" s="49"/>
      <c r="LIJ113" s="109"/>
      <c r="LIK113" s="52"/>
      <c r="LIL113" s="52"/>
      <c r="LIM113" s="55"/>
      <c r="LIN113" s="55"/>
      <c r="LIO113" s="55"/>
      <c r="LIP113" s="51"/>
      <c r="LIQ113" s="51"/>
      <c r="LIR113" s="51"/>
      <c r="LIS113" s="56"/>
      <c r="LIT113" s="57"/>
      <c r="LIU113" s="57"/>
      <c r="LIV113" s="58"/>
      <c r="LIW113" s="49"/>
      <c r="LIX113" s="50"/>
      <c r="LIY113" s="49"/>
      <c r="LIZ113" s="109"/>
      <c r="LJA113" s="52"/>
      <c r="LJB113" s="52"/>
      <c r="LJC113" s="55"/>
      <c r="LJD113" s="55"/>
      <c r="LJE113" s="55"/>
      <c r="LJF113" s="51"/>
      <c r="LJG113" s="51"/>
      <c r="LJH113" s="51"/>
      <c r="LJI113" s="56"/>
      <c r="LJJ113" s="57"/>
      <c r="LJK113" s="57"/>
      <c r="LJL113" s="58"/>
      <c r="LJM113" s="49"/>
      <c r="LJN113" s="50"/>
      <c r="LJO113" s="49"/>
      <c r="LJP113" s="109"/>
      <c r="LJQ113" s="52"/>
      <c r="LJR113" s="52"/>
      <c r="LJS113" s="55"/>
      <c r="LJT113" s="55"/>
      <c r="LJU113" s="55"/>
      <c r="LJV113" s="51"/>
      <c r="LJW113" s="51"/>
      <c r="LJX113" s="51"/>
      <c r="LJY113" s="56"/>
      <c r="LJZ113" s="57"/>
      <c r="LKA113" s="57"/>
      <c r="LKB113" s="58"/>
      <c r="LKC113" s="49"/>
      <c r="LKD113" s="50"/>
      <c r="LKE113" s="49"/>
      <c r="LKF113" s="109"/>
      <c r="LKG113" s="52"/>
      <c r="LKH113" s="52"/>
      <c r="LKI113" s="55"/>
      <c r="LKJ113" s="55"/>
      <c r="LKK113" s="55"/>
      <c r="LKL113" s="51"/>
      <c r="LKM113" s="51"/>
      <c r="LKN113" s="51"/>
      <c r="LKO113" s="56"/>
      <c r="LKP113" s="57"/>
      <c r="LKQ113" s="57"/>
      <c r="LKR113" s="58"/>
      <c r="LKS113" s="49"/>
      <c r="LKT113" s="50"/>
      <c r="LKU113" s="49"/>
      <c r="LKV113" s="109"/>
      <c r="LKW113" s="52"/>
      <c r="LKX113" s="52"/>
      <c r="LKY113" s="55"/>
      <c r="LKZ113" s="55"/>
      <c r="LLA113" s="55"/>
      <c r="LLB113" s="51"/>
      <c r="LLC113" s="51"/>
      <c r="LLD113" s="51"/>
      <c r="LLE113" s="56"/>
      <c r="LLF113" s="57"/>
      <c r="LLG113" s="57"/>
      <c r="LLH113" s="58"/>
      <c r="LLI113" s="49"/>
      <c r="LLJ113" s="50"/>
      <c r="LLK113" s="49"/>
      <c r="LLL113" s="109"/>
      <c r="LLM113" s="52"/>
      <c r="LLN113" s="52"/>
      <c r="LLO113" s="55"/>
      <c r="LLP113" s="55"/>
      <c r="LLQ113" s="55"/>
      <c r="LLR113" s="51"/>
      <c r="LLS113" s="51"/>
      <c r="LLT113" s="51"/>
      <c r="LLU113" s="56"/>
      <c r="LLV113" s="57"/>
      <c r="LLW113" s="57"/>
      <c r="LLX113" s="58"/>
      <c r="LLY113" s="49"/>
      <c r="LLZ113" s="50"/>
      <c r="LMA113" s="49"/>
      <c r="LMB113" s="109"/>
      <c r="LMC113" s="52"/>
      <c r="LMD113" s="52"/>
      <c r="LME113" s="55"/>
      <c r="LMF113" s="55"/>
      <c r="LMG113" s="55"/>
      <c r="LMH113" s="51"/>
      <c r="LMI113" s="51"/>
      <c r="LMJ113" s="51"/>
      <c r="LMK113" s="56"/>
      <c r="LML113" s="57"/>
      <c r="LMM113" s="57"/>
      <c r="LMN113" s="58"/>
      <c r="LMO113" s="49"/>
      <c r="LMP113" s="50"/>
      <c r="LMQ113" s="49"/>
      <c r="LMR113" s="109"/>
      <c r="LMS113" s="52"/>
      <c r="LMT113" s="52"/>
      <c r="LMU113" s="55"/>
      <c r="LMV113" s="55"/>
      <c r="LMW113" s="55"/>
      <c r="LMX113" s="51"/>
      <c r="LMY113" s="51"/>
      <c r="LMZ113" s="51"/>
      <c r="LNA113" s="56"/>
      <c r="LNB113" s="57"/>
      <c r="LNC113" s="57"/>
      <c r="LND113" s="58"/>
      <c r="LNE113" s="49"/>
      <c r="LNF113" s="50"/>
      <c r="LNG113" s="49"/>
      <c r="LNH113" s="109"/>
      <c r="LNI113" s="52"/>
      <c r="LNJ113" s="52"/>
      <c r="LNK113" s="55"/>
      <c r="LNL113" s="55"/>
      <c r="LNM113" s="55"/>
      <c r="LNN113" s="51"/>
      <c r="LNO113" s="51"/>
      <c r="LNP113" s="51"/>
      <c r="LNQ113" s="56"/>
      <c r="LNR113" s="57"/>
      <c r="LNS113" s="57"/>
      <c r="LNT113" s="58"/>
      <c r="LNU113" s="49"/>
      <c r="LNV113" s="50"/>
      <c r="LNW113" s="49"/>
      <c r="LNX113" s="109"/>
      <c r="LNY113" s="52"/>
      <c r="LNZ113" s="52"/>
      <c r="LOA113" s="55"/>
      <c r="LOB113" s="55"/>
      <c r="LOC113" s="55"/>
      <c r="LOD113" s="51"/>
      <c r="LOE113" s="51"/>
      <c r="LOF113" s="51"/>
      <c r="LOG113" s="56"/>
      <c r="LOH113" s="57"/>
      <c r="LOI113" s="57"/>
      <c r="LOJ113" s="58"/>
      <c r="LOK113" s="49"/>
      <c r="LOL113" s="50"/>
      <c r="LOM113" s="49"/>
      <c r="LON113" s="109"/>
      <c r="LOO113" s="52"/>
      <c r="LOP113" s="52"/>
      <c r="LOQ113" s="55"/>
      <c r="LOR113" s="55"/>
      <c r="LOS113" s="55"/>
      <c r="LOT113" s="51"/>
      <c r="LOU113" s="51"/>
      <c r="LOV113" s="51"/>
      <c r="LOW113" s="56"/>
      <c r="LOX113" s="57"/>
      <c r="LOY113" s="57"/>
      <c r="LOZ113" s="58"/>
      <c r="LPA113" s="49"/>
      <c r="LPB113" s="50"/>
      <c r="LPC113" s="49"/>
      <c r="LPD113" s="109"/>
      <c r="LPE113" s="52"/>
      <c r="LPF113" s="52"/>
      <c r="LPG113" s="55"/>
      <c r="LPH113" s="55"/>
      <c r="LPI113" s="55"/>
      <c r="LPJ113" s="51"/>
      <c r="LPK113" s="51"/>
      <c r="LPL113" s="51"/>
      <c r="LPM113" s="56"/>
      <c r="LPN113" s="57"/>
      <c r="LPO113" s="57"/>
      <c r="LPP113" s="58"/>
      <c r="LPQ113" s="49"/>
      <c r="LPR113" s="50"/>
      <c r="LPS113" s="49"/>
      <c r="LPT113" s="109"/>
      <c r="LPU113" s="52"/>
      <c r="LPV113" s="52"/>
      <c r="LPW113" s="55"/>
      <c r="LPX113" s="55"/>
      <c r="LPY113" s="55"/>
      <c r="LPZ113" s="51"/>
      <c r="LQA113" s="51"/>
      <c r="LQB113" s="51"/>
      <c r="LQC113" s="56"/>
      <c r="LQD113" s="57"/>
      <c r="LQE113" s="57"/>
      <c r="LQF113" s="58"/>
      <c r="LQG113" s="49"/>
      <c r="LQH113" s="50"/>
      <c r="LQI113" s="49"/>
      <c r="LQJ113" s="109"/>
      <c r="LQK113" s="52"/>
      <c r="LQL113" s="52"/>
      <c r="LQM113" s="55"/>
      <c r="LQN113" s="55"/>
      <c r="LQO113" s="55"/>
      <c r="LQP113" s="51"/>
      <c r="LQQ113" s="51"/>
      <c r="LQR113" s="51"/>
      <c r="LQS113" s="56"/>
      <c r="LQT113" s="57"/>
      <c r="LQU113" s="57"/>
      <c r="LQV113" s="58"/>
      <c r="LQW113" s="49"/>
      <c r="LQX113" s="50"/>
      <c r="LQY113" s="49"/>
      <c r="LQZ113" s="109"/>
      <c r="LRA113" s="52"/>
      <c r="LRB113" s="52"/>
      <c r="LRC113" s="55"/>
      <c r="LRD113" s="55"/>
      <c r="LRE113" s="55"/>
      <c r="LRF113" s="51"/>
      <c r="LRG113" s="51"/>
      <c r="LRH113" s="51"/>
      <c r="LRI113" s="56"/>
      <c r="LRJ113" s="57"/>
      <c r="LRK113" s="57"/>
      <c r="LRL113" s="58"/>
      <c r="LRM113" s="49"/>
      <c r="LRN113" s="50"/>
      <c r="LRO113" s="49"/>
      <c r="LRP113" s="109"/>
      <c r="LRQ113" s="52"/>
      <c r="LRR113" s="52"/>
      <c r="LRS113" s="55"/>
      <c r="LRT113" s="55"/>
      <c r="LRU113" s="55"/>
      <c r="LRV113" s="51"/>
      <c r="LRW113" s="51"/>
      <c r="LRX113" s="51"/>
      <c r="LRY113" s="56"/>
      <c r="LRZ113" s="57"/>
      <c r="LSA113" s="57"/>
      <c r="LSB113" s="58"/>
      <c r="LSC113" s="49"/>
      <c r="LSD113" s="50"/>
      <c r="LSE113" s="49"/>
      <c r="LSF113" s="109"/>
      <c r="LSG113" s="52"/>
      <c r="LSH113" s="52"/>
      <c r="LSI113" s="55"/>
      <c r="LSJ113" s="55"/>
      <c r="LSK113" s="55"/>
      <c r="LSL113" s="51"/>
      <c r="LSM113" s="51"/>
      <c r="LSN113" s="51"/>
      <c r="LSO113" s="56"/>
      <c r="LSP113" s="57"/>
      <c r="LSQ113" s="57"/>
      <c r="LSR113" s="58"/>
      <c r="LSS113" s="49"/>
      <c r="LST113" s="50"/>
      <c r="LSU113" s="49"/>
      <c r="LSV113" s="109"/>
      <c r="LSW113" s="52"/>
      <c r="LSX113" s="52"/>
      <c r="LSY113" s="55"/>
      <c r="LSZ113" s="55"/>
      <c r="LTA113" s="55"/>
      <c r="LTB113" s="51"/>
      <c r="LTC113" s="51"/>
      <c r="LTD113" s="51"/>
      <c r="LTE113" s="56"/>
      <c r="LTF113" s="57"/>
      <c r="LTG113" s="57"/>
      <c r="LTH113" s="58"/>
      <c r="LTI113" s="49"/>
      <c r="LTJ113" s="50"/>
      <c r="LTK113" s="49"/>
      <c r="LTL113" s="109"/>
      <c r="LTM113" s="52"/>
      <c r="LTN113" s="52"/>
      <c r="LTO113" s="55"/>
      <c r="LTP113" s="55"/>
      <c r="LTQ113" s="55"/>
      <c r="LTR113" s="51"/>
      <c r="LTS113" s="51"/>
      <c r="LTT113" s="51"/>
      <c r="LTU113" s="56"/>
      <c r="LTV113" s="57"/>
      <c r="LTW113" s="57"/>
      <c r="LTX113" s="58"/>
      <c r="LTY113" s="49"/>
      <c r="LTZ113" s="50"/>
      <c r="LUA113" s="49"/>
      <c r="LUB113" s="109"/>
      <c r="LUC113" s="52"/>
      <c r="LUD113" s="52"/>
      <c r="LUE113" s="55"/>
      <c r="LUF113" s="55"/>
      <c r="LUG113" s="55"/>
      <c r="LUH113" s="51"/>
      <c r="LUI113" s="51"/>
      <c r="LUJ113" s="51"/>
      <c r="LUK113" s="56"/>
      <c r="LUL113" s="57"/>
      <c r="LUM113" s="57"/>
      <c r="LUN113" s="58"/>
      <c r="LUO113" s="49"/>
      <c r="LUP113" s="50"/>
      <c r="LUQ113" s="49"/>
      <c r="LUR113" s="109"/>
      <c r="LUS113" s="52"/>
      <c r="LUT113" s="52"/>
      <c r="LUU113" s="55"/>
      <c r="LUV113" s="55"/>
      <c r="LUW113" s="55"/>
      <c r="LUX113" s="51"/>
      <c r="LUY113" s="51"/>
      <c r="LUZ113" s="51"/>
      <c r="LVA113" s="56"/>
      <c r="LVB113" s="57"/>
      <c r="LVC113" s="57"/>
      <c r="LVD113" s="58"/>
      <c r="LVE113" s="49"/>
      <c r="LVF113" s="50"/>
      <c r="LVG113" s="49"/>
      <c r="LVH113" s="109"/>
      <c r="LVI113" s="52"/>
      <c r="LVJ113" s="52"/>
      <c r="LVK113" s="55"/>
      <c r="LVL113" s="55"/>
      <c r="LVM113" s="55"/>
      <c r="LVN113" s="51"/>
      <c r="LVO113" s="51"/>
      <c r="LVP113" s="51"/>
      <c r="LVQ113" s="56"/>
      <c r="LVR113" s="57"/>
      <c r="LVS113" s="57"/>
      <c r="LVT113" s="58"/>
      <c r="LVU113" s="49"/>
      <c r="LVV113" s="50"/>
      <c r="LVW113" s="49"/>
      <c r="LVX113" s="109"/>
      <c r="LVY113" s="52"/>
      <c r="LVZ113" s="52"/>
      <c r="LWA113" s="55"/>
      <c r="LWB113" s="55"/>
      <c r="LWC113" s="55"/>
      <c r="LWD113" s="51"/>
      <c r="LWE113" s="51"/>
      <c r="LWF113" s="51"/>
      <c r="LWG113" s="56"/>
      <c r="LWH113" s="57"/>
      <c r="LWI113" s="57"/>
      <c r="LWJ113" s="58"/>
      <c r="LWK113" s="49"/>
      <c r="LWL113" s="50"/>
      <c r="LWM113" s="49"/>
      <c r="LWN113" s="109"/>
      <c r="LWO113" s="52"/>
      <c r="LWP113" s="52"/>
      <c r="LWQ113" s="55"/>
      <c r="LWR113" s="55"/>
      <c r="LWS113" s="55"/>
      <c r="LWT113" s="51"/>
      <c r="LWU113" s="51"/>
      <c r="LWV113" s="51"/>
      <c r="LWW113" s="56"/>
      <c r="LWX113" s="57"/>
      <c r="LWY113" s="57"/>
      <c r="LWZ113" s="58"/>
      <c r="LXA113" s="49"/>
      <c r="LXB113" s="50"/>
      <c r="LXC113" s="49"/>
      <c r="LXD113" s="109"/>
      <c r="LXE113" s="52"/>
      <c r="LXF113" s="52"/>
      <c r="LXG113" s="55"/>
      <c r="LXH113" s="55"/>
      <c r="LXI113" s="55"/>
      <c r="LXJ113" s="51"/>
      <c r="LXK113" s="51"/>
      <c r="LXL113" s="51"/>
      <c r="LXM113" s="56"/>
      <c r="LXN113" s="57"/>
      <c r="LXO113" s="57"/>
      <c r="LXP113" s="58"/>
      <c r="LXQ113" s="49"/>
      <c r="LXR113" s="50"/>
      <c r="LXS113" s="49"/>
      <c r="LXT113" s="109"/>
      <c r="LXU113" s="52"/>
      <c r="LXV113" s="52"/>
      <c r="LXW113" s="55"/>
      <c r="LXX113" s="55"/>
      <c r="LXY113" s="55"/>
      <c r="LXZ113" s="51"/>
      <c r="LYA113" s="51"/>
      <c r="LYB113" s="51"/>
      <c r="LYC113" s="56"/>
      <c r="LYD113" s="57"/>
      <c r="LYE113" s="57"/>
      <c r="LYF113" s="58"/>
      <c r="LYG113" s="49"/>
      <c r="LYH113" s="50"/>
      <c r="LYI113" s="49"/>
      <c r="LYJ113" s="109"/>
      <c r="LYK113" s="52"/>
      <c r="LYL113" s="52"/>
      <c r="LYM113" s="55"/>
      <c r="LYN113" s="55"/>
      <c r="LYO113" s="55"/>
      <c r="LYP113" s="51"/>
      <c r="LYQ113" s="51"/>
      <c r="LYR113" s="51"/>
      <c r="LYS113" s="56"/>
      <c r="LYT113" s="57"/>
      <c r="LYU113" s="57"/>
      <c r="LYV113" s="58"/>
      <c r="LYW113" s="49"/>
      <c r="LYX113" s="50"/>
      <c r="LYY113" s="49"/>
      <c r="LYZ113" s="109"/>
      <c r="LZA113" s="52"/>
      <c r="LZB113" s="52"/>
      <c r="LZC113" s="55"/>
      <c r="LZD113" s="55"/>
      <c r="LZE113" s="55"/>
      <c r="LZF113" s="51"/>
      <c r="LZG113" s="51"/>
      <c r="LZH113" s="51"/>
      <c r="LZI113" s="56"/>
      <c r="LZJ113" s="57"/>
      <c r="LZK113" s="57"/>
      <c r="LZL113" s="58"/>
      <c r="LZM113" s="49"/>
      <c r="LZN113" s="50"/>
      <c r="LZO113" s="49"/>
      <c r="LZP113" s="109"/>
      <c r="LZQ113" s="52"/>
      <c r="LZR113" s="52"/>
      <c r="LZS113" s="55"/>
      <c r="LZT113" s="55"/>
      <c r="LZU113" s="55"/>
      <c r="LZV113" s="51"/>
      <c r="LZW113" s="51"/>
      <c r="LZX113" s="51"/>
      <c r="LZY113" s="56"/>
      <c r="LZZ113" s="57"/>
      <c r="MAA113" s="57"/>
      <c r="MAB113" s="58"/>
      <c r="MAC113" s="49"/>
      <c r="MAD113" s="50"/>
      <c r="MAE113" s="49"/>
      <c r="MAF113" s="109"/>
      <c r="MAG113" s="52"/>
      <c r="MAH113" s="52"/>
      <c r="MAI113" s="55"/>
      <c r="MAJ113" s="55"/>
      <c r="MAK113" s="55"/>
      <c r="MAL113" s="51"/>
      <c r="MAM113" s="51"/>
      <c r="MAN113" s="51"/>
      <c r="MAO113" s="56"/>
      <c r="MAP113" s="57"/>
      <c r="MAQ113" s="57"/>
      <c r="MAR113" s="58"/>
      <c r="MAS113" s="49"/>
      <c r="MAT113" s="50"/>
      <c r="MAU113" s="49"/>
      <c r="MAV113" s="109"/>
      <c r="MAW113" s="52"/>
      <c r="MAX113" s="52"/>
      <c r="MAY113" s="55"/>
      <c r="MAZ113" s="55"/>
      <c r="MBA113" s="55"/>
      <c r="MBB113" s="51"/>
      <c r="MBC113" s="51"/>
      <c r="MBD113" s="51"/>
      <c r="MBE113" s="56"/>
      <c r="MBF113" s="57"/>
      <c r="MBG113" s="57"/>
      <c r="MBH113" s="58"/>
      <c r="MBI113" s="49"/>
      <c r="MBJ113" s="50"/>
      <c r="MBK113" s="49"/>
      <c r="MBL113" s="109"/>
      <c r="MBM113" s="52"/>
      <c r="MBN113" s="52"/>
      <c r="MBO113" s="55"/>
      <c r="MBP113" s="55"/>
      <c r="MBQ113" s="55"/>
      <c r="MBR113" s="51"/>
      <c r="MBS113" s="51"/>
      <c r="MBT113" s="51"/>
      <c r="MBU113" s="56"/>
      <c r="MBV113" s="57"/>
      <c r="MBW113" s="57"/>
      <c r="MBX113" s="58"/>
      <c r="MBY113" s="49"/>
      <c r="MBZ113" s="50"/>
      <c r="MCA113" s="49"/>
      <c r="MCB113" s="109"/>
      <c r="MCC113" s="52"/>
      <c r="MCD113" s="52"/>
      <c r="MCE113" s="55"/>
      <c r="MCF113" s="55"/>
      <c r="MCG113" s="55"/>
      <c r="MCH113" s="51"/>
      <c r="MCI113" s="51"/>
      <c r="MCJ113" s="51"/>
      <c r="MCK113" s="56"/>
      <c r="MCL113" s="57"/>
      <c r="MCM113" s="57"/>
      <c r="MCN113" s="58"/>
      <c r="MCO113" s="49"/>
      <c r="MCP113" s="50"/>
      <c r="MCQ113" s="49"/>
      <c r="MCR113" s="109"/>
      <c r="MCS113" s="52"/>
      <c r="MCT113" s="52"/>
      <c r="MCU113" s="55"/>
      <c r="MCV113" s="55"/>
      <c r="MCW113" s="55"/>
      <c r="MCX113" s="51"/>
      <c r="MCY113" s="51"/>
      <c r="MCZ113" s="51"/>
      <c r="MDA113" s="56"/>
      <c r="MDB113" s="57"/>
      <c r="MDC113" s="57"/>
      <c r="MDD113" s="58"/>
      <c r="MDE113" s="49"/>
      <c r="MDF113" s="50"/>
      <c r="MDG113" s="49"/>
      <c r="MDH113" s="109"/>
      <c r="MDI113" s="52"/>
      <c r="MDJ113" s="52"/>
      <c r="MDK113" s="55"/>
      <c r="MDL113" s="55"/>
      <c r="MDM113" s="55"/>
      <c r="MDN113" s="51"/>
      <c r="MDO113" s="51"/>
      <c r="MDP113" s="51"/>
      <c r="MDQ113" s="56"/>
      <c r="MDR113" s="57"/>
      <c r="MDS113" s="57"/>
      <c r="MDT113" s="58"/>
      <c r="MDU113" s="49"/>
      <c r="MDV113" s="50"/>
      <c r="MDW113" s="49"/>
      <c r="MDX113" s="109"/>
      <c r="MDY113" s="52"/>
      <c r="MDZ113" s="52"/>
      <c r="MEA113" s="55"/>
      <c r="MEB113" s="55"/>
      <c r="MEC113" s="55"/>
      <c r="MED113" s="51"/>
      <c r="MEE113" s="51"/>
      <c r="MEF113" s="51"/>
      <c r="MEG113" s="56"/>
      <c r="MEH113" s="57"/>
      <c r="MEI113" s="57"/>
      <c r="MEJ113" s="58"/>
      <c r="MEK113" s="49"/>
      <c r="MEL113" s="50"/>
      <c r="MEM113" s="49"/>
      <c r="MEN113" s="109"/>
      <c r="MEO113" s="52"/>
      <c r="MEP113" s="52"/>
      <c r="MEQ113" s="55"/>
      <c r="MER113" s="55"/>
      <c r="MES113" s="55"/>
      <c r="MET113" s="51"/>
      <c r="MEU113" s="51"/>
      <c r="MEV113" s="51"/>
      <c r="MEW113" s="56"/>
      <c r="MEX113" s="57"/>
      <c r="MEY113" s="57"/>
      <c r="MEZ113" s="58"/>
      <c r="MFA113" s="49"/>
      <c r="MFB113" s="50"/>
      <c r="MFC113" s="49"/>
      <c r="MFD113" s="109"/>
      <c r="MFE113" s="52"/>
      <c r="MFF113" s="52"/>
      <c r="MFG113" s="55"/>
      <c r="MFH113" s="55"/>
      <c r="MFI113" s="55"/>
      <c r="MFJ113" s="51"/>
      <c r="MFK113" s="51"/>
      <c r="MFL113" s="51"/>
      <c r="MFM113" s="56"/>
      <c r="MFN113" s="57"/>
      <c r="MFO113" s="57"/>
      <c r="MFP113" s="58"/>
      <c r="MFQ113" s="49"/>
      <c r="MFR113" s="50"/>
      <c r="MFS113" s="49"/>
      <c r="MFT113" s="109"/>
      <c r="MFU113" s="52"/>
      <c r="MFV113" s="52"/>
      <c r="MFW113" s="55"/>
      <c r="MFX113" s="55"/>
      <c r="MFY113" s="55"/>
      <c r="MFZ113" s="51"/>
      <c r="MGA113" s="51"/>
      <c r="MGB113" s="51"/>
      <c r="MGC113" s="56"/>
      <c r="MGD113" s="57"/>
      <c r="MGE113" s="57"/>
      <c r="MGF113" s="58"/>
      <c r="MGG113" s="49"/>
      <c r="MGH113" s="50"/>
      <c r="MGI113" s="49"/>
      <c r="MGJ113" s="109"/>
      <c r="MGK113" s="52"/>
      <c r="MGL113" s="52"/>
      <c r="MGM113" s="55"/>
      <c r="MGN113" s="55"/>
      <c r="MGO113" s="55"/>
      <c r="MGP113" s="51"/>
      <c r="MGQ113" s="51"/>
      <c r="MGR113" s="51"/>
      <c r="MGS113" s="56"/>
      <c r="MGT113" s="57"/>
      <c r="MGU113" s="57"/>
      <c r="MGV113" s="58"/>
      <c r="MGW113" s="49"/>
      <c r="MGX113" s="50"/>
      <c r="MGY113" s="49"/>
      <c r="MGZ113" s="109"/>
      <c r="MHA113" s="52"/>
      <c r="MHB113" s="52"/>
      <c r="MHC113" s="55"/>
      <c r="MHD113" s="55"/>
      <c r="MHE113" s="55"/>
      <c r="MHF113" s="51"/>
      <c r="MHG113" s="51"/>
      <c r="MHH113" s="51"/>
      <c r="MHI113" s="56"/>
      <c r="MHJ113" s="57"/>
      <c r="MHK113" s="57"/>
      <c r="MHL113" s="58"/>
      <c r="MHM113" s="49"/>
      <c r="MHN113" s="50"/>
      <c r="MHO113" s="49"/>
      <c r="MHP113" s="109"/>
      <c r="MHQ113" s="52"/>
      <c r="MHR113" s="52"/>
      <c r="MHS113" s="55"/>
      <c r="MHT113" s="55"/>
      <c r="MHU113" s="55"/>
      <c r="MHV113" s="51"/>
      <c r="MHW113" s="51"/>
      <c r="MHX113" s="51"/>
      <c r="MHY113" s="56"/>
      <c r="MHZ113" s="57"/>
      <c r="MIA113" s="57"/>
      <c r="MIB113" s="58"/>
      <c r="MIC113" s="49"/>
      <c r="MID113" s="50"/>
      <c r="MIE113" s="49"/>
      <c r="MIF113" s="109"/>
      <c r="MIG113" s="52"/>
      <c r="MIH113" s="52"/>
      <c r="MII113" s="55"/>
      <c r="MIJ113" s="55"/>
      <c r="MIK113" s="55"/>
      <c r="MIL113" s="51"/>
      <c r="MIM113" s="51"/>
      <c r="MIN113" s="51"/>
      <c r="MIO113" s="56"/>
      <c r="MIP113" s="57"/>
      <c r="MIQ113" s="57"/>
      <c r="MIR113" s="58"/>
      <c r="MIS113" s="49"/>
      <c r="MIT113" s="50"/>
      <c r="MIU113" s="49"/>
      <c r="MIV113" s="109"/>
      <c r="MIW113" s="52"/>
      <c r="MIX113" s="52"/>
      <c r="MIY113" s="55"/>
      <c r="MIZ113" s="55"/>
      <c r="MJA113" s="55"/>
      <c r="MJB113" s="51"/>
      <c r="MJC113" s="51"/>
      <c r="MJD113" s="51"/>
      <c r="MJE113" s="56"/>
      <c r="MJF113" s="57"/>
      <c r="MJG113" s="57"/>
      <c r="MJH113" s="58"/>
      <c r="MJI113" s="49"/>
      <c r="MJJ113" s="50"/>
      <c r="MJK113" s="49"/>
      <c r="MJL113" s="109"/>
      <c r="MJM113" s="52"/>
      <c r="MJN113" s="52"/>
      <c r="MJO113" s="55"/>
      <c r="MJP113" s="55"/>
      <c r="MJQ113" s="55"/>
      <c r="MJR113" s="51"/>
      <c r="MJS113" s="51"/>
      <c r="MJT113" s="51"/>
      <c r="MJU113" s="56"/>
      <c r="MJV113" s="57"/>
      <c r="MJW113" s="57"/>
      <c r="MJX113" s="58"/>
      <c r="MJY113" s="49"/>
      <c r="MJZ113" s="50"/>
      <c r="MKA113" s="49"/>
      <c r="MKB113" s="109"/>
      <c r="MKC113" s="52"/>
      <c r="MKD113" s="52"/>
      <c r="MKE113" s="55"/>
      <c r="MKF113" s="55"/>
      <c r="MKG113" s="55"/>
      <c r="MKH113" s="51"/>
      <c r="MKI113" s="51"/>
      <c r="MKJ113" s="51"/>
      <c r="MKK113" s="56"/>
      <c r="MKL113" s="57"/>
      <c r="MKM113" s="57"/>
      <c r="MKN113" s="58"/>
      <c r="MKO113" s="49"/>
      <c r="MKP113" s="50"/>
      <c r="MKQ113" s="49"/>
      <c r="MKR113" s="109"/>
      <c r="MKS113" s="52"/>
      <c r="MKT113" s="52"/>
      <c r="MKU113" s="55"/>
      <c r="MKV113" s="55"/>
      <c r="MKW113" s="55"/>
      <c r="MKX113" s="51"/>
      <c r="MKY113" s="51"/>
      <c r="MKZ113" s="51"/>
      <c r="MLA113" s="56"/>
      <c r="MLB113" s="57"/>
      <c r="MLC113" s="57"/>
      <c r="MLD113" s="58"/>
      <c r="MLE113" s="49"/>
      <c r="MLF113" s="50"/>
      <c r="MLG113" s="49"/>
      <c r="MLH113" s="109"/>
      <c r="MLI113" s="52"/>
      <c r="MLJ113" s="52"/>
      <c r="MLK113" s="55"/>
      <c r="MLL113" s="55"/>
      <c r="MLM113" s="55"/>
      <c r="MLN113" s="51"/>
      <c r="MLO113" s="51"/>
      <c r="MLP113" s="51"/>
      <c r="MLQ113" s="56"/>
      <c r="MLR113" s="57"/>
      <c r="MLS113" s="57"/>
      <c r="MLT113" s="58"/>
      <c r="MLU113" s="49"/>
      <c r="MLV113" s="50"/>
      <c r="MLW113" s="49"/>
      <c r="MLX113" s="109"/>
      <c r="MLY113" s="52"/>
      <c r="MLZ113" s="52"/>
      <c r="MMA113" s="55"/>
      <c r="MMB113" s="55"/>
      <c r="MMC113" s="55"/>
      <c r="MMD113" s="51"/>
      <c r="MME113" s="51"/>
      <c r="MMF113" s="51"/>
      <c r="MMG113" s="56"/>
      <c r="MMH113" s="57"/>
      <c r="MMI113" s="57"/>
      <c r="MMJ113" s="58"/>
      <c r="MMK113" s="49"/>
      <c r="MML113" s="50"/>
      <c r="MMM113" s="49"/>
      <c r="MMN113" s="109"/>
      <c r="MMO113" s="52"/>
      <c r="MMP113" s="52"/>
      <c r="MMQ113" s="55"/>
      <c r="MMR113" s="55"/>
      <c r="MMS113" s="55"/>
      <c r="MMT113" s="51"/>
      <c r="MMU113" s="51"/>
      <c r="MMV113" s="51"/>
      <c r="MMW113" s="56"/>
      <c r="MMX113" s="57"/>
      <c r="MMY113" s="57"/>
      <c r="MMZ113" s="58"/>
      <c r="MNA113" s="49"/>
      <c r="MNB113" s="50"/>
      <c r="MNC113" s="49"/>
      <c r="MND113" s="109"/>
      <c r="MNE113" s="52"/>
      <c r="MNF113" s="52"/>
      <c r="MNG113" s="55"/>
      <c r="MNH113" s="55"/>
      <c r="MNI113" s="55"/>
      <c r="MNJ113" s="51"/>
      <c r="MNK113" s="51"/>
      <c r="MNL113" s="51"/>
      <c r="MNM113" s="56"/>
      <c r="MNN113" s="57"/>
      <c r="MNO113" s="57"/>
      <c r="MNP113" s="58"/>
      <c r="MNQ113" s="49"/>
      <c r="MNR113" s="50"/>
      <c r="MNS113" s="49"/>
      <c r="MNT113" s="109"/>
      <c r="MNU113" s="52"/>
      <c r="MNV113" s="52"/>
      <c r="MNW113" s="55"/>
      <c r="MNX113" s="55"/>
      <c r="MNY113" s="55"/>
      <c r="MNZ113" s="51"/>
      <c r="MOA113" s="51"/>
      <c r="MOB113" s="51"/>
      <c r="MOC113" s="56"/>
      <c r="MOD113" s="57"/>
      <c r="MOE113" s="57"/>
      <c r="MOF113" s="58"/>
      <c r="MOG113" s="49"/>
      <c r="MOH113" s="50"/>
      <c r="MOI113" s="49"/>
      <c r="MOJ113" s="109"/>
      <c r="MOK113" s="52"/>
      <c r="MOL113" s="52"/>
      <c r="MOM113" s="55"/>
      <c r="MON113" s="55"/>
      <c r="MOO113" s="55"/>
      <c r="MOP113" s="51"/>
      <c r="MOQ113" s="51"/>
      <c r="MOR113" s="51"/>
      <c r="MOS113" s="56"/>
      <c r="MOT113" s="57"/>
      <c r="MOU113" s="57"/>
      <c r="MOV113" s="58"/>
      <c r="MOW113" s="49"/>
      <c r="MOX113" s="50"/>
      <c r="MOY113" s="49"/>
      <c r="MOZ113" s="109"/>
      <c r="MPA113" s="52"/>
      <c r="MPB113" s="52"/>
      <c r="MPC113" s="55"/>
      <c r="MPD113" s="55"/>
      <c r="MPE113" s="55"/>
      <c r="MPF113" s="51"/>
      <c r="MPG113" s="51"/>
      <c r="MPH113" s="51"/>
      <c r="MPI113" s="56"/>
      <c r="MPJ113" s="57"/>
      <c r="MPK113" s="57"/>
      <c r="MPL113" s="58"/>
      <c r="MPM113" s="49"/>
      <c r="MPN113" s="50"/>
      <c r="MPO113" s="49"/>
      <c r="MPP113" s="109"/>
      <c r="MPQ113" s="52"/>
      <c r="MPR113" s="52"/>
      <c r="MPS113" s="55"/>
      <c r="MPT113" s="55"/>
      <c r="MPU113" s="55"/>
      <c r="MPV113" s="51"/>
      <c r="MPW113" s="51"/>
      <c r="MPX113" s="51"/>
      <c r="MPY113" s="56"/>
      <c r="MPZ113" s="57"/>
      <c r="MQA113" s="57"/>
      <c r="MQB113" s="58"/>
      <c r="MQC113" s="49"/>
      <c r="MQD113" s="50"/>
      <c r="MQE113" s="49"/>
      <c r="MQF113" s="109"/>
      <c r="MQG113" s="52"/>
      <c r="MQH113" s="52"/>
      <c r="MQI113" s="55"/>
      <c r="MQJ113" s="55"/>
      <c r="MQK113" s="55"/>
      <c r="MQL113" s="51"/>
      <c r="MQM113" s="51"/>
      <c r="MQN113" s="51"/>
      <c r="MQO113" s="56"/>
      <c r="MQP113" s="57"/>
      <c r="MQQ113" s="57"/>
      <c r="MQR113" s="58"/>
      <c r="MQS113" s="49"/>
      <c r="MQT113" s="50"/>
      <c r="MQU113" s="49"/>
      <c r="MQV113" s="109"/>
      <c r="MQW113" s="52"/>
      <c r="MQX113" s="52"/>
      <c r="MQY113" s="55"/>
      <c r="MQZ113" s="55"/>
      <c r="MRA113" s="55"/>
      <c r="MRB113" s="51"/>
      <c r="MRC113" s="51"/>
      <c r="MRD113" s="51"/>
      <c r="MRE113" s="56"/>
      <c r="MRF113" s="57"/>
      <c r="MRG113" s="57"/>
      <c r="MRH113" s="58"/>
      <c r="MRI113" s="49"/>
      <c r="MRJ113" s="50"/>
      <c r="MRK113" s="49"/>
      <c r="MRL113" s="109"/>
      <c r="MRM113" s="52"/>
      <c r="MRN113" s="52"/>
      <c r="MRO113" s="55"/>
      <c r="MRP113" s="55"/>
      <c r="MRQ113" s="55"/>
      <c r="MRR113" s="51"/>
      <c r="MRS113" s="51"/>
      <c r="MRT113" s="51"/>
      <c r="MRU113" s="56"/>
      <c r="MRV113" s="57"/>
      <c r="MRW113" s="57"/>
      <c r="MRX113" s="58"/>
      <c r="MRY113" s="49"/>
      <c r="MRZ113" s="50"/>
      <c r="MSA113" s="49"/>
      <c r="MSB113" s="109"/>
      <c r="MSC113" s="52"/>
      <c r="MSD113" s="52"/>
      <c r="MSE113" s="55"/>
      <c r="MSF113" s="55"/>
      <c r="MSG113" s="55"/>
      <c r="MSH113" s="51"/>
      <c r="MSI113" s="51"/>
      <c r="MSJ113" s="51"/>
      <c r="MSK113" s="56"/>
      <c r="MSL113" s="57"/>
      <c r="MSM113" s="57"/>
      <c r="MSN113" s="58"/>
      <c r="MSO113" s="49"/>
      <c r="MSP113" s="50"/>
      <c r="MSQ113" s="49"/>
      <c r="MSR113" s="109"/>
      <c r="MSS113" s="52"/>
      <c r="MST113" s="52"/>
      <c r="MSU113" s="55"/>
      <c r="MSV113" s="55"/>
      <c r="MSW113" s="55"/>
      <c r="MSX113" s="51"/>
      <c r="MSY113" s="51"/>
      <c r="MSZ113" s="51"/>
      <c r="MTA113" s="56"/>
      <c r="MTB113" s="57"/>
      <c r="MTC113" s="57"/>
      <c r="MTD113" s="58"/>
      <c r="MTE113" s="49"/>
      <c r="MTF113" s="50"/>
      <c r="MTG113" s="49"/>
      <c r="MTH113" s="109"/>
      <c r="MTI113" s="52"/>
      <c r="MTJ113" s="52"/>
      <c r="MTK113" s="55"/>
      <c r="MTL113" s="55"/>
      <c r="MTM113" s="55"/>
      <c r="MTN113" s="51"/>
      <c r="MTO113" s="51"/>
      <c r="MTP113" s="51"/>
      <c r="MTQ113" s="56"/>
      <c r="MTR113" s="57"/>
      <c r="MTS113" s="57"/>
      <c r="MTT113" s="58"/>
      <c r="MTU113" s="49"/>
      <c r="MTV113" s="50"/>
      <c r="MTW113" s="49"/>
      <c r="MTX113" s="109"/>
      <c r="MTY113" s="52"/>
      <c r="MTZ113" s="52"/>
      <c r="MUA113" s="55"/>
      <c r="MUB113" s="55"/>
      <c r="MUC113" s="55"/>
      <c r="MUD113" s="51"/>
      <c r="MUE113" s="51"/>
      <c r="MUF113" s="51"/>
      <c r="MUG113" s="56"/>
      <c r="MUH113" s="57"/>
      <c r="MUI113" s="57"/>
      <c r="MUJ113" s="58"/>
      <c r="MUK113" s="49"/>
      <c r="MUL113" s="50"/>
      <c r="MUM113" s="49"/>
      <c r="MUN113" s="109"/>
      <c r="MUO113" s="52"/>
      <c r="MUP113" s="52"/>
      <c r="MUQ113" s="55"/>
      <c r="MUR113" s="55"/>
      <c r="MUS113" s="55"/>
      <c r="MUT113" s="51"/>
      <c r="MUU113" s="51"/>
      <c r="MUV113" s="51"/>
      <c r="MUW113" s="56"/>
      <c r="MUX113" s="57"/>
      <c r="MUY113" s="57"/>
      <c r="MUZ113" s="58"/>
      <c r="MVA113" s="49"/>
      <c r="MVB113" s="50"/>
      <c r="MVC113" s="49"/>
      <c r="MVD113" s="109"/>
      <c r="MVE113" s="52"/>
      <c r="MVF113" s="52"/>
      <c r="MVG113" s="55"/>
      <c r="MVH113" s="55"/>
      <c r="MVI113" s="55"/>
      <c r="MVJ113" s="51"/>
      <c r="MVK113" s="51"/>
      <c r="MVL113" s="51"/>
      <c r="MVM113" s="56"/>
      <c r="MVN113" s="57"/>
      <c r="MVO113" s="57"/>
      <c r="MVP113" s="58"/>
      <c r="MVQ113" s="49"/>
      <c r="MVR113" s="50"/>
      <c r="MVS113" s="49"/>
      <c r="MVT113" s="109"/>
      <c r="MVU113" s="52"/>
      <c r="MVV113" s="52"/>
      <c r="MVW113" s="55"/>
      <c r="MVX113" s="55"/>
      <c r="MVY113" s="55"/>
      <c r="MVZ113" s="51"/>
      <c r="MWA113" s="51"/>
      <c r="MWB113" s="51"/>
      <c r="MWC113" s="56"/>
      <c r="MWD113" s="57"/>
      <c r="MWE113" s="57"/>
      <c r="MWF113" s="58"/>
      <c r="MWG113" s="49"/>
      <c r="MWH113" s="50"/>
      <c r="MWI113" s="49"/>
      <c r="MWJ113" s="109"/>
      <c r="MWK113" s="52"/>
      <c r="MWL113" s="52"/>
      <c r="MWM113" s="55"/>
      <c r="MWN113" s="55"/>
      <c r="MWO113" s="55"/>
      <c r="MWP113" s="51"/>
      <c r="MWQ113" s="51"/>
      <c r="MWR113" s="51"/>
      <c r="MWS113" s="56"/>
      <c r="MWT113" s="57"/>
      <c r="MWU113" s="57"/>
      <c r="MWV113" s="58"/>
      <c r="MWW113" s="49"/>
      <c r="MWX113" s="50"/>
      <c r="MWY113" s="49"/>
      <c r="MWZ113" s="109"/>
      <c r="MXA113" s="52"/>
      <c r="MXB113" s="52"/>
      <c r="MXC113" s="55"/>
      <c r="MXD113" s="55"/>
      <c r="MXE113" s="55"/>
      <c r="MXF113" s="51"/>
      <c r="MXG113" s="51"/>
      <c r="MXH113" s="51"/>
      <c r="MXI113" s="56"/>
      <c r="MXJ113" s="57"/>
      <c r="MXK113" s="57"/>
      <c r="MXL113" s="58"/>
      <c r="MXM113" s="49"/>
      <c r="MXN113" s="50"/>
      <c r="MXO113" s="49"/>
      <c r="MXP113" s="109"/>
      <c r="MXQ113" s="52"/>
      <c r="MXR113" s="52"/>
      <c r="MXS113" s="55"/>
      <c r="MXT113" s="55"/>
      <c r="MXU113" s="55"/>
      <c r="MXV113" s="51"/>
      <c r="MXW113" s="51"/>
      <c r="MXX113" s="51"/>
      <c r="MXY113" s="56"/>
      <c r="MXZ113" s="57"/>
      <c r="MYA113" s="57"/>
      <c r="MYB113" s="58"/>
      <c r="MYC113" s="49"/>
      <c r="MYD113" s="50"/>
      <c r="MYE113" s="49"/>
      <c r="MYF113" s="109"/>
      <c r="MYG113" s="52"/>
      <c r="MYH113" s="52"/>
      <c r="MYI113" s="55"/>
      <c r="MYJ113" s="55"/>
      <c r="MYK113" s="55"/>
      <c r="MYL113" s="51"/>
      <c r="MYM113" s="51"/>
      <c r="MYN113" s="51"/>
      <c r="MYO113" s="56"/>
      <c r="MYP113" s="57"/>
      <c r="MYQ113" s="57"/>
      <c r="MYR113" s="58"/>
      <c r="MYS113" s="49"/>
      <c r="MYT113" s="50"/>
      <c r="MYU113" s="49"/>
      <c r="MYV113" s="109"/>
      <c r="MYW113" s="52"/>
      <c r="MYX113" s="52"/>
      <c r="MYY113" s="55"/>
      <c r="MYZ113" s="55"/>
      <c r="MZA113" s="55"/>
      <c r="MZB113" s="51"/>
      <c r="MZC113" s="51"/>
      <c r="MZD113" s="51"/>
      <c r="MZE113" s="56"/>
      <c r="MZF113" s="57"/>
      <c r="MZG113" s="57"/>
      <c r="MZH113" s="58"/>
      <c r="MZI113" s="49"/>
      <c r="MZJ113" s="50"/>
      <c r="MZK113" s="49"/>
      <c r="MZL113" s="109"/>
      <c r="MZM113" s="52"/>
      <c r="MZN113" s="52"/>
      <c r="MZO113" s="55"/>
      <c r="MZP113" s="55"/>
      <c r="MZQ113" s="55"/>
      <c r="MZR113" s="51"/>
      <c r="MZS113" s="51"/>
      <c r="MZT113" s="51"/>
      <c r="MZU113" s="56"/>
      <c r="MZV113" s="57"/>
      <c r="MZW113" s="57"/>
      <c r="MZX113" s="58"/>
      <c r="MZY113" s="49"/>
      <c r="MZZ113" s="50"/>
      <c r="NAA113" s="49"/>
      <c r="NAB113" s="109"/>
      <c r="NAC113" s="52"/>
      <c r="NAD113" s="52"/>
      <c r="NAE113" s="55"/>
      <c r="NAF113" s="55"/>
      <c r="NAG113" s="55"/>
      <c r="NAH113" s="51"/>
      <c r="NAI113" s="51"/>
      <c r="NAJ113" s="51"/>
      <c r="NAK113" s="56"/>
      <c r="NAL113" s="57"/>
      <c r="NAM113" s="57"/>
      <c r="NAN113" s="58"/>
      <c r="NAO113" s="49"/>
      <c r="NAP113" s="50"/>
      <c r="NAQ113" s="49"/>
      <c r="NAR113" s="109"/>
      <c r="NAS113" s="52"/>
      <c r="NAT113" s="52"/>
      <c r="NAU113" s="55"/>
      <c r="NAV113" s="55"/>
      <c r="NAW113" s="55"/>
      <c r="NAX113" s="51"/>
      <c r="NAY113" s="51"/>
      <c r="NAZ113" s="51"/>
      <c r="NBA113" s="56"/>
      <c r="NBB113" s="57"/>
      <c r="NBC113" s="57"/>
      <c r="NBD113" s="58"/>
      <c r="NBE113" s="49"/>
      <c r="NBF113" s="50"/>
      <c r="NBG113" s="49"/>
      <c r="NBH113" s="109"/>
      <c r="NBI113" s="52"/>
      <c r="NBJ113" s="52"/>
      <c r="NBK113" s="55"/>
      <c r="NBL113" s="55"/>
      <c r="NBM113" s="55"/>
      <c r="NBN113" s="51"/>
      <c r="NBO113" s="51"/>
      <c r="NBP113" s="51"/>
      <c r="NBQ113" s="56"/>
      <c r="NBR113" s="57"/>
      <c r="NBS113" s="57"/>
      <c r="NBT113" s="58"/>
      <c r="NBU113" s="49"/>
      <c r="NBV113" s="50"/>
      <c r="NBW113" s="49"/>
      <c r="NBX113" s="109"/>
      <c r="NBY113" s="52"/>
      <c r="NBZ113" s="52"/>
      <c r="NCA113" s="55"/>
      <c r="NCB113" s="55"/>
      <c r="NCC113" s="55"/>
      <c r="NCD113" s="51"/>
      <c r="NCE113" s="51"/>
      <c r="NCF113" s="51"/>
      <c r="NCG113" s="56"/>
      <c r="NCH113" s="57"/>
      <c r="NCI113" s="57"/>
      <c r="NCJ113" s="58"/>
      <c r="NCK113" s="49"/>
      <c r="NCL113" s="50"/>
      <c r="NCM113" s="49"/>
      <c r="NCN113" s="109"/>
      <c r="NCO113" s="52"/>
      <c r="NCP113" s="52"/>
      <c r="NCQ113" s="55"/>
      <c r="NCR113" s="55"/>
      <c r="NCS113" s="55"/>
      <c r="NCT113" s="51"/>
      <c r="NCU113" s="51"/>
      <c r="NCV113" s="51"/>
      <c r="NCW113" s="56"/>
      <c r="NCX113" s="57"/>
      <c r="NCY113" s="57"/>
      <c r="NCZ113" s="58"/>
      <c r="NDA113" s="49"/>
      <c r="NDB113" s="50"/>
      <c r="NDC113" s="49"/>
      <c r="NDD113" s="109"/>
      <c r="NDE113" s="52"/>
      <c r="NDF113" s="52"/>
      <c r="NDG113" s="55"/>
      <c r="NDH113" s="55"/>
      <c r="NDI113" s="55"/>
      <c r="NDJ113" s="51"/>
      <c r="NDK113" s="51"/>
      <c r="NDL113" s="51"/>
      <c r="NDM113" s="56"/>
      <c r="NDN113" s="57"/>
      <c r="NDO113" s="57"/>
      <c r="NDP113" s="58"/>
      <c r="NDQ113" s="49"/>
      <c r="NDR113" s="50"/>
      <c r="NDS113" s="49"/>
      <c r="NDT113" s="109"/>
      <c r="NDU113" s="52"/>
      <c r="NDV113" s="52"/>
      <c r="NDW113" s="55"/>
      <c r="NDX113" s="55"/>
      <c r="NDY113" s="55"/>
      <c r="NDZ113" s="51"/>
      <c r="NEA113" s="51"/>
      <c r="NEB113" s="51"/>
      <c r="NEC113" s="56"/>
      <c r="NED113" s="57"/>
      <c r="NEE113" s="57"/>
      <c r="NEF113" s="58"/>
      <c r="NEG113" s="49"/>
      <c r="NEH113" s="50"/>
      <c r="NEI113" s="49"/>
      <c r="NEJ113" s="109"/>
      <c r="NEK113" s="52"/>
      <c r="NEL113" s="52"/>
      <c r="NEM113" s="55"/>
      <c r="NEN113" s="55"/>
      <c r="NEO113" s="55"/>
      <c r="NEP113" s="51"/>
      <c r="NEQ113" s="51"/>
      <c r="NER113" s="51"/>
      <c r="NES113" s="56"/>
      <c r="NET113" s="57"/>
      <c r="NEU113" s="57"/>
      <c r="NEV113" s="58"/>
      <c r="NEW113" s="49"/>
      <c r="NEX113" s="50"/>
      <c r="NEY113" s="49"/>
      <c r="NEZ113" s="109"/>
      <c r="NFA113" s="52"/>
      <c r="NFB113" s="52"/>
      <c r="NFC113" s="55"/>
      <c r="NFD113" s="55"/>
      <c r="NFE113" s="55"/>
      <c r="NFF113" s="51"/>
      <c r="NFG113" s="51"/>
      <c r="NFH113" s="51"/>
      <c r="NFI113" s="56"/>
      <c r="NFJ113" s="57"/>
      <c r="NFK113" s="57"/>
      <c r="NFL113" s="58"/>
      <c r="NFM113" s="49"/>
      <c r="NFN113" s="50"/>
      <c r="NFO113" s="49"/>
      <c r="NFP113" s="109"/>
      <c r="NFQ113" s="52"/>
      <c r="NFR113" s="52"/>
      <c r="NFS113" s="55"/>
      <c r="NFT113" s="55"/>
      <c r="NFU113" s="55"/>
      <c r="NFV113" s="51"/>
      <c r="NFW113" s="51"/>
      <c r="NFX113" s="51"/>
      <c r="NFY113" s="56"/>
      <c r="NFZ113" s="57"/>
      <c r="NGA113" s="57"/>
      <c r="NGB113" s="58"/>
      <c r="NGC113" s="49"/>
      <c r="NGD113" s="50"/>
      <c r="NGE113" s="49"/>
      <c r="NGF113" s="109"/>
      <c r="NGG113" s="52"/>
      <c r="NGH113" s="52"/>
      <c r="NGI113" s="55"/>
      <c r="NGJ113" s="55"/>
      <c r="NGK113" s="55"/>
      <c r="NGL113" s="51"/>
      <c r="NGM113" s="51"/>
      <c r="NGN113" s="51"/>
      <c r="NGO113" s="56"/>
      <c r="NGP113" s="57"/>
      <c r="NGQ113" s="57"/>
      <c r="NGR113" s="58"/>
      <c r="NGS113" s="49"/>
      <c r="NGT113" s="50"/>
      <c r="NGU113" s="49"/>
      <c r="NGV113" s="109"/>
      <c r="NGW113" s="52"/>
      <c r="NGX113" s="52"/>
      <c r="NGY113" s="55"/>
      <c r="NGZ113" s="55"/>
      <c r="NHA113" s="55"/>
      <c r="NHB113" s="51"/>
      <c r="NHC113" s="51"/>
      <c r="NHD113" s="51"/>
      <c r="NHE113" s="56"/>
      <c r="NHF113" s="57"/>
      <c r="NHG113" s="57"/>
      <c r="NHH113" s="58"/>
      <c r="NHI113" s="49"/>
      <c r="NHJ113" s="50"/>
      <c r="NHK113" s="49"/>
      <c r="NHL113" s="109"/>
      <c r="NHM113" s="52"/>
      <c r="NHN113" s="52"/>
      <c r="NHO113" s="55"/>
      <c r="NHP113" s="55"/>
      <c r="NHQ113" s="55"/>
      <c r="NHR113" s="51"/>
      <c r="NHS113" s="51"/>
      <c r="NHT113" s="51"/>
      <c r="NHU113" s="56"/>
      <c r="NHV113" s="57"/>
      <c r="NHW113" s="57"/>
      <c r="NHX113" s="58"/>
      <c r="NHY113" s="49"/>
      <c r="NHZ113" s="50"/>
      <c r="NIA113" s="49"/>
      <c r="NIB113" s="109"/>
      <c r="NIC113" s="52"/>
      <c r="NID113" s="52"/>
      <c r="NIE113" s="55"/>
      <c r="NIF113" s="55"/>
      <c r="NIG113" s="55"/>
      <c r="NIH113" s="51"/>
      <c r="NII113" s="51"/>
      <c r="NIJ113" s="51"/>
      <c r="NIK113" s="56"/>
      <c r="NIL113" s="57"/>
      <c r="NIM113" s="57"/>
      <c r="NIN113" s="58"/>
      <c r="NIO113" s="49"/>
      <c r="NIP113" s="50"/>
      <c r="NIQ113" s="49"/>
      <c r="NIR113" s="109"/>
      <c r="NIS113" s="52"/>
      <c r="NIT113" s="52"/>
      <c r="NIU113" s="55"/>
      <c r="NIV113" s="55"/>
      <c r="NIW113" s="55"/>
      <c r="NIX113" s="51"/>
      <c r="NIY113" s="51"/>
      <c r="NIZ113" s="51"/>
      <c r="NJA113" s="56"/>
      <c r="NJB113" s="57"/>
      <c r="NJC113" s="57"/>
      <c r="NJD113" s="58"/>
      <c r="NJE113" s="49"/>
      <c r="NJF113" s="50"/>
      <c r="NJG113" s="49"/>
      <c r="NJH113" s="109"/>
      <c r="NJI113" s="52"/>
      <c r="NJJ113" s="52"/>
      <c r="NJK113" s="55"/>
      <c r="NJL113" s="55"/>
      <c r="NJM113" s="55"/>
      <c r="NJN113" s="51"/>
      <c r="NJO113" s="51"/>
      <c r="NJP113" s="51"/>
      <c r="NJQ113" s="56"/>
      <c r="NJR113" s="57"/>
      <c r="NJS113" s="57"/>
      <c r="NJT113" s="58"/>
      <c r="NJU113" s="49"/>
      <c r="NJV113" s="50"/>
      <c r="NJW113" s="49"/>
      <c r="NJX113" s="109"/>
      <c r="NJY113" s="52"/>
      <c r="NJZ113" s="52"/>
      <c r="NKA113" s="55"/>
      <c r="NKB113" s="55"/>
      <c r="NKC113" s="55"/>
      <c r="NKD113" s="51"/>
      <c r="NKE113" s="51"/>
      <c r="NKF113" s="51"/>
      <c r="NKG113" s="56"/>
      <c r="NKH113" s="57"/>
      <c r="NKI113" s="57"/>
      <c r="NKJ113" s="58"/>
      <c r="NKK113" s="49"/>
      <c r="NKL113" s="50"/>
      <c r="NKM113" s="49"/>
      <c r="NKN113" s="109"/>
      <c r="NKO113" s="52"/>
      <c r="NKP113" s="52"/>
      <c r="NKQ113" s="55"/>
      <c r="NKR113" s="55"/>
      <c r="NKS113" s="55"/>
      <c r="NKT113" s="51"/>
      <c r="NKU113" s="51"/>
      <c r="NKV113" s="51"/>
      <c r="NKW113" s="56"/>
      <c r="NKX113" s="57"/>
      <c r="NKY113" s="57"/>
      <c r="NKZ113" s="58"/>
      <c r="NLA113" s="49"/>
      <c r="NLB113" s="50"/>
      <c r="NLC113" s="49"/>
      <c r="NLD113" s="109"/>
      <c r="NLE113" s="52"/>
      <c r="NLF113" s="52"/>
      <c r="NLG113" s="55"/>
      <c r="NLH113" s="55"/>
      <c r="NLI113" s="55"/>
      <c r="NLJ113" s="51"/>
      <c r="NLK113" s="51"/>
      <c r="NLL113" s="51"/>
      <c r="NLM113" s="56"/>
      <c r="NLN113" s="57"/>
      <c r="NLO113" s="57"/>
      <c r="NLP113" s="58"/>
      <c r="NLQ113" s="49"/>
      <c r="NLR113" s="50"/>
      <c r="NLS113" s="49"/>
      <c r="NLT113" s="109"/>
      <c r="NLU113" s="52"/>
      <c r="NLV113" s="52"/>
      <c r="NLW113" s="55"/>
      <c r="NLX113" s="55"/>
      <c r="NLY113" s="55"/>
      <c r="NLZ113" s="51"/>
      <c r="NMA113" s="51"/>
      <c r="NMB113" s="51"/>
      <c r="NMC113" s="56"/>
      <c r="NMD113" s="57"/>
      <c r="NME113" s="57"/>
      <c r="NMF113" s="58"/>
      <c r="NMG113" s="49"/>
      <c r="NMH113" s="50"/>
      <c r="NMI113" s="49"/>
      <c r="NMJ113" s="109"/>
      <c r="NMK113" s="52"/>
      <c r="NML113" s="52"/>
      <c r="NMM113" s="55"/>
      <c r="NMN113" s="55"/>
      <c r="NMO113" s="55"/>
      <c r="NMP113" s="51"/>
      <c r="NMQ113" s="51"/>
      <c r="NMR113" s="51"/>
      <c r="NMS113" s="56"/>
      <c r="NMT113" s="57"/>
      <c r="NMU113" s="57"/>
      <c r="NMV113" s="58"/>
      <c r="NMW113" s="49"/>
      <c r="NMX113" s="50"/>
      <c r="NMY113" s="49"/>
      <c r="NMZ113" s="109"/>
      <c r="NNA113" s="52"/>
      <c r="NNB113" s="52"/>
      <c r="NNC113" s="55"/>
      <c r="NND113" s="55"/>
      <c r="NNE113" s="55"/>
      <c r="NNF113" s="51"/>
      <c r="NNG113" s="51"/>
      <c r="NNH113" s="51"/>
      <c r="NNI113" s="56"/>
      <c r="NNJ113" s="57"/>
      <c r="NNK113" s="57"/>
      <c r="NNL113" s="58"/>
      <c r="NNM113" s="49"/>
      <c r="NNN113" s="50"/>
      <c r="NNO113" s="49"/>
      <c r="NNP113" s="109"/>
      <c r="NNQ113" s="52"/>
      <c r="NNR113" s="52"/>
      <c r="NNS113" s="55"/>
      <c r="NNT113" s="55"/>
      <c r="NNU113" s="55"/>
      <c r="NNV113" s="51"/>
      <c r="NNW113" s="51"/>
      <c r="NNX113" s="51"/>
      <c r="NNY113" s="56"/>
      <c r="NNZ113" s="57"/>
      <c r="NOA113" s="57"/>
      <c r="NOB113" s="58"/>
      <c r="NOC113" s="49"/>
      <c r="NOD113" s="50"/>
      <c r="NOE113" s="49"/>
      <c r="NOF113" s="109"/>
      <c r="NOG113" s="52"/>
      <c r="NOH113" s="52"/>
      <c r="NOI113" s="55"/>
      <c r="NOJ113" s="55"/>
      <c r="NOK113" s="55"/>
      <c r="NOL113" s="51"/>
      <c r="NOM113" s="51"/>
      <c r="NON113" s="51"/>
      <c r="NOO113" s="56"/>
      <c r="NOP113" s="57"/>
      <c r="NOQ113" s="57"/>
      <c r="NOR113" s="58"/>
      <c r="NOS113" s="49"/>
      <c r="NOT113" s="50"/>
      <c r="NOU113" s="49"/>
      <c r="NOV113" s="109"/>
      <c r="NOW113" s="52"/>
      <c r="NOX113" s="52"/>
      <c r="NOY113" s="55"/>
      <c r="NOZ113" s="55"/>
      <c r="NPA113" s="55"/>
      <c r="NPB113" s="51"/>
      <c r="NPC113" s="51"/>
      <c r="NPD113" s="51"/>
      <c r="NPE113" s="56"/>
      <c r="NPF113" s="57"/>
      <c r="NPG113" s="57"/>
      <c r="NPH113" s="58"/>
      <c r="NPI113" s="49"/>
      <c r="NPJ113" s="50"/>
      <c r="NPK113" s="49"/>
      <c r="NPL113" s="109"/>
      <c r="NPM113" s="52"/>
      <c r="NPN113" s="52"/>
      <c r="NPO113" s="55"/>
      <c r="NPP113" s="55"/>
      <c r="NPQ113" s="55"/>
      <c r="NPR113" s="51"/>
      <c r="NPS113" s="51"/>
      <c r="NPT113" s="51"/>
      <c r="NPU113" s="56"/>
      <c r="NPV113" s="57"/>
      <c r="NPW113" s="57"/>
      <c r="NPX113" s="58"/>
      <c r="NPY113" s="49"/>
      <c r="NPZ113" s="50"/>
      <c r="NQA113" s="49"/>
      <c r="NQB113" s="109"/>
      <c r="NQC113" s="52"/>
      <c r="NQD113" s="52"/>
      <c r="NQE113" s="55"/>
      <c r="NQF113" s="55"/>
      <c r="NQG113" s="55"/>
      <c r="NQH113" s="51"/>
      <c r="NQI113" s="51"/>
      <c r="NQJ113" s="51"/>
      <c r="NQK113" s="56"/>
      <c r="NQL113" s="57"/>
      <c r="NQM113" s="57"/>
      <c r="NQN113" s="58"/>
      <c r="NQO113" s="49"/>
      <c r="NQP113" s="50"/>
      <c r="NQQ113" s="49"/>
      <c r="NQR113" s="109"/>
      <c r="NQS113" s="52"/>
      <c r="NQT113" s="52"/>
      <c r="NQU113" s="55"/>
      <c r="NQV113" s="55"/>
      <c r="NQW113" s="55"/>
      <c r="NQX113" s="51"/>
      <c r="NQY113" s="51"/>
      <c r="NQZ113" s="51"/>
      <c r="NRA113" s="56"/>
      <c r="NRB113" s="57"/>
      <c r="NRC113" s="57"/>
      <c r="NRD113" s="58"/>
      <c r="NRE113" s="49"/>
      <c r="NRF113" s="50"/>
      <c r="NRG113" s="49"/>
      <c r="NRH113" s="109"/>
      <c r="NRI113" s="52"/>
      <c r="NRJ113" s="52"/>
      <c r="NRK113" s="55"/>
      <c r="NRL113" s="55"/>
      <c r="NRM113" s="55"/>
      <c r="NRN113" s="51"/>
      <c r="NRO113" s="51"/>
      <c r="NRP113" s="51"/>
      <c r="NRQ113" s="56"/>
      <c r="NRR113" s="57"/>
      <c r="NRS113" s="57"/>
      <c r="NRT113" s="58"/>
      <c r="NRU113" s="49"/>
      <c r="NRV113" s="50"/>
      <c r="NRW113" s="49"/>
      <c r="NRX113" s="109"/>
      <c r="NRY113" s="52"/>
      <c r="NRZ113" s="52"/>
      <c r="NSA113" s="55"/>
      <c r="NSB113" s="55"/>
      <c r="NSC113" s="55"/>
      <c r="NSD113" s="51"/>
      <c r="NSE113" s="51"/>
      <c r="NSF113" s="51"/>
      <c r="NSG113" s="56"/>
      <c r="NSH113" s="57"/>
      <c r="NSI113" s="57"/>
      <c r="NSJ113" s="58"/>
      <c r="NSK113" s="49"/>
      <c r="NSL113" s="50"/>
      <c r="NSM113" s="49"/>
      <c r="NSN113" s="109"/>
      <c r="NSO113" s="52"/>
      <c r="NSP113" s="52"/>
      <c r="NSQ113" s="55"/>
      <c r="NSR113" s="55"/>
      <c r="NSS113" s="55"/>
      <c r="NST113" s="51"/>
      <c r="NSU113" s="51"/>
      <c r="NSV113" s="51"/>
      <c r="NSW113" s="56"/>
      <c r="NSX113" s="57"/>
      <c r="NSY113" s="57"/>
      <c r="NSZ113" s="58"/>
      <c r="NTA113" s="49"/>
      <c r="NTB113" s="50"/>
      <c r="NTC113" s="49"/>
      <c r="NTD113" s="109"/>
      <c r="NTE113" s="52"/>
      <c r="NTF113" s="52"/>
      <c r="NTG113" s="55"/>
      <c r="NTH113" s="55"/>
      <c r="NTI113" s="55"/>
      <c r="NTJ113" s="51"/>
      <c r="NTK113" s="51"/>
      <c r="NTL113" s="51"/>
      <c r="NTM113" s="56"/>
      <c r="NTN113" s="57"/>
      <c r="NTO113" s="57"/>
      <c r="NTP113" s="58"/>
      <c r="NTQ113" s="49"/>
      <c r="NTR113" s="50"/>
      <c r="NTS113" s="49"/>
      <c r="NTT113" s="109"/>
      <c r="NTU113" s="52"/>
      <c r="NTV113" s="52"/>
      <c r="NTW113" s="55"/>
      <c r="NTX113" s="55"/>
      <c r="NTY113" s="55"/>
      <c r="NTZ113" s="51"/>
      <c r="NUA113" s="51"/>
      <c r="NUB113" s="51"/>
      <c r="NUC113" s="56"/>
      <c r="NUD113" s="57"/>
      <c r="NUE113" s="57"/>
      <c r="NUF113" s="58"/>
      <c r="NUG113" s="49"/>
      <c r="NUH113" s="50"/>
      <c r="NUI113" s="49"/>
      <c r="NUJ113" s="109"/>
      <c r="NUK113" s="52"/>
      <c r="NUL113" s="52"/>
      <c r="NUM113" s="55"/>
      <c r="NUN113" s="55"/>
      <c r="NUO113" s="55"/>
      <c r="NUP113" s="51"/>
      <c r="NUQ113" s="51"/>
      <c r="NUR113" s="51"/>
      <c r="NUS113" s="56"/>
      <c r="NUT113" s="57"/>
      <c r="NUU113" s="57"/>
      <c r="NUV113" s="58"/>
      <c r="NUW113" s="49"/>
      <c r="NUX113" s="50"/>
      <c r="NUY113" s="49"/>
      <c r="NUZ113" s="109"/>
      <c r="NVA113" s="52"/>
      <c r="NVB113" s="52"/>
      <c r="NVC113" s="55"/>
      <c r="NVD113" s="55"/>
      <c r="NVE113" s="55"/>
      <c r="NVF113" s="51"/>
      <c r="NVG113" s="51"/>
      <c r="NVH113" s="51"/>
      <c r="NVI113" s="56"/>
      <c r="NVJ113" s="57"/>
      <c r="NVK113" s="57"/>
      <c r="NVL113" s="58"/>
      <c r="NVM113" s="49"/>
      <c r="NVN113" s="50"/>
      <c r="NVO113" s="49"/>
      <c r="NVP113" s="109"/>
      <c r="NVQ113" s="52"/>
      <c r="NVR113" s="52"/>
      <c r="NVS113" s="55"/>
      <c r="NVT113" s="55"/>
      <c r="NVU113" s="55"/>
      <c r="NVV113" s="51"/>
      <c r="NVW113" s="51"/>
      <c r="NVX113" s="51"/>
      <c r="NVY113" s="56"/>
      <c r="NVZ113" s="57"/>
      <c r="NWA113" s="57"/>
      <c r="NWB113" s="58"/>
      <c r="NWC113" s="49"/>
      <c r="NWD113" s="50"/>
      <c r="NWE113" s="49"/>
      <c r="NWF113" s="109"/>
      <c r="NWG113" s="52"/>
      <c r="NWH113" s="52"/>
      <c r="NWI113" s="55"/>
      <c r="NWJ113" s="55"/>
      <c r="NWK113" s="55"/>
      <c r="NWL113" s="51"/>
      <c r="NWM113" s="51"/>
      <c r="NWN113" s="51"/>
      <c r="NWO113" s="56"/>
      <c r="NWP113" s="57"/>
      <c r="NWQ113" s="57"/>
      <c r="NWR113" s="58"/>
      <c r="NWS113" s="49"/>
      <c r="NWT113" s="50"/>
      <c r="NWU113" s="49"/>
      <c r="NWV113" s="109"/>
      <c r="NWW113" s="52"/>
      <c r="NWX113" s="52"/>
      <c r="NWY113" s="55"/>
      <c r="NWZ113" s="55"/>
      <c r="NXA113" s="55"/>
      <c r="NXB113" s="51"/>
      <c r="NXC113" s="51"/>
      <c r="NXD113" s="51"/>
      <c r="NXE113" s="56"/>
      <c r="NXF113" s="57"/>
      <c r="NXG113" s="57"/>
      <c r="NXH113" s="58"/>
      <c r="NXI113" s="49"/>
      <c r="NXJ113" s="50"/>
      <c r="NXK113" s="49"/>
      <c r="NXL113" s="109"/>
      <c r="NXM113" s="52"/>
      <c r="NXN113" s="52"/>
      <c r="NXO113" s="55"/>
      <c r="NXP113" s="55"/>
      <c r="NXQ113" s="55"/>
      <c r="NXR113" s="51"/>
      <c r="NXS113" s="51"/>
      <c r="NXT113" s="51"/>
      <c r="NXU113" s="56"/>
      <c r="NXV113" s="57"/>
      <c r="NXW113" s="57"/>
      <c r="NXX113" s="58"/>
      <c r="NXY113" s="49"/>
      <c r="NXZ113" s="50"/>
      <c r="NYA113" s="49"/>
      <c r="NYB113" s="109"/>
      <c r="NYC113" s="52"/>
      <c r="NYD113" s="52"/>
      <c r="NYE113" s="55"/>
      <c r="NYF113" s="55"/>
      <c r="NYG113" s="55"/>
      <c r="NYH113" s="51"/>
      <c r="NYI113" s="51"/>
      <c r="NYJ113" s="51"/>
      <c r="NYK113" s="56"/>
      <c r="NYL113" s="57"/>
      <c r="NYM113" s="57"/>
      <c r="NYN113" s="58"/>
      <c r="NYO113" s="49"/>
      <c r="NYP113" s="50"/>
      <c r="NYQ113" s="49"/>
      <c r="NYR113" s="109"/>
      <c r="NYS113" s="52"/>
      <c r="NYT113" s="52"/>
      <c r="NYU113" s="55"/>
      <c r="NYV113" s="55"/>
      <c r="NYW113" s="55"/>
      <c r="NYX113" s="51"/>
      <c r="NYY113" s="51"/>
      <c r="NYZ113" s="51"/>
      <c r="NZA113" s="56"/>
      <c r="NZB113" s="57"/>
      <c r="NZC113" s="57"/>
      <c r="NZD113" s="58"/>
      <c r="NZE113" s="49"/>
      <c r="NZF113" s="50"/>
      <c r="NZG113" s="49"/>
      <c r="NZH113" s="109"/>
      <c r="NZI113" s="52"/>
      <c r="NZJ113" s="52"/>
      <c r="NZK113" s="55"/>
      <c r="NZL113" s="55"/>
      <c r="NZM113" s="55"/>
      <c r="NZN113" s="51"/>
      <c r="NZO113" s="51"/>
      <c r="NZP113" s="51"/>
      <c r="NZQ113" s="56"/>
      <c r="NZR113" s="57"/>
      <c r="NZS113" s="57"/>
      <c r="NZT113" s="58"/>
      <c r="NZU113" s="49"/>
      <c r="NZV113" s="50"/>
      <c r="NZW113" s="49"/>
      <c r="NZX113" s="109"/>
      <c r="NZY113" s="52"/>
      <c r="NZZ113" s="52"/>
      <c r="OAA113" s="55"/>
      <c r="OAB113" s="55"/>
      <c r="OAC113" s="55"/>
      <c r="OAD113" s="51"/>
      <c r="OAE113" s="51"/>
      <c r="OAF113" s="51"/>
      <c r="OAG113" s="56"/>
      <c r="OAH113" s="57"/>
      <c r="OAI113" s="57"/>
      <c r="OAJ113" s="58"/>
      <c r="OAK113" s="49"/>
      <c r="OAL113" s="50"/>
      <c r="OAM113" s="49"/>
      <c r="OAN113" s="109"/>
      <c r="OAO113" s="52"/>
      <c r="OAP113" s="52"/>
      <c r="OAQ113" s="55"/>
      <c r="OAR113" s="55"/>
      <c r="OAS113" s="55"/>
      <c r="OAT113" s="51"/>
      <c r="OAU113" s="51"/>
      <c r="OAV113" s="51"/>
      <c r="OAW113" s="56"/>
      <c r="OAX113" s="57"/>
      <c r="OAY113" s="57"/>
      <c r="OAZ113" s="58"/>
      <c r="OBA113" s="49"/>
      <c r="OBB113" s="50"/>
      <c r="OBC113" s="49"/>
      <c r="OBD113" s="109"/>
      <c r="OBE113" s="52"/>
      <c r="OBF113" s="52"/>
      <c r="OBG113" s="55"/>
      <c r="OBH113" s="55"/>
      <c r="OBI113" s="55"/>
      <c r="OBJ113" s="51"/>
      <c r="OBK113" s="51"/>
      <c r="OBL113" s="51"/>
      <c r="OBM113" s="56"/>
      <c r="OBN113" s="57"/>
      <c r="OBO113" s="57"/>
      <c r="OBP113" s="58"/>
      <c r="OBQ113" s="49"/>
      <c r="OBR113" s="50"/>
      <c r="OBS113" s="49"/>
      <c r="OBT113" s="109"/>
      <c r="OBU113" s="52"/>
      <c r="OBV113" s="52"/>
      <c r="OBW113" s="55"/>
      <c r="OBX113" s="55"/>
      <c r="OBY113" s="55"/>
      <c r="OBZ113" s="51"/>
      <c r="OCA113" s="51"/>
      <c r="OCB113" s="51"/>
      <c r="OCC113" s="56"/>
      <c r="OCD113" s="57"/>
      <c r="OCE113" s="57"/>
      <c r="OCF113" s="58"/>
      <c r="OCG113" s="49"/>
      <c r="OCH113" s="50"/>
      <c r="OCI113" s="49"/>
      <c r="OCJ113" s="109"/>
      <c r="OCK113" s="52"/>
      <c r="OCL113" s="52"/>
      <c r="OCM113" s="55"/>
      <c r="OCN113" s="55"/>
      <c r="OCO113" s="55"/>
      <c r="OCP113" s="51"/>
      <c r="OCQ113" s="51"/>
      <c r="OCR113" s="51"/>
      <c r="OCS113" s="56"/>
      <c r="OCT113" s="57"/>
      <c r="OCU113" s="57"/>
      <c r="OCV113" s="58"/>
      <c r="OCW113" s="49"/>
      <c r="OCX113" s="50"/>
      <c r="OCY113" s="49"/>
      <c r="OCZ113" s="109"/>
      <c r="ODA113" s="52"/>
      <c r="ODB113" s="52"/>
      <c r="ODC113" s="55"/>
      <c r="ODD113" s="55"/>
      <c r="ODE113" s="55"/>
      <c r="ODF113" s="51"/>
      <c r="ODG113" s="51"/>
      <c r="ODH113" s="51"/>
      <c r="ODI113" s="56"/>
      <c r="ODJ113" s="57"/>
      <c r="ODK113" s="57"/>
      <c r="ODL113" s="58"/>
      <c r="ODM113" s="49"/>
      <c r="ODN113" s="50"/>
      <c r="ODO113" s="49"/>
      <c r="ODP113" s="109"/>
      <c r="ODQ113" s="52"/>
      <c r="ODR113" s="52"/>
      <c r="ODS113" s="55"/>
      <c r="ODT113" s="55"/>
      <c r="ODU113" s="55"/>
      <c r="ODV113" s="51"/>
      <c r="ODW113" s="51"/>
      <c r="ODX113" s="51"/>
      <c r="ODY113" s="56"/>
      <c r="ODZ113" s="57"/>
      <c r="OEA113" s="57"/>
      <c r="OEB113" s="58"/>
      <c r="OEC113" s="49"/>
      <c r="OED113" s="50"/>
      <c r="OEE113" s="49"/>
      <c r="OEF113" s="109"/>
      <c r="OEG113" s="52"/>
      <c r="OEH113" s="52"/>
      <c r="OEI113" s="55"/>
      <c r="OEJ113" s="55"/>
      <c r="OEK113" s="55"/>
      <c r="OEL113" s="51"/>
      <c r="OEM113" s="51"/>
      <c r="OEN113" s="51"/>
      <c r="OEO113" s="56"/>
      <c r="OEP113" s="57"/>
      <c r="OEQ113" s="57"/>
      <c r="OER113" s="58"/>
      <c r="OES113" s="49"/>
      <c r="OET113" s="50"/>
      <c r="OEU113" s="49"/>
      <c r="OEV113" s="109"/>
      <c r="OEW113" s="52"/>
      <c r="OEX113" s="52"/>
      <c r="OEY113" s="55"/>
      <c r="OEZ113" s="55"/>
      <c r="OFA113" s="55"/>
      <c r="OFB113" s="51"/>
      <c r="OFC113" s="51"/>
      <c r="OFD113" s="51"/>
      <c r="OFE113" s="56"/>
      <c r="OFF113" s="57"/>
      <c r="OFG113" s="57"/>
      <c r="OFH113" s="58"/>
      <c r="OFI113" s="49"/>
      <c r="OFJ113" s="50"/>
      <c r="OFK113" s="49"/>
      <c r="OFL113" s="109"/>
      <c r="OFM113" s="52"/>
      <c r="OFN113" s="52"/>
      <c r="OFO113" s="55"/>
      <c r="OFP113" s="55"/>
      <c r="OFQ113" s="55"/>
      <c r="OFR113" s="51"/>
      <c r="OFS113" s="51"/>
      <c r="OFT113" s="51"/>
      <c r="OFU113" s="56"/>
      <c r="OFV113" s="57"/>
      <c r="OFW113" s="57"/>
      <c r="OFX113" s="58"/>
      <c r="OFY113" s="49"/>
      <c r="OFZ113" s="50"/>
      <c r="OGA113" s="49"/>
      <c r="OGB113" s="109"/>
      <c r="OGC113" s="52"/>
      <c r="OGD113" s="52"/>
      <c r="OGE113" s="55"/>
      <c r="OGF113" s="55"/>
      <c r="OGG113" s="55"/>
      <c r="OGH113" s="51"/>
      <c r="OGI113" s="51"/>
      <c r="OGJ113" s="51"/>
      <c r="OGK113" s="56"/>
      <c r="OGL113" s="57"/>
      <c r="OGM113" s="57"/>
      <c r="OGN113" s="58"/>
      <c r="OGO113" s="49"/>
      <c r="OGP113" s="50"/>
      <c r="OGQ113" s="49"/>
      <c r="OGR113" s="109"/>
      <c r="OGS113" s="52"/>
      <c r="OGT113" s="52"/>
      <c r="OGU113" s="55"/>
      <c r="OGV113" s="55"/>
      <c r="OGW113" s="55"/>
      <c r="OGX113" s="51"/>
      <c r="OGY113" s="51"/>
      <c r="OGZ113" s="51"/>
      <c r="OHA113" s="56"/>
      <c r="OHB113" s="57"/>
      <c r="OHC113" s="57"/>
      <c r="OHD113" s="58"/>
      <c r="OHE113" s="49"/>
      <c r="OHF113" s="50"/>
      <c r="OHG113" s="49"/>
      <c r="OHH113" s="109"/>
      <c r="OHI113" s="52"/>
      <c r="OHJ113" s="52"/>
      <c r="OHK113" s="55"/>
      <c r="OHL113" s="55"/>
      <c r="OHM113" s="55"/>
      <c r="OHN113" s="51"/>
      <c r="OHO113" s="51"/>
      <c r="OHP113" s="51"/>
      <c r="OHQ113" s="56"/>
      <c r="OHR113" s="57"/>
      <c r="OHS113" s="57"/>
      <c r="OHT113" s="58"/>
      <c r="OHU113" s="49"/>
      <c r="OHV113" s="50"/>
      <c r="OHW113" s="49"/>
      <c r="OHX113" s="109"/>
      <c r="OHY113" s="52"/>
      <c r="OHZ113" s="52"/>
      <c r="OIA113" s="55"/>
      <c r="OIB113" s="55"/>
      <c r="OIC113" s="55"/>
      <c r="OID113" s="51"/>
      <c r="OIE113" s="51"/>
      <c r="OIF113" s="51"/>
      <c r="OIG113" s="56"/>
      <c r="OIH113" s="57"/>
      <c r="OII113" s="57"/>
      <c r="OIJ113" s="58"/>
      <c r="OIK113" s="49"/>
      <c r="OIL113" s="50"/>
      <c r="OIM113" s="49"/>
      <c r="OIN113" s="109"/>
      <c r="OIO113" s="52"/>
      <c r="OIP113" s="52"/>
      <c r="OIQ113" s="55"/>
      <c r="OIR113" s="55"/>
      <c r="OIS113" s="55"/>
      <c r="OIT113" s="51"/>
      <c r="OIU113" s="51"/>
      <c r="OIV113" s="51"/>
      <c r="OIW113" s="56"/>
      <c r="OIX113" s="57"/>
      <c r="OIY113" s="57"/>
      <c r="OIZ113" s="58"/>
      <c r="OJA113" s="49"/>
      <c r="OJB113" s="50"/>
      <c r="OJC113" s="49"/>
      <c r="OJD113" s="109"/>
      <c r="OJE113" s="52"/>
      <c r="OJF113" s="52"/>
      <c r="OJG113" s="55"/>
      <c r="OJH113" s="55"/>
      <c r="OJI113" s="55"/>
      <c r="OJJ113" s="51"/>
      <c r="OJK113" s="51"/>
      <c r="OJL113" s="51"/>
      <c r="OJM113" s="56"/>
      <c r="OJN113" s="57"/>
      <c r="OJO113" s="57"/>
      <c r="OJP113" s="58"/>
      <c r="OJQ113" s="49"/>
      <c r="OJR113" s="50"/>
      <c r="OJS113" s="49"/>
      <c r="OJT113" s="109"/>
      <c r="OJU113" s="52"/>
      <c r="OJV113" s="52"/>
      <c r="OJW113" s="55"/>
      <c r="OJX113" s="55"/>
      <c r="OJY113" s="55"/>
      <c r="OJZ113" s="51"/>
      <c r="OKA113" s="51"/>
      <c r="OKB113" s="51"/>
      <c r="OKC113" s="56"/>
      <c r="OKD113" s="57"/>
      <c r="OKE113" s="57"/>
      <c r="OKF113" s="58"/>
      <c r="OKG113" s="49"/>
      <c r="OKH113" s="50"/>
      <c r="OKI113" s="49"/>
      <c r="OKJ113" s="109"/>
      <c r="OKK113" s="52"/>
      <c r="OKL113" s="52"/>
      <c r="OKM113" s="55"/>
      <c r="OKN113" s="55"/>
      <c r="OKO113" s="55"/>
      <c r="OKP113" s="51"/>
      <c r="OKQ113" s="51"/>
      <c r="OKR113" s="51"/>
      <c r="OKS113" s="56"/>
      <c r="OKT113" s="57"/>
      <c r="OKU113" s="57"/>
      <c r="OKV113" s="58"/>
      <c r="OKW113" s="49"/>
      <c r="OKX113" s="50"/>
      <c r="OKY113" s="49"/>
      <c r="OKZ113" s="109"/>
      <c r="OLA113" s="52"/>
      <c r="OLB113" s="52"/>
      <c r="OLC113" s="55"/>
      <c r="OLD113" s="55"/>
      <c r="OLE113" s="55"/>
      <c r="OLF113" s="51"/>
      <c r="OLG113" s="51"/>
      <c r="OLH113" s="51"/>
      <c r="OLI113" s="56"/>
      <c r="OLJ113" s="57"/>
      <c r="OLK113" s="57"/>
      <c r="OLL113" s="58"/>
      <c r="OLM113" s="49"/>
      <c r="OLN113" s="50"/>
      <c r="OLO113" s="49"/>
      <c r="OLP113" s="109"/>
      <c r="OLQ113" s="52"/>
      <c r="OLR113" s="52"/>
      <c r="OLS113" s="55"/>
      <c r="OLT113" s="55"/>
      <c r="OLU113" s="55"/>
      <c r="OLV113" s="51"/>
      <c r="OLW113" s="51"/>
      <c r="OLX113" s="51"/>
      <c r="OLY113" s="56"/>
      <c r="OLZ113" s="57"/>
      <c r="OMA113" s="57"/>
      <c r="OMB113" s="58"/>
      <c r="OMC113" s="49"/>
      <c r="OMD113" s="50"/>
      <c r="OME113" s="49"/>
      <c r="OMF113" s="109"/>
      <c r="OMG113" s="52"/>
      <c r="OMH113" s="52"/>
      <c r="OMI113" s="55"/>
      <c r="OMJ113" s="55"/>
      <c r="OMK113" s="55"/>
      <c r="OML113" s="51"/>
      <c r="OMM113" s="51"/>
      <c r="OMN113" s="51"/>
      <c r="OMO113" s="56"/>
      <c r="OMP113" s="57"/>
      <c r="OMQ113" s="57"/>
      <c r="OMR113" s="58"/>
      <c r="OMS113" s="49"/>
      <c r="OMT113" s="50"/>
      <c r="OMU113" s="49"/>
      <c r="OMV113" s="109"/>
      <c r="OMW113" s="52"/>
      <c r="OMX113" s="52"/>
      <c r="OMY113" s="55"/>
      <c r="OMZ113" s="55"/>
      <c r="ONA113" s="55"/>
      <c r="ONB113" s="51"/>
      <c r="ONC113" s="51"/>
      <c r="OND113" s="51"/>
      <c r="ONE113" s="56"/>
      <c r="ONF113" s="57"/>
      <c r="ONG113" s="57"/>
      <c r="ONH113" s="58"/>
      <c r="ONI113" s="49"/>
      <c r="ONJ113" s="50"/>
      <c r="ONK113" s="49"/>
      <c r="ONL113" s="109"/>
      <c r="ONM113" s="52"/>
      <c r="ONN113" s="52"/>
      <c r="ONO113" s="55"/>
      <c r="ONP113" s="55"/>
      <c r="ONQ113" s="55"/>
      <c r="ONR113" s="51"/>
      <c r="ONS113" s="51"/>
      <c r="ONT113" s="51"/>
      <c r="ONU113" s="56"/>
      <c r="ONV113" s="57"/>
      <c r="ONW113" s="57"/>
      <c r="ONX113" s="58"/>
      <c r="ONY113" s="49"/>
      <c r="ONZ113" s="50"/>
      <c r="OOA113" s="49"/>
      <c r="OOB113" s="109"/>
      <c r="OOC113" s="52"/>
      <c r="OOD113" s="52"/>
      <c r="OOE113" s="55"/>
      <c r="OOF113" s="55"/>
      <c r="OOG113" s="55"/>
      <c r="OOH113" s="51"/>
      <c r="OOI113" s="51"/>
      <c r="OOJ113" s="51"/>
      <c r="OOK113" s="56"/>
      <c r="OOL113" s="57"/>
      <c r="OOM113" s="57"/>
      <c r="OON113" s="58"/>
      <c r="OOO113" s="49"/>
      <c r="OOP113" s="50"/>
      <c r="OOQ113" s="49"/>
      <c r="OOR113" s="109"/>
      <c r="OOS113" s="52"/>
      <c r="OOT113" s="52"/>
      <c r="OOU113" s="55"/>
      <c r="OOV113" s="55"/>
      <c r="OOW113" s="55"/>
      <c r="OOX113" s="51"/>
      <c r="OOY113" s="51"/>
      <c r="OOZ113" s="51"/>
      <c r="OPA113" s="56"/>
      <c r="OPB113" s="57"/>
      <c r="OPC113" s="57"/>
      <c r="OPD113" s="58"/>
      <c r="OPE113" s="49"/>
      <c r="OPF113" s="50"/>
      <c r="OPG113" s="49"/>
      <c r="OPH113" s="109"/>
      <c r="OPI113" s="52"/>
      <c r="OPJ113" s="52"/>
      <c r="OPK113" s="55"/>
      <c r="OPL113" s="55"/>
      <c r="OPM113" s="55"/>
      <c r="OPN113" s="51"/>
      <c r="OPO113" s="51"/>
      <c r="OPP113" s="51"/>
      <c r="OPQ113" s="56"/>
      <c r="OPR113" s="57"/>
      <c r="OPS113" s="57"/>
      <c r="OPT113" s="58"/>
      <c r="OPU113" s="49"/>
      <c r="OPV113" s="50"/>
      <c r="OPW113" s="49"/>
      <c r="OPX113" s="109"/>
      <c r="OPY113" s="52"/>
      <c r="OPZ113" s="52"/>
      <c r="OQA113" s="55"/>
      <c r="OQB113" s="55"/>
      <c r="OQC113" s="55"/>
      <c r="OQD113" s="51"/>
      <c r="OQE113" s="51"/>
      <c r="OQF113" s="51"/>
      <c r="OQG113" s="56"/>
      <c r="OQH113" s="57"/>
      <c r="OQI113" s="57"/>
      <c r="OQJ113" s="58"/>
      <c r="OQK113" s="49"/>
      <c r="OQL113" s="50"/>
      <c r="OQM113" s="49"/>
      <c r="OQN113" s="109"/>
      <c r="OQO113" s="52"/>
      <c r="OQP113" s="52"/>
      <c r="OQQ113" s="55"/>
      <c r="OQR113" s="55"/>
      <c r="OQS113" s="55"/>
      <c r="OQT113" s="51"/>
      <c r="OQU113" s="51"/>
      <c r="OQV113" s="51"/>
      <c r="OQW113" s="56"/>
      <c r="OQX113" s="57"/>
      <c r="OQY113" s="57"/>
      <c r="OQZ113" s="58"/>
      <c r="ORA113" s="49"/>
      <c r="ORB113" s="50"/>
      <c r="ORC113" s="49"/>
      <c r="ORD113" s="109"/>
      <c r="ORE113" s="52"/>
      <c r="ORF113" s="52"/>
      <c r="ORG113" s="55"/>
      <c r="ORH113" s="55"/>
      <c r="ORI113" s="55"/>
      <c r="ORJ113" s="51"/>
      <c r="ORK113" s="51"/>
      <c r="ORL113" s="51"/>
      <c r="ORM113" s="56"/>
      <c r="ORN113" s="57"/>
      <c r="ORO113" s="57"/>
      <c r="ORP113" s="58"/>
      <c r="ORQ113" s="49"/>
      <c r="ORR113" s="50"/>
      <c r="ORS113" s="49"/>
      <c r="ORT113" s="109"/>
      <c r="ORU113" s="52"/>
      <c r="ORV113" s="52"/>
      <c r="ORW113" s="55"/>
      <c r="ORX113" s="55"/>
      <c r="ORY113" s="55"/>
      <c r="ORZ113" s="51"/>
      <c r="OSA113" s="51"/>
      <c r="OSB113" s="51"/>
      <c r="OSC113" s="56"/>
      <c r="OSD113" s="57"/>
      <c r="OSE113" s="57"/>
      <c r="OSF113" s="58"/>
      <c r="OSG113" s="49"/>
      <c r="OSH113" s="50"/>
      <c r="OSI113" s="49"/>
      <c r="OSJ113" s="109"/>
      <c r="OSK113" s="52"/>
      <c r="OSL113" s="52"/>
      <c r="OSM113" s="55"/>
      <c r="OSN113" s="55"/>
      <c r="OSO113" s="55"/>
      <c r="OSP113" s="51"/>
      <c r="OSQ113" s="51"/>
      <c r="OSR113" s="51"/>
      <c r="OSS113" s="56"/>
      <c r="OST113" s="57"/>
      <c r="OSU113" s="57"/>
      <c r="OSV113" s="58"/>
      <c r="OSW113" s="49"/>
      <c r="OSX113" s="50"/>
      <c r="OSY113" s="49"/>
      <c r="OSZ113" s="109"/>
      <c r="OTA113" s="52"/>
      <c r="OTB113" s="52"/>
      <c r="OTC113" s="55"/>
      <c r="OTD113" s="55"/>
      <c r="OTE113" s="55"/>
      <c r="OTF113" s="51"/>
      <c r="OTG113" s="51"/>
      <c r="OTH113" s="51"/>
      <c r="OTI113" s="56"/>
      <c r="OTJ113" s="57"/>
      <c r="OTK113" s="57"/>
      <c r="OTL113" s="58"/>
      <c r="OTM113" s="49"/>
      <c r="OTN113" s="50"/>
      <c r="OTO113" s="49"/>
      <c r="OTP113" s="109"/>
      <c r="OTQ113" s="52"/>
      <c r="OTR113" s="52"/>
      <c r="OTS113" s="55"/>
      <c r="OTT113" s="55"/>
      <c r="OTU113" s="55"/>
      <c r="OTV113" s="51"/>
      <c r="OTW113" s="51"/>
      <c r="OTX113" s="51"/>
      <c r="OTY113" s="56"/>
      <c r="OTZ113" s="57"/>
      <c r="OUA113" s="57"/>
      <c r="OUB113" s="58"/>
      <c r="OUC113" s="49"/>
      <c r="OUD113" s="50"/>
      <c r="OUE113" s="49"/>
      <c r="OUF113" s="109"/>
      <c r="OUG113" s="52"/>
      <c r="OUH113" s="52"/>
      <c r="OUI113" s="55"/>
      <c r="OUJ113" s="55"/>
      <c r="OUK113" s="55"/>
      <c r="OUL113" s="51"/>
      <c r="OUM113" s="51"/>
      <c r="OUN113" s="51"/>
      <c r="OUO113" s="56"/>
      <c r="OUP113" s="57"/>
      <c r="OUQ113" s="57"/>
      <c r="OUR113" s="58"/>
      <c r="OUS113" s="49"/>
      <c r="OUT113" s="50"/>
      <c r="OUU113" s="49"/>
      <c r="OUV113" s="109"/>
      <c r="OUW113" s="52"/>
      <c r="OUX113" s="52"/>
      <c r="OUY113" s="55"/>
      <c r="OUZ113" s="55"/>
      <c r="OVA113" s="55"/>
      <c r="OVB113" s="51"/>
      <c r="OVC113" s="51"/>
      <c r="OVD113" s="51"/>
      <c r="OVE113" s="56"/>
      <c r="OVF113" s="57"/>
      <c r="OVG113" s="57"/>
      <c r="OVH113" s="58"/>
      <c r="OVI113" s="49"/>
      <c r="OVJ113" s="50"/>
      <c r="OVK113" s="49"/>
      <c r="OVL113" s="109"/>
      <c r="OVM113" s="52"/>
      <c r="OVN113" s="52"/>
      <c r="OVO113" s="55"/>
      <c r="OVP113" s="55"/>
      <c r="OVQ113" s="55"/>
      <c r="OVR113" s="51"/>
      <c r="OVS113" s="51"/>
      <c r="OVT113" s="51"/>
      <c r="OVU113" s="56"/>
      <c r="OVV113" s="57"/>
      <c r="OVW113" s="57"/>
      <c r="OVX113" s="58"/>
      <c r="OVY113" s="49"/>
      <c r="OVZ113" s="50"/>
      <c r="OWA113" s="49"/>
      <c r="OWB113" s="109"/>
      <c r="OWC113" s="52"/>
      <c r="OWD113" s="52"/>
      <c r="OWE113" s="55"/>
      <c r="OWF113" s="55"/>
      <c r="OWG113" s="55"/>
      <c r="OWH113" s="51"/>
      <c r="OWI113" s="51"/>
      <c r="OWJ113" s="51"/>
      <c r="OWK113" s="56"/>
      <c r="OWL113" s="57"/>
      <c r="OWM113" s="57"/>
      <c r="OWN113" s="58"/>
      <c r="OWO113" s="49"/>
      <c r="OWP113" s="50"/>
      <c r="OWQ113" s="49"/>
      <c r="OWR113" s="109"/>
      <c r="OWS113" s="52"/>
      <c r="OWT113" s="52"/>
      <c r="OWU113" s="55"/>
      <c r="OWV113" s="55"/>
      <c r="OWW113" s="55"/>
      <c r="OWX113" s="51"/>
      <c r="OWY113" s="51"/>
      <c r="OWZ113" s="51"/>
      <c r="OXA113" s="56"/>
      <c r="OXB113" s="57"/>
      <c r="OXC113" s="57"/>
      <c r="OXD113" s="58"/>
      <c r="OXE113" s="49"/>
      <c r="OXF113" s="50"/>
      <c r="OXG113" s="49"/>
      <c r="OXH113" s="109"/>
      <c r="OXI113" s="52"/>
      <c r="OXJ113" s="52"/>
      <c r="OXK113" s="55"/>
      <c r="OXL113" s="55"/>
      <c r="OXM113" s="55"/>
      <c r="OXN113" s="51"/>
      <c r="OXO113" s="51"/>
      <c r="OXP113" s="51"/>
      <c r="OXQ113" s="56"/>
      <c r="OXR113" s="57"/>
      <c r="OXS113" s="57"/>
      <c r="OXT113" s="58"/>
      <c r="OXU113" s="49"/>
      <c r="OXV113" s="50"/>
      <c r="OXW113" s="49"/>
      <c r="OXX113" s="109"/>
      <c r="OXY113" s="52"/>
      <c r="OXZ113" s="52"/>
      <c r="OYA113" s="55"/>
      <c r="OYB113" s="55"/>
      <c r="OYC113" s="55"/>
      <c r="OYD113" s="51"/>
      <c r="OYE113" s="51"/>
      <c r="OYF113" s="51"/>
      <c r="OYG113" s="56"/>
      <c r="OYH113" s="57"/>
      <c r="OYI113" s="57"/>
      <c r="OYJ113" s="58"/>
      <c r="OYK113" s="49"/>
      <c r="OYL113" s="50"/>
      <c r="OYM113" s="49"/>
      <c r="OYN113" s="109"/>
      <c r="OYO113" s="52"/>
      <c r="OYP113" s="52"/>
      <c r="OYQ113" s="55"/>
      <c r="OYR113" s="55"/>
      <c r="OYS113" s="55"/>
      <c r="OYT113" s="51"/>
      <c r="OYU113" s="51"/>
      <c r="OYV113" s="51"/>
      <c r="OYW113" s="56"/>
      <c r="OYX113" s="57"/>
      <c r="OYY113" s="57"/>
      <c r="OYZ113" s="58"/>
      <c r="OZA113" s="49"/>
      <c r="OZB113" s="50"/>
      <c r="OZC113" s="49"/>
      <c r="OZD113" s="109"/>
      <c r="OZE113" s="52"/>
      <c r="OZF113" s="52"/>
      <c r="OZG113" s="55"/>
      <c r="OZH113" s="55"/>
      <c r="OZI113" s="55"/>
      <c r="OZJ113" s="51"/>
      <c r="OZK113" s="51"/>
      <c r="OZL113" s="51"/>
      <c r="OZM113" s="56"/>
      <c r="OZN113" s="57"/>
      <c r="OZO113" s="57"/>
      <c r="OZP113" s="58"/>
      <c r="OZQ113" s="49"/>
      <c r="OZR113" s="50"/>
      <c r="OZS113" s="49"/>
      <c r="OZT113" s="109"/>
      <c r="OZU113" s="52"/>
      <c r="OZV113" s="52"/>
      <c r="OZW113" s="55"/>
      <c r="OZX113" s="55"/>
      <c r="OZY113" s="55"/>
      <c r="OZZ113" s="51"/>
      <c r="PAA113" s="51"/>
      <c r="PAB113" s="51"/>
      <c r="PAC113" s="56"/>
      <c r="PAD113" s="57"/>
      <c r="PAE113" s="57"/>
      <c r="PAF113" s="58"/>
      <c r="PAG113" s="49"/>
      <c r="PAH113" s="50"/>
      <c r="PAI113" s="49"/>
      <c r="PAJ113" s="109"/>
      <c r="PAK113" s="52"/>
      <c r="PAL113" s="52"/>
      <c r="PAM113" s="55"/>
      <c r="PAN113" s="55"/>
      <c r="PAO113" s="55"/>
      <c r="PAP113" s="51"/>
      <c r="PAQ113" s="51"/>
      <c r="PAR113" s="51"/>
      <c r="PAS113" s="56"/>
      <c r="PAT113" s="57"/>
      <c r="PAU113" s="57"/>
      <c r="PAV113" s="58"/>
      <c r="PAW113" s="49"/>
      <c r="PAX113" s="50"/>
      <c r="PAY113" s="49"/>
      <c r="PAZ113" s="109"/>
      <c r="PBA113" s="52"/>
      <c r="PBB113" s="52"/>
      <c r="PBC113" s="55"/>
      <c r="PBD113" s="55"/>
      <c r="PBE113" s="55"/>
      <c r="PBF113" s="51"/>
      <c r="PBG113" s="51"/>
      <c r="PBH113" s="51"/>
      <c r="PBI113" s="56"/>
      <c r="PBJ113" s="57"/>
      <c r="PBK113" s="57"/>
      <c r="PBL113" s="58"/>
      <c r="PBM113" s="49"/>
      <c r="PBN113" s="50"/>
      <c r="PBO113" s="49"/>
      <c r="PBP113" s="109"/>
      <c r="PBQ113" s="52"/>
      <c r="PBR113" s="52"/>
      <c r="PBS113" s="55"/>
      <c r="PBT113" s="55"/>
      <c r="PBU113" s="55"/>
      <c r="PBV113" s="51"/>
      <c r="PBW113" s="51"/>
      <c r="PBX113" s="51"/>
      <c r="PBY113" s="56"/>
      <c r="PBZ113" s="57"/>
      <c r="PCA113" s="57"/>
      <c r="PCB113" s="58"/>
      <c r="PCC113" s="49"/>
      <c r="PCD113" s="50"/>
      <c r="PCE113" s="49"/>
      <c r="PCF113" s="109"/>
      <c r="PCG113" s="52"/>
      <c r="PCH113" s="52"/>
      <c r="PCI113" s="55"/>
      <c r="PCJ113" s="55"/>
      <c r="PCK113" s="55"/>
      <c r="PCL113" s="51"/>
      <c r="PCM113" s="51"/>
      <c r="PCN113" s="51"/>
      <c r="PCO113" s="56"/>
      <c r="PCP113" s="57"/>
      <c r="PCQ113" s="57"/>
      <c r="PCR113" s="58"/>
      <c r="PCS113" s="49"/>
      <c r="PCT113" s="50"/>
      <c r="PCU113" s="49"/>
      <c r="PCV113" s="109"/>
      <c r="PCW113" s="52"/>
      <c r="PCX113" s="52"/>
      <c r="PCY113" s="55"/>
      <c r="PCZ113" s="55"/>
      <c r="PDA113" s="55"/>
      <c r="PDB113" s="51"/>
      <c r="PDC113" s="51"/>
      <c r="PDD113" s="51"/>
      <c r="PDE113" s="56"/>
      <c r="PDF113" s="57"/>
      <c r="PDG113" s="57"/>
      <c r="PDH113" s="58"/>
      <c r="PDI113" s="49"/>
      <c r="PDJ113" s="50"/>
      <c r="PDK113" s="49"/>
      <c r="PDL113" s="109"/>
      <c r="PDM113" s="52"/>
      <c r="PDN113" s="52"/>
      <c r="PDO113" s="55"/>
      <c r="PDP113" s="55"/>
      <c r="PDQ113" s="55"/>
      <c r="PDR113" s="51"/>
      <c r="PDS113" s="51"/>
      <c r="PDT113" s="51"/>
      <c r="PDU113" s="56"/>
      <c r="PDV113" s="57"/>
      <c r="PDW113" s="57"/>
      <c r="PDX113" s="58"/>
      <c r="PDY113" s="49"/>
      <c r="PDZ113" s="50"/>
      <c r="PEA113" s="49"/>
      <c r="PEB113" s="109"/>
      <c r="PEC113" s="52"/>
      <c r="PED113" s="52"/>
      <c r="PEE113" s="55"/>
      <c r="PEF113" s="55"/>
      <c r="PEG113" s="55"/>
      <c r="PEH113" s="51"/>
      <c r="PEI113" s="51"/>
      <c r="PEJ113" s="51"/>
      <c r="PEK113" s="56"/>
      <c r="PEL113" s="57"/>
      <c r="PEM113" s="57"/>
      <c r="PEN113" s="58"/>
      <c r="PEO113" s="49"/>
      <c r="PEP113" s="50"/>
      <c r="PEQ113" s="49"/>
      <c r="PER113" s="109"/>
      <c r="PES113" s="52"/>
      <c r="PET113" s="52"/>
      <c r="PEU113" s="55"/>
      <c r="PEV113" s="55"/>
      <c r="PEW113" s="55"/>
      <c r="PEX113" s="51"/>
      <c r="PEY113" s="51"/>
      <c r="PEZ113" s="51"/>
      <c r="PFA113" s="56"/>
      <c r="PFB113" s="57"/>
      <c r="PFC113" s="57"/>
      <c r="PFD113" s="58"/>
      <c r="PFE113" s="49"/>
      <c r="PFF113" s="50"/>
      <c r="PFG113" s="49"/>
      <c r="PFH113" s="109"/>
      <c r="PFI113" s="52"/>
      <c r="PFJ113" s="52"/>
      <c r="PFK113" s="55"/>
      <c r="PFL113" s="55"/>
      <c r="PFM113" s="55"/>
      <c r="PFN113" s="51"/>
      <c r="PFO113" s="51"/>
      <c r="PFP113" s="51"/>
      <c r="PFQ113" s="56"/>
      <c r="PFR113" s="57"/>
      <c r="PFS113" s="57"/>
      <c r="PFT113" s="58"/>
      <c r="PFU113" s="49"/>
      <c r="PFV113" s="50"/>
      <c r="PFW113" s="49"/>
      <c r="PFX113" s="109"/>
      <c r="PFY113" s="52"/>
      <c r="PFZ113" s="52"/>
      <c r="PGA113" s="55"/>
      <c r="PGB113" s="55"/>
      <c r="PGC113" s="55"/>
      <c r="PGD113" s="51"/>
      <c r="PGE113" s="51"/>
      <c r="PGF113" s="51"/>
      <c r="PGG113" s="56"/>
      <c r="PGH113" s="57"/>
      <c r="PGI113" s="57"/>
      <c r="PGJ113" s="58"/>
      <c r="PGK113" s="49"/>
      <c r="PGL113" s="50"/>
      <c r="PGM113" s="49"/>
      <c r="PGN113" s="109"/>
      <c r="PGO113" s="52"/>
      <c r="PGP113" s="52"/>
      <c r="PGQ113" s="55"/>
      <c r="PGR113" s="55"/>
      <c r="PGS113" s="55"/>
      <c r="PGT113" s="51"/>
      <c r="PGU113" s="51"/>
      <c r="PGV113" s="51"/>
      <c r="PGW113" s="56"/>
      <c r="PGX113" s="57"/>
      <c r="PGY113" s="57"/>
      <c r="PGZ113" s="58"/>
      <c r="PHA113" s="49"/>
      <c r="PHB113" s="50"/>
      <c r="PHC113" s="49"/>
      <c r="PHD113" s="109"/>
      <c r="PHE113" s="52"/>
      <c r="PHF113" s="52"/>
      <c r="PHG113" s="55"/>
      <c r="PHH113" s="55"/>
      <c r="PHI113" s="55"/>
      <c r="PHJ113" s="51"/>
      <c r="PHK113" s="51"/>
      <c r="PHL113" s="51"/>
      <c r="PHM113" s="56"/>
      <c r="PHN113" s="57"/>
      <c r="PHO113" s="57"/>
      <c r="PHP113" s="58"/>
      <c r="PHQ113" s="49"/>
      <c r="PHR113" s="50"/>
      <c r="PHS113" s="49"/>
      <c r="PHT113" s="109"/>
      <c r="PHU113" s="52"/>
      <c r="PHV113" s="52"/>
      <c r="PHW113" s="55"/>
      <c r="PHX113" s="55"/>
      <c r="PHY113" s="55"/>
      <c r="PHZ113" s="51"/>
      <c r="PIA113" s="51"/>
      <c r="PIB113" s="51"/>
      <c r="PIC113" s="56"/>
      <c r="PID113" s="57"/>
      <c r="PIE113" s="57"/>
      <c r="PIF113" s="58"/>
      <c r="PIG113" s="49"/>
      <c r="PIH113" s="50"/>
      <c r="PII113" s="49"/>
      <c r="PIJ113" s="109"/>
      <c r="PIK113" s="52"/>
      <c r="PIL113" s="52"/>
      <c r="PIM113" s="55"/>
      <c r="PIN113" s="55"/>
      <c r="PIO113" s="55"/>
      <c r="PIP113" s="51"/>
      <c r="PIQ113" s="51"/>
      <c r="PIR113" s="51"/>
      <c r="PIS113" s="56"/>
      <c r="PIT113" s="57"/>
      <c r="PIU113" s="57"/>
      <c r="PIV113" s="58"/>
      <c r="PIW113" s="49"/>
      <c r="PIX113" s="50"/>
      <c r="PIY113" s="49"/>
      <c r="PIZ113" s="109"/>
      <c r="PJA113" s="52"/>
      <c r="PJB113" s="52"/>
      <c r="PJC113" s="55"/>
      <c r="PJD113" s="55"/>
      <c r="PJE113" s="55"/>
      <c r="PJF113" s="51"/>
      <c r="PJG113" s="51"/>
      <c r="PJH113" s="51"/>
      <c r="PJI113" s="56"/>
      <c r="PJJ113" s="57"/>
      <c r="PJK113" s="57"/>
      <c r="PJL113" s="58"/>
      <c r="PJM113" s="49"/>
      <c r="PJN113" s="50"/>
      <c r="PJO113" s="49"/>
      <c r="PJP113" s="109"/>
      <c r="PJQ113" s="52"/>
      <c r="PJR113" s="52"/>
      <c r="PJS113" s="55"/>
      <c r="PJT113" s="55"/>
      <c r="PJU113" s="55"/>
      <c r="PJV113" s="51"/>
      <c r="PJW113" s="51"/>
      <c r="PJX113" s="51"/>
      <c r="PJY113" s="56"/>
      <c r="PJZ113" s="57"/>
      <c r="PKA113" s="57"/>
      <c r="PKB113" s="58"/>
      <c r="PKC113" s="49"/>
      <c r="PKD113" s="50"/>
      <c r="PKE113" s="49"/>
      <c r="PKF113" s="109"/>
      <c r="PKG113" s="52"/>
      <c r="PKH113" s="52"/>
      <c r="PKI113" s="55"/>
      <c r="PKJ113" s="55"/>
      <c r="PKK113" s="55"/>
      <c r="PKL113" s="51"/>
      <c r="PKM113" s="51"/>
      <c r="PKN113" s="51"/>
      <c r="PKO113" s="56"/>
      <c r="PKP113" s="57"/>
      <c r="PKQ113" s="57"/>
      <c r="PKR113" s="58"/>
      <c r="PKS113" s="49"/>
      <c r="PKT113" s="50"/>
      <c r="PKU113" s="49"/>
      <c r="PKV113" s="109"/>
      <c r="PKW113" s="52"/>
      <c r="PKX113" s="52"/>
      <c r="PKY113" s="55"/>
      <c r="PKZ113" s="55"/>
      <c r="PLA113" s="55"/>
      <c r="PLB113" s="51"/>
      <c r="PLC113" s="51"/>
      <c r="PLD113" s="51"/>
      <c r="PLE113" s="56"/>
      <c r="PLF113" s="57"/>
      <c r="PLG113" s="57"/>
      <c r="PLH113" s="58"/>
      <c r="PLI113" s="49"/>
      <c r="PLJ113" s="50"/>
      <c r="PLK113" s="49"/>
      <c r="PLL113" s="109"/>
      <c r="PLM113" s="52"/>
      <c r="PLN113" s="52"/>
      <c r="PLO113" s="55"/>
      <c r="PLP113" s="55"/>
      <c r="PLQ113" s="55"/>
      <c r="PLR113" s="51"/>
      <c r="PLS113" s="51"/>
      <c r="PLT113" s="51"/>
      <c r="PLU113" s="56"/>
      <c r="PLV113" s="57"/>
      <c r="PLW113" s="57"/>
      <c r="PLX113" s="58"/>
      <c r="PLY113" s="49"/>
      <c r="PLZ113" s="50"/>
      <c r="PMA113" s="49"/>
      <c r="PMB113" s="109"/>
      <c r="PMC113" s="52"/>
      <c r="PMD113" s="52"/>
      <c r="PME113" s="55"/>
      <c r="PMF113" s="55"/>
      <c r="PMG113" s="55"/>
      <c r="PMH113" s="51"/>
      <c r="PMI113" s="51"/>
      <c r="PMJ113" s="51"/>
      <c r="PMK113" s="56"/>
      <c r="PML113" s="57"/>
      <c r="PMM113" s="57"/>
      <c r="PMN113" s="58"/>
      <c r="PMO113" s="49"/>
      <c r="PMP113" s="50"/>
      <c r="PMQ113" s="49"/>
      <c r="PMR113" s="109"/>
      <c r="PMS113" s="52"/>
      <c r="PMT113" s="52"/>
      <c r="PMU113" s="55"/>
      <c r="PMV113" s="55"/>
      <c r="PMW113" s="55"/>
      <c r="PMX113" s="51"/>
      <c r="PMY113" s="51"/>
      <c r="PMZ113" s="51"/>
      <c r="PNA113" s="56"/>
      <c r="PNB113" s="57"/>
      <c r="PNC113" s="57"/>
      <c r="PND113" s="58"/>
      <c r="PNE113" s="49"/>
      <c r="PNF113" s="50"/>
      <c r="PNG113" s="49"/>
      <c r="PNH113" s="109"/>
      <c r="PNI113" s="52"/>
      <c r="PNJ113" s="52"/>
      <c r="PNK113" s="55"/>
      <c r="PNL113" s="55"/>
      <c r="PNM113" s="55"/>
      <c r="PNN113" s="51"/>
      <c r="PNO113" s="51"/>
      <c r="PNP113" s="51"/>
      <c r="PNQ113" s="56"/>
      <c r="PNR113" s="57"/>
      <c r="PNS113" s="57"/>
      <c r="PNT113" s="58"/>
      <c r="PNU113" s="49"/>
      <c r="PNV113" s="50"/>
      <c r="PNW113" s="49"/>
      <c r="PNX113" s="109"/>
      <c r="PNY113" s="52"/>
      <c r="PNZ113" s="52"/>
      <c r="POA113" s="55"/>
      <c r="POB113" s="55"/>
      <c r="POC113" s="55"/>
      <c r="POD113" s="51"/>
      <c r="POE113" s="51"/>
      <c r="POF113" s="51"/>
      <c r="POG113" s="56"/>
      <c r="POH113" s="57"/>
      <c r="POI113" s="57"/>
      <c r="POJ113" s="58"/>
      <c r="POK113" s="49"/>
      <c r="POL113" s="50"/>
      <c r="POM113" s="49"/>
      <c r="PON113" s="109"/>
      <c r="POO113" s="52"/>
      <c r="POP113" s="52"/>
      <c r="POQ113" s="55"/>
      <c r="POR113" s="55"/>
      <c r="POS113" s="55"/>
      <c r="POT113" s="51"/>
      <c r="POU113" s="51"/>
      <c r="POV113" s="51"/>
      <c r="POW113" s="56"/>
      <c r="POX113" s="57"/>
      <c r="POY113" s="57"/>
      <c r="POZ113" s="58"/>
      <c r="PPA113" s="49"/>
      <c r="PPB113" s="50"/>
      <c r="PPC113" s="49"/>
      <c r="PPD113" s="109"/>
      <c r="PPE113" s="52"/>
      <c r="PPF113" s="52"/>
      <c r="PPG113" s="55"/>
      <c r="PPH113" s="55"/>
      <c r="PPI113" s="55"/>
      <c r="PPJ113" s="51"/>
      <c r="PPK113" s="51"/>
      <c r="PPL113" s="51"/>
      <c r="PPM113" s="56"/>
      <c r="PPN113" s="57"/>
      <c r="PPO113" s="57"/>
      <c r="PPP113" s="58"/>
      <c r="PPQ113" s="49"/>
      <c r="PPR113" s="50"/>
      <c r="PPS113" s="49"/>
      <c r="PPT113" s="109"/>
      <c r="PPU113" s="52"/>
      <c r="PPV113" s="52"/>
      <c r="PPW113" s="55"/>
      <c r="PPX113" s="55"/>
      <c r="PPY113" s="55"/>
      <c r="PPZ113" s="51"/>
      <c r="PQA113" s="51"/>
      <c r="PQB113" s="51"/>
      <c r="PQC113" s="56"/>
      <c r="PQD113" s="57"/>
      <c r="PQE113" s="57"/>
      <c r="PQF113" s="58"/>
      <c r="PQG113" s="49"/>
      <c r="PQH113" s="50"/>
      <c r="PQI113" s="49"/>
      <c r="PQJ113" s="109"/>
      <c r="PQK113" s="52"/>
      <c r="PQL113" s="52"/>
      <c r="PQM113" s="55"/>
      <c r="PQN113" s="55"/>
      <c r="PQO113" s="55"/>
      <c r="PQP113" s="51"/>
      <c r="PQQ113" s="51"/>
      <c r="PQR113" s="51"/>
      <c r="PQS113" s="56"/>
      <c r="PQT113" s="57"/>
      <c r="PQU113" s="57"/>
      <c r="PQV113" s="58"/>
      <c r="PQW113" s="49"/>
      <c r="PQX113" s="50"/>
      <c r="PQY113" s="49"/>
      <c r="PQZ113" s="109"/>
      <c r="PRA113" s="52"/>
      <c r="PRB113" s="52"/>
      <c r="PRC113" s="55"/>
      <c r="PRD113" s="55"/>
      <c r="PRE113" s="55"/>
      <c r="PRF113" s="51"/>
      <c r="PRG113" s="51"/>
      <c r="PRH113" s="51"/>
      <c r="PRI113" s="56"/>
      <c r="PRJ113" s="57"/>
      <c r="PRK113" s="57"/>
      <c r="PRL113" s="58"/>
      <c r="PRM113" s="49"/>
      <c r="PRN113" s="50"/>
      <c r="PRO113" s="49"/>
      <c r="PRP113" s="109"/>
      <c r="PRQ113" s="52"/>
      <c r="PRR113" s="52"/>
      <c r="PRS113" s="55"/>
      <c r="PRT113" s="55"/>
      <c r="PRU113" s="55"/>
      <c r="PRV113" s="51"/>
      <c r="PRW113" s="51"/>
      <c r="PRX113" s="51"/>
      <c r="PRY113" s="56"/>
      <c r="PRZ113" s="57"/>
      <c r="PSA113" s="57"/>
      <c r="PSB113" s="58"/>
      <c r="PSC113" s="49"/>
      <c r="PSD113" s="50"/>
      <c r="PSE113" s="49"/>
      <c r="PSF113" s="109"/>
      <c r="PSG113" s="52"/>
      <c r="PSH113" s="52"/>
      <c r="PSI113" s="55"/>
      <c r="PSJ113" s="55"/>
      <c r="PSK113" s="55"/>
      <c r="PSL113" s="51"/>
      <c r="PSM113" s="51"/>
      <c r="PSN113" s="51"/>
      <c r="PSO113" s="56"/>
      <c r="PSP113" s="57"/>
      <c r="PSQ113" s="57"/>
      <c r="PSR113" s="58"/>
      <c r="PSS113" s="49"/>
      <c r="PST113" s="50"/>
      <c r="PSU113" s="49"/>
      <c r="PSV113" s="109"/>
      <c r="PSW113" s="52"/>
      <c r="PSX113" s="52"/>
      <c r="PSY113" s="55"/>
      <c r="PSZ113" s="55"/>
      <c r="PTA113" s="55"/>
      <c r="PTB113" s="51"/>
      <c r="PTC113" s="51"/>
      <c r="PTD113" s="51"/>
      <c r="PTE113" s="56"/>
      <c r="PTF113" s="57"/>
      <c r="PTG113" s="57"/>
      <c r="PTH113" s="58"/>
      <c r="PTI113" s="49"/>
      <c r="PTJ113" s="50"/>
      <c r="PTK113" s="49"/>
      <c r="PTL113" s="109"/>
      <c r="PTM113" s="52"/>
      <c r="PTN113" s="52"/>
      <c r="PTO113" s="55"/>
      <c r="PTP113" s="55"/>
      <c r="PTQ113" s="55"/>
      <c r="PTR113" s="51"/>
      <c r="PTS113" s="51"/>
      <c r="PTT113" s="51"/>
      <c r="PTU113" s="56"/>
      <c r="PTV113" s="57"/>
      <c r="PTW113" s="57"/>
      <c r="PTX113" s="58"/>
      <c r="PTY113" s="49"/>
      <c r="PTZ113" s="50"/>
      <c r="PUA113" s="49"/>
      <c r="PUB113" s="109"/>
      <c r="PUC113" s="52"/>
      <c r="PUD113" s="52"/>
      <c r="PUE113" s="55"/>
      <c r="PUF113" s="55"/>
      <c r="PUG113" s="55"/>
      <c r="PUH113" s="51"/>
      <c r="PUI113" s="51"/>
      <c r="PUJ113" s="51"/>
      <c r="PUK113" s="56"/>
      <c r="PUL113" s="57"/>
      <c r="PUM113" s="57"/>
      <c r="PUN113" s="58"/>
      <c r="PUO113" s="49"/>
      <c r="PUP113" s="50"/>
      <c r="PUQ113" s="49"/>
      <c r="PUR113" s="109"/>
      <c r="PUS113" s="52"/>
      <c r="PUT113" s="52"/>
      <c r="PUU113" s="55"/>
      <c r="PUV113" s="55"/>
      <c r="PUW113" s="55"/>
      <c r="PUX113" s="51"/>
      <c r="PUY113" s="51"/>
      <c r="PUZ113" s="51"/>
      <c r="PVA113" s="56"/>
      <c r="PVB113" s="57"/>
      <c r="PVC113" s="57"/>
      <c r="PVD113" s="58"/>
      <c r="PVE113" s="49"/>
      <c r="PVF113" s="50"/>
      <c r="PVG113" s="49"/>
      <c r="PVH113" s="109"/>
      <c r="PVI113" s="52"/>
      <c r="PVJ113" s="52"/>
      <c r="PVK113" s="55"/>
      <c r="PVL113" s="55"/>
      <c r="PVM113" s="55"/>
      <c r="PVN113" s="51"/>
      <c r="PVO113" s="51"/>
      <c r="PVP113" s="51"/>
      <c r="PVQ113" s="56"/>
      <c r="PVR113" s="57"/>
      <c r="PVS113" s="57"/>
      <c r="PVT113" s="58"/>
      <c r="PVU113" s="49"/>
      <c r="PVV113" s="50"/>
      <c r="PVW113" s="49"/>
      <c r="PVX113" s="109"/>
      <c r="PVY113" s="52"/>
      <c r="PVZ113" s="52"/>
      <c r="PWA113" s="55"/>
      <c r="PWB113" s="55"/>
      <c r="PWC113" s="55"/>
      <c r="PWD113" s="51"/>
      <c r="PWE113" s="51"/>
      <c r="PWF113" s="51"/>
      <c r="PWG113" s="56"/>
      <c r="PWH113" s="57"/>
      <c r="PWI113" s="57"/>
      <c r="PWJ113" s="58"/>
      <c r="PWK113" s="49"/>
      <c r="PWL113" s="50"/>
      <c r="PWM113" s="49"/>
      <c r="PWN113" s="109"/>
      <c r="PWO113" s="52"/>
      <c r="PWP113" s="52"/>
      <c r="PWQ113" s="55"/>
      <c r="PWR113" s="55"/>
      <c r="PWS113" s="55"/>
      <c r="PWT113" s="51"/>
      <c r="PWU113" s="51"/>
      <c r="PWV113" s="51"/>
      <c r="PWW113" s="56"/>
      <c r="PWX113" s="57"/>
      <c r="PWY113" s="57"/>
      <c r="PWZ113" s="58"/>
      <c r="PXA113" s="49"/>
      <c r="PXB113" s="50"/>
      <c r="PXC113" s="49"/>
      <c r="PXD113" s="109"/>
      <c r="PXE113" s="52"/>
      <c r="PXF113" s="52"/>
      <c r="PXG113" s="55"/>
      <c r="PXH113" s="55"/>
      <c r="PXI113" s="55"/>
      <c r="PXJ113" s="51"/>
      <c r="PXK113" s="51"/>
      <c r="PXL113" s="51"/>
      <c r="PXM113" s="56"/>
      <c r="PXN113" s="57"/>
      <c r="PXO113" s="57"/>
      <c r="PXP113" s="58"/>
      <c r="PXQ113" s="49"/>
      <c r="PXR113" s="50"/>
      <c r="PXS113" s="49"/>
      <c r="PXT113" s="109"/>
      <c r="PXU113" s="52"/>
      <c r="PXV113" s="52"/>
      <c r="PXW113" s="55"/>
      <c r="PXX113" s="55"/>
      <c r="PXY113" s="55"/>
      <c r="PXZ113" s="51"/>
      <c r="PYA113" s="51"/>
      <c r="PYB113" s="51"/>
      <c r="PYC113" s="56"/>
      <c r="PYD113" s="57"/>
      <c r="PYE113" s="57"/>
      <c r="PYF113" s="58"/>
      <c r="PYG113" s="49"/>
      <c r="PYH113" s="50"/>
      <c r="PYI113" s="49"/>
      <c r="PYJ113" s="109"/>
      <c r="PYK113" s="52"/>
      <c r="PYL113" s="52"/>
      <c r="PYM113" s="55"/>
      <c r="PYN113" s="55"/>
      <c r="PYO113" s="55"/>
      <c r="PYP113" s="51"/>
      <c r="PYQ113" s="51"/>
      <c r="PYR113" s="51"/>
      <c r="PYS113" s="56"/>
      <c r="PYT113" s="57"/>
      <c r="PYU113" s="57"/>
      <c r="PYV113" s="58"/>
      <c r="PYW113" s="49"/>
      <c r="PYX113" s="50"/>
      <c r="PYY113" s="49"/>
      <c r="PYZ113" s="109"/>
      <c r="PZA113" s="52"/>
      <c r="PZB113" s="52"/>
      <c r="PZC113" s="55"/>
      <c r="PZD113" s="55"/>
      <c r="PZE113" s="55"/>
      <c r="PZF113" s="51"/>
      <c r="PZG113" s="51"/>
      <c r="PZH113" s="51"/>
      <c r="PZI113" s="56"/>
      <c r="PZJ113" s="57"/>
      <c r="PZK113" s="57"/>
      <c r="PZL113" s="58"/>
      <c r="PZM113" s="49"/>
      <c r="PZN113" s="50"/>
      <c r="PZO113" s="49"/>
      <c r="PZP113" s="109"/>
      <c r="PZQ113" s="52"/>
      <c r="PZR113" s="52"/>
      <c r="PZS113" s="55"/>
      <c r="PZT113" s="55"/>
      <c r="PZU113" s="55"/>
      <c r="PZV113" s="51"/>
      <c r="PZW113" s="51"/>
      <c r="PZX113" s="51"/>
      <c r="PZY113" s="56"/>
      <c r="PZZ113" s="57"/>
      <c r="QAA113" s="57"/>
      <c r="QAB113" s="58"/>
      <c r="QAC113" s="49"/>
      <c r="QAD113" s="50"/>
      <c r="QAE113" s="49"/>
      <c r="QAF113" s="109"/>
      <c r="QAG113" s="52"/>
      <c r="QAH113" s="52"/>
      <c r="QAI113" s="55"/>
      <c r="QAJ113" s="55"/>
      <c r="QAK113" s="55"/>
      <c r="QAL113" s="51"/>
      <c r="QAM113" s="51"/>
      <c r="QAN113" s="51"/>
      <c r="QAO113" s="56"/>
      <c r="QAP113" s="57"/>
      <c r="QAQ113" s="57"/>
      <c r="QAR113" s="58"/>
      <c r="QAS113" s="49"/>
      <c r="QAT113" s="50"/>
      <c r="QAU113" s="49"/>
      <c r="QAV113" s="109"/>
      <c r="QAW113" s="52"/>
      <c r="QAX113" s="52"/>
      <c r="QAY113" s="55"/>
      <c r="QAZ113" s="55"/>
      <c r="QBA113" s="55"/>
      <c r="QBB113" s="51"/>
      <c r="QBC113" s="51"/>
      <c r="QBD113" s="51"/>
      <c r="QBE113" s="56"/>
      <c r="QBF113" s="57"/>
      <c r="QBG113" s="57"/>
      <c r="QBH113" s="58"/>
      <c r="QBI113" s="49"/>
      <c r="QBJ113" s="50"/>
      <c r="QBK113" s="49"/>
      <c r="QBL113" s="109"/>
      <c r="QBM113" s="52"/>
      <c r="QBN113" s="52"/>
      <c r="QBO113" s="55"/>
      <c r="QBP113" s="55"/>
      <c r="QBQ113" s="55"/>
      <c r="QBR113" s="51"/>
      <c r="QBS113" s="51"/>
      <c r="QBT113" s="51"/>
      <c r="QBU113" s="56"/>
      <c r="QBV113" s="57"/>
      <c r="QBW113" s="57"/>
      <c r="QBX113" s="58"/>
      <c r="QBY113" s="49"/>
      <c r="QBZ113" s="50"/>
      <c r="QCA113" s="49"/>
      <c r="QCB113" s="109"/>
      <c r="QCC113" s="52"/>
      <c r="QCD113" s="52"/>
      <c r="QCE113" s="55"/>
      <c r="QCF113" s="55"/>
      <c r="QCG113" s="55"/>
      <c r="QCH113" s="51"/>
      <c r="QCI113" s="51"/>
      <c r="QCJ113" s="51"/>
      <c r="QCK113" s="56"/>
      <c r="QCL113" s="57"/>
      <c r="QCM113" s="57"/>
      <c r="QCN113" s="58"/>
      <c r="QCO113" s="49"/>
      <c r="QCP113" s="50"/>
      <c r="QCQ113" s="49"/>
      <c r="QCR113" s="109"/>
      <c r="QCS113" s="52"/>
      <c r="QCT113" s="52"/>
      <c r="QCU113" s="55"/>
      <c r="QCV113" s="55"/>
      <c r="QCW113" s="55"/>
      <c r="QCX113" s="51"/>
      <c r="QCY113" s="51"/>
      <c r="QCZ113" s="51"/>
      <c r="QDA113" s="56"/>
      <c r="QDB113" s="57"/>
      <c r="QDC113" s="57"/>
      <c r="QDD113" s="58"/>
      <c r="QDE113" s="49"/>
      <c r="QDF113" s="50"/>
      <c r="QDG113" s="49"/>
      <c r="QDH113" s="109"/>
      <c r="QDI113" s="52"/>
      <c r="QDJ113" s="52"/>
      <c r="QDK113" s="55"/>
      <c r="QDL113" s="55"/>
      <c r="QDM113" s="55"/>
      <c r="QDN113" s="51"/>
      <c r="QDO113" s="51"/>
      <c r="QDP113" s="51"/>
      <c r="QDQ113" s="56"/>
      <c r="QDR113" s="57"/>
      <c r="QDS113" s="57"/>
      <c r="QDT113" s="58"/>
      <c r="QDU113" s="49"/>
      <c r="QDV113" s="50"/>
      <c r="QDW113" s="49"/>
      <c r="QDX113" s="109"/>
      <c r="QDY113" s="52"/>
      <c r="QDZ113" s="52"/>
      <c r="QEA113" s="55"/>
      <c r="QEB113" s="55"/>
      <c r="QEC113" s="55"/>
      <c r="QED113" s="51"/>
      <c r="QEE113" s="51"/>
      <c r="QEF113" s="51"/>
      <c r="QEG113" s="56"/>
      <c r="QEH113" s="57"/>
      <c r="QEI113" s="57"/>
      <c r="QEJ113" s="58"/>
      <c r="QEK113" s="49"/>
      <c r="QEL113" s="50"/>
      <c r="QEM113" s="49"/>
      <c r="QEN113" s="109"/>
      <c r="QEO113" s="52"/>
      <c r="QEP113" s="52"/>
      <c r="QEQ113" s="55"/>
      <c r="QER113" s="55"/>
      <c r="QES113" s="55"/>
      <c r="QET113" s="51"/>
      <c r="QEU113" s="51"/>
      <c r="QEV113" s="51"/>
      <c r="QEW113" s="56"/>
      <c r="QEX113" s="57"/>
      <c r="QEY113" s="57"/>
      <c r="QEZ113" s="58"/>
      <c r="QFA113" s="49"/>
      <c r="QFB113" s="50"/>
      <c r="QFC113" s="49"/>
      <c r="QFD113" s="109"/>
      <c r="QFE113" s="52"/>
      <c r="QFF113" s="52"/>
      <c r="QFG113" s="55"/>
      <c r="QFH113" s="55"/>
      <c r="QFI113" s="55"/>
      <c r="QFJ113" s="51"/>
      <c r="QFK113" s="51"/>
      <c r="QFL113" s="51"/>
      <c r="QFM113" s="56"/>
      <c r="QFN113" s="57"/>
      <c r="QFO113" s="57"/>
      <c r="QFP113" s="58"/>
      <c r="QFQ113" s="49"/>
      <c r="QFR113" s="50"/>
      <c r="QFS113" s="49"/>
      <c r="QFT113" s="109"/>
      <c r="QFU113" s="52"/>
      <c r="QFV113" s="52"/>
      <c r="QFW113" s="55"/>
      <c r="QFX113" s="55"/>
      <c r="QFY113" s="55"/>
      <c r="QFZ113" s="51"/>
      <c r="QGA113" s="51"/>
      <c r="QGB113" s="51"/>
      <c r="QGC113" s="56"/>
      <c r="QGD113" s="57"/>
      <c r="QGE113" s="57"/>
      <c r="QGF113" s="58"/>
      <c r="QGG113" s="49"/>
      <c r="QGH113" s="50"/>
      <c r="QGI113" s="49"/>
      <c r="QGJ113" s="109"/>
      <c r="QGK113" s="52"/>
      <c r="QGL113" s="52"/>
      <c r="QGM113" s="55"/>
      <c r="QGN113" s="55"/>
      <c r="QGO113" s="55"/>
      <c r="QGP113" s="51"/>
      <c r="QGQ113" s="51"/>
      <c r="QGR113" s="51"/>
      <c r="QGS113" s="56"/>
      <c r="QGT113" s="57"/>
      <c r="QGU113" s="57"/>
      <c r="QGV113" s="58"/>
      <c r="QGW113" s="49"/>
      <c r="QGX113" s="50"/>
      <c r="QGY113" s="49"/>
      <c r="QGZ113" s="109"/>
      <c r="QHA113" s="52"/>
      <c r="QHB113" s="52"/>
      <c r="QHC113" s="55"/>
      <c r="QHD113" s="55"/>
      <c r="QHE113" s="55"/>
      <c r="QHF113" s="51"/>
      <c r="QHG113" s="51"/>
      <c r="QHH113" s="51"/>
      <c r="QHI113" s="56"/>
      <c r="QHJ113" s="57"/>
      <c r="QHK113" s="57"/>
      <c r="QHL113" s="58"/>
      <c r="QHM113" s="49"/>
      <c r="QHN113" s="50"/>
      <c r="QHO113" s="49"/>
      <c r="QHP113" s="109"/>
      <c r="QHQ113" s="52"/>
      <c r="QHR113" s="52"/>
      <c r="QHS113" s="55"/>
      <c r="QHT113" s="55"/>
      <c r="QHU113" s="55"/>
      <c r="QHV113" s="51"/>
      <c r="QHW113" s="51"/>
      <c r="QHX113" s="51"/>
      <c r="QHY113" s="56"/>
      <c r="QHZ113" s="57"/>
      <c r="QIA113" s="57"/>
      <c r="QIB113" s="58"/>
      <c r="QIC113" s="49"/>
      <c r="QID113" s="50"/>
      <c r="QIE113" s="49"/>
      <c r="QIF113" s="109"/>
      <c r="QIG113" s="52"/>
      <c r="QIH113" s="52"/>
      <c r="QII113" s="55"/>
      <c r="QIJ113" s="55"/>
      <c r="QIK113" s="55"/>
      <c r="QIL113" s="51"/>
      <c r="QIM113" s="51"/>
      <c r="QIN113" s="51"/>
      <c r="QIO113" s="56"/>
      <c r="QIP113" s="57"/>
      <c r="QIQ113" s="57"/>
      <c r="QIR113" s="58"/>
      <c r="QIS113" s="49"/>
      <c r="QIT113" s="50"/>
      <c r="QIU113" s="49"/>
      <c r="QIV113" s="109"/>
      <c r="QIW113" s="52"/>
      <c r="QIX113" s="52"/>
      <c r="QIY113" s="55"/>
      <c r="QIZ113" s="55"/>
      <c r="QJA113" s="55"/>
      <c r="QJB113" s="51"/>
      <c r="QJC113" s="51"/>
      <c r="QJD113" s="51"/>
      <c r="QJE113" s="56"/>
      <c r="QJF113" s="57"/>
      <c r="QJG113" s="57"/>
      <c r="QJH113" s="58"/>
      <c r="QJI113" s="49"/>
      <c r="QJJ113" s="50"/>
      <c r="QJK113" s="49"/>
      <c r="QJL113" s="109"/>
      <c r="QJM113" s="52"/>
      <c r="QJN113" s="52"/>
      <c r="QJO113" s="55"/>
      <c r="QJP113" s="55"/>
      <c r="QJQ113" s="55"/>
      <c r="QJR113" s="51"/>
      <c r="QJS113" s="51"/>
      <c r="QJT113" s="51"/>
      <c r="QJU113" s="56"/>
      <c r="QJV113" s="57"/>
      <c r="QJW113" s="57"/>
      <c r="QJX113" s="58"/>
      <c r="QJY113" s="49"/>
      <c r="QJZ113" s="50"/>
      <c r="QKA113" s="49"/>
      <c r="QKB113" s="109"/>
      <c r="QKC113" s="52"/>
      <c r="QKD113" s="52"/>
      <c r="QKE113" s="55"/>
      <c r="QKF113" s="55"/>
      <c r="QKG113" s="55"/>
      <c r="QKH113" s="51"/>
      <c r="QKI113" s="51"/>
      <c r="QKJ113" s="51"/>
      <c r="QKK113" s="56"/>
      <c r="QKL113" s="57"/>
      <c r="QKM113" s="57"/>
      <c r="QKN113" s="58"/>
      <c r="QKO113" s="49"/>
      <c r="QKP113" s="50"/>
      <c r="QKQ113" s="49"/>
      <c r="QKR113" s="109"/>
      <c r="QKS113" s="52"/>
      <c r="QKT113" s="52"/>
      <c r="QKU113" s="55"/>
      <c r="QKV113" s="55"/>
      <c r="QKW113" s="55"/>
      <c r="QKX113" s="51"/>
      <c r="QKY113" s="51"/>
      <c r="QKZ113" s="51"/>
      <c r="QLA113" s="56"/>
      <c r="QLB113" s="57"/>
      <c r="QLC113" s="57"/>
      <c r="QLD113" s="58"/>
      <c r="QLE113" s="49"/>
      <c r="QLF113" s="50"/>
      <c r="QLG113" s="49"/>
      <c r="QLH113" s="109"/>
      <c r="QLI113" s="52"/>
      <c r="QLJ113" s="52"/>
      <c r="QLK113" s="55"/>
      <c r="QLL113" s="55"/>
      <c r="QLM113" s="55"/>
      <c r="QLN113" s="51"/>
      <c r="QLO113" s="51"/>
      <c r="QLP113" s="51"/>
      <c r="QLQ113" s="56"/>
      <c r="QLR113" s="57"/>
      <c r="QLS113" s="57"/>
      <c r="QLT113" s="58"/>
      <c r="QLU113" s="49"/>
      <c r="QLV113" s="50"/>
      <c r="QLW113" s="49"/>
      <c r="QLX113" s="109"/>
      <c r="QLY113" s="52"/>
      <c r="QLZ113" s="52"/>
      <c r="QMA113" s="55"/>
      <c r="QMB113" s="55"/>
      <c r="QMC113" s="55"/>
      <c r="QMD113" s="51"/>
      <c r="QME113" s="51"/>
      <c r="QMF113" s="51"/>
      <c r="QMG113" s="56"/>
      <c r="QMH113" s="57"/>
      <c r="QMI113" s="57"/>
      <c r="QMJ113" s="58"/>
      <c r="QMK113" s="49"/>
      <c r="QML113" s="50"/>
      <c r="QMM113" s="49"/>
      <c r="QMN113" s="109"/>
      <c r="QMO113" s="52"/>
      <c r="QMP113" s="52"/>
      <c r="QMQ113" s="55"/>
      <c r="QMR113" s="55"/>
      <c r="QMS113" s="55"/>
      <c r="QMT113" s="51"/>
      <c r="QMU113" s="51"/>
      <c r="QMV113" s="51"/>
      <c r="QMW113" s="56"/>
      <c r="QMX113" s="57"/>
      <c r="QMY113" s="57"/>
      <c r="QMZ113" s="58"/>
      <c r="QNA113" s="49"/>
      <c r="QNB113" s="50"/>
      <c r="QNC113" s="49"/>
      <c r="QND113" s="109"/>
      <c r="QNE113" s="52"/>
      <c r="QNF113" s="52"/>
      <c r="QNG113" s="55"/>
      <c r="QNH113" s="55"/>
      <c r="QNI113" s="55"/>
      <c r="QNJ113" s="51"/>
      <c r="QNK113" s="51"/>
      <c r="QNL113" s="51"/>
      <c r="QNM113" s="56"/>
      <c r="QNN113" s="57"/>
      <c r="QNO113" s="57"/>
      <c r="QNP113" s="58"/>
      <c r="QNQ113" s="49"/>
      <c r="QNR113" s="50"/>
      <c r="QNS113" s="49"/>
      <c r="QNT113" s="109"/>
      <c r="QNU113" s="52"/>
      <c r="QNV113" s="52"/>
      <c r="QNW113" s="55"/>
      <c r="QNX113" s="55"/>
      <c r="QNY113" s="55"/>
      <c r="QNZ113" s="51"/>
      <c r="QOA113" s="51"/>
      <c r="QOB113" s="51"/>
      <c r="QOC113" s="56"/>
      <c r="QOD113" s="57"/>
      <c r="QOE113" s="57"/>
      <c r="QOF113" s="58"/>
      <c r="QOG113" s="49"/>
      <c r="QOH113" s="50"/>
      <c r="QOI113" s="49"/>
      <c r="QOJ113" s="109"/>
      <c r="QOK113" s="52"/>
      <c r="QOL113" s="52"/>
      <c r="QOM113" s="55"/>
      <c r="QON113" s="55"/>
      <c r="QOO113" s="55"/>
      <c r="QOP113" s="51"/>
      <c r="QOQ113" s="51"/>
      <c r="QOR113" s="51"/>
      <c r="QOS113" s="56"/>
      <c r="QOT113" s="57"/>
      <c r="QOU113" s="57"/>
      <c r="QOV113" s="58"/>
      <c r="QOW113" s="49"/>
      <c r="QOX113" s="50"/>
      <c r="QOY113" s="49"/>
      <c r="QOZ113" s="109"/>
      <c r="QPA113" s="52"/>
      <c r="QPB113" s="52"/>
      <c r="QPC113" s="55"/>
      <c r="QPD113" s="55"/>
      <c r="QPE113" s="55"/>
      <c r="QPF113" s="51"/>
      <c r="QPG113" s="51"/>
      <c r="QPH113" s="51"/>
      <c r="QPI113" s="56"/>
      <c r="QPJ113" s="57"/>
      <c r="QPK113" s="57"/>
      <c r="QPL113" s="58"/>
      <c r="QPM113" s="49"/>
      <c r="QPN113" s="50"/>
      <c r="QPO113" s="49"/>
      <c r="QPP113" s="109"/>
      <c r="QPQ113" s="52"/>
      <c r="QPR113" s="52"/>
      <c r="QPS113" s="55"/>
      <c r="QPT113" s="55"/>
      <c r="QPU113" s="55"/>
      <c r="QPV113" s="51"/>
      <c r="QPW113" s="51"/>
      <c r="QPX113" s="51"/>
      <c r="QPY113" s="56"/>
      <c r="QPZ113" s="57"/>
      <c r="QQA113" s="57"/>
      <c r="QQB113" s="58"/>
      <c r="QQC113" s="49"/>
      <c r="QQD113" s="50"/>
      <c r="QQE113" s="49"/>
      <c r="QQF113" s="109"/>
      <c r="QQG113" s="52"/>
      <c r="QQH113" s="52"/>
      <c r="QQI113" s="55"/>
      <c r="QQJ113" s="55"/>
      <c r="QQK113" s="55"/>
      <c r="QQL113" s="51"/>
      <c r="QQM113" s="51"/>
      <c r="QQN113" s="51"/>
      <c r="QQO113" s="56"/>
      <c r="QQP113" s="57"/>
      <c r="QQQ113" s="57"/>
      <c r="QQR113" s="58"/>
      <c r="QQS113" s="49"/>
      <c r="QQT113" s="50"/>
      <c r="QQU113" s="49"/>
      <c r="QQV113" s="109"/>
      <c r="QQW113" s="52"/>
      <c r="QQX113" s="52"/>
      <c r="QQY113" s="55"/>
      <c r="QQZ113" s="55"/>
      <c r="QRA113" s="55"/>
      <c r="QRB113" s="51"/>
      <c r="QRC113" s="51"/>
      <c r="QRD113" s="51"/>
      <c r="QRE113" s="56"/>
      <c r="QRF113" s="57"/>
      <c r="QRG113" s="57"/>
      <c r="QRH113" s="58"/>
      <c r="QRI113" s="49"/>
      <c r="QRJ113" s="50"/>
      <c r="QRK113" s="49"/>
      <c r="QRL113" s="109"/>
      <c r="QRM113" s="52"/>
      <c r="QRN113" s="52"/>
      <c r="QRO113" s="55"/>
      <c r="QRP113" s="55"/>
      <c r="QRQ113" s="55"/>
      <c r="QRR113" s="51"/>
      <c r="QRS113" s="51"/>
      <c r="QRT113" s="51"/>
      <c r="QRU113" s="56"/>
      <c r="QRV113" s="57"/>
      <c r="QRW113" s="57"/>
      <c r="QRX113" s="58"/>
      <c r="QRY113" s="49"/>
      <c r="QRZ113" s="50"/>
      <c r="QSA113" s="49"/>
      <c r="QSB113" s="109"/>
      <c r="QSC113" s="52"/>
      <c r="QSD113" s="52"/>
      <c r="QSE113" s="55"/>
      <c r="QSF113" s="55"/>
      <c r="QSG113" s="55"/>
      <c r="QSH113" s="51"/>
      <c r="QSI113" s="51"/>
      <c r="QSJ113" s="51"/>
      <c r="QSK113" s="56"/>
      <c r="QSL113" s="57"/>
      <c r="QSM113" s="57"/>
      <c r="QSN113" s="58"/>
      <c r="QSO113" s="49"/>
      <c r="QSP113" s="50"/>
      <c r="QSQ113" s="49"/>
      <c r="QSR113" s="109"/>
      <c r="QSS113" s="52"/>
      <c r="QST113" s="52"/>
      <c r="QSU113" s="55"/>
      <c r="QSV113" s="55"/>
      <c r="QSW113" s="55"/>
      <c r="QSX113" s="51"/>
      <c r="QSY113" s="51"/>
      <c r="QSZ113" s="51"/>
      <c r="QTA113" s="56"/>
      <c r="QTB113" s="57"/>
      <c r="QTC113" s="57"/>
      <c r="QTD113" s="58"/>
      <c r="QTE113" s="49"/>
      <c r="QTF113" s="50"/>
      <c r="QTG113" s="49"/>
      <c r="QTH113" s="109"/>
      <c r="QTI113" s="52"/>
      <c r="QTJ113" s="52"/>
      <c r="QTK113" s="55"/>
      <c r="QTL113" s="55"/>
      <c r="QTM113" s="55"/>
      <c r="QTN113" s="51"/>
      <c r="QTO113" s="51"/>
      <c r="QTP113" s="51"/>
      <c r="QTQ113" s="56"/>
      <c r="QTR113" s="57"/>
      <c r="QTS113" s="57"/>
      <c r="QTT113" s="58"/>
      <c r="QTU113" s="49"/>
      <c r="QTV113" s="50"/>
      <c r="QTW113" s="49"/>
      <c r="QTX113" s="109"/>
      <c r="QTY113" s="52"/>
      <c r="QTZ113" s="52"/>
      <c r="QUA113" s="55"/>
      <c r="QUB113" s="55"/>
      <c r="QUC113" s="55"/>
      <c r="QUD113" s="51"/>
      <c r="QUE113" s="51"/>
      <c r="QUF113" s="51"/>
      <c r="QUG113" s="56"/>
      <c r="QUH113" s="57"/>
      <c r="QUI113" s="57"/>
      <c r="QUJ113" s="58"/>
      <c r="QUK113" s="49"/>
      <c r="QUL113" s="50"/>
      <c r="QUM113" s="49"/>
      <c r="QUN113" s="109"/>
      <c r="QUO113" s="52"/>
      <c r="QUP113" s="52"/>
      <c r="QUQ113" s="55"/>
      <c r="QUR113" s="55"/>
      <c r="QUS113" s="55"/>
      <c r="QUT113" s="51"/>
      <c r="QUU113" s="51"/>
      <c r="QUV113" s="51"/>
      <c r="QUW113" s="56"/>
      <c r="QUX113" s="57"/>
      <c r="QUY113" s="57"/>
      <c r="QUZ113" s="58"/>
      <c r="QVA113" s="49"/>
      <c r="QVB113" s="50"/>
      <c r="QVC113" s="49"/>
      <c r="QVD113" s="109"/>
      <c r="QVE113" s="52"/>
      <c r="QVF113" s="52"/>
      <c r="QVG113" s="55"/>
      <c r="QVH113" s="55"/>
      <c r="QVI113" s="55"/>
      <c r="QVJ113" s="51"/>
      <c r="QVK113" s="51"/>
      <c r="QVL113" s="51"/>
      <c r="QVM113" s="56"/>
      <c r="QVN113" s="57"/>
      <c r="QVO113" s="57"/>
      <c r="QVP113" s="58"/>
      <c r="QVQ113" s="49"/>
      <c r="QVR113" s="50"/>
      <c r="QVS113" s="49"/>
      <c r="QVT113" s="109"/>
      <c r="QVU113" s="52"/>
      <c r="QVV113" s="52"/>
      <c r="QVW113" s="55"/>
      <c r="QVX113" s="55"/>
      <c r="QVY113" s="55"/>
      <c r="QVZ113" s="51"/>
      <c r="QWA113" s="51"/>
      <c r="QWB113" s="51"/>
      <c r="QWC113" s="56"/>
      <c r="QWD113" s="57"/>
      <c r="QWE113" s="57"/>
      <c r="QWF113" s="58"/>
      <c r="QWG113" s="49"/>
      <c r="QWH113" s="50"/>
      <c r="QWI113" s="49"/>
      <c r="QWJ113" s="109"/>
      <c r="QWK113" s="52"/>
      <c r="QWL113" s="52"/>
      <c r="QWM113" s="55"/>
      <c r="QWN113" s="55"/>
      <c r="QWO113" s="55"/>
      <c r="QWP113" s="51"/>
      <c r="QWQ113" s="51"/>
      <c r="QWR113" s="51"/>
      <c r="QWS113" s="56"/>
      <c r="QWT113" s="57"/>
      <c r="QWU113" s="57"/>
      <c r="QWV113" s="58"/>
      <c r="QWW113" s="49"/>
      <c r="QWX113" s="50"/>
      <c r="QWY113" s="49"/>
      <c r="QWZ113" s="109"/>
      <c r="QXA113" s="52"/>
      <c r="QXB113" s="52"/>
      <c r="QXC113" s="55"/>
      <c r="QXD113" s="55"/>
      <c r="QXE113" s="55"/>
      <c r="QXF113" s="51"/>
      <c r="QXG113" s="51"/>
      <c r="QXH113" s="51"/>
      <c r="QXI113" s="56"/>
      <c r="QXJ113" s="57"/>
      <c r="QXK113" s="57"/>
      <c r="QXL113" s="58"/>
      <c r="QXM113" s="49"/>
      <c r="QXN113" s="50"/>
      <c r="QXO113" s="49"/>
      <c r="QXP113" s="109"/>
      <c r="QXQ113" s="52"/>
      <c r="QXR113" s="52"/>
      <c r="QXS113" s="55"/>
      <c r="QXT113" s="55"/>
      <c r="QXU113" s="55"/>
      <c r="QXV113" s="51"/>
      <c r="QXW113" s="51"/>
      <c r="QXX113" s="51"/>
      <c r="QXY113" s="56"/>
      <c r="QXZ113" s="57"/>
      <c r="QYA113" s="57"/>
      <c r="QYB113" s="58"/>
      <c r="QYC113" s="49"/>
      <c r="QYD113" s="50"/>
      <c r="QYE113" s="49"/>
      <c r="QYF113" s="109"/>
      <c r="QYG113" s="52"/>
      <c r="QYH113" s="52"/>
      <c r="QYI113" s="55"/>
      <c r="QYJ113" s="55"/>
      <c r="QYK113" s="55"/>
      <c r="QYL113" s="51"/>
      <c r="QYM113" s="51"/>
      <c r="QYN113" s="51"/>
      <c r="QYO113" s="56"/>
      <c r="QYP113" s="57"/>
      <c r="QYQ113" s="57"/>
      <c r="QYR113" s="58"/>
      <c r="QYS113" s="49"/>
      <c r="QYT113" s="50"/>
      <c r="QYU113" s="49"/>
      <c r="QYV113" s="109"/>
      <c r="QYW113" s="52"/>
      <c r="QYX113" s="52"/>
      <c r="QYY113" s="55"/>
      <c r="QYZ113" s="55"/>
      <c r="QZA113" s="55"/>
      <c r="QZB113" s="51"/>
      <c r="QZC113" s="51"/>
      <c r="QZD113" s="51"/>
      <c r="QZE113" s="56"/>
      <c r="QZF113" s="57"/>
      <c r="QZG113" s="57"/>
      <c r="QZH113" s="58"/>
      <c r="QZI113" s="49"/>
      <c r="QZJ113" s="50"/>
      <c r="QZK113" s="49"/>
      <c r="QZL113" s="109"/>
      <c r="QZM113" s="52"/>
      <c r="QZN113" s="52"/>
      <c r="QZO113" s="55"/>
      <c r="QZP113" s="55"/>
      <c r="QZQ113" s="55"/>
      <c r="QZR113" s="51"/>
      <c r="QZS113" s="51"/>
      <c r="QZT113" s="51"/>
      <c r="QZU113" s="56"/>
      <c r="QZV113" s="57"/>
      <c r="QZW113" s="57"/>
      <c r="QZX113" s="58"/>
      <c r="QZY113" s="49"/>
      <c r="QZZ113" s="50"/>
      <c r="RAA113" s="49"/>
      <c r="RAB113" s="109"/>
      <c r="RAC113" s="52"/>
      <c r="RAD113" s="52"/>
      <c r="RAE113" s="55"/>
      <c r="RAF113" s="55"/>
      <c r="RAG113" s="55"/>
      <c r="RAH113" s="51"/>
      <c r="RAI113" s="51"/>
      <c r="RAJ113" s="51"/>
      <c r="RAK113" s="56"/>
      <c r="RAL113" s="57"/>
      <c r="RAM113" s="57"/>
      <c r="RAN113" s="58"/>
      <c r="RAO113" s="49"/>
      <c r="RAP113" s="50"/>
      <c r="RAQ113" s="49"/>
      <c r="RAR113" s="109"/>
      <c r="RAS113" s="52"/>
      <c r="RAT113" s="52"/>
      <c r="RAU113" s="55"/>
      <c r="RAV113" s="55"/>
      <c r="RAW113" s="55"/>
      <c r="RAX113" s="51"/>
      <c r="RAY113" s="51"/>
      <c r="RAZ113" s="51"/>
      <c r="RBA113" s="56"/>
      <c r="RBB113" s="57"/>
      <c r="RBC113" s="57"/>
      <c r="RBD113" s="58"/>
      <c r="RBE113" s="49"/>
      <c r="RBF113" s="50"/>
      <c r="RBG113" s="49"/>
      <c r="RBH113" s="109"/>
      <c r="RBI113" s="52"/>
      <c r="RBJ113" s="52"/>
      <c r="RBK113" s="55"/>
      <c r="RBL113" s="55"/>
      <c r="RBM113" s="55"/>
      <c r="RBN113" s="51"/>
      <c r="RBO113" s="51"/>
      <c r="RBP113" s="51"/>
      <c r="RBQ113" s="56"/>
      <c r="RBR113" s="57"/>
      <c r="RBS113" s="57"/>
      <c r="RBT113" s="58"/>
      <c r="RBU113" s="49"/>
      <c r="RBV113" s="50"/>
      <c r="RBW113" s="49"/>
      <c r="RBX113" s="109"/>
      <c r="RBY113" s="52"/>
      <c r="RBZ113" s="52"/>
      <c r="RCA113" s="55"/>
      <c r="RCB113" s="55"/>
      <c r="RCC113" s="55"/>
      <c r="RCD113" s="51"/>
      <c r="RCE113" s="51"/>
      <c r="RCF113" s="51"/>
      <c r="RCG113" s="56"/>
      <c r="RCH113" s="57"/>
      <c r="RCI113" s="57"/>
      <c r="RCJ113" s="58"/>
      <c r="RCK113" s="49"/>
      <c r="RCL113" s="50"/>
      <c r="RCM113" s="49"/>
      <c r="RCN113" s="109"/>
      <c r="RCO113" s="52"/>
      <c r="RCP113" s="52"/>
      <c r="RCQ113" s="55"/>
      <c r="RCR113" s="55"/>
      <c r="RCS113" s="55"/>
      <c r="RCT113" s="51"/>
      <c r="RCU113" s="51"/>
      <c r="RCV113" s="51"/>
      <c r="RCW113" s="56"/>
      <c r="RCX113" s="57"/>
      <c r="RCY113" s="57"/>
      <c r="RCZ113" s="58"/>
      <c r="RDA113" s="49"/>
      <c r="RDB113" s="50"/>
      <c r="RDC113" s="49"/>
      <c r="RDD113" s="109"/>
      <c r="RDE113" s="52"/>
      <c r="RDF113" s="52"/>
      <c r="RDG113" s="55"/>
      <c r="RDH113" s="55"/>
      <c r="RDI113" s="55"/>
      <c r="RDJ113" s="51"/>
      <c r="RDK113" s="51"/>
      <c r="RDL113" s="51"/>
      <c r="RDM113" s="56"/>
      <c r="RDN113" s="57"/>
      <c r="RDO113" s="57"/>
      <c r="RDP113" s="58"/>
      <c r="RDQ113" s="49"/>
      <c r="RDR113" s="50"/>
      <c r="RDS113" s="49"/>
      <c r="RDT113" s="109"/>
      <c r="RDU113" s="52"/>
      <c r="RDV113" s="52"/>
      <c r="RDW113" s="55"/>
      <c r="RDX113" s="55"/>
      <c r="RDY113" s="55"/>
      <c r="RDZ113" s="51"/>
      <c r="REA113" s="51"/>
      <c r="REB113" s="51"/>
      <c r="REC113" s="56"/>
      <c r="RED113" s="57"/>
      <c r="REE113" s="57"/>
      <c r="REF113" s="58"/>
      <c r="REG113" s="49"/>
      <c r="REH113" s="50"/>
      <c r="REI113" s="49"/>
      <c r="REJ113" s="109"/>
      <c r="REK113" s="52"/>
      <c r="REL113" s="52"/>
      <c r="REM113" s="55"/>
      <c r="REN113" s="55"/>
      <c r="REO113" s="55"/>
      <c r="REP113" s="51"/>
      <c r="REQ113" s="51"/>
      <c r="RER113" s="51"/>
      <c r="RES113" s="56"/>
      <c r="RET113" s="57"/>
      <c r="REU113" s="57"/>
      <c r="REV113" s="58"/>
      <c r="REW113" s="49"/>
      <c r="REX113" s="50"/>
      <c r="REY113" s="49"/>
      <c r="REZ113" s="109"/>
      <c r="RFA113" s="52"/>
      <c r="RFB113" s="52"/>
      <c r="RFC113" s="55"/>
      <c r="RFD113" s="55"/>
      <c r="RFE113" s="55"/>
      <c r="RFF113" s="51"/>
      <c r="RFG113" s="51"/>
      <c r="RFH113" s="51"/>
      <c r="RFI113" s="56"/>
      <c r="RFJ113" s="57"/>
      <c r="RFK113" s="57"/>
      <c r="RFL113" s="58"/>
      <c r="RFM113" s="49"/>
      <c r="RFN113" s="50"/>
      <c r="RFO113" s="49"/>
      <c r="RFP113" s="109"/>
      <c r="RFQ113" s="52"/>
      <c r="RFR113" s="52"/>
      <c r="RFS113" s="55"/>
      <c r="RFT113" s="55"/>
      <c r="RFU113" s="55"/>
      <c r="RFV113" s="51"/>
      <c r="RFW113" s="51"/>
      <c r="RFX113" s="51"/>
      <c r="RFY113" s="56"/>
      <c r="RFZ113" s="57"/>
      <c r="RGA113" s="57"/>
      <c r="RGB113" s="58"/>
      <c r="RGC113" s="49"/>
      <c r="RGD113" s="50"/>
      <c r="RGE113" s="49"/>
      <c r="RGF113" s="109"/>
      <c r="RGG113" s="52"/>
      <c r="RGH113" s="52"/>
      <c r="RGI113" s="55"/>
      <c r="RGJ113" s="55"/>
      <c r="RGK113" s="55"/>
      <c r="RGL113" s="51"/>
      <c r="RGM113" s="51"/>
      <c r="RGN113" s="51"/>
      <c r="RGO113" s="56"/>
      <c r="RGP113" s="57"/>
      <c r="RGQ113" s="57"/>
      <c r="RGR113" s="58"/>
      <c r="RGS113" s="49"/>
      <c r="RGT113" s="50"/>
      <c r="RGU113" s="49"/>
      <c r="RGV113" s="109"/>
      <c r="RGW113" s="52"/>
      <c r="RGX113" s="52"/>
      <c r="RGY113" s="55"/>
      <c r="RGZ113" s="55"/>
      <c r="RHA113" s="55"/>
      <c r="RHB113" s="51"/>
      <c r="RHC113" s="51"/>
      <c r="RHD113" s="51"/>
      <c r="RHE113" s="56"/>
      <c r="RHF113" s="57"/>
      <c r="RHG113" s="57"/>
      <c r="RHH113" s="58"/>
      <c r="RHI113" s="49"/>
      <c r="RHJ113" s="50"/>
      <c r="RHK113" s="49"/>
      <c r="RHL113" s="109"/>
      <c r="RHM113" s="52"/>
      <c r="RHN113" s="52"/>
      <c r="RHO113" s="55"/>
      <c r="RHP113" s="55"/>
      <c r="RHQ113" s="55"/>
      <c r="RHR113" s="51"/>
      <c r="RHS113" s="51"/>
      <c r="RHT113" s="51"/>
      <c r="RHU113" s="56"/>
      <c r="RHV113" s="57"/>
      <c r="RHW113" s="57"/>
      <c r="RHX113" s="58"/>
      <c r="RHY113" s="49"/>
      <c r="RHZ113" s="50"/>
      <c r="RIA113" s="49"/>
      <c r="RIB113" s="109"/>
      <c r="RIC113" s="52"/>
      <c r="RID113" s="52"/>
      <c r="RIE113" s="55"/>
      <c r="RIF113" s="55"/>
      <c r="RIG113" s="55"/>
      <c r="RIH113" s="51"/>
      <c r="RII113" s="51"/>
      <c r="RIJ113" s="51"/>
      <c r="RIK113" s="56"/>
      <c r="RIL113" s="57"/>
      <c r="RIM113" s="57"/>
      <c r="RIN113" s="58"/>
      <c r="RIO113" s="49"/>
      <c r="RIP113" s="50"/>
      <c r="RIQ113" s="49"/>
      <c r="RIR113" s="109"/>
      <c r="RIS113" s="52"/>
      <c r="RIT113" s="52"/>
      <c r="RIU113" s="55"/>
      <c r="RIV113" s="55"/>
      <c r="RIW113" s="55"/>
      <c r="RIX113" s="51"/>
      <c r="RIY113" s="51"/>
      <c r="RIZ113" s="51"/>
      <c r="RJA113" s="56"/>
      <c r="RJB113" s="57"/>
      <c r="RJC113" s="57"/>
      <c r="RJD113" s="58"/>
      <c r="RJE113" s="49"/>
      <c r="RJF113" s="50"/>
      <c r="RJG113" s="49"/>
      <c r="RJH113" s="109"/>
      <c r="RJI113" s="52"/>
      <c r="RJJ113" s="52"/>
      <c r="RJK113" s="55"/>
      <c r="RJL113" s="55"/>
      <c r="RJM113" s="55"/>
      <c r="RJN113" s="51"/>
      <c r="RJO113" s="51"/>
      <c r="RJP113" s="51"/>
      <c r="RJQ113" s="56"/>
      <c r="RJR113" s="57"/>
      <c r="RJS113" s="57"/>
      <c r="RJT113" s="58"/>
      <c r="RJU113" s="49"/>
      <c r="RJV113" s="50"/>
      <c r="RJW113" s="49"/>
      <c r="RJX113" s="109"/>
      <c r="RJY113" s="52"/>
      <c r="RJZ113" s="52"/>
      <c r="RKA113" s="55"/>
      <c r="RKB113" s="55"/>
      <c r="RKC113" s="55"/>
      <c r="RKD113" s="51"/>
      <c r="RKE113" s="51"/>
      <c r="RKF113" s="51"/>
      <c r="RKG113" s="56"/>
      <c r="RKH113" s="57"/>
      <c r="RKI113" s="57"/>
      <c r="RKJ113" s="58"/>
      <c r="RKK113" s="49"/>
      <c r="RKL113" s="50"/>
      <c r="RKM113" s="49"/>
      <c r="RKN113" s="109"/>
      <c r="RKO113" s="52"/>
      <c r="RKP113" s="52"/>
      <c r="RKQ113" s="55"/>
      <c r="RKR113" s="55"/>
      <c r="RKS113" s="55"/>
      <c r="RKT113" s="51"/>
      <c r="RKU113" s="51"/>
      <c r="RKV113" s="51"/>
      <c r="RKW113" s="56"/>
      <c r="RKX113" s="57"/>
      <c r="RKY113" s="57"/>
      <c r="RKZ113" s="58"/>
      <c r="RLA113" s="49"/>
      <c r="RLB113" s="50"/>
      <c r="RLC113" s="49"/>
      <c r="RLD113" s="109"/>
      <c r="RLE113" s="52"/>
      <c r="RLF113" s="52"/>
      <c r="RLG113" s="55"/>
      <c r="RLH113" s="55"/>
      <c r="RLI113" s="55"/>
      <c r="RLJ113" s="51"/>
      <c r="RLK113" s="51"/>
      <c r="RLL113" s="51"/>
      <c r="RLM113" s="56"/>
      <c r="RLN113" s="57"/>
      <c r="RLO113" s="57"/>
      <c r="RLP113" s="58"/>
      <c r="RLQ113" s="49"/>
      <c r="RLR113" s="50"/>
      <c r="RLS113" s="49"/>
      <c r="RLT113" s="109"/>
      <c r="RLU113" s="52"/>
      <c r="RLV113" s="52"/>
      <c r="RLW113" s="55"/>
      <c r="RLX113" s="55"/>
      <c r="RLY113" s="55"/>
      <c r="RLZ113" s="51"/>
      <c r="RMA113" s="51"/>
      <c r="RMB113" s="51"/>
      <c r="RMC113" s="56"/>
      <c r="RMD113" s="57"/>
      <c r="RME113" s="57"/>
      <c r="RMF113" s="58"/>
      <c r="RMG113" s="49"/>
      <c r="RMH113" s="50"/>
      <c r="RMI113" s="49"/>
      <c r="RMJ113" s="109"/>
      <c r="RMK113" s="52"/>
      <c r="RML113" s="52"/>
      <c r="RMM113" s="55"/>
      <c r="RMN113" s="55"/>
      <c r="RMO113" s="55"/>
      <c r="RMP113" s="51"/>
      <c r="RMQ113" s="51"/>
      <c r="RMR113" s="51"/>
      <c r="RMS113" s="56"/>
      <c r="RMT113" s="57"/>
      <c r="RMU113" s="57"/>
      <c r="RMV113" s="58"/>
      <c r="RMW113" s="49"/>
      <c r="RMX113" s="50"/>
      <c r="RMY113" s="49"/>
      <c r="RMZ113" s="109"/>
      <c r="RNA113" s="52"/>
      <c r="RNB113" s="52"/>
      <c r="RNC113" s="55"/>
      <c r="RND113" s="55"/>
      <c r="RNE113" s="55"/>
      <c r="RNF113" s="51"/>
      <c r="RNG113" s="51"/>
      <c r="RNH113" s="51"/>
      <c r="RNI113" s="56"/>
      <c r="RNJ113" s="57"/>
      <c r="RNK113" s="57"/>
      <c r="RNL113" s="58"/>
      <c r="RNM113" s="49"/>
      <c r="RNN113" s="50"/>
      <c r="RNO113" s="49"/>
      <c r="RNP113" s="109"/>
      <c r="RNQ113" s="52"/>
      <c r="RNR113" s="52"/>
      <c r="RNS113" s="55"/>
      <c r="RNT113" s="55"/>
      <c r="RNU113" s="55"/>
      <c r="RNV113" s="51"/>
      <c r="RNW113" s="51"/>
      <c r="RNX113" s="51"/>
      <c r="RNY113" s="56"/>
      <c r="RNZ113" s="57"/>
      <c r="ROA113" s="57"/>
      <c r="ROB113" s="58"/>
      <c r="ROC113" s="49"/>
      <c r="ROD113" s="50"/>
      <c r="ROE113" s="49"/>
      <c r="ROF113" s="109"/>
      <c r="ROG113" s="52"/>
      <c r="ROH113" s="52"/>
      <c r="ROI113" s="55"/>
      <c r="ROJ113" s="55"/>
      <c r="ROK113" s="55"/>
      <c r="ROL113" s="51"/>
      <c r="ROM113" s="51"/>
      <c r="RON113" s="51"/>
      <c r="ROO113" s="56"/>
      <c r="ROP113" s="57"/>
      <c r="ROQ113" s="57"/>
      <c r="ROR113" s="58"/>
      <c r="ROS113" s="49"/>
      <c r="ROT113" s="50"/>
      <c r="ROU113" s="49"/>
      <c r="ROV113" s="109"/>
      <c r="ROW113" s="52"/>
      <c r="ROX113" s="52"/>
      <c r="ROY113" s="55"/>
      <c r="ROZ113" s="55"/>
      <c r="RPA113" s="55"/>
      <c r="RPB113" s="51"/>
      <c r="RPC113" s="51"/>
      <c r="RPD113" s="51"/>
      <c r="RPE113" s="56"/>
      <c r="RPF113" s="57"/>
      <c r="RPG113" s="57"/>
      <c r="RPH113" s="58"/>
      <c r="RPI113" s="49"/>
      <c r="RPJ113" s="50"/>
      <c r="RPK113" s="49"/>
      <c r="RPL113" s="109"/>
      <c r="RPM113" s="52"/>
      <c r="RPN113" s="52"/>
      <c r="RPO113" s="55"/>
      <c r="RPP113" s="55"/>
      <c r="RPQ113" s="55"/>
      <c r="RPR113" s="51"/>
      <c r="RPS113" s="51"/>
      <c r="RPT113" s="51"/>
      <c r="RPU113" s="56"/>
      <c r="RPV113" s="57"/>
      <c r="RPW113" s="57"/>
      <c r="RPX113" s="58"/>
      <c r="RPY113" s="49"/>
      <c r="RPZ113" s="50"/>
      <c r="RQA113" s="49"/>
      <c r="RQB113" s="109"/>
      <c r="RQC113" s="52"/>
      <c r="RQD113" s="52"/>
      <c r="RQE113" s="55"/>
      <c r="RQF113" s="55"/>
      <c r="RQG113" s="55"/>
      <c r="RQH113" s="51"/>
      <c r="RQI113" s="51"/>
      <c r="RQJ113" s="51"/>
      <c r="RQK113" s="56"/>
      <c r="RQL113" s="57"/>
      <c r="RQM113" s="57"/>
      <c r="RQN113" s="58"/>
      <c r="RQO113" s="49"/>
      <c r="RQP113" s="50"/>
      <c r="RQQ113" s="49"/>
      <c r="RQR113" s="109"/>
      <c r="RQS113" s="52"/>
      <c r="RQT113" s="52"/>
      <c r="RQU113" s="55"/>
      <c r="RQV113" s="55"/>
      <c r="RQW113" s="55"/>
      <c r="RQX113" s="51"/>
      <c r="RQY113" s="51"/>
      <c r="RQZ113" s="51"/>
      <c r="RRA113" s="56"/>
      <c r="RRB113" s="57"/>
      <c r="RRC113" s="57"/>
      <c r="RRD113" s="58"/>
      <c r="RRE113" s="49"/>
      <c r="RRF113" s="50"/>
      <c r="RRG113" s="49"/>
      <c r="RRH113" s="109"/>
      <c r="RRI113" s="52"/>
      <c r="RRJ113" s="52"/>
      <c r="RRK113" s="55"/>
      <c r="RRL113" s="55"/>
      <c r="RRM113" s="55"/>
      <c r="RRN113" s="51"/>
      <c r="RRO113" s="51"/>
      <c r="RRP113" s="51"/>
      <c r="RRQ113" s="56"/>
      <c r="RRR113" s="57"/>
      <c r="RRS113" s="57"/>
      <c r="RRT113" s="58"/>
      <c r="RRU113" s="49"/>
      <c r="RRV113" s="50"/>
      <c r="RRW113" s="49"/>
      <c r="RRX113" s="109"/>
      <c r="RRY113" s="52"/>
      <c r="RRZ113" s="52"/>
      <c r="RSA113" s="55"/>
      <c r="RSB113" s="55"/>
      <c r="RSC113" s="55"/>
      <c r="RSD113" s="51"/>
      <c r="RSE113" s="51"/>
      <c r="RSF113" s="51"/>
      <c r="RSG113" s="56"/>
      <c r="RSH113" s="57"/>
      <c r="RSI113" s="57"/>
      <c r="RSJ113" s="58"/>
      <c r="RSK113" s="49"/>
      <c r="RSL113" s="50"/>
      <c r="RSM113" s="49"/>
      <c r="RSN113" s="109"/>
      <c r="RSO113" s="52"/>
      <c r="RSP113" s="52"/>
      <c r="RSQ113" s="55"/>
      <c r="RSR113" s="55"/>
      <c r="RSS113" s="55"/>
      <c r="RST113" s="51"/>
      <c r="RSU113" s="51"/>
      <c r="RSV113" s="51"/>
      <c r="RSW113" s="56"/>
      <c r="RSX113" s="57"/>
      <c r="RSY113" s="57"/>
      <c r="RSZ113" s="58"/>
      <c r="RTA113" s="49"/>
      <c r="RTB113" s="50"/>
      <c r="RTC113" s="49"/>
      <c r="RTD113" s="109"/>
      <c r="RTE113" s="52"/>
      <c r="RTF113" s="52"/>
      <c r="RTG113" s="55"/>
      <c r="RTH113" s="55"/>
      <c r="RTI113" s="55"/>
      <c r="RTJ113" s="51"/>
      <c r="RTK113" s="51"/>
      <c r="RTL113" s="51"/>
      <c r="RTM113" s="56"/>
      <c r="RTN113" s="57"/>
      <c r="RTO113" s="57"/>
      <c r="RTP113" s="58"/>
      <c r="RTQ113" s="49"/>
      <c r="RTR113" s="50"/>
      <c r="RTS113" s="49"/>
      <c r="RTT113" s="109"/>
      <c r="RTU113" s="52"/>
      <c r="RTV113" s="52"/>
      <c r="RTW113" s="55"/>
      <c r="RTX113" s="55"/>
      <c r="RTY113" s="55"/>
      <c r="RTZ113" s="51"/>
      <c r="RUA113" s="51"/>
      <c r="RUB113" s="51"/>
      <c r="RUC113" s="56"/>
      <c r="RUD113" s="57"/>
      <c r="RUE113" s="57"/>
      <c r="RUF113" s="58"/>
      <c r="RUG113" s="49"/>
      <c r="RUH113" s="50"/>
      <c r="RUI113" s="49"/>
      <c r="RUJ113" s="109"/>
      <c r="RUK113" s="52"/>
      <c r="RUL113" s="52"/>
      <c r="RUM113" s="55"/>
      <c r="RUN113" s="55"/>
      <c r="RUO113" s="55"/>
      <c r="RUP113" s="51"/>
      <c r="RUQ113" s="51"/>
      <c r="RUR113" s="51"/>
      <c r="RUS113" s="56"/>
      <c r="RUT113" s="57"/>
      <c r="RUU113" s="57"/>
      <c r="RUV113" s="58"/>
      <c r="RUW113" s="49"/>
      <c r="RUX113" s="50"/>
      <c r="RUY113" s="49"/>
      <c r="RUZ113" s="109"/>
      <c r="RVA113" s="52"/>
      <c r="RVB113" s="52"/>
      <c r="RVC113" s="55"/>
      <c r="RVD113" s="55"/>
      <c r="RVE113" s="55"/>
      <c r="RVF113" s="51"/>
      <c r="RVG113" s="51"/>
      <c r="RVH113" s="51"/>
      <c r="RVI113" s="56"/>
      <c r="RVJ113" s="57"/>
      <c r="RVK113" s="57"/>
      <c r="RVL113" s="58"/>
      <c r="RVM113" s="49"/>
      <c r="RVN113" s="50"/>
      <c r="RVO113" s="49"/>
      <c r="RVP113" s="109"/>
      <c r="RVQ113" s="52"/>
      <c r="RVR113" s="52"/>
      <c r="RVS113" s="55"/>
      <c r="RVT113" s="55"/>
      <c r="RVU113" s="55"/>
      <c r="RVV113" s="51"/>
      <c r="RVW113" s="51"/>
      <c r="RVX113" s="51"/>
      <c r="RVY113" s="56"/>
      <c r="RVZ113" s="57"/>
      <c r="RWA113" s="57"/>
      <c r="RWB113" s="58"/>
      <c r="RWC113" s="49"/>
      <c r="RWD113" s="50"/>
      <c r="RWE113" s="49"/>
      <c r="RWF113" s="109"/>
      <c r="RWG113" s="52"/>
      <c r="RWH113" s="52"/>
      <c r="RWI113" s="55"/>
      <c r="RWJ113" s="55"/>
      <c r="RWK113" s="55"/>
      <c r="RWL113" s="51"/>
      <c r="RWM113" s="51"/>
      <c r="RWN113" s="51"/>
      <c r="RWO113" s="56"/>
      <c r="RWP113" s="57"/>
      <c r="RWQ113" s="57"/>
      <c r="RWR113" s="58"/>
      <c r="RWS113" s="49"/>
      <c r="RWT113" s="50"/>
      <c r="RWU113" s="49"/>
      <c r="RWV113" s="109"/>
      <c r="RWW113" s="52"/>
      <c r="RWX113" s="52"/>
      <c r="RWY113" s="55"/>
      <c r="RWZ113" s="55"/>
      <c r="RXA113" s="55"/>
      <c r="RXB113" s="51"/>
      <c r="RXC113" s="51"/>
      <c r="RXD113" s="51"/>
      <c r="RXE113" s="56"/>
      <c r="RXF113" s="57"/>
      <c r="RXG113" s="57"/>
      <c r="RXH113" s="58"/>
      <c r="RXI113" s="49"/>
      <c r="RXJ113" s="50"/>
      <c r="RXK113" s="49"/>
      <c r="RXL113" s="109"/>
      <c r="RXM113" s="52"/>
      <c r="RXN113" s="52"/>
      <c r="RXO113" s="55"/>
      <c r="RXP113" s="55"/>
      <c r="RXQ113" s="55"/>
      <c r="RXR113" s="51"/>
      <c r="RXS113" s="51"/>
      <c r="RXT113" s="51"/>
      <c r="RXU113" s="56"/>
      <c r="RXV113" s="57"/>
      <c r="RXW113" s="57"/>
      <c r="RXX113" s="58"/>
      <c r="RXY113" s="49"/>
      <c r="RXZ113" s="50"/>
      <c r="RYA113" s="49"/>
      <c r="RYB113" s="109"/>
      <c r="RYC113" s="52"/>
      <c r="RYD113" s="52"/>
      <c r="RYE113" s="55"/>
      <c r="RYF113" s="55"/>
      <c r="RYG113" s="55"/>
      <c r="RYH113" s="51"/>
      <c r="RYI113" s="51"/>
      <c r="RYJ113" s="51"/>
      <c r="RYK113" s="56"/>
      <c r="RYL113" s="57"/>
      <c r="RYM113" s="57"/>
      <c r="RYN113" s="58"/>
      <c r="RYO113" s="49"/>
      <c r="RYP113" s="50"/>
      <c r="RYQ113" s="49"/>
      <c r="RYR113" s="109"/>
      <c r="RYS113" s="52"/>
      <c r="RYT113" s="52"/>
      <c r="RYU113" s="55"/>
      <c r="RYV113" s="55"/>
      <c r="RYW113" s="55"/>
      <c r="RYX113" s="51"/>
      <c r="RYY113" s="51"/>
      <c r="RYZ113" s="51"/>
      <c r="RZA113" s="56"/>
      <c r="RZB113" s="57"/>
      <c r="RZC113" s="57"/>
      <c r="RZD113" s="58"/>
      <c r="RZE113" s="49"/>
      <c r="RZF113" s="50"/>
      <c r="RZG113" s="49"/>
      <c r="RZH113" s="109"/>
      <c r="RZI113" s="52"/>
      <c r="RZJ113" s="52"/>
      <c r="RZK113" s="55"/>
      <c r="RZL113" s="55"/>
      <c r="RZM113" s="55"/>
      <c r="RZN113" s="51"/>
      <c r="RZO113" s="51"/>
      <c r="RZP113" s="51"/>
      <c r="RZQ113" s="56"/>
      <c r="RZR113" s="57"/>
      <c r="RZS113" s="57"/>
      <c r="RZT113" s="58"/>
      <c r="RZU113" s="49"/>
      <c r="RZV113" s="50"/>
      <c r="RZW113" s="49"/>
      <c r="RZX113" s="109"/>
      <c r="RZY113" s="52"/>
      <c r="RZZ113" s="52"/>
      <c r="SAA113" s="55"/>
      <c r="SAB113" s="55"/>
      <c r="SAC113" s="55"/>
      <c r="SAD113" s="51"/>
      <c r="SAE113" s="51"/>
      <c r="SAF113" s="51"/>
      <c r="SAG113" s="56"/>
      <c r="SAH113" s="57"/>
      <c r="SAI113" s="57"/>
      <c r="SAJ113" s="58"/>
      <c r="SAK113" s="49"/>
      <c r="SAL113" s="50"/>
      <c r="SAM113" s="49"/>
      <c r="SAN113" s="109"/>
      <c r="SAO113" s="52"/>
      <c r="SAP113" s="52"/>
      <c r="SAQ113" s="55"/>
      <c r="SAR113" s="55"/>
      <c r="SAS113" s="55"/>
      <c r="SAT113" s="51"/>
      <c r="SAU113" s="51"/>
      <c r="SAV113" s="51"/>
      <c r="SAW113" s="56"/>
      <c r="SAX113" s="57"/>
      <c r="SAY113" s="57"/>
      <c r="SAZ113" s="58"/>
      <c r="SBA113" s="49"/>
      <c r="SBB113" s="50"/>
      <c r="SBC113" s="49"/>
      <c r="SBD113" s="109"/>
      <c r="SBE113" s="52"/>
      <c r="SBF113" s="52"/>
      <c r="SBG113" s="55"/>
      <c r="SBH113" s="55"/>
      <c r="SBI113" s="55"/>
      <c r="SBJ113" s="51"/>
      <c r="SBK113" s="51"/>
      <c r="SBL113" s="51"/>
      <c r="SBM113" s="56"/>
      <c r="SBN113" s="57"/>
      <c r="SBO113" s="57"/>
      <c r="SBP113" s="58"/>
      <c r="SBQ113" s="49"/>
      <c r="SBR113" s="50"/>
      <c r="SBS113" s="49"/>
      <c r="SBT113" s="109"/>
      <c r="SBU113" s="52"/>
      <c r="SBV113" s="52"/>
      <c r="SBW113" s="55"/>
      <c r="SBX113" s="55"/>
      <c r="SBY113" s="55"/>
      <c r="SBZ113" s="51"/>
      <c r="SCA113" s="51"/>
      <c r="SCB113" s="51"/>
      <c r="SCC113" s="56"/>
      <c r="SCD113" s="57"/>
      <c r="SCE113" s="57"/>
      <c r="SCF113" s="58"/>
      <c r="SCG113" s="49"/>
      <c r="SCH113" s="50"/>
      <c r="SCI113" s="49"/>
      <c r="SCJ113" s="109"/>
      <c r="SCK113" s="52"/>
      <c r="SCL113" s="52"/>
      <c r="SCM113" s="55"/>
      <c r="SCN113" s="55"/>
      <c r="SCO113" s="55"/>
      <c r="SCP113" s="51"/>
      <c r="SCQ113" s="51"/>
      <c r="SCR113" s="51"/>
      <c r="SCS113" s="56"/>
      <c r="SCT113" s="57"/>
      <c r="SCU113" s="57"/>
      <c r="SCV113" s="58"/>
      <c r="SCW113" s="49"/>
      <c r="SCX113" s="50"/>
      <c r="SCY113" s="49"/>
      <c r="SCZ113" s="109"/>
      <c r="SDA113" s="52"/>
      <c r="SDB113" s="52"/>
      <c r="SDC113" s="55"/>
      <c r="SDD113" s="55"/>
      <c r="SDE113" s="55"/>
      <c r="SDF113" s="51"/>
      <c r="SDG113" s="51"/>
      <c r="SDH113" s="51"/>
      <c r="SDI113" s="56"/>
      <c r="SDJ113" s="57"/>
      <c r="SDK113" s="57"/>
      <c r="SDL113" s="58"/>
      <c r="SDM113" s="49"/>
      <c r="SDN113" s="50"/>
      <c r="SDO113" s="49"/>
      <c r="SDP113" s="109"/>
      <c r="SDQ113" s="52"/>
      <c r="SDR113" s="52"/>
      <c r="SDS113" s="55"/>
      <c r="SDT113" s="55"/>
      <c r="SDU113" s="55"/>
      <c r="SDV113" s="51"/>
      <c r="SDW113" s="51"/>
      <c r="SDX113" s="51"/>
      <c r="SDY113" s="56"/>
      <c r="SDZ113" s="57"/>
      <c r="SEA113" s="57"/>
      <c r="SEB113" s="58"/>
      <c r="SEC113" s="49"/>
      <c r="SED113" s="50"/>
      <c r="SEE113" s="49"/>
      <c r="SEF113" s="109"/>
      <c r="SEG113" s="52"/>
      <c r="SEH113" s="52"/>
      <c r="SEI113" s="55"/>
      <c r="SEJ113" s="55"/>
      <c r="SEK113" s="55"/>
      <c r="SEL113" s="51"/>
      <c r="SEM113" s="51"/>
      <c r="SEN113" s="51"/>
      <c r="SEO113" s="56"/>
      <c r="SEP113" s="57"/>
      <c r="SEQ113" s="57"/>
      <c r="SER113" s="58"/>
      <c r="SES113" s="49"/>
      <c r="SET113" s="50"/>
      <c r="SEU113" s="49"/>
      <c r="SEV113" s="109"/>
      <c r="SEW113" s="52"/>
      <c r="SEX113" s="52"/>
      <c r="SEY113" s="55"/>
      <c r="SEZ113" s="55"/>
      <c r="SFA113" s="55"/>
      <c r="SFB113" s="51"/>
      <c r="SFC113" s="51"/>
      <c r="SFD113" s="51"/>
      <c r="SFE113" s="56"/>
      <c r="SFF113" s="57"/>
      <c r="SFG113" s="57"/>
      <c r="SFH113" s="58"/>
      <c r="SFI113" s="49"/>
      <c r="SFJ113" s="50"/>
      <c r="SFK113" s="49"/>
      <c r="SFL113" s="109"/>
      <c r="SFM113" s="52"/>
      <c r="SFN113" s="52"/>
      <c r="SFO113" s="55"/>
      <c r="SFP113" s="55"/>
      <c r="SFQ113" s="55"/>
      <c r="SFR113" s="51"/>
      <c r="SFS113" s="51"/>
      <c r="SFT113" s="51"/>
      <c r="SFU113" s="56"/>
      <c r="SFV113" s="57"/>
      <c r="SFW113" s="57"/>
      <c r="SFX113" s="58"/>
      <c r="SFY113" s="49"/>
      <c r="SFZ113" s="50"/>
      <c r="SGA113" s="49"/>
      <c r="SGB113" s="109"/>
      <c r="SGC113" s="52"/>
      <c r="SGD113" s="52"/>
      <c r="SGE113" s="55"/>
      <c r="SGF113" s="55"/>
      <c r="SGG113" s="55"/>
      <c r="SGH113" s="51"/>
      <c r="SGI113" s="51"/>
      <c r="SGJ113" s="51"/>
      <c r="SGK113" s="56"/>
      <c r="SGL113" s="57"/>
      <c r="SGM113" s="57"/>
      <c r="SGN113" s="58"/>
      <c r="SGO113" s="49"/>
      <c r="SGP113" s="50"/>
      <c r="SGQ113" s="49"/>
      <c r="SGR113" s="109"/>
      <c r="SGS113" s="52"/>
      <c r="SGT113" s="52"/>
      <c r="SGU113" s="55"/>
      <c r="SGV113" s="55"/>
      <c r="SGW113" s="55"/>
      <c r="SGX113" s="51"/>
      <c r="SGY113" s="51"/>
      <c r="SGZ113" s="51"/>
      <c r="SHA113" s="56"/>
      <c r="SHB113" s="57"/>
      <c r="SHC113" s="57"/>
      <c r="SHD113" s="58"/>
      <c r="SHE113" s="49"/>
      <c r="SHF113" s="50"/>
      <c r="SHG113" s="49"/>
      <c r="SHH113" s="109"/>
      <c r="SHI113" s="52"/>
      <c r="SHJ113" s="52"/>
      <c r="SHK113" s="55"/>
      <c r="SHL113" s="55"/>
      <c r="SHM113" s="55"/>
      <c r="SHN113" s="51"/>
      <c r="SHO113" s="51"/>
      <c r="SHP113" s="51"/>
      <c r="SHQ113" s="56"/>
      <c r="SHR113" s="57"/>
      <c r="SHS113" s="57"/>
      <c r="SHT113" s="58"/>
      <c r="SHU113" s="49"/>
      <c r="SHV113" s="50"/>
      <c r="SHW113" s="49"/>
      <c r="SHX113" s="109"/>
      <c r="SHY113" s="52"/>
      <c r="SHZ113" s="52"/>
      <c r="SIA113" s="55"/>
      <c r="SIB113" s="55"/>
      <c r="SIC113" s="55"/>
      <c r="SID113" s="51"/>
      <c r="SIE113" s="51"/>
      <c r="SIF113" s="51"/>
      <c r="SIG113" s="56"/>
      <c r="SIH113" s="57"/>
      <c r="SII113" s="57"/>
      <c r="SIJ113" s="58"/>
      <c r="SIK113" s="49"/>
      <c r="SIL113" s="50"/>
      <c r="SIM113" s="49"/>
      <c r="SIN113" s="109"/>
      <c r="SIO113" s="52"/>
      <c r="SIP113" s="52"/>
      <c r="SIQ113" s="55"/>
      <c r="SIR113" s="55"/>
      <c r="SIS113" s="55"/>
      <c r="SIT113" s="51"/>
      <c r="SIU113" s="51"/>
      <c r="SIV113" s="51"/>
      <c r="SIW113" s="56"/>
      <c r="SIX113" s="57"/>
      <c r="SIY113" s="57"/>
      <c r="SIZ113" s="58"/>
      <c r="SJA113" s="49"/>
      <c r="SJB113" s="50"/>
      <c r="SJC113" s="49"/>
      <c r="SJD113" s="109"/>
      <c r="SJE113" s="52"/>
      <c r="SJF113" s="52"/>
      <c r="SJG113" s="55"/>
      <c r="SJH113" s="55"/>
      <c r="SJI113" s="55"/>
      <c r="SJJ113" s="51"/>
      <c r="SJK113" s="51"/>
      <c r="SJL113" s="51"/>
      <c r="SJM113" s="56"/>
      <c r="SJN113" s="57"/>
      <c r="SJO113" s="57"/>
      <c r="SJP113" s="58"/>
      <c r="SJQ113" s="49"/>
      <c r="SJR113" s="50"/>
      <c r="SJS113" s="49"/>
      <c r="SJT113" s="109"/>
      <c r="SJU113" s="52"/>
      <c r="SJV113" s="52"/>
      <c r="SJW113" s="55"/>
      <c r="SJX113" s="55"/>
      <c r="SJY113" s="55"/>
      <c r="SJZ113" s="51"/>
      <c r="SKA113" s="51"/>
      <c r="SKB113" s="51"/>
      <c r="SKC113" s="56"/>
      <c r="SKD113" s="57"/>
      <c r="SKE113" s="57"/>
      <c r="SKF113" s="58"/>
      <c r="SKG113" s="49"/>
      <c r="SKH113" s="50"/>
      <c r="SKI113" s="49"/>
      <c r="SKJ113" s="109"/>
      <c r="SKK113" s="52"/>
      <c r="SKL113" s="52"/>
      <c r="SKM113" s="55"/>
      <c r="SKN113" s="55"/>
      <c r="SKO113" s="55"/>
      <c r="SKP113" s="51"/>
      <c r="SKQ113" s="51"/>
      <c r="SKR113" s="51"/>
      <c r="SKS113" s="56"/>
      <c r="SKT113" s="57"/>
      <c r="SKU113" s="57"/>
      <c r="SKV113" s="58"/>
      <c r="SKW113" s="49"/>
      <c r="SKX113" s="50"/>
      <c r="SKY113" s="49"/>
      <c r="SKZ113" s="109"/>
      <c r="SLA113" s="52"/>
      <c r="SLB113" s="52"/>
      <c r="SLC113" s="55"/>
      <c r="SLD113" s="55"/>
      <c r="SLE113" s="55"/>
      <c r="SLF113" s="51"/>
      <c r="SLG113" s="51"/>
      <c r="SLH113" s="51"/>
      <c r="SLI113" s="56"/>
      <c r="SLJ113" s="57"/>
      <c r="SLK113" s="57"/>
      <c r="SLL113" s="58"/>
      <c r="SLM113" s="49"/>
      <c r="SLN113" s="50"/>
      <c r="SLO113" s="49"/>
      <c r="SLP113" s="109"/>
      <c r="SLQ113" s="52"/>
      <c r="SLR113" s="52"/>
      <c r="SLS113" s="55"/>
      <c r="SLT113" s="55"/>
      <c r="SLU113" s="55"/>
      <c r="SLV113" s="51"/>
      <c r="SLW113" s="51"/>
      <c r="SLX113" s="51"/>
      <c r="SLY113" s="56"/>
      <c r="SLZ113" s="57"/>
      <c r="SMA113" s="57"/>
      <c r="SMB113" s="58"/>
      <c r="SMC113" s="49"/>
      <c r="SMD113" s="50"/>
      <c r="SME113" s="49"/>
      <c r="SMF113" s="109"/>
      <c r="SMG113" s="52"/>
      <c r="SMH113" s="52"/>
      <c r="SMI113" s="55"/>
      <c r="SMJ113" s="55"/>
      <c r="SMK113" s="55"/>
      <c r="SML113" s="51"/>
      <c r="SMM113" s="51"/>
      <c r="SMN113" s="51"/>
      <c r="SMO113" s="56"/>
      <c r="SMP113" s="57"/>
      <c r="SMQ113" s="57"/>
      <c r="SMR113" s="58"/>
      <c r="SMS113" s="49"/>
      <c r="SMT113" s="50"/>
      <c r="SMU113" s="49"/>
      <c r="SMV113" s="109"/>
      <c r="SMW113" s="52"/>
      <c r="SMX113" s="52"/>
      <c r="SMY113" s="55"/>
      <c r="SMZ113" s="55"/>
      <c r="SNA113" s="55"/>
      <c r="SNB113" s="51"/>
      <c r="SNC113" s="51"/>
      <c r="SND113" s="51"/>
      <c r="SNE113" s="56"/>
      <c r="SNF113" s="57"/>
      <c r="SNG113" s="57"/>
      <c r="SNH113" s="58"/>
      <c r="SNI113" s="49"/>
      <c r="SNJ113" s="50"/>
      <c r="SNK113" s="49"/>
      <c r="SNL113" s="109"/>
      <c r="SNM113" s="52"/>
      <c r="SNN113" s="52"/>
      <c r="SNO113" s="55"/>
      <c r="SNP113" s="55"/>
      <c r="SNQ113" s="55"/>
      <c r="SNR113" s="51"/>
      <c r="SNS113" s="51"/>
      <c r="SNT113" s="51"/>
      <c r="SNU113" s="56"/>
      <c r="SNV113" s="57"/>
      <c r="SNW113" s="57"/>
      <c r="SNX113" s="58"/>
      <c r="SNY113" s="49"/>
      <c r="SNZ113" s="50"/>
      <c r="SOA113" s="49"/>
      <c r="SOB113" s="109"/>
      <c r="SOC113" s="52"/>
      <c r="SOD113" s="52"/>
      <c r="SOE113" s="55"/>
      <c r="SOF113" s="55"/>
      <c r="SOG113" s="55"/>
      <c r="SOH113" s="51"/>
      <c r="SOI113" s="51"/>
      <c r="SOJ113" s="51"/>
      <c r="SOK113" s="56"/>
      <c r="SOL113" s="57"/>
      <c r="SOM113" s="57"/>
      <c r="SON113" s="58"/>
      <c r="SOO113" s="49"/>
      <c r="SOP113" s="50"/>
      <c r="SOQ113" s="49"/>
      <c r="SOR113" s="109"/>
      <c r="SOS113" s="52"/>
      <c r="SOT113" s="52"/>
      <c r="SOU113" s="55"/>
      <c r="SOV113" s="55"/>
      <c r="SOW113" s="55"/>
      <c r="SOX113" s="51"/>
      <c r="SOY113" s="51"/>
      <c r="SOZ113" s="51"/>
      <c r="SPA113" s="56"/>
      <c r="SPB113" s="57"/>
      <c r="SPC113" s="57"/>
      <c r="SPD113" s="58"/>
      <c r="SPE113" s="49"/>
      <c r="SPF113" s="50"/>
      <c r="SPG113" s="49"/>
      <c r="SPH113" s="109"/>
      <c r="SPI113" s="52"/>
      <c r="SPJ113" s="52"/>
      <c r="SPK113" s="55"/>
      <c r="SPL113" s="55"/>
      <c r="SPM113" s="55"/>
      <c r="SPN113" s="51"/>
      <c r="SPO113" s="51"/>
      <c r="SPP113" s="51"/>
      <c r="SPQ113" s="56"/>
      <c r="SPR113" s="57"/>
      <c r="SPS113" s="57"/>
      <c r="SPT113" s="58"/>
      <c r="SPU113" s="49"/>
      <c r="SPV113" s="50"/>
      <c r="SPW113" s="49"/>
      <c r="SPX113" s="109"/>
      <c r="SPY113" s="52"/>
      <c r="SPZ113" s="52"/>
      <c r="SQA113" s="55"/>
      <c r="SQB113" s="55"/>
      <c r="SQC113" s="55"/>
      <c r="SQD113" s="51"/>
      <c r="SQE113" s="51"/>
      <c r="SQF113" s="51"/>
      <c r="SQG113" s="56"/>
      <c r="SQH113" s="57"/>
      <c r="SQI113" s="57"/>
      <c r="SQJ113" s="58"/>
      <c r="SQK113" s="49"/>
      <c r="SQL113" s="50"/>
      <c r="SQM113" s="49"/>
      <c r="SQN113" s="109"/>
      <c r="SQO113" s="52"/>
      <c r="SQP113" s="52"/>
      <c r="SQQ113" s="55"/>
      <c r="SQR113" s="55"/>
      <c r="SQS113" s="55"/>
      <c r="SQT113" s="51"/>
      <c r="SQU113" s="51"/>
      <c r="SQV113" s="51"/>
      <c r="SQW113" s="56"/>
      <c r="SQX113" s="57"/>
      <c r="SQY113" s="57"/>
      <c r="SQZ113" s="58"/>
      <c r="SRA113" s="49"/>
      <c r="SRB113" s="50"/>
      <c r="SRC113" s="49"/>
      <c r="SRD113" s="109"/>
      <c r="SRE113" s="52"/>
      <c r="SRF113" s="52"/>
      <c r="SRG113" s="55"/>
      <c r="SRH113" s="55"/>
      <c r="SRI113" s="55"/>
      <c r="SRJ113" s="51"/>
      <c r="SRK113" s="51"/>
      <c r="SRL113" s="51"/>
      <c r="SRM113" s="56"/>
      <c r="SRN113" s="57"/>
      <c r="SRO113" s="57"/>
      <c r="SRP113" s="58"/>
      <c r="SRQ113" s="49"/>
      <c r="SRR113" s="50"/>
      <c r="SRS113" s="49"/>
      <c r="SRT113" s="109"/>
      <c r="SRU113" s="52"/>
      <c r="SRV113" s="52"/>
      <c r="SRW113" s="55"/>
      <c r="SRX113" s="55"/>
      <c r="SRY113" s="55"/>
      <c r="SRZ113" s="51"/>
      <c r="SSA113" s="51"/>
      <c r="SSB113" s="51"/>
      <c r="SSC113" s="56"/>
      <c r="SSD113" s="57"/>
      <c r="SSE113" s="57"/>
      <c r="SSF113" s="58"/>
      <c r="SSG113" s="49"/>
      <c r="SSH113" s="50"/>
      <c r="SSI113" s="49"/>
      <c r="SSJ113" s="109"/>
      <c r="SSK113" s="52"/>
      <c r="SSL113" s="52"/>
      <c r="SSM113" s="55"/>
      <c r="SSN113" s="55"/>
      <c r="SSO113" s="55"/>
      <c r="SSP113" s="51"/>
      <c r="SSQ113" s="51"/>
      <c r="SSR113" s="51"/>
      <c r="SSS113" s="56"/>
      <c r="SST113" s="57"/>
      <c r="SSU113" s="57"/>
      <c r="SSV113" s="58"/>
      <c r="SSW113" s="49"/>
      <c r="SSX113" s="50"/>
      <c r="SSY113" s="49"/>
      <c r="SSZ113" s="109"/>
      <c r="STA113" s="52"/>
      <c r="STB113" s="52"/>
      <c r="STC113" s="55"/>
      <c r="STD113" s="55"/>
      <c r="STE113" s="55"/>
      <c r="STF113" s="51"/>
      <c r="STG113" s="51"/>
      <c r="STH113" s="51"/>
      <c r="STI113" s="56"/>
      <c r="STJ113" s="57"/>
      <c r="STK113" s="57"/>
      <c r="STL113" s="58"/>
      <c r="STM113" s="49"/>
      <c r="STN113" s="50"/>
      <c r="STO113" s="49"/>
      <c r="STP113" s="109"/>
      <c r="STQ113" s="52"/>
      <c r="STR113" s="52"/>
      <c r="STS113" s="55"/>
      <c r="STT113" s="55"/>
      <c r="STU113" s="55"/>
      <c r="STV113" s="51"/>
      <c r="STW113" s="51"/>
      <c r="STX113" s="51"/>
      <c r="STY113" s="56"/>
      <c r="STZ113" s="57"/>
      <c r="SUA113" s="57"/>
      <c r="SUB113" s="58"/>
      <c r="SUC113" s="49"/>
      <c r="SUD113" s="50"/>
      <c r="SUE113" s="49"/>
      <c r="SUF113" s="109"/>
      <c r="SUG113" s="52"/>
      <c r="SUH113" s="52"/>
      <c r="SUI113" s="55"/>
      <c r="SUJ113" s="55"/>
      <c r="SUK113" s="55"/>
      <c r="SUL113" s="51"/>
      <c r="SUM113" s="51"/>
      <c r="SUN113" s="51"/>
      <c r="SUO113" s="56"/>
      <c r="SUP113" s="57"/>
      <c r="SUQ113" s="57"/>
      <c r="SUR113" s="58"/>
      <c r="SUS113" s="49"/>
      <c r="SUT113" s="50"/>
      <c r="SUU113" s="49"/>
      <c r="SUV113" s="109"/>
      <c r="SUW113" s="52"/>
      <c r="SUX113" s="52"/>
      <c r="SUY113" s="55"/>
      <c r="SUZ113" s="55"/>
      <c r="SVA113" s="55"/>
      <c r="SVB113" s="51"/>
      <c r="SVC113" s="51"/>
      <c r="SVD113" s="51"/>
      <c r="SVE113" s="56"/>
      <c r="SVF113" s="57"/>
      <c r="SVG113" s="57"/>
      <c r="SVH113" s="58"/>
      <c r="SVI113" s="49"/>
      <c r="SVJ113" s="50"/>
      <c r="SVK113" s="49"/>
      <c r="SVL113" s="109"/>
      <c r="SVM113" s="52"/>
      <c r="SVN113" s="52"/>
      <c r="SVO113" s="55"/>
      <c r="SVP113" s="55"/>
      <c r="SVQ113" s="55"/>
      <c r="SVR113" s="51"/>
      <c r="SVS113" s="51"/>
      <c r="SVT113" s="51"/>
      <c r="SVU113" s="56"/>
      <c r="SVV113" s="57"/>
      <c r="SVW113" s="57"/>
      <c r="SVX113" s="58"/>
      <c r="SVY113" s="49"/>
      <c r="SVZ113" s="50"/>
      <c r="SWA113" s="49"/>
      <c r="SWB113" s="109"/>
      <c r="SWC113" s="52"/>
      <c r="SWD113" s="52"/>
      <c r="SWE113" s="55"/>
      <c r="SWF113" s="55"/>
      <c r="SWG113" s="55"/>
      <c r="SWH113" s="51"/>
      <c r="SWI113" s="51"/>
      <c r="SWJ113" s="51"/>
      <c r="SWK113" s="56"/>
      <c r="SWL113" s="57"/>
      <c r="SWM113" s="57"/>
      <c r="SWN113" s="58"/>
      <c r="SWO113" s="49"/>
      <c r="SWP113" s="50"/>
      <c r="SWQ113" s="49"/>
      <c r="SWR113" s="109"/>
      <c r="SWS113" s="52"/>
      <c r="SWT113" s="52"/>
      <c r="SWU113" s="55"/>
      <c r="SWV113" s="55"/>
      <c r="SWW113" s="55"/>
      <c r="SWX113" s="51"/>
      <c r="SWY113" s="51"/>
      <c r="SWZ113" s="51"/>
      <c r="SXA113" s="56"/>
      <c r="SXB113" s="57"/>
      <c r="SXC113" s="57"/>
      <c r="SXD113" s="58"/>
      <c r="SXE113" s="49"/>
      <c r="SXF113" s="50"/>
      <c r="SXG113" s="49"/>
      <c r="SXH113" s="109"/>
      <c r="SXI113" s="52"/>
      <c r="SXJ113" s="52"/>
      <c r="SXK113" s="55"/>
      <c r="SXL113" s="55"/>
      <c r="SXM113" s="55"/>
      <c r="SXN113" s="51"/>
      <c r="SXO113" s="51"/>
      <c r="SXP113" s="51"/>
      <c r="SXQ113" s="56"/>
      <c r="SXR113" s="57"/>
      <c r="SXS113" s="57"/>
      <c r="SXT113" s="58"/>
      <c r="SXU113" s="49"/>
      <c r="SXV113" s="50"/>
      <c r="SXW113" s="49"/>
      <c r="SXX113" s="109"/>
      <c r="SXY113" s="52"/>
      <c r="SXZ113" s="52"/>
      <c r="SYA113" s="55"/>
      <c r="SYB113" s="55"/>
      <c r="SYC113" s="55"/>
      <c r="SYD113" s="51"/>
      <c r="SYE113" s="51"/>
      <c r="SYF113" s="51"/>
      <c r="SYG113" s="56"/>
      <c r="SYH113" s="57"/>
      <c r="SYI113" s="57"/>
      <c r="SYJ113" s="58"/>
      <c r="SYK113" s="49"/>
      <c r="SYL113" s="50"/>
      <c r="SYM113" s="49"/>
      <c r="SYN113" s="109"/>
      <c r="SYO113" s="52"/>
      <c r="SYP113" s="52"/>
      <c r="SYQ113" s="55"/>
      <c r="SYR113" s="55"/>
      <c r="SYS113" s="55"/>
      <c r="SYT113" s="51"/>
      <c r="SYU113" s="51"/>
      <c r="SYV113" s="51"/>
      <c r="SYW113" s="56"/>
      <c r="SYX113" s="57"/>
      <c r="SYY113" s="57"/>
      <c r="SYZ113" s="58"/>
      <c r="SZA113" s="49"/>
      <c r="SZB113" s="50"/>
      <c r="SZC113" s="49"/>
      <c r="SZD113" s="109"/>
      <c r="SZE113" s="52"/>
      <c r="SZF113" s="52"/>
      <c r="SZG113" s="55"/>
      <c r="SZH113" s="55"/>
      <c r="SZI113" s="55"/>
      <c r="SZJ113" s="51"/>
      <c r="SZK113" s="51"/>
      <c r="SZL113" s="51"/>
      <c r="SZM113" s="56"/>
      <c r="SZN113" s="57"/>
      <c r="SZO113" s="57"/>
      <c r="SZP113" s="58"/>
      <c r="SZQ113" s="49"/>
      <c r="SZR113" s="50"/>
      <c r="SZS113" s="49"/>
      <c r="SZT113" s="109"/>
      <c r="SZU113" s="52"/>
      <c r="SZV113" s="52"/>
      <c r="SZW113" s="55"/>
      <c r="SZX113" s="55"/>
      <c r="SZY113" s="55"/>
      <c r="SZZ113" s="51"/>
      <c r="TAA113" s="51"/>
      <c r="TAB113" s="51"/>
      <c r="TAC113" s="56"/>
      <c r="TAD113" s="57"/>
      <c r="TAE113" s="57"/>
      <c r="TAF113" s="58"/>
      <c r="TAG113" s="49"/>
      <c r="TAH113" s="50"/>
      <c r="TAI113" s="49"/>
      <c r="TAJ113" s="109"/>
      <c r="TAK113" s="52"/>
      <c r="TAL113" s="52"/>
      <c r="TAM113" s="55"/>
      <c r="TAN113" s="55"/>
      <c r="TAO113" s="55"/>
      <c r="TAP113" s="51"/>
      <c r="TAQ113" s="51"/>
      <c r="TAR113" s="51"/>
      <c r="TAS113" s="56"/>
      <c r="TAT113" s="57"/>
      <c r="TAU113" s="57"/>
      <c r="TAV113" s="58"/>
      <c r="TAW113" s="49"/>
      <c r="TAX113" s="50"/>
      <c r="TAY113" s="49"/>
      <c r="TAZ113" s="109"/>
      <c r="TBA113" s="52"/>
      <c r="TBB113" s="52"/>
      <c r="TBC113" s="55"/>
      <c r="TBD113" s="55"/>
      <c r="TBE113" s="55"/>
      <c r="TBF113" s="51"/>
      <c r="TBG113" s="51"/>
      <c r="TBH113" s="51"/>
      <c r="TBI113" s="56"/>
      <c r="TBJ113" s="57"/>
      <c r="TBK113" s="57"/>
      <c r="TBL113" s="58"/>
      <c r="TBM113" s="49"/>
      <c r="TBN113" s="50"/>
      <c r="TBO113" s="49"/>
      <c r="TBP113" s="109"/>
      <c r="TBQ113" s="52"/>
      <c r="TBR113" s="52"/>
      <c r="TBS113" s="55"/>
      <c r="TBT113" s="55"/>
      <c r="TBU113" s="55"/>
      <c r="TBV113" s="51"/>
      <c r="TBW113" s="51"/>
      <c r="TBX113" s="51"/>
      <c r="TBY113" s="56"/>
      <c r="TBZ113" s="57"/>
      <c r="TCA113" s="57"/>
      <c r="TCB113" s="58"/>
      <c r="TCC113" s="49"/>
      <c r="TCD113" s="50"/>
      <c r="TCE113" s="49"/>
      <c r="TCF113" s="109"/>
      <c r="TCG113" s="52"/>
      <c r="TCH113" s="52"/>
      <c r="TCI113" s="55"/>
      <c r="TCJ113" s="55"/>
      <c r="TCK113" s="55"/>
      <c r="TCL113" s="51"/>
      <c r="TCM113" s="51"/>
      <c r="TCN113" s="51"/>
      <c r="TCO113" s="56"/>
      <c r="TCP113" s="57"/>
      <c r="TCQ113" s="57"/>
      <c r="TCR113" s="58"/>
      <c r="TCS113" s="49"/>
      <c r="TCT113" s="50"/>
      <c r="TCU113" s="49"/>
      <c r="TCV113" s="109"/>
      <c r="TCW113" s="52"/>
      <c r="TCX113" s="52"/>
      <c r="TCY113" s="55"/>
      <c r="TCZ113" s="55"/>
      <c r="TDA113" s="55"/>
      <c r="TDB113" s="51"/>
      <c r="TDC113" s="51"/>
      <c r="TDD113" s="51"/>
      <c r="TDE113" s="56"/>
      <c r="TDF113" s="57"/>
      <c r="TDG113" s="57"/>
      <c r="TDH113" s="58"/>
      <c r="TDI113" s="49"/>
      <c r="TDJ113" s="50"/>
      <c r="TDK113" s="49"/>
      <c r="TDL113" s="109"/>
      <c r="TDM113" s="52"/>
      <c r="TDN113" s="52"/>
      <c r="TDO113" s="55"/>
      <c r="TDP113" s="55"/>
      <c r="TDQ113" s="55"/>
      <c r="TDR113" s="51"/>
      <c r="TDS113" s="51"/>
      <c r="TDT113" s="51"/>
      <c r="TDU113" s="56"/>
      <c r="TDV113" s="57"/>
      <c r="TDW113" s="57"/>
      <c r="TDX113" s="58"/>
      <c r="TDY113" s="49"/>
      <c r="TDZ113" s="50"/>
      <c r="TEA113" s="49"/>
      <c r="TEB113" s="109"/>
      <c r="TEC113" s="52"/>
      <c r="TED113" s="52"/>
      <c r="TEE113" s="55"/>
      <c r="TEF113" s="55"/>
      <c r="TEG113" s="55"/>
      <c r="TEH113" s="51"/>
      <c r="TEI113" s="51"/>
      <c r="TEJ113" s="51"/>
      <c r="TEK113" s="56"/>
      <c r="TEL113" s="57"/>
      <c r="TEM113" s="57"/>
      <c r="TEN113" s="58"/>
      <c r="TEO113" s="49"/>
      <c r="TEP113" s="50"/>
      <c r="TEQ113" s="49"/>
      <c r="TER113" s="109"/>
      <c r="TES113" s="52"/>
      <c r="TET113" s="52"/>
      <c r="TEU113" s="55"/>
      <c r="TEV113" s="55"/>
      <c r="TEW113" s="55"/>
      <c r="TEX113" s="51"/>
      <c r="TEY113" s="51"/>
      <c r="TEZ113" s="51"/>
      <c r="TFA113" s="56"/>
      <c r="TFB113" s="57"/>
      <c r="TFC113" s="57"/>
      <c r="TFD113" s="58"/>
      <c r="TFE113" s="49"/>
      <c r="TFF113" s="50"/>
      <c r="TFG113" s="49"/>
      <c r="TFH113" s="109"/>
      <c r="TFI113" s="52"/>
      <c r="TFJ113" s="52"/>
      <c r="TFK113" s="55"/>
      <c r="TFL113" s="55"/>
      <c r="TFM113" s="55"/>
      <c r="TFN113" s="51"/>
      <c r="TFO113" s="51"/>
      <c r="TFP113" s="51"/>
      <c r="TFQ113" s="56"/>
      <c r="TFR113" s="57"/>
      <c r="TFS113" s="57"/>
      <c r="TFT113" s="58"/>
      <c r="TFU113" s="49"/>
      <c r="TFV113" s="50"/>
      <c r="TFW113" s="49"/>
      <c r="TFX113" s="109"/>
      <c r="TFY113" s="52"/>
      <c r="TFZ113" s="52"/>
      <c r="TGA113" s="55"/>
      <c r="TGB113" s="55"/>
      <c r="TGC113" s="55"/>
      <c r="TGD113" s="51"/>
      <c r="TGE113" s="51"/>
      <c r="TGF113" s="51"/>
      <c r="TGG113" s="56"/>
      <c r="TGH113" s="57"/>
      <c r="TGI113" s="57"/>
      <c r="TGJ113" s="58"/>
      <c r="TGK113" s="49"/>
      <c r="TGL113" s="50"/>
      <c r="TGM113" s="49"/>
      <c r="TGN113" s="109"/>
      <c r="TGO113" s="52"/>
      <c r="TGP113" s="52"/>
      <c r="TGQ113" s="55"/>
      <c r="TGR113" s="55"/>
      <c r="TGS113" s="55"/>
      <c r="TGT113" s="51"/>
      <c r="TGU113" s="51"/>
      <c r="TGV113" s="51"/>
      <c r="TGW113" s="56"/>
      <c r="TGX113" s="57"/>
      <c r="TGY113" s="57"/>
      <c r="TGZ113" s="58"/>
      <c r="THA113" s="49"/>
      <c r="THB113" s="50"/>
      <c r="THC113" s="49"/>
      <c r="THD113" s="109"/>
      <c r="THE113" s="52"/>
      <c r="THF113" s="52"/>
      <c r="THG113" s="55"/>
      <c r="THH113" s="55"/>
      <c r="THI113" s="55"/>
      <c r="THJ113" s="51"/>
      <c r="THK113" s="51"/>
      <c r="THL113" s="51"/>
      <c r="THM113" s="56"/>
      <c r="THN113" s="57"/>
      <c r="THO113" s="57"/>
      <c r="THP113" s="58"/>
      <c r="THQ113" s="49"/>
      <c r="THR113" s="50"/>
      <c r="THS113" s="49"/>
      <c r="THT113" s="109"/>
      <c r="THU113" s="52"/>
      <c r="THV113" s="52"/>
      <c r="THW113" s="55"/>
      <c r="THX113" s="55"/>
      <c r="THY113" s="55"/>
      <c r="THZ113" s="51"/>
      <c r="TIA113" s="51"/>
      <c r="TIB113" s="51"/>
      <c r="TIC113" s="56"/>
      <c r="TID113" s="57"/>
      <c r="TIE113" s="57"/>
      <c r="TIF113" s="58"/>
      <c r="TIG113" s="49"/>
      <c r="TIH113" s="50"/>
      <c r="TII113" s="49"/>
      <c r="TIJ113" s="109"/>
      <c r="TIK113" s="52"/>
      <c r="TIL113" s="52"/>
      <c r="TIM113" s="55"/>
      <c r="TIN113" s="55"/>
      <c r="TIO113" s="55"/>
      <c r="TIP113" s="51"/>
      <c r="TIQ113" s="51"/>
      <c r="TIR113" s="51"/>
      <c r="TIS113" s="56"/>
      <c r="TIT113" s="57"/>
      <c r="TIU113" s="57"/>
      <c r="TIV113" s="58"/>
      <c r="TIW113" s="49"/>
      <c r="TIX113" s="50"/>
      <c r="TIY113" s="49"/>
      <c r="TIZ113" s="109"/>
      <c r="TJA113" s="52"/>
      <c r="TJB113" s="52"/>
      <c r="TJC113" s="55"/>
      <c r="TJD113" s="55"/>
      <c r="TJE113" s="55"/>
      <c r="TJF113" s="51"/>
      <c r="TJG113" s="51"/>
      <c r="TJH113" s="51"/>
      <c r="TJI113" s="56"/>
      <c r="TJJ113" s="57"/>
      <c r="TJK113" s="57"/>
      <c r="TJL113" s="58"/>
      <c r="TJM113" s="49"/>
      <c r="TJN113" s="50"/>
      <c r="TJO113" s="49"/>
      <c r="TJP113" s="109"/>
      <c r="TJQ113" s="52"/>
      <c r="TJR113" s="52"/>
      <c r="TJS113" s="55"/>
      <c r="TJT113" s="55"/>
      <c r="TJU113" s="55"/>
      <c r="TJV113" s="51"/>
      <c r="TJW113" s="51"/>
      <c r="TJX113" s="51"/>
      <c r="TJY113" s="56"/>
      <c r="TJZ113" s="57"/>
      <c r="TKA113" s="57"/>
      <c r="TKB113" s="58"/>
      <c r="TKC113" s="49"/>
      <c r="TKD113" s="50"/>
      <c r="TKE113" s="49"/>
      <c r="TKF113" s="109"/>
      <c r="TKG113" s="52"/>
      <c r="TKH113" s="52"/>
      <c r="TKI113" s="55"/>
      <c r="TKJ113" s="55"/>
      <c r="TKK113" s="55"/>
      <c r="TKL113" s="51"/>
      <c r="TKM113" s="51"/>
      <c r="TKN113" s="51"/>
      <c r="TKO113" s="56"/>
      <c r="TKP113" s="57"/>
      <c r="TKQ113" s="57"/>
      <c r="TKR113" s="58"/>
      <c r="TKS113" s="49"/>
      <c r="TKT113" s="50"/>
      <c r="TKU113" s="49"/>
      <c r="TKV113" s="109"/>
      <c r="TKW113" s="52"/>
      <c r="TKX113" s="52"/>
      <c r="TKY113" s="55"/>
      <c r="TKZ113" s="55"/>
      <c r="TLA113" s="55"/>
      <c r="TLB113" s="51"/>
      <c r="TLC113" s="51"/>
      <c r="TLD113" s="51"/>
      <c r="TLE113" s="56"/>
      <c r="TLF113" s="57"/>
      <c r="TLG113" s="57"/>
      <c r="TLH113" s="58"/>
      <c r="TLI113" s="49"/>
      <c r="TLJ113" s="50"/>
      <c r="TLK113" s="49"/>
      <c r="TLL113" s="109"/>
      <c r="TLM113" s="52"/>
      <c r="TLN113" s="52"/>
      <c r="TLO113" s="55"/>
      <c r="TLP113" s="55"/>
      <c r="TLQ113" s="55"/>
      <c r="TLR113" s="51"/>
      <c r="TLS113" s="51"/>
      <c r="TLT113" s="51"/>
      <c r="TLU113" s="56"/>
      <c r="TLV113" s="57"/>
      <c r="TLW113" s="57"/>
      <c r="TLX113" s="58"/>
      <c r="TLY113" s="49"/>
      <c r="TLZ113" s="50"/>
      <c r="TMA113" s="49"/>
      <c r="TMB113" s="109"/>
      <c r="TMC113" s="52"/>
      <c r="TMD113" s="52"/>
      <c r="TME113" s="55"/>
      <c r="TMF113" s="55"/>
      <c r="TMG113" s="55"/>
      <c r="TMH113" s="51"/>
      <c r="TMI113" s="51"/>
      <c r="TMJ113" s="51"/>
      <c r="TMK113" s="56"/>
      <c r="TML113" s="57"/>
      <c r="TMM113" s="57"/>
      <c r="TMN113" s="58"/>
      <c r="TMO113" s="49"/>
      <c r="TMP113" s="50"/>
      <c r="TMQ113" s="49"/>
      <c r="TMR113" s="109"/>
      <c r="TMS113" s="52"/>
      <c r="TMT113" s="52"/>
      <c r="TMU113" s="55"/>
      <c r="TMV113" s="55"/>
      <c r="TMW113" s="55"/>
      <c r="TMX113" s="51"/>
      <c r="TMY113" s="51"/>
      <c r="TMZ113" s="51"/>
      <c r="TNA113" s="56"/>
      <c r="TNB113" s="57"/>
      <c r="TNC113" s="57"/>
      <c r="TND113" s="58"/>
      <c r="TNE113" s="49"/>
      <c r="TNF113" s="50"/>
      <c r="TNG113" s="49"/>
      <c r="TNH113" s="109"/>
      <c r="TNI113" s="52"/>
      <c r="TNJ113" s="52"/>
      <c r="TNK113" s="55"/>
      <c r="TNL113" s="55"/>
      <c r="TNM113" s="55"/>
      <c r="TNN113" s="51"/>
      <c r="TNO113" s="51"/>
      <c r="TNP113" s="51"/>
      <c r="TNQ113" s="56"/>
      <c r="TNR113" s="57"/>
      <c r="TNS113" s="57"/>
      <c r="TNT113" s="58"/>
      <c r="TNU113" s="49"/>
      <c r="TNV113" s="50"/>
      <c r="TNW113" s="49"/>
      <c r="TNX113" s="109"/>
      <c r="TNY113" s="52"/>
      <c r="TNZ113" s="52"/>
      <c r="TOA113" s="55"/>
      <c r="TOB113" s="55"/>
      <c r="TOC113" s="55"/>
      <c r="TOD113" s="51"/>
      <c r="TOE113" s="51"/>
      <c r="TOF113" s="51"/>
      <c r="TOG113" s="56"/>
      <c r="TOH113" s="57"/>
      <c r="TOI113" s="57"/>
      <c r="TOJ113" s="58"/>
      <c r="TOK113" s="49"/>
      <c r="TOL113" s="50"/>
      <c r="TOM113" s="49"/>
      <c r="TON113" s="109"/>
      <c r="TOO113" s="52"/>
      <c r="TOP113" s="52"/>
      <c r="TOQ113" s="55"/>
      <c r="TOR113" s="55"/>
      <c r="TOS113" s="55"/>
      <c r="TOT113" s="51"/>
      <c r="TOU113" s="51"/>
      <c r="TOV113" s="51"/>
      <c r="TOW113" s="56"/>
      <c r="TOX113" s="57"/>
      <c r="TOY113" s="57"/>
      <c r="TOZ113" s="58"/>
      <c r="TPA113" s="49"/>
      <c r="TPB113" s="50"/>
      <c r="TPC113" s="49"/>
      <c r="TPD113" s="109"/>
      <c r="TPE113" s="52"/>
      <c r="TPF113" s="52"/>
      <c r="TPG113" s="55"/>
      <c r="TPH113" s="55"/>
      <c r="TPI113" s="55"/>
      <c r="TPJ113" s="51"/>
      <c r="TPK113" s="51"/>
      <c r="TPL113" s="51"/>
      <c r="TPM113" s="56"/>
      <c r="TPN113" s="57"/>
      <c r="TPO113" s="57"/>
      <c r="TPP113" s="58"/>
      <c r="TPQ113" s="49"/>
      <c r="TPR113" s="50"/>
      <c r="TPS113" s="49"/>
      <c r="TPT113" s="109"/>
      <c r="TPU113" s="52"/>
      <c r="TPV113" s="52"/>
      <c r="TPW113" s="55"/>
      <c r="TPX113" s="55"/>
      <c r="TPY113" s="55"/>
      <c r="TPZ113" s="51"/>
      <c r="TQA113" s="51"/>
      <c r="TQB113" s="51"/>
      <c r="TQC113" s="56"/>
      <c r="TQD113" s="57"/>
      <c r="TQE113" s="57"/>
      <c r="TQF113" s="58"/>
      <c r="TQG113" s="49"/>
      <c r="TQH113" s="50"/>
      <c r="TQI113" s="49"/>
      <c r="TQJ113" s="109"/>
      <c r="TQK113" s="52"/>
      <c r="TQL113" s="52"/>
      <c r="TQM113" s="55"/>
      <c r="TQN113" s="55"/>
      <c r="TQO113" s="55"/>
      <c r="TQP113" s="51"/>
      <c r="TQQ113" s="51"/>
      <c r="TQR113" s="51"/>
      <c r="TQS113" s="56"/>
      <c r="TQT113" s="57"/>
      <c r="TQU113" s="57"/>
      <c r="TQV113" s="58"/>
      <c r="TQW113" s="49"/>
      <c r="TQX113" s="50"/>
      <c r="TQY113" s="49"/>
      <c r="TQZ113" s="109"/>
      <c r="TRA113" s="52"/>
      <c r="TRB113" s="52"/>
      <c r="TRC113" s="55"/>
      <c r="TRD113" s="55"/>
      <c r="TRE113" s="55"/>
      <c r="TRF113" s="51"/>
      <c r="TRG113" s="51"/>
      <c r="TRH113" s="51"/>
      <c r="TRI113" s="56"/>
      <c r="TRJ113" s="57"/>
      <c r="TRK113" s="57"/>
      <c r="TRL113" s="58"/>
      <c r="TRM113" s="49"/>
      <c r="TRN113" s="50"/>
      <c r="TRO113" s="49"/>
      <c r="TRP113" s="109"/>
      <c r="TRQ113" s="52"/>
      <c r="TRR113" s="52"/>
      <c r="TRS113" s="55"/>
      <c r="TRT113" s="55"/>
      <c r="TRU113" s="55"/>
      <c r="TRV113" s="51"/>
      <c r="TRW113" s="51"/>
      <c r="TRX113" s="51"/>
      <c r="TRY113" s="56"/>
      <c r="TRZ113" s="57"/>
      <c r="TSA113" s="57"/>
      <c r="TSB113" s="58"/>
      <c r="TSC113" s="49"/>
      <c r="TSD113" s="50"/>
      <c r="TSE113" s="49"/>
      <c r="TSF113" s="109"/>
      <c r="TSG113" s="52"/>
      <c r="TSH113" s="52"/>
      <c r="TSI113" s="55"/>
      <c r="TSJ113" s="55"/>
      <c r="TSK113" s="55"/>
      <c r="TSL113" s="51"/>
      <c r="TSM113" s="51"/>
      <c r="TSN113" s="51"/>
      <c r="TSO113" s="56"/>
      <c r="TSP113" s="57"/>
      <c r="TSQ113" s="57"/>
      <c r="TSR113" s="58"/>
      <c r="TSS113" s="49"/>
      <c r="TST113" s="50"/>
      <c r="TSU113" s="49"/>
      <c r="TSV113" s="109"/>
      <c r="TSW113" s="52"/>
      <c r="TSX113" s="52"/>
      <c r="TSY113" s="55"/>
      <c r="TSZ113" s="55"/>
      <c r="TTA113" s="55"/>
      <c r="TTB113" s="51"/>
      <c r="TTC113" s="51"/>
      <c r="TTD113" s="51"/>
      <c r="TTE113" s="56"/>
      <c r="TTF113" s="57"/>
      <c r="TTG113" s="57"/>
      <c r="TTH113" s="58"/>
      <c r="TTI113" s="49"/>
      <c r="TTJ113" s="50"/>
      <c r="TTK113" s="49"/>
      <c r="TTL113" s="109"/>
      <c r="TTM113" s="52"/>
      <c r="TTN113" s="52"/>
      <c r="TTO113" s="55"/>
      <c r="TTP113" s="55"/>
      <c r="TTQ113" s="55"/>
      <c r="TTR113" s="51"/>
      <c r="TTS113" s="51"/>
      <c r="TTT113" s="51"/>
      <c r="TTU113" s="56"/>
      <c r="TTV113" s="57"/>
      <c r="TTW113" s="57"/>
      <c r="TTX113" s="58"/>
      <c r="TTY113" s="49"/>
      <c r="TTZ113" s="50"/>
      <c r="TUA113" s="49"/>
      <c r="TUB113" s="109"/>
      <c r="TUC113" s="52"/>
      <c r="TUD113" s="52"/>
      <c r="TUE113" s="55"/>
      <c r="TUF113" s="55"/>
      <c r="TUG113" s="55"/>
      <c r="TUH113" s="51"/>
      <c r="TUI113" s="51"/>
      <c r="TUJ113" s="51"/>
      <c r="TUK113" s="56"/>
      <c r="TUL113" s="57"/>
      <c r="TUM113" s="57"/>
      <c r="TUN113" s="58"/>
      <c r="TUO113" s="49"/>
      <c r="TUP113" s="50"/>
      <c r="TUQ113" s="49"/>
      <c r="TUR113" s="109"/>
      <c r="TUS113" s="52"/>
      <c r="TUT113" s="52"/>
      <c r="TUU113" s="55"/>
      <c r="TUV113" s="55"/>
      <c r="TUW113" s="55"/>
      <c r="TUX113" s="51"/>
      <c r="TUY113" s="51"/>
      <c r="TUZ113" s="51"/>
      <c r="TVA113" s="56"/>
      <c r="TVB113" s="57"/>
      <c r="TVC113" s="57"/>
      <c r="TVD113" s="58"/>
      <c r="TVE113" s="49"/>
      <c r="TVF113" s="50"/>
      <c r="TVG113" s="49"/>
      <c r="TVH113" s="109"/>
      <c r="TVI113" s="52"/>
      <c r="TVJ113" s="52"/>
      <c r="TVK113" s="55"/>
      <c r="TVL113" s="55"/>
      <c r="TVM113" s="55"/>
      <c r="TVN113" s="51"/>
      <c r="TVO113" s="51"/>
      <c r="TVP113" s="51"/>
      <c r="TVQ113" s="56"/>
      <c r="TVR113" s="57"/>
      <c r="TVS113" s="57"/>
      <c r="TVT113" s="58"/>
      <c r="TVU113" s="49"/>
      <c r="TVV113" s="50"/>
      <c r="TVW113" s="49"/>
      <c r="TVX113" s="109"/>
      <c r="TVY113" s="52"/>
      <c r="TVZ113" s="52"/>
      <c r="TWA113" s="55"/>
      <c r="TWB113" s="55"/>
      <c r="TWC113" s="55"/>
      <c r="TWD113" s="51"/>
      <c r="TWE113" s="51"/>
      <c r="TWF113" s="51"/>
      <c r="TWG113" s="56"/>
      <c r="TWH113" s="57"/>
      <c r="TWI113" s="57"/>
      <c r="TWJ113" s="58"/>
      <c r="TWK113" s="49"/>
      <c r="TWL113" s="50"/>
      <c r="TWM113" s="49"/>
      <c r="TWN113" s="109"/>
      <c r="TWO113" s="52"/>
      <c r="TWP113" s="52"/>
      <c r="TWQ113" s="55"/>
      <c r="TWR113" s="55"/>
      <c r="TWS113" s="55"/>
      <c r="TWT113" s="51"/>
      <c r="TWU113" s="51"/>
      <c r="TWV113" s="51"/>
      <c r="TWW113" s="56"/>
      <c r="TWX113" s="57"/>
      <c r="TWY113" s="57"/>
      <c r="TWZ113" s="58"/>
      <c r="TXA113" s="49"/>
      <c r="TXB113" s="50"/>
      <c r="TXC113" s="49"/>
      <c r="TXD113" s="109"/>
      <c r="TXE113" s="52"/>
      <c r="TXF113" s="52"/>
      <c r="TXG113" s="55"/>
      <c r="TXH113" s="55"/>
      <c r="TXI113" s="55"/>
      <c r="TXJ113" s="51"/>
      <c r="TXK113" s="51"/>
      <c r="TXL113" s="51"/>
      <c r="TXM113" s="56"/>
      <c r="TXN113" s="57"/>
      <c r="TXO113" s="57"/>
      <c r="TXP113" s="58"/>
      <c r="TXQ113" s="49"/>
      <c r="TXR113" s="50"/>
      <c r="TXS113" s="49"/>
      <c r="TXT113" s="109"/>
      <c r="TXU113" s="52"/>
      <c r="TXV113" s="52"/>
      <c r="TXW113" s="55"/>
      <c r="TXX113" s="55"/>
      <c r="TXY113" s="55"/>
      <c r="TXZ113" s="51"/>
      <c r="TYA113" s="51"/>
      <c r="TYB113" s="51"/>
      <c r="TYC113" s="56"/>
      <c r="TYD113" s="57"/>
      <c r="TYE113" s="57"/>
      <c r="TYF113" s="58"/>
      <c r="TYG113" s="49"/>
      <c r="TYH113" s="50"/>
      <c r="TYI113" s="49"/>
      <c r="TYJ113" s="109"/>
      <c r="TYK113" s="52"/>
      <c r="TYL113" s="52"/>
      <c r="TYM113" s="55"/>
      <c r="TYN113" s="55"/>
      <c r="TYO113" s="55"/>
      <c r="TYP113" s="51"/>
      <c r="TYQ113" s="51"/>
      <c r="TYR113" s="51"/>
      <c r="TYS113" s="56"/>
      <c r="TYT113" s="57"/>
      <c r="TYU113" s="57"/>
      <c r="TYV113" s="58"/>
      <c r="TYW113" s="49"/>
      <c r="TYX113" s="50"/>
      <c r="TYY113" s="49"/>
      <c r="TYZ113" s="109"/>
      <c r="TZA113" s="52"/>
      <c r="TZB113" s="52"/>
      <c r="TZC113" s="55"/>
      <c r="TZD113" s="55"/>
      <c r="TZE113" s="55"/>
      <c r="TZF113" s="51"/>
      <c r="TZG113" s="51"/>
      <c r="TZH113" s="51"/>
      <c r="TZI113" s="56"/>
      <c r="TZJ113" s="57"/>
      <c r="TZK113" s="57"/>
      <c r="TZL113" s="58"/>
      <c r="TZM113" s="49"/>
      <c r="TZN113" s="50"/>
      <c r="TZO113" s="49"/>
      <c r="TZP113" s="109"/>
      <c r="TZQ113" s="52"/>
      <c r="TZR113" s="52"/>
      <c r="TZS113" s="55"/>
      <c r="TZT113" s="55"/>
      <c r="TZU113" s="55"/>
      <c r="TZV113" s="51"/>
      <c r="TZW113" s="51"/>
      <c r="TZX113" s="51"/>
      <c r="TZY113" s="56"/>
      <c r="TZZ113" s="57"/>
      <c r="UAA113" s="57"/>
      <c r="UAB113" s="58"/>
      <c r="UAC113" s="49"/>
      <c r="UAD113" s="50"/>
      <c r="UAE113" s="49"/>
      <c r="UAF113" s="109"/>
      <c r="UAG113" s="52"/>
      <c r="UAH113" s="52"/>
      <c r="UAI113" s="55"/>
      <c r="UAJ113" s="55"/>
      <c r="UAK113" s="55"/>
      <c r="UAL113" s="51"/>
      <c r="UAM113" s="51"/>
      <c r="UAN113" s="51"/>
      <c r="UAO113" s="56"/>
      <c r="UAP113" s="57"/>
      <c r="UAQ113" s="57"/>
      <c r="UAR113" s="58"/>
      <c r="UAS113" s="49"/>
      <c r="UAT113" s="50"/>
      <c r="UAU113" s="49"/>
      <c r="UAV113" s="109"/>
      <c r="UAW113" s="52"/>
      <c r="UAX113" s="52"/>
      <c r="UAY113" s="55"/>
      <c r="UAZ113" s="55"/>
      <c r="UBA113" s="55"/>
      <c r="UBB113" s="51"/>
      <c r="UBC113" s="51"/>
      <c r="UBD113" s="51"/>
      <c r="UBE113" s="56"/>
      <c r="UBF113" s="57"/>
      <c r="UBG113" s="57"/>
      <c r="UBH113" s="58"/>
      <c r="UBI113" s="49"/>
      <c r="UBJ113" s="50"/>
      <c r="UBK113" s="49"/>
      <c r="UBL113" s="109"/>
      <c r="UBM113" s="52"/>
      <c r="UBN113" s="52"/>
      <c r="UBO113" s="55"/>
      <c r="UBP113" s="55"/>
      <c r="UBQ113" s="55"/>
      <c r="UBR113" s="51"/>
      <c r="UBS113" s="51"/>
      <c r="UBT113" s="51"/>
      <c r="UBU113" s="56"/>
      <c r="UBV113" s="57"/>
      <c r="UBW113" s="57"/>
      <c r="UBX113" s="58"/>
      <c r="UBY113" s="49"/>
      <c r="UBZ113" s="50"/>
      <c r="UCA113" s="49"/>
      <c r="UCB113" s="109"/>
      <c r="UCC113" s="52"/>
      <c r="UCD113" s="52"/>
      <c r="UCE113" s="55"/>
      <c r="UCF113" s="55"/>
      <c r="UCG113" s="55"/>
      <c r="UCH113" s="51"/>
      <c r="UCI113" s="51"/>
      <c r="UCJ113" s="51"/>
      <c r="UCK113" s="56"/>
      <c r="UCL113" s="57"/>
      <c r="UCM113" s="57"/>
      <c r="UCN113" s="58"/>
      <c r="UCO113" s="49"/>
      <c r="UCP113" s="50"/>
      <c r="UCQ113" s="49"/>
      <c r="UCR113" s="109"/>
      <c r="UCS113" s="52"/>
      <c r="UCT113" s="52"/>
      <c r="UCU113" s="55"/>
      <c r="UCV113" s="55"/>
      <c r="UCW113" s="55"/>
      <c r="UCX113" s="51"/>
      <c r="UCY113" s="51"/>
      <c r="UCZ113" s="51"/>
      <c r="UDA113" s="56"/>
      <c r="UDB113" s="57"/>
      <c r="UDC113" s="57"/>
      <c r="UDD113" s="58"/>
      <c r="UDE113" s="49"/>
      <c r="UDF113" s="50"/>
      <c r="UDG113" s="49"/>
      <c r="UDH113" s="109"/>
      <c r="UDI113" s="52"/>
      <c r="UDJ113" s="52"/>
      <c r="UDK113" s="55"/>
      <c r="UDL113" s="55"/>
      <c r="UDM113" s="55"/>
      <c r="UDN113" s="51"/>
      <c r="UDO113" s="51"/>
      <c r="UDP113" s="51"/>
      <c r="UDQ113" s="56"/>
      <c r="UDR113" s="57"/>
      <c r="UDS113" s="57"/>
      <c r="UDT113" s="58"/>
      <c r="UDU113" s="49"/>
      <c r="UDV113" s="50"/>
      <c r="UDW113" s="49"/>
      <c r="UDX113" s="109"/>
      <c r="UDY113" s="52"/>
      <c r="UDZ113" s="52"/>
      <c r="UEA113" s="55"/>
      <c r="UEB113" s="55"/>
      <c r="UEC113" s="55"/>
      <c r="UED113" s="51"/>
      <c r="UEE113" s="51"/>
      <c r="UEF113" s="51"/>
      <c r="UEG113" s="56"/>
      <c r="UEH113" s="57"/>
      <c r="UEI113" s="57"/>
      <c r="UEJ113" s="58"/>
      <c r="UEK113" s="49"/>
      <c r="UEL113" s="50"/>
      <c r="UEM113" s="49"/>
      <c r="UEN113" s="109"/>
      <c r="UEO113" s="52"/>
      <c r="UEP113" s="52"/>
      <c r="UEQ113" s="55"/>
      <c r="UER113" s="55"/>
      <c r="UES113" s="55"/>
      <c r="UET113" s="51"/>
      <c r="UEU113" s="51"/>
      <c r="UEV113" s="51"/>
      <c r="UEW113" s="56"/>
      <c r="UEX113" s="57"/>
      <c r="UEY113" s="57"/>
      <c r="UEZ113" s="58"/>
      <c r="UFA113" s="49"/>
      <c r="UFB113" s="50"/>
      <c r="UFC113" s="49"/>
      <c r="UFD113" s="109"/>
      <c r="UFE113" s="52"/>
      <c r="UFF113" s="52"/>
      <c r="UFG113" s="55"/>
      <c r="UFH113" s="55"/>
      <c r="UFI113" s="55"/>
      <c r="UFJ113" s="51"/>
      <c r="UFK113" s="51"/>
      <c r="UFL113" s="51"/>
      <c r="UFM113" s="56"/>
      <c r="UFN113" s="57"/>
      <c r="UFO113" s="57"/>
      <c r="UFP113" s="58"/>
      <c r="UFQ113" s="49"/>
      <c r="UFR113" s="50"/>
      <c r="UFS113" s="49"/>
      <c r="UFT113" s="109"/>
      <c r="UFU113" s="52"/>
      <c r="UFV113" s="52"/>
      <c r="UFW113" s="55"/>
      <c r="UFX113" s="55"/>
      <c r="UFY113" s="55"/>
      <c r="UFZ113" s="51"/>
      <c r="UGA113" s="51"/>
      <c r="UGB113" s="51"/>
      <c r="UGC113" s="56"/>
      <c r="UGD113" s="57"/>
      <c r="UGE113" s="57"/>
      <c r="UGF113" s="58"/>
      <c r="UGG113" s="49"/>
      <c r="UGH113" s="50"/>
      <c r="UGI113" s="49"/>
      <c r="UGJ113" s="109"/>
      <c r="UGK113" s="52"/>
      <c r="UGL113" s="52"/>
      <c r="UGM113" s="55"/>
      <c r="UGN113" s="55"/>
      <c r="UGO113" s="55"/>
      <c r="UGP113" s="51"/>
      <c r="UGQ113" s="51"/>
      <c r="UGR113" s="51"/>
      <c r="UGS113" s="56"/>
      <c r="UGT113" s="57"/>
      <c r="UGU113" s="57"/>
      <c r="UGV113" s="58"/>
      <c r="UGW113" s="49"/>
      <c r="UGX113" s="50"/>
      <c r="UGY113" s="49"/>
      <c r="UGZ113" s="109"/>
      <c r="UHA113" s="52"/>
      <c r="UHB113" s="52"/>
      <c r="UHC113" s="55"/>
      <c r="UHD113" s="55"/>
      <c r="UHE113" s="55"/>
      <c r="UHF113" s="51"/>
      <c r="UHG113" s="51"/>
      <c r="UHH113" s="51"/>
      <c r="UHI113" s="56"/>
      <c r="UHJ113" s="57"/>
      <c r="UHK113" s="57"/>
      <c r="UHL113" s="58"/>
      <c r="UHM113" s="49"/>
      <c r="UHN113" s="50"/>
      <c r="UHO113" s="49"/>
      <c r="UHP113" s="109"/>
      <c r="UHQ113" s="52"/>
      <c r="UHR113" s="52"/>
      <c r="UHS113" s="55"/>
      <c r="UHT113" s="55"/>
      <c r="UHU113" s="55"/>
      <c r="UHV113" s="51"/>
      <c r="UHW113" s="51"/>
      <c r="UHX113" s="51"/>
      <c r="UHY113" s="56"/>
      <c r="UHZ113" s="57"/>
      <c r="UIA113" s="57"/>
      <c r="UIB113" s="58"/>
      <c r="UIC113" s="49"/>
      <c r="UID113" s="50"/>
      <c r="UIE113" s="49"/>
      <c r="UIF113" s="109"/>
      <c r="UIG113" s="52"/>
      <c r="UIH113" s="52"/>
      <c r="UII113" s="55"/>
      <c r="UIJ113" s="55"/>
      <c r="UIK113" s="55"/>
      <c r="UIL113" s="51"/>
      <c r="UIM113" s="51"/>
      <c r="UIN113" s="51"/>
      <c r="UIO113" s="56"/>
      <c r="UIP113" s="57"/>
      <c r="UIQ113" s="57"/>
      <c r="UIR113" s="58"/>
      <c r="UIS113" s="49"/>
      <c r="UIT113" s="50"/>
      <c r="UIU113" s="49"/>
      <c r="UIV113" s="109"/>
      <c r="UIW113" s="52"/>
      <c r="UIX113" s="52"/>
      <c r="UIY113" s="55"/>
      <c r="UIZ113" s="55"/>
      <c r="UJA113" s="55"/>
      <c r="UJB113" s="51"/>
      <c r="UJC113" s="51"/>
      <c r="UJD113" s="51"/>
      <c r="UJE113" s="56"/>
      <c r="UJF113" s="57"/>
      <c r="UJG113" s="57"/>
      <c r="UJH113" s="58"/>
      <c r="UJI113" s="49"/>
      <c r="UJJ113" s="50"/>
      <c r="UJK113" s="49"/>
      <c r="UJL113" s="109"/>
      <c r="UJM113" s="52"/>
      <c r="UJN113" s="52"/>
      <c r="UJO113" s="55"/>
      <c r="UJP113" s="55"/>
      <c r="UJQ113" s="55"/>
      <c r="UJR113" s="51"/>
      <c r="UJS113" s="51"/>
      <c r="UJT113" s="51"/>
      <c r="UJU113" s="56"/>
      <c r="UJV113" s="57"/>
      <c r="UJW113" s="57"/>
      <c r="UJX113" s="58"/>
      <c r="UJY113" s="49"/>
      <c r="UJZ113" s="50"/>
      <c r="UKA113" s="49"/>
      <c r="UKB113" s="109"/>
      <c r="UKC113" s="52"/>
      <c r="UKD113" s="52"/>
      <c r="UKE113" s="55"/>
      <c r="UKF113" s="55"/>
      <c r="UKG113" s="55"/>
      <c r="UKH113" s="51"/>
      <c r="UKI113" s="51"/>
      <c r="UKJ113" s="51"/>
      <c r="UKK113" s="56"/>
      <c r="UKL113" s="57"/>
      <c r="UKM113" s="57"/>
      <c r="UKN113" s="58"/>
      <c r="UKO113" s="49"/>
      <c r="UKP113" s="50"/>
      <c r="UKQ113" s="49"/>
      <c r="UKR113" s="109"/>
      <c r="UKS113" s="52"/>
      <c r="UKT113" s="52"/>
      <c r="UKU113" s="55"/>
      <c r="UKV113" s="55"/>
      <c r="UKW113" s="55"/>
      <c r="UKX113" s="51"/>
      <c r="UKY113" s="51"/>
      <c r="UKZ113" s="51"/>
      <c r="ULA113" s="56"/>
      <c r="ULB113" s="57"/>
      <c r="ULC113" s="57"/>
      <c r="ULD113" s="58"/>
      <c r="ULE113" s="49"/>
      <c r="ULF113" s="50"/>
      <c r="ULG113" s="49"/>
      <c r="ULH113" s="109"/>
      <c r="ULI113" s="52"/>
      <c r="ULJ113" s="52"/>
      <c r="ULK113" s="55"/>
      <c r="ULL113" s="55"/>
      <c r="ULM113" s="55"/>
      <c r="ULN113" s="51"/>
      <c r="ULO113" s="51"/>
      <c r="ULP113" s="51"/>
      <c r="ULQ113" s="56"/>
      <c r="ULR113" s="57"/>
      <c r="ULS113" s="57"/>
      <c r="ULT113" s="58"/>
      <c r="ULU113" s="49"/>
      <c r="ULV113" s="50"/>
      <c r="ULW113" s="49"/>
      <c r="ULX113" s="109"/>
      <c r="ULY113" s="52"/>
      <c r="ULZ113" s="52"/>
      <c r="UMA113" s="55"/>
      <c r="UMB113" s="55"/>
      <c r="UMC113" s="55"/>
      <c r="UMD113" s="51"/>
      <c r="UME113" s="51"/>
      <c r="UMF113" s="51"/>
      <c r="UMG113" s="56"/>
      <c r="UMH113" s="57"/>
      <c r="UMI113" s="57"/>
      <c r="UMJ113" s="58"/>
      <c r="UMK113" s="49"/>
      <c r="UML113" s="50"/>
      <c r="UMM113" s="49"/>
      <c r="UMN113" s="109"/>
      <c r="UMO113" s="52"/>
      <c r="UMP113" s="52"/>
      <c r="UMQ113" s="55"/>
      <c r="UMR113" s="55"/>
      <c r="UMS113" s="55"/>
      <c r="UMT113" s="51"/>
      <c r="UMU113" s="51"/>
      <c r="UMV113" s="51"/>
      <c r="UMW113" s="56"/>
      <c r="UMX113" s="57"/>
      <c r="UMY113" s="57"/>
      <c r="UMZ113" s="58"/>
      <c r="UNA113" s="49"/>
      <c r="UNB113" s="50"/>
      <c r="UNC113" s="49"/>
      <c r="UND113" s="109"/>
      <c r="UNE113" s="52"/>
      <c r="UNF113" s="52"/>
      <c r="UNG113" s="55"/>
      <c r="UNH113" s="55"/>
      <c r="UNI113" s="55"/>
      <c r="UNJ113" s="51"/>
      <c r="UNK113" s="51"/>
      <c r="UNL113" s="51"/>
      <c r="UNM113" s="56"/>
      <c r="UNN113" s="57"/>
      <c r="UNO113" s="57"/>
      <c r="UNP113" s="58"/>
      <c r="UNQ113" s="49"/>
      <c r="UNR113" s="50"/>
      <c r="UNS113" s="49"/>
      <c r="UNT113" s="109"/>
      <c r="UNU113" s="52"/>
      <c r="UNV113" s="52"/>
      <c r="UNW113" s="55"/>
      <c r="UNX113" s="55"/>
      <c r="UNY113" s="55"/>
      <c r="UNZ113" s="51"/>
      <c r="UOA113" s="51"/>
      <c r="UOB113" s="51"/>
      <c r="UOC113" s="56"/>
      <c r="UOD113" s="57"/>
      <c r="UOE113" s="57"/>
      <c r="UOF113" s="58"/>
      <c r="UOG113" s="49"/>
      <c r="UOH113" s="50"/>
      <c r="UOI113" s="49"/>
      <c r="UOJ113" s="109"/>
      <c r="UOK113" s="52"/>
      <c r="UOL113" s="52"/>
      <c r="UOM113" s="55"/>
      <c r="UON113" s="55"/>
      <c r="UOO113" s="55"/>
      <c r="UOP113" s="51"/>
      <c r="UOQ113" s="51"/>
      <c r="UOR113" s="51"/>
      <c r="UOS113" s="56"/>
      <c r="UOT113" s="57"/>
      <c r="UOU113" s="57"/>
      <c r="UOV113" s="58"/>
      <c r="UOW113" s="49"/>
      <c r="UOX113" s="50"/>
      <c r="UOY113" s="49"/>
      <c r="UOZ113" s="109"/>
      <c r="UPA113" s="52"/>
      <c r="UPB113" s="52"/>
      <c r="UPC113" s="55"/>
      <c r="UPD113" s="55"/>
      <c r="UPE113" s="55"/>
      <c r="UPF113" s="51"/>
      <c r="UPG113" s="51"/>
      <c r="UPH113" s="51"/>
      <c r="UPI113" s="56"/>
      <c r="UPJ113" s="57"/>
      <c r="UPK113" s="57"/>
      <c r="UPL113" s="58"/>
      <c r="UPM113" s="49"/>
      <c r="UPN113" s="50"/>
      <c r="UPO113" s="49"/>
      <c r="UPP113" s="109"/>
      <c r="UPQ113" s="52"/>
      <c r="UPR113" s="52"/>
      <c r="UPS113" s="55"/>
      <c r="UPT113" s="55"/>
      <c r="UPU113" s="55"/>
      <c r="UPV113" s="51"/>
      <c r="UPW113" s="51"/>
      <c r="UPX113" s="51"/>
      <c r="UPY113" s="56"/>
      <c r="UPZ113" s="57"/>
      <c r="UQA113" s="57"/>
      <c r="UQB113" s="58"/>
      <c r="UQC113" s="49"/>
      <c r="UQD113" s="50"/>
      <c r="UQE113" s="49"/>
      <c r="UQF113" s="109"/>
      <c r="UQG113" s="52"/>
      <c r="UQH113" s="52"/>
      <c r="UQI113" s="55"/>
      <c r="UQJ113" s="55"/>
      <c r="UQK113" s="55"/>
      <c r="UQL113" s="51"/>
      <c r="UQM113" s="51"/>
      <c r="UQN113" s="51"/>
      <c r="UQO113" s="56"/>
      <c r="UQP113" s="57"/>
      <c r="UQQ113" s="57"/>
      <c r="UQR113" s="58"/>
      <c r="UQS113" s="49"/>
      <c r="UQT113" s="50"/>
      <c r="UQU113" s="49"/>
      <c r="UQV113" s="109"/>
      <c r="UQW113" s="52"/>
      <c r="UQX113" s="52"/>
      <c r="UQY113" s="55"/>
      <c r="UQZ113" s="55"/>
      <c r="URA113" s="55"/>
      <c r="URB113" s="51"/>
      <c r="URC113" s="51"/>
      <c r="URD113" s="51"/>
      <c r="URE113" s="56"/>
      <c r="URF113" s="57"/>
      <c r="URG113" s="57"/>
      <c r="URH113" s="58"/>
      <c r="URI113" s="49"/>
      <c r="URJ113" s="50"/>
      <c r="URK113" s="49"/>
      <c r="URL113" s="109"/>
      <c r="URM113" s="52"/>
      <c r="URN113" s="52"/>
      <c r="URO113" s="55"/>
      <c r="URP113" s="55"/>
      <c r="URQ113" s="55"/>
      <c r="URR113" s="51"/>
      <c r="URS113" s="51"/>
      <c r="URT113" s="51"/>
      <c r="URU113" s="56"/>
      <c r="URV113" s="57"/>
      <c r="URW113" s="57"/>
      <c r="URX113" s="58"/>
      <c r="URY113" s="49"/>
      <c r="URZ113" s="50"/>
      <c r="USA113" s="49"/>
      <c r="USB113" s="109"/>
      <c r="USC113" s="52"/>
      <c r="USD113" s="52"/>
      <c r="USE113" s="55"/>
      <c r="USF113" s="55"/>
      <c r="USG113" s="55"/>
      <c r="USH113" s="51"/>
      <c r="USI113" s="51"/>
      <c r="USJ113" s="51"/>
      <c r="USK113" s="56"/>
      <c r="USL113" s="57"/>
      <c r="USM113" s="57"/>
      <c r="USN113" s="58"/>
      <c r="USO113" s="49"/>
      <c r="USP113" s="50"/>
      <c r="USQ113" s="49"/>
      <c r="USR113" s="109"/>
      <c r="USS113" s="52"/>
      <c r="UST113" s="52"/>
      <c r="USU113" s="55"/>
      <c r="USV113" s="55"/>
      <c r="USW113" s="55"/>
      <c r="USX113" s="51"/>
      <c r="USY113" s="51"/>
      <c r="USZ113" s="51"/>
      <c r="UTA113" s="56"/>
      <c r="UTB113" s="57"/>
      <c r="UTC113" s="57"/>
      <c r="UTD113" s="58"/>
      <c r="UTE113" s="49"/>
      <c r="UTF113" s="50"/>
      <c r="UTG113" s="49"/>
      <c r="UTH113" s="109"/>
      <c r="UTI113" s="52"/>
      <c r="UTJ113" s="52"/>
      <c r="UTK113" s="55"/>
      <c r="UTL113" s="55"/>
      <c r="UTM113" s="55"/>
      <c r="UTN113" s="51"/>
      <c r="UTO113" s="51"/>
      <c r="UTP113" s="51"/>
      <c r="UTQ113" s="56"/>
      <c r="UTR113" s="57"/>
      <c r="UTS113" s="57"/>
      <c r="UTT113" s="58"/>
      <c r="UTU113" s="49"/>
      <c r="UTV113" s="50"/>
      <c r="UTW113" s="49"/>
      <c r="UTX113" s="109"/>
      <c r="UTY113" s="52"/>
      <c r="UTZ113" s="52"/>
      <c r="UUA113" s="55"/>
      <c r="UUB113" s="55"/>
      <c r="UUC113" s="55"/>
      <c r="UUD113" s="51"/>
      <c r="UUE113" s="51"/>
      <c r="UUF113" s="51"/>
      <c r="UUG113" s="56"/>
      <c r="UUH113" s="57"/>
      <c r="UUI113" s="57"/>
      <c r="UUJ113" s="58"/>
      <c r="UUK113" s="49"/>
      <c r="UUL113" s="50"/>
      <c r="UUM113" s="49"/>
      <c r="UUN113" s="109"/>
      <c r="UUO113" s="52"/>
      <c r="UUP113" s="52"/>
      <c r="UUQ113" s="55"/>
      <c r="UUR113" s="55"/>
      <c r="UUS113" s="55"/>
      <c r="UUT113" s="51"/>
      <c r="UUU113" s="51"/>
      <c r="UUV113" s="51"/>
      <c r="UUW113" s="56"/>
      <c r="UUX113" s="57"/>
      <c r="UUY113" s="57"/>
      <c r="UUZ113" s="58"/>
      <c r="UVA113" s="49"/>
      <c r="UVB113" s="50"/>
      <c r="UVC113" s="49"/>
      <c r="UVD113" s="109"/>
      <c r="UVE113" s="52"/>
      <c r="UVF113" s="52"/>
      <c r="UVG113" s="55"/>
      <c r="UVH113" s="55"/>
      <c r="UVI113" s="55"/>
      <c r="UVJ113" s="51"/>
      <c r="UVK113" s="51"/>
      <c r="UVL113" s="51"/>
      <c r="UVM113" s="56"/>
      <c r="UVN113" s="57"/>
      <c r="UVO113" s="57"/>
      <c r="UVP113" s="58"/>
      <c r="UVQ113" s="49"/>
      <c r="UVR113" s="50"/>
      <c r="UVS113" s="49"/>
      <c r="UVT113" s="109"/>
      <c r="UVU113" s="52"/>
      <c r="UVV113" s="52"/>
      <c r="UVW113" s="55"/>
      <c r="UVX113" s="55"/>
      <c r="UVY113" s="55"/>
      <c r="UVZ113" s="51"/>
      <c r="UWA113" s="51"/>
      <c r="UWB113" s="51"/>
      <c r="UWC113" s="56"/>
      <c r="UWD113" s="57"/>
      <c r="UWE113" s="57"/>
      <c r="UWF113" s="58"/>
      <c r="UWG113" s="49"/>
      <c r="UWH113" s="50"/>
      <c r="UWI113" s="49"/>
      <c r="UWJ113" s="109"/>
      <c r="UWK113" s="52"/>
      <c r="UWL113" s="52"/>
      <c r="UWM113" s="55"/>
      <c r="UWN113" s="55"/>
      <c r="UWO113" s="55"/>
      <c r="UWP113" s="51"/>
      <c r="UWQ113" s="51"/>
      <c r="UWR113" s="51"/>
      <c r="UWS113" s="56"/>
      <c r="UWT113" s="57"/>
      <c r="UWU113" s="57"/>
      <c r="UWV113" s="58"/>
      <c r="UWW113" s="49"/>
      <c r="UWX113" s="50"/>
      <c r="UWY113" s="49"/>
      <c r="UWZ113" s="109"/>
      <c r="UXA113" s="52"/>
      <c r="UXB113" s="52"/>
      <c r="UXC113" s="55"/>
      <c r="UXD113" s="55"/>
      <c r="UXE113" s="55"/>
      <c r="UXF113" s="51"/>
      <c r="UXG113" s="51"/>
      <c r="UXH113" s="51"/>
      <c r="UXI113" s="56"/>
      <c r="UXJ113" s="57"/>
      <c r="UXK113" s="57"/>
      <c r="UXL113" s="58"/>
      <c r="UXM113" s="49"/>
      <c r="UXN113" s="50"/>
      <c r="UXO113" s="49"/>
      <c r="UXP113" s="109"/>
      <c r="UXQ113" s="52"/>
      <c r="UXR113" s="52"/>
      <c r="UXS113" s="55"/>
      <c r="UXT113" s="55"/>
      <c r="UXU113" s="55"/>
      <c r="UXV113" s="51"/>
      <c r="UXW113" s="51"/>
      <c r="UXX113" s="51"/>
      <c r="UXY113" s="56"/>
      <c r="UXZ113" s="57"/>
      <c r="UYA113" s="57"/>
      <c r="UYB113" s="58"/>
      <c r="UYC113" s="49"/>
      <c r="UYD113" s="50"/>
      <c r="UYE113" s="49"/>
      <c r="UYF113" s="109"/>
      <c r="UYG113" s="52"/>
      <c r="UYH113" s="52"/>
      <c r="UYI113" s="55"/>
      <c r="UYJ113" s="55"/>
      <c r="UYK113" s="55"/>
      <c r="UYL113" s="51"/>
      <c r="UYM113" s="51"/>
      <c r="UYN113" s="51"/>
      <c r="UYO113" s="56"/>
      <c r="UYP113" s="57"/>
      <c r="UYQ113" s="57"/>
      <c r="UYR113" s="58"/>
      <c r="UYS113" s="49"/>
      <c r="UYT113" s="50"/>
      <c r="UYU113" s="49"/>
      <c r="UYV113" s="109"/>
      <c r="UYW113" s="52"/>
      <c r="UYX113" s="52"/>
      <c r="UYY113" s="55"/>
      <c r="UYZ113" s="55"/>
      <c r="UZA113" s="55"/>
      <c r="UZB113" s="51"/>
      <c r="UZC113" s="51"/>
      <c r="UZD113" s="51"/>
      <c r="UZE113" s="56"/>
      <c r="UZF113" s="57"/>
      <c r="UZG113" s="57"/>
      <c r="UZH113" s="58"/>
      <c r="UZI113" s="49"/>
      <c r="UZJ113" s="50"/>
      <c r="UZK113" s="49"/>
      <c r="UZL113" s="109"/>
      <c r="UZM113" s="52"/>
      <c r="UZN113" s="52"/>
      <c r="UZO113" s="55"/>
      <c r="UZP113" s="55"/>
      <c r="UZQ113" s="55"/>
      <c r="UZR113" s="51"/>
      <c r="UZS113" s="51"/>
      <c r="UZT113" s="51"/>
      <c r="UZU113" s="56"/>
      <c r="UZV113" s="57"/>
      <c r="UZW113" s="57"/>
      <c r="UZX113" s="58"/>
      <c r="UZY113" s="49"/>
      <c r="UZZ113" s="50"/>
      <c r="VAA113" s="49"/>
      <c r="VAB113" s="109"/>
      <c r="VAC113" s="52"/>
      <c r="VAD113" s="52"/>
      <c r="VAE113" s="55"/>
      <c r="VAF113" s="55"/>
      <c r="VAG113" s="55"/>
      <c r="VAH113" s="51"/>
      <c r="VAI113" s="51"/>
      <c r="VAJ113" s="51"/>
      <c r="VAK113" s="56"/>
      <c r="VAL113" s="57"/>
      <c r="VAM113" s="57"/>
      <c r="VAN113" s="58"/>
      <c r="VAO113" s="49"/>
      <c r="VAP113" s="50"/>
      <c r="VAQ113" s="49"/>
      <c r="VAR113" s="109"/>
      <c r="VAS113" s="52"/>
      <c r="VAT113" s="52"/>
      <c r="VAU113" s="55"/>
      <c r="VAV113" s="55"/>
      <c r="VAW113" s="55"/>
      <c r="VAX113" s="51"/>
      <c r="VAY113" s="51"/>
      <c r="VAZ113" s="51"/>
      <c r="VBA113" s="56"/>
      <c r="VBB113" s="57"/>
      <c r="VBC113" s="57"/>
      <c r="VBD113" s="58"/>
      <c r="VBE113" s="49"/>
      <c r="VBF113" s="50"/>
      <c r="VBG113" s="49"/>
      <c r="VBH113" s="109"/>
      <c r="VBI113" s="52"/>
      <c r="VBJ113" s="52"/>
      <c r="VBK113" s="55"/>
      <c r="VBL113" s="55"/>
      <c r="VBM113" s="55"/>
      <c r="VBN113" s="51"/>
      <c r="VBO113" s="51"/>
      <c r="VBP113" s="51"/>
      <c r="VBQ113" s="56"/>
      <c r="VBR113" s="57"/>
      <c r="VBS113" s="57"/>
      <c r="VBT113" s="58"/>
      <c r="VBU113" s="49"/>
      <c r="VBV113" s="50"/>
      <c r="VBW113" s="49"/>
      <c r="VBX113" s="109"/>
      <c r="VBY113" s="52"/>
      <c r="VBZ113" s="52"/>
      <c r="VCA113" s="55"/>
      <c r="VCB113" s="55"/>
      <c r="VCC113" s="55"/>
      <c r="VCD113" s="51"/>
      <c r="VCE113" s="51"/>
      <c r="VCF113" s="51"/>
      <c r="VCG113" s="56"/>
      <c r="VCH113" s="57"/>
      <c r="VCI113" s="57"/>
      <c r="VCJ113" s="58"/>
      <c r="VCK113" s="49"/>
      <c r="VCL113" s="50"/>
      <c r="VCM113" s="49"/>
      <c r="VCN113" s="109"/>
      <c r="VCO113" s="52"/>
      <c r="VCP113" s="52"/>
      <c r="VCQ113" s="55"/>
      <c r="VCR113" s="55"/>
      <c r="VCS113" s="55"/>
      <c r="VCT113" s="51"/>
      <c r="VCU113" s="51"/>
      <c r="VCV113" s="51"/>
      <c r="VCW113" s="56"/>
      <c r="VCX113" s="57"/>
      <c r="VCY113" s="57"/>
      <c r="VCZ113" s="58"/>
      <c r="VDA113" s="49"/>
      <c r="VDB113" s="50"/>
      <c r="VDC113" s="49"/>
      <c r="VDD113" s="109"/>
      <c r="VDE113" s="52"/>
      <c r="VDF113" s="52"/>
      <c r="VDG113" s="55"/>
      <c r="VDH113" s="55"/>
      <c r="VDI113" s="55"/>
      <c r="VDJ113" s="51"/>
      <c r="VDK113" s="51"/>
      <c r="VDL113" s="51"/>
      <c r="VDM113" s="56"/>
      <c r="VDN113" s="57"/>
      <c r="VDO113" s="57"/>
      <c r="VDP113" s="58"/>
      <c r="VDQ113" s="49"/>
      <c r="VDR113" s="50"/>
      <c r="VDS113" s="49"/>
      <c r="VDT113" s="109"/>
      <c r="VDU113" s="52"/>
      <c r="VDV113" s="52"/>
      <c r="VDW113" s="55"/>
      <c r="VDX113" s="55"/>
      <c r="VDY113" s="55"/>
      <c r="VDZ113" s="51"/>
      <c r="VEA113" s="51"/>
      <c r="VEB113" s="51"/>
      <c r="VEC113" s="56"/>
      <c r="VED113" s="57"/>
      <c r="VEE113" s="57"/>
      <c r="VEF113" s="58"/>
      <c r="VEG113" s="49"/>
      <c r="VEH113" s="50"/>
      <c r="VEI113" s="49"/>
      <c r="VEJ113" s="109"/>
      <c r="VEK113" s="52"/>
      <c r="VEL113" s="52"/>
      <c r="VEM113" s="55"/>
      <c r="VEN113" s="55"/>
      <c r="VEO113" s="55"/>
      <c r="VEP113" s="51"/>
      <c r="VEQ113" s="51"/>
      <c r="VER113" s="51"/>
      <c r="VES113" s="56"/>
      <c r="VET113" s="57"/>
      <c r="VEU113" s="57"/>
      <c r="VEV113" s="58"/>
      <c r="VEW113" s="49"/>
      <c r="VEX113" s="50"/>
      <c r="VEY113" s="49"/>
      <c r="VEZ113" s="109"/>
      <c r="VFA113" s="52"/>
      <c r="VFB113" s="52"/>
      <c r="VFC113" s="55"/>
      <c r="VFD113" s="55"/>
      <c r="VFE113" s="55"/>
      <c r="VFF113" s="51"/>
      <c r="VFG113" s="51"/>
      <c r="VFH113" s="51"/>
      <c r="VFI113" s="56"/>
      <c r="VFJ113" s="57"/>
      <c r="VFK113" s="57"/>
      <c r="VFL113" s="58"/>
      <c r="VFM113" s="49"/>
      <c r="VFN113" s="50"/>
      <c r="VFO113" s="49"/>
      <c r="VFP113" s="109"/>
      <c r="VFQ113" s="52"/>
      <c r="VFR113" s="52"/>
      <c r="VFS113" s="55"/>
      <c r="VFT113" s="55"/>
      <c r="VFU113" s="55"/>
      <c r="VFV113" s="51"/>
      <c r="VFW113" s="51"/>
      <c r="VFX113" s="51"/>
      <c r="VFY113" s="56"/>
      <c r="VFZ113" s="57"/>
      <c r="VGA113" s="57"/>
      <c r="VGB113" s="58"/>
      <c r="VGC113" s="49"/>
      <c r="VGD113" s="50"/>
      <c r="VGE113" s="49"/>
      <c r="VGF113" s="109"/>
      <c r="VGG113" s="52"/>
      <c r="VGH113" s="52"/>
      <c r="VGI113" s="55"/>
      <c r="VGJ113" s="55"/>
      <c r="VGK113" s="55"/>
      <c r="VGL113" s="51"/>
      <c r="VGM113" s="51"/>
      <c r="VGN113" s="51"/>
      <c r="VGO113" s="56"/>
      <c r="VGP113" s="57"/>
      <c r="VGQ113" s="57"/>
      <c r="VGR113" s="58"/>
      <c r="VGS113" s="49"/>
      <c r="VGT113" s="50"/>
      <c r="VGU113" s="49"/>
      <c r="VGV113" s="109"/>
      <c r="VGW113" s="52"/>
      <c r="VGX113" s="52"/>
      <c r="VGY113" s="55"/>
      <c r="VGZ113" s="55"/>
      <c r="VHA113" s="55"/>
      <c r="VHB113" s="51"/>
      <c r="VHC113" s="51"/>
      <c r="VHD113" s="51"/>
      <c r="VHE113" s="56"/>
      <c r="VHF113" s="57"/>
      <c r="VHG113" s="57"/>
      <c r="VHH113" s="58"/>
      <c r="VHI113" s="49"/>
      <c r="VHJ113" s="50"/>
      <c r="VHK113" s="49"/>
      <c r="VHL113" s="109"/>
      <c r="VHM113" s="52"/>
      <c r="VHN113" s="52"/>
      <c r="VHO113" s="55"/>
      <c r="VHP113" s="55"/>
      <c r="VHQ113" s="55"/>
      <c r="VHR113" s="51"/>
      <c r="VHS113" s="51"/>
      <c r="VHT113" s="51"/>
      <c r="VHU113" s="56"/>
      <c r="VHV113" s="57"/>
      <c r="VHW113" s="57"/>
      <c r="VHX113" s="58"/>
      <c r="VHY113" s="49"/>
      <c r="VHZ113" s="50"/>
      <c r="VIA113" s="49"/>
      <c r="VIB113" s="109"/>
      <c r="VIC113" s="52"/>
      <c r="VID113" s="52"/>
      <c r="VIE113" s="55"/>
      <c r="VIF113" s="55"/>
      <c r="VIG113" s="55"/>
      <c r="VIH113" s="51"/>
      <c r="VII113" s="51"/>
      <c r="VIJ113" s="51"/>
      <c r="VIK113" s="56"/>
      <c r="VIL113" s="57"/>
      <c r="VIM113" s="57"/>
      <c r="VIN113" s="58"/>
      <c r="VIO113" s="49"/>
      <c r="VIP113" s="50"/>
      <c r="VIQ113" s="49"/>
      <c r="VIR113" s="109"/>
      <c r="VIS113" s="52"/>
      <c r="VIT113" s="52"/>
      <c r="VIU113" s="55"/>
      <c r="VIV113" s="55"/>
      <c r="VIW113" s="55"/>
      <c r="VIX113" s="51"/>
      <c r="VIY113" s="51"/>
      <c r="VIZ113" s="51"/>
      <c r="VJA113" s="56"/>
      <c r="VJB113" s="57"/>
      <c r="VJC113" s="57"/>
      <c r="VJD113" s="58"/>
      <c r="VJE113" s="49"/>
      <c r="VJF113" s="50"/>
      <c r="VJG113" s="49"/>
      <c r="VJH113" s="109"/>
      <c r="VJI113" s="52"/>
      <c r="VJJ113" s="52"/>
      <c r="VJK113" s="55"/>
      <c r="VJL113" s="55"/>
      <c r="VJM113" s="55"/>
      <c r="VJN113" s="51"/>
      <c r="VJO113" s="51"/>
      <c r="VJP113" s="51"/>
      <c r="VJQ113" s="56"/>
      <c r="VJR113" s="57"/>
      <c r="VJS113" s="57"/>
      <c r="VJT113" s="58"/>
      <c r="VJU113" s="49"/>
      <c r="VJV113" s="50"/>
      <c r="VJW113" s="49"/>
      <c r="VJX113" s="109"/>
      <c r="VJY113" s="52"/>
      <c r="VJZ113" s="52"/>
      <c r="VKA113" s="55"/>
      <c r="VKB113" s="55"/>
      <c r="VKC113" s="55"/>
      <c r="VKD113" s="51"/>
      <c r="VKE113" s="51"/>
      <c r="VKF113" s="51"/>
      <c r="VKG113" s="56"/>
      <c r="VKH113" s="57"/>
      <c r="VKI113" s="57"/>
      <c r="VKJ113" s="58"/>
      <c r="VKK113" s="49"/>
      <c r="VKL113" s="50"/>
      <c r="VKM113" s="49"/>
      <c r="VKN113" s="109"/>
      <c r="VKO113" s="52"/>
      <c r="VKP113" s="52"/>
      <c r="VKQ113" s="55"/>
      <c r="VKR113" s="55"/>
      <c r="VKS113" s="55"/>
      <c r="VKT113" s="51"/>
      <c r="VKU113" s="51"/>
      <c r="VKV113" s="51"/>
      <c r="VKW113" s="56"/>
      <c r="VKX113" s="57"/>
      <c r="VKY113" s="57"/>
      <c r="VKZ113" s="58"/>
      <c r="VLA113" s="49"/>
      <c r="VLB113" s="50"/>
      <c r="VLC113" s="49"/>
      <c r="VLD113" s="109"/>
      <c r="VLE113" s="52"/>
      <c r="VLF113" s="52"/>
      <c r="VLG113" s="55"/>
      <c r="VLH113" s="55"/>
      <c r="VLI113" s="55"/>
      <c r="VLJ113" s="51"/>
      <c r="VLK113" s="51"/>
      <c r="VLL113" s="51"/>
      <c r="VLM113" s="56"/>
      <c r="VLN113" s="57"/>
      <c r="VLO113" s="57"/>
      <c r="VLP113" s="58"/>
      <c r="VLQ113" s="49"/>
      <c r="VLR113" s="50"/>
      <c r="VLS113" s="49"/>
      <c r="VLT113" s="109"/>
      <c r="VLU113" s="52"/>
      <c r="VLV113" s="52"/>
      <c r="VLW113" s="55"/>
      <c r="VLX113" s="55"/>
      <c r="VLY113" s="55"/>
      <c r="VLZ113" s="51"/>
      <c r="VMA113" s="51"/>
      <c r="VMB113" s="51"/>
      <c r="VMC113" s="56"/>
      <c r="VMD113" s="57"/>
      <c r="VME113" s="57"/>
      <c r="VMF113" s="58"/>
      <c r="VMG113" s="49"/>
      <c r="VMH113" s="50"/>
      <c r="VMI113" s="49"/>
      <c r="VMJ113" s="109"/>
      <c r="VMK113" s="52"/>
      <c r="VML113" s="52"/>
      <c r="VMM113" s="55"/>
      <c r="VMN113" s="55"/>
      <c r="VMO113" s="55"/>
      <c r="VMP113" s="51"/>
      <c r="VMQ113" s="51"/>
      <c r="VMR113" s="51"/>
      <c r="VMS113" s="56"/>
      <c r="VMT113" s="57"/>
      <c r="VMU113" s="57"/>
      <c r="VMV113" s="58"/>
      <c r="VMW113" s="49"/>
      <c r="VMX113" s="50"/>
      <c r="VMY113" s="49"/>
      <c r="VMZ113" s="109"/>
      <c r="VNA113" s="52"/>
      <c r="VNB113" s="52"/>
      <c r="VNC113" s="55"/>
      <c r="VND113" s="55"/>
      <c r="VNE113" s="55"/>
      <c r="VNF113" s="51"/>
      <c r="VNG113" s="51"/>
      <c r="VNH113" s="51"/>
      <c r="VNI113" s="56"/>
      <c r="VNJ113" s="57"/>
      <c r="VNK113" s="57"/>
      <c r="VNL113" s="58"/>
      <c r="VNM113" s="49"/>
      <c r="VNN113" s="50"/>
      <c r="VNO113" s="49"/>
      <c r="VNP113" s="109"/>
      <c r="VNQ113" s="52"/>
      <c r="VNR113" s="52"/>
      <c r="VNS113" s="55"/>
      <c r="VNT113" s="55"/>
      <c r="VNU113" s="55"/>
      <c r="VNV113" s="51"/>
      <c r="VNW113" s="51"/>
      <c r="VNX113" s="51"/>
      <c r="VNY113" s="56"/>
      <c r="VNZ113" s="57"/>
      <c r="VOA113" s="57"/>
      <c r="VOB113" s="58"/>
      <c r="VOC113" s="49"/>
      <c r="VOD113" s="50"/>
      <c r="VOE113" s="49"/>
      <c r="VOF113" s="109"/>
      <c r="VOG113" s="52"/>
      <c r="VOH113" s="52"/>
      <c r="VOI113" s="55"/>
      <c r="VOJ113" s="55"/>
      <c r="VOK113" s="55"/>
      <c r="VOL113" s="51"/>
      <c r="VOM113" s="51"/>
      <c r="VON113" s="51"/>
      <c r="VOO113" s="56"/>
      <c r="VOP113" s="57"/>
      <c r="VOQ113" s="57"/>
      <c r="VOR113" s="58"/>
      <c r="VOS113" s="49"/>
      <c r="VOT113" s="50"/>
      <c r="VOU113" s="49"/>
      <c r="VOV113" s="109"/>
      <c r="VOW113" s="52"/>
      <c r="VOX113" s="52"/>
      <c r="VOY113" s="55"/>
      <c r="VOZ113" s="55"/>
      <c r="VPA113" s="55"/>
      <c r="VPB113" s="51"/>
      <c r="VPC113" s="51"/>
      <c r="VPD113" s="51"/>
      <c r="VPE113" s="56"/>
      <c r="VPF113" s="57"/>
      <c r="VPG113" s="57"/>
      <c r="VPH113" s="58"/>
      <c r="VPI113" s="49"/>
      <c r="VPJ113" s="50"/>
      <c r="VPK113" s="49"/>
      <c r="VPL113" s="109"/>
      <c r="VPM113" s="52"/>
      <c r="VPN113" s="52"/>
      <c r="VPO113" s="55"/>
      <c r="VPP113" s="55"/>
      <c r="VPQ113" s="55"/>
      <c r="VPR113" s="51"/>
      <c r="VPS113" s="51"/>
      <c r="VPT113" s="51"/>
      <c r="VPU113" s="56"/>
      <c r="VPV113" s="57"/>
      <c r="VPW113" s="57"/>
      <c r="VPX113" s="58"/>
      <c r="VPY113" s="49"/>
      <c r="VPZ113" s="50"/>
      <c r="VQA113" s="49"/>
      <c r="VQB113" s="109"/>
      <c r="VQC113" s="52"/>
      <c r="VQD113" s="52"/>
      <c r="VQE113" s="55"/>
      <c r="VQF113" s="55"/>
      <c r="VQG113" s="55"/>
      <c r="VQH113" s="51"/>
      <c r="VQI113" s="51"/>
      <c r="VQJ113" s="51"/>
      <c r="VQK113" s="56"/>
      <c r="VQL113" s="57"/>
      <c r="VQM113" s="57"/>
      <c r="VQN113" s="58"/>
      <c r="VQO113" s="49"/>
      <c r="VQP113" s="50"/>
      <c r="VQQ113" s="49"/>
      <c r="VQR113" s="109"/>
      <c r="VQS113" s="52"/>
      <c r="VQT113" s="52"/>
      <c r="VQU113" s="55"/>
      <c r="VQV113" s="55"/>
      <c r="VQW113" s="55"/>
      <c r="VQX113" s="51"/>
      <c r="VQY113" s="51"/>
      <c r="VQZ113" s="51"/>
      <c r="VRA113" s="56"/>
      <c r="VRB113" s="57"/>
      <c r="VRC113" s="57"/>
      <c r="VRD113" s="58"/>
      <c r="VRE113" s="49"/>
      <c r="VRF113" s="50"/>
      <c r="VRG113" s="49"/>
      <c r="VRH113" s="109"/>
      <c r="VRI113" s="52"/>
      <c r="VRJ113" s="52"/>
      <c r="VRK113" s="55"/>
      <c r="VRL113" s="55"/>
      <c r="VRM113" s="55"/>
      <c r="VRN113" s="51"/>
      <c r="VRO113" s="51"/>
      <c r="VRP113" s="51"/>
      <c r="VRQ113" s="56"/>
      <c r="VRR113" s="57"/>
      <c r="VRS113" s="57"/>
      <c r="VRT113" s="58"/>
      <c r="VRU113" s="49"/>
      <c r="VRV113" s="50"/>
      <c r="VRW113" s="49"/>
      <c r="VRX113" s="109"/>
      <c r="VRY113" s="52"/>
      <c r="VRZ113" s="52"/>
      <c r="VSA113" s="55"/>
      <c r="VSB113" s="55"/>
      <c r="VSC113" s="55"/>
      <c r="VSD113" s="51"/>
      <c r="VSE113" s="51"/>
      <c r="VSF113" s="51"/>
      <c r="VSG113" s="56"/>
      <c r="VSH113" s="57"/>
      <c r="VSI113" s="57"/>
      <c r="VSJ113" s="58"/>
      <c r="VSK113" s="49"/>
      <c r="VSL113" s="50"/>
      <c r="VSM113" s="49"/>
      <c r="VSN113" s="109"/>
      <c r="VSO113" s="52"/>
      <c r="VSP113" s="52"/>
      <c r="VSQ113" s="55"/>
      <c r="VSR113" s="55"/>
      <c r="VSS113" s="55"/>
      <c r="VST113" s="51"/>
      <c r="VSU113" s="51"/>
      <c r="VSV113" s="51"/>
      <c r="VSW113" s="56"/>
      <c r="VSX113" s="57"/>
      <c r="VSY113" s="57"/>
      <c r="VSZ113" s="58"/>
      <c r="VTA113" s="49"/>
      <c r="VTB113" s="50"/>
      <c r="VTC113" s="49"/>
      <c r="VTD113" s="109"/>
      <c r="VTE113" s="52"/>
      <c r="VTF113" s="52"/>
      <c r="VTG113" s="55"/>
      <c r="VTH113" s="55"/>
      <c r="VTI113" s="55"/>
      <c r="VTJ113" s="51"/>
      <c r="VTK113" s="51"/>
      <c r="VTL113" s="51"/>
      <c r="VTM113" s="56"/>
      <c r="VTN113" s="57"/>
      <c r="VTO113" s="57"/>
      <c r="VTP113" s="58"/>
      <c r="VTQ113" s="49"/>
      <c r="VTR113" s="50"/>
      <c r="VTS113" s="49"/>
      <c r="VTT113" s="109"/>
      <c r="VTU113" s="52"/>
      <c r="VTV113" s="52"/>
      <c r="VTW113" s="55"/>
      <c r="VTX113" s="55"/>
      <c r="VTY113" s="55"/>
      <c r="VTZ113" s="51"/>
      <c r="VUA113" s="51"/>
      <c r="VUB113" s="51"/>
      <c r="VUC113" s="56"/>
      <c r="VUD113" s="57"/>
      <c r="VUE113" s="57"/>
      <c r="VUF113" s="58"/>
      <c r="VUG113" s="49"/>
      <c r="VUH113" s="50"/>
      <c r="VUI113" s="49"/>
      <c r="VUJ113" s="109"/>
      <c r="VUK113" s="52"/>
      <c r="VUL113" s="52"/>
      <c r="VUM113" s="55"/>
      <c r="VUN113" s="55"/>
      <c r="VUO113" s="55"/>
      <c r="VUP113" s="51"/>
      <c r="VUQ113" s="51"/>
      <c r="VUR113" s="51"/>
      <c r="VUS113" s="56"/>
      <c r="VUT113" s="57"/>
      <c r="VUU113" s="57"/>
      <c r="VUV113" s="58"/>
      <c r="VUW113" s="49"/>
      <c r="VUX113" s="50"/>
      <c r="VUY113" s="49"/>
      <c r="VUZ113" s="109"/>
      <c r="VVA113" s="52"/>
      <c r="VVB113" s="52"/>
      <c r="VVC113" s="55"/>
      <c r="VVD113" s="55"/>
      <c r="VVE113" s="55"/>
      <c r="VVF113" s="51"/>
      <c r="VVG113" s="51"/>
      <c r="VVH113" s="51"/>
      <c r="VVI113" s="56"/>
      <c r="VVJ113" s="57"/>
      <c r="VVK113" s="57"/>
      <c r="VVL113" s="58"/>
      <c r="VVM113" s="49"/>
      <c r="VVN113" s="50"/>
      <c r="VVO113" s="49"/>
      <c r="VVP113" s="109"/>
      <c r="VVQ113" s="52"/>
      <c r="VVR113" s="52"/>
      <c r="VVS113" s="55"/>
      <c r="VVT113" s="55"/>
      <c r="VVU113" s="55"/>
      <c r="VVV113" s="51"/>
      <c r="VVW113" s="51"/>
      <c r="VVX113" s="51"/>
      <c r="VVY113" s="56"/>
      <c r="VVZ113" s="57"/>
      <c r="VWA113" s="57"/>
      <c r="VWB113" s="58"/>
      <c r="VWC113" s="49"/>
      <c r="VWD113" s="50"/>
      <c r="VWE113" s="49"/>
      <c r="VWF113" s="109"/>
      <c r="VWG113" s="52"/>
      <c r="VWH113" s="52"/>
      <c r="VWI113" s="55"/>
      <c r="VWJ113" s="55"/>
      <c r="VWK113" s="55"/>
      <c r="VWL113" s="51"/>
      <c r="VWM113" s="51"/>
      <c r="VWN113" s="51"/>
      <c r="VWO113" s="56"/>
      <c r="VWP113" s="57"/>
      <c r="VWQ113" s="57"/>
      <c r="VWR113" s="58"/>
      <c r="VWS113" s="49"/>
      <c r="VWT113" s="50"/>
      <c r="VWU113" s="49"/>
      <c r="VWV113" s="109"/>
      <c r="VWW113" s="52"/>
      <c r="VWX113" s="52"/>
      <c r="VWY113" s="55"/>
      <c r="VWZ113" s="55"/>
      <c r="VXA113" s="55"/>
      <c r="VXB113" s="51"/>
      <c r="VXC113" s="51"/>
      <c r="VXD113" s="51"/>
      <c r="VXE113" s="56"/>
      <c r="VXF113" s="57"/>
      <c r="VXG113" s="57"/>
      <c r="VXH113" s="58"/>
      <c r="VXI113" s="49"/>
      <c r="VXJ113" s="50"/>
      <c r="VXK113" s="49"/>
      <c r="VXL113" s="109"/>
      <c r="VXM113" s="52"/>
      <c r="VXN113" s="52"/>
      <c r="VXO113" s="55"/>
      <c r="VXP113" s="55"/>
      <c r="VXQ113" s="55"/>
      <c r="VXR113" s="51"/>
      <c r="VXS113" s="51"/>
      <c r="VXT113" s="51"/>
      <c r="VXU113" s="56"/>
      <c r="VXV113" s="57"/>
      <c r="VXW113" s="57"/>
      <c r="VXX113" s="58"/>
      <c r="VXY113" s="49"/>
      <c r="VXZ113" s="50"/>
      <c r="VYA113" s="49"/>
      <c r="VYB113" s="109"/>
      <c r="VYC113" s="52"/>
      <c r="VYD113" s="52"/>
      <c r="VYE113" s="55"/>
      <c r="VYF113" s="55"/>
      <c r="VYG113" s="55"/>
      <c r="VYH113" s="51"/>
      <c r="VYI113" s="51"/>
      <c r="VYJ113" s="51"/>
      <c r="VYK113" s="56"/>
      <c r="VYL113" s="57"/>
      <c r="VYM113" s="57"/>
      <c r="VYN113" s="58"/>
      <c r="VYO113" s="49"/>
      <c r="VYP113" s="50"/>
      <c r="VYQ113" s="49"/>
      <c r="VYR113" s="109"/>
      <c r="VYS113" s="52"/>
      <c r="VYT113" s="52"/>
      <c r="VYU113" s="55"/>
      <c r="VYV113" s="55"/>
      <c r="VYW113" s="55"/>
      <c r="VYX113" s="51"/>
      <c r="VYY113" s="51"/>
      <c r="VYZ113" s="51"/>
      <c r="VZA113" s="56"/>
      <c r="VZB113" s="57"/>
      <c r="VZC113" s="57"/>
      <c r="VZD113" s="58"/>
      <c r="VZE113" s="49"/>
      <c r="VZF113" s="50"/>
      <c r="VZG113" s="49"/>
      <c r="VZH113" s="109"/>
      <c r="VZI113" s="52"/>
      <c r="VZJ113" s="52"/>
      <c r="VZK113" s="55"/>
      <c r="VZL113" s="55"/>
      <c r="VZM113" s="55"/>
      <c r="VZN113" s="51"/>
      <c r="VZO113" s="51"/>
      <c r="VZP113" s="51"/>
      <c r="VZQ113" s="56"/>
      <c r="VZR113" s="57"/>
      <c r="VZS113" s="57"/>
      <c r="VZT113" s="58"/>
      <c r="VZU113" s="49"/>
      <c r="VZV113" s="50"/>
      <c r="VZW113" s="49"/>
      <c r="VZX113" s="109"/>
      <c r="VZY113" s="52"/>
      <c r="VZZ113" s="52"/>
      <c r="WAA113" s="55"/>
      <c r="WAB113" s="55"/>
      <c r="WAC113" s="55"/>
      <c r="WAD113" s="51"/>
      <c r="WAE113" s="51"/>
      <c r="WAF113" s="51"/>
      <c r="WAG113" s="56"/>
      <c r="WAH113" s="57"/>
      <c r="WAI113" s="57"/>
      <c r="WAJ113" s="58"/>
      <c r="WAK113" s="49"/>
      <c r="WAL113" s="50"/>
      <c r="WAM113" s="49"/>
      <c r="WAN113" s="109"/>
      <c r="WAO113" s="52"/>
      <c r="WAP113" s="52"/>
      <c r="WAQ113" s="55"/>
      <c r="WAR113" s="55"/>
      <c r="WAS113" s="55"/>
      <c r="WAT113" s="51"/>
      <c r="WAU113" s="51"/>
      <c r="WAV113" s="51"/>
      <c r="WAW113" s="56"/>
      <c r="WAX113" s="57"/>
      <c r="WAY113" s="57"/>
      <c r="WAZ113" s="58"/>
      <c r="WBA113" s="49"/>
      <c r="WBB113" s="50"/>
      <c r="WBC113" s="49"/>
      <c r="WBD113" s="109"/>
      <c r="WBE113" s="52"/>
      <c r="WBF113" s="52"/>
      <c r="WBG113" s="55"/>
      <c r="WBH113" s="55"/>
      <c r="WBI113" s="55"/>
      <c r="WBJ113" s="51"/>
      <c r="WBK113" s="51"/>
      <c r="WBL113" s="51"/>
      <c r="WBM113" s="56"/>
      <c r="WBN113" s="57"/>
      <c r="WBO113" s="57"/>
      <c r="WBP113" s="58"/>
      <c r="WBQ113" s="49"/>
      <c r="WBR113" s="50"/>
      <c r="WBS113" s="49"/>
      <c r="WBT113" s="109"/>
      <c r="WBU113" s="52"/>
      <c r="WBV113" s="52"/>
      <c r="WBW113" s="55"/>
      <c r="WBX113" s="55"/>
      <c r="WBY113" s="55"/>
      <c r="WBZ113" s="51"/>
      <c r="WCA113" s="51"/>
      <c r="WCB113" s="51"/>
      <c r="WCC113" s="56"/>
      <c r="WCD113" s="57"/>
      <c r="WCE113" s="57"/>
      <c r="WCF113" s="58"/>
      <c r="WCG113" s="49"/>
      <c r="WCH113" s="50"/>
      <c r="WCI113" s="49"/>
      <c r="WCJ113" s="109"/>
      <c r="WCK113" s="52"/>
      <c r="WCL113" s="52"/>
      <c r="WCM113" s="55"/>
      <c r="WCN113" s="55"/>
      <c r="WCO113" s="55"/>
      <c r="WCP113" s="51"/>
      <c r="WCQ113" s="51"/>
      <c r="WCR113" s="51"/>
      <c r="WCS113" s="56"/>
      <c r="WCT113" s="57"/>
      <c r="WCU113" s="57"/>
      <c r="WCV113" s="58"/>
      <c r="WCW113" s="49"/>
      <c r="WCX113" s="50"/>
      <c r="WCY113" s="49"/>
      <c r="WCZ113" s="109"/>
      <c r="WDA113" s="52"/>
      <c r="WDB113" s="52"/>
      <c r="WDC113" s="55"/>
      <c r="WDD113" s="55"/>
      <c r="WDE113" s="55"/>
      <c r="WDF113" s="51"/>
      <c r="WDG113" s="51"/>
      <c r="WDH113" s="51"/>
      <c r="WDI113" s="56"/>
      <c r="WDJ113" s="57"/>
      <c r="WDK113" s="57"/>
      <c r="WDL113" s="58"/>
      <c r="WDM113" s="49"/>
      <c r="WDN113" s="50"/>
      <c r="WDO113" s="49"/>
      <c r="WDP113" s="109"/>
      <c r="WDQ113" s="52"/>
      <c r="WDR113" s="52"/>
      <c r="WDS113" s="55"/>
      <c r="WDT113" s="55"/>
      <c r="WDU113" s="55"/>
      <c r="WDV113" s="51"/>
      <c r="WDW113" s="51"/>
      <c r="WDX113" s="51"/>
      <c r="WDY113" s="56"/>
      <c r="WDZ113" s="57"/>
      <c r="WEA113" s="57"/>
      <c r="WEB113" s="58"/>
      <c r="WEC113" s="49"/>
      <c r="WED113" s="50"/>
      <c r="WEE113" s="49"/>
      <c r="WEF113" s="109"/>
      <c r="WEG113" s="52"/>
      <c r="WEH113" s="52"/>
      <c r="WEI113" s="55"/>
      <c r="WEJ113" s="55"/>
      <c r="WEK113" s="55"/>
      <c r="WEL113" s="51"/>
      <c r="WEM113" s="51"/>
      <c r="WEN113" s="51"/>
      <c r="WEO113" s="56"/>
      <c r="WEP113" s="57"/>
      <c r="WEQ113" s="57"/>
      <c r="WER113" s="58"/>
      <c r="WES113" s="49"/>
      <c r="WET113" s="50"/>
      <c r="WEU113" s="49"/>
      <c r="WEV113" s="109"/>
      <c r="WEW113" s="52"/>
      <c r="WEX113" s="52"/>
      <c r="WEY113" s="55"/>
      <c r="WEZ113" s="55"/>
      <c r="WFA113" s="55"/>
      <c r="WFB113" s="51"/>
      <c r="WFC113" s="51"/>
      <c r="WFD113" s="51"/>
      <c r="WFE113" s="56"/>
      <c r="WFF113" s="57"/>
      <c r="WFG113" s="57"/>
      <c r="WFH113" s="58"/>
      <c r="WFI113" s="49"/>
      <c r="WFJ113" s="50"/>
      <c r="WFK113" s="49"/>
      <c r="WFL113" s="109"/>
      <c r="WFM113" s="52"/>
      <c r="WFN113" s="52"/>
      <c r="WFO113" s="55"/>
      <c r="WFP113" s="55"/>
      <c r="WFQ113" s="55"/>
      <c r="WFR113" s="51"/>
      <c r="WFS113" s="51"/>
      <c r="WFT113" s="51"/>
      <c r="WFU113" s="56"/>
      <c r="WFV113" s="57"/>
      <c r="WFW113" s="57"/>
      <c r="WFX113" s="58"/>
      <c r="WFY113" s="49"/>
      <c r="WFZ113" s="50"/>
      <c r="WGA113" s="49"/>
      <c r="WGB113" s="109"/>
      <c r="WGC113" s="52"/>
      <c r="WGD113" s="52"/>
      <c r="WGE113" s="55"/>
      <c r="WGF113" s="55"/>
      <c r="WGG113" s="55"/>
      <c r="WGH113" s="51"/>
      <c r="WGI113" s="51"/>
      <c r="WGJ113" s="51"/>
      <c r="WGK113" s="56"/>
      <c r="WGL113" s="57"/>
      <c r="WGM113" s="57"/>
      <c r="WGN113" s="58"/>
      <c r="WGO113" s="49"/>
      <c r="WGP113" s="50"/>
      <c r="WGQ113" s="49"/>
      <c r="WGR113" s="109"/>
      <c r="WGS113" s="52"/>
      <c r="WGT113" s="52"/>
      <c r="WGU113" s="55"/>
      <c r="WGV113" s="55"/>
      <c r="WGW113" s="55"/>
      <c r="WGX113" s="51"/>
      <c r="WGY113" s="51"/>
      <c r="WGZ113" s="51"/>
      <c r="WHA113" s="56"/>
      <c r="WHB113" s="57"/>
      <c r="WHC113" s="57"/>
      <c r="WHD113" s="58"/>
      <c r="WHE113" s="49"/>
      <c r="WHF113" s="50"/>
      <c r="WHG113" s="49"/>
      <c r="WHH113" s="109"/>
      <c r="WHI113" s="52"/>
      <c r="WHJ113" s="52"/>
      <c r="WHK113" s="55"/>
      <c r="WHL113" s="55"/>
      <c r="WHM113" s="55"/>
      <c r="WHN113" s="51"/>
      <c r="WHO113" s="51"/>
      <c r="WHP113" s="51"/>
      <c r="WHQ113" s="56"/>
      <c r="WHR113" s="57"/>
      <c r="WHS113" s="57"/>
      <c r="WHT113" s="58"/>
      <c r="WHU113" s="49"/>
      <c r="WHV113" s="50"/>
      <c r="WHW113" s="49"/>
      <c r="WHX113" s="109"/>
      <c r="WHY113" s="52"/>
      <c r="WHZ113" s="52"/>
      <c r="WIA113" s="55"/>
      <c r="WIB113" s="55"/>
      <c r="WIC113" s="55"/>
      <c r="WID113" s="51"/>
      <c r="WIE113" s="51"/>
      <c r="WIF113" s="51"/>
      <c r="WIG113" s="56"/>
      <c r="WIH113" s="57"/>
      <c r="WII113" s="57"/>
      <c r="WIJ113" s="58"/>
      <c r="WIK113" s="49"/>
      <c r="WIL113" s="50"/>
      <c r="WIM113" s="49"/>
      <c r="WIN113" s="109"/>
      <c r="WIO113" s="52"/>
      <c r="WIP113" s="52"/>
      <c r="WIQ113" s="55"/>
      <c r="WIR113" s="55"/>
      <c r="WIS113" s="55"/>
      <c r="WIT113" s="51"/>
      <c r="WIU113" s="51"/>
      <c r="WIV113" s="51"/>
      <c r="WIW113" s="56"/>
      <c r="WIX113" s="57"/>
      <c r="WIY113" s="57"/>
      <c r="WIZ113" s="58"/>
      <c r="WJA113" s="49"/>
      <c r="WJB113" s="50"/>
      <c r="WJC113" s="49"/>
      <c r="WJD113" s="109"/>
      <c r="WJE113" s="52"/>
      <c r="WJF113" s="52"/>
      <c r="WJG113" s="55"/>
      <c r="WJH113" s="55"/>
      <c r="WJI113" s="55"/>
      <c r="WJJ113" s="51"/>
      <c r="WJK113" s="51"/>
      <c r="WJL113" s="51"/>
      <c r="WJM113" s="56"/>
      <c r="WJN113" s="57"/>
      <c r="WJO113" s="57"/>
      <c r="WJP113" s="58"/>
      <c r="WJQ113" s="49"/>
      <c r="WJR113" s="50"/>
      <c r="WJS113" s="49"/>
      <c r="WJT113" s="109"/>
      <c r="WJU113" s="52"/>
      <c r="WJV113" s="52"/>
      <c r="WJW113" s="55"/>
      <c r="WJX113" s="55"/>
      <c r="WJY113" s="55"/>
      <c r="WJZ113" s="51"/>
      <c r="WKA113" s="51"/>
      <c r="WKB113" s="51"/>
      <c r="WKC113" s="56"/>
      <c r="WKD113" s="57"/>
      <c r="WKE113" s="57"/>
      <c r="WKF113" s="58"/>
      <c r="WKG113" s="49"/>
      <c r="WKH113" s="50"/>
      <c r="WKI113" s="49"/>
      <c r="WKJ113" s="109"/>
      <c r="WKK113" s="52"/>
      <c r="WKL113" s="52"/>
      <c r="WKM113" s="55"/>
      <c r="WKN113" s="55"/>
      <c r="WKO113" s="55"/>
      <c r="WKP113" s="51"/>
      <c r="WKQ113" s="51"/>
      <c r="WKR113" s="51"/>
      <c r="WKS113" s="56"/>
      <c r="WKT113" s="57"/>
      <c r="WKU113" s="57"/>
      <c r="WKV113" s="58"/>
      <c r="WKW113" s="49"/>
      <c r="WKX113" s="50"/>
      <c r="WKY113" s="49"/>
      <c r="WKZ113" s="109"/>
      <c r="WLA113" s="52"/>
      <c r="WLB113" s="52"/>
      <c r="WLC113" s="55"/>
      <c r="WLD113" s="55"/>
      <c r="WLE113" s="55"/>
      <c r="WLF113" s="51"/>
      <c r="WLG113" s="51"/>
      <c r="WLH113" s="51"/>
      <c r="WLI113" s="56"/>
      <c r="WLJ113" s="57"/>
      <c r="WLK113" s="57"/>
      <c r="WLL113" s="58"/>
      <c r="WLM113" s="49"/>
      <c r="WLN113" s="50"/>
      <c r="WLO113" s="49"/>
      <c r="WLP113" s="109"/>
      <c r="WLQ113" s="52"/>
      <c r="WLR113" s="52"/>
      <c r="WLS113" s="55"/>
      <c r="WLT113" s="55"/>
      <c r="WLU113" s="55"/>
      <c r="WLV113" s="51"/>
      <c r="WLW113" s="51"/>
      <c r="WLX113" s="51"/>
      <c r="WLY113" s="56"/>
      <c r="WLZ113" s="57"/>
      <c r="WMA113" s="57"/>
      <c r="WMB113" s="58"/>
      <c r="WMC113" s="49"/>
      <c r="WMD113" s="50"/>
      <c r="WME113" s="49"/>
      <c r="WMF113" s="109"/>
      <c r="WMG113" s="52"/>
      <c r="WMH113" s="52"/>
      <c r="WMI113" s="55"/>
      <c r="WMJ113" s="55"/>
      <c r="WMK113" s="55"/>
      <c r="WML113" s="51"/>
      <c r="WMM113" s="51"/>
      <c r="WMN113" s="51"/>
      <c r="WMO113" s="56"/>
      <c r="WMP113" s="57"/>
      <c r="WMQ113" s="57"/>
      <c r="WMR113" s="58"/>
      <c r="WMS113" s="49"/>
      <c r="WMT113" s="50"/>
      <c r="WMU113" s="49"/>
      <c r="WMV113" s="109"/>
      <c r="WMW113" s="52"/>
      <c r="WMX113" s="52"/>
      <c r="WMY113" s="55"/>
      <c r="WMZ113" s="55"/>
      <c r="WNA113" s="55"/>
      <c r="WNB113" s="51"/>
      <c r="WNC113" s="51"/>
      <c r="WND113" s="51"/>
      <c r="WNE113" s="56"/>
      <c r="WNF113" s="57"/>
      <c r="WNG113" s="57"/>
      <c r="WNH113" s="58"/>
      <c r="WNI113" s="49"/>
      <c r="WNJ113" s="50"/>
      <c r="WNK113" s="49"/>
      <c r="WNL113" s="109"/>
      <c r="WNM113" s="52"/>
      <c r="WNN113" s="52"/>
      <c r="WNO113" s="55"/>
      <c r="WNP113" s="55"/>
      <c r="WNQ113" s="55"/>
      <c r="WNR113" s="51"/>
      <c r="WNS113" s="51"/>
      <c r="WNT113" s="51"/>
      <c r="WNU113" s="56"/>
      <c r="WNV113" s="57"/>
      <c r="WNW113" s="57"/>
      <c r="WNX113" s="58"/>
      <c r="WNY113" s="49"/>
      <c r="WNZ113" s="50"/>
      <c r="WOA113" s="49"/>
      <c r="WOB113" s="109"/>
      <c r="WOC113" s="52"/>
      <c r="WOD113" s="52"/>
      <c r="WOE113" s="55"/>
      <c r="WOF113" s="55"/>
      <c r="WOG113" s="55"/>
      <c r="WOH113" s="51"/>
      <c r="WOI113" s="51"/>
      <c r="WOJ113" s="51"/>
      <c r="WOK113" s="56"/>
      <c r="WOL113" s="57"/>
      <c r="WOM113" s="57"/>
      <c r="WON113" s="58"/>
      <c r="WOO113" s="49"/>
      <c r="WOP113" s="50"/>
      <c r="WOQ113" s="49"/>
      <c r="WOR113" s="109"/>
      <c r="WOS113" s="52"/>
      <c r="WOT113" s="52"/>
      <c r="WOU113" s="55"/>
      <c r="WOV113" s="55"/>
      <c r="WOW113" s="55"/>
      <c r="WOX113" s="51"/>
      <c r="WOY113" s="51"/>
      <c r="WOZ113" s="51"/>
      <c r="WPA113" s="56"/>
      <c r="WPB113" s="57"/>
      <c r="WPC113" s="57"/>
      <c r="WPD113" s="58"/>
      <c r="WPE113" s="49"/>
      <c r="WPF113" s="50"/>
      <c r="WPG113" s="49"/>
      <c r="WPH113" s="109"/>
      <c r="WPI113" s="52"/>
      <c r="WPJ113" s="52"/>
      <c r="WPK113" s="55"/>
      <c r="WPL113" s="55"/>
      <c r="WPM113" s="55"/>
      <c r="WPN113" s="51"/>
      <c r="WPO113" s="51"/>
      <c r="WPP113" s="51"/>
      <c r="WPQ113" s="56"/>
      <c r="WPR113" s="57"/>
      <c r="WPS113" s="57"/>
      <c r="WPT113" s="58"/>
      <c r="WPU113" s="49"/>
      <c r="WPV113" s="50"/>
      <c r="WPW113" s="49"/>
      <c r="WPX113" s="109"/>
      <c r="WPY113" s="52"/>
      <c r="WPZ113" s="52"/>
      <c r="WQA113" s="55"/>
      <c r="WQB113" s="55"/>
      <c r="WQC113" s="55"/>
      <c r="WQD113" s="51"/>
      <c r="WQE113" s="51"/>
      <c r="WQF113" s="51"/>
      <c r="WQG113" s="56"/>
      <c r="WQH113" s="57"/>
      <c r="WQI113" s="57"/>
      <c r="WQJ113" s="58"/>
      <c r="WQK113" s="49"/>
      <c r="WQL113" s="50"/>
      <c r="WQM113" s="49"/>
      <c r="WQN113" s="109"/>
      <c r="WQO113" s="52"/>
      <c r="WQP113" s="52"/>
      <c r="WQQ113" s="55"/>
      <c r="WQR113" s="55"/>
      <c r="WQS113" s="55"/>
      <c r="WQT113" s="51"/>
      <c r="WQU113" s="51"/>
      <c r="WQV113" s="51"/>
      <c r="WQW113" s="56"/>
      <c r="WQX113" s="57"/>
      <c r="WQY113" s="57"/>
      <c r="WQZ113" s="58"/>
      <c r="WRA113" s="49"/>
      <c r="WRB113" s="50"/>
      <c r="WRC113" s="49"/>
      <c r="WRD113" s="109"/>
      <c r="WRE113" s="52"/>
      <c r="WRF113" s="52"/>
      <c r="WRG113" s="55"/>
      <c r="WRH113" s="55"/>
      <c r="WRI113" s="55"/>
      <c r="WRJ113" s="51"/>
      <c r="WRK113" s="51"/>
      <c r="WRL113" s="51"/>
      <c r="WRM113" s="56"/>
      <c r="WRN113" s="57"/>
      <c r="WRO113" s="57"/>
      <c r="WRP113" s="58"/>
      <c r="WRQ113" s="49"/>
      <c r="WRR113" s="50"/>
      <c r="WRS113" s="49"/>
      <c r="WRT113" s="109"/>
      <c r="WRU113" s="52"/>
      <c r="WRV113" s="52"/>
      <c r="WRW113" s="55"/>
      <c r="WRX113" s="55"/>
      <c r="WRY113" s="55"/>
      <c r="WRZ113" s="51"/>
      <c r="WSA113" s="51"/>
      <c r="WSB113" s="51"/>
      <c r="WSC113" s="56"/>
      <c r="WSD113" s="57"/>
      <c r="WSE113" s="57"/>
      <c r="WSF113" s="58"/>
      <c r="WSG113" s="49"/>
      <c r="WSH113" s="50"/>
      <c r="WSI113" s="49"/>
      <c r="WSJ113" s="109"/>
      <c r="WSK113" s="52"/>
      <c r="WSL113" s="52"/>
      <c r="WSM113" s="55"/>
      <c r="WSN113" s="55"/>
      <c r="WSO113" s="55"/>
      <c r="WSP113" s="51"/>
      <c r="WSQ113" s="51"/>
      <c r="WSR113" s="51"/>
      <c r="WSS113" s="56"/>
      <c r="WST113" s="57"/>
      <c r="WSU113" s="57"/>
      <c r="WSV113" s="58"/>
      <c r="WSW113" s="49"/>
      <c r="WSX113" s="50"/>
      <c r="WSY113" s="49"/>
      <c r="WSZ113" s="109"/>
      <c r="WTA113" s="52"/>
      <c r="WTB113" s="52"/>
      <c r="WTC113" s="55"/>
      <c r="WTD113" s="55"/>
      <c r="WTE113" s="55"/>
      <c r="WTF113" s="51"/>
      <c r="WTG113" s="51"/>
      <c r="WTH113" s="51"/>
      <c r="WTI113" s="56"/>
      <c r="WTJ113" s="57"/>
      <c r="WTK113" s="57"/>
      <c r="WTL113" s="58"/>
      <c r="WTM113" s="49"/>
      <c r="WTN113" s="50"/>
      <c r="WTO113" s="49"/>
      <c r="WTP113" s="109"/>
      <c r="WTQ113" s="52"/>
      <c r="WTR113" s="52"/>
      <c r="WTS113" s="55"/>
      <c r="WTT113" s="55"/>
      <c r="WTU113" s="55"/>
      <c r="WTV113" s="51"/>
      <c r="WTW113" s="51"/>
      <c r="WTX113" s="51"/>
      <c r="WTY113" s="56"/>
      <c r="WTZ113" s="57"/>
      <c r="WUA113" s="57"/>
      <c r="WUB113" s="58"/>
      <c r="WUC113" s="49"/>
      <c r="WUD113" s="50"/>
      <c r="WUE113" s="49"/>
      <c r="WUF113" s="109"/>
      <c r="WUG113" s="52"/>
      <c r="WUH113" s="52"/>
      <c r="WUI113" s="55"/>
      <c r="WUJ113" s="55"/>
      <c r="WUK113" s="55"/>
      <c r="WUL113" s="51"/>
      <c r="WUM113" s="51"/>
      <c r="WUN113" s="51"/>
      <c r="WUO113" s="56"/>
      <c r="WUP113" s="57"/>
      <c r="WUQ113" s="57"/>
      <c r="WUR113" s="58"/>
      <c r="WUS113" s="49"/>
      <c r="WUT113" s="50"/>
      <c r="WUU113" s="49"/>
      <c r="WUV113" s="109"/>
      <c r="WUW113" s="52"/>
      <c r="WUX113" s="52"/>
      <c r="WUY113" s="55"/>
      <c r="WUZ113" s="55"/>
      <c r="WVA113" s="55"/>
      <c r="WVB113" s="51"/>
      <c r="WVC113" s="51"/>
      <c r="WVD113" s="51"/>
      <c r="WVE113" s="56"/>
      <c r="WVF113" s="57"/>
      <c r="WVG113" s="57"/>
      <c r="WVH113" s="58"/>
      <c r="WVI113" s="49"/>
      <c r="WVJ113" s="50"/>
      <c r="WVK113" s="49"/>
      <c r="WVL113" s="109"/>
      <c r="WVM113" s="52"/>
      <c r="WVN113" s="52"/>
      <c r="WVO113" s="55"/>
      <c r="WVP113" s="55"/>
      <c r="WVQ113" s="55"/>
      <c r="WVR113" s="51"/>
      <c r="WVS113" s="51"/>
      <c r="WVT113" s="51"/>
      <c r="WVU113" s="56"/>
      <c r="WVV113" s="57"/>
      <c r="WVW113" s="57"/>
      <c r="WVX113" s="58"/>
      <c r="WVY113" s="49"/>
      <c r="WVZ113" s="50"/>
      <c r="WWA113" s="49"/>
      <c r="WWB113" s="109"/>
      <c r="WWC113" s="52"/>
      <c r="WWD113" s="52"/>
      <c r="WWE113" s="55"/>
      <c r="WWF113" s="55"/>
      <c r="WWG113" s="55"/>
      <c r="WWH113" s="51"/>
      <c r="WWI113" s="51"/>
      <c r="WWJ113" s="51"/>
      <c r="WWK113" s="56"/>
      <c r="WWL113" s="57"/>
      <c r="WWM113" s="57"/>
      <c r="WWN113" s="58"/>
      <c r="WWO113" s="49"/>
      <c r="WWP113" s="50"/>
      <c r="WWQ113" s="49"/>
      <c r="WWR113" s="109"/>
      <c r="WWS113" s="52"/>
      <c r="WWT113" s="52"/>
      <c r="WWU113" s="55"/>
      <c r="WWV113" s="55"/>
      <c r="WWW113" s="55"/>
      <c r="WWX113" s="51"/>
      <c r="WWY113" s="51"/>
      <c r="WWZ113" s="51"/>
      <c r="WXA113" s="56"/>
      <c r="WXB113" s="57"/>
      <c r="WXC113" s="57"/>
      <c r="WXD113" s="58"/>
      <c r="WXE113" s="49"/>
      <c r="WXF113" s="50"/>
      <c r="WXG113" s="49"/>
      <c r="WXH113" s="109"/>
      <c r="WXI113" s="52"/>
      <c r="WXJ113" s="52"/>
      <c r="WXK113" s="55"/>
      <c r="WXL113" s="55"/>
      <c r="WXM113" s="55"/>
      <c r="WXN113" s="51"/>
      <c r="WXO113" s="51"/>
      <c r="WXP113" s="51"/>
      <c r="WXQ113" s="56"/>
      <c r="WXR113" s="57"/>
      <c r="WXS113" s="57"/>
      <c r="WXT113" s="58"/>
      <c r="WXU113" s="49"/>
      <c r="WXV113" s="50"/>
      <c r="WXW113" s="49"/>
      <c r="WXX113" s="109"/>
      <c r="WXY113" s="52"/>
      <c r="WXZ113" s="52"/>
      <c r="WYA113" s="55"/>
      <c r="WYB113" s="55"/>
      <c r="WYC113" s="55"/>
      <c r="WYD113" s="51"/>
      <c r="WYE113" s="51"/>
      <c r="WYF113" s="51"/>
      <c r="WYG113" s="56"/>
      <c r="WYH113" s="57"/>
      <c r="WYI113" s="57"/>
      <c r="WYJ113" s="58"/>
      <c r="WYK113" s="49"/>
      <c r="WYL113" s="50"/>
      <c r="WYM113" s="49"/>
      <c r="WYN113" s="109"/>
      <c r="WYO113" s="52"/>
      <c r="WYP113" s="52"/>
      <c r="WYQ113" s="55"/>
      <c r="WYR113" s="55"/>
      <c r="WYS113" s="55"/>
      <c r="WYT113" s="51"/>
      <c r="WYU113" s="51"/>
      <c r="WYV113" s="51"/>
      <c r="WYW113" s="56"/>
      <c r="WYX113" s="57"/>
      <c r="WYY113" s="57"/>
      <c r="WYZ113" s="58"/>
      <c r="WZA113" s="49"/>
      <c r="WZB113" s="50"/>
      <c r="WZC113" s="49"/>
      <c r="WZD113" s="109"/>
      <c r="WZE113" s="52"/>
      <c r="WZF113" s="52"/>
      <c r="WZG113" s="55"/>
      <c r="WZH113" s="55"/>
      <c r="WZI113" s="55"/>
      <c r="WZJ113" s="51"/>
      <c r="WZK113" s="51"/>
      <c r="WZL113" s="51"/>
      <c r="WZM113" s="56"/>
      <c r="WZN113" s="57"/>
      <c r="WZO113" s="57"/>
      <c r="WZP113" s="58"/>
      <c r="WZQ113" s="49"/>
      <c r="WZR113" s="50"/>
      <c r="WZS113" s="49"/>
      <c r="WZT113" s="109"/>
      <c r="WZU113" s="52"/>
      <c r="WZV113" s="52"/>
      <c r="WZW113" s="55"/>
      <c r="WZX113" s="55"/>
      <c r="WZY113" s="55"/>
      <c r="WZZ113" s="51"/>
      <c r="XAA113" s="51"/>
      <c r="XAB113" s="51"/>
      <c r="XAC113" s="56"/>
      <c r="XAD113" s="57"/>
      <c r="XAE113" s="57"/>
      <c r="XAF113" s="58"/>
      <c r="XAG113" s="49"/>
      <c r="XAH113" s="50"/>
      <c r="XAI113" s="49"/>
      <c r="XAJ113" s="109"/>
      <c r="XAK113" s="52"/>
      <c r="XAL113" s="52"/>
      <c r="XAM113" s="55"/>
      <c r="XAN113" s="55"/>
      <c r="XAO113" s="55"/>
      <c r="XAP113" s="51"/>
      <c r="XAQ113" s="51"/>
      <c r="XAR113" s="51"/>
      <c r="XAS113" s="56"/>
      <c r="XAT113" s="57"/>
      <c r="XAU113" s="57"/>
      <c r="XAV113" s="58"/>
      <c r="XAW113" s="49"/>
      <c r="XAX113" s="50"/>
      <c r="XAY113" s="49"/>
      <c r="XAZ113" s="109"/>
      <c r="XBA113" s="52"/>
      <c r="XBB113" s="52"/>
      <c r="XBC113" s="55"/>
      <c r="XBD113" s="55"/>
      <c r="XBE113" s="55"/>
      <c r="XBF113" s="51"/>
      <c r="XBG113" s="51"/>
      <c r="XBH113" s="51"/>
      <c r="XBI113" s="56"/>
      <c r="XBJ113" s="57"/>
      <c r="XBK113" s="57"/>
      <c r="XBL113" s="58"/>
      <c r="XBM113" s="49"/>
      <c r="XBN113" s="50"/>
      <c r="XBO113" s="49"/>
      <c r="XBP113" s="109"/>
      <c r="XBQ113" s="52"/>
      <c r="XBR113" s="52"/>
      <c r="XBS113" s="55"/>
      <c r="XBT113" s="55"/>
      <c r="XBU113" s="55"/>
      <c r="XBV113" s="51"/>
      <c r="XBW113" s="51"/>
      <c r="XBX113" s="51"/>
      <c r="XBY113" s="56"/>
      <c r="XBZ113" s="57"/>
      <c r="XCA113" s="57"/>
      <c r="XCB113" s="58"/>
      <c r="XCC113" s="49"/>
      <c r="XCD113" s="50"/>
      <c r="XCE113" s="49"/>
      <c r="XCF113" s="109"/>
      <c r="XCG113" s="52"/>
      <c r="XCH113" s="52"/>
      <c r="XCI113" s="55"/>
      <c r="XCJ113" s="55"/>
      <c r="XCK113" s="55"/>
      <c r="XCL113" s="51"/>
      <c r="XCM113" s="51"/>
      <c r="XCN113" s="51"/>
      <c r="XCO113" s="56"/>
      <c r="XCP113" s="57"/>
      <c r="XCQ113" s="57"/>
      <c r="XCR113" s="58"/>
      <c r="XCS113" s="49"/>
      <c r="XCT113" s="50"/>
      <c r="XCU113" s="49"/>
      <c r="XCV113" s="109"/>
      <c r="XCW113" s="52"/>
      <c r="XCX113" s="52"/>
      <c r="XCY113" s="55"/>
      <c r="XCZ113" s="55"/>
      <c r="XDA113" s="55"/>
      <c r="XDB113" s="51"/>
      <c r="XDC113" s="51"/>
      <c r="XDD113" s="51"/>
      <c r="XDE113" s="56"/>
      <c r="XDF113" s="57"/>
      <c r="XDG113" s="57"/>
      <c r="XDH113" s="58"/>
      <c r="XDI113" s="49"/>
      <c r="XDJ113" s="50"/>
      <c r="XDK113" s="49"/>
      <c r="XDL113" s="109"/>
      <c r="XDM113" s="52"/>
      <c r="XDN113" s="52"/>
      <c r="XDO113" s="55"/>
      <c r="XDP113" s="55"/>
      <c r="XDQ113" s="55"/>
      <c r="XDR113" s="51"/>
      <c r="XDS113" s="51"/>
      <c r="XDT113" s="51"/>
      <c r="XDU113" s="56"/>
      <c r="XDV113" s="57"/>
      <c r="XDW113" s="57"/>
      <c r="XDX113" s="58"/>
      <c r="XDY113" s="49"/>
      <c r="XDZ113" s="50"/>
      <c r="XEA113" s="49"/>
      <c r="XEB113" s="109"/>
      <c r="XEC113" s="52"/>
      <c r="XED113" s="52"/>
      <c r="XEE113" s="55"/>
      <c r="XEF113" s="55"/>
      <c r="XEG113" s="55"/>
      <c r="XEH113" s="51"/>
      <c r="XEI113" s="51"/>
      <c r="XEJ113" s="51"/>
      <c r="XEK113" s="56"/>
      <c r="XEL113" s="57"/>
      <c r="XEM113" s="57"/>
      <c r="XEN113" s="58"/>
      <c r="XEO113" s="49"/>
      <c r="XEP113" s="50"/>
      <c r="XEQ113" s="49"/>
      <c r="XER113" s="109"/>
      <c r="XES113" s="52"/>
      <c r="XET113" s="52"/>
      <c r="XEU113" s="55"/>
      <c r="XEV113" s="55"/>
      <c r="XEW113" s="55"/>
      <c r="XEX113" s="51"/>
      <c r="XEY113" s="51"/>
      <c r="XEZ113" s="51"/>
      <c r="XFA113" s="56"/>
      <c r="XFB113" s="57"/>
      <c r="XFC113" s="57"/>
      <c r="XFD113" s="58"/>
    </row>
    <row r="114" spans="1:16384" s="60" customFormat="1" ht="30" x14ac:dyDescent="0.25">
      <c r="A114" s="49">
        <f t="shared" si="1"/>
        <v>5</v>
      </c>
      <c r="B114" s="50" t="s">
        <v>610</v>
      </c>
      <c r="C114" s="49" t="s">
        <v>610</v>
      </c>
      <c r="D114" s="109" t="s">
        <v>272</v>
      </c>
      <c r="E114" s="52">
        <v>361</v>
      </c>
      <c r="F114" s="52" t="s">
        <v>21</v>
      </c>
      <c r="G114" s="55"/>
      <c r="H114" s="55">
        <v>41656</v>
      </c>
      <c r="I114" s="55">
        <v>41973</v>
      </c>
      <c r="J114" s="51" t="s">
        <v>22</v>
      </c>
      <c r="K114" s="51">
        <v>9</v>
      </c>
      <c r="L114" s="51">
        <v>2</v>
      </c>
      <c r="M114" s="51">
        <v>1617</v>
      </c>
      <c r="N114" s="57"/>
      <c r="O114" s="57">
        <f>1321635099+312985671</f>
        <v>1634620770</v>
      </c>
      <c r="P114" s="58">
        <v>47</v>
      </c>
      <c r="Q114" s="49" t="s">
        <v>292</v>
      </c>
      <c r="R114" s="50"/>
      <c r="S114" s="49"/>
      <c r="T114" s="109"/>
      <c r="U114" s="52"/>
      <c r="V114" s="52"/>
      <c r="W114" s="55"/>
      <c r="X114" s="55"/>
      <c r="Y114" s="55"/>
      <c r="Z114" s="51"/>
      <c r="AA114" s="51"/>
      <c r="AB114" s="51"/>
      <c r="AC114" s="56"/>
      <c r="AD114" s="57"/>
      <c r="AE114" s="57"/>
      <c r="AF114" s="58"/>
      <c r="AG114" s="49"/>
      <c r="AH114" s="50"/>
      <c r="AI114" s="49"/>
      <c r="AJ114" s="109"/>
      <c r="AK114" s="52"/>
      <c r="AL114" s="52"/>
      <c r="AM114" s="55"/>
      <c r="AN114" s="55"/>
      <c r="AO114" s="55"/>
      <c r="AP114" s="51"/>
      <c r="AQ114" s="51"/>
      <c r="AR114" s="51"/>
      <c r="AS114" s="56"/>
      <c r="AT114" s="57"/>
      <c r="AU114" s="57"/>
      <c r="AV114" s="58"/>
      <c r="AW114" s="49"/>
      <c r="AX114" s="50"/>
      <c r="AY114" s="49"/>
      <c r="AZ114" s="109"/>
      <c r="BA114" s="52"/>
      <c r="BB114" s="52"/>
      <c r="BC114" s="55"/>
      <c r="BD114" s="55"/>
      <c r="BE114" s="55"/>
      <c r="BF114" s="51"/>
      <c r="BG114" s="51"/>
      <c r="BH114" s="51"/>
      <c r="BI114" s="56"/>
      <c r="BJ114" s="57"/>
      <c r="BK114" s="57"/>
      <c r="BL114" s="58"/>
      <c r="BM114" s="49"/>
      <c r="BN114" s="50"/>
      <c r="BO114" s="49"/>
      <c r="BP114" s="109"/>
      <c r="BQ114" s="52"/>
      <c r="BR114" s="52"/>
      <c r="BS114" s="55"/>
      <c r="BT114" s="55"/>
      <c r="BU114" s="55"/>
      <c r="BV114" s="51"/>
      <c r="BW114" s="51"/>
      <c r="BX114" s="51"/>
      <c r="BY114" s="56"/>
      <c r="BZ114" s="57"/>
      <c r="CA114" s="57"/>
      <c r="CB114" s="58"/>
      <c r="CC114" s="49"/>
      <c r="CD114" s="50"/>
      <c r="CE114" s="49"/>
      <c r="CF114" s="109"/>
      <c r="CG114" s="52"/>
      <c r="CH114" s="52"/>
      <c r="CI114" s="55"/>
      <c r="CJ114" s="55"/>
      <c r="CK114" s="55"/>
      <c r="CL114" s="51"/>
      <c r="CM114" s="51"/>
      <c r="CN114" s="51"/>
      <c r="CO114" s="56"/>
      <c r="CP114" s="57"/>
      <c r="CQ114" s="57"/>
      <c r="CR114" s="58"/>
      <c r="CS114" s="49"/>
      <c r="CT114" s="50"/>
      <c r="CU114" s="49"/>
      <c r="CV114" s="109"/>
      <c r="CW114" s="52"/>
      <c r="CX114" s="52"/>
      <c r="CY114" s="55"/>
      <c r="CZ114" s="55"/>
      <c r="DA114" s="55"/>
      <c r="DB114" s="51"/>
      <c r="DC114" s="51"/>
      <c r="DD114" s="51"/>
      <c r="DE114" s="56"/>
      <c r="DF114" s="57"/>
      <c r="DG114" s="57"/>
      <c r="DH114" s="58"/>
      <c r="DI114" s="49"/>
      <c r="DJ114" s="50"/>
      <c r="DK114" s="49"/>
      <c r="DL114" s="109"/>
      <c r="DM114" s="52"/>
      <c r="DN114" s="52"/>
      <c r="DO114" s="55"/>
      <c r="DP114" s="55"/>
      <c r="DQ114" s="55"/>
      <c r="DR114" s="51"/>
      <c r="DS114" s="51"/>
      <c r="DT114" s="51"/>
      <c r="DU114" s="56"/>
      <c r="DV114" s="57"/>
      <c r="DW114" s="57"/>
      <c r="DX114" s="58"/>
      <c r="DY114" s="49"/>
      <c r="DZ114" s="50"/>
      <c r="EA114" s="49"/>
      <c r="EB114" s="109"/>
      <c r="EC114" s="52"/>
      <c r="ED114" s="52"/>
      <c r="EE114" s="55"/>
      <c r="EF114" s="55"/>
      <c r="EG114" s="55"/>
      <c r="EH114" s="51"/>
      <c r="EI114" s="51"/>
      <c r="EJ114" s="51"/>
      <c r="EK114" s="56"/>
      <c r="EL114" s="57"/>
      <c r="EM114" s="57"/>
      <c r="EN114" s="58"/>
      <c r="EO114" s="49"/>
      <c r="EP114" s="50"/>
      <c r="EQ114" s="49"/>
      <c r="ER114" s="109"/>
      <c r="ES114" s="52"/>
      <c r="ET114" s="52"/>
      <c r="EU114" s="55"/>
      <c r="EV114" s="55"/>
      <c r="EW114" s="55"/>
      <c r="EX114" s="51"/>
      <c r="EY114" s="51"/>
      <c r="EZ114" s="51"/>
      <c r="FA114" s="56"/>
      <c r="FB114" s="57"/>
      <c r="FC114" s="57"/>
      <c r="FD114" s="58"/>
      <c r="FE114" s="49"/>
      <c r="FF114" s="50"/>
      <c r="FG114" s="49"/>
      <c r="FH114" s="109"/>
      <c r="FI114" s="52"/>
      <c r="FJ114" s="52"/>
      <c r="FK114" s="55"/>
      <c r="FL114" s="55"/>
      <c r="FM114" s="55"/>
      <c r="FN114" s="51"/>
      <c r="FO114" s="51"/>
      <c r="FP114" s="51"/>
      <c r="FQ114" s="56"/>
      <c r="FR114" s="57"/>
      <c r="FS114" s="57"/>
      <c r="FT114" s="58"/>
      <c r="FU114" s="49"/>
      <c r="FV114" s="50"/>
      <c r="FW114" s="49"/>
      <c r="FX114" s="109"/>
      <c r="FY114" s="52"/>
      <c r="FZ114" s="52"/>
      <c r="GA114" s="55"/>
      <c r="GB114" s="55"/>
      <c r="GC114" s="55"/>
      <c r="GD114" s="51"/>
      <c r="GE114" s="51"/>
      <c r="GF114" s="51"/>
      <c r="GG114" s="56"/>
      <c r="GH114" s="57"/>
      <c r="GI114" s="57"/>
      <c r="GJ114" s="58"/>
      <c r="GK114" s="49"/>
      <c r="GL114" s="50"/>
      <c r="GM114" s="49"/>
      <c r="GN114" s="109"/>
      <c r="GO114" s="52"/>
      <c r="GP114" s="52"/>
      <c r="GQ114" s="55"/>
      <c r="GR114" s="55"/>
      <c r="GS114" s="55"/>
      <c r="GT114" s="51"/>
      <c r="GU114" s="51"/>
      <c r="GV114" s="51"/>
      <c r="GW114" s="56"/>
      <c r="GX114" s="57"/>
      <c r="GY114" s="57"/>
      <c r="GZ114" s="58"/>
      <c r="HA114" s="49"/>
      <c r="HB114" s="50"/>
      <c r="HC114" s="49"/>
      <c r="HD114" s="109"/>
      <c r="HE114" s="52"/>
      <c r="HF114" s="52"/>
      <c r="HG114" s="55"/>
      <c r="HH114" s="55"/>
      <c r="HI114" s="55"/>
      <c r="HJ114" s="51"/>
      <c r="HK114" s="51"/>
      <c r="HL114" s="51"/>
      <c r="HM114" s="56"/>
      <c r="HN114" s="57"/>
      <c r="HO114" s="57"/>
      <c r="HP114" s="58"/>
      <c r="HQ114" s="49"/>
      <c r="HR114" s="50"/>
      <c r="HS114" s="49"/>
      <c r="HT114" s="109"/>
      <c r="HU114" s="52"/>
      <c r="HV114" s="52"/>
      <c r="HW114" s="55"/>
      <c r="HX114" s="55"/>
      <c r="HY114" s="55"/>
      <c r="HZ114" s="51"/>
      <c r="IA114" s="51"/>
      <c r="IB114" s="51"/>
      <c r="IC114" s="56"/>
      <c r="ID114" s="57"/>
      <c r="IE114" s="57"/>
      <c r="IF114" s="58"/>
      <c r="IG114" s="49"/>
      <c r="IH114" s="50"/>
      <c r="II114" s="49"/>
      <c r="IJ114" s="109"/>
      <c r="IK114" s="52"/>
      <c r="IL114" s="52"/>
      <c r="IM114" s="55"/>
      <c r="IN114" s="55"/>
      <c r="IO114" s="55"/>
      <c r="IP114" s="51"/>
      <c r="IQ114" s="51"/>
      <c r="IR114" s="51"/>
      <c r="IS114" s="56"/>
      <c r="IT114" s="57"/>
      <c r="IU114" s="57"/>
      <c r="IV114" s="58"/>
      <c r="IW114" s="49"/>
      <c r="IX114" s="50"/>
      <c r="IY114" s="49"/>
      <c r="IZ114" s="109"/>
      <c r="JA114" s="52"/>
      <c r="JB114" s="52"/>
      <c r="JC114" s="55"/>
      <c r="JD114" s="55"/>
      <c r="JE114" s="55"/>
      <c r="JF114" s="51"/>
      <c r="JG114" s="51"/>
      <c r="JH114" s="51"/>
      <c r="JI114" s="56"/>
      <c r="JJ114" s="57"/>
      <c r="JK114" s="57"/>
      <c r="JL114" s="58"/>
      <c r="JM114" s="49"/>
      <c r="JN114" s="50"/>
      <c r="JO114" s="49"/>
      <c r="JP114" s="109"/>
      <c r="JQ114" s="52"/>
      <c r="JR114" s="52"/>
      <c r="JS114" s="55"/>
      <c r="JT114" s="55"/>
      <c r="JU114" s="55"/>
      <c r="JV114" s="51"/>
      <c r="JW114" s="51"/>
      <c r="JX114" s="51"/>
      <c r="JY114" s="56"/>
      <c r="JZ114" s="57"/>
      <c r="KA114" s="57"/>
      <c r="KB114" s="58"/>
      <c r="KC114" s="49"/>
      <c r="KD114" s="50"/>
      <c r="KE114" s="49"/>
      <c r="KF114" s="109"/>
      <c r="KG114" s="52"/>
      <c r="KH114" s="52"/>
      <c r="KI114" s="55"/>
      <c r="KJ114" s="55"/>
      <c r="KK114" s="55"/>
      <c r="KL114" s="51"/>
      <c r="KM114" s="51"/>
      <c r="KN114" s="51"/>
      <c r="KO114" s="56"/>
      <c r="KP114" s="57"/>
      <c r="KQ114" s="57"/>
      <c r="KR114" s="58"/>
      <c r="KS114" s="49"/>
      <c r="KT114" s="50"/>
      <c r="KU114" s="49"/>
      <c r="KV114" s="109"/>
      <c r="KW114" s="52"/>
      <c r="KX114" s="52"/>
      <c r="KY114" s="55"/>
      <c r="KZ114" s="55"/>
      <c r="LA114" s="55"/>
      <c r="LB114" s="51"/>
      <c r="LC114" s="51"/>
      <c r="LD114" s="51"/>
      <c r="LE114" s="56"/>
      <c r="LF114" s="57"/>
      <c r="LG114" s="57"/>
      <c r="LH114" s="58"/>
      <c r="LI114" s="49"/>
      <c r="LJ114" s="50"/>
      <c r="LK114" s="49"/>
      <c r="LL114" s="109"/>
      <c r="LM114" s="52"/>
      <c r="LN114" s="52"/>
      <c r="LO114" s="55"/>
      <c r="LP114" s="55"/>
      <c r="LQ114" s="55"/>
      <c r="LR114" s="51"/>
      <c r="LS114" s="51"/>
      <c r="LT114" s="51"/>
      <c r="LU114" s="56"/>
      <c r="LV114" s="57"/>
      <c r="LW114" s="57"/>
      <c r="LX114" s="58"/>
      <c r="LY114" s="49"/>
      <c r="LZ114" s="50"/>
      <c r="MA114" s="49"/>
      <c r="MB114" s="109"/>
      <c r="MC114" s="52"/>
      <c r="MD114" s="52"/>
      <c r="ME114" s="55"/>
      <c r="MF114" s="55"/>
      <c r="MG114" s="55"/>
      <c r="MH114" s="51"/>
      <c r="MI114" s="51"/>
      <c r="MJ114" s="51"/>
      <c r="MK114" s="56"/>
      <c r="ML114" s="57"/>
      <c r="MM114" s="57"/>
      <c r="MN114" s="58"/>
      <c r="MO114" s="49"/>
      <c r="MP114" s="50"/>
      <c r="MQ114" s="49"/>
      <c r="MR114" s="109"/>
      <c r="MS114" s="52"/>
      <c r="MT114" s="52"/>
      <c r="MU114" s="55"/>
      <c r="MV114" s="55"/>
      <c r="MW114" s="55"/>
      <c r="MX114" s="51"/>
      <c r="MY114" s="51"/>
      <c r="MZ114" s="51"/>
      <c r="NA114" s="56"/>
      <c r="NB114" s="57"/>
      <c r="NC114" s="57"/>
      <c r="ND114" s="58"/>
      <c r="NE114" s="49"/>
      <c r="NF114" s="50"/>
      <c r="NG114" s="49"/>
      <c r="NH114" s="109"/>
      <c r="NI114" s="52"/>
      <c r="NJ114" s="52"/>
      <c r="NK114" s="55"/>
      <c r="NL114" s="55"/>
      <c r="NM114" s="55"/>
      <c r="NN114" s="51"/>
      <c r="NO114" s="51"/>
      <c r="NP114" s="51"/>
      <c r="NQ114" s="56"/>
      <c r="NR114" s="57"/>
      <c r="NS114" s="57"/>
      <c r="NT114" s="58"/>
      <c r="NU114" s="49"/>
      <c r="NV114" s="50"/>
      <c r="NW114" s="49"/>
      <c r="NX114" s="109"/>
      <c r="NY114" s="52"/>
      <c r="NZ114" s="52"/>
      <c r="OA114" s="55"/>
      <c r="OB114" s="55"/>
      <c r="OC114" s="55"/>
      <c r="OD114" s="51"/>
      <c r="OE114" s="51"/>
      <c r="OF114" s="51"/>
      <c r="OG114" s="56"/>
      <c r="OH114" s="57"/>
      <c r="OI114" s="57"/>
      <c r="OJ114" s="58"/>
      <c r="OK114" s="49"/>
      <c r="OL114" s="50"/>
      <c r="OM114" s="49"/>
      <c r="ON114" s="109"/>
      <c r="OO114" s="52"/>
      <c r="OP114" s="52"/>
      <c r="OQ114" s="55"/>
      <c r="OR114" s="55"/>
      <c r="OS114" s="55"/>
      <c r="OT114" s="51"/>
      <c r="OU114" s="51"/>
      <c r="OV114" s="51"/>
      <c r="OW114" s="56"/>
      <c r="OX114" s="57"/>
      <c r="OY114" s="57"/>
      <c r="OZ114" s="58"/>
      <c r="PA114" s="49"/>
      <c r="PB114" s="50"/>
      <c r="PC114" s="49"/>
      <c r="PD114" s="109"/>
      <c r="PE114" s="52"/>
      <c r="PF114" s="52"/>
      <c r="PG114" s="55"/>
      <c r="PH114" s="55"/>
      <c r="PI114" s="55"/>
      <c r="PJ114" s="51"/>
      <c r="PK114" s="51"/>
      <c r="PL114" s="51"/>
      <c r="PM114" s="56"/>
      <c r="PN114" s="57"/>
      <c r="PO114" s="57"/>
      <c r="PP114" s="58"/>
      <c r="PQ114" s="49"/>
      <c r="PR114" s="50"/>
      <c r="PS114" s="49"/>
      <c r="PT114" s="109"/>
      <c r="PU114" s="52"/>
      <c r="PV114" s="52"/>
      <c r="PW114" s="55"/>
      <c r="PX114" s="55"/>
      <c r="PY114" s="55"/>
      <c r="PZ114" s="51"/>
      <c r="QA114" s="51"/>
      <c r="QB114" s="51"/>
      <c r="QC114" s="56"/>
      <c r="QD114" s="57"/>
      <c r="QE114" s="57"/>
      <c r="QF114" s="58"/>
      <c r="QG114" s="49"/>
      <c r="QH114" s="50"/>
      <c r="QI114" s="49"/>
      <c r="QJ114" s="109"/>
      <c r="QK114" s="52"/>
      <c r="QL114" s="52"/>
      <c r="QM114" s="55"/>
      <c r="QN114" s="55"/>
      <c r="QO114" s="55"/>
      <c r="QP114" s="51"/>
      <c r="QQ114" s="51"/>
      <c r="QR114" s="51"/>
      <c r="QS114" s="56"/>
      <c r="QT114" s="57"/>
      <c r="QU114" s="57"/>
      <c r="QV114" s="58"/>
      <c r="QW114" s="49"/>
      <c r="QX114" s="50"/>
      <c r="QY114" s="49"/>
      <c r="QZ114" s="109"/>
      <c r="RA114" s="52"/>
      <c r="RB114" s="52"/>
      <c r="RC114" s="55"/>
      <c r="RD114" s="55"/>
      <c r="RE114" s="55"/>
      <c r="RF114" s="51"/>
      <c r="RG114" s="51"/>
      <c r="RH114" s="51"/>
      <c r="RI114" s="56"/>
      <c r="RJ114" s="57"/>
      <c r="RK114" s="57"/>
      <c r="RL114" s="58"/>
      <c r="RM114" s="49"/>
      <c r="RN114" s="50"/>
      <c r="RO114" s="49"/>
      <c r="RP114" s="109"/>
      <c r="RQ114" s="52"/>
      <c r="RR114" s="52"/>
      <c r="RS114" s="55"/>
      <c r="RT114" s="55"/>
      <c r="RU114" s="55"/>
      <c r="RV114" s="51"/>
      <c r="RW114" s="51"/>
      <c r="RX114" s="51"/>
      <c r="RY114" s="56"/>
      <c r="RZ114" s="57"/>
      <c r="SA114" s="57"/>
      <c r="SB114" s="58"/>
      <c r="SC114" s="49"/>
      <c r="SD114" s="50"/>
      <c r="SE114" s="49"/>
      <c r="SF114" s="109"/>
      <c r="SG114" s="52"/>
      <c r="SH114" s="52"/>
      <c r="SI114" s="55"/>
      <c r="SJ114" s="55"/>
      <c r="SK114" s="55"/>
      <c r="SL114" s="51"/>
      <c r="SM114" s="51"/>
      <c r="SN114" s="51"/>
      <c r="SO114" s="56"/>
      <c r="SP114" s="57"/>
      <c r="SQ114" s="57"/>
      <c r="SR114" s="58"/>
      <c r="SS114" s="49"/>
      <c r="ST114" s="50"/>
      <c r="SU114" s="49"/>
      <c r="SV114" s="109"/>
      <c r="SW114" s="52"/>
      <c r="SX114" s="52"/>
      <c r="SY114" s="55"/>
      <c r="SZ114" s="55"/>
      <c r="TA114" s="55"/>
      <c r="TB114" s="51"/>
      <c r="TC114" s="51"/>
      <c r="TD114" s="51"/>
      <c r="TE114" s="56"/>
      <c r="TF114" s="57"/>
      <c r="TG114" s="57"/>
      <c r="TH114" s="58"/>
      <c r="TI114" s="49"/>
      <c r="TJ114" s="50"/>
      <c r="TK114" s="49"/>
      <c r="TL114" s="109"/>
      <c r="TM114" s="52"/>
      <c r="TN114" s="52"/>
      <c r="TO114" s="55"/>
      <c r="TP114" s="55"/>
      <c r="TQ114" s="55"/>
      <c r="TR114" s="51"/>
      <c r="TS114" s="51"/>
      <c r="TT114" s="51"/>
      <c r="TU114" s="56"/>
      <c r="TV114" s="57"/>
      <c r="TW114" s="57"/>
      <c r="TX114" s="58"/>
      <c r="TY114" s="49"/>
      <c r="TZ114" s="50"/>
      <c r="UA114" s="49"/>
      <c r="UB114" s="109"/>
      <c r="UC114" s="52"/>
      <c r="UD114" s="52"/>
      <c r="UE114" s="55"/>
      <c r="UF114" s="55"/>
      <c r="UG114" s="55"/>
      <c r="UH114" s="51"/>
      <c r="UI114" s="51"/>
      <c r="UJ114" s="51"/>
      <c r="UK114" s="56"/>
      <c r="UL114" s="57"/>
      <c r="UM114" s="57"/>
      <c r="UN114" s="58"/>
      <c r="UO114" s="49"/>
      <c r="UP114" s="50"/>
      <c r="UQ114" s="49"/>
      <c r="UR114" s="109"/>
      <c r="US114" s="52"/>
      <c r="UT114" s="52"/>
      <c r="UU114" s="55"/>
      <c r="UV114" s="55"/>
      <c r="UW114" s="55"/>
      <c r="UX114" s="51"/>
      <c r="UY114" s="51"/>
      <c r="UZ114" s="51"/>
      <c r="VA114" s="56"/>
      <c r="VB114" s="57"/>
      <c r="VC114" s="57"/>
      <c r="VD114" s="58"/>
      <c r="VE114" s="49"/>
      <c r="VF114" s="50"/>
      <c r="VG114" s="49"/>
      <c r="VH114" s="109"/>
      <c r="VI114" s="52"/>
      <c r="VJ114" s="52"/>
      <c r="VK114" s="55"/>
      <c r="VL114" s="55"/>
      <c r="VM114" s="55"/>
      <c r="VN114" s="51"/>
      <c r="VO114" s="51"/>
      <c r="VP114" s="51"/>
      <c r="VQ114" s="56"/>
      <c r="VR114" s="57"/>
      <c r="VS114" s="57"/>
      <c r="VT114" s="58"/>
      <c r="VU114" s="49"/>
      <c r="VV114" s="50"/>
      <c r="VW114" s="49"/>
      <c r="VX114" s="109"/>
      <c r="VY114" s="52"/>
      <c r="VZ114" s="52"/>
      <c r="WA114" s="55"/>
      <c r="WB114" s="55"/>
      <c r="WC114" s="55"/>
      <c r="WD114" s="51"/>
      <c r="WE114" s="51"/>
      <c r="WF114" s="51"/>
      <c r="WG114" s="56"/>
      <c r="WH114" s="57"/>
      <c r="WI114" s="57"/>
      <c r="WJ114" s="58"/>
      <c r="WK114" s="49"/>
      <c r="WL114" s="50"/>
      <c r="WM114" s="49"/>
      <c r="WN114" s="109"/>
      <c r="WO114" s="52"/>
      <c r="WP114" s="52"/>
      <c r="WQ114" s="55"/>
      <c r="WR114" s="55"/>
      <c r="WS114" s="55"/>
      <c r="WT114" s="51"/>
      <c r="WU114" s="51"/>
      <c r="WV114" s="51"/>
      <c r="WW114" s="56"/>
      <c r="WX114" s="57"/>
      <c r="WY114" s="57"/>
      <c r="WZ114" s="58"/>
      <c r="XA114" s="49"/>
      <c r="XB114" s="50"/>
      <c r="XC114" s="49"/>
      <c r="XD114" s="109"/>
      <c r="XE114" s="52"/>
      <c r="XF114" s="52"/>
      <c r="XG114" s="55"/>
      <c r="XH114" s="55"/>
      <c r="XI114" s="55"/>
      <c r="XJ114" s="51"/>
      <c r="XK114" s="51"/>
      <c r="XL114" s="51"/>
      <c r="XM114" s="56"/>
      <c r="XN114" s="57"/>
      <c r="XO114" s="57"/>
      <c r="XP114" s="58"/>
      <c r="XQ114" s="49"/>
      <c r="XR114" s="50"/>
      <c r="XS114" s="49"/>
      <c r="XT114" s="109"/>
      <c r="XU114" s="52"/>
      <c r="XV114" s="52"/>
      <c r="XW114" s="55"/>
      <c r="XX114" s="55"/>
      <c r="XY114" s="55"/>
      <c r="XZ114" s="51"/>
      <c r="YA114" s="51"/>
      <c r="YB114" s="51"/>
      <c r="YC114" s="56"/>
      <c r="YD114" s="57"/>
      <c r="YE114" s="57"/>
      <c r="YF114" s="58"/>
      <c r="YG114" s="49"/>
      <c r="YH114" s="50"/>
      <c r="YI114" s="49"/>
      <c r="YJ114" s="109"/>
      <c r="YK114" s="52"/>
      <c r="YL114" s="52"/>
      <c r="YM114" s="55"/>
      <c r="YN114" s="55"/>
      <c r="YO114" s="55"/>
      <c r="YP114" s="51"/>
      <c r="YQ114" s="51"/>
      <c r="YR114" s="51"/>
      <c r="YS114" s="56"/>
      <c r="YT114" s="57"/>
      <c r="YU114" s="57"/>
      <c r="YV114" s="58"/>
      <c r="YW114" s="49"/>
      <c r="YX114" s="50"/>
      <c r="YY114" s="49"/>
      <c r="YZ114" s="109"/>
      <c r="ZA114" s="52"/>
      <c r="ZB114" s="52"/>
      <c r="ZC114" s="55"/>
      <c r="ZD114" s="55"/>
      <c r="ZE114" s="55"/>
      <c r="ZF114" s="51"/>
      <c r="ZG114" s="51"/>
      <c r="ZH114" s="51"/>
      <c r="ZI114" s="56"/>
      <c r="ZJ114" s="57"/>
      <c r="ZK114" s="57"/>
      <c r="ZL114" s="58"/>
      <c r="ZM114" s="49"/>
      <c r="ZN114" s="50"/>
      <c r="ZO114" s="49"/>
      <c r="ZP114" s="109"/>
      <c r="ZQ114" s="52"/>
      <c r="ZR114" s="52"/>
      <c r="ZS114" s="55"/>
      <c r="ZT114" s="55"/>
      <c r="ZU114" s="55"/>
      <c r="ZV114" s="51"/>
      <c r="ZW114" s="51"/>
      <c r="ZX114" s="51"/>
      <c r="ZY114" s="56"/>
      <c r="ZZ114" s="57"/>
      <c r="AAA114" s="57"/>
      <c r="AAB114" s="58"/>
      <c r="AAC114" s="49"/>
      <c r="AAD114" s="50"/>
      <c r="AAE114" s="49"/>
      <c r="AAF114" s="109"/>
      <c r="AAG114" s="52"/>
      <c r="AAH114" s="52"/>
      <c r="AAI114" s="55"/>
      <c r="AAJ114" s="55"/>
      <c r="AAK114" s="55"/>
      <c r="AAL114" s="51"/>
      <c r="AAM114" s="51"/>
      <c r="AAN114" s="51"/>
      <c r="AAO114" s="56"/>
      <c r="AAP114" s="57"/>
      <c r="AAQ114" s="57"/>
      <c r="AAR114" s="58"/>
      <c r="AAS114" s="49"/>
      <c r="AAT114" s="50"/>
      <c r="AAU114" s="49"/>
      <c r="AAV114" s="109"/>
      <c r="AAW114" s="52"/>
      <c r="AAX114" s="52"/>
      <c r="AAY114" s="55"/>
      <c r="AAZ114" s="55"/>
      <c r="ABA114" s="55"/>
      <c r="ABB114" s="51"/>
      <c r="ABC114" s="51"/>
      <c r="ABD114" s="51"/>
      <c r="ABE114" s="56"/>
      <c r="ABF114" s="57"/>
      <c r="ABG114" s="57"/>
      <c r="ABH114" s="58"/>
      <c r="ABI114" s="49"/>
      <c r="ABJ114" s="50"/>
      <c r="ABK114" s="49"/>
      <c r="ABL114" s="109"/>
      <c r="ABM114" s="52"/>
      <c r="ABN114" s="52"/>
      <c r="ABO114" s="55"/>
      <c r="ABP114" s="55"/>
      <c r="ABQ114" s="55"/>
      <c r="ABR114" s="51"/>
      <c r="ABS114" s="51"/>
      <c r="ABT114" s="51"/>
      <c r="ABU114" s="56"/>
      <c r="ABV114" s="57"/>
      <c r="ABW114" s="57"/>
      <c r="ABX114" s="58"/>
      <c r="ABY114" s="49"/>
      <c r="ABZ114" s="50"/>
      <c r="ACA114" s="49"/>
      <c r="ACB114" s="109"/>
      <c r="ACC114" s="52"/>
      <c r="ACD114" s="52"/>
      <c r="ACE114" s="55"/>
      <c r="ACF114" s="55"/>
      <c r="ACG114" s="55"/>
      <c r="ACH114" s="51"/>
      <c r="ACI114" s="51"/>
      <c r="ACJ114" s="51"/>
      <c r="ACK114" s="56"/>
      <c r="ACL114" s="57"/>
      <c r="ACM114" s="57"/>
      <c r="ACN114" s="58"/>
      <c r="ACO114" s="49"/>
      <c r="ACP114" s="50"/>
      <c r="ACQ114" s="49"/>
      <c r="ACR114" s="109"/>
      <c r="ACS114" s="52"/>
      <c r="ACT114" s="52"/>
      <c r="ACU114" s="55"/>
      <c r="ACV114" s="55"/>
      <c r="ACW114" s="55"/>
      <c r="ACX114" s="51"/>
      <c r="ACY114" s="51"/>
      <c r="ACZ114" s="51"/>
      <c r="ADA114" s="56"/>
      <c r="ADB114" s="57"/>
      <c r="ADC114" s="57"/>
      <c r="ADD114" s="58"/>
      <c r="ADE114" s="49"/>
      <c r="ADF114" s="50"/>
      <c r="ADG114" s="49"/>
      <c r="ADH114" s="109"/>
      <c r="ADI114" s="52"/>
      <c r="ADJ114" s="52"/>
      <c r="ADK114" s="55"/>
      <c r="ADL114" s="55"/>
      <c r="ADM114" s="55"/>
      <c r="ADN114" s="51"/>
      <c r="ADO114" s="51"/>
      <c r="ADP114" s="51"/>
      <c r="ADQ114" s="56"/>
      <c r="ADR114" s="57"/>
      <c r="ADS114" s="57"/>
      <c r="ADT114" s="58"/>
      <c r="ADU114" s="49"/>
      <c r="ADV114" s="50"/>
      <c r="ADW114" s="49"/>
      <c r="ADX114" s="109"/>
      <c r="ADY114" s="52"/>
      <c r="ADZ114" s="52"/>
      <c r="AEA114" s="55"/>
      <c r="AEB114" s="55"/>
      <c r="AEC114" s="55"/>
      <c r="AED114" s="51"/>
      <c r="AEE114" s="51"/>
      <c r="AEF114" s="51"/>
      <c r="AEG114" s="56"/>
      <c r="AEH114" s="57"/>
      <c r="AEI114" s="57"/>
      <c r="AEJ114" s="58"/>
      <c r="AEK114" s="49"/>
      <c r="AEL114" s="50"/>
      <c r="AEM114" s="49"/>
      <c r="AEN114" s="109"/>
      <c r="AEO114" s="52"/>
      <c r="AEP114" s="52"/>
      <c r="AEQ114" s="55"/>
      <c r="AER114" s="55"/>
      <c r="AES114" s="55"/>
      <c r="AET114" s="51"/>
      <c r="AEU114" s="51"/>
      <c r="AEV114" s="51"/>
      <c r="AEW114" s="56"/>
      <c r="AEX114" s="57"/>
      <c r="AEY114" s="57"/>
      <c r="AEZ114" s="58"/>
      <c r="AFA114" s="49"/>
      <c r="AFB114" s="50"/>
      <c r="AFC114" s="49"/>
      <c r="AFD114" s="109"/>
      <c r="AFE114" s="52"/>
      <c r="AFF114" s="52"/>
      <c r="AFG114" s="55"/>
      <c r="AFH114" s="55"/>
      <c r="AFI114" s="55"/>
      <c r="AFJ114" s="51"/>
      <c r="AFK114" s="51"/>
      <c r="AFL114" s="51"/>
      <c r="AFM114" s="56"/>
      <c r="AFN114" s="57"/>
      <c r="AFO114" s="57"/>
      <c r="AFP114" s="58"/>
      <c r="AFQ114" s="49"/>
      <c r="AFR114" s="50"/>
      <c r="AFS114" s="49"/>
      <c r="AFT114" s="109"/>
      <c r="AFU114" s="52"/>
      <c r="AFV114" s="52"/>
      <c r="AFW114" s="55"/>
      <c r="AFX114" s="55"/>
      <c r="AFY114" s="55"/>
      <c r="AFZ114" s="51"/>
      <c r="AGA114" s="51"/>
      <c r="AGB114" s="51"/>
      <c r="AGC114" s="56"/>
      <c r="AGD114" s="57"/>
      <c r="AGE114" s="57"/>
      <c r="AGF114" s="58"/>
      <c r="AGG114" s="49"/>
      <c r="AGH114" s="50"/>
      <c r="AGI114" s="49"/>
      <c r="AGJ114" s="109"/>
      <c r="AGK114" s="52"/>
      <c r="AGL114" s="52"/>
      <c r="AGM114" s="55"/>
      <c r="AGN114" s="55"/>
      <c r="AGO114" s="55"/>
      <c r="AGP114" s="51"/>
      <c r="AGQ114" s="51"/>
      <c r="AGR114" s="51"/>
      <c r="AGS114" s="56"/>
      <c r="AGT114" s="57"/>
      <c r="AGU114" s="57"/>
      <c r="AGV114" s="58"/>
      <c r="AGW114" s="49"/>
      <c r="AGX114" s="50"/>
      <c r="AGY114" s="49"/>
      <c r="AGZ114" s="109"/>
      <c r="AHA114" s="52"/>
      <c r="AHB114" s="52"/>
      <c r="AHC114" s="55"/>
      <c r="AHD114" s="55"/>
      <c r="AHE114" s="55"/>
      <c r="AHF114" s="51"/>
      <c r="AHG114" s="51"/>
      <c r="AHH114" s="51"/>
      <c r="AHI114" s="56"/>
      <c r="AHJ114" s="57"/>
      <c r="AHK114" s="57"/>
      <c r="AHL114" s="58"/>
      <c r="AHM114" s="49"/>
      <c r="AHN114" s="50"/>
      <c r="AHO114" s="49"/>
      <c r="AHP114" s="109"/>
      <c r="AHQ114" s="52"/>
      <c r="AHR114" s="52"/>
      <c r="AHS114" s="55"/>
      <c r="AHT114" s="55"/>
      <c r="AHU114" s="55"/>
      <c r="AHV114" s="51"/>
      <c r="AHW114" s="51"/>
      <c r="AHX114" s="51"/>
      <c r="AHY114" s="56"/>
      <c r="AHZ114" s="57"/>
      <c r="AIA114" s="57"/>
      <c r="AIB114" s="58"/>
      <c r="AIC114" s="49"/>
      <c r="AID114" s="50"/>
      <c r="AIE114" s="49"/>
      <c r="AIF114" s="109"/>
      <c r="AIG114" s="52"/>
      <c r="AIH114" s="52"/>
      <c r="AII114" s="55"/>
      <c r="AIJ114" s="55"/>
      <c r="AIK114" s="55"/>
      <c r="AIL114" s="51"/>
      <c r="AIM114" s="51"/>
      <c r="AIN114" s="51"/>
      <c r="AIO114" s="56"/>
      <c r="AIP114" s="57"/>
      <c r="AIQ114" s="57"/>
      <c r="AIR114" s="58"/>
      <c r="AIS114" s="49"/>
      <c r="AIT114" s="50"/>
      <c r="AIU114" s="49"/>
      <c r="AIV114" s="109"/>
      <c r="AIW114" s="52"/>
      <c r="AIX114" s="52"/>
      <c r="AIY114" s="55"/>
      <c r="AIZ114" s="55"/>
      <c r="AJA114" s="55"/>
      <c r="AJB114" s="51"/>
      <c r="AJC114" s="51"/>
      <c r="AJD114" s="51"/>
      <c r="AJE114" s="56"/>
      <c r="AJF114" s="57"/>
      <c r="AJG114" s="57"/>
      <c r="AJH114" s="58"/>
      <c r="AJI114" s="49"/>
      <c r="AJJ114" s="50"/>
      <c r="AJK114" s="49"/>
      <c r="AJL114" s="109"/>
      <c r="AJM114" s="52"/>
      <c r="AJN114" s="52"/>
      <c r="AJO114" s="55"/>
      <c r="AJP114" s="55"/>
      <c r="AJQ114" s="55"/>
      <c r="AJR114" s="51"/>
      <c r="AJS114" s="51"/>
      <c r="AJT114" s="51"/>
      <c r="AJU114" s="56"/>
      <c r="AJV114" s="57"/>
      <c r="AJW114" s="57"/>
      <c r="AJX114" s="58"/>
      <c r="AJY114" s="49"/>
      <c r="AJZ114" s="50"/>
      <c r="AKA114" s="49"/>
      <c r="AKB114" s="109"/>
      <c r="AKC114" s="52"/>
      <c r="AKD114" s="52"/>
      <c r="AKE114" s="55"/>
      <c r="AKF114" s="55"/>
      <c r="AKG114" s="55"/>
      <c r="AKH114" s="51"/>
      <c r="AKI114" s="51"/>
      <c r="AKJ114" s="51"/>
      <c r="AKK114" s="56"/>
      <c r="AKL114" s="57"/>
      <c r="AKM114" s="57"/>
      <c r="AKN114" s="58"/>
      <c r="AKO114" s="49"/>
      <c r="AKP114" s="50"/>
      <c r="AKQ114" s="49"/>
      <c r="AKR114" s="109"/>
      <c r="AKS114" s="52"/>
      <c r="AKT114" s="52"/>
      <c r="AKU114" s="55"/>
      <c r="AKV114" s="55"/>
      <c r="AKW114" s="55"/>
      <c r="AKX114" s="51"/>
      <c r="AKY114" s="51"/>
      <c r="AKZ114" s="51"/>
      <c r="ALA114" s="56"/>
      <c r="ALB114" s="57"/>
      <c r="ALC114" s="57"/>
      <c r="ALD114" s="58"/>
      <c r="ALE114" s="49"/>
      <c r="ALF114" s="50"/>
      <c r="ALG114" s="49"/>
      <c r="ALH114" s="109"/>
      <c r="ALI114" s="52"/>
      <c r="ALJ114" s="52"/>
      <c r="ALK114" s="55"/>
      <c r="ALL114" s="55"/>
      <c r="ALM114" s="55"/>
      <c r="ALN114" s="51"/>
      <c r="ALO114" s="51"/>
      <c r="ALP114" s="51"/>
      <c r="ALQ114" s="56"/>
      <c r="ALR114" s="57"/>
      <c r="ALS114" s="57"/>
      <c r="ALT114" s="58"/>
      <c r="ALU114" s="49"/>
      <c r="ALV114" s="50"/>
      <c r="ALW114" s="49"/>
      <c r="ALX114" s="109"/>
      <c r="ALY114" s="52"/>
      <c r="ALZ114" s="52"/>
      <c r="AMA114" s="55"/>
      <c r="AMB114" s="55"/>
      <c r="AMC114" s="55"/>
      <c r="AMD114" s="51"/>
      <c r="AME114" s="51"/>
      <c r="AMF114" s="51"/>
      <c r="AMG114" s="56"/>
      <c r="AMH114" s="57"/>
      <c r="AMI114" s="57"/>
      <c r="AMJ114" s="58"/>
      <c r="AMK114" s="49"/>
      <c r="AML114" s="50"/>
      <c r="AMM114" s="49"/>
      <c r="AMN114" s="109"/>
      <c r="AMO114" s="52"/>
      <c r="AMP114" s="52"/>
      <c r="AMQ114" s="55"/>
      <c r="AMR114" s="55"/>
      <c r="AMS114" s="55"/>
      <c r="AMT114" s="51"/>
      <c r="AMU114" s="51"/>
      <c r="AMV114" s="51"/>
      <c r="AMW114" s="56"/>
      <c r="AMX114" s="57"/>
      <c r="AMY114" s="57"/>
      <c r="AMZ114" s="58"/>
      <c r="ANA114" s="49"/>
      <c r="ANB114" s="50"/>
      <c r="ANC114" s="49"/>
      <c r="AND114" s="109"/>
      <c r="ANE114" s="52"/>
      <c r="ANF114" s="52"/>
      <c r="ANG114" s="55"/>
      <c r="ANH114" s="55"/>
      <c r="ANI114" s="55"/>
      <c r="ANJ114" s="51"/>
      <c r="ANK114" s="51"/>
      <c r="ANL114" s="51"/>
      <c r="ANM114" s="56"/>
      <c r="ANN114" s="57"/>
      <c r="ANO114" s="57"/>
      <c r="ANP114" s="58"/>
      <c r="ANQ114" s="49"/>
      <c r="ANR114" s="50"/>
      <c r="ANS114" s="49"/>
      <c r="ANT114" s="109"/>
      <c r="ANU114" s="52"/>
      <c r="ANV114" s="52"/>
      <c r="ANW114" s="55"/>
      <c r="ANX114" s="55"/>
      <c r="ANY114" s="55"/>
      <c r="ANZ114" s="51"/>
      <c r="AOA114" s="51"/>
      <c r="AOB114" s="51"/>
      <c r="AOC114" s="56"/>
      <c r="AOD114" s="57"/>
      <c r="AOE114" s="57"/>
      <c r="AOF114" s="58"/>
      <c r="AOG114" s="49"/>
      <c r="AOH114" s="50"/>
      <c r="AOI114" s="49"/>
      <c r="AOJ114" s="109"/>
      <c r="AOK114" s="52"/>
      <c r="AOL114" s="52"/>
      <c r="AOM114" s="55"/>
      <c r="AON114" s="55"/>
      <c r="AOO114" s="55"/>
      <c r="AOP114" s="51"/>
      <c r="AOQ114" s="51"/>
      <c r="AOR114" s="51"/>
      <c r="AOS114" s="56"/>
      <c r="AOT114" s="57"/>
      <c r="AOU114" s="57"/>
      <c r="AOV114" s="58"/>
      <c r="AOW114" s="49"/>
      <c r="AOX114" s="50"/>
      <c r="AOY114" s="49"/>
      <c r="AOZ114" s="109"/>
      <c r="APA114" s="52"/>
      <c r="APB114" s="52"/>
      <c r="APC114" s="55"/>
      <c r="APD114" s="55"/>
      <c r="APE114" s="55"/>
      <c r="APF114" s="51"/>
      <c r="APG114" s="51"/>
      <c r="APH114" s="51"/>
      <c r="API114" s="56"/>
      <c r="APJ114" s="57"/>
      <c r="APK114" s="57"/>
      <c r="APL114" s="58"/>
      <c r="APM114" s="49"/>
      <c r="APN114" s="50"/>
      <c r="APO114" s="49"/>
      <c r="APP114" s="109"/>
      <c r="APQ114" s="52"/>
      <c r="APR114" s="52"/>
      <c r="APS114" s="55"/>
      <c r="APT114" s="55"/>
      <c r="APU114" s="55"/>
      <c r="APV114" s="51"/>
      <c r="APW114" s="51"/>
      <c r="APX114" s="51"/>
      <c r="APY114" s="56"/>
      <c r="APZ114" s="57"/>
      <c r="AQA114" s="57"/>
      <c r="AQB114" s="58"/>
      <c r="AQC114" s="49"/>
      <c r="AQD114" s="50"/>
      <c r="AQE114" s="49"/>
      <c r="AQF114" s="109"/>
      <c r="AQG114" s="52"/>
      <c r="AQH114" s="52"/>
      <c r="AQI114" s="55"/>
      <c r="AQJ114" s="55"/>
      <c r="AQK114" s="55"/>
      <c r="AQL114" s="51"/>
      <c r="AQM114" s="51"/>
      <c r="AQN114" s="51"/>
      <c r="AQO114" s="56"/>
      <c r="AQP114" s="57"/>
      <c r="AQQ114" s="57"/>
      <c r="AQR114" s="58"/>
      <c r="AQS114" s="49"/>
      <c r="AQT114" s="50"/>
      <c r="AQU114" s="49"/>
      <c r="AQV114" s="109"/>
      <c r="AQW114" s="52"/>
      <c r="AQX114" s="52"/>
      <c r="AQY114" s="55"/>
      <c r="AQZ114" s="55"/>
      <c r="ARA114" s="55"/>
      <c r="ARB114" s="51"/>
      <c r="ARC114" s="51"/>
      <c r="ARD114" s="51"/>
      <c r="ARE114" s="56"/>
      <c r="ARF114" s="57"/>
      <c r="ARG114" s="57"/>
      <c r="ARH114" s="58"/>
      <c r="ARI114" s="49"/>
      <c r="ARJ114" s="50"/>
      <c r="ARK114" s="49"/>
      <c r="ARL114" s="109"/>
      <c r="ARM114" s="52"/>
      <c r="ARN114" s="52"/>
      <c r="ARO114" s="55"/>
      <c r="ARP114" s="55"/>
      <c r="ARQ114" s="55"/>
      <c r="ARR114" s="51"/>
      <c r="ARS114" s="51"/>
      <c r="ART114" s="51"/>
      <c r="ARU114" s="56"/>
      <c r="ARV114" s="57"/>
      <c r="ARW114" s="57"/>
      <c r="ARX114" s="58"/>
      <c r="ARY114" s="49"/>
      <c r="ARZ114" s="50"/>
      <c r="ASA114" s="49"/>
      <c r="ASB114" s="109"/>
      <c r="ASC114" s="52"/>
      <c r="ASD114" s="52"/>
      <c r="ASE114" s="55"/>
      <c r="ASF114" s="55"/>
      <c r="ASG114" s="55"/>
      <c r="ASH114" s="51"/>
      <c r="ASI114" s="51"/>
      <c r="ASJ114" s="51"/>
      <c r="ASK114" s="56"/>
      <c r="ASL114" s="57"/>
      <c r="ASM114" s="57"/>
      <c r="ASN114" s="58"/>
      <c r="ASO114" s="49"/>
      <c r="ASP114" s="50"/>
      <c r="ASQ114" s="49"/>
      <c r="ASR114" s="109"/>
      <c r="ASS114" s="52"/>
      <c r="AST114" s="52"/>
      <c r="ASU114" s="55"/>
      <c r="ASV114" s="55"/>
      <c r="ASW114" s="55"/>
      <c r="ASX114" s="51"/>
      <c r="ASY114" s="51"/>
      <c r="ASZ114" s="51"/>
      <c r="ATA114" s="56"/>
      <c r="ATB114" s="57"/>
      <c r="ATC114" s="57"/>
      <c r="ATD114" s="58"/>
      <c r="ATE114" s="49"/>
      <c r="ATF114" s="50"/>
      <c r="ATG114" s="49"/>
      <c r="ATH114" s="109"/>
      <c r="ATI114" s="52"/>
      <c r="ATJ114" s="52"/>
      <c r="ATK114" s="55"/>
      <c r="ATL114" s="55"/>
      <c r="ATM114" s="55"/>
      <c r="ATN114" s="51"/>
      <c r="ATO114" s="51"/>
      <c r="ATP114" s="51"/>
      <c r="ATQ114" s="56"/>
      <c r="ATR114" s="57"/>
      <c r="ATS114" s="57"/>
      <c r="ATT114" s="58"/>
      <c r="ATU114" s="49"/>
      <c r="ATV114" s="50"/>
      <c r="ATW114" s="49"/>
      <c r="ATX114" s="109"/>
      <c r="ATY114" s="52"/>
      <c r="ATZ114" s="52"/>
      <c r="AUA114" s="55"/>
      <c r="AUB114" s="55"/>
      <c r="AUC114" s="55"/>
      <c r="AUD114" s="51"/>
      <c r="AUE114" s="51"/>
      <c r="AUF114" s="51"/>
      <c r="AUG114" s="56"/>
      <c r="AUH114" s="57"/>
      <c r="AUI114" s="57"/>
      <c r="AUJ114" s="58"/>
      <c r="AUK114" s="49"/>
      <c r="AUL114" s="50"/>
      <c r="AUM114" s="49"/>
      <c r="AUN114" s="109"/>
      <c r="AUO114" s="52"/>
      <c r="AUP114" s="52"/>
      <c r="AUQ114" s="55"/>
      <c r="AUR114" s="55"/>
      <c r="AUS114" s="55"/>
      <c r="AUT114" s="51"/>
      <c r="AUU114" s="51"/>
      <c r="AUV114" s="51"/>
      <c r="AUW114" s="56"/>
      <c r="AUX114" s="57"/>
      <c r="AUY114" s="57"/>
      <c r="AUZ114" s="58"/>
      <c r="AVA114" s="49"/>
      <c r="AVB114" s="50"/>
      <c r="AVC114" s="49"/>
      <c r="AVD114" s="109"/>
      <c r="AVE114" s="52"/>
      <c r="AVF114" s="52"/>
      <c r="AVG114" s="55"/>
      <c r="AVH114" s="55"/>
      <c r="AVI114" s="55"/>
      <c r="AVJ114" s="51"/>
      <c r="AVK114" s="51"/>
      <c r="AVL114" s="51"/>
      <c r="AVM114" s="56"/>
      <c r="AVN114" s="57"/>
      <c r="AVO114" s="57"/>
      <c r="AVP114" s="58"/>
      <c r="AVQ114" s="49"/>
      <c r="AVR114" s="50"/>
      <c r="AVS114" s="49"/>
      <c r="AVT114" s="109"/>
      <c r="AVU114" s="52"/>
      <c r="AVV114" s="52"/>
      <c r="AVW114" s="55"/>
      <c r="AVX114" s="55"/>
      <c r="AVY114" s="55"/>
      <c r="AVZ114" s="51"/>
      <c r="AWA114" s="51"/>
      <c r="AWB114" s="51"/>
      <c r="AWC114" s="56"/>
      <c r="AWD114" s="57"/>
      <c r="AWE114" s="57"/>
      <c r="AWF114" s="58"/>
      <c r="AWG114" s="49"/>
      <c r="AWH114" s="50"/>
      <c r="AWI114" s="49"/>
      <c r="AWJ114" s="109"/>
      <c r="AWK114" s="52"/>
      <c r="AWL114" s="52"/>
      <c r="AWM114" s="55"/>
      <c r="AWN114" s="55"/>
      <c r="AWO114" s="55"/>
      <c r="AWP114" s="51"/>
      <c r="AWQ114" s="51"/>
      <c r="AWR114" s="51"/>
      <c r="AWS114" s="56"/>
      <c r="AWT114" s="57"/>
      <c r="AWU114" s="57"/>
      <c r="AWV114" s="58"/>
      <c r="AWW114" s="49"/>
      <c r="AWX114" s="50"/>
      <c r="AWY114" s="49"/>
      <c r="AWZ114" s="109"/>
      <c r="AXA114" s="52"/>
      <c r="AXB114" s="52"/>
      <c r="AXC114" s="55"/>
      <c r="AXD114" s="55"/>
      <c r="AXE114" s="55"/>
      <c r="AXF114" s="51"/>
      <c r="AXG114" s="51"/>
      <c r="AXH114" s="51"/>
      <c r="AXI114" s="56"/>
      <c r="AXJ114" s="57"/>
      <c r="AXK114" s="57"/>
      <c r="AXL114" s="58"/>
      <c r="AXM114" s="49"/>
      <c r="AXN114" s="50"/>
      <c r="AXO114" s="49"/>
      <c r="AXP114" s="109"/>
      <c r="AXQ114" s="52"/>
      <c r="AXR114" s="52"/>
      <c r="AXS114" s="55"/>
      <c r="AXT114" s="55"/>
      <c r="AXU114" s="55"/>
      <c r="AXV114" s="51"/>
      <c r="AXW114" s="51"/>
      <c r="AXX114" s="51"/>
      <c r="AXY114" s="56"/>
      <c r="AXZ114" s="57"/>
      <c r="AYA114" s="57"/>
      <c r="AYB114" s="58"/>
      <c r="AYC114" s="49"/>
      <c r="AYD114" s="50"/>
      <c r="AYE114" s="49"/>
      <c r="AYF114" s="109"/>
      <c r="AYG114" s="52"/>
      <c r="AYH114" s="52"/>
      <c r="AYI114" s="55"/>
      <c r="AYJ114" s="55"/>
      <c r="AYK114" s="55"/>
      <c r="AYL114" s="51"/>
      <c r="AYM114" s="51"/>
      <c r="AYN114" s="51"/>
      <c r="AYO114" s="56"/>
      <c r="AYP114" s="57"/>
      <c r="AYQ114" s="57"/>
      <c r="AYR114" s="58"/>
      <c r="AYS114" s="49"/>
      <c r="AYT114" s="50"/>
      <c r="AYU114" s="49"/>
      <c r="AYV114" s="109"/>
      <c r="AYW114" s="52"/>
      <c r="AYX114" s="52"/>
      <c r="AYY114" s="55"/>
      <c r="AYZ114" s="55"/>
      <c r="AZA114" s="55"/>
      <c r="AZB114" s="51"/>
      <c r="AZC114" s="51"/>
      <c r="AZD114" s="51"/>
      <c r="AZE114" s="56"/>
      <c r="AZF114" s="57"/>
      <c r="AZG114" s="57"/>
      <c r="AZH114" s="58"/>
      <c r="AZI114" s="49"/>
      <c r="AZJ114" s="50"/>
      <c r="AZK114" s="49"/>
      <c r="AZL114" s="109"/>
      <c r="AZM114" s="52"/>
      <c r="AZN114" s="52"/>
      <c r="AZO114" s="55"/>
      <c r="AZP114" s="55"/>
      <c r="AZQ114" s="55"/>
      <c r="AZR114" s="51"/>
      <c r="AZS114" s="51"/>
      <c r="AZT114" s="51"/>
      <c r="AZU114" s="56"/>
      <c r="AZV114" s="57"/>
      <c r="AZW114" s="57"/>
      <c r="AZX114" s="58"/>
      <c r="AZY114" s="49"/>
      <c r="AZZ114" s="50"/>
      <c r="BAA114" s="49"/>
      <c r="BAB114" s="109"/>
      <c r="BAC114" s="52"/>
      <c r="BAD114" s="52"/>
      <c r="BAE114" s="55"/>
      <c r="BAF114" s="55"/>
      <c r="BAG114" s="55"/>
      <c r="BAH114" s="51"/>
      <c r="BAI114" s="51"/>
      <c r="BAJ114" s="51"/>
      <c r="BAK114" s="56"/>
      <c r="BAL114" s="57"/>
      <c r="BAM114" s="57"/>
      <c r="BAN114" s="58"/>
      <c r="BAO114" s="49"/>
      <c r="BAP114" s="50"/>
      <c r="BAQ114" s="49"/>
      <c r="BAR114" s="109"/>
      <c r="BAS114" s="52"/>
      <c r="BAT114" s="52"/>
      <c r="BAU114" s="55"/>
      <c r="BAV114" s="55"/>
      <c r="BAW114" s="55"/>
      <c r="BAX114" s="51"/>
      <c r="BAY114" s="51"/>
      <c r="BAZ114" s="51"/>
      <c r="BBA114" s="56"/>
      <c r="BBB114" s="57"/>
      <c r="BBC114" s="57"/>
      <c r="BBD114" s="58"/>
      <c r="BBE114" s="49"/>
      <c r="BBF114" s="50"/>
      <c r="BBG114" s="49"/>
      <c r="BBH114" s="109"/>
      <c r="BBI114" s="52"/>
      <c r="BBJ114" s="52"/>
      <c r="BBK114" s="55"/>
      <c r="BBL114" s="55"/>
      <c r="BBM114" s="55"/>
      <c r="BBN114" s="51"/>
      <c r="BBO114" s="51"/>
      <c r="BBP114" s="51"/>
      <c r="BBQ114" s="56"/>
      <c r="BBR114" s="57"/>
      <c r="BBS114" s="57"/>
      <c r="BBT114" s="58"/>
      <c r="BBU114" s="49"/>
      <c r="BBV114" s="50"/>
      <c r="BBW114" s="49"/>
      <c r="BBX114" s="109"/>
      <c r="BBY114" s="52"/>
      <c r="BBZ114" s="52"/>
      <c r="BCA114" s="55"/>
      <c r="BCB114" s="55"/>
      <c r="BCC114" s="55"/>
      <c r="BCD114" s="51"/>
      <c r="BCE114" s="51"/>
      <c r="BCF114" s="51"/>
      <c r="BCG114" s="56"/>
      <c r="BCH114" s="57"/>
      <c r="BCI114" s="57"/>
      <c r="BCJ114" s="58"/>
      <c r="BCK114" s="49"/>
      <c r="BCL114" s="50"/>
      <c r="BCM114" s="49"/>
      <c r="BCN114" s="109"/>
      <c r="BCO114" s="52"/>
      <c r="BCP114" s="52"/>
      <c r="BCQ114" s="55"/>
      <c r="BCR114" s="55"/>
      <c r="BCS114" s="55"/>
      <c r="BCT114" s="51"/>
      <c r="BCU114" s="51"/>
      <c r="BCV114" s="51"/>
      <c r="BCW114" s="56"/>
      <c r="BCX114" s="57"/>
      <c r="BCY114" s="57"/>
      <c r="BCZ114" s="58"/>
      <c r="BDA114" s="49"/>
      <c r="BDB114" s="50"/>
      <c r="BDC114" s="49"/>
      <c r="BDD114" s="109"/>
      <c r="BDE114" s="52"/>
      <c r="BDF114" s="52"/>
      <c r="BDG114" s="55"/>
      <c r="BDH114" s="55"/>
      <c r="BDI114" s="55"/>
      <c r="BDJ114" s="51"/>
      <c r="BDK114" s="51"/>
      <c r="BDL114" s="51"/>
      <c r="BDM114" s="56"/>
      <c r="BDN114" s="57"/>
      <c r="BDO114" s="57"/>
      <c r="BDP114" s="58"/>
      <c r="BDQ114" s="49"/>
      <c r="BDR114" s="50"/>
      <c r="BDS114" s="49"/>
      <c r="BDT114" s="109"/>
      <c r="BDU114" s="52"/>
      <c r="BDV114" s="52"/>
      <c r="BDW114" s="55"/>
      <c r="BDX114" s="55"/>
      <c r="BDY114" s="55"/>
      <c r="BDZ114" s="51"/>
      <c r="BEA114" s="51"/>
      <c r="BEB114" s="51"/>
      <c r="BEC114" s="56"/>
      <c r="BED114" s="57"/>
      <c r="BEE114" s="57"/>
      <c r="BEF114" s="58"/>
      <c r="BEG114" s="49"/>
      <c r="BEH114" s="50"/>
      <c r="BEI114" s="49"/>
      <c r="BEJ114" s="109"/>
      <c r="BEK114" s="52"/>
      <c r="BEL114" s="52"/>
      <c r="BEM114" s="55"/>
      <c r="BEN114" s="55"/>
      <c r="BEO114" s="55"/>
      <c r="BEP114" s="51"/>
      <c r="BEQ114" s="51"/>
      <c r="BER114" s="51"/>
      <c r="BES114" s="56"/>
      <c r="BET114" s="57"/>
      <c r="BEU114" s="57"/>
      <c r="BEV114" s="58"/>
      <c r="BEW114" s="49"/>
      <c r="BEX114" s="50"/>
      <c r="BEY114" s="49"/>
      <c r="BEZ114" s="109"/>
      <c r="BFA114" s="52"/>
      <c r="BFB114" s="52"/>
      <c r="BFC114" s="55"/>
      <c r="BFD114" s="55"/>
      <c r="BFE114" s="55"/>
      <c r="BFF114" s="51"/>
      <c r="BFG114" s="51"/>
      <c r="BFH114" s="51"/>
      <c r="BFI114" s="56"/>
      <c r="BFJ114" s="57"/>
      <c r="BFK114" s="57"/>
      <c r="BFL114" s="58"/>
      <c r="BFM114" s="49"/>
      <c r="BFN114" s="50"/>
      <c r="BFO114" s="49"/>
      <c r="BFP114" s="109"/>
      <c r="BFQ114" s="52"/>
      <c r="BFR114" s="52"/>
      <c r="BFS114" s="55"/>
      <c r="BFT114" s="55"/>
      <c r="BFU114" s="55"/>
      <c r="BFV114" s="51"/>
      <c r="BFW114" s="51"/>
      <c r="BFX114" s="51"/>
      <c r="BFY114" s="56"/>
      <c r="BFZ114" s="57"/>
      <c r="BGA114" s="57"/>
      <c r="BGB114" s="58"/>
      <c r="BGC114" s="49"/>
      <c r="BGD114" s="50"/>
      <c r="BGE114" s="49"/>
      <c r="BGF114" s="109"/>
      <c r="BGG114" s="52"/>
      <c r="BGH114" s="52"/>
      <c r="BGI114" s="55"/>
      <c r="BGJ114" s="55"/>
      <c r="BGK114" s="55"/>
      <c r="BGL114" s="51"/>
      <c r="BGM114" s="51"/>
      <c r="BGN114" s="51"/>
      <c r="BGO114" s="56"/>
      <c r="BGP114" s="57"/>
      <c r="BGQ114" s="57"/>
      <c r="BGR114" s="58"/>
      <c r="BGS114" s="49"/>
      <c r="BGT114" s="50"/>
      <c r="BGU114" s="49"/>
      <c r="BGV114" s="109"/>
      <c r="BGW114" s="52"/>
      <c r="BGX114" s="52"/>
      <c r="BGY114" s="55"/>
      <c r="BGZ114" s="55"/>
      <c r="BHA114" s="55"/>
      <c r="BHB114" s="51"/>
      <c r="BHC114" s="51"/>
      <c r="BHD114" s="51"/>
      <c r="BHE114" s="56"/>
      <c r="BHF114" s="57"/>
      <c r="BHG114" s="57"/>
      <c r="BHH114" s="58"/>
      <c r="BHI114" s="49"/>
      <c r="BHJ114" s="50"/>
      <c r="BHK114" s="49"/>
      <c r="BHL114" s="109"/>
      <c r="BHM114" s="52"/>
      <c r="BHN114" s="52"/>
      <c r="BHO114" s="55"/>
      <c r="BHP114" s="55"/>
      <c r="BHQ114" s="55"/>
      <c r="BHR114" s="51"/>
      <c r="BHS114" s="51"/>
      <c r="BHT114" s="51"/>
      <c r="BHU114" s="56"/>
      <c r="BHV114" s="57"/>
      <c r="BHW114" s="57"/>
      <c r="BHX114" s="58"/>
      <c r="BHY114" s="49"/>
      <c r="BHZ114" s="50"/>
      <c r="BIA114" s="49"/>
      <c r="BIB114" s="109"/>
      <c r="BIC114" s="52"/>
      <c r="BID114" s="52"/>
      <c r="BIE114" s="55"/>
      <c r="BIF114" s="55"/>
      <c r="BIG114" s="55"/>
      <c r="BIH114" s="51"/>
      <c r="BII114" s="51"/>
      <c r="BIJ114" s="51"/>
      <c r="BIK114" s="56"/>
      <c r="BIL114" s="57"/>
      <c r="BIM114" s="57"/>
      <c r="BIN114" s="58"/>
      <c r="BIO114" s="49"/>
      <c r="BIP114" s="50"/>
      <c r="BIQ114" s="49"/>
      <c r="BIR114" s="109"/>
      <c r="BIS114" s="52"/>
      <c r="BIT114" s="52"/>
      <c r="BIU114" s="55"/>
      <c r="BIV114" s="55"/>
      <c r="BIW114" s="55"/>
      <c r="BIX114" s="51"/>
      <c r="BIY114" s="51"/>
      <c r="BIZ114" s="51"/>
      <c r="BJA114" s="56"/>
      <c r="BJB114" s="57"/>
      <c r="BJC114" s="57"/>
      <c r="BJD114" s="58"/>
      <c r="BJE114" s="49"/>
      <c r="BJF114" s="50"/>
      <c r="BJG114" s="49"/>
      <c r="BJH114" s="109"/>
      <c r="BJI114" s="52"/>
      <c r="BJJ114" s="52"/>
      <c r="BJK114" s="55"/>
      <c r="BJL114" s="55"/>
      <c r="BJM114" s="55"/>
      <c r="BJN114" s="51"/>
      <c r="BJO114" s="51"/>
      <c r="BJP114" s="51"/>
      <c r="BJQ114" s="56"/>
      <c r="BJR114" s="57"/>
      <c r="BJS114" s="57"/>
      <c r="BJT114" s="58"/>
      <c r="BJU114" s="49"/>
      <c r="BJV114" s="50"/>
      <c r="BJW114" s="49"/>
      <c r="BJX114" s="109"/>
      <c r="BJY114" s="52"/>
      <c r="BJZ114" s="52"/>
      <c r="BKA114" s="55"/>
      <c r="BKB114" s="55"/>
      <c r="BKC114" s="55"/>
      <c r="BKD114" s="51"/>
      <c r="BKE114" s="51"/>
      <c r="BKF114" s="51"/>
      <c r="BKG114" s="56"/>
      <c r="BKH114" s="57"/>
      <c r="BKI114" s="57"/>
      <c r="BKJ114" s="58"/>
      <c r="BKK114" s="49"/>
      <c r="BKL114" s="50"/>
      <c r="BKM114" s="49"/>
      <c r="BKN114" s="109"/>
      <c r="BKO114" s="52"/>
      <c r="BKP114" s="52"/>
      <c r="BKQ114" s="55"/>
      <c r="BKR114" s="55"/>
      <c r="BKS114" s="55"/>
      <c r="BKT114" s="51"/>
      <c r="BKU114" s="51"/>
      <c r="BKV114" s="51"/>
      <c r="BKW114" s="56"/>
      <c r="BKX114" s="57"/>
      <c r="BKY114" s="57"/>
      <c r="BKZ114" s="58"/>
      <c r="BLA114" s="49"/>
      <c r="BLB114" s="50"/>
      <c r="BLC114" s="49"/>
      <c r="BLD114" s="109"/>
      <c r="BLE114" s="52"/>
      <c r="BLF114" s="52"/>
      <c r="BLG114" s="55"/>
      <c r="BLH114" s="55"/>
      <c r="BLI114" s="55"/>
      <c r="BLJ114" s="51"/>
      <c r="BLK114" s="51"/>
      <c r="BLL114" s="51"/>
      <c r="BLM114" s="56"/>
      <c r="BLN114" s="57"/>
      <c r="BLO114" s="57"/>
      <c r="BLP114" s="58"/>
      <c r="BLQ114" s="49"/>
      <c r="BLR114" s="50"/>
      <c r="BLS114" s="49"/>
      <c r="BLT114" s="109"/>
      <c r="BLU114" s="52"/>
      <c r="BLV114" s="52"/>
      <c r="BLW114" s="55"/>
      <c r="BLX114" s="55"/>
      <c r="BLY114" s="55"/>
      <c r="BLZ114" s="51"/>
      <c r="BMA114" s="51"/>
      <c r="BMB114" s="51"/>
      <c r="BMC114" s="56"/>
      <c r="BMD114" s="57"/>
      <c r="BME114" s="57"/>
      <c r="BMF114" s="58"/>
      <c r="BMG114" s="49"/>
      <c r="BMH114" s="50"/>
      <c r="BMI114" s="49"/>
      <c r="BMJ114" s="109"/>
      <c r="BMK114" s="52"/>
      <c r="BML114" s="52"/>
      <c r="BMM114" s="55"/>
      <c r="BMN114" s="55"/>
      <c r="BMO114" s="55"/>
      <c r="BMP114" s="51"/>
      <c r="BMQ114" s="51"/>
      <c r="BMR114" s="51"/>
      <c r="BMS114" s="56"/>
      <c r="BMT114" s="57"/>
      <c r="BMU114" s="57"/>
      <c r="BMV114" s="58"/>
      <c r="BMW114" s="49"/>
      <c r="BMX114" s="50"/>
      <c r="BMY114" s="49"/>
      <c r="BMZ114" s="109"/>
      <c r="BNA114" s="52"/>
      <c r="BNB114" s="52"/>
      <c r="BNC114" s="55"/>
      <c r="BND114" s="55"/>
      <c r="BNE114" s="55"/>
      <c r="BNF114" s="51"/>
      <c r="BNG114" s="51"/>
      <c r="BNH114" s="51"/>
      <c r="BNI114" s="56"/>
      <c r="BNJ114" s="57"/>
      <c r="BNK114" s="57"/>
      <c r="BNL114" s="58"/>
      <c r="BNM114" s="49"/>
      <c r="BNN114" s="50"/>
      <c r="BNO114" s="49"/>
      <c r="BNP114" s="109"/>
      <c r="BNQ114" s="52"/>
      <c r="BNR114" s="52"/>
      <c r="BNS114" s="55"/>
      <c r="BNT114" s="55"/>
      <c r="BNU114" s="55"/>
      <c r="BNV114" s="51"/>
      <c r="BNW114" s="51"/>
      <c r="BNX114" s="51"/>
      <c r="BNY114" s="56"/>
      <c r="BNZ114" s="57"/>
      <c r="BOA114" s="57"/>
      <c r="BOB114" s="58"/>
      <c r="BOC114" s="49"/>
      <c r="BOD114" s="50"/>
      <c r="BOE114" s="49"/>
      <c r="BOF114" s="109"/>
      <c r="BOG114" s="52"/>
      <c r="BOH114" s="52"/>
      <c r="BOI114" s="55"/>
      <c r="BOJ114" s="55"/>
      <c r="BOK114" s="55"/>
      <c r="BOL114" s="51"/>
      <c r="BOM114" s="51"/>
      <c r="BON114" s="51"/>
      <c r="BOO114" s="56"/>
      <c r="BOP114" s="57"/>
      <c r="BOQ114" s="57"/>
      <c r="BOR114" s="58"/>
      <c r="BOS114" s="49"/>
      <c r="BOT114" s="50"/>
      <c r="BOU114" s="49"/>
      <c r="BOV114" s="109"/>
      <c r="BOW114" s="52"/>
      <c r="BOX114" s="52"/>
      <c r="BOY114" s="55"/>
      <c r="BOZ114" s="55"/>
      <c r="BPA114" s="55"/>
      <c r="BPB114" s="51"/>
      <c r="BPC114" s="51"/>
      <c r="BPD114" s="51"/>
      <c r="BPE114" s="56"/>
      <c r="BPF114" s="57"/>
      <c r="BPG114" s="57"/>
      <c r="BPH114" s="58"/>
      <c r="BPI114" s="49"/>
      <c r="BPJ114" s="50"/>
      <c r="BPK114" s="49"/>
      <c r="BPL114" s="109"/>
      <c r="BPM114" s="52"/>
      <c r="BPN114" s="52"/>
      <c r="BPO114" s="55"/>
      <c r="BPP114" s="55"/>
      <c r="BPQ114" s="55"/>
      <c r="BPR114" s="51"/>
      <c r="BPS114" s="51"/>
      <c r="BPT114" s="51"/>
      <c r="BPU114" s="56"/>
      <c r="BPV114" s="57"/>
      <c r="BPW114" s="57"/>
      <c r="BPX114" s="58"/>
      <c r="BPY114" s="49"/>
      <c r="BPZ114" s="50"/>
      <c r="BQA114" s="49"/>
      <c r="BQB114" s="109"/>
      <c r="BQC114" s="52"/>
      <c r="BQD114" s="52"/>
      <c r="BQE114" s="55"/>
      <c r="BQF114" s="55"/>
      <c r="BQG114" s="55"/>
      <c r="BQH114" s="51"/>
      <c r="BQI114" s="51"/>
      <c r="BQJ114" s="51"/>
      <c r="BQK114" s="56"/>
      <c r="BQL114" s="57"/>
      <c r="BQM114" s="57"/>
      <c r="BQN114" s="58"/>
      <c r="BQO114" s="49"/>
      <c r="BQP114" s="50"/>
      <c r="BQQ114" s="49"/>
      <c r="BQR114" s="109"/>
      <c r="BQS114" s="52"/>
      <c r="BQT114" s="52"/>
      <c r="BQU114" s="55"/>
      <c r="BQV114" s="55"/>
      <c r="BQW114" s="55"/>
      <c r="BQX114" s="51"/>
      <c r="BQY114" s="51"/>
      <c r="BQZ114" s="51"/>
      <c r="BRA114" s="56"/>
      <c r="BRB114" s="57"/>
      <c r="BRC114" s="57"/>
      <c r="BRD114" s="58"/>
      <c r="BRE114" s="49"/>
      <c r="BRF114" s="50"/>
      <c r="BRG114" s="49"/>
      <c r="BRH114" s="109"/>
      <c r="BRI114" s="52"/>
      <c r="BRJ114" s="52"/>
      <c r="BRK114" s="55"/>
      <c r="BRL114" s="55"/>
      <c r="BRM114" s="55"/>
      <c r="BRN114" s="51"/>
      <c r="BRO114" s="51"/>
      <c r="BRP114" s="51"/>
      <c r="BRQ114" s="56"/>
      <c r="BRR114" s="57"/>
      <c r="BRS114" s="57"/>
      <c r="BRT114" s="58"/>
      <c r="BRU114" s="49"/>
      <c r="BRV114" s="50"/>
      <c r="BRW114" s="49"/>
      <c r="BRX114" s="109"/>
      <c r="BRY114" s="52"/>
      <c r="BRZ114" s="52"/>
      <c r="BSA114" s="55"/>
      <c r="BSB114" s="55"/>
      <c r="BSC114" s="55"/>
      <c r="BSD114" s="51"/>
      <c r="BSE114" s="51"/>
      <c r="BSF114" s="51"/>
      <c r="BSG114" s="56"/>
      <c r="BSH114" s="57"/>
      <c r="BSI114" s="57"/>
      <c r="BSJ114" s="58"/>
      <c r="BSK114" s="49"/>
      <c r="BSL114" s="50"/>
      <c r="BSM114" s="49"/>
      <c r="BSN114" s="109"/>
      <c r="BSO114" s="52"/>
      <c r="BSP114" s="52"/>
      <c r="BSQ114" s="55"/>
      <c r="BSR114" s="55"/>
      <c r="BSS114" s="55"/>
      <c r="BST114" s="51"/>
      <c r="BSU114" s="51"/>
      <c r="BSV114" s="51"/>
      <c r="BSW114" s="56"/>
      <c r="BSX114" s="57"/>
      <c r="BSY114" s="57"/>
      <c r="BSZ114" s="58"/>
      <c r="BTA114" s="49"/>
      <c r="BTB114" s="50"/>
      <c r="BTC114" s="49"/>
      <c r="BTD114" s="109"/>
      <c r="BTE114" s="52"/>
      <c r="BTF114" s="52"/>
      <c r="BTG114" s="55"/>
      <c r="BTH114" s="55"/>
      <c r="BTI114" s="55"/>
      <c r="BTJ114" s="51"/>
      <c r="BTK114" s="51"/>
      <c r="BTL114" s="51"/>
      <c r="BTM114" s="56"/>
      <c r="BTN114" s="57"/>
      <c r="BTO114" s="57"/>
      <c r="BTP114" s="58"/>
      <c r="BTQ114" s="49"/>
      <c r="BTR114" s="50"/>
      <c r="BTS114" s="49"/>
      <c r="BTT114" s="109"/>
      <c r="BTU114" s="52"/>
      <c r="BTV114" s="52"/>
      <c r="BTW114" s="55"/>
      <c r="BTX114" s="55"/>
      <c r="BTY114" s="55"/>
      <c r="BTZ114" s="51"/>
      <c r="BUA114" s="51"/>
      <c r="BUB114" s="51"/>
      <c r="BUC114" s="56"/>
      <c r="BUD114" s="57"/>
      <c r="BUE114" s="57"/>
      <c r="BUF114" s="58"/>
      <c r="BUG114" s="49"/>
      <c r="BUH114" s="50"/>
      <c r="BUI114" s="49"/>
      <c r="BUJ114" s="109"/>
      <c r="BUK114" s="52"/>
      <c r="BUL114" s="52"/>
      <c r="BUM114" s="55"/>
      <c r="BUN114" s="55"/>
      <c r="BUO114" s="55"/>
      <c r="BUP114" s="51"/>
      <c r="BUQ114" s="51"/>
      <c r="BUR114" s="51"/>
      <c r="BUS114" s="56"/>
      <c r="BUT114" s="57"/>
      <c r="BUU114" s="57"/>
      <c r="BUV114" s="58"/>
      <c r="BUW114" s="49"/>
      <c r="BUX114" s="50"/>
      <c r="BUY114" s="49"/>
      <c r="BUZ114" s="109"/>
      <c r="BVA114" s="52"/>
      <c r="BVB114" s="52"/>
      <c r="BVC114" s="55"/>
      <c r="BVD114" s="55"/>
      <c r="BVE114" s="55"/>
      <c r="BVF114" s="51"/>
      <c r="BVG114" s="51"/>
      <c r="BVH114" s="51"/>
      <c r="BVI114" s="56"/>
      <c r="BVJ114" s="57"/>
      <c r="BVK114" s="57"/>
      <c r="BVL114" s="58"/>
      <c r="BVM114" s="49"/>
      <c r="BVN114" s="50"/>
      <c r="BVO114" s="49"/>
      <c r="BVP114" s="109"/>
      <c r="BVQ114" s="52"/>
      <c r="BVR114" s="52"/>
      <c r="BVS114" s="55"/>
      <c r="BVT114" s="55"/>
      <c r="BVU114" s="55"/>
      <c r="BVV114" s="51"/>
      <c r="BVW114" s="51"/>
      <c r="BVX114" s="51"/>
      <c r="BVY114" s="56"/>
      <c r="BVZ114" s="57"/>
      <c r="BWA114" s="57"/>
      <c r="BWB114" s="58"/>
      <c r="BWC114" s="49"/>
      <c r="BWD114" s="50"/>
      <c r="BWE114" s="49"/>
      <c r="BWF114" s="109"/>
      <c r="BWG114" s="52"/>
      <c r="BWH114" s="52"/>
      <c r="BWI114" s="55"/>
      <c r="BWJ114" s="55"/>
      <c r="BWK114" s="55"/>
      <c r="BWL114" s="51"/>
      <c r="BWM114" s="51"/>
      <c r="BWN114" s="51"/>
      <c r="BWO114" s="56"/>
      <c r="BWP114" s="57"/>
      <c r="BWQ114" s="57"/>
      <c r="BWR114" s="58"/>
      <c r="BWS114" s="49"/>
      <c r="BWT114" s="50"/>
      <c r="BWU114" s="49"/>
      <c r="BWV114" s="109"/>
      <c r="BWW114" s="52"/>
      <c r="BWX114" s="52"/>
      <c r="BWY114" s="55"/>
      <c r="BWZ114" s="55"/>
      <c r="BXA114" s="55"/>
      <c r="BXB114" s="51"/>
      <c r="BXC114" s="51"/>
      <c r="BXD114" s="51"/>
      <c r="BXE114" s="56"/>
      <c r="BXF114" s="57"/>
      <c r="BXG114" s="57"/>
      <c r="BXH114" s="58"/>
      <c r="BXI114" s="49"/>
      <c r="BXJ114" s="50"/>
      <c r="BXK114" s="49"/>
      <c r="BXL114" s="109"/>
      <c r="BXM114" s="52"/>
      <c r="BXN114" s="52"/>
      <c r="BXO114" s="55"/>
      <c r="BXP114" s="55"/>
      <c r="BXQ114" s="55"/>
      <c r="BXR114" s="51"/>
      <c r="BXS114" s="51"/>
      <c r="BXT114" s="51"/>
      <c r="BXU114" s="56"/>
      <c r="BXV114" s="57"/>
      <c r="BXW114" s="57"/>
      <c r="BXX114" s="58"/>
      <c r="BXY114" s="49"/>
      <c r="BXZ114" s="50"/>
      <c r="BYA114" s="49"/>
      <c r="BYB114" s="109"/>
      <c r="BYC114" s="52"/>
      <c r="BYD114" s="52"/>
      <c r="BYE114" s="55"/>
      <c r="BYF114" s="55"/>
      <c r="BYG114" s="55"/>
      <c r="BYH114" s="51"/>
      <c r="BYI114" s="51"/>
      <c r="BYJ114" s="51"/>
      <c r="BYK114" s="56"/>
      <c r="BYL114" s="57"/>
      <c r="BYM114" s="57"/>
      <c r="BYN114" s="58"/>
      <c r="BYO114" s="49"/>
      <c r="BYP114" s="50"/>
      <c r="BYQ114" s="49"/>
      <c r="BYR114" s="109"/>
      <c r="BYS114" s="52"/>
      <c r="BYT114" s="52"/>
      <c r="BYU114" s="55"/>
      <c r="BYV114" s="55"/>
      <c r="BYW114" s="55"/>
      <c r="BYX114" s="51"/>
      <c r="BYY114" s="51"/>
      <c r="BYZ114" s="51"/>
      <c r="BZA114" s="56"/>
      <c r="BZB114" s="57"/>
      <c r="BZC114" s="57"/>
      <c r="BZD114" s="58"/>
      <c r="BZE114" s="49"/>
      <c r="BZF114" s="50"/>
      <c r="BZG114" s="49"/>
      <c r="BZH114" s="109"/>
      <c r="BZI114" s="52"/>
      <c r="BZJ114" s="52"/>
      <c r="BZK114" s="55"/>
      <c r="BZL114" s="55"/>
      <c r="BZM114" s="55"/>
      <c r="BZN114" s="51"/>
      <c r="BZO114" s="51"/>
      <c r="BZP114" s="51"/>
      <c r="BZQ114" s="56"/>
      <c r="BZR114" s="57"/>
      <c r="BZS114" s="57"/>
      <c r="BZT114" s="58"/>
      <c r="BZU114" s="49"/>
      <c r="BZV114" s="50"/>
      <c r="BZW114" s="49"/>
      <c r="BZX114" s="109"/>
      <c r="BZY114" s="52"/>
      <c r="BZZ114" s="52"/>
      <c r="CAA114" s="55"/>
      <c r="CAB114" s="55"/>
      <c r="CAC114" s="55"/>
      <c r="CAD114" s="51"/>
      <c r="CAE114" s="51"/>
      <c r="CAF114" s="51"/>
      <c r="CAG114" s="56"/>
      <c r="CAH114" s="57"/>
      <c r="CAI114" s="57"/>
      <c r="CAJ114" s="58"/>
      <c r="CAK114" s="49"/>
      <c r="CAL114" s="50"/>
      <c r="CAM114" s="49"/>
      <c r="CAN114" s="109"/>
      <c r="CAO114" s="52"/>
      <c r="CAP114" s="52"/>
      <c r="CAQ114" s="55"/>
      <c r="CAR114" s="55"/>
      <c r="CAS114" s="55"/>
      <c r="CAT114" s="51"/>
      <c r="CAU114" s="51"/>
      <c r="CAV114" s="51"/>
      <c r="CAW114" s="56"/>
      <c r="CAX114" s="57"/>
      <c r="CAY114" s="57"/>
      <c r="CAZ114" s="58"/>
      <c r="CBA114" s="49"/>
      <c r="CBB114" s="50"/>
      <c r="CBC114" s="49"/>
      <c r="CBD114" s="109"/>
      <c r="CBE114" s="52"/>
      <c r="CBF114" s="52"/>
      <c r="CBG114" s="55"/>
      <c r="CBH114" s="55"/>
      <c r="CBI114" s="55"/>
      <c r="CBJ114" s="51"/>
      <c r="CBK114" s="51"/>
      <c r="CBL114" s="51"/>
      <c r="CBM114" s="56"/>
      <c r="CBN114" s="57"/>
      <c r="CBO114" s="57"/>
      <c r="CBP114" s="58"/>
      <c r="CBQ114" s="49"/>
      <c r="CBR114" s="50"/>
      <c r="CBS114" s="49"/>
      <c r="CBT114" s="109"/>
      <c r="CBU114" s="52"/>
      <c r="CBV114" s="52"/>
      <c r="CBW114" s="55"/>
      <c r="CBX114" s="55"/>
      <c r="CBY114" s="55"/>
      <c r="CBZ114" s="51"/>
      <c r="CCA114" s="51"/>
      <c r="CCB114" s="51"/>
      <c r="CCC114" s="56"/>
      <c r="CCD114" s="57"/>
      <c r="CCE114" s="57"/>
      <c r="CCF114" s="58"/>
      <c r="CCG114" s="49"/>
      <c r="CCH114" s="50"/>
      <c r="CCI114" s="49"/>
      <c r="CCJ114" s="109"/>
      <c r="CCK114" s="52"/>
      <c r="CCL114" s="52"/>
      <c r="CCM114" s="55"/>
      <c r="CCN114" s="55"/>
      <c r="CCO114" s="55"/>
      <c r="CCP114" s="51"/>
      <c r="CCQ114" s="51"/>
      <c r="CCR114" s="51"/>
      <c r="CCS114" s="56"/>
      <c r="CCT114" s="57"/>
      <c r="CCU114" s="57"/>
      <c r="CCV114" s="58"/>
      <c r="CCW114" s="49"/>
      <c r="CCX114" s="50"/>
      <c r="CCY114" s="49"/>
      <c r="CCZ114" s="109"/>
      <c r="CDA114" s="52"/>
      <c r="CDB114" s="52"/>
      <c r="CDC114" s="55"/>
      <c r="CDD114" s="55"/>
      <c r="CDE114" s="55"/>
      <c r="CDF114" s="51"/>
      <c r="CDG114" s="51"/>
      <c r="CDH114" s="51"/>
      <c r="CDI114" s="56"/>
      <c r="CDJ114" s="57"/>
      <c r="CDK114" s="57"/>
      <c r="CDL114" s="58"/>
      <c r="CDM114" s="49"/>
      <c r="CDN114" s="50"/>
      <c r="CDO114" s="49"/>
      <c r="CDP114" s="109"/>
      <c r="CDQ114" s="52"/>
      <c r="CDR114" s="52"/>
      <c r="CDS114" s="55"/>
      <c r="CDT114" s="55"/>
      <c r="CDU114" s="55"/>
      <c r="CDV114" s="51"/>
      <c r="CDW114" s="51"/>
      <c r="CDX114" s="51"/>
      <c r="CDY114" s="56"/>
      <c r="CDZ114" s="57"/>
      <c r="CEA114" s="57"/>
      <c r="CEB114" s="58"/>
      <c r="CEC114" s="49"/>
      <c r="CED114" s="50"/>
      <c r="CEE114" s="49"/>
      <c r="CEF114" s="109"/>
      <c r="CEG114" s="52"/>
      <c r="CEH114" s="52"/>
      <c r="CEI114" s="55"/>
      <c r="CEJ114" s="55"/>
      <c r="CEK114" s="55"/>
      <c r="CEL114" s="51"/>
      <c r="CEM114" s="51"/>
      <c r="CEN114" s="51"/>
      <c r="CEO114" s="56"/>
      <c r="CEP114" s="57"/>
      <c r="CEQ114" s="57"/>
      <c r="CER114" s="58"/>
      <c r="CES114" s="49"/>
      <c r="CET114" s="50"/>
      <c r="CEU114" s="49"/>
      <c r="CEV114" s="109"/>
      <c r="CEW114" s="52"/>
      <c r="CEX114" s="52"/>
      <c r="CEY114" s="55"/>
      <c r="CEZ114" s="55"/>
      <c r="CFA114" s="55"/>
      <c r="CFB114" s="51"/>
      <c r="CFC114" s="51"/>
      <c r="CFD114" s="51"/>
      <c r="CFE114" s="56"/>
      <c r="CFF114" s="57"/>
      <c r="CFG114" s="57"/>
      <c r="CFH114" s="58"/>
      <c r="CFI114" s="49"/>
      <c r="CFJ114" s="50"/>
      <c r="CFK114" s="49"/>
      <c r="CFL114" s="109"/>
      <c r="CFM114" s="52"/>
      <c r="CFN114" s="52"/>
      <c r="CFO114" s="55"/>
      <c r="CFP114" s="55"/>
      <c r="CFQ114" s="55"/>
      <c r="CFR114" s="51"/>
      <c r="CFS114" s="51"/>
      <c r="CFT114" s="51"/>
      <c r="CFU114" s="56"/>
      <c r="CFV114" s="57"/>
      <c r="CFW114" s="57"/>
      <c r="CFX114" s="58"/>
      <c r="CFY114" s="49"/>
      <c r="CFZ114" s="50"/>
      <c r="CGA114" s="49"/>
      <c r="CGB114" s="109"/>
      <c r="CGC114" s="52"/>
      <c r="CGD114" s="52"/>
      <c r="CGE114" s="55"/>
      <c r="CGF114" s="55"/>
      <c r="CGG114" s="55"/>
      <c r="CGH114" s="51"/>
      <c r="CGI114" s="51"/>
      <c r="CGJ114" s="51"/>
      <c r="CGK114" s="56"/>
      <c r="CGL114" s="57"/>
      <c r="CGM114" s="57"/>
      <c r="CGN114" s="58"/>
      <c r="CGO114" s="49"/>
      <c r="CGP114" s="50"/>
      <c r="CGQ114" s="49"/>
      <c r="CGR114" s="109"/>
      <c r="CGS114" s="52"/>
      <c r="CGT114" s="52"/>
      <c r="CGU114" s="55"/>
      <c r="CGV114" s="55"/>
      <c r="CGW114" s="55"/>
      <c r="CGX114" s="51"/>
      <c r="CGY114" s="51"/>
      <c r="CGZ114" s="51"/>
      <c r="CHA114" s="56"/>
      <c r="CHB114" s="57"/>
      <c r="CHC114" s="57"/>
      <c r="CHD114" s="58"/>
      <c r="CHE114" s="49"/>
      <c r="CHF114" s="50"/>
      <c r="CHG114" s="49"/>
      <c r="CHH114" s="109"/>
      <c r="CHI114" s="52"/>
      <c r="CHJ114" s="52"/>
      <c r="CHK114" s="55"/>
      <c r="CHL114" s="55"/>
      <c r="CHM114" s="55"/>
      <c r="CHN114" s="51"/>
      <c r="CHO114" s="51"/>
      <c r="CHP114" s="51"/>
      <c r="CHQ114" s="56"/>
      <c r="CHR114" s="57"/>
      <c r="CHS114" s="57"/>
      <c r="CHT114" s="58"/>
      <c r="CHU114" s="49"/>
      <c r="CHV114" s="50"/>
      <c r="CHW114" s="49"/>
      <c r="CHX114" s="109"/>
      <c r="CHY114" s="52"/>
      <c r="CHZ114" s="52"/>
      <c r="CIA114" s="55"/>
      <c r="CIB114" s="55"/>
      <c r="CIC114" s="55"/>
      <c r="CID114" s="51"/>
      <c r="CIE114" s="51"/>
      <c r="CIF114" s="51"/>
      <c r="CIG114" s="56"/>
      <c r="CIH114" s="57"/>
      <c r="CII114" s="57"/>
      <c r="CIJ114" s="58"/>
      <c r="CIK114" s="49"/>
      <c r="CIL114" s="50"/>
      <c r="CIM114" s="49"/>
      <c r="CIN114" s="109"/>
      <c r="CIO114" s="52"/>
      <c r="CIP114" s="52"/>
      <c r="CIQ114" s="55"/>
      <c r="CIR114" s="55"/>
      <c r="CIS114" s="55"/>
      <c r="CIT114" s="51"/>
      <c r="CIU114" s="51"/>
      <c r="CIV114" s="51"/>
      <c r="CIW114" s="56"/>
      <c r="CIX114" s="57"/>
      <c r="CIY114" s="57"/>
      <c r="CIZ114" s="58"/>
      <c r="CJA114" s="49"/>
      <c r="CJB114" s="50"/>
      <c r="CJC114" s="49"/>
      <c r="CJD114" s="109"/>
      <c r="CJE114" s="52"/>
      <c r="CJF114" s="52"/>
      <c r="CJG114" s="55"/>
      <c r="CJH114" s="55"/>
      <c r="CJI114" s="55"/>
      <c r="CJJ114" s="51"/>
      <c r="CJK114" s="51"/>
      <c r="CJL114" s="51"/>
      <c r="CJM114" s="56"/>
      <c r="CJN114" s="57"/>
      <c r="CJO114" s="57"/>
      <c r="CJP114" s="58"/>
      <c r="CJQ114" s="49"/>
      <c r="CJR114" s="50"/>
      <c r="CJS114" s="49"/>
      <c r="CJT114" s="109"/>
      <c r="CJU114" s="52"/>
      <c r="CJV114" s="52"/>
      <c r="CJW114" s="55"/>
      <c r="CJX114" s="55"/>
      <c r="CJY114" s="55"/>
      <c r="CJZ114" s="51"/>
      <c r="CKA114" s="51"/>
      <c r="CKB114" s="51"/>
      <c r="CKC114" s="56"/>
      <c r="CKD114" s="57"/>
      <c r="CKE114" s="57"/>
      <c r="CKF114" s="58"/>
      <c r="CKG114" s="49"/>
      <c r="CKH114" s="50"/>
      <c r="CKI114" s="49"/>
      <c r="CKJ114" s="109"/>
      <c r="CKK114" s="52"/>
      <c r="CKL114" s="52"/>
      <c r="CKM114" s="55"/>
      <c r="CKN114" s="55"/>
      <c r="CKO114" s="55"/>
      <c r="CKP114" s="51"/>
      <c r="CKQ114" s="51"/>
      <c r="CKR114" s="51"/>
      <c r="CKS114" s="56"/>
      <c r="CKT114" s="57"/>
      <c r="CKU114" s="57"/>
      <c r="CKV114" s="58"/>
      <c r="CKW114" s="49"/>
      <c r="CKX114" s="50"/>
      <c r="CKY114" s="49"/>
      <c r="CKZ114" s="109"/>
      <c r="CLA114" s="52"/>
      <c r="CLB114" s="52"/>
      <c r="CLC114" s="55"/>
      <c r="CLD114" s="55"/>
      <c r="CLE114" s="55"/>
      <c r="CLF114" s="51"/>
      <c r="CLG114" s="51"/>
      <c r="CLH114" s="51"/>
      <c r="CLI114" s="56"/>
      <c r="CLJ114" s="57"/>
      <c r="CLK114" s="57"/>
      <c r="CLL114" s="58"/>
      <c r="CLM114" s="49"/>
      <c r="CLN114" s="50"/>
      <c r="CLO114" s="49"/>
      <c r="CLP114" s="109"/>
      <c r="CLQ114" s="52"/>
      <c r="CLR114" s="52"/>
      <c r="CLS114" s="55"/>
      <c r="CLT114" s="55"/>
      <c r="CLU114" s="55"/>
      <c r="CLV114" s="51"/>
      <c r="CLW114" s="51"/>
      <c r="CLX114" s="51"/>
      <c r="CLY114" s="56"/>
      <c r="CLZ114" s="57"/>
      <c r="CMA114" s="57"/>
      <c r="CMB114" s="58"/>
      <c r="CMC114" s="49"/>
      <c r="CMD114" s="50"/>
      <c r="CME114" s="49"/>
      <c r="CMF114" s="109"/>
      <c r="CMG114" s="52"/>
      <c r="CMH114" s="52"/>
      <c r="CMI114" s="55"/>
      <c r="CMJ114" s="55"/>
      <c r="CMK114" s="55"/>
      <c r="CML114" s="51"/>
      <c r="CMM114" s="51"/>
      <c r="CMN114" s="51"/>
      <c r="CMO114" s="56"/>
      <c r="CMP114" s="57"/>
      <c r="CMQ114" s="57"/>
      <c r="CMR114" s="58"/>
      <c r="CMS114" s="49"/>
      <c r="CMT114" s="50"/>
      <c r="CMU114" s="49"/>
      <c r="CMV114" s="109"/>
      <c r="CMW114" s="52"/>
      <c r="CMX114" s="52"/>
      <c r="CMY114" s="55"/>
      <c r="CMZ114" s="55"/>
      <c r="CNA114" s="55"/>
      <c r="CNB114" s="51"/>
      <c r="CNC114" s="51"/>
      <c r="CND114" s="51"/>
      <c r="CNE114" s="56"/>
      <c r="CNF114" s="57"/>
      <c r="CNG114" s="57"/>
      <c r="CNH114" s="58"/>
      <c r="CNI114" s="49"/>
      <c r="CNJ114" s="50"/>
      <c r="CNK114" s="49"/>
      <c r="CNL114" s="109"/>
      <c r="CNM114" s="52"/>
      <c r="CNN114" s="52"/>
      <c r="CNO114" s="55"/>
      <c r="CNP114" s="55"/>
      <c r="CNQ114" s="55"/>
      <c r="CNR114" s="51"/>
      <c r="CNS114" s="51"/>
      <c r="CNT114" s="51"/>
      <c r="CNU114" s="56"/>
      <c r="CNV114" s="57"/>
      <c r="CNW114" s="57"/>
      <c r="CNX114" s="58"/>
      <c r="CNY114" s="49"/>
      <c r="CNZ114" s="50"/>
      <c r="COA114" s="49"/>
      <c r="COB114" s="109"/>
      <c r="COC114" s="52"/>
      <c r="COD114" s="52"/>
      <c r="COE114" s="55"/>
      <c r="COF114" s="55"/>
      <c r="COG114" s="55"/>
      <c r="COH114" s="51"/>
      <c r="COI114" s="51"/>
      <c r="COJ114" s="51"/>
      <c r="COK114" s="56"/>
      <c r="COL114" s="57"/>
      <c r="COM114" s="57"/>
      <c r="CON114" s="58"/>
      <c r="COO114" s="49"/>
      <c r="COP114" s="50"/>
      <c r="COQ114" s="49"/>
      <c r="COR114" s="109"/>
      <c r="COS114" s="52"/>
      <c r="COT114" s="52"/>
      <c r="COU114" s="55"/>
      <c r="COV114" s="55"/>
      <c r="COW114" s="55"/>
      <c r="COX114" s="51"/>
      <c r="COY114" s="51"/>
      <c r="COZ114" s="51"/>
      <c r="CPA114" s="56"/>
      <c r="CPB114" s="57"/>
      <c r="CPC114" s="57"/>
      <c r="CPD114" s="58"/>
      <c r="CPE114" s="49"/>
      <c r="CPF114" s="50"/>
      <c r="CPG114" s="49"/>
      <c r="CPH114" s="109"/>
      <c r="CPI114" s="52"/>
      <c r="CPJ114" s="52"/>
      <c r="CPK114" s="55"/>
      <c r="CPL114" s="55"/>
      <c r="CPM114" s="55"/>
      <c r="CPN114" s="51"/>
      <c r="CPO114" s="51"/>
      <c r="CPP114" s="51"/>
      <c r="CPQ114" s="56"/>
      <c r="CPR114" s="57"/>
      <c r="CPS114" s="57"/>
      <c r="CPT114" s="58"/>
      <c r="CPU114" s="49"/>
      <c r="CPV114" s="50"/>
      <c r="CPW114" s="49"/>
      <c r="CPX114" s="109"/>
      <c r="CPY114" s="52"/>
      <c r="CPZ114" s="52"/>
      <c r="CQA114" s="55"/>
      <c r="CQB114" s="55"/>
      <c r="CQC114" s="55"/>
      <c r="CQD114" s="51"/>
      <c r="CQE114" s="51"/>
      <c r="CQF114" s="51"/>
      <c r="CQG114" s="56"/>
      <c r="CQH114" s="57"/>
      <c r="CQI114" s="57"/>
      <c r="CQJ114" s="58"/>
      <c r="CQK114" s="49"/>
      <c r="CQL114" s="50"/>
      <c r="CQM114" s="49"/>
      <c r="CQN114" s="109"/>
      <c r="CQO114" s="52"/>
      <c r="CQP114" s="52"/>
      <c r="CQQ114" s="55"/>
      <c r="CQR114" s="55"/>
      <c r="CQS114" s="55"/>
      <c r="CQT114" s="51"/>
      <c r="CQU114" s="51"/>
      <c r="CQV114" s="51"/>
      <c r="CQW114" s="56"/>
      <c r="CQX114" s="57"/>
      <c r="CQY114" s="57"/>
      <c r="CQZ114" s="58"/>
      <c r="CRA114" s="49"/>
      <c r="CRB114" s="50"/>
      <c r="CRC114" s="49"/>
      <c r="CRD114" s="109"/>
      <c r="CRE114" s="52"/>
      <c r="CRF114" s="52"/>
      <c r="CRG114" s="55"/>
      <c r="CRH114" s="55"/>
      <c r="CRI114" s="55"/>
      <c r="CRJ114" s="51"/>
      <c r="CRK114" s="51"/>
      <c r="CRL114" s="51"/>
      <c r="CRM114" s="56"/>
      <c r="CRN114" s="57"/>
      <c r="CRO114" s="57"/>
      <c r="CRP114" s="58"/>
      <c r="CRQ114" s="49"/>
      <c r="CRR114" s="50"/>
      <c r="CRS114" s="49"/>
      <c r="CRT114" s="109"/>
      <c r="CRU114" s="52"/>
      <c r="CRV114" s="52"/>
      <c r="CRW114" s="55"/>
      <c r="CRX114" s="55"/>
      <c r="CRY114" s="55"/>
      <c r="CRZ114" s="51"/>
      <c r="CSA114" s="51"/>
      <c r="CSB114" s="51"/>
      <c r="CSC114" s="56"/>
      <c r="CSD114" s="57"/>
      <c r="CSE114" s="57"/>
      <c r="CSF114" s="58"/>
      <c r="CSG114" s="49"/>
      <c r="CSH114" s="50"/>
      <c r="CSI114" s="49"/>
      <c r="CSJ114" s="109"/>
      <c r="CSK114" s="52"/>
      <c r="CSL114" s="52"/>
      <c r="CSM114" s="55"/>
      <c r="CSN114" s="55"/>
      <c r="CSO114" s="55"/>
      <c r="CSP114" s="51"/>
      <c r="CSQ114" s="51"/>
      <c r="CSR114" s="51"/>
      <c r="CSS114" s="56"/>
      <c r="CST114" s="57"/>
      <c r="CSU114" s="57"/>
      <c r="CSV114" s="58"/>
      <c r="CSW114" s="49"/>
      <c r="CSX114" s="50"/>
      <c r="CSY114" s="49"/>
      <c r="CSZ114" s="109"/>
      <c r="CTA114" s="52"/>
      <c r="CTB114" s="52"/>
      <c r="CTC114" s="55"/>
      <c r="CTD114" s="55"/>
      <c r="CTE114" s="55"/>
      <c r="CTF114" s="51"/>
      <c r="CTG114" s="51"/>
      <c r="CTH114" s="51"/>
      <c r="CTI114" s="56"/>
      <c r="CTJ114" s="57"/>
      <c r="CTK114" s="57"/>
      <c r="CTL114" s="58"/>
      <c r="CTM114" s="49"/>
      <c r="CTN114" s="50"/>
      <c r="CTO114" s="49"/>
      <c r="CTP114" s="109"/>
      <c r="CTQ114" s="52"/>
      <c r="CTR114" s="52"/>
      <c r="CTS114" s="55"/>
      <c r="CTT114" s="55"/>
      <c r="CTU114" s="55"/>
      <c r="CTV114" s="51"/>
      <c r="CTW114" s="51"/>
      <c r="CTX114" s="51"/>
      <c r="CTY114" s="56"/>
      <c r="CTZ114" s="57"/>
      <c r="CUA114" s="57"/>
      <c r="CUB114" s="58"/>
      <c r="CUC114" s="49"/>
      <c r="CUD114" s="50"/>
      <c r="CUE114" s="49"/>
      <c r="CUF114" s="109"/>
      <c r="CUG114" s="52"/>
      <c r="CUH114" s="52"/>
      <c r="CUI114" s="55"/>
      <c r="CUJ114" s="55"/>
      <c r="CUK114" s="55"/>
      <c r="CUL114" s="51"/>
      <c r="CUM114" s="51"/>
      <c r="CUN114" s="51"/>
      <c r="CUO114" s="56"/>
      <c r="CUP114" s="57"/>
      <c r="CUQ114" s="57"/>
      <c r="CUR114" s="58"/>
      <c r="CUS114" s="49"/>
      <c r="CUT114" s="50"/>
      <c r="CUU114" s="49"/>
      <c r="CUV114" s="109"/>
      <c r="CUW114" s="52"/>
      <c r="CUX114" s="52"/>
      <c r="CUY114" s="55"/>
      <c r="CUZ114" s="55"/>
      <c r="CVA114" s="55"/>
      <c r="CVB114" s="51"/>
      <c r="CVC114" s="51"/>
      <c r="CVD114" s="51"/>
      <c r="CVE114" s="56"/>
      <c r="CVF114" s="57"/>
      <c r="CVG114" s="57"/>
      <c r="CVH114" s="58"/>
      <c r="CVI114" s="49"/>
      <c r="CVJ114" s="50"/>
      <c r="CVK114" s="49"/>
      <c r="CVL114" s="109"/>
      <c r="CVM114" s="52"/>
      <c r="CVN114" s="52"/>
      <c r="CVO114" s="55"/>
      <c r="CVP114" s="55"/>
      <c r="CVQ114" s="55"/>
      <c r="CVR114" s="51"/>
      <c r="CVS114" s="51"/>
      <c r="CVT114" s="51"/>
      <c r="CVU114" s="56"/>
      <c r="CVV114" s="57"/>
      <c r="CVW114" s="57"/>
      <c r="CVX114" s="58"/>
      <c r="CVY114" s="49"/>
      <c r="CVZ114" s="50"/>
      <c r="CWA114" s="49"/>
      <c r="CWB114" s="109"/>
      <c r="CWC114" s="52"/>
      <c r="CWD114" s="52"/>
      <c r="CWE114" s="55"/>
      <c r="CWF114" s="55"/>
      <c r="CWG114" s="55"/>
      <c r="CWH114" s="51"/>
      <c r="CWI114" s="51"/>
      <c r="CWJ114" s="51"/>
      <c r="CWK114" s="56"/>
      <c r="CWL114" s="57"/>
      <c r="CWM114" s="57"/>
      <c r="CWN114" s="58"/>
      <c r="CWO114" s="49"/>
      <c r="CWP114" s="50"/>
      <c r="CWQ114" s="49"/>
      <c r="CWR114" s="109"/>
      <c r="CWS114" s="52"/>
      <c r="CWT114" s="52"/>
      <c r="CWU114" s="55"/>
      <c r="CWV114" s="55"/>
      <c r="CWW114" s="55"/>
      <c r="CWX114" s="51"/>
      <c r="CWY114" s="51"/>
      <c r="CWZ114" s="51"/>
      <c r="CXA114" s="56"/>
      <c r="CXB114" s="57"/>
      <c r="CXC114" s="57"/>
      <c r="CXD114" s="58"/>
      <c r="CXE114" s="49"/>
      <c r="CXF114" s="50"/>
      <c r="CXG114" s="49"/>
      <c r="CXH114" s="109"/>
      <c r="CXI114" s="52"/>
      <c r="CXJ114" s="52"/>
      <c r="CXK114" s="55"/>
      <c r="CXL114" s="55"/>
      <c r="CXM114" s="55"/>
      <c r="CXN114" s="51"/>
      <c r="CXO114" s="51"/>
      <c r="CXP114" s="51"/>
      <c r="CXQ114" s="56"/>
      <c r="CXR114" s="57"/>
      <c r="CXS114" s="57"/>
      <c r="CXT114" s="58"/>
      <c r="CXU114" s="49"/>
      <c r="CXV114" s="50"/>
      <c r="CXW114" s="49"/>
      <c r="CXX114" s="109"/>
      <c r="CXY114" s="52"/>
      <c r="CXZ114" s="52"/>
      <c r="CYA114" s="55"/>
      <c r="CYB114" s="55"/>
      <c r="CYC114" s="55"/>
      <c r="CYD114" s="51"/>
      <c r="CYE114" s="51"/>
      <c r="CYF114" s="51"/>
      <c r="CYG114" s="56"/>
      <c r="CYH114" s="57"/>
      <c r="CYI114" s="57"/>
      <c r="CYJ114" s="58"/>
      <c r="CYK114" s="49"/>
      <c r="CYL114" s="50"/>
      <c r="CYM114" s="49"/>
      <c r="CYN114" s="109"/>
      <c r="CYO114" s="52"/>
      <c r="CYP114" s="52"/>
      <c r="CYQ114" s="55"/>
      <c r="CYR114" s="55"/>
      <c r="CYS114" s="55"/>
      <c r="CYT114" s="51"/>
      <c r="CYU114" s="51"/>
      <c r="CYV114" s="51"/>
      <c r="CYW114" s="56"/>
      <c r="CYX114" s="57"/>
      <c r="CYY114" s="57"/>
      <c r="CYZ114" s="58"/>
      <c r="CZA114" s="49"/>
      <c r="CZB114" s="50"/>
      <c r="CZC114" s="49"/>
      <c r="CZD114" s="109"/>
      <c r="CZE114" s="52"/>
      <c r="CZF114" s="52"/>
      <c r="CZG114" s="55"/>
      <c r="CZH114" s="55"/>
      <c r="CZI114" s="55"/>
      <c r="CZJ114" s="51"/>
      <c r="CZK114" s="51"/>
      <c r="CZL114" s="51"/>
      <c r="CZM114" s="56"/>
      <c r="CZN114" s="57"/>
      <c r="CZO114" s="57"/>
      <c r="CZP114" s="58"/>
      <c r="CZQ114" s="49"/>
      <c r="CZR114" s="50"/>
      <c r="CZS114" s="49"/>
      <c r="CZT114" s="109"/>
      <c r="CZU114" s="52"/>
      <c r="CZV114" s="52"/>
      <c r="CZW114" s="55"/>
      <c r="CZX114" s="55"/>
      <c r="CZY114" s="55"/>
      <c r="CZZ114" s="51"/>
      <c r="DAA114" s="51"/>
      <c r="DAB114" s="51"/>
      <c r="DAC114" s="56"/>
      <c r="DAD114" s="57"/>
      <c r="DAE114" s="57"/>
      <c r="DAF114" s="58"/>
      <c r="DAG114" s="49"/>
      <c r="DAH114" s="50"/>
      <c r="DAI114" s="49"/>
      <c r="DAJ114" s="109"/>
      <c r="DAK114" s="52"/>
      <c r="DAL114" s="52"/>
      <c r="DAM114" s="55"/>
      <c r="DAN114" s="55"/>
      <c r="DAO114" s="55"/>
      <c r="DAP114" s="51"/>
      <c r="DAQ114" s="51"/>
      <c r="DAR114" s="51"/>
      <c r="DAS114" s="56"/>
      <c r="DAT114" s="57"/>
      <c r="DAU114" s="57"/>
      <c r="DAV114" s="58"/>
      <c r="DAW114" s="49"/>
      <c r="DAX114" s="50"/>
      <c r="DAY114" s="49"/>
      <c r="DAZ114" s="109"/>
      <c r="DBA114" s="52"/>
      <c r="DBB114" s="52"/>
      <c r="DBC114" s="55"/>
      <c r="DBD114" s="55"/>
      <c r="DBE114" s="55"/>
      <c r="DBF114" s="51"/>
      <c r="DBG114" s="51"/>
      <c r="DBH114" s="51"/>
      <c r="DBI114" s="56"/>
      <c r="DBJ114" s="57"/>
      <c r="DBK114" s="57"/>
      <c r="DBL114" s="58"/>
      <c r="DBM114" s="49"/>
      <c r="DBN114" s="50"/>
      <c r="DBO114" s="49"/>
      <c r="DBP114" s="109"/>
      <c r="DBQ114" s="52"/>
      <c r="DBR114" s="52"/>
      <c r="DBS114" s="55"/>
      <c r="DBT114" s="55"/>
      <c r="DBU114" s="55"/>
      <c r="DBV114" s="51"/>
      <c r="DBW114" s="51"/>
      <c r="DBX114" s="51"/>
      <c r="DBY114" s="56"/>
      <c r="DBZ114" s="57"/>
      <c r="DCA114" s="57"/>
      <c r="DCB114" s="58"/>
      <c r="DCC114" s="49"/>
      <c r="DCD114" s="50"/>
      <c r="DCE114" s="49"/>
      <c r="DCF114" s="109"/>
      <c r="DCG114" s="52"/>
      <c r="DCH114" s="52"/>
      <c r="DCI114" s="55"/>
      <c r="DCJ114" s="55"/>
      <c r="DCK114" s="55"/>
      <c r="DCL114" s="51"/>
      <c r="DCM114" s="51"/>
      <c r="DCN114" s="51"/>
      <c r="DCO114" s="56"/>
      <c r="DCP114" s="57"/>
      <c r="DCQ114" s="57"/>
      <c r="DCR114" s="58"/>
      <c r="DCS114" s="49"/>
      <c r="DCT114" s="50"/>
      <c r="DCU114" s="49"/>
      <c r="DCV114" s="109"/>
      <c r="DCW114" s="52"/>
      <c r="DCX114" s="52"/>
      <c r="DCY114" s="55"/>
      <c r="DCZ114" s="55"/>
      <c r="DDA114" s="55"/>
      <c r="DDB114" s="51"/>
      <c r="DDC114" s="51"/>
      <c r="DDD114" s="51"/>
      <c r="DDE114" s="56"/>
      <c r="DDF114" s="57"/>
      <c r="DDG114" s="57"/>
      <c r="DDH114" s="58"/>
      <c r="DDI114" s="49"/>
      <c r="DDJ114" s="50"/>
      <c r="DDK114" s="49"/>
      <c r="DDL114" s="109"/>
      <c r="DDM114" s="52"/>
      <c r="DDN114" s="52"/>
      <c r="DDO114" s="55"/>
      <c r="DDP114" s="55"/>
      <c r="DDQ114" s="55"/>
      <c r="DDR114" s="51"/>
      <c r="DDS114" s="51"/>
      <c r="DDT114" s="51"/>
      <c r="DDU114" s="56"/>
      <c r="DDV114" s="57"/>
      <c r="DDW114" s="57"/>
      <c r="DDX114" s="58"/>
      <c r="DDY114" s="49"/>
      <c r="DDZ114" s="50"/>
      <c r="DEA114" s="49"/>
      <c r="DEB114" s="109"/>
      <c r="DEC114" s="52"/>
      <c r="DED114" s="52"/>
      <c r="DEE114" s="55"/>
      <c r="DEF114" s="55"/>
      <c r="DEG114" s="55"/>
      <c r="DEH114" s="51"/>
      <c r="DEI114" s="51"/>
      <c r="DEJ114" s="51"/>
      <c r="DEK114" s="56"/>
      <c r="DEL114" s="57"/>
      <c r="DEM114" s="57"/>
      <c r="DEN114" s="58"/>
      <c r="DEO114" s="49"/>
      <c r="DEP114" s="50"/>
      <c r="DEQ114" s="49"/>
      <c r="DER114" s="109"/>
      <c r="DES114" s="52"/>
      <c r="DET114" s="52"/>
      <c r="DEU114" s="55"/>
      <c r="DEV114" s="55"/>
      <c r="DEW114" s="55"/>
      <c r="DEX114" s="51"/>
      <c r="DEY114" s="51"/>
      <c r="DEZ114" s="51"/>
      <c r="DFA114" s="56"/>
      <c r="DFB114" s="57"/>
      <c r="DFC114" s="57"/>
      <c r="DFD114" s="58"/>
      <c r="DFE114" s="49"/>
      <c r="DFF114" s="50"/>
      <c r="DFG114" s="49"/>
      <c r="DFH114" s="109"/>
      <c r="DFI114" s="52"/>
      <c r="DFJ114" s="52"/>
      <c r="DFK114" s="55"/>
      <c r="DFL114" s="55"/>
      <c r="DFM114" s="55"/>
      <c r="DFN114" s="51"/>
      <c r="DFO114" s="51"/>
      <c r="DFP114" s="51"/>
      <c r="DFQ114" s="56"/>
      <c r="DFR114" s="57"/>
      <c r="DFS114" s="57"/>
      <c r="DFT114" s="58"/>
      <c r="DFU114" s="49"/>
      <c r="DFV114" s="50"/>
      <c r="DFW114" s="49"/>
      <c r="DFX114" s="109"/>
      <c r="DFY114" s="52"/>
      <c r="DFZ114" s="52"/>
      <c r="DGA114" s="55"/>
      <c r="DGB114" s="55"/>
      <c r="DGC114" s="55"/>
      <c r="DGD114" s="51"/>
      <c r="DGE114" s="51"/>
      <c r="DGF114" s="51"/>
      <c r="DGG114" s="56"/>
      <c r="DGH114" s="57"/>
      <c r="DGI114" s="57"/>
      <c r="DGJ114" s="58"/>
      <c r="DGK114" s="49"/>
      <c r="DGL114" s="50"/>
      <c r="DGM114" s="49"/>
      <c r="DGN114" s="109"/>
      <c r="DGO114" s="52"/>
      <c r="DGP114" s="52"/>
      <c r="DGQ114" s="55"/>
      <c r="DGR114" s="55"/>
      <c r="DGS114" s="55"/>
      <c r="DGT114" s="51"/>
      <c r="DGU114" s="51"/>
      <c r="DGV114" s="51"/>
      <c r="DGW114" s="56"/>
      <c r="DGX114" s="57"/>
      <c r="DGY114" s="57"/>
      <c r="DGZ114" s="58"/>
      <c r="DHA114" s="49"/>
      <c r="DHB114" s="50"/>
      <c r="DHC114" s="49"/>
      <c r="DHD114" s="109"/>
      <c r="DHE114" s="52"/>
      <c r="DHF114" s="52"/>
      <c r="DHG114" s="55"/>
      <c r="DHH114" s="55"/>
      <c r="DHI114" s="55"/>
      <c r="DHJ114" s="51"/>
      <c r="DHK114" s="51"/>
      <c r="DHL114" s="51"/>
      <c r="DHM114" s="56"/>
      <c r="DHN114" s="57"/>
      <c r="DHO114" s="57"/>
      <c r="DHP114" s="58"/>
      <c r="DHQ114" s="49"/>
      <c r="DHR114" s="50"/>
      <c r="DHS114" s="49"/>
      <c r="DHT114" s="109"/>
      <c r="DHU114" s="52"/>
      <c r="DHV114" s="52"/>
      <c r="DHW114" s="55"/>
      <c r="DHX114" s="55"/>
      <c r="DHY114" s="55"/>
      <c r="DHZ114" s="51"/>
      <c r="DIA114" s="51"/>
      <c r="DIB114" s="51"/>
      <c r="DIC114" s="56"/>
      <c r="DID114" s="57"/>
      <c r="DIE114" s="57"/>
      <c r="DIF114" s="58"/>
      <c r="DIG114" s="49"/>
      <c r="DIH114" s="50"/>
      <c r="DII114" s="49"/>
      <c r="DIJ114" s="109"/>
      <c r="DIK114" s="52"/>
      <c r="DIL114" s="52"/>
      <c r="DIM114" s="55"/>
      <c r="DIN114" s="55"/>
      <c r="DIO114" s="55"/>
      <c r="DIP114" s="51"/>
      <c r="DIQ114" s="51"/>
      <c r="DIR114" s="51"/>
      <c r="DIS114" s="56"/>
      <c r="DIT114" s="57"/>
      <c r="DIU114" s="57"/>
      <c r="DIV114" s="58"/>
      <c r="DIW114" s="49"/>
      <c r="DIX114" s="50"/>
      <c r="DIY114" s="49"/>
      <c r="DIZ114" s="109"/>
      <c r="DJA114" s="52"/>
      <c r="DJB114" s="52"/>
      <c r="DJC114" s="55"/>
      <c r="DJD114" s="55"/>
      <c r="DJE114" s="55"/>
      <c r="DJF114" s="51"/>
      <c r="DJG114" s="51"/>
      <c r="DJH114" s="51"/>
      <c r="DJI114" s="56"/>
      <c r="DJJ114" s="57"/>
      <c r="DJK114" s="57"/>
      <c r="DJL114" s="58"/>
      <c r="DJM114" s="49"/>
      <c r="DJN114" s="50"/>
      <c r="DJO114" s="49"/>
      <c r="DJP114" s="109"/>
      <c r="DJQ114" s="52"/>
      <c r="DJR114" s="52"/>
      <c r="DJS114" s="55"/>
      <c r="DJT114" s="55"/>
      <c r="DJU114" s="55"/>
      <c r="DJV114" s="51"/>
      <c r="DJW114" s="51"/>
      <c r="DJX114" s="51"/>
      <c r="DJY114" s="56"/>
      <c r="DJZ114" s="57"/>
      <c r="DKA114" s="57"/>
      <c r="DKB114" s="58"/>
      <c r="DKC114" s="49"/>
      <c r="DKD114" s="50"/>
      <c r="DKE114" s="49"/>
      <c r="DKF114" s="109"/>
      <c r="DKG114" s="52"/>
      <c r="DKH114" s="52"/>
      <c r="DKI114" s="55"/>
      <c r="DKJ114" s="55"/>
      <c r="DKK114" s="55"/>
      <c r="DKL114" s="51"/>
      <c r="DKM114" s="51"/>
      <c r="DKN114" s="51"/>
      <c r="DKO114" s="56"/>
      <c r="DKP114" s="57"/>
      <c r="DKQ114" s="57"/>
      <c r="DKR114" s="58"/>
      <c r="DKS114" s="49"/>
      <c r="DKT114" s="50"/>
      <c r="DKU114" s="49"/>
      <c r="DKV114" s="109"/>
      <c r="DKW114" s="52"/>
      <c r="DKX114" s="52"/>
      <c r="DKY114" s="55"/>
      <c r="DKZ114" s="55"/>
      <c r="DLA114" s="55"/>
      <c r="DLB114" s="51"/>
      <c r="DLC114" s="51"/>
      <c r="DLD114" s="51"/>
      <c r="DLE114" s="56"/>
      <c r="DLF114" s="57"/>
      <c r="DLG114" s="57"/>
      <c r="DLH114" s="58"/>
      <c r="DLI114" s="49"/>
      <c r="DLJ114" s="50"/>
      <c r="DLK114" s="49"/>
      <c r="DLL114" s="109"/>
      <c r="DLM114" s="52"/>
      <c r="DLN114" s="52"/>
      <c r="DLO114" s="55"/>
      <c r="DLP114" s="55"/>
      <c r="DLQ114" s="55"/>
      <c r="DLR114" s="51"/>
      <c r="DLS114" s="51"/>
      <c r="DLT114" s="51"/>
      <c r="DLU114" s="56"/>
      <c r="DLV114" s="57"/>
      <c r="DLW114" s="57"/>
      <c r="DLX114" s="58"/>
      <c r="DLY114" s="49"/>
      <c r="DLZ114" s="50"/>
      <c r="DMA114" s="49"/>
      <c r="DMB114" s="109"/>
      <c r="DMC114" s="52"/>
      <c r="DMD114" s="52"/>
      <c r="DME114" s="55"/>
      <c r="DMF114" s="55"/>
      <c r="DMG114" s="55"/>
      <c r="DMH114" s="51"/>
      <c r="DMI114" s="51"/>
      <c r="DMJ114" s="51"/>
      <c r="DMK114" s="56"/>
      <c r="DML114" s="57"/>
      <c r="DMM114" s="57"/>
      <c r="DMN114" s="58"/>
      <c r="DMO114" s="49"/>
      <c r="DMP114" s="50"/>
      <c r="DMQ114" s="49"/>
      <c r="DMR114" s="109"/>
      <c r="DMS114" s="52"/>
      <c r="DMT114" s="52"/>
      <c r="DMU114" s="55"/>
      <c r="DMV114" s="55"/>
      <c r="DMW114" s="55"/>
      <c r="DMX114" s="51"/>
      <c r="DMY114" s="51"/>
      <c r="DMZ114" s="51"/>
      <c r="DNA114" s="56"/>
      <c r="DNB114" s="57"/>
      <c r="DNC114" s="57"/>
      <c r="DND114" s="58"/>
      <c r="DNE114" s="49"/>
      <c r="DNF114" s="50"/>
      <c r="DNG114" s="49"/>
      <c r="DNH114" s="109"/>
      <c r="DNI114" s="52"/>
      <c r="DNJ114" s="52"/>
      <c r="DNK114" s="55"/>
      <c r="DNL114" s="55"/>
      <c r="DNM114" s="55"/>
      <c r="DNN114" s="51"/>
      <c r="DNO114" s="51"/>
      <c r="DNP114" s="51"/>
      <c r="DNQ114" s="56"/>
      <c r="DNR114" s="57"/>
      <c r="DNS114" s="57"/>
      <c r="DNT114" s="58"/>
      <c r="DNU114" s="49"/>
      <c r="DNV114" s="50"/>
      <c r="DNW114" s="49"/>
      <c r="DNX114" s="109"/>
      <c r="DNY114" s="52"/>
      <c r="DNZ114" s="52"/>
      <c r="DOA114" s="55"/>
      <c r="DOB114" s="55"/>
      <c r="DOC114" s="55"/>
      <c r="DOD114" s="51"/>
      <c r="DOE114" s="51"/>
      <c r="DOF114" s="51"/>
      <c r="DOG114" s="56"/>
      <c r="DOH114" s="57"/>
      <c r="DOI114" s="57"/>
      <c r="DOJ114" s="58"/>
      <c r="DOK114" s="49"/>
      <c r="DOL114" s="50"/>
      <c r="DOM114" s="49"/>
      <c r="DON114" s="109"/>
      <c r="DOO114" s="52"/>
      <c r="DOP114" s="52"/>
      <c r="DOQ114" s="55"/>
      <c r="DOR114" s="55"/>
      <c r="DOS114" s="55"/>
      <c r="DOT114" s="51"/>
      <c r="DOU114" s="51"/>
      <c r="DOV114" s="51"/>
      <c r="DOW114" s="56"/>
      <c r="DOX114" s="57"/>
      <c r="DOY114" s="57"/>
      <c r="DOZ114" s="58"/>
      <c r="DPA114" s="49"/>
      <c r="DPB114" s="50"/>
      <c r="DPC114" s="49"/>
      <c r="DPD114" s="109"/>
      <c r="DPE114" s="52"/>
      <c r="DPF114" s="52"/>
      <c r="DPG114" s="55"/>
      <c r="DPH114" s="55"/>
      <c r="DPI114" s="55"/>
      <c r="DPJ114" s="51"/>
      <c r="DPK114" s="51"/>
      <c r="DPL114" s="51"/>
      <c r="DPM114" s="56"/>
      <c r="DPN114" s="57"/>
      <c r="DPO114" s="57"/>
      <c r="DPP114" s="58"/>
      <c r="DPQ114" s="49"/>
      <c r="DPR114" s="50"/>
      <c r="DPS114" s="49"/>
      <c r="DPT114" s="109"/>
      <c r="DPU114" s="52"/>
      <c r="DPV114" s="52"/>
      <c r="DPW114" s="55"/>
      <c r="DPX114" s="55"/>
      <c r="DPY114" s="55"/>
      <c r="DPZ114" s="51"/>
      <c r="DQA114" s="51"/>
      <c r="DQB114" s="51"/>
      <c r="DQC114" s="56"/>
      <c r="DQD114" s="57"/>
      <c r="DQE114" s="57"/>
      <c r="DQF114" s="58"/>
      <c r="DQG114" s="49"/>
      <c r="DQH114" s="50"/>
      <c r="DQI114" s="49"/>
      <c r="DQJ114" s="109"/>
      <c r="DQK114" s="52"/>
      <c r="DQL114" s="52"/>
      <c r="DQM114" s="55"/>
      <c r="DQN114" s="55"/>
      <c r="DQO114" s="55"/>
      <c r="DQP114" s="51"/>
      <c r="DQQ114" s="51"/>
      <c r="DQR114" s="51"/>
      <c r="DQS114" s="56"/>
      <c r="DQT114" s="57"/>
      <c r="DQU114" s="57"/>
      <c r="DQV114" s="58"/>
      <c r="DQW114" s="49"/>
      <c r="DQX114" s="50"/>
      <c r="DQY114" s="49"/>
      <c r="DQZ114" s="109"/>
      <c r="DRA114" s="52"/>
      <c r="DRB114" s="52"/>
      <c r="DRC114" s="55"/>
      <c r="DRD114" s="55"/>
      <c r="DRE114" s="55"/>
      <c r="DRF114" s="51"/>
      <c r="DRG114" s="51"/>
      <c r="DRH114" s="51"/>
      <c r="DRI114" s="56"/>
      <c r="DRJ114" s="57"/>
      <c r="DRK114" s="57"/>
      <c r="DRL114" s="58"/>
      <c r="DRM114" s="49"/>
      <c r="DRN114" s="50"/>
      <c r="DRO114" s="49"/>
      <c r="DRP114" s="109"/>
      <c r="DRQ114" s="52"/>
      <c r="DRR114" s="52"/>
      <c r="DRS114" s="55"/>
      <c r="DRT114" s="55"/>
      <c r="DRU114" s="55"/>
      <c r="DRV114" s="51"/>
      <c r="DRW114" s="51"/>
      <c r="DRX114" s="51"/>
      <c r="DRY114" s="56"/>
      <c r="DRZ114" s="57"/>
      <c r="DSA114" s="57"/>
      <c r="DSB114" s="58"/>
      <c r="DSC114" s="49"/>
      <c r="DSD114" s="50"/>
      <c r="DSE114" s="49"/>
      <c r="DSF114" s="109"/>
      <c r="DSG114" s="52"/>
      <c r="DSH114" s="52"/>
      <c r="DSI114" s="55"/>
      <c r="DSJ114" s="55"/>
      <c r="DSK114" s="55"/>
      <c r="DSL114" s="51"/>
      <c r="DSM114" s="51"/>
      <c r="DSN114" s="51"/>
      <c r="DSO114" s="56"/>
      <c r="DSP114" s="57"/>
      <c r="DSQ114" s="57"/>
      <c r="DSR114" s="58"/>
      <c r="DSS114" s="49"/>
      <c r="DST114" s="50"/>
      <c r="DSU114" s="49"/>
      <c r="DSV114" s="109"/>
      <c r="DSW114" s="52"/>
      <c r="DSX114" s="52"/>
      <c r="DSY114" s="55"/>
      <c r="DSZ114" s="55"/>
      <c r="DTA114" s="55"/>
      <c r="DTB114" s="51"/>
      <c r="DTC114" s="51"/>
      <c r="DTD114" s="51"/>
      <c r="DTE114" s="56"/>
      <c r="DTF114" s="57"/>
      <c r="DTG114" s="57"/>
      <c r="DTH114" s="58"/>
      <c r="DTI114" s="49"/>
      <c r="DTJ114" s="50"/>
      <c r="DTK114" s="49"/>
      <c r="DTL114" s="109"/>
      <c r="DTM114" s="52"/>
      <c r="DTN114" s="52"/>
      <c r="DTO114" s="55"/>
      <c r="DTP114" s="55"/>
      <c r="DTQ114" s="55"/>
      <c r="DTR114" s="51"/>
      <c r="DTS114" s="51"/>
      <c r="DTT114" s="51"/>
      <c r="DTU114" s="56"/>
      <c r="DTV114" s="57"/>
      <c r="DTW114" s="57"/>
      <c r="DTX114" s="58"/>
      <c r="DTY114" s="49"/>
      <c r="DTZ114" s="50"/>
      <c r="DUA114" s="49"/>
      <c r="DUB114" s="109"/>
      <c r="DUC114" s="52"/>
      <c r="DUD114" s="52"/>
      <c r="DUE114" s="55"/>
      <c r="DUF114" s="55"/>
      <c r="DUG114" s="55"/>
      <c r="DUH114" s="51"/>
      <c r="DUI114" s="51"/>
      <c r="DUJ114" s="51"/>
      <c r="DUK114" s="56"/>
      <c r="DUL114" s="57"/>
      <c r="DUM114" s="57"/>
      <c r="DUN114" s="58"/>
      <c r="DUO114" s="49"/>
      <c r="DUP114" s="50"/>
      <c r="DUQ114" s="49"/>
      <c r="DUR114" s="109"/>
      <c r="DUS114" s="52"/>
      <c r="DUT114" s="52"/>
      <c r="DUU114" s="55"/>
      <c r="DUV114" s="55"/>
      <c r="DUW114" s="55"/>
      <c r="DUX114" s="51"/>
      <c r="DUY114" s="51"/>
      <c r="DUZ114" s="51"/>
      <c r="DVA114" s="56"/>
      <c r="DVB114" s="57"/>
      <c r="DVC114" s="57"/>
      <c r="DVD114" s="58"/>
      <c r="DVE114" s="49"/>
      <c r="DVF114" s="50"/>
      <c r="DVG114" s="49"/>
      <c r="DVH114" s="109"/>
      <c r="DVI114" s="52"/>
      <c r="DVJ114" s="52"/>
      <c r="DVK114" s="55"/>
      <c r="DVL114" s="55"/>
      <c r="DVM114" s="55"/>
      <c r="DVN114" s="51"/>
      <c r="DVO114" s="51"/>
      <c r="DVP114" s="51"/>
      <c r="DVQ114" s="56"/>
      <c r="DVR114" s="57"/>
      <c r="DVS114" s="57"/>
      <c r="DVT114" s="58"/>
      <c r="DVU114" s="49"/>
      <c r="DVV114" s="50"/>
      <c r="DVW114" s="49"/>
      <c r="DVX114" s="109"/>
      <c r="DVY114" s="52"/>
      <c r="DVZ114" s="52"/>
      <c r="DWA114" s="55"/>
      <c r="DWB114" s="55"/>
      <c r="DWC114" s="55"/>
      <c r="DWD114" s="51"/>
      <c r="DWE114" s="51"/>
      <c r="DWF114" s="51"/>
      <c r="DWG114" s="56"/>
      <c r="DWH114" s="57"/>
      <c r="DWI114" s="57"/>
      <c r="DWJ114" s="58"/>
      <c r="DWK114" s="49"/>
      <c r="DWL114" s="50"/>
      <c r="DWM114" s="49"/>
      <c r="DWN114" s="109"/>
      <c r="DWO114" s="52"/>
      <c r="DWP114" s="52"/>
      <c r="DWQ114" s="55"/>
      <c r="DWR114" s="55"/>
      <c r="DWS114" s="55"/>
      <c r="DWT114" s="51"/>
      <c r="DWU114" s="51"/>
      <c r="DWV114" s="51"/>
      <c r="DWW114" s="56"/>
      <c r="DWX114" s="57"/>
      <c r="DWY114" s="57"/>
      <c r="DWZ114" s="58"/>
      <c r="DXA114" s="49"/>
      <c r="DXB114" s="50"/>
      <c r="DXC114" s="49"/>
      <c r="DXD114" s="109"/>
      <c r="DXE114" s="52"/>
      <c r="DXF114" s="52"/>
      <c r="DXG114" s="55"/>
      <c r="DXH114" s="55"/>
      <c r="DXI114" s="55"/>
      <c r="DXJ114" s="51"/>
      <c r="DXK114" s="51"/>
      <c r="DXL114" s="51"/>
      <c r="DXM114" s="56"/>
      <c r="DXN114" s="57"/>
      <c r="DXO114" s="57"/>
      <c r="DXP114" s="58"/>
      <c r="DXQ114" s="49"/>
      <c r="DXR114" s="50"/>
      <c r="DXS114" s="49"/>
      <c r="DXT114" s="109"/>
      <c r="DXU114" s="52"/>
      <c r="DXV114" s="52"/>
      <c r="DXW114" s="55"/>
      <c r="DXX114" s="55"/>
      <c r="DXY114" s="55"/>
      <c r="DXZ114" s="51"/>
      <c r="DYA114" s="51"/>
      <c r="DYB114" s="51"/>
      <c r="DYC114" s="56"/>
      <c r="DYD114" s="57"/>
      <c r="DYE114" s="57"/>
      <c r="DYF114" s="58"/>
      <c r="DYG114" s="49"/>
      <c r="DYH114" s="50"/>
      <c r="DYI114" s="49"/>
      <c r="DYJ114" s="109"/>
      <c r="DYK114" s="52"/>
      <c r="DYL114" s="52"/>
      <c r="DYM114" s="55"/>
      <c r="DYN114" s="55"/>
      <c r="DYO114" s="55"/>
      <c r="DYP114" s="51"/>
      <c r="DYQ114" s="51"/>
      <c r="DYR114" s="51"/>
      <c r="DYS114" s="56"/>
      <c r="DYT114" s="57"/>
      <c r="DYU114" s="57"/>
      <c r="DYV114" s="58"/>
      <c r="DYW114" s="49"/>
      <c r="DYX114" s="50"/>
      <c r="DYY114" s="49"/>
      <c r="DYZ114" s="109"/>
      <c r="DZA114" s="52"/>
      <c r="DZB114" s="52"/>
      <c r="DZC114" s="55"/>
      <c r="DZD114" s="55"/>
      <c r="DZE114" s="55"/>
      <c r="DZF114" s="51"/>
      <c r="DZG114" s="51"/>
      <c r="DZH114" s="51"/>
      <c r="DZI114" s="56"/>
      <c r="DZJ114" s="57"/>
      <c r="DZK114" s="57"/>
      <c r="DZL114" s="58"/>
      <c r="DZM114" s="49"/>
      <c r="DZN114" s="50"/>
      <c r="DZO114" s="49"/>
      <c r="DZP114" s="109"/>
      <c r="DZQ114" s="52"/>
      <c r="DZR114" s="52"/>
      <c r="DZS114" s="55"/>
      <c r="DZT114" s="55"/>
      <c r="DZU114" s="55"/>
      <c r="DZV114" s="51"/>
      <c r="DZW114" s="51"/>
      <c r="DZX114" s="51"/>
      <c r="DZY114" s="56"/>
      <c r="DZZ114" s="57"/>
      <c r="EAA114" s="57"/>
      <c r="EAB114" s="58"/>
      <c r="EAC114" s="49"/>
      <c r="EAD114" s="50"/>
      <c r="EAE114" s="49"/>
      <c r="EAF114" s="109"/>
      <c r="EAG114" s="52"/>
      <c r="EAH114" s="52"/>
      <c r="EAI114" s="55"/>
      <c r="EAJ114" s="55"/>
      <c r="EAK114" s="55"/>
      <c r="EAL114" s="51"/>
      <c r="EAM114" s="51"/>
      <c r="EAN114" s="51"/>
      <c r="EAO114" s="56"/>
      <c r="EAP114" s="57"/>
      <c r="EAQ114" s="57"/>
      <c r="EAR114" s="58"/>
      <c r="EAS114" s="49"/>
      <c r="EAT114" s="50"/>
      <c r="EAU114" s="49"/>
      <c r="EAV114" s="109"/>
      <c r="EAW114" s="52"/>
      <c r="EAX114" s="52"/>
      <c r="EAY114" s="55"/>
      <c r="EAZ114" s="55"/>
      <c r="EBA114" s="55"/>
      <c r="EBB114" s="51"/>
      <c r="EBC114" s="51"/>
      <c r="EBD114" s="51"/>
      <c r="EBE114" s="56"/>
      <c r="EBF114" s="57"/>
      <c r="EBG114" s="57"/>
      <c r="EBH114" s="58"/>
      <c r="EBI114" s="49"/>
      <c r="EBJ114" s="50"/>
      <c r="EBK114" s="49"/>
      <c r="EBL114" s="109"/>
      <c r="EBM114" s="52"/>
      <c r="EBN114" s="52"/>
      <c r="EBO114" s="55"/>
      <c r="EBP114" s="55"/>
      <c r="EBQ114" s="55"/>
      <c r="EBR114" s="51"/>
      <c r="EBS114" s="51"/>
      <c r="EBT114" s="51"/>
      <c r="EBU114" s="56"/>
      <c r="EBV114" s="57"/>
      <c r="EBW114" s="57"/>
      <c r="EBX114" s="58"/>
      <c r="EBY114" s="49"/>
      <c r="EBZ114" s="50"/>
      <c r="ECA114" s="49"/>
      <c r="ECB114" s="109"/>
      <c r="ECC114" s="52"/>
      <c r="ECD114" s="52"/>
      <c r="ECE114" s="55"/>
      <c r="ECF114" s="55"/>
      <c r="ECG114" s="55"/>
      <c r="ECH114" s="51"/>
      <c r="ECI114" s="51"/>
      <c r="ECJ114" s="51"/>
      <c r="ECK114" s="56"/>
      <c r="ECL114" s="57"/>
      <c r="ECM114" s="57"/>
      <c r="ECN114" s="58"/>
      <c r="ECO114" s="49"/>
      <c r="ECP114" s="50"/>
      <c r="ECQ114" s="49"/>
      <c r="ECR114" s="109"/>
      <c r="ECS114" s="52"/>
      <c r="ECT114" s="52"/>
      <c r="ECU114" s="55"/>
      <c r="ECV114" s="55"/>
      <c r="ECW114" s="55"/>
      <c r="ECX114" s="51"/>
      <c r="ECY114" s="51"/>
      <c r="ECZ114" s="51"/>
      <c r="EDA114" s="56"/>
      <c r="EDB114" s="57"/>
      <c r="EDC114" s="57"/>
      <c r="EDD114" s="58"/>
      <c r="EDE114" s="49"/>
      <c r="EDF114" s="50"/>
      <c r="EDG114" s="49"/>
      <c r="EDH114" s="109"/>
      <c r="EDI114" s="52"/>
      <c r="EDJ114" s="52"/>
      <c r="EDK114" s="55"/>
      <c r="EDL114" s="55"/>
      <c r="EDM114" s="55"/>
      <c r="EDN114" s="51"/>
      <c r="EDO114" s="51"/>
      <c r="EDP114" s="51"/>
      <c r="EDQ114" s="56"/>
      <c r="EDR114" s="57"/>
      <c r="EDS114" s="57"/>
      <c r="EDT114" s="58"/>
      <c r="EDU114" s="49"/>
      <c r="EDV114" s="50"/>
      <c r="EDW114" s="49"/>
      <c r="EDX114" s="109"/>
      <c r="EDY114" s="52"/>
      <c r="EDZ114" s="52"/>
      <c r="EEA114" s="55"/>
      <c r="EEB114" s="55"/>
      <c r="EEC114" s="55"/>
      <c r="EED114" s="51"/>
      <c r="EEE114" s="51"/>
      <c r="EEF114" s="51"/>
      <c r="EEG114" s="56"/>
      <c r="EEH114" s="57"/>
      <c r="EEI114" s="57"/>
      <c r="EEJ114" s="58"/>
      <c r="EEK114" s="49"/>
      <c r="EEL114" s="50"/>
      <c r="EEM114" s="49"/>
      <c r="EEN114" s="109"/>
      <c r="EEO114" s="52"/>
      <c r="EEP114" s="52"/>
      <c r="EEQ114" s="55"/>
      <c r="EER114" s="55"/>
      <c r="EES114" s="55"/>
      <c r="EET114" s="51"/>
      <c r="EEU114" s="51"/>
      <c r="EEV114" s="51"/>
      <c r="EEW114" s="56"/>
      <c r="EEX114" s="57"/>
      <c r="EEY114" s="57"/>
      <c r="EEZ114" s="58"/>
      <c r="EFA114" s="49"/>
      <c r="EFB114" s="50"/>
      <c r="EFC114" s="49"/>
      <c r="EFD114" s="109"/>
      <c r="EFE114" s="52"/>
      <c r="EFF114" s="52"/>
      <c r="EFG114" s="55"/>
      <c r="EFH114" s="55"/>
      <c r="EFI114" s="55"/>
      <c r="EFJ114" s="51"/>
      <c r="EFK114" s="51"/>
      <c r="EFL114" s="51"/>
      <c r="EFM114" s="56"/>
      <c r="EFN114" s="57"/>
      <c r="EFO114" s="57"/>
      <c r="EFP114" s="58"/>
      <c r="EFQ114" s="49"/>
      <c r="EFR114" s="50"/>
      <c r="EFS114" s="49"/>
      <c r="EFT114" s="109"/>
      <c r="EFU114" s="52"/>
      <c r="EFV114" s="52"/>
      <c r="EFW114" s="55"/>
      <c r="EFX114" s="55"/>
      <c r="EFY114" s="55"/>
      <c r="EFZ114" s="51"/>
      <c r="EGA114" s="51"/>
      <c r="EGB114" s="51"/>
      <c r="EGC114" s="56"/>
      <c r="EGD114" s="57"/>
      <c r="EGE114" s="57"/>
      <c r="EGF114" s="58"/>
      <c r="EGG114" s="49"/>
      <c r="EGH114" s="50"/>
      <c r="EGI114" s="49"/>
      <c r="EGJ114" s="109"/>
      <c r="EGK114" s="52"/>
      <c r="EGL114" s="52"/>
      <c r="EGM114" s="55"/>
      <c r="EGN114" s="55"/>
      <c r="EGO114" s="55"/>
      <c r="EGP114" s="51"/>
      <c r="EGQ114" s="51"/>
      <c r="EGR114" s="51"/>
      <c r="EGS114" s="56"/>
      <c r="EGT114" s="57"/>
      <c r="EGU114" s="57"/>
      <c r="EGV114" s="58"/>
      <c r="EGW114" s="49"/>
      <c r="EGX114" s="50"/>
      <c r="EGY114" s="49"/>
      <c r="EGZ114" s="109"/>
      <c r="EHA114" s="52"/>
      <c r="EHB114" s="52"/>
      <c r="EHC114" s="55"/>
      <c r="EHD114" s="55"/>
      <c r="EHE114" s="55"/>
      <c r="EHF114" s="51"/>
      <c r="EHG114" s="51"/>
      <c r="EHH114" s="51"/>
      <c r="EHI114" s="56"/>
      <c r="EHJ114" s="57"/>
      <c r="EHK114" s="57"/>
      <c r="EHL114" s="58"/>
      <c r="EHM114" s="49"/>
      <c r="EHN114" s="50"/>
      <c r="EHO114" s="49"/>
      <c r="EHP114" s="109"/>
      <c r="EHQ114" s="52"/>
      <c r="EHR114" s="52"/>
      <c r="EHS114" s="55"/>
      <c r="EHT114" s="55"/>
      <c r="EHU114" s="55"/>
      <c r="EHV114" s="51"/>
      <c r="EHW114" s="51"/>
      <c r="EHX114" s="51"/>
      <c r="EHY114" s="56"/>
      <c r="EHZ114" s="57"/>
      <c r="EIA114" s="57"/>
      <c r="EIB114" s="58"/>
      <c r="EIC114" s="49"/>
      <c r="EID114" s="50"/>
      <c r="EIE114" s="49"/>
      <c r="EIF114" s="109"/>
      <c r="EIG114" s="52"/>
      <c r="EIH114" s="52"/>
      <c r="EII114" s="55"/>
      <c r="EIJ114" s="55"/>
      <c r="EIK114" s="55"/>
      <c r="EIL114" s="51"/>
      <c r="EIM114" s="51"/>
      <c r="EIN114" s="51"/>
      <c r="EIO114" s="56"/>
      <c r="EIP114" s="57"/>
      <c r="EIQ114" s="57"/>
      <c r="EIR114" s="58"/>
      <c r="EIS114" s="49"/>
      <c r="EIT114" s="50"/>
      <c r="EIU114" s="49"/>
      <c r="EIV114" s="109"/>
      <c r="EIW114" s="52"/>
      <c r="EIX114" s="52"/>
      <c r="EIY114" s="55"/>
      <c r="EIZ114" s="55"/>
      <c r="EJA114" s="55"/>
      <c r="EJB114" s="51"/>
      <c r="EJC114" s="51"/>
      <c r="EJD114" s="51"/>
      <c r="EJE114" s="56"/>
      <c r="EJF114" s="57"/>
      <c r="EJG114" s="57"/>
      <c r="EJH114" s="58"/>
      <c r="EJI114" s="49"/>
      <c r="EJJ114" s="50"/>
      <c r="EJK114" s="49"/>
      <c r="EJL114" s="109"/>
      <c r="EJM114" s="52"/>
      <c r="EJN114" s="52"/>
      <c r="EJO114" s="55"/>
      <c r="EJP114" s="55"/>
      <c r="EJQ114" s="55"/>
      <c r="EJR114" s="51"/>
      <c r="EJS114" s="51"/>
      <c r="EJT114" s="51"/>
      <c r="EJU114" s="56"/>
      <c r="EJV114" s="57"/>
      <c r="EJW114" s="57"/>
      <c r="EJX114" s="58"/>
      <c r="EJY114" s="49"/>
      <c r="EJZ114" s="50"/>
      <c r="EKA114" s="49"/>
      <c r="EKB114" s="109"/>
      <c r="EKC114" s="52"/>
      <c r="EKD114" s="52"/>
      <c r="EKE114" s="55"/>
      <c r="EKF114" s="55"/>
      <c r="EKG114" s="55"/>
      <c r="EKH114" s="51"/>
      <c r="EKI114" s="51"/>
      <c r="EKJ114" s="51"/>
      <c r="EKK114" s="56"/>
      <c r="EKL114" s="57"/>
      <c r="EKM114" s="57"/>
      <c r="EKN114" s="58"/>
      <c r="EKO114" s="49"/>
      <c r="EKP114" s="50"/>
      <c r="EKQ114" s="49"/>
      <c r="EKR114" s="109"/>
      <c r="EKS114" s="52"/>
      <c r="EKT114" s="52"/>
      <c r="EKU114" s="55"/>
      <c r="EKV114" s="55"/>
      <c r="EKW114" s="55"/>
      <c r="EKX114" s="51"/>
      <c r="EKY114" s="51"/>
      <c r="EKZ114" s="51"/>
      <c r="ELA114" s="56"/>
      <c r="ELB114" s="57"/>
      <c r="ELC114" s="57"/>
      <c r="ELD114" s="58"/>
      <c r="ELE114" s="49"/>
      <c r="ELF114" s="50"/>
      <c r="ELG114" s="49"/>
      <c r="ELH114" s="109"/>
      <c r="ELI114" s="52"/>
      <c r="ELJ114" s="52"/>
      <c r="ELK114" s="55"/>
      <c r="ELL114" s="55"/>
      <c r="ELM114" s="55"/>
      <c r="ELN114" s="51"/>
      <c r="ELO114" s="51"/>
      <c r="ELP114" s="51"/>
      <c r="ELQ114" s="56"/>
      <c r="ELR114" s="57"/>
      <c r="ELS114" s="57"/>
      <c r="ELT114" s="58"/>
      <c r="ELU114" s="49"/>
      <c r="ELV114" s="50"/>
      <c r="ELW114" s="49"/>
      <c r="ELX114" s="109"/>
      <c r="ELY114" s="52"/>
      <c r="ELZ114" s="52"/>
      <c r="EMA114" s="55"/>
      <c r="EMB114" s="55"/>
      <c r="EMC114" s="55"/>
      <c r="EMD114" s="51"/>
      <c r="EME114" s="51"/>
      <c r="EMF114" s="51"/>
      <c r="EMG114" s="56"/>
      <c r="EMH114" s="57"/>
      <c r="EMI114" s="57"/>
      <c r="EMJ114" s="58"/>
      <c r="EMK114" s="49"/>
      <c r="EML114" s="50"/>
      <c r="EMM114" s="49"/>
      <c r="EMN114" s="109"/>
      <c r="EMO114" s="52"/>
      <c r="EMP114" s="52"/>
      <c r="EMQ114" s="55"/>
      <c r="EMR114" s="55"/>
      <c r="EMS114" s="55"/>
      <c r="EMT114" s="51"/>
      <c r="EMU114" s="51"/>
      <c r="EMV114" s="51"/>
      <c r="EMW114" s="56"/>
      <c r="EMX114" s="57"/>
      <c r="EMY114" s="57"/>
      <c r="EMZ114" s="58"/>
      <c r="ENA114" s="49"/>
      <c r="ENB114" s="50"/>
      <c r="ENC114" s="49"/>
      <c r="END114" s="109"/>
      <c r="ENE114" s="52"/>
      <c r="ENF114" s="52"/>
      <c r="ENG114" s="55"/>
      <c r="ENH114" s="55"/>
      <c r="ENI114" s="55"/>
      <c r="ENJ114" s="51"/>
      <c r="ENK114" s="51"/>
      <c r="ENL114" s="51"/>
      <c r="ENM114" s="56"/>
      <c r="ENN114" s="57"/>
      <c r="ENO114" s="57"/>
      <c r="ENP114" s="58"/>
      <c r="ENQ114" s="49"/>
      <c r="ENR114" s="50"/>
      <c r="ENS114" s="49"/>
      <c r="ENT114" s="109"/>
      <c r="ENU114" s="52"/>
      <c r="ENV114" s="52"/>
      <c r="ENW114" s="55"/>
      <c r="ENX114" s="55"/>
      <c r="ENY114" s="55"/>
      <c r="ENZ114" s="51"/>
      <c r="EOA114" s="51"/>
      <c r="EOB114" s="51"/>
      <c r="EOC114" s="56"/>
      <c r="EOD114" s="57"/>
      <c r="EOE114" s="57"/>
      <c r="EOF114" s="58"/>
      <c r="EOG114" s="49"/>
      <c r="EOH114" s="50"/>
      <c r="EOI114" s="49"/>
      <c r="EOJ114" s="109"/>
      <c r="EOK114" s="52"/>
      <c r="EOL114" s="52"/>
      <c r="EOM114" s="55"/>
      <c r="EON114" s="55"/>
      <c r="EOO114" s="55"/>
      <c r="EOP114" s="51"/>
      <c r="EOQ114" s="51"/>
      <c r="EOR114" s="51"/>
      <c r="EOS114" s="56"/>
      <c r="EOT114" s="57"/>
      <c r="EOU114" s="57"/>
      <c r="EOV114" s="58"/>
      <c r="EOW114" s="49"/>
      <c r="EOX114" s="50"/>
      <c r="EOY114" s="49"/>
      <c r="EOZ114" s="109"/>
      <c r="EPA114" s="52"/>
      <c r="EPB114" s="52"/>
      <c r="EPC114" s="55"/>
      <c r="EPD114" s="55"/>
      <c r="EPE114" s="55"/>
      <c r="EPF114" s="51"/>
      <c r="EPG114" s="51"/>
      <c r="EPH114" s="51"/>
      <c r="EPI114" s="56"/>
      <c r="EPJ114" s="57"/>
      <c r="EPK114" s="57"/>
      <c r="EPL114" s="58"/>
      <c r="EPM114" s="49"/>
      <c r="EPN114" s="50"/>
      <c r="EPO114" s="49"/>
      <c r="EPP114" s="109"/>
      <c r="EPQ114" s="52"/>
      <c r="EPR114" s="52"/>
      <c r="EPS114" s="55"/>
      <c r="EPT114" s="55"/>
      <c r="EPU114" s="55"/>
      <c r="EPV114" s="51"/>
      <c r="EPW114" s="51"/>
      <c r="EPX114" s="51"/>
      <c r="EPY114" s="56"/>
      <c r="EPZ114" s="57"/>
      <c r="EQA114" s="57"/>
      <c r="EQB114" s="58"/>
      <c r="EQC114" s="49"/>
      <c r="EQD114" s="50"/>
      <c r="EQE114" s="49"/>
      <c r="EQF114" s="109"/>
      <c r="EQG114" s="52"/>
      <c r="EQH114" s="52"/>
      <c r="EQI114" s="55"/>
      <c r="EQJ114" s="55"/>
      <c r="EQK114" s="55"/>
      <c r="EQL114" s="51"/>
      <c r="EQM114" s="51"/>
      <c r="EQN114" s="51"/>
      <c r="EQO114" s="56"/>
      <c r="EQP114" s="57"/>
      <c r="EQQ114" s="57"/>
      <c r="EQR114" s="58"/>
      <c r="EQS114" s="49"/>
      <c r="EQT114" s="50"/>
      <c r="EQU114" s="49"/>
      <c r="EQV114" s="109"/>
      <c r="EQW114" s="52"/>
      <c r="EQX114" s="52"/>
      <c r="EQY114" s="55"/>
      <c r="EQZ114" s="55"/>
      <c r="ERA114" s="55"/>
      <c r="ERB114" s="51"/>
      <c r="ERC114" s="51"/>
      <c r="ERD114" s="51"/>
      <c r="ERE114" s="56"/>
      <c r="ERF114" s="57"/>
      <c r="ERG114" s="57"/>
      <c r="ERH114" s="58"/>
      <c r="ERI114" s="49"/>
      <c r="ERJ114" s="50"/>
      <c r="ERK114" s="49"/>
      <c r="ERL114" s="109"/>
      <c r="ERM114" s="52"/>
      <c r="ERN114" s="52"/>
      <c r="ERO114" s="55"/>
      <c r="ERP114" s="55"/>
      <c r="ERQ114" s="55"/>
      <c r="ERR114" s="51"/>
      <c r="ERS114" s="51"/>
      <c r="ERT114" s="51"/>
      <c r="ERU114" s="56"/>
      <c r="ERV114" s="57"/>
      <c r="ERW114" s="57"/>
      <c r="ERX114" s="58"/>
      <c r="ERY114" s="49"/>
      <c r="ERZ114" s="50"/>
      <c r="ESA114" s="49"/>
      <c r="ESB114" s="109"/>
      <c r="ESC114" s="52"/>
      <c r="ESD114" s="52"/>
      <c r="ESE114" s="55"/>
      <c r="ESF114" s="55"/>
      <c r="ESG114" s="55"/>
      <c r="ESH114" s="51"/>
      <c r="ESI114" s="51"/>
      <c r="ESJ114" s="51"/>
      <c r="ESK114" s="56"/>
      <c r="ESL114" s="57"/>
      <c r="ESM114" s="57"/>
      <c r="ESN114" s="58"/>
      <c r="ESO114" s="49"/>
      <c r="ESP114" s="50"/>
      <c r="ESQ114" s="49"/>
      <c r="ESR114" s="109"/>
      <c r="ESS114" s="52"/>
      <c r="EST114" s="52"/>
      <c r="ESU114" s="55"/>
      <c r="ESV114" s="55"/>
      <c r="ESW114" s="55"/>
      <c r="ESX114" s="51"/>
      <c r="ESY114" s="51"/>
      <c r="ESZ114" s="51"/>
      <c r="ETA114" s="56"/>
      <c r="ETB114" s="57"/>
      <c r="ETC114" s="57"/>
      <c r="ETD114" s="58"/>
      <c r="ETE114" s="49"/>
      <c r="ETF114" s="50"/>
      <c r="ETG114" s="49"/>
      <c r="ETH114" s="109"/>
      <c r="ETI114" s="52"/>
      <c r="ETJ114" s="52"/>
      <c r="ETK114" s="55"/>
      <c r="ETL114" s="55"/>
      <c r="ETM114" s="55"/>
      <c r="ETN114" s="51"/>
      <c r="ETO114" s="51"/>
      <c r="ETP114" s="51"/>
      <c r="ETQ114" s="56"/>
      <c r="ETR114" s="57"/>
      <c r="ETS114" s="57"/>
      <c r="ETT114" s="58"/>
      <c r="ETU114" s="49"/>
      <c r="ETV114" s="50"/>
      <c r="ETW114" s="49"/>
      <c r="ETX114" s="109"/>
      <c r="ETY114" s="52"/>
      <c r="ETZ114" s="52"/>
      <c r="EUA114" s="55"/>
      <c r="EUB114" s="55"/>
      <c r="EUC114" s="55"/>
      <c r="EUD114" s="51"/>
      <c r="EUE114" s="51"/>
      <c r="EUF114" s="51"/>
      <c r="EUG114" s="56"/>
      <c r="EUH114" s="57"/>
      <c r="EUI114" s="57"/>
      <c r="EUJ114" s="58"/>
      <c r="EUK114" s="49"/>
      <c r="EUL114" s="50"/>
      <c r="EUM114" s="49"/>
      <c r="EUN114" s="109"/>
      <c r="EUO114" s="52"/>
      <c r="EUP114" s="52"/>
      <c r="EUQ114" s="55"/>
      <c r="EUR114" s="55"/>
      <c r="EUS114" s="55"/>
      <c r="EUT114" s="51"/>
      <c r="EUU114" s="51"/>
      <c r="EUV114" s="51"/>
      <c r="EUW114" s="56"/>
      <c r="EUX114" s="57"/>
      <c r="EUY114" s="57"/>
      <c r="EUZ114" s="58"/>
      <c r="EVA114" s="49"/>
      <c r="EVB114" s="50"/>
      <c r="EVC114" s="49"/>
      <c r="EVD114" s="109"/>
      <c r="EVE114" s="52"/>
      <c r="EVF114" s="52"/>
      <c r="EVG114" s="55"/>
      <c r="EVH114" s="55"/>
      <c r="EVI114" s="55"/>
      <c r="EVJ114" s="51"/>
      <c r="EVK114" s="51"/>
      <c r="EVL114" s="51"/>
      <c r="EVM114" s="56"/>
      <c r="EVN114" s="57"/>
      <c r="EVO114" s="57"/>
      <c r="EVP114" s="58"/>
      <c r="EVQ114" s="49"/>
      <c r="EVR114" s="50"/>
      <c r="EVS114" s="49"/>
      <c r="EVT114" s="109"/>
      <c r="EVU114" s="52"/>
      <c r="EVV114" s="52"/>
      <c r="EVW114" s="55"/>
      <c r="EVX114" s="55"/>
      <c r="EVY114" s="55"/>
      <c r="EVZ114" s="51"/>
      <c r="EWA114" s="51"/>
      <c r="EWB114" s="51"/>
      <c r="EWC114" s="56"/>
      <c r="EWD114" s="57"/>
      <c r="EWE114" s="57"/>
      <c r="EWF114" s="58"/>
      <c r="EWG114" s="49"/>
      <c r="EWH114" s="50"/>
      <c r="EWI114" s="49"/>
      <c r="EWJ114" s="109"/>
      <c r="EWK114" s="52"/>
      <c r="EWL114" s="52"/>
      <c r="EWM114" s="55"/>
      <c r="EWN114" s="55"/>
      <c r="EWO114" s="55"/>
      <c r="EWP114" s="51"/>
      <c r="EWQ114" s="51"/>
      <c r="EWR114" s="51"/>
      <c r="EWS114" s="56"/>
      <c r="EWT114" s="57"/>
      <c r="EWU114" s="57"/>
      <c r="EWV114" s="58"/>
      <c r="EWW114" s="49"/>
      <c r="EWX114" s="50"/>
      <c r="EWY114" s="49"/>
      <c r="EWZ114" s="109"/>
      <c r="EXA114" s="52"/>
      <c r="EXB114" s="52"/>
      <c r="EXC114" s="55"/>
      <c r="EXD114" s="55"/>
      <c r="EXE114" s="55"/>
      <c r="EXF114" s="51"/>
      <c r="EXG114" s="51"/>
      <c r="EXH114" s="51"/>
      <c r="EXI114" s="56"/>
      <c r="EXJ114" s="57"/>
      <c r="EXK114" s="57"/>
      <c r="EXL114" s="58"/>
      <c r="EXM114" s="49"/>
      <c r="EXN114" s="50"/>
      <c r="EXO114" s="49"/>
      <c r="EXP114" s="109"/>
      <c r="EXQ114" s="52"/>
      <c r="EXR114" s="52"/>
      <c r="EXS114" s="55"/>
      <c r="EXT114" s="55"/>
      <c r="EXU114" s="55"/>
      <c r="EXV114" s="51"/>
      <c r="EXW114" s="51"/>
      <c r="EXX114" s="51"/>
      <c r="EXY114" s="56"/>
      <c r="EXZ114" s="57"/>
      <c r="EYA114" s="57"/>
      <c r="EYB114" s="58"/>
      <c r="EYC114" s="49"/>
      <c r="EYD114" s="50"/>
      <c r="EYE114" s="49"/>
      <c r="EYF114" s="109"/>
      <c r="EYG114" s="52"/>
      <c r="EYH114" s="52"/>
      <c r="EYI114" s="55"/>
      <c r="EYJ114" s="55"/>
      <c r="EYK114" s="55"/>
      <c r="EYL114" s="51"/>
      <c r="EYM114" s="51"/>
      <c r="EYN114" s="51"/>
      <c r="EYO114" s="56"/>
      <c r="EYP114" s="57"/>
      <c r="EYQ114" s="57"/>
      <c r="EYR114" s="58"/>
      <c r="EYS114" s="49"/>
      <c r="EYT114" s="50"/>
      <c r="EYU114" s="49"/>
      <c r="EYV114" s="109"/>
      <c r="EYW114" s="52"/>
      <c r="EYX114" s="52"/>
      <c r="EYY114" s="55"/>
      <c r="EYZ114" s="55"/>
      <c r="EZA114" s="55"/>
      <c r="EZB114" s="51"/>
      <c r="EZC114" s="51"/>
      <c r="EZD114" s="51"/>
      <c r="EZE114" s="56"/>
      <c r="EZF114" s="57"/>
      <c r="EZG114" s="57"/>
      <c r="EZH114" s="58"/>
      <c r="EZI114" s="49"/>
      <c r="EZJ114" s="50"/>
      <c r="EZK114" s="49"/>
      <c r="EZL114" s="109"/>
      <c r="EZM114" s="52"/>
      <c r="EZN114" s="52"/>
      <c r="EZO114" s="55"/>
      <c r="EZP114" s="55"/>
      <c r="EZQ114" s="55"/>
      <c r="EZR114" s="51"/>
      <c r="EZS114" s="51"/>
      <c r="EZT114" s="51"/>
      <c r="EZU114" s="56"/>
      <c r="EZV114" s="57"/>
      <c r="EZW114" s="57"/>
      <c r="EZX114" s="58"/>
      <c r="EZY114" s="49"/>
      <c r="EZZ114" s="50"/>
      <c r="FAA114" s="49"/>
      <c r="FAB114" s="109"/>
      <c r="FAC114" s="52"/>
      <c r="FAD114" s="52"/>
      <c r="FAE114" s="55"/>
      <c r="FAF114" s="55"/>
      <c r="FAG114" s="55"/>
      <c r="FAH114" s="51"/>
      <c r="FAI114" s="51"/>
      <c r="FAJ114" s="51"/>
      <c r="FAK114" s="56"/>
      <c r="FAL114" s="57"/>
      <c r="FAM114" s="57"/>
      <c r="FAN114" s="58"/>
      <c r="FAO114" s="49"/>
      <c r="FAP114" s="50"/>
      <c r="FAQ114" s="49"/>
      <c r="FAR114" s="109"/>
      <c r="FAS114" s="52"/>
      <c r="FAT114" s="52"/>
      <c r="FAU114" s="55"/>
      <c r="FAV114" s="55"/>
      <c r="FAW114" s="55"/>
      <c r="FAX114" s="51"/>
      <c r="FAY114" s="51"/>
      <c r="FAZ114" s="51"/>
      <c r="FBA114" s="56"/>
      <c r="FBB114" s="57"/>
      <c r="FBC114" s="57"/>
      <c r="FBD114" s="58"/>
      <c r="FBE114" s="49"/>
      <c r="FBF114" s="50"/>
      <c r="FBG114" s="49"/>
      <c r="FBH114" s="109"/>
      <c r="FBI114" s="52"/>
      <c r="FBJ114" s="52"/>
      <c r="FBK114" s="55"/>
      <c r="FBL114" s="55"/>
      <c r="FBM114" s="55"/>
      <c r="FBN114" s="51"/>
      <c r="FBO114" s="51"/>
      <c r="FBP114" s="51"/>
      <c r="FBQ114" s="56"/>
      <c r="FBR114" s="57"/>
      <c r="FBS114" s="57"/>
      <c r="FBT114" s="58"/>
      <c r="FBU114" s="49"/>
      <c r="FBV114" s="50"/>
      <c r="FBW114" s="49"/>
      <c r="FBX114" s="109"/>
      <c r="FBY114" s="52"/>
      <c r="FBZ114" s="52"/>
      <c r="FCA114" s="55"/>
      <c r="FCB114" s="55"/>
      <c r="FCC114" s="55"/>
      <c r="FCD114" s="51"/>
      <c r="FCE114" s="51"/>
      <c r="FCF114" s="51"/>
      <c r="FCG114" s="56"/>
      <c r="FCH114" s="57"/>
      <c r="FCI114" s="57"/>
      <c r="FCJ114" s="58"/>
      <c r="FCK114" s="49"/>
      <c r="FCL114" s="50"/>
      <c r="FCM114" s="49"/>
      <c r="FCN114" s="109"/>
      <c r="FCO114" s="52"/>
      <c r="FCP114" s="52"/>
      <c r="FCQ114" s="55"/>
      <c r="FCR114" s="55"/>
      <c r="FCS114" s="55"/>
      <c r="FCT114" s="51"/>
      <c r="FCU114" s="51"/>
      <c r="FCV114" s="51"/>
      <c r="FCW114" s="56"/>
      <c r="FCX114" s="57"/>
      <c r="FCY114" s="57"/>
      <c r="FCZ114" s="58"/>
      <c r="FDA114" s="49"/>
      <c r="FDB114" s="50"/>
      <c r="FDC114" s="49"/>
      <c r="FDD114" s="109"/>
      <c r="FDE114" s="52"/>
      <c r="FDF114" s="52"/>
      <c r="FDG114" s="55"/>
      <c r="FDH114" s="55"/>
      <c r="FDI114" s="55"/>
      <c r="FDJ114" s="51"/>
      <c r="FDK114" s="51"/>
      <c r="FDL114" s="51"/>
      <c r="FDM114" s="56"/>
      <c r="FDN114" s="57"/>
      <c r="FDO114" s="57"/>
      <c r="FDP114" s="58"/>
      <c r="FDQ114" s="49"/>
      <c r="FDR114" s="50"/>
      <c r="FDS114" s="49"/>
      <c r="FDT114" s="109"/>
      <c r="FDU114" s="52"/>
      <c r="FDV114" s="52"/>
      <c r="FDW114" s="55"/>
      <c r="FDX114" s="55"/>
      <c r="FDY114" s="55"/>
      <c r="FDZ114" s="51"/>
      <c r="FEA114" s="51"/>
      <c r="FEB114" s="51"/>
      <c r="FEC114" s="56"/>
      <c r="FED114" s="57"/>
      <c r="FEE114" s="57"/>
      <c r="FEF114" s="58"/>
      <c r="FEG114" s="49"/>
      <c r="FEH114" s="50"/>
      <c r="FEI114" s="49"/>
      <c r="FEJ114" s="109"/>
      <c r="FEK114" s="52"/>
      <c r="FEL114" s="52"/>
      <c r="FEM114" s="55"/>
      <c r="FEN114" s="55"/>
      <c r="FEO114" s="55"/>
      <c r="FEP114" s="51"/>
      <c r="FEQ114" s="51"/>
      <c r="FER114" s="51"/>
      <c r="FES114" s="56"/>
      <c r="FET114" s="57"/>
      <c r="FEU114" s="57"/>
      <c r="FEV114" s="58"/>
      <c r="FEW114" s="49"/>
      <c r="FEX114" s="50"/>
      <c r="FEY114" s="49"/>
      <c r="FEZ114" s="109"/>
      <c r="FFA114" s="52"/>
      <c r="FFB114" s="52"/>
      <c r="FFC114" s="55"/>
      <c r="FFD114" s="55"/>
      <c r="FFE114" s="55"/>
      <c r="FFF114" s="51"/>
      <c r="FFG114" s="51"/>
      <c r="FFH114" s="51"/>
      <c r="FFI114" s="56"/>
      <c r="FFJ114" s="57"/>
      <c r="FFK114" s="57"/>
      <c r="FFL114" s="58"/>
      <c r="FFM114" s="49"/>
      <c r="FFN114" s="50"/>
      <c r="FFO114" s="49"/>
      <c r="FFP114" s="109"/>
      <c r="FFQ114" s="52"/>
      <c r="FFR114" s="52"/>
      <c r="FFS114" s="55"/>
      <c r="FFT114" s="55"/>
      <c r="FFU114" s="55"/>
      <c r="FFV114" s="51"/>
      <c r="FFW114" s="51"/>
      <c r="FFX114" s="51"/>
      <c r="FFY114" s="56"/>
      <c r="FFZ114" s="57"/>
      <c r="FGA114" s="57"/>
      <c r="FGB114" s="58"/>
      <c r="FGC114" s="49"/>
      <c r="FGD114" s="50"/>
      <c r="FGE114" s="49"/>
      <c r="FGF114" s="109"/>
      <c r="FGG114" s="52"/>
      <c r="FGH114" s="52"/>
      <c r="FGI114" s="55"/>
      <c r="FGJ114" s="55"/>
      <c r="FGK114" s="55"/>
      <c r="FGL114" s="51"/>
      <c r="FGM114" s="51"/>
      <c r="FGN114" s="51"/>
      <c r="FGO114" s="56"/>
      <c r="FGP114" s="57"/>
      <c r="FGQ114" s="57"/>
      <c r="FGR114" s="58"/>
      <c r="FGS114" s="49"/>
      <c r="FGT114" s="50"/>
      <c r="FGU114" s="49"/>
      <c r="FGV114" s="109"/>
      <c r="FGW114" s="52"/>
      <c r="FGX114" s="52"/>
      <c r="FGY114" s="55"/>
      <c r="FGZ114" s="55"/>
      <c r="FHA114" s="55"/>
      <c r="FHB114" s="51"/>
      <c r="FHC114" s="51"/>
      <c r="FHD114" s="51"/>
      <c r="FHE114" s="56"/>
      <c r="FHF114" s="57"/>
      <c r="FHG114" s="57"/>
      <c r="FHH114" s="58"/>
      <c r="FHI114" s="49"/>
      <c r="FHJ114" s="50"/>
      <c r="FHK114" s="49"/>
      <c r="FHL114" s="109"/>
      <c r="FHM114" s="52"/>
      <c r="FHN114" s="52"/>
      <c r="FHO114" s="55"/>
      <c r="FHP114" s="55"/>
      <c r="FHQ114" s="55"/>
      <c r="FHR114" s="51"/>
      <c r="FHS114" s="51"/>
      <c r="FHT114" s="51"/>
      <c r="FHU114" s="56"/>
      <c r="FHV114" s="57"/>
      <c r="FHW114" s="57"/>
      <c r="FHX114" s="58"/>
      <c r="FHY114" s="49"/>
      <c r="FHZ114" s="50"/>
      <c r="FIA114" s="49"/>
      <c r="FIB114" s="109"/>
      <c r="FIC114" s="52"/>
      <c r="FID114" s="52"/>
      <c r="FIE114" s="55"/>
      <c r="FIF114" s="55"/>
      <c r="FIG114" s="55"/>
      <c r="FIH114" s="51"/>
      <c r="FII114" s="51"/>
      <c r="FIJ114" s="51"/>
      <c r="FIK114" s="56"/>
      <c r="FIL114" s="57"/>
      <c r="FIM114" s="57"/>
      <c r="FIN114" s="58"/>
      <c r="FIO114" s="49"/>
      <c r="FIP114" s="50"/>
      <c r="FIQ114" s="49"/>
      <c r="FIR114" s="109"/>
      <c r="FIS114" s="52"/>
      <c r="FIT114" s="52"/>
      <c r="FIU114" s="55"/>
      <c r="FIV114" s="55"/>
      <c r="FIW114" s="55"/>
      <c r="FIX114" s="51"/>
      <c r="FIY114" s="51"/>
      <c r="FIZ114" s="51"/>
      <c r="FJA114" s="56"/>
      <c r="FJB114" s="57"/>
      <c r="FJC114" s="57"/>
      <c r="FJD114" s="58"/>
      <c r="FJE114" s="49"/>
      <c r="FJF114" s="50"/>
      <c r="FJG114" s="49"/>
      <c r="FJH114" s="109"/>
      <c r="FJI114" s="52"/>
      <c r="FJJ114" s="52"/>
      <c r="FJK114" s="55"/>
      <c r="FJL114" s="55"/>
      <c r="FJM114" s="55"/>
      <c r="FJN114" s="51"/>
      <c r="FJO114" s="51"/>
      <c r="FJP114" s="51"/>
      <c r="FJQ114" s="56"/>
      <c r="FJR114" s="57"/>
      <c r="FJS114" s="57"/>
      <c r="FJT114" s="58"/>
      <c r="FJU114" s="49"/>
      <c r="FJV114" s="50"/>
      <c r="FJW114" s="49"/>
      <c r="FJX114" s="109"/>
      <c r="FJY114" s="52"/>
      <c r="FJZ114" s="52"/>
      <c r="FKA114" s="55"/>
      <c r="FKB114" s="55"/>
      <c r="FKC114" s="55"/>
      <c r="FKD114" s="51"/>
      <c r="FKE114" s="51"/>
      <c r="FKF114" s="51"/>
      <c r="FKG114" s="56"/>
      <c r="FKH114" s="57"/>
      <c r="FKI114" s="57"/>
      <c r="FKJ114" s="58"/>
      <c r="FKK114" s="49"/>
      <c r="FKL114" s="50"/>
      <c r="FKM114" s="49"/>
      <c r="FKN114" s="109"/>
      <c r="FKO114" s="52"/>
      <c r="FKP114" s="52"/>
      <c r="FKQ114" s="55"/>
      <c r="FKR114" s="55"/>
      <c r="FKS114" s="55"/>
      <c r="FKT114" s="51"/>
      <c r="FKU114" s="51"/>
      <c r="FKV114" s="51"/>
      <c r="FKW114" s="56"/>
      <c r="FKX114" s="57"/>
      <c r="FKY114" s="57"/>
      <c r="FKZ114" s="58"/>
      <c r="FLA114" s="49"/>
      <c r="FLB114" s="50"/>
      <c r="FLC114" s="49"/>
      <c r="FLD114" s="109"/>
      <c r="FLE114" s="52"/>
      <c r="FLF114" s="52"/>
      <c r="FLG114" s="55"/>
      <c r="FLH114" s="55"/>
      <c r="FLI114" s="55"/>
      <c r="FLJ114" s="51"/>
      <c r="FLK114" s="51"/>
      <c r="FLL114" s="51"/>
      <c r="FLM114" s="56"/>
      <c r="FLN114" s="57"/>
      <c r="FLO114" s="57"/>
      <c r="FLP114" s="58"/>
      <c r="FLQ114" s="49"/>
      <c r="FLR114" s="50"/>
      <c r="FLS114" s="49"/>
      <c r="FLT114" s="109"/>
      <c r="FLU114" s="52"/>
      <c r="FLV114" s="52"/>
      <c r="FLW114" s="55"/>
      <c r="FLX114" s="55"/>
      <c r="FLY114" s="55"/>
      <c r="FLZ114" s="51"/>
      <c r="FMA114" s="51"/>
      <c r="FMB114" s="51"/>
      <c r="FMC114" s="56"/>
      <c r="FMD114" s="57"/>
      <c r="FME114" s="57"/>
      <c r="FMF114" s="58"/>
      <c r="FMG114" s="49"/>
      <c r="FMH114" s="50"/>
      <c r="FMI114" s="49"/>
      <c r="FMJ114" s="109"/>
      <c r="FMK114" s="52"/>
      <c r="FML114" s="52"/>
      <c r="FMM114" s="55"/>
      <c r="FMN114" s="55"/>
      <c r="FMO114" s="55"/>
      <c r="FMP114" s="51"/>
      <c r="FMQ114" s="51"/>
      <c r="FMR114" s="51"/>
      <c r="FMS114" s="56"/>
      <c r="FMT114" s="57"/>
      <c r="FMU114" s="57"/>
      <c r="FMV114" s="58"/>
      <c r="FMW114" s="49"/>
      <c r="FMX114" s="50"/>
      <c r="FMY114" s="49"/>
      <c r="FMZ114" s="109"/>
      <c r="FNA114" s="52"/>
      <c r="FNB114" s="52"/>
      <c r="FNC114" s="55"/>
      <c r="FND114" s="55"/>
      <c r="FNE114" s="55"/>
      <c r="FNF114" s="51"/>
      <c r="FNG114" s="51"/>
      <c r="FNH114" s="51"/>
      <c r="FNI114" s="56"/>
      <c r="FNJ114" s="57"/>
      <c r="FNK114" s="57"/>
      <c r="FNL114" s="58"/>
      <c r="FNM114" s="49"/>
      <c r="FNN114" s="50"/>
      <c r="FNO114" s="49"/>
      <c r="FNP114" s="109"/>
      <c r="FNQ114" s="52"/>
      <c r="FNR114" s="52"/>
      <c r="FNS114" s="55"/>
      <c r="FNT114" s="55"/>
      <c r="FNU114" s="55"/>
      <c r="FNV114" s="51"/>
      <c r="FNW114" s="51"/>
      <c r="FNX114" s="51"/>
      <c r="FNY114" s="56"/>
      <c r="FNZ114" s="57"/>
      <c r="FOA114" s="57"/>
      <c r="FOB114" s="58"/>
      <c r="FOC114" s="49"/>
      <c r="FOD114" s="50"/>
      <c r="FOE114" s="49"/>
      <c r="FOF114" s="109"/>
      <c r="FOG114" s="52"/>
      <c r="FOH114" s="52"/>
      <c r="FOI114" s="55"/>
      <c r="FOJ114" s="55"/>
      <c r="FOK114" s="55"/>
      <c r="FOL114" s="51"/>
      <c r="FOM114" s="51"/>
      <c r="FON114" s="51"/>
      <c r="FOO114" s="56"/>
      <c r="FOP114" s="57"/>
      <c r="FOQ114" s="57"/>
      <c r="FOR114" s="58"/>
      <c r="FOS114" s="49"/>
      <c r="FOT114" s="50"/>
      <c r="FOU114" s="49"/>
      <c r="FOV114" s="109"/>
      <c r="FOW114" s="52"/>
      <c r="FOX114" s="52"/>
      <c r="FOY114" s="55"/>
      <c r="FOZ114" s="55"/>
      <c r="FPA114" s="55"/>
      <c r="FPB114" s="51"/>
      <c r="FPC114" s="51"/>
      <c r="FPD114" s="51"/>
      <c r="FPE114" s="56"/>
      <c r="FPF114" s="57"/>
      <c r="FPG114" s="57"/>
      <c r="FPH114" s="58"/>
      <c r="FPI114" s="49"/>
      <c r="FPJ114" s="50"/>
      <c r="FPK114" s="49"/>
      <c r="FPL114" s="109"/>
      <c r="FPM114" s="52"/>
      <c r="FPN114" s="52"/>
      <c r="FPO114" s="55"/>
      <c r="FPP114" s="55"/>
      <c r="FPQ114" s="55"/>
      <c r="FPR114" s="51"/>
      <c r="FPS114" s="51"/>
      <c r="FPT114" s="51"/>
      <c r="FPU114" s="56"/>
      <c r="FPV114" s="57"/>
      <c r="FPW114" s="57"/>
      <c r="FPX114" s="58"/>
      <c r="FPY114" s="49"/>
      <c r="FPZ114" s="50"/>
      <c r="FQA114" s="49"/>
      <c r="FQB114" s="109"/>
      <c r="FQC114" s="52"/>
      <c r="FQD114" s="52"/>
      <c r="FQE114" s="55"/>
      <c r="FQF114" s="55"/>
      <c r="FQG114" s="55"/>
      <c r="FQH114" s="51"/>
      <c r="FQI114" s="51"/>
      <c r="FQJ114" s="51"/>
      <c r="FQK114" s="56"/>
      <c r="FQL114" s="57"/>
      <c r="FQM114" s="57"/>
      <c r="FQN114" s="58"/>
      <c r="FQO114" s="49"/>
      <c r="FQP114" s="50"/>
      <c r="FQQ114" s="49"/>
      <c r="FQR114" s="109"/>
      <c r="FQS114" s="52"/>
      <c r="FQT114" s="52"/>
      <c r="FQU114" s="55"/>
      <c r="FQV114" s="55"/>
      <c r="FQW114" s="55"/>
      <c r="FQX114" s="51"/>
      <c r="FQY114" s="51"/>
      <c r="FQZ114" s="51"/>
      <c r="FRA114" s="56"/>
      <c r="FRB114" s="57"/>
      <c r="FRC114" s="57"/>
      <c r="FRD114" s="58"/>
      <c r="FRE114" s="49"/>
      <c r="FRF114" s="50"/>
      <c r="FRG114" s="49"/>
      <c r="FRH114" s="109"/>
      <c r="FRI114" s="52"/>
      <c r="FRJ114" s="52"/>
      <c r="FRK114" s="55"/>
      <c r="FRL114" s="55"/>
      <c r="FRM114" s="55"/>
      <c r="FRN114" s="51"/>
      <c r="FRO114" s="51"/>
      <c r="FRP114" s="51"/>
      <c r="FRQ114" s="56"/>
      <c r="FRR114" s="57"/>
      <c r="FRS114" s="57"/>
      <c r="FRT114" s="58"/>
      <c r="FRU114" s="49"/>
      <c r="FRV114" s="50"/>
      <c r="FRW114" s="49"/>
      <c r="FRX114" s="109"/>
      <c r="FRY114" s="52"/>
      <c r="FRZ114" s="52"/>
      <c r="FSA114" s="55"/>
      <c r="FSB114" s="55"/>
      <c r="FSC114" s="55"/>
      <c r="FSD114" s="51"/>
      <c r="FSE114" s="51"/>
      <c r="FSF114" s="51"/>
      <c r="FSG114" s="56"/>
      <c r="FSH114" s="57"/>
      <c r="FSI114" s="57"/>
      <c r="FSJ114" s="58"/>
      <c r="FSK114" s="49"/>
      <c r="FSL114" s="50"/>
      <c r="FSM114" s="49"/>
      <c r="FSN114" s="109"/>
      <c r="FSO114" s="52"/>
      <c r="FSP114" s="52"/>
      <c r="FSQ114" s="55"/>
      <c r="FSR114" s="55"/>
      <c r="FSS114" s="55"/>
      <c r="FST114" s="51"/>
      <c r="FSU114" s="51"/>
      <c r="FSV114" s="51"/>
      <c r="FSW114" s="56"/>
      <c r="FSX114" s="57"/>
      <c r="FSY114" s="57"/>
      <c r="FSZ114" s="58"/>
      <c r="FTA114" s="49"/>
      <c r="FTB114" s="50"/>
      <c r="FTC114" s="49"/>
      <c r="FTD114" s="109"/>
      <c r="FTE114" s="52"/>
      <c r="FTF114" s="52"/>
      <c r="FTG114" s="55"/>
      <c r="FTH114" s="55"/>
      <c r="FTI114" s="55"/>
      <c r="FTJ114" s="51"/>
      <c r="FTK114" s="51"/>
      <c r="FTL114" s="51"/>
      <c r="FTM114" s="56"/>
      <c r="FTN114" s="57"/>
      <c r="FTO114" s="57"/>
      <c r="FTP114" s="58"/>
      <c r="FTQ114" s="49"/>
      <c r="FTR114" s="50"/>
      <c r="FTS114" s="49"/>
      <c r="FTT114" s="109"/>
      <c r="FTU114" s="52"/>
      <c r="FTV114" s="52"/>
      <c r="FTW114" s="55"/>
      <c r="FTX114" s="55"/>
      <c r="FTY114" s="55"/>
      <c r="FTZ114" s="51"/>
      <c r="FUA114" s="51"/>
      <c r="FUB114" s="51"/>
      <c r="FUC114" s="56"/>
      <c r="FUD114" s="57"/>
      <c r="FUE114" s="57"/>
      <c r="FUF114" s="58"/>
      <c r="FUG114" s="49"/>
      <c r="FUH114" s="50"/>
      <c r="FUI114" s="49"/>
      <c r="FUJ114" s="109"/>
      <c r="FUK114" s="52"/>
      <c r="FUL114" s="52"/>
      <c r="FUM114" s="55"/>
      <c r="FUN114" s="55"/>
      <c r="FUO114" s="55"/>
      <c r="FUP114" s="51"/>
      <c r="FUQ114" s="51"/>
      <c r="FUR114" s="51"/>
      <c r="FUS114" s="56"/>
      <c r="FUT114" s="57"/>
      <c r="FUU114" s="57"/>
      <c r="FUV114" s="58"/>
      <c r="FUW114" s="49"/>
      <c r="FUX114" s="50"/>
      <c r="FUY114" s="49"/>
      <c r="FUZ114" s="109"/>
      <c r="FVA114" s="52"/>
      <c r="FVB114" s="52"/>
      <c r="FVC114" s="55"/>
      <c r="FVD114" s="55"/>
      <c r="FVE114" s="55"/>
      <c r="FVF114" s="51"/>
      <c r="FVG114" s="51"/>
      <c r="FVH114" s="51"/>
      <c r="FVI114" s="56"/>
      <c r="FVJ114" s="57"/>
      <c r="FVK114" s="57"/>
      <c r="FVL114" s="58"/>
      <c r="FVM114" s="49"/>
      <c r="FVN114" s="50"/>
      <c r="FVO114" s="49"/>
      <c r="FVP114" s="109"/>
      <c r="FVQ114" s="52"/>
      <c r="FVR114" s="52"/>
      <c r="FVS114" s="55"/>
      <c r="FVT114" s="55"/>
      <c r="FVU114" s="55"/>
      <c r="FVV114" s="51"/>
      <c r="FVW114" s="51"/>
      <c r="FVX114" s="51"/>
      <c r="FVY114" s="56"/>
      <c r="FVZ114" s="57"/>
      <c r="FWA114" s="57"/>
      <c r="FWB114" s="58"/>
      <c r="FWC114" s="49"/>
      <c r="FWD114" s="50"/>
      <c r="FWE114" s="49"/>
      <c r="FWF114" s="109"/>
      <c r="FWG114" s="52"/>
      <c r="FWH114" s="52"/>
      <c r="FWI114" s="55"/>
      <c r="FWJ114" s="55"/>
      <c r="FWK114" s="55"/>
      <c r="FWL114" s="51"/>
      <c r="FWM114" s="51"/>
      <c r="FWN114" s="51"/>
      <c r="FWO114" s="56"/>
      <c r="FWP114" s="57"/>
      <c r="FWQ114" s="57"/>
      <c r="FWR114" s="58"/>
      <c r="FWS114" s="49"/>
      <c r="FWT114" s="50"/>
      <c r="FWU114" s="49"/>
      <c r="FWV114" s="109"/>
      <c r="FWW114" s="52"/>
      <c r="FWX114" s="52"/>
      <c r="FWY114" s="55"/>
      <c r="FWZ114" s="55"/>
      <c r="FXA114" s="55"/>
      <c r="FXB114" s="51"/>
      <c r="FXC114" s="51"/>
      <c r="FXD114" s="51"/>
      <c r="FXE114" s="56"/>
      <c r="FXF114" s="57"/>
      <c r="FXG114" s="57"/>
      <c r="FXH114" s="58"/>
      <c r="FXI114" s="49"/>
      <c r="FXJ114" s="50"/>
      <c r="FXK114" s="49"/>
      <c r="FXL114" s="109"/>
      <c r="FXM114" s="52"/>
      <c r="FXN114" s="52"/>
      <c r="FXO114" s="55"/>
      <c r="FXP114" s="55"/>
      <c r="FXQ114" s="55"/>
      <c r="FXR114" s="51"/>
      <c r="FXS114" s="51"/>
      <c r="FXT114" s="51"/>
      <c r="FXU114" s="56"/>
      <c r="FXV114" s="57"/>
      <c r="FXW114" s="57"/>
      <c r="FXX114" s="58"/>
      <c r="FXY114" s="49"/>
      <c r="FXZ114" s="50"/>
      <c r="FYA114" s="49"/>
      <c r="FYB114" s="109"/>
      <c r="FYC114" s="52"/>
      <c r="FYD114" s="52"/>
      <c r="FYE114" s="55"/>
      <c r="FYF114" s="55"/>
      <c r="FYG114" s="55"/>
      <c r="FYH114" s="51"/>
      <c r="FYI114" s="51"/>
      <c r="FYJ114" s="51"/>
      <c r="FYK114" s="56"/>
      <c r="FYL114" s="57"/>
      <c r="FYM114" s="57"/>
      <c r="FYN114" s="58"/>
      <c r="FYO114" s="49"/>
      <c r="FYP114" s="50"/>
      <c r="FYQ114" s="49"/>
      <c r="FYR114" s="109"/>
      <c r="FYS114" s="52"/>
      <c r="FYT114" s="52"/>
      <c r="FYU114" s="55"/>
      <c r="FYV114" s="55"/>
      <c r="FYW114" s="55"/>
      <c r="FYX114" s="51"/>
      <c r="FYY114" s="51"/>
      <c r="FYZ114" s="51"/>
      <c r="FZA114" s="56"/>
      <c r="FZB114" s="57"/>
      <c r="FZC114" s="57"/>
      <c r="FZD114" s="58"/>
      <c r="FZE114" s="49"/>
      <c r="FZF114" s="50"/>
      <c r="FZG114" s="49"/>
      <c r="FZH114" s="109"/>
      <c r="FZI114" s="52"/>
      <c r="FZJ114" s="52"/>
      <c r="FZK114" s="55"/>
      <c r="FZL114" s="55"/>
      <c r="FZM114" s="55"/>
      <c r="FZN114" s="51"/>
      <c r="FZO114" s="51"/>
      <c r="FZP114" s="51"/>
      <c r="FZQ114" s="56"/>
      <c r="FZR114" s="57"/>
      <c r="FZS114" s="57"/>
      <c r="FZT114" s="58"/>
      <c r="FZU114" s="49"/>
      <c r="FZV114" s="50"/>
      <c r="FZW114" s="49"/>
      <c r="FZX114" s="109"/>
      <c r="FZY114" s="52"/>
      <c r="FZZ114" s="52"/>
      <c r="GAA114" s="55"/>
      <c r="GAB114" s="55"/>
      <c r="GAC114" s="55"/>
      <c r="GAD114" s="51"/>
      <c r="GAE114" s="51"/>
      <c r="GAF114" s="51"/>
      <c r="GAG114" s="56"/>
      <c r="GAH114" s="57"/>
      <c r="GAI114" s="57"/>
      <c r="GAJ114" s="58"/>
      <c r="GAK114" s="49"/>
      <c r="GAL114" s="50"/>
      <c r="GAM114" s="49"/>
      <c r="GAN114" s="109"/>
      <c r="GAO114" s="52"/>
      <c r="GAP114" s="52"/>
      <c r="GAQ114" s="55"/>
      <c r="GAR114" s="55"/>
      <c r="GAS114" s="55"/>
      <c r="GAT114" s="51"/>
      <c r="GAU114" s="51"/>
      <c r="GAV114" s="51"/>
      <c r="GAW114" s="56"/>
      <c r="GAX114" s="57"/>
      <c r="GAY114" s="57"/>
      <c r="GAZ114" s="58"/>
      <c r="GBA114" s="49"/>
      <c r="GBB114" s="50"/>
      <c r="GBC114" s="49"/>
      <c r="GBD114" s="109"/>
      <c r="GBE114" s="52"/>
      <c r="GBF114" s="52"/>
      <c r="GBG114" s="55"/>
      <c r="GBH114" s="55"/>
      <c r="GBI114" s="55"/>
      <c r="GBJ114" s="51"/>
      <c r="GBK114" s="51"/>
      <c r="GBL114" s="51"/>
      <c r="GBM114" s="56"/>
      <c r="GBN114" s="57"/>
      <c r="GBO114" s="57"/>
      <c r="GBP114" s="58"/>
      <c r="GBQ114" s="49"/>
      <c r="GBR114" s="50"/>
      <c r="GBS114" s="49"/>
      <c r="GBT114" s="109"/>
      <c r="GBU114" s="52"/>
      <c r="GBV114" s="52"/>
      <c r="GBW114" s="55"/>
      <c r="GBX114" s="55"/>
      <c r="GBY114" s="55"/>
      <c r="GBZ114" s="51"/>
      <c r="GCA114" s="51"/>
      <c r="GCB114" s="51"/>
      <c r="GCC114" s="56"/>
      <c r="GCD114" s="57"/>
      <c r="GCE114" s="57"/>
      <c r="GCF114" s="58"/>
      <c r="GCG114" s="49"/>
      <c r="GCH114" s="50"/>
      <c r="GCI114" s="49"/>
      <c r="GCJ114" s="109"/>
      <c r="GCK114" s="52"/>
      <c r="GCL114" s="52"/>
      <c r="GCM114" s="55"/>
      <c r="GCN114" s="55"/>
      <c r="GCO114" s="55"/>
      <c r="GCP114" s="51"/>
      <c r="GCQ114" s="51"/>
      <c r="GCR114" s="51"/>
      <c r="GCS114" s="56"/>
      <c r="GCT114" s="57"/>
      <c r="GCU114" s="57"/>
      <c r="GCV114" s="58"/>
      <c r="GCW114" s="49"/>
      <c r="GCX114" s="50"/>
      <c r="GCY114" s="49"/>
      <c r="GCZ114" s="109"/>
      <c r="GDA114" s="52"/>
      <c r="GDB114" s="52"/>
      <c r="GDC114" s="55"/>
      <c r="GDD114" s="55"/>
      <c r="GDE114" s="55"/>
      <c r="GDF114" s="51"/>
      <c r="GDG114" s="51"/>
      <c r="GDH114" s="51"/>
      <c r="GDI114" s="56"/>
      <c r="GDJ114" s="57"/>
      <c r="GDK114" s="57"/>
      <c r="GDL114" s="58"/>
      <c r="GDM114" s="49"/>
      <c r="GDN114" s="50"/>
      <c r="GDO114" s="49"/>
      <c r="GDP114" s="109"/>
      <c r="GDQ114" s="52"/>
      <c r="GDR114" s="52"/>
      <c r="GDS114" s="55"/>
      <c r="GDT114" s="55"/>
      <c r="GDU114" s="55"/>
      <c r="GDV114" s="51"/>
      <c r="GDW114" s="51"/>
      <c r="GDX114" s="51"/>
      <c r="GDY114" s="56"/>
      <c r="GDZ114" s="57"/>
      <c r="GEA114" s="57"/>
      <c r="GEB114" s="58"/>
      <c r="GEC114" s="49"/>
      <c r="GED114" s="50"/>
      <c r="GEE114" s="49"/>
      <c r="GEF114" s="109"/>
      <c r="GEG114" s="52"/>
      <c r="GEH114" s="52"/>
      <c r="GEI114" s="55"/>
      <c r="GEJ114" s="55"/>
      <c r="GEK114" s="55"/>
      <c r="GEL114" s="51"/>
      <c r="GEM114" s="51"/>
      <c r="GEN114" s="51"/>
      <c r="GEO114" s="56"/>
      <c r="GEP114" s="57"/>
      <c r="GEQ114" s="57"/>
      <c r="GER114" s="58"/>
      <c r="GES114" s="49"/>
      <c r="GET114" s="50"/>
      <c r="GEU114" s="49"/>
      <c r="GEV114" s="109"/>
      <c r="GEW114" s="52"/>
      <c r="GEX114" s="52"/>
      <c r="GEY114" s="55"/>
      <c r="GEZ114" s="55"/>
      <c r="GFA114" s="55"/>
      <c r="GFB114" s="51"/>
      <c r="GFC114" s="51"/>
      <c r="GFD114" s="51"/>
      <c r="GFE114" s="56"/>
      <c r="GFF114" s="57"/>
      <c r="GFG114" s="57"/>
      <c r="GFH114" s="58"/>
      <c r="GFI114" s="49"/>
      <c r="GFJ114" s="50"/>
      <c r="GFK114" s="49"/>
      <c r="GFL114" s="109"/>
      <c r="GFM114" s="52"/>
      <c r="GFN114" s="52"/>
      <c r="GFO114" s="55"/>
      <c r="GFP114" s="55"/>
      <c r="GFQ114" s="55"/>
      <c r="GFR114" s="51"/>
      <c r="GFS114" s="51"/>
      <c r="GFT114" s="51"/>
      <c r="GFU114" s="56"/>
      <c r="GFV114" s="57"/>
      <c r="GFW114" s="57"/>
      <c r="GFX114" s="58"/>
      <c r="GFY114" s="49"/>
      <c r="GFZ114" s="50"/>
      <c r="GGA114" s="49"/>
      <c r="GGB114" s="109"/>
      <c r="GGC114" s="52"/>
      <c r="GGD114" s="52"/>
      <c r="GGE114" s="55"/>
      <c r="GGF114" s="55"/>
      <c r="GGG114" s="55"/>
      <c r="GGH114" s="51"/>
      <c r="GGI114" s="51"/>
      <c r="GGJ114" s="51"/>
      <c r="GGK114" s="56"/>
      <c r="GGL114" s="57"/>
      <c r="GGM114" s="57"/>
      <c r="GGN114" s="58"/>
      <c r="GGO114" s="49"/>
      <c r="GGP114" s="50"/>
      <c r="GGQ114" s="49"/>
      <c r="GGR114" s="109"/>
      <c r="GGS114" s="52"/>
      <c r="GGT114" s="52"/>
      <c r="GGU114" s="55"/>
      <c r="GGV114" s="55"/>
      <c r="GGW114" s="55"/>
      <c r="GGX114" s="51"/>
      <c r="GGY114" s="51"/>
      <c r="GGZ114" s="51"/>
      <c r="GHA114" s="56"/>
      <c r="GHB114" s="57"/>
      <c r="GHC114" s="57"/>
      <c r="GHD114" s="58"/>
      <c r="GHE114" s="49"/>
      <c r="GHF114" s="50"/>
      <c r="GHG114" s="49"/>
      <c r="GHH114" s="109"/>
      <c r="GHI114" s="52"/>
      <c r="GHJ114" s="52"/>
      <c r="GHK114" s="55"/>
      <c r="GHL114" s="55"/>
      <c r="GHM114" s="55"/>
      <c r="GHN114" s="51"/>
      <c r="GHO114" s="51"/>
      <c r="GHP114" s="51"/>
      <c r="GHQ114" s="56"/>
      <c r="GHR114" s="57"/>
      <c r="GHS114" s="57"/>
      <c r="GHT114" s="58"/>
      <c r="GHU114" s="49"/>
      <c r="GHV114" s="50"/>
      <c r="GHW114" s="49"/>
      <c r="GHX114" s="109"/>
      <c r="GHY114" s="52"/>
      <c r="GHZ114" s="52"/>
      <c r="GIA114" s="55"/>
      <c r="GIB114" s="55"/>
      <c r="GIC114" s="55"/>
      <c r="GID114" s="51"/>
      <c r="GIE114" s="51"/>
      <c r="GIF114" s="51"/>
      <c r="GIG114" s="56"/>
      <c r="GIH114" s="57"/>
      <c r="GII114" s="57"/>
      <c r="GIJ114" s="58"/>
      <c r="GIK114" s="49"/>
      <c r="GIL114" s="50"/>
      <c r="GIM114" s="49"/>
      <c r="GIN114" s="109"/>
      <c r="GIO114" s="52"/>
      <c r="GIP114" s="52"/>
      <c r="GIQ114" s="55"/>
      <c r="GIR114" s="55"/>
      <c r="GIS114" s="55"/>
      <c r="GIT114" s="51"/>
      <c r="GIU114" s="51"/>
      <c r="GIV114" s="51"/>
      <c r="GIW114" s="56"/>
      <c r="GIX114" s="57"/>
      <c r="GIY114" s="57"/>
      <c r="GIZ114" s="58"/>
      <c r="GJA114" s="49"/>
      <c r="GJB114" s="50"/>
      <c r="GJC114" s="49"/>
      <c r="GJD114" s="109"/>
      <c r="GJE114" s="52"/>
      <c r="GJF114" s="52"/>
      <c r="GJG114" s="55"/>
      <c r="GJH114" s="55"/>
      <c r="GJI114" s="55"/>
      <c r="GJJ114" s="51"/>
      <c r="GJK114" s="51"/>
      <c r="GJL114" s="51"/>
      <c r="GJM114" s="56"/>
      <c r="GJN114" s="57"/>
      <c r="GJO114" s="57"/>
      <c r="GJP114" s="58"/>
      <c r="GJQ114" s="49"/>
      <c r="GJR114" s="50"/>
      <c r="GJS114" s="49"/>
      <c r="GJT114" s="109"/>
      <c r="GJU114" s="52"/>
      <c r="GJV114" s="52"/>
      <c r="GJW114" s="55"/>
      <c r="GJX114" s="55"/>
      <c r="GJY114" s="55"/>
      <c r="GJZ114" s="51"/>
      <c r="GKA114" s="51"/>
      <c r="GKB114" s="51"/>
      <c r="GKC114" s="56"/>
      <c r="GKD114" s="57"/>
      <c r="GKE114" s="57"/>
      <c r="GKF114" s="58"/>
      <c r="GKG114" s="49"/>
      <c r="GKH114" s="50"/>
      <c r="GKI114" s="49"/>
      <c r="GKJ114" s="109"/>
      <c r="GKK114" s="52"/>
      <c r="GKL114" s="52"/>
      <c r="GKM114" s="55"/>
      <c r="GKN114" s="55"/>
      <c r="GKO114" s="55"/>
      <c r="GKP114" s="51"/>
      <c r="GKQ114" s="51"/>
      <c r="GKR114" s="51"/>
      <c r="GKS114" s="56"/>
      <c r="GKT114" s="57"/>
      <c r="GKU114" s="57"/>
      <c r="GKV114" s="58"/>
      <c r="GKW114" s="49"/>
      <c r="GKX114" s="50"/>
      <c r="GKY114" s="49"/>
      <c r="GKZ114" s="109"/>
      <c r="GLA114" s="52"/>
      <c r="GLB114" s="52"/>
      <c r="GLC114" s="55"/>
      <c r="GLD114" s="55"/>
      <c r="GLE114" s="55"/>
      <c r="GLF114" s="51"/>
      <c r="GLG114" s="51"/>
      <c r="GLH114" s="51"/>
      <c r="GLI114" s="56"/>
      <c r="GLJ114" s="57"/>
      <c r="GLK114" s="57"/>
      <c r="GLL114" s="58"/>
      <c r="GLM114" s="49"/>
      <c r="GLN114" s="50"/>
      <c r="GLO114" s="49"/>
      <c r="GLP114" s="109"/>
      <c r="GLQ114" s="52"/>
      <c r="GLR114" s="52"/>
      <c r="GLS114" s="55"/>
      <c r="GLT114" s="55"/>
      <c r="GLU114" s="55"/>
      <c r="GLV114" s="51"/>
      <c r="GLW114" s="51"/>
      <c r="GLX114" s="51"/>
      <c r="GLY114" s="56"/>
      <c r="GLZ114" s="57"/>
      <c r="GMA114" s="57"/>
      <c r="GMB114" s="58"/>
      <c r="GMC114" s="49"/>
      <c r="GMD114" s="50"/>
      <c r="GME114" s="49"/>
      <c r="GMF114" s="109"/>
      <c r="GMG114" s="52"/>
      <c r="GMH114" s="52"/>
      <c r="GMI114" s="55"/>
      <c r="GMJ114" s="55"/>
      <c r="GMK114" s="55"/>
      <c r="GML114" s="51"/>
      <c r="GMM114" s="51"/>
      <c r="GMN114" s="51"/>
      <c r="GMO114" s="56"/>
      <c r="GMP114" s="57"/>
      <c r="GMQ114" s="57"/>
      <c r="GMR114" s="58"/>
      <c r="GMS114" s="49"/>
      <c r="GMT114" s="50"/>
      <c r="GMU114" s="49"/>
      <c r="GMV114" s="109"/>
      <c r="GMW114" s="52"/>
      <c r="GMX114" s="52"/>
      <c r="GMY114" s="55"/>
      <c r="GMZ114" s="55"/>
      <c r="GNA114" s="55"/>
      <c r="GNB114" s="51"/>
      <c r="GNC114" s="51"/>
      <c r="GND114" s="51"/>
      <c r="GNE114" s="56"/>
      <c r="GNF114" s="57"/>
      <c r="GNG114" s="57"/>
      <c r="GNH114" s="58"/>
      <c r="GNI114" s="49"/>
      <c r="GNJ114" s="50"/>
      <c r="GNK114" s="49"/>
      <c r="GNL114" s="109"/>
      <c r="GNM114" s="52"/>
      <c r="GNN114" s="52"/>
      <c r="GNO114" s="55"/>
      <c r="GNP114" s="55"/>
      <c r="GNQ114" s="55"/>
      <c r="GNR114" s="51"/>
      <c r="GNS114" s="51"/>
      <c r="GNT114" s="51"/>
      <c r="GNU114" s="56"/>
      <c r="GNV114" s="57"/>
      <c r="GNW114" s="57"/>
      <c r="GNX114" s="58"/>
      <c r="GNY114" s="49"/>
      <c r="GNZ114" s="50"/>
      <c r="GOA114" s="49"/>
      <c r="GOB114" s="109"/>
      <c r="GOC114" s="52"/>
      <c r="GOD114" s="52"/>
      <c r="GOE114" s="55"/>
      <c r="GOF114" s="55"/>
      <c r="GOG114" s="55"/>
      <c r="GOH114" s="51"/>
      <c r="GOI114" s="51"/>
      <c r="GOJ114" s="51"/>
      <c r="GOK114" s="56"/>
      <c r="GOL114" s="57"/>
      <c r="GOM114" s="57"/>
      <c r="GON114" s="58"/>
      <c r="GOO114" s="49"/>
      <c r="GOP114" s="50"/>
      <c r="GOQ114" s="49"/>
      <c r="GOR114" s="109"/>
      <c r="GOS114" s="52"/>
      <c r="GOT114" s="52"/>
      <c r="GOU114" s="55"/>
      <c r="GOV114" s="55"/>
      <c r="GOW114" s="55"/>
      <c r="GOX114" s="51"/>
      <c r="GOY114" s="51"/>
      <c r="GOZ114" s="51"/>
      <c r="GPA114" s="56"/>
      <c r="GPB114" s="57"/>
      <c r="GPC114" s="57"/>
      <c r="GPD114" s="58"/>
      <c r="GPE114" s="49"/>
      <c r="GPF114" s="50"/>
      <c r="GPG114" s="49"/>
      <c r="GPH114" s="109"/>
      <c r="GPI114" s="52"/>
      <c r="GPJ114" s="52"/>
      <c r="GPK114" s="55"/>
      <c r="GPL114" s="55"/>
      <c r="GPM114" s="55"/>
      <c r="GPN114" s="51"/>
      <c r="GPO114" s="51"/>
      <c r="GPP114" s="51"/>
      <c r="GPQ114" s="56"/>
      <c r="GPR114" s="57"/>
      <c r="GPS114" s="57"/>
      <c r="GPT114" s="58"/>
      <c r="GPU114" s="49"/>
      <c r="GPV114" s="50"/>
      <c r="GPW114" s="49"/>
      <c r="GPX114" s="109"/>
      <c r="GPY114" s="52"/>
      <c r="GPZ114" s="52"/>
      <c r="GQA114" s="55"/>
      <c r="GQB114" s="55"/>
      <c r="GQC114" s="55"/>
      <c r="GQD114" s="51"/>
      <c r="GQE114" s="51"/>
      <c r="GQF114" s="51"/>
      <c r="GQG114" s="56"/>
      <c r="GQH114" s="57"/>
      <c r="GQI114" s="57"/>
      <c r="GQJ114" s="58"/>
      <c r="GQK114" s="49"/>
      <c r="GQL114" s="50"/>
      <c r="GQM114" s="49"/>
      <c r="GQN114" s="109"/>
      <c r="GQO114" s="52"/>
      <c r="GQP114" s="52"/>
      <c r="GQQ114" s="55"/>
      <c r="GQR114" s="55"/>
      <c r="GQS114" s="55"/>
      <c r="GQT114" s="51"/>
      <c r="GQU114" s="51"/>
      <c r="GQV114" s="51"/>
      <c r="GQW114" s="56"/>
      <c r="GQX114" s="57"/>
      <c r="GQY114" s="57"/>
      <c r="GQZ114" s="58"/>
      <c r="GRA114" s="49"/>
      <c r="GRB114" s="50"/>
      <c r="GRC114" s="49"/>
      <c r="GRD114" s="109"/>
      <c r="GRE114" s="52"/>
      <c r="GRF114" s="52"/>
      <c r="GRG114" s="55"/>
      <c r="GRH114" s="55"/>
      <c r="GRI114" s="55"/>
      <c r="GRJ114" s="51"/>
      <c r="GRK114" s="51"/>
      <c r="GRL114" s="51"/>
      <c r="GRM114" s="56"/>
      <c r="GRN114" s="57"/>
      <c r="GRO114" s="57"/>
      <c r="GRP114" s="58"/>
      <c r="GRQ114" s="49"/>
      <c r="GRR114" s="50"/>
      <c r="GRS114" s="49"/>
      <c r="GRT114" s="109"/>
      <c r="GRU114" s="52"/>
      <c r="GRV114" s="52"/>
      <c r="GRW114" s="55"/>
      <c r="GRX114" s="55"/>
      <c r="GRY114" s="55"/>
      <c r="GRZ114" s="51"/>
      <c r="GSA114" s="51"/>
      <c r="GSB114" s="51"/>
      <c r="GSC114" s="56"/>
      <c r="GSD114" s="57"/>
      <c r="GSE114" s="57"/>
      <c r="GSF114" s="58"/>
      <c r="GSG114" s="49"/>
      <c r="GSH114" s="50"/>
      <c r="GSI114" s="49"/>
      <c r="GSJ114" s="109"/>
      <c r="GSK114" s="52"/>
      <c r="GSL114" s="52"/>
      <c r="GSM114" s="55"/>
      <c r="GSN114" s="55"/>
      <c r="GSO114" s="55"/>
      <c r="GSP114" s="51"/>
      <c r="GSQ114" s="51"/>
      <c r="GSR114" s="51"/>
      <c r="GSS114" s="56"/>
      <c r="GST114" s="57"/>
      <c r="GSU114" s="57"/>
      <c r="GSV114" s="58"/>
      <c r="GSW114" s="49"/>
      <c r="GSX114" s="50"/>
      <c r="GSY114" s="49"/>
      <c r="GSZ114" s="109"/>
      <c r="GTA114" s="52"/>
      <c r="GTB114" s="52"/>
      <c r="GTC114" s="55"/>
      <c r="GTD114" s="55"/>
      <c r="GTE114" s="55"/>
      <c r="GTF114" s="51"/>
      <c r="GTG114" s="51"/>
      <c r="GTH114" s="51"/>
      <c r="GTI114" s="56"/>
      <c r="GTJ114" s="57"/>
      <c r="GTK114" s="57"/>
      <c r="GTL114" s="58"/>
      <c r="GTM114" s="49"/>
      <c r="GTN114" s="50"/>
      <c r="GTO114" s="49"/>
      <c r="GTP114" s="109"/>
      <c r="GTQ114" s="52"/>
      <c r="GTR114" s="52"/>
      <c r="GTS114" s="55"/>
      <c r="GTT114" s="55"/>
      <c r="GTU114" s="55"/>
      <c r="GTV114" s="51"/>
      <c r="GTW114" s="51"/>
      <c r="GTX114" s="51"/>
      <c r="GTY114" s="56"/>
      <c r="GTZ114" s="57"/>
      <c r="GUA114" s="57"/>
      <c r="GUB114" s="58"/>
      <c r="GUC114" s="49"/>
      <c r="GUD114" s="50"/>
      <c r="GUE114" s="49"/>
      <c r="GUF114" s="109"/>
      <c r="GUG114" s="52"/>
      <c r="GUH114" s="52"/>
      <c r="GUI114" s="55"/>
      <c r="GUJ114" s="55"/>
      <c r="GUK114" s="55"/>
      <c r="GUL114" s="51"/>
      <c r="GUM114" s="51"/>
      <c r="GUN114" s="51"/>
      <c r="GUO114" s="56"/>
      <c r="GUP114" s="57"/>
      <c r="GUQ114" s="57"/>
      <c r="GUR114" s="58"/>
      <c r="GUS114" s="49"/>
      <c r="GUT114" s="50"/>
      <c r="GUU114" s="49"/>
      <c r="GUV114" s="109"/>
      <c r="GUW114" s="52"/>
      <c r="GUX114" s="52"/>
      <c r="GUY114" s="55"/>
      <c r="GUZ114" s="55"/>
      <c r="GVA114" s="55"/>
      <c r="GVB114" s="51"/>
      <c r="GVC114" s="51"/>
      <c r="GVD114" s="51"/>
      <c r="GVE114" s="56"/>
      <c r="GVF114" s="57"/>
      <c r="GVG114" s="57"/>
      <c r="GVH114" s="58"/>
      <c r="GVI114" s="49"/>
      <c r="GVJ114" s="50"/>
      <c r="GVK114" s="49"/>
      <c r="GVL114" s="109"/>
      <c r="GVM114" s="52"/>
      <c r="GVN114" s="52"/>
      <c r="GVO114" s="55"/>
      <c r="GVP114" s="55"/>
      <c r="GVQ114" s="55"/>
      <c r="GVR114" s="51"/>
      <c r="GVS114" s="51"/>
      <c r="GVT114" s="51"/>
      <c r="GVU114" s="56"/>
      <c r="GVV114" s="57"/>
      <c r="GVW114" s="57"/>
      <c r="GVX114" s="58"/>
      <c r="GVY114" s="49"/>
      <c r="GVZ114" s="50"/>
      <c r="GWA114" s="49"/>
      <c r="GWB114" s="109"/>
      <c r="GWC114" s="52"/>
      <c r="GWD114" s="52"/>
      <c r="GWE114" s="55"/>
      <c r="GWF114" s="55"/>
      <c r="GWG114" s="55"/>
      <c r="GWH114" s="51"/>
      <c r="GWI114" s="51"/>
      <c r="GWJ114" s="51"/>
      <c r="GWK114" s="56"/>
      <c r="GWL114" s="57"/>
      <c r="GWM114" s="57"/>
      <c r="GWN114" s="58"/>
      <c r="GWO114" s="49"/>
      <c r="GWP114" s="50"/>
      <c r="GWQ114" s="49"/>
      <c r="GWR114" s="109"/>
      <c r="GWS114" s="52"/>
      <c r="GWT114" s="52"/>
      <c r="GWU114" s="55"/>
      <c r="GWV114" s="55"/>
      <c r="GWW114" s="55"/>
      <c r="GWX114" s="51"/>
      <c r="GWY114" s="51"/>
      <c r="GWZ114" s="51"/>
      <c r="GXA114" s="56"/>
      <c r="GXB114" s="57"/>
      <c r="GXC114" s="57"/>
      <c r="GXD114" s="58"/>
      <c r="GXE114" s="49"/>
      <c r="GXF114" s="50"/>
      <c r="GXG114" s="49"/>
      <c r="GXH114" s="109"/>
      <c r="GXI114" s="52"/>
      <c r="GXJ114" s="52"/>
      <c r="GXK114" s="55"/>
      <c r="GXL114" s="55"/>
      <c r="GXM114" s="55"/>
      <c r="GXN114" s="51"/>
      <c r="GXO114" s="51"/>
      <c r="GXP114" s="51"/>
      <c r="GXQ114" s="56"/>
      <c r="GXR114" s="57"/>
      <c r="GXS114" s="57"/>
      <c r="GXT114" s="58"/>
      <c r="GXU114" s="49"/>
      <c r="GXV114" s="50"/>
      <c r="GXW114" s="49"/>
      <c r="GXX114" s="109"/>
      <c r="GXY114" s="52"/>
      <c r="GXZ114" s="52"/>
      <c r="GYA114" s="55"/>
      <c r="GYB114" s="55"/>
      <c r="GYC114" s="55"/>
      <c r="GYD114" s="51"/>
      <c r="GYE114" s="51"/>
      <c r="GYF114" s="51"/>
      <c r="GYG114" s="56"/>
      <c r="GYH114" s="57"/>
      <c r="GYI114" s="57"/>
      <c r="GYJ114" s="58"/>
      <c r="GYK114" s="49"/>
      <c r="GYL114" s="50"/>
      <c r="GYM114" s="49"/>
      <c r="GYN114" s="109"/>
      <c r="GYO114" s="52"/>
      <c r="GYP114" s="52"/>
      <c r="GYQ114" s="55"/>
      <c r="GYR114" s="55"/>
      <c r="GYS114" s="55"/>
      <c r="GYT114" s="51"/>
      <c r="GYU114" s="51"/>
      <c r="GYV114" s="51"/>
      <c r="GYW114" s="56"/>
      <c r="GYX114" s="57"/>
      <c r="GYY114" s="57"/>
      <c r="GYZ114" s="58"/>
      <c r="GZA114" s="49"/>
      <c r="GZB114" s="50"/>
      <c r="GZC114" s="49"/>
      <c r="GZD114" s="109"/>
      <c r="GZE114" s="52"/>
      <c r="GZF114" s="52"/>
      <c r="GZG114" s="55"/>
      <c r="GZH114" s="55"/>
      <c r="GZI114" s="55"/>
      <c r="GZJ114" s="51"/>
      <c r="GZK114" s="51"/>
      <c r="GZL114" s="51"/>
      <c r="GZM114" s="56"/>
      <c r="GZN114" s="57"/>
      <c r="GZO114" s="57"/>
      <c r="GZP114" s="58"/>
      <c r="GZQ114" s="49"/>
      <c r="GZR114" s="50"/>
      <c r="GZS114" s="49"/>
      <c r="GZT114" s="109"/>
      <c r="GZU114" s="52"/>
      <c r="GZV114" s="52"/>
      <c r="GZW114" s="55"/>
      <c r="GZX114" s="55"/>
      <c r="GZY114" s="55"/>
      <c r="GZZ114" s="51"/>
      <c r="HAA114" s="51"/>
      <c r="HAB114" s="51"/>
      <c r="HAC114" s="56"/>
      <c r="HAD114" s="57"/>
      <c r="HAE114" s="57"/>
      <c r="HAF114" s="58"/>
      <c r="HAG114" s="49"/>
      <c r="HAH114" s="50"/>
      <c r="HAI114" s="49"/>
      <c r="HAJ114" s="109"/>
      <c r="HAK114" s="52"/>
      <c r="HAL114" s="52"/>
      <c r="HAM114" s="55"/>
      <c r="HAN114" s="55"/>
      <c r="HAO114" s="55"/>
      <c r="HAP114" s="51"/>
      <c r="HAQ114" s="51"/>
      <c r="HAR114" s="51"/>
      <c r="HAS114" s="56"/>
      <c r="HAT114" s="57"/>
      <c r="HAU114" s="57"/>
      <c r="HAV114" s="58"/>
      <c r="HAW114" s="49"/>
      <c r="HAX114" s="50"/>
      <c r="HAY114" s="49"/>
      <c r="HAZ114" s="109"/>
      <c r="HBA114" s="52"/>
      <c r="HBB114" s="52"/>
      <c r="HBC114" s="55"/>
      <c r="HBD114" s="55"/>
      <c r="HBE114" s="55"/>
      <c r="HBF114" s="51"/>
      <c r="HBG114" s="51"/>
      <c r="HBH114" s="51"/>
      <c r="HBI114" s="56"/>
      <c r="HBJ114" s="57"/>
      <c r="HBK114" s="57"/>
      <c r="HBL114" s="58"/>
      <c r="HBM114" s="49"/>
      <c r="HBN114" s="50"/>
      <c r="HBO114" s="49"/>
      <c r="HBP114" s="109"/>
      <c r="HBQ114" s="52"/>
      <c r="HBR114" s="52"/>
      <c r="HBS114" s="55"/>
      <c r="HBT114" s="55"/>
      <c r="HBU114" s="55"/>
      <c r="HBV114" s="51"/>
      <c r="HBW114" s="51"/>
      <c r="HBX114" s="51"/>
      <c r="HBY114" s="56"/>
      <c r="HBZ114" s="57"/>
      <c r="HCA114" s="57"/>
      <c r="HCB114" s="58"/>
      <c r="HCC114" s="49"/>
      <c r="HCD114" s="50"/>
      <c r="HCE114" s="49"/>
      <c r="HCF114" s="109"/>
      <c r="HCG114" s="52"/>
      <c r="HCH114" s="52"/>
      <c r="HCI114" s="55"/>
      <c r="HCJ114" s="55"/>
      <c r="HCK114" s="55"/>
      <c r="HCL114" s="51"/>
      <c r="HCM114" s="51"/>
      <c r="HCN114" s="51"/>
      <c r="HCO114" s="56"/>
      <c r="HCP114" s="57"/>
      <c r="HCQ114" s="57"/>
      <c r="HCR114" s="58"/>
      <c r="HCS114" s="49"/>
      <c r="HCT114" s="50"/>
      <c r="HCU114" s="49"/>
      <c r="HCV114" s="109"/>
      <c r="HCW114" s="52"/>
      <c r="HCX114" s="52"/>
      <c r="HCY114" s="55"/>
      <c r="HCZ114" s="55"/>
      <c r="HDA114" s="55"/>
      <c r="HDB114" s="51"/>
      <c r="HDC114" s="51"/>
      <c r="HDD114" s="51"/>
      <c r="HDE114" s="56"/>
      <c r="HDF114" s="57"/>
      <c r="HDG114" s="57"/>
      <c r="HDH114" s="58"/>
      <c r="HDI114" s="49"/>
      <c r="HDJ114" s="50"/>
      <c r="HDK114" s="49"/>
      <c r="HDL114" s="109"/>
      <c r="HDM114" s="52"/>
      <c r="HDN114" s="52"/>
      <c r="HDO114" s="55"/>
      <c r="HDP114" s="55"/>
      <c r="HDQ114" s="55"/>
      <c r="HDR114" s="51"/>
      <c r="HDS114" s="51"/>
      <c r="HDT114" s="51"/>
      <c r="HDU114" s="56"/>
      <c r="HDV114" s="57"/>
      <c r="HDW114" s="57"/>
      <c r="HDX114" s="58"/>
      <c r="HDY114" s="49"/>
      <c r="HDZ114" s="50"/>
      <c r="HEA114" s="49"/>
      <c r="HEB114" s="109"/>
      <c r="HEC114" s="52"/>
      <c r="HED114" s="52"/>
      <c r="HEE114" s="55"/>
      <c r="HEF114" s="55"/>
      <c r="HEG114" s="55"/>
      <c r="HEH114" s="51"/>
      <c r="HEI114" s="51"/>
      <c r="HEJ114" s="51"/>
      <c r="HEK114" s="56"/>
      <c r="HEL114" s="57"/>
      <c r="HEM114" s="57"/>
      <c r="HEN114" s="58"/>
      <c r="HEO114" s="49"/>
      <c r="HEP114" s="50"/>
      <c r="HEQ114" s="49"/>
      <c r="HER114" s="109"/>
      <c r="HES114" s="52"/>
      <c r="HET114" s="52"/>
      <c r="HEU114" s="55"/>
      <c r="HEV114" s="55"/>
      <c r="HEW114" s="55"/>
      <c r="HEX114" s="51"/>
      <c r="HEY114" s="51"/>
      <c r="HEZ114" s="51"/>
      <c r="HFA114" s="56"/>
      <c r="HFB114" s="57"/>
      <c r="HFC114" s="57"/>
      <c r="HFD114" s="58"/>
      <c r="HFE114" s="49"/>
      <c r="HFF114" s="50"/>
      <c r="HFG114" s="49"/>
      <c r="HFH114" s="109"/>
      <c r="HFI114" s="52"/>
      <c r="HFJ114" s="52"/>
      <c r="HFK114" s="55"/>
      <c r="HFL114" s="55"/>
      <c r="HFM114" s="55"/>
      <c r="HFN114" s="51"/>
      <c r="HFO114" s="51"/>
      <c r="HFP114" s="51"/>
      <c r="HFQ114" s="56"/>
      <c r="HFR114" s="57"/>
      <c r="HFS114" s="57"/>
      <c r="HFT114" s="58"/>
      <c r="HFU114" s="49"/>
      <c r="HFV114" s="50"/>
      <c r="HFW114" s="49"/>
      <c r="HFX114" s="109"/>
      <c r="HFY114" s="52"/>
      <c r="HFZ114" s="52"/>
      <c r="HGA114" s="55"/>
      <c r="HGB114" s="55"/>
      <c r="HGC114" s="55"/>
      <c r="HGD114" s="51"/>
      <c r="HGE114" s="51"/>
      <c r="HGF114" s="51"/>
      <c r="HGG114" s="56"/>
      <c r="HGH114" s="57"/>
      <c r="HGI114" s="57"/>
      <c r="HGJ114" s="58"/>
      <c r="HGK114" s="49"/>
      <c r="HGL114" s="50"/>
      <c r="HGM114" s="49"/>
      <c r="HGN114" s="109"/>
      <c r="HGO114" s="52"/>
      <c r="HGP114" s="52"/>
      <c r="HGQ114" s="55"/>
      <c r="HGR114" s="55"/>
      <c r="HGS114" s="55"/>
      <c r="HGT114" s="51"/>
      <c r="HGU114" s="51"/>
      <c r="HGV114" s="51"/>
      <c r="HGW114" s="56"/>
      <c r="HGX114" s="57"/>
      <c r="HGY114" s="57"/>
      <c r="HGZ114" s="58"/>
      <c r="HHA114" s="49"/>
      <c r="HHB114" s="50"/>
      <c r="HHC114" s="49"/>
      <c r="HHD114" s="109"/>
      <c r="HHE114" s="52"/>
      <c r="HHF114" s="52"/>
      <c r="HHG114" s="55"/>
      <c r="HHH114" s="55"/>
      <c r="HHI114" s="55"/>
      <c r="HHJ114" s="51"/>
      <c r="HHK114" s="51"/>
      <c r="HHL114" s="51"/>
      <c r="HHM114" s="56"/>
      <c r="HHN114" s="57"/>
      <c r="HHO114" s="57"/>
      <c r="HHP114" s="58"/>
      <c r="HHQ114" s="49"/>
      <c r="HHR114" s="50"/>
      <c r="HHS114" s="49"/>
      <c r="HHT114" s="109"/>
      <c r="HHU114" s="52"/>
      <c r="HHV114" s="52"/>
      <c r="HHW114" s="55"/>
      <c r="HHX114" s="55"/>
      <c r="HHY114" s="55"/>
      <c r="HHZ114" s="51"/>
      <c r="HIA114" s="51"/>
      <c r="HIB114" s="51"/>
      <c r="HIC114" s="56"/>
      <c r="HID114" s="57"/>
      <c r="HIE114" s="57"/>
      <c r="HIF114" s="58"/>
      <c r="HIG114" s="49"/>
      <c r="HIH114" s="50"/>
      <c r="HII114" s="49"/>
      <c r="HIJ114" s="109"/>
      <c r="HIK114" s="52"/>
      <c r="HIL114" s="52"/>
      <c r="HIM114" s="55"/>
      <c r="HIN114" s="55"/>
      <c r="HIO114" s="55"/>
      <c r="HIP114" s="51"/>
      <c r="HIQ114" s="51"/>
      <c r="HIR114" s="51"/>
      <c r="HIS114" s="56"/>
      <c r="HIT114" s="57"/>
      <c r="HIU114" s="57"/>
      <c r="HIV114" s="58"/>
      <c r="HIW114" s="49"/>
      <c r="HIX114" s="50"/>
      <c r="HIY114" s="49"/>
      <c r="HIZ114" s="109"/>
      <c r="HJA114" s="52"/>
      <c r="HJB114" s="52"/>
      <c r="HJC114" s="55"/>
      <c r="HJD114" s="55"/>
      <c r="HJE114" s="55"/>
      <c r="HJF114" s="51"/>
      <c r="HJG114" s="51"/>
      <c r="HJH114" s="51"/>
      <c r="HJI114" s="56"/>
      <c r="HJJ114" s="57"/>
      <c r="HJK114" s="57"/>
      <c r="HJL114" s="58"/>
      <c r="HJM114" s="49"/>
      <c r="HJN114" s="50"/>
      <c r="HJO114" s="49"/>
      <c r="HJP114" s="109"/>
      <c r="HJQ114" s="52"/>
      <c r="HJR114" s="52"/>
      <c r="HJS114" s="55"/>
      <c r="HJT114" s="55"/>
      <c r="HJU114" s="55"/>
      <c r="HJV114" s="51"/>
      <c r="HJW114" s="51"/>
      <c r="HJX114" s="51"/>
      <c r="HJY114" s="56"/>
      <c r="HJZ114" s="57"/>
      <c r="HKA114" s="57"/>
      <c r="HKB114" s="58"/>
      <c r="HKC114" s="49"/>
      <c r="HKD114" s="50"/>
      <c r="HKE114" s="49"/>
      <c r="HKF114" s="109"/>
      <c r="HKG114" s="52"/>
      <c r="HKH114" s="52"/>
      <c r="HKI114" s="55"/>
      <c r="HKJ114" s="55"/>
      <c r="HKK114" s="55"/>
      <c r="HKL114" s="51"/>
      <c r="HKM114" s="51"/>
      <c r="HKN114" s="51"/>
      <c r="HKO114" s="56"/>
      <c r="HKP114" s="57"/>
      <c r="HKQ114" s="57"/>
      <c r="HKR114" s="58"/>
      <c r="HKS114" s="49"/>
      <c r="HKT114" s="50"/>
      <c r="HKU114" s="49"/>
      <c r="HKV114" s="109"/>
      <c r="HKW114" s="52"/>
      <c r="HKX114" s="52"/>
      <c r="HKY114" s="55"/>
      <c r="HKZ114" s="55"/>
      <c r="HLA114" s="55"/>
      <c r="HLB114" s="51"/>
      <c r="HLC114" s="51"/>
      <c r="HLD114" s="51"/>
      <c r="HLE114" s="56"/>
      <c r="HLF114" s="57"/>
      <c r="HLG114" s="57"/>
      <c r="HLH114" s="58"/>
      <c r="HLI114" s="49"/>
      <c r="HLJ114" s="50"/>
      <c r="HLK114" s="49"/>
      <c r="HLL114" s="109"/>
      <c r="HLM114" s="52"/>
      <c r="HLN114" s="52"/>
      <c r="HLO114" s="55"/>
      <c r="HLP114" s="55"/>
      <c r="HLQ114" s="55"/>
      <c r="HLR114" s="51"/>
      <c r="HLS114" s="51"/>
      <c r="HLT114" s="51"/>
      <c r="HLU114" s="56"/>
      <c r="HLV114" s="57"/>
      <c r="HLW114" s="57"/>
      <c r="HLX114" s="58"/>
      <c r="HLY114" s="49"/>
      <c r="HLZ114" s="50"/>
      <c r="HMA114" s="49"/>
      <c r="HMB114" s="109"/>
      <c r="HMC114" s="52"/>
      <c r="HMD114" s="52"/>
      <c r="HME114" s="55"/>
      <c r="HMF114" s="55"/>
      <c r="HMG114" s="55"/>
      <c r="HMH114" s="51"/>
      <c r="HMI114" s="51"/>
      <c r="HMJ114" s="51"/>
      <c r="HMK114" s="56"/>
      <c r="HML114" s="57"/>
      <c r="HMM114" s="57"/>
      <c r="HMN114" s="58"/>
      <c r="HMO114" s="49"/>
      <c r="HMP114" s="50"/>
      <c r="HMQ114" s="49"/>
      <c r="HMR114" s="109"/>
      <c r="HMS114" s="52"/>
      <c r="HMT114" s="52"/>
      <c r="HMU114" s="55"/>
      <c r="HMV114" s="55"/>
      <c r="HMW114" s="55"/>
      <c r="HMX114" s="51"/>
      <c r="HMY114" s="51"/>
      <c r="HMZ114" s="51"/>
      <c r="HNA114" s="56"/>
      <c r="HNB114" s="57"/>
      <c r="HNC114" s="57"/>
      <c r="HND114" s="58"/>
      <c r="HNE114" s="49"/>
      <c r="HNF114" s="50"/>
      <c r="HNG114" s="49"/>
      <c r="HNH114" s="109"/>
      <c r="HNI114" s="52"/>
      <c r="HNJ114" s="52"/>
      <c r="HNK114" s="55"/>
      <c r="HNL114" s="55"/>
      <c r="HNM114" s="55"/>
      <c r="HNN114" s="51"/>
      <c r="HNO114" s="51"/>
      <c r="HNP114" s="51"/>
      <c r="HNQ114" s="56"/>
      <c r="HNR114" s="57"/>
      <c r="HNS114" s="57"/>
      <c r="HNT114" s="58"/>
      <c r="HNU114" s="49"/>
      <c r="HNV114" s="50"/>
      <c r="HNW114" s="49"/>
      <c r="HNX114" s="109"/>
      <c r="HNY114" s="52"/>
      <c r="HNZ114" s="52"/>
      <c r="HOA114" s="55"/>
      <c r="HOB114" s="55"/>
      <c r="HOC114" s="55"/>
      <c r="HOD114" s="51"/>
      <c r="HOE114" s="51"/>
      <c r="HOF114" s="51"/>
      <c r="HOG114" s="56"/>
      <c r="HOH114" s="57"/>
      <c r="HOI114" s="57"/>
      <c r="HOJ114" s="58"/>
      <c r="HOK114" s="49"/>
      <c r="HOL114" s="50"/>
      <c r="HOM114" s="49"/>
      <c r="HON114" s="109"/>
      <c r="HOO114" s="52"/>
      <c r="HOP114" s="52"/>
      <c r="HOQ114" s="55"/>
      <c r="HOR114" s="55"/>
      <c r="HOS114" s="55"/>
      <c r="HOT114" s="51"/>
      <c r="HOU114" s="51"/>
      <c r="HOV114" s="51"/>
      <c r="HOW114" s="56"/>
      <c r="HOX114" s="57"/>
      <c r="HOY114" s="57"/>
      <c r="HOZ114" s="58"/>
      <c r="HPA114" s="49"/>
      <c r="HPB114" s="50"/>
      <c r="HPC114" s="49"/>
      <c r="HPD114" s="109"/>
      <c r="HPE114" s="52"/>
      <c r="HPF114" s="52"/>
      <c r="HPG114" s="55"/>
      <c r="HPH114" s="55"/>
      <c r="HPI114" s="55"/>
      <c r="HPJ114" s="51"/>
      <c r="HPK114" s="51"/>
      <c r="HPL114" s="51"/>
      <c r="HPM114" s="56"/>
      <c r="HPN114" s="57"/>
      <c r="HPO114" s="57"/>
      <c r="HPP114" s="58"/>
      <c r="HPQ114" s="49"/>
      <c r="HPR114" s="50"/>
      <c r="HPS114" s="49"/>
      <c r="HPT114" s="109"/>
      <c r="HPU114" s="52"/>
      <c r="HPV114" s="52"/>
      <c r="HPW114" s="55"/>
      <c r="HPX114" s="55"/>
      <c r="HPY114" s="55"/>
      <c r="HPZ114" s="51"/>
      <c r="HQA114" s="51"/>
      <c r="HQB114" s="51"/>
      <c r="HQC114" s="56"/>
      <c r="HQD114" s="57"/>
      <c r="HQE114" s="57"/>
      <c r="HQF114" s="58"/>
      <c r="HQG114" s="49"/>
      <c r="HQH114" s="50"/>
      <c r="HQI114" s="49"/>
      <c r="HQJ114" s="109"/>
      <c r="HQK114" s="52"/>
      <c r="HQL114" s="52"/>
      <c r="HQM114" s="55"/>
      <c r="HQN114" s="55"/>
      <c r="HQO114" s="55"/>
      <c r="HQP114" s="51"/>
      <c r="HQQ114" s="51"/>
      <c r="HQR114" s="51"/>
      <c r="HQS114" s="56"/>
      <c r="HQT114" s="57"/>
      <c r="HQU114" s="57"/>
      <c r="HQV114" s="58"/>
      <c r="HQW114" s="49"/>
      <c r="HQX114" s="50"/>
      <c r="HQY114" s="49"/>
      <c r="HQZ114" s="109"/>
      <c r="HRA114" s="52"/>
      <c r="HRB114" s="52"/>
      <c r="HRC114" s="55"/>
      <c r="HRD114" s="55"/>
      <c r="HRE114" s="55"/>
      <c r="HRF114" s="51"/>
      <c r="HRG114" s="51"/>
      <c r="HRH114" s="51"/>
      <c r="HRI114" s="56"/>
      <c r="HRJ114" s="57"/>
      <c r="HRK114" s="57"/>
      <c r="HRL114" s="58"/>
      <c r="HRM114" s="49"/>
      <c r="HRN114" s="50"/>
      <c r="HRO114" s="49"/>
      <c r="HRP114" s="109"/>
      <c r="HRQ114" s="52"/>
      <c r="HRR114" s="52"/>
      <c r="HRS114" s="55"/>
      <c r="HRT114" s="55"/>
      <c r="HRU114" s="55"/>
      <c r="HRV114" s="51"/>
      <c r="HRW114" s="51"/>
      <c r="HRX114" s="51"/>
      <c r="HRY114" s="56"/>
      <c r="HRZ114" s="57"/>
      <c r="HSA114" s="57"/>
      <c r="HSB114" s="58"/>
      <c r="HSC114" s="49"/>
      <c r="HSD114" s="50"/>
      <c r="HSE114" s="49"/>
      <c r="HSF114" s="109"/>
      <c r="HSG114" s="52"/>
      <c r="HSH114" s="52"/>
      <c r="HSI114" s="55"/>
      <c r="HSJ114" s="55"/>
      <c r="HSK114" s="55"/>
      <c r="HSL114" s="51"/>
      <c r="HSM114" s="51"/>
      <c r="HSN114" s="51"/>
      <c r="HSO114" s="56"/>
      <c r="HSP114" s="57"/>
      <c r="HSQ114" s="57"/>
      <c r="HSR114" s="58"/>
      <c r="HSS114" s="49"/>
      <c r="HST114" s="50"/>
      <c r="HSU114" s="49"/>
      <c r="HSV114" s="109"/>
      <c r="HSW114" s="52"/>
      <c r="HSX114" s="52"/>
      <c r="HSY114" s="55"/>
      <c r="HSZ114" s="55"/>
      <c r="HTA114" s="55"/>
      <c r="HTB114" s="51"/>
      <c r="HTC114" s="51"/>
      <c r="HTD114" s="51"/>
      <c r="HTE114" s="56"/>
      <c r="HTF114" s="57"/>
      <c r="HTG114" s="57"/>
      <c r="HTH114" s="58"/>
      <c r="HTI114" s="49"/>
      <c r="HTJ114" s="50"/>
      <c r="HTK114" s="49"/>
      <c r="HTL114" s="109"/>
      <c r="HTM114" s="52"/>
      <c r="HTN114" s="52"/>
      <c r="HTO114" s="55"/>
      <c r="HTP114" s="55"/>
      <c r="HTQ114" s="55"/>
      <c r="HTR114" s="51"/>
      <c r="HTS114" s="51"/>
      <c r="HTT114" s="51"/>
      <c r="HTU114" s="56"/>
      <c r="HTV114" s="57"/>
      <c r="HTW114" s="57"/>
      <c r="HTX114" s="58"/>
      <c r="HTY114" s="49"/>
      <c r="HTZ114" s="50"/>
      <c r="HUA114" s="49"/>
      <c r="HUB114" s="109"/>
      <c r="HUC114" s="52"/>
      <c r="HUD114" s="52"/>
      <c r="HUE114" s="55"/>
      <c r="HUF114" s="55"/>
      <c r="HUG114" s="55"/>
      <c r="HUH114" s="51"/>
      <c r="HUI114" s="51"/>
      <c r="HUJ114" s="51"/>
      <c r="HUK114" s="56"/>
      <c r="HUL114" s="57"/>
      <c r="HUM114" s="57"/>
      <c r="HUN114" s="58"/>
      <c r="HUO114" s="49"/>
      <c r="HUP114" s="50"/>
      <c r="HUQ114" s="49"/>
      <c r="HUR114" s="109"/>
      <c r="HUS114" s="52"/>
      <c r="HUT114" s="52"/>
      <c r="HUU114" s="55"/>
      <c r="HUV114" s="55"/>
      <c r="HUW114" s="55"/>
      <c r="HUX114" s="51"/>
      <c r="HUY114" s="51"/>
      <c r="HUZ114" s="51"/>
      <c r="HVA114" s="56"/>
      <c r="HVB114" s="57"/>
      <c r="HVC114" s="57"/>
      <c r="HVD114" s="58"/>
      <c r="HVE114" s="49"/>
      <c r="HVF114" s="50"/>
      <c r="HVG114" s="49"/>
      <c r="HVH114" s="109"/>
      <c r="HVI114" s="52"/>
      <c r="HVJ114" s="52"/>
      <c r="HVK114" s="55"/>
      <c r="HVL114" s="55"/>
      <c r="HVM114" s="55"/>
      <c r="HVN114" s="51"/>
      <c r="HVO114" s="51"/>
      <c r="HVP114" s="51"/>
      <c r="HVQ114" s="56"/>
      <c r="HVR114" s="57"/>
      <c r="HVS114" s="57"/>
      <c r="HVT114" s="58"/>
      <c r="HVU114" s="49"/>
      <c r="HVV114" s="50"/>
      <c r="HVW114" s="49"/>
      <c r="HVX114" s="109"/>
      <c r="HVY114" s="52"/>
      <c r="HVZ114" s="52"/>
      <c r="HWA114" s="55"/>
      <c r="HWB114" s="55"/>
      <c r="HWC114" s="55"/>
      <c r="HWD114" s="51"/>
      <c r="HWE114" s="51"/>
      <c r="HWF114" s="51"/>
      <c r="HWG114" s="56"/>
      <c r="HWH114" s="57"/>
      <c r="HWI114" s="57"/>
      <c r="HWJ114" s="58"/>
      <c r="HWK114" s="49"/>
      <c r="HWL114" s="50"/>
      <c r="HWM114" s="49"/>
      <c r="HWN114" s="109"/>
      <c r="HWO114" s="52"/>
      <c r="HWP114" s="52"/>
      <c r="HWQ114" s="55"/>
      <c r="HWR114" s="55"/>
      <c r="HWS114" s="55"/>
      <c r="HWT114" s="51"/>
      <c r="HWU114" s="51"/>
      <c r="HWV114" s="51"/>
      <c r="HWW114" s="56"/>
      <c r="HWX114" s="57"/>
      <c r="HWY114" s="57"/>
      <c r="HWZ114" s="58"/>
      <c r="HXA114" s="49"/>
      <c r="HXB114" s="50"/>
      <c r="HXC114" s="49"/>
      <c r="HXD114" s="109"/>
      <c r="HXE114" s="52"/>
      <c r="HXF114" s="52"/>
      <c r="HXG114" s="55"/>
      <c r="HXH114" s="55"/>
      <c r="HXI114" s="55"/>
      <c r="HXJ114" s="51"/>
      <c r="HXK114" s="51"/>
      <c r="HXL114" s="51"/>
      <c r="HXM114" s="56"/>
      <c r="HXN114" s="57"/>
      <c r="HXO114" s="57"/>
      <c r="HXP114" s="58"/>
      <c r="HXQ114" s="49"/>
      <c r="HXR114" s="50"/>
      <c r="HXS114" s="49"/>
      <c r="HXT114" s="109"/>
      <c r="HXU114" s="52"/>
      <c r="HXV114" s="52"/>
      <c r="HXW114" s="55"/>
      <c r="HXX114" s="55"/>
      <c r="HXY114" s="55"/>
      <c r="HXZ114" s="51"/>
      <c r="HYA114" s="51"/>
      <c r="HYB114" s="51"/>
      <c r="HYC114" s="56"/>
      <c r="HYD114" s="57"/>
      <c r="HYE114" s="57"/>
      <c r="HYF114" s="58"/>
      <c r="HYG114" s="49"/>
      <c r="HYH114" s="50"/>
      <c r="HYI114" s="49"/>
      <c r="HYJ114" s="109"/>
      <c r="HYK114" s="52"/>
      <c r="HYL114" s="52"/>
      <c r="HYM114" s="55"/>
      <c r="HYN114" s="55"/>
      <c r="HYO114" s="55"/>
      <c r="HYP114" s="51"/>
      <c r="HYQ114" s="51"/>
      <c r="HYR114" s="51"/>
      <c r="HYS114" s="56"/>
      <c r="HYT114" s="57"/>
      <c r="HYU114" s="57"/>
      <c r="HYV114" s="58"/>
      <c r="HYW114" s="49"/>
      <c r="HYX114" s="50"/>
      <c r="HYY114" s="49"/>
      <c r="HYZ114" s="109"/>
      <c r="HZA114" s="52"/>
      <c r="HZB114" s="52"/>
      <c r="HZC114" s="55"/>
      <c r="HZD114" s="55"/>
      <c r="HZE114" s="55"/>
      <c r="HZF114" s="51"/>
      <c r="HZG114" s="51"/>
      <c r="HZH114" s="51"/>
      <c r="HZI114" s="56"/>
      <c r="HZJ114" s="57"/>
      <c r="HZK114" s="57"/>
      <c r="HZL114" s="58"/>
      <c r="HZM114" s="49"/>
      <c r="HZN114" s="50"/>
      <c r="HZO114" s="49"/>
      <c r="HZP114" s="109"/>
      <c r="HZQ114" s="52"/>
      <c r="HZR114" s="52"/>
      <c r="HZS114" s="55"/>
      <c r="HZT114" s="55"/>
      <c r="HZU114" s="55"/>
      <c r="HZV114" s="51"/>
      <c r="HZW114" s="51"/>
      <c r="HZX114" s="51"/>
      <c r="HZY114" s="56"/>
      <c r="HZZ114" s="57"/>
      <c r="IAA114" s="57"/>
      <c r="IAB114" s="58"/>
      <c r="IAC114" s="49"/>
      <c r="IAD114" s="50"/>
      <c r="IAE114" s="49"/>
      <c r="IAF114" s="109"/>
      <c r="IAG114" s="52"/>
      <c r="IAH114" s="52"/>
      <c r="IAI114" s="55"/>
      <c r="IAJ114" s="55"/>
      <c r="IAK114" s="55"/>
      <c r="IAL114" s="51"/>
      <c r="IAM114" s="51"/>
      <c r="IAN114" s="51"/>
      <c r="IAO114" s="56"/>
      <c r="IAP114" s="57"/>
      <c r="IAQ114" s="57"/>
      <c r="IAR114" s="58"/>
      <c r="IAS114" s="49"/>
      <c r="IAT114" s="50"/>
      <c r="IAU114" s="49"/>
      <c r="IAV114" s="109"/>
      <c r="IAW114" s="52"/>
      <c r="IAX114" s="52"/>
      <c r="IAY114" s="55"/>
      <c r="IAZ114" s="55"/>
      <c r="IBA114" s="55"/>
      <c r="IBB114" s="51"/>
      <c r="IBC114" s="51"/>
      <c r="IBD114" s="51"/>
      <c r="IBE114" s="56"/>
      <c r="IBF114" s="57"/>
      <c r="IBG114" s="57"/>
      <c r="IBH114" s="58"/>
      <c r="IBI114" s="49"/>
      <c r="IBJ114" s="50"/>
      <c r="IBK114" s="49"/>
      <c r="IBL114" s="109"/>
      <c r="IBM114" s="52"/>
      <c r="IBN114" s="52"/>
      <c r="IBO114" s="55"/>
      <c r="IBP114" s="55"/>
      <c r="IBQ114" s="55"/>
      <c r="IBR114" s="51"/>
      <c r="IBS114" s="51"/>
      <c r="IBT114" s="51"/>
      <c r="IBU114" s="56"/>
      <c r="IBV114" s="57"/>
      <c r="IBW114" s="57"/>
      <c r="IBX114" s="58"/>
      <c r="IBY114" s="49"/>
      <c r="IBZ114" s="50"/>
      <c r="ICA114" s="49"/>
      <c r="ICB114" s="109"/>
      <c r="ICC114" s="52"/>
      <c r="ICD114" s="52"/>
      <c r="ICE114" s="55"/>
      <c r="ICF114" s="55"/>
      <c r="ICG114" s="55"/>
      <c r="ICH114" s="51"/>
      <c r="ICI114" s="51"/>
      <c r="ICJ114" s="51"/>
      <c r="ICK114" s="56"/>
      <c r="ICL114" s="57"/>
      <c r="ICM114" s="57"/>
      <c r="ICN114" s="58"/>
      <c r="ICO114" s="49"/>
      <c r="ICP114" s="50"/>
      <c r="ICQ114" s="49"/>
      <c r="ICR114" s="109"/>
      <c r="ICS114" s="52"/>
      <c r="ICT114" s="52"/>
      <c r="ICU114" s="55"/>
      <c r="ICV114" s="55"/>
      <c r="ICW114" s="55"/>
      <c r="ICX114" s="51"/>
      <c r="ICY114" s="51"/>
      <c r="ICZ114" s="51"/>
      <c r="IDA114" s="56"/>
      <c r="IDB114" s="57"/>
      <c r="IDC114" s="57"/>
      <c r="IDD114" s="58"/>
      <c r="IDE114" s="49"/>
      <c r="IDF114" s="50"/>
      <c r="IDG114" s="49"/>
      <c r="IDH114" s="109"/>
      <c r="IDI114" s="52"/>
      <c r="IDJ114" s="52"/>
      <c r="IDK114" s="55"/>
      <c r="IDL114" s="55"/>
      <c r="IDM114" s="55"/>
      <c r="IDN114" s="51"/>
      <c r="IDO114" s="51"/>
      <c r="IDP114" s="51"/>
      <c r="IDQ114" s="56"/>
      <c r="IDR114" s="57"/>
      <c r="IDS114" s="57"/>
      <c r="IDT114" s="58"/>
      <c r="IDU114" s="49"/>
      <c r="IDV114" s="50"/>
      <c r="IDW114" s="49"/>
      <c r="IDX114" s="109"/>
      <c r="IDY114" s="52"/>
      <c r="IDZ114" s="52"/>
      <c r="IEA114" s="55"/>
      <c r="IEB114" s="55"/>
      <c r="IEC114" s="55"/>
      <c r="IED114" s="51"/>
      <c r="IEE114" s="51"/>
      <c r="IEF114" s="51"/>
      <c r="IEG114" s="56"/>
      <c r="IEH114" s="57"/>
      <c r="IEI114" s="57"/>
      <c r="IEJ114" s="58"/>
      <c r="IEK114" s="49"/>
      <c r="IEL114" s="50"/>
      <c r="IEM114" s="49"/>
      <c r="IEN114" s="109"/>
      <c r="IEO114" s="52"/>
      <c r="IEP114" s="52"/>
      <c r="IEQ114" s="55"/>
      <c r="IER114" s="55"/>
      <c r="IES114" s="55"/>
      <c r="IET114" s="51"/>
      <c r="IEU114" s="51"/>
      <c r="IEV114" s="51"/>
      <c r="IEW114" s="56"/>
      <c r="IEX114" s="57"/>
      <c r="IEY114" s="57"/>
      <c r="IEZ114" s="58"/>
      <c r="IFA114" s="49"/>
      <c r="IFB114" s="50"/>
      <c r="IFC114" s="49"/>
      <c r="IFD114" s="109"/>
      <c r="IFE114" s="52"/>
      <c r="IFF114" s="52"/>
      <c r="IFG114" s="55"/>
      <c r="IFH114" s="55"/>
      <c r="IFI114" s="55"/>
      <c r="IFJ114" s="51"/>
      <c r="IFK114" s="51"/>
      <c r="IFL114" s="51"/>
      <c r="IFM114" s="56"/>
      <c r="IFN114" s="57"/>
      <c r="IFO114" s="57"/>
      <c r="IFP114" s="58"/>
      <c r="IFQ114" s="49"/>
      <c r="IFR114" s="50"/>
      <c r="IFS114" s="49"/>
      <c r="IFT114" s="109"/>
      <c r="IFU114" s="52"/>
      <c r="IFV114" s="52"/>
      <c r="IFW114" s="55"/>
      <c r="IFX114" s="55"/>
      <c r="IFY114" s="55"/>
      <c r="IFZ114" s="51"/>
      <c r="IGA114" s="51"/>
      <c r="IGB114" s="51"/>
      <c r="IGC114" s="56"/>
      <c r="IGD114" s="57"/>
      <c r="IGE114" s="57"/>
      <c r="IGF114" s="58"/>
      <c r="IGG114" s="49"/>
      <c r="IGH114" s="50"/>
      <c r="IGI114" s="49"/>
      <c r="IGJ114" s="109"/>
      <c r="IGK114" s="52"/>
      <c r="IGL114" s="52"/>
      <c r="IGM114" s="55"/>
      <c r="IGN114" s="55"/>
      <c r="IGO114" s="55"/>
      <c r="IGP114" s="51"/>
      <c r="IGQ114" s="51"/>
      <c r="IGR114" s="51"/>
      <c r="IGS114" s="56"/>
      <c r="IGT114" s="57"/>
      <c r="IGU114" s="57"/>
      <c r="IGV114" s="58"/>
      <c r="IGW114" s="49"/>
      <c r="IGX114" s="50"/>
      <c r="IGY114" s="49"/>
      <c r="IGZ114" s="109"/>
      <c r="IHA114" s="52"/>
      <c r="IHB114" s="52"/>
      <c r="IHC114" s="55"/>
      <c r="IHD114" s="55"/>
      <c r="IHE114" s="55"/>
      <c r="IHF114" s="51"/>
      <c r="IHG114" s="51"/>
      <c r="IHH114" s="51"/>
      <c r="IHI114" s="56"/>
      <c r="IHJ114" s="57"/>
      <c r="IHK114" s="57"/>
      <c r="IHL114" s="58"/>
      <c r="IHM114" s="49"/>
      <c r="IHN114" s="50"/>
      <c r="IHO114" s="49"/>
      <c r="IHP114" s="109"/>
      <c r="IHQ114" s="52"/>
      <c r="IHR114" s="52"/>
      <c r="IHS114" s="55"/>
      <c r="IHT114" s="55"/>
      <c r="IHU114" s="55"/>
      <c r="IHV114" s="51"/>
      <c r="IHW114" s="51"/>
      <c r="IHX114" s="51"/>
      <c r="IHY114" s="56"/>
      <c r="IHZ114" s="57"/>
      <c r="IIA114" s="57"/>
      <c r="IIB114" s="58"/>
      <c r="IIC114" s="49"/>
      <c r="IID114" s="50"/>
      <c r="IIE114" s="49"/>
      <c r="IIF114" s="109"/>
      <c r="IIG114" s="52"/>
      <c r="IIH114" s="52"/>
      <c r="III114" s="55"/>
      <c r="IIJ114" s="55"/>
      <c r="IIK114" s="55"/>
      <c r="IIL114" s="51"/>
      <c r="IIM114" s="51"/>
      <c r="IIN114" s="51"/>
      <c r="IIO114" s="56"/>
      <c r="IIP114" s="57"/>
      <c r="IIQ114" s="57"/>
      <c r="IIR114" s="58"/>
      <c r="IIS114" s="49"/>
      <c r="IIT114" s="50"/>
      <c r="IIU114" s="49"/>
      <c r="IIV114" s="109"/>
      <c r="IIW114" s="52"/>
      <c r="IIX114" s="52"/>
      <c r="IIY114" s="55"/>
      <c r="IIZ114" s="55"/>
      <c r="IJA114" s="55"/>
      <c r="IJB114" s="51"/>
      <c r="IJC114" s="51"/>
      <c r="IJD114" s="51"/>
      <c r="IJE114" s="56"/>
      <c r="IJF114" s="57"/>
      <c r="IJG114" s="57"/>
      <c r="IJH114" s="58"/>
      <c r="IJI114" s="49"/>
      <c r="IJJ114" s="50"/>
      <c r="IJK114" s="49"/>
      <c r="IJL114" s="109"/>
      <c r="IJM114" s="52"/>
      <c r="IJN114" s="52"/>
      <c r="IJO114" s="55"/>
      <c r="IJP114" s="55"/>
      <c r="IJQ114" s="55"/>
      <c r="IJR114" s="51"/>
      <c r="IJS114" s="51"/>
      <c r="IJT114" s="51"/>
      <c r="IJU114" s="56"/>
      <c r="IJV114" s="57"/>
      <c r="IJW114" s="57"/>
      <c r="IJX114" s="58"/>
      <c r="IJY114" s="49"/>
      <c r="IJZ114" s="50"/>
      <c r="IKA114" s="49"/>
      <c r="IKB114" s="109"/>
      <c r="IKC114" s="52"/>
      <c r="IKD114" s="52"/>
      <c r="IKE114" s="55"/>
      <c r="IKF114" s="55"/>
      <c r="IKG114" s="55"/>
      <c r="IKH114" s="51"/>
      <c r="IKI114" s="51"/>
      <c r="IKJ114" s="51"/>
      <c r="IKK114" s="56"/>
      <c r="IKL114" s="57"/>
      <c r="IKM114" s="57"/>
      <c r="IKN114" s="58"/>
      <c r="IKO114" s="49"/>
      <c r="IKP114" s="50"/>
      <c r="IKQ114" s="49"/>
      <c r="IKR114" s="109"/>
      <c r="IKS114" s="52"/>
      <c r="IKT114" s="52"/>
      <c r="IKU114" s="55"/>
      <c r="IKV114" s="55"/>
      <c r="IKW114" s="55"/>
      <c r="IKX114" s="51"/>
      <c r="IKY114" s="51"/>
      <c r="IKZ114" s="51"/>
      <c r="ILA114" s="56"/>
      <c r="ILB114" s="57"/>
      <c r="ILC114" s="57"/>
      <c r="ILD114" s="58"/>
      <c r="ILE114" s="49"/>
      <c r="ILF114" s="50"/>
      <c r="ILG114" s="49"/>
      <c r="ILH114" s="109"/>
      <c r="ILI114" s="52"/>
      <c r="ILJ114" s="52"/>
      <c r="ILK114" s="55"/>
      <c r="ILL114" s="55"/>
      <c r="ILM114" s="55"/>
      <c r="ILN114" s="51"/>
      <c r="ILO114" s="51"/>
      <c r="ILP114" s="51"/>
      <c r="ILQ114" s="56"/>
      <c r="ILR114" s="57"/>
      <c r="ILS114" s="57"/>
      <c r="ILT114" s="58"/>
      <c r="ILU114" s="49"/>
      <c r="ILV114" s="50"/>
      <c r="ILW114" s="49"/>
      <c r="ILX114" s="109"/>
      <c r="ILY114" s="52"/>
      <c r="ILZ114" s="52"/>
      <c r="IMA114" s="55"/>
      <c r="IMB114" s="55"/>
      <c r="IMC114" s="55"/>
      <c r="IMD114" s="51"/>
      <c r="IME114" s="51"/>
      <c r="IMF114" s="51"/>
      <c r="IMG114" s="56"/>
      <c r="IMH114" s="57"/>
      <c r="IMI114" s="57"/>
      <c r="IMJ114" s="58"/>
      <c r="IMK114" s="49"/>
      <c r="IML114" s="50"/>
      <c r="IMM114" s="49"/>
      <c r="IMN114" s="109"/>
      <c r="IMO114" s="52"/>
      <c r="IMP114" s="52"/>
      <c r="IMQ114" s="55"/>
      <c r="IMR114" s="55"/>
      <c r="IMS114" s="55"/>
      <c r="IMT114" s="51"/>
      <c r="IMU114" s="51"/>
      <c r="IMV114" s="51"/>
      <c r="IMW114" s="56"/>
      <c r="IMX114" s="57"/>
      <c r="IMY114" s="57"/>
      <c r="IMZ114" s="58"/>
      <c r="INA114" s="49"/>
      <c r="INB114" s="50"/>
      <c r="INC114" s="49"/>
      <c r="IND114" s="109"/>
      <c r="INE114" s="52"/>
      <c r="INF114" s="52"/>
      <c r="ING114" s="55"/>
      <c r="INH114" s="55"/>
      <c r="INI114" s="55"/>
      <c r="INJ114" s="51"/>
      <c r="INK114" s="51"/>
      <c r="INL114" s="51"/>
      <c r="INM114" s="56"/>
      <c r="INN114" s="57"/>
      <c r="INO114" s="57"/>
      <c r="INP114" s="58"/>
      <c r="INQ114" s="49"/>
      <c r="INR114" s="50"/>
      <c r="INS114" s="49"/>
      <c r="INT114" s="109"/>
      <c r="INU114" s="52"/>
      <c r="INV114" s="52"/>
      <c r="INW114" s="55"/>
      <c r="INX114" s="55"/>
      <c r="INY114" s="55"/>
      <c r="INZ114" s="51"/>
      <c r="IOA114" s="51"/>
      <c r="IOB114" s="51"/>
      <c r="IOC114" s="56"/>
      <c r="IOD114" s="57"/>
      <c r="IOE114" s="57"/>
      <c r="IOF114" s="58"/>
      <c r="IOG114" s="49"/>
      <c r="IOH114" s="50"/>
      <c r="IOI114" s="49"/>
      <c r="IOJ114" s="109"/>
      <c r="IOK114" s="52"/>
      <c r="IOL114" s="52"/>
      <c r="IOM114" s="55"/>
      <c r="ION114" s="55"/>
      <c r="IOO114" s="55"/>
      <c r="IOP114" s="51"/>
      <c r="IOQ114" s="51"/>
      <c r="IOR114" s="51"/>
      <c r="IOS114" s="56"/>
      <c r="IOT114" s="57"/>
      <c r="IOU114" s="57"/>
      <c r="IOV114" s="58"/>
      <c r="IOW114" s="49"/>
      <c r="IOX114" s="50"/>
      <c r="IOY114" s="49"/>
      <c r="IOZ114" s="109"/>
      <c r="IPA114" s="52"/>
      <c r="IPB114" s="52"/>
      <c r="IPC114" s="55"/>
      <c r="IPD114" s="55"/>
      <c r="IPE114" s="55"/>
      <c r="IPF114" s="51"/>
      <c r="IPG114" s="51"/>
      <c r="IPH114" s="51"/>
      <c r="IPI114" s="56"/>
      <c r="IPJ114" s="57"/>
      <c r="IPK114" s="57"/>
      <c r="IPL114" s="58"/>
      <c r="IPM114" s="49"/>
      <c r="IPN114" s="50"/>
      <c r="IPO114" s="49"/>
      <c r="IPP114" s="109"/>
      <c r="IPQ114" s="52"/>
      <c r="IPR114" s="52"/>
      <c r="IPS114" s="55"/>
      <c r="IPT114" s="55"/>
      <c r="IPU114" s="55"/>
      <c r="IPV114" s="51"/>
      <c r="IPW114" s="51"/>
      <c r="IPX114" s="51"/>
      <c r="IPY114" s="56"/>
      <c r="IPZ114" s="57"/>
      <c r="IQA114" s="57"/>
      <c r="IQB114" s="58"/>
      <c r="IQC114" s="49"/>
      <c r="IQD114" s="50"/>
      <c r="IQE114" s="49"/>
      <c r="IQF114" s="109"/>
      <c r="IQG114" s="52"/>
      <c r="IQH114" s="52"/>
      <c r="IQI114" s="55"/>
      <c r="IQJ114" s="55"/>
      <c r="IQK114" s="55"/>
      <c r="IQL114" s="51"/>
      <c r="IQM114" s="51"/>
      <c r="IQN114" s="51"/>
      <c r="IQO114" s="56"/>
      <c r="IQP114" s="57"/>
      <c r="IQQ114" s="57"/>
      <c r="IQR114" s="58"/>
      <c r="IQS114" s="49"/>
      <c r="IQT114" s="50"/>
      <c r="IQU114" s="49"/>
      <c r="IQV114" s="109"/>
      <c r="IQW114" s="52"/>
      <c r="IQX114" s="52"/>
      <c r="IQY114" s="55"/>
      <c r="IQZ114" s="55"/>
      <c r="IRA114" s="55"/>
      <c r="IRB114" s="51"/>
      <c r="IRC114" s="51"/>
      <c r="IRD114" s="51"/>
      <c r="IRE114" s="56"/>
      <c r="IRF114" s="57"/>
      <c r="IRG114" s="57"/>
      <c r="IRH114" s="58"/>
      <c r="IRI114" s="49"/>
      <c r="IRJ114" s="50"/>
      <c r="IRK114" s="49"/>
      <c r="IRL114" s="109"/>
      <c r="IRM114" s="52"/>
      <c r="IRN114" s="52"/>
      <c r="IRO114" s="55"/>
      <c r="IRP114" s="55"/>
      <c r="IRQ114" s="55"/>
      <c r="IRR114" s="51"/>
      <c r="IRS114" s="51"/>
      <c r="IRT114" s="51"/>
      <c r="IRU114" s="56"/>
      <c r="IRV114" s="57"/>
      <c r="IRW114" s="57"/>
      <c r="IRX114" s="58"/>
      <c r="IRY114" s="49"/>
      <c r="IRZ114" s="50"/>
      <c r="ISA114" s="49"/>
      <c r="ISB114" s="109"/>
      <c r="ISC114" s="52"/>
      <c r="ISD114" s="52"/>
      <c r="ISE114" s="55"/>
      <c r="ISF114" s="55"/>
      <c r="ISG114" s="55"/>
      <c r="ISH114" s="51"/>
      <c r="ISI114" s="51"/>
      <c r="ISJ114" s="51"/>
      <c r="ISK114" s="56"/>
      <c r="ISL114" s="57"/>
      <c r="ISM114" s="57"/>
      <c r="ISN114" s="58"/>
      <c r="ISO114" s="49"/>
      <c r="ISP114" s="50"/>
      <c r="ISQ114" s="49"/>
      <c r="ISR114" s="109"/>
      <c r="ISS114" s="52"/>
      <c r="IST114" s="52"/>
      <c r="ISU114" s="55"/>
      <c r="ISV114" s="55"/>
      <c r="ISW114" s="55"/>
      <c r="ISX114" s="51"/>
      <c r="ISY114" s="51"/>
      <c r="ISZ114" s="51"/>
      <c r="ITA114" s="56"/>
      <c r="ITB114" s="57"/>
      <c r="ITC114" s="57"/>
      <c r="ITD114" s="58"/>
      <c r="ITE114" s="49"/>
      <c r="ITF114" s="50"/>
      <c r="ITG114" s="49"/>
      <c r="ITH114" s="109"/>
      <c r="ITI114" s="52"/>
      <c r="ITJ114" s="52"/>
      <c r="ITK114" s="55"/>
      <c r="ITL114" s="55"/>
      <c r="ITM114" s="55"/>
      <c r="ITN114" s="51"/>
      <c r="ITO114" s="51"/>
      <c r="ITP114" s="51"/>
      <c r="ITQ114" s="56"/>
      <c r="ITR114" s="57"/>
      <c r="ITS114" s="57"/>
      <c r="ITT114" s="58"/>
      <c r="ITU114" s="49"/>
      <c r="ITV114" s="50"/>
      <c r="ITW114" s="49"/>
      <c r="ITX114" s="109"/>
      <c r="ITY114" s="52"/>
      <c r="ITZ114" s="52"/>
      <c r="IUA114" s="55"/>
      <c r="IUB114" s="55"/>
      <c r="IUC114" s="55"/>
      <c r="IUD114" s="51"/>
      <c r="IUE114" s="51"/>
      <c r="IUF114" s="51"/>
      <c r="IUG114" s="56"/>
      <c r="IUH114" s="57"/>
      <c r="IUI114" s="57"/>
      <c r="IUJ114" s="58"/>
      <c r="IUK114" s="49"/>
      <c r="IUL114" s="50"/>
      <c r="IUM114" s="49"/>
      <c r="IUN114" s="109"/>
      <c r="IUO114" s="52"/>
      <c r="IUP114" s="52"/>
      <c r="IUQ114" s="55"/>
      <c r="IUR114" s="55"/>
      <c r="IUS114" s="55"/>
      <c r="IUT114" s="51"/>
      <c r="IUU114" s="51"/>
      <c r="IUV114" s="51"/>
      <c r="IUW114" s="56"/>
      <c r="IUX114" s="57"/>
      <c r="IUY114" s="57"/>
      <c r="IUZ114" s="58"/>
      <c r="IVA114" s="49"/>
      <c r="IVB114" s="50"/>
      <c r="IVC114" s="49"/>
      <c r="IVD114" s="109"/>
      <c r="IVE114" s="52"/>
      <c r="IVF114" s="52"/>
      <c r="IVG114" s="55"/>
      <c r="IVH114" s="55"/>
      <c r="IVI114" s="55"/>
      <c r="IVJ114" s="51"/>
      <c r="IVK114" s="51"/>
      <c r="IVL114" s="51"/>
      <c r="IVM114" s="56"/>
      <c r="IVN114" s="57"/>
      <c r="IVO114" s="57"/>
      <c r="IVP114" s="58"/>
      <c r="IVQ114" s="49"/>
      <c r="IVR114" s="50"/>
      <c r="IVS114" s="49"/>
      <c r="IVT114" s="109"/>
      <c r="IVU114" s="52"/>
      <c r="IVV114" s="52"/>
      <c r="IVW114" s="55"/>
      <c r="IVX114" s="55"/>
      <c r="IVY114" s="55"/>
      <c r="IVZ114" s="51"/>
      <c r="IWA114" s="51"/>
      <c r="IWB114" s="51"/>
      <c r="IWC114" s="56"/>
      <c r="IWD114" s="57"/>
      <c r="IWE114" s="57"/>
      <c r="IWF114" s="58"/>
      <c r="IWG114" s="49"/>
      <c r="IWH114" s="50"/>
      <c r="IWI114" s="49"/>
      <c r="IWJ114" s="109"/>
      <c r="IWK114" s="52"/>
      <c r="IWL114" s="52"/>
      <c r="IWM114" s="55"/>
      <c r="IWN114" s="55"/>
      <c r="IWO114" s="55"/>
      <c r="IWP114" s="51"/>
      <c r="IWQ114" s="51"/>
      <c r="IWR114" s="51"/>
      <c r="IWS114" s="56"/>
      <c r="IWT114" s="57"/>
      <c r="IWU114" s="57"/>
      <c r="IWV114" s="58"/>
      <c r="IWW114" s="49"/>
      <c r="IWX114" s="50"/>
      <c r="IWY114" s="49"/>
      <c r="IWZ114" s="109"/>
      <c r="IXA114" s="52"/>
      <c r="IXB114" s="52"/>
      <c r="IXC114" s="55"/>
      <c r="IXD114" s="55"/>
      <c r="IXE114" s="55"/>
      <c r="IXF114" s="51"/>
      <c r="IXG114" s="51"/>
      <c r="IXH114" s="51"/>
      <c r="IXI114" s="56"/>
      <c r="IXJ114" s="57"/>
      <c r="IXK114" s="57"/>
      <c r="IXL114" s="58"/>
      <c r="IXM114" s="49"/>
      <c r="IXN114" s="50"/>
      <c r="IXO114" s="49"/>
      <c r="IXP114" s="109"/>
      <c r="IXQ114" s="52"/>
      <c r="IXR114" s="52"/>
      <c r="IXS114" s="55"/>
      <c r="IXT114" s="55"/>
      <c r="IXU114" s="55"/>
      <c r="IXV114" s="51"/>
      <c r="IXW114" s="51"/>
      <c r="IXX114" s="51"/>
      <c r="IXY114" s="56"/>
      <c r="IXZ114" s="57"/>
      <c r="IYA114" s="57"/>
      <c r="IYB114" s="58"/>
      <c r="IYC114" s="49"/>
      <c r="IYD114" s="50"/>
      <c r="IYE114" s="49"/>
      <c r="IYF114" s="109"/>
      <c r="IYG114" s="52"/>
      <c r="IYH114" s="52"/>
      <c r="IYI114" s="55"/>
      <c r="IYJ114" s="55"/>
      <c r="IYK114" s="55"/>
      <c r="IYL114" s="51"/>
      <c r="IYM114" s="51"/>
      <c r="IYN114" s="51"/>
      <c r="IYO114" s="56"/>
      <c r="IYP114" s="57"/>
      <c r="IYQ114" s="57"/>
      <c r="IYR114" s="58"/>
      <c r="IYS114" s="49"/>
      <c r="IYT114" s="50"/>
      <c r="IYU114" s="49"/>
      <c r="IYV114" s="109"/>
      <c r="IYW114" s="52"/>
      <c r="IYX114" s="52"/>
      <c r="IYY114" s="55"/>
      <c r="IYZ114" s="55"/>
      <c r="IZA114" s="55"/>
      <c r="IZB114" s="51"/>
      <c r="IZC114" s="51"/>
      <c r="IZD114" s="51"/>
      <c r="IZE114" s="56"/>
      <c r="IZF114" s="57"/>
      <c r="IZG114" s="57"/>
      <c r="IZH114" s="58"/>
      <c r="IZI114" s="49"/>
      <c r="IZJ114" s="50"/>
      <c r="IZK114" s="49"/>
      <c r="IZL114" s="109"/>
      <c r="IZM114" s="52"/>
      <c r="IZN114" s="52"/>
      <c r="IZO114" s="55"/>
      <c r="IZP114" s="55"/>
      <c r="IZQ114" s="55"/>
      <c r="IZR114" s="51"/>
      <c r="IZS114" s="51"/>
      <c r="IZT114" s="51"/>
      <c r="IZU114" s="56"/>
      <c r="IZV114" s="57"/>
      <c r="IZW114" s="57"/>
      <c r="IZX114" s="58"/>
      <c r="IZY114" s="49"/>
      <c r="IZZ114" s="50"/>
      <c r="JAA114" s="49"/>
      <c r="JAB114" s="109"/>
      <c r="JAC114" s="52"/>
      <c r="JAD114" s="52"/>
      <c r="JAE114" s="55"/>
      <c r="JAF114" s="55"/>
      <c r="JAG114" s="55"/>
      <c r="JAH114" s="51"/>
      <c r="JAI114" s="51"/>
      <c r="JAJ114" s="51"/>
      <c r="JAK114" s="56"/>
      <c r="JAL114" s="57"/>
      <c r="JAM114" s="57"/>
      <c r="JAN114" s="58"/>
      <c r="JAO114" s="49"/>
      <c r="JAP114" s="50"/>
      <c r="JAQ114" s="49"/>
      <c r="JAR114" s="109"/>
      <c r="JAS114" s="52"/>
      <c r="JAT114" s="52"/>
      <c r="JAU114" s="55"/>
      <c r="JAV114" s="55"/>
      <c r="JAW114" s="55"/>
      <c r="JAX114" s="51"/>
      <c r="JAY114" s="51"/>
      <c r="JAZ114" s="51"/>
      <c r="JBA114" s="56"/>
      <c r="JBB114" s="57"/>
      <c r="JBC114" s="57"/>
      <c r="JBD114" s="58"/>
      <c r="JBE114" s="49"/>
      <c r="JBF114" s="50"/>
      <c r="JBG114" s="49"/>
      <c r="JBH114" s="109"/>
      <c r="JBI114" s="52"/>
      <c r="JBJ114" s="52"/>
      <c r="JBK114" s="55"/>
      <c r="JBL114" s="55"/>
      <c r="JBM114" s="55"/>
      <c r="JBN114" s="51"/>
      <c r="JBO114" s="51"/>
      <c r="JBP114" s="51"/>
      <c r="JBQ114" s="56"/>
      <c r="JBR114" s="57"/>
      <c r="JBS114" s="57"/>
      <c r="JBT114" s="58"/>
      <c r="JBU114" s="49"/>
      <c r="JBV114" s="50"/>
      <c r="JBW114" s="49"/>
      <c r="JBX114" s="109"/>
      <c r="JBY114" s="52"/>
      <c r="JBZ114" s="52"/>
      <c r="JCA114" s="55"/>
      <c r="JCB114" s="55"/>
      <c r="JCC114" s="55"/>
      <c r="JCD114" s="51"/>
      <c r="JCE114" s="51"/>
      <c r="JCF114" s="51"/>
      <c r="JCG114" s="56"/>
      <c r="JCH114" s="57"/>
      <c r="JCI114" s="57"/>
      <c r="JCJ114" s="58"/>
      <c r="JCK114" s="49"/>
      <c r="JCL114" s="50"/>
      <c r="JCM114" s="49"/>
      <c r="JCN114" s="109"/>
      <c r="JCO114" s="52"/>
      <c r="JCP114" s="52"/>
      <c r="JCQ114" s="55"/>
      <c r="JCR114" s="55"/>
      <c r="JCS114" s="55"/>
      <c r="JCT114" s="51"/>
      <c r="JCU114" s="51"/>
      <c r="JCV114" s="51"/>
      <c r="JCW114" s="56"/>
      <c r="JCX114" s="57"/>
      <c r="JCY114" s="57"/>
      <c r="JCZ114" s="58"/>
      <c r="JDA114" s="49"/>
      <c r="JDB114" s="50"/>
      <c r="JDC114" s="49"/>
      <c r="JDD114" s="109"/>
      <c r="JDE114" s="52"/>
      <c r="JDF114" s="52"/>
      <c r="JDG114" s="55"/>
      <c r="JDH114" s="55"/>
      <c r="JDI114" s="55"/>
      <c r="JDJ114" s="51"/>
      <c r="JDK114" s="51"/>
      <c r="JDL114" s="51"/>
      <c r="JDM114" s="56"/>
      <c r="JDN114" s="57"/>
      <c r="JDO114" s="57"/>
      <c r="JDP114" s="58"/>
      <c r="JDQ114" s="49"/>
      <c r="JDR114" s="50"/>
      <c r="JDS114" s="49"/>
      <c r="JDT114" s="109"/>
      <c r="JDU114" s="52"/>
      <c r="JDV114" s="52"/>
      <c r="JDW114" s="55"/>
      <c r="JDX114" s="55"/>
      <c r="JDY114" s="55"/>
      <c r="JDZ114" s="51"/>
      <c r="JEA114" s="51"/>
      <c r="JEB114" s="51"/>
      <c r="JEC114" s="56"/>
      <c r="JED114" s="57"/>
      <c r="JEE114" s="57"/>
      <c r="JEF114" s="58"/>
      <c r="JEG114" s="49"/>
      <c r="JEH114" s="50"/>
      <c r="JEI114" s="49"/>
      <c r="JEJ114" s="109"/>
      <c r="JEK114" s="52"/>
      <c r="JEL114" s="52"/>
      <c r="JEM114" s="55"/>
      <c r="JEN114" s="55"/>
      <c r="JEO114" s="55"/>
      <c r="JEP114" s="51"/>
      <c r="JEQ114" s="51"/>
      <c r="JER114" s="51"/>
      <c r="JES114" s="56"/>
      <c r="JET114" s="57"/>
      <c r="JEU114" s="57"/>
      <c r="JEV114" s="58"/>
      <c r="JEW114" s="49"/>
      <c r="JEX114" s="50"/>
      <c r="JEY114" s="49"/>
      <c r="JEZ114" s="109"/>
      <c r="JFA114" s="52"/>
      <c r="JFB114" s="52"/>
      <c r="JFC114" s="55"/>
      <c r="JFD114" s="55"/>
      <c r="JFE114" s="55"/>
      <c r="JFF114" s="51"/>
      <c r="JFG114" s="51"/>
      <c r="JFH114" s="51"/>
      <c r="JFI114" s="56"/>
      <c r="JFJ114" s="57"/>
      <c r="JFK114" s="57"/>
      <c r="JFL114" s="58"/>
      <c r="JFM114" s="49"/>
      <c r="JFN114" s="50"/>
      <c r="JFO114" s="49"/>
      <c r="JFP114" s="109"/>
      <c r="JFQ114" s="52"/>
      <c r="JFR114" s="52"/>
      <c r="JFS114" s="55"/>
      <c r="JFT114" s="55"/>
      <c r="JFU114" s="55"/>
      <c r="JFV114" s="51"/>
      <c r="JFW114" s="51"/>
      <c r="JFX114" s="51"/>
      <c r="JFY114" s="56"/>
      <c r="JFZ114" s="57"/>
      <c r="JGA114" s="57"/>
      <c r="JGB114" s="58"/>
      <c r="JGC114" s="49"/>
      <c r="JGD114" s="50"/>
      <c r="JGE114" s="49"/>
      <c r="JGF114" s="109"/>
      <c r="JGG114" s="52"/>
      <c r="JGH114" s="52"/>
      <c r="JGI114" s="55"/>
      <c r="JGJ114" s="55"/>
      <c r="JGK114" s="55"/>
      <c r="JGL114" s="51"/>
      <c r="JGM114" s="51"/>
      <c r="JGN114" s="51"/>
      <c r="JGO114" s="56"/>
      <c r="JGP114" s="57"/>
      <c r="JGQ114" s="57"/>
      <c r="JGR114" s="58"/>
      <c r="JGS114" s="49"/>
      <c r="JGT114" s="50"/>
      <c r="JGU114" s="49"/>
      <c r="JGV114" s="109"/>
      <c r="JGW114" s="52"/>
      <c r="JGX114" s="52"/>
      <c r="JGY114" s="55"/>
      <c r="JGZ114" s="55"/>
      <c r="JHA114" s="55"/>
      <c r="JHB114" s="51"/>
      <c r="JHC114" s="51"/>
      <c r="JHD114" s="51"/>
      <c r="JHE114" s="56"/>
      <c r="JHF114" s="57"/>
      <c r="JHG114" s="57"/>
      <c r="JHH114" s="58"/>
      <c r="JHI114" s="49"/>
      <c r="JHJ114" s="50"/>
      <c r="JHK114" s="49"/>
      <c r="JHL114" s="109"/>
      <c r="JHM114" s="52"/>
      <c r="JHN114" s="52"/>
      <c r="JHO114" s="55"/>
      <c r="JHP114" s="55"/>
      <c r="JHQ114" s="55"/>
      <c r="JHR114" s="51"/>
      <c r="JHS114" s="51"/>
      <c r="JHT114" s="51"/>
      <c r="JHU114" s="56"/>
      <c r="JHV114" s="57"/>
      <c r="JHW114" s="57"/>
      <c r="JHX114" s="58"/>
      <c r="JHY114" s="49"/>
      <c r="JHZ114" s="50"/>
      <c r="JIA114" s="49"/>
      <c r="JIB114" s="109"/>
      <c r="JIC114" s="52"/>
      <c r="JID114" s="52"/>
      <c r="JIE114" s="55"/>
      <c r="JIF114" s="55"/>
      <c r="JIG114" s="55"/>
      <c r="JIH114" s="51"/>
      <c r="JII114" s="51"/>
      <c r="JIJ114" s="51"/>
      <c r="JIK114" s="56"/>
      <c r="JIL114" s="57"/>
      <c r="JIM114" s="57"/>
      <c r="JIN114" s="58"/>
      <c r="JIO114" s="49"/>
      <c r="JIP114" s="50"/>
      <c r="JIQ114" s="49"/>
      <c r="JIR114" s="109"/>
      <c r="JIS114" s="52"/>
      <c r="JIT114" s="52"/>
      <c r="JIU114" s="55"/>
      <c r="JIV114" s="55"/>
      <c r="JIW114" s="55"/>
      <c r="JIX114" s="51"/>
      <c r="JIY114" s="51"/>
      <c r="JIZ114" s="51"/>
      <c r="JJA114" s="56"/>
      <c r="JJB114" s="57"/>
      <c r="JJC114" s="57"/>
      <c r="JJD114" s="58"/>
      <c r="JJE114" s="49"/>
      <c r="JJF114" s="50"/>
      <c r="JJG114" s="49"/>
      <c r="JJH114" s="109"/>
      <c r="JJI114" s="52"/>
      <c r="JJJ114" s="52"/>
      <c r="JJK114" s="55"/>
      <c r="JJL114" s="55"/>
      <c r="JJM114" s="55"/>
      <c r="JJN114" s="51"/>
      <c r="JJO114" s="51"/>
      <c r="JJP114" s="51"/>
      <c r="JJQ114" s="56"/>
      <c r="JJR114" s="57"/>
      <c r="JJS114" s="57"/>
      <c r="JJT114" s="58"/>
      <c r="JJU114" s="49"/>
      <c r="JJV114" s="50"/>
      <c r="JJW114" s="49"/>
      <c r="JJX114" s="109"/>
      <c r="JJY114" s="52"/>
      <c r="JJZ114" s="52"/>
      <c r="JKA114" s="55"/>
      <c r="JKB114" s="55"/>
      <c r="JKC114" s="55"/>
      <c r="JKD114" s="51"/>
      <c r="JKE114" s="51"/>
      <c r="JKF114" s="51"/>
      <c r="JKG114" s="56"/>
      <c r="JKH114" s="57"/>
      <c r="JKI114" s="57"/>
      <c r="JKJ114" s="58"/>
      <c r="JKK114" s="49"/>
      <c r="JKL114" s="50"/>
      <c r="JKM114" s="49"/>
      <c r="JKN114" s="109"/>
      <c r="JKO114" s="52"/>
      <c r="JKP114" s="52"/>
      <c r="JKQ114" s="55"/>
      <c r="JKR114" s="55"/>
      <c r="JKS114" s="55"/>
      <c r="JKT114" s="51"/>
      <c r="JKU114" s="51"/>
      <c r="JKV114" s="51"/>
      <c r="JKW114" s="56"/>
      <c r="JKX114" s="57"/>
      <c r="JKY114" s="57"/>
      <c r="JKZ114" s="58"/>
      <c r="JLA114" s="49"/>
      <c r="JLB114" s="50"/>
      <c r="JLC114" s="49"/>
      <c r="JLD114" s="109"/>
      <c r="JLE114" s="52"/>
      <c r="JLF114" s="52"/>
      <c r="JLG114" s="55"/>
      <c r="JLH114" s="55"/>
      <c r="JLI114" s="55"/>
      <c r="JLJ114" s="51"/>
      <c r="JLK114" s="51"/>
      <c r="JLL114" s="51"/>
      <c r="JLM114" s="56"/>
      <c r="JLN114" s="57"/>
      <c r="JLO114" s="57"/>
      <c r="JLP114" s="58"/>
      <c r="JLQ114" s="49"/>
      <c r="JLR114" s="50"/>
      <c r="JLS114" s="49"/>
      <c r="JLT114" s="109"/>
      <c r="JLU114" s="52"/>
      <c r="JLV114" s="52"/>
      <c r="JLW114" s="55"/>
      <c r="JLX114" s="55"/>
      <c r="JLY114" s="55"/>
      <c r="JLZ114" s="51"/>
      <c r="JMA114" s="51"/>
      <c r="JMB114" s="51"/>
      <c r="JMC114" s="56"/>
      <c r="JMD114" s="57"/>
      <c r="JME114" s="57"/>
      <c r="JMF114" s="58"/>
      <c r="JMG114" s="49"/>
      <c r="JMH114" s="50"/>
      <c r="JMI114" s="49"/>
      <c r="JMJ114" s="109"/>
      <c r="JMK114" s="52"/>
      <c r="JML114" s="52"/>
      <c r="JMM114" s="55"/>
      <c r="JMN114" s="55"/>
      <c r="JMO114" s="55"/>
      <c r="JMP114" s="51"/>
      <c r="JMQ114" s="51"/>
      <c r="JMR114" s="51"/>
      <c r="JMS114" s="56"/>
      <c r="JMT114" s="57"/>
      <c r="JMU114" s="57"/>
      <c r="JMV114" s="58"/>
      <c r="JMW114" s="49"/>
      <c r="JMX114" s="50"/>
      <c r="JMY114" s="49"/>
      <c r="JMZ114" s="109"/>
      <c r="JNA114" s="52"/>
      <c r="JNB114" s="52"/>
      <c r="JNC114" s="55"/>
      <c r="JND114" s="55"/>
      <c r="JNE114" s="55"/>
      <c r="JNF114" s="51"/>
      <c r="JNG114" s="51"/>
      <c r="JNH114" s="51"/>
      <c r="JNI114" s="56"/>
      <c r="JNJ114" s="57"/>
      <c r="JNK114" s="57"/>
      <c r="JNL114" s="58"/>
      <c r="JNM114" s="49"/>
      <c r="JNN114" s="50"/>
      <c r="JNO114" s="49"/>
      <c r="JNP114" s="109"/>
      <c r="JNQ114" s="52"/>
      <c r="JNR114" s="52"/>
      <c r="JNS114" s="55"/>
      <c r="JNT114" s="55"/>
      <c r="JNU114" s="55"/>
      <c r="JNV114" s="51"/>
      <c r="JNW114" s="51"/>
      <c r="JNX114" s="51"/>
      <c r="JNY114" s="56"/>
      <c r="JNZ114" s="57"/>
      <c r="JOA114" s="57"/>
      <c r="JOB114" s="58"/>
      <c r="JOC114" s="49"/>
      <c r="JOD114" s="50"/>
      <c r="JOE114" s="49"/>
      <c r="JOF114" s="109"/>
      <c r="JOG114" s="52"/>
      <c r="JOH114" s="52"/>
      <c r="JOI114" s="55"/>
      <c r="JOJ114" s="55"/>
      <c r="JOK114" s="55"/>
      <c r="JOL114" s="51"/>
      <c r="JOM114" s="51"/>
      <c r="JON114" s="51"/>
      <c r="JOO114" s="56"/>
      <c r="JOP114" s="57"/>
      <c r="JOQ114" s="57"/>
      <c r="JOR114" s="58"/>
      <c r="JOS114" s="49"/>
      <c r="JOT114" s="50"/>
      <c r="JOU114" s="49"/>
      <c r="JOV114" s="109"/>
      <c r="JOW114" s="52"/>
      <c r="JOX114" s="52"/>
      <c r="JOY114" s="55"/>
      <c r="JOZ114" s="55"/>
      <c r="JPA114" s="55"/>
      <c r="JPB114" s="51"/>
      <c r="JPC114" s="51"/>
      <c r="JPD114" s="51"/>
      <c r="JPE114" s="56"/>
      <c r="JPF114" s="57"/>
      <c r="JPG114" s="57"/>
      <c r="JPH114" s="58"/>
      <c r="JPI114" s="49"/>
      <c r="JPJ114" s="50"/>
      <c r="JPK114" s="49"/>
      <c r="JPL114" s="109"/>
      <c r="JPM114" s="52"/>
      <c r="JPN114" s="52"/>
      <c r="JPO114" s="55"/>
      <c r="JPP114" s="55"/>
      <c r="JPQ114" s="55"/>
      <c r="JPR114" s="51"/>
      <c r="JPS114" s="51"/>
      <c r="JPT114" s="51"/>
      <c r="JPU114" s="56"/>
      <c r="JPV114" s="57"/>
      <c r="JPW114" s="57"/>
      <c r="JPX114" s="58"/>
      <c r="JPY114" s="49"/>
      <c r="JPZ114" s="50"/>
      <c r="JQA114" s="49"/>
      <c r="JQB114" s="109"/>
      <c r="JQC114" s="52"/>
      <c r="JQD114" s="52"/>
      <c r="JQE114" s="55"/>
      <c r="JQF114" s="55"/>
      <c r="JQG114" s="55"/>
      <c r="JQH114" s="51"/>
      <c r="JQI114" s="51"/>
      <c r="JQJ114" s="51"/>
      <c r="JQK114" s="56"/>
      <c r="JQL114" s="57"/>
      <c r="JQM114" s="57"/>
      <c r="JQN114" s="58"/>
      <c r="JQO114" s="49"/>
      <c r="JQP114" s="50"/>
      <c r="JQQ114" s="49"/>
      <c r="JQR114" s="109"/>
      <c r="JQS114" s="52"/>
      <c r="JQT114" s="52"/>
      <c r="JQU114" s="55"/>
      <c r="JQV114" s="55"/>
      <c r="JQW114" s="55"/>
      <c r="JQX114" s="51"/>
      <c r="JQY114" s="51"/>
      <c r="JQZ114" s="51"/>
      <c r="JRA114" s="56"/>
      <c r="JRB114" s="57"/>
      <c r="JRC114" s="57"/>
      <c r="JRD114" s="58"/>
      <c r="JRE114" s="49"/>
      <c r="JRF114" s="50"/>
      <c r="JRG114" s="49"/>
      <c r="JRH114" s="109"/>
      <c r="JRI114" s="52"/>
      <c r="JRJ114" s="52"/>
      <c r="JRK114" s="55"/>
      <c r="JRL114" s="55"/>
      <c r="JRM114" s="55"/>
      <c r="JRN114" s="51"/>
      <c r="JRO114" s="51"/>
      <c r="JRP114" s="51"/>
      <c r="JRQ114" s="56"/>
      <c r="JRR114" s="57"/>
      <c r="JRS114" s="57"/>
      <c r="JRT114" s="58"/>
      <c r="JRU114" s="49"/>
      <c r="JRV114" s="50"/>
      <c r="JRW114" s="49"/>
      <c r="JRX114" s="109"/>
      <c r="JRY114" s="52"/>
      <c r="JRZ114" s="52"/>
      <c r="JSA114" s="55"/>
      <c r="JSB114" s="55"/>
      <c r="JSC114" s="55"/>
      <c r="JSD114" s="51"/>
      <c r="JSE114" s="51"/>
      <c r="JSF114" s="51"/>
      <c r="JSG114" s="56"/>
      <c r="JSH114" s="57"/>
      <c r="JSI114" s="57"/>
      <c r="JSJ114" s="58"/>
      <c r="JSK114" s="49"/>
      <c r="JSL114" s="50"/>
      <c r="JSM114" s="49"/>
      <c r="JSN114" s="109"/>
      <c r="JSO114" s="52"/>
      <c r="JSP114" s="52"/>
      <c r="JSQ114" s="55"/>
      <c r="JSR114" s="55"/>
      <c r="JSS114" s="55"/>
      <c r="JST114" s="51"/>
      <c r="JSU114" s="51"/>
      <c r="JSV114" s="51"/>
      <c r="JSW114" s="56"/>
      <c r="JSX114" s="57"/>
      <c r="JSY114" s="57"/>
      <c r="JSZ114" s="58"/>
      <c r="JTA114" s="49"/>
      <c r="JTB114" s="50"/>
      <c r="JTC114" s="49"/>
      <c r="JTD114" s="109"/>
      <c r="JTE114" s="52"/>
      <c r="JTF114" s="52"/>
      <c r="JTG114" s="55"/>
      <c r="JTH114" s="55"/>
      <c r="JTI114" s="55"/>
      <c r="JTJ114" s="51"/>
      <c r="JTK114" s="51"/>
      <c r="JTL114" s="51"/>
      <c r="JTM114" s="56"/>
      <c r="JTN114" s="57"/>
      <c r="JTO114" s="57"/>
      <c r="JTP114" s="58"/>
      <c r="JTQ114" s="49"/>
      <c r="JTR114" s="50"/>
      <c r="JTS114" s="49"/>
      <c r="JTT114" s="109"/>
      <c r="JTU114" s="52"/>
      <c r="JTV114" s="52"/>
      <c r="JTW114" s="55"/>
      <c r="JTX114" s="55"/>
      <c r="JTY114" s="55"/>
      <c r="JTZ114" s="51"/>
      <c r="JUA114" s="51"/>
      <c r="JUB114" s="51"/>
      <c r="JUC114" s="56"/>
      <c r="JUD114" s="57"/>
      <c r="JUE114" s="57"/>
      <c r="JUF114" s="58"/>
      <c r="JUG114" s="49"/>
      <c r="JUH114" s="50"/>
      <c r="JUI114" s="49"/>
      <c r="JUJ114" s="109"/>
      <c r="JUK114" s="52"/>
      <c r="JUL114" s="52"/>
      <c r="JUM114" s="55"/>
      <c r="JUN114" s="55"/>
      <c r="JUO114" s="55"/>
      <c r="JUP114" s="51"/>
      <c r="JUQ114" s="51"/>
      <c r="JUR114" s="51"/>
      <c r="JUS114" s="56"/>
      <c r="JUT114" s="57"/>
      <c r="JUU114" s="57"/>
      <c r="JUV114" s="58"/>
      <c r="JUW114" s="49"/>
      <c r="JUX114" s="50"/>
      <c r="JUY114" s="49"/>
      <c r="JUZ114" s="109"/>
      <c r="JVA114" s="52"/>
      <c r="JVB114" s="52"/>
      <c r="JVC114" s="55"/>
      <c r="JVD114" s="55"/>
      <c r="JVE114" s="55"/>
      <c r="JVF114" s="51"/>
      <c r="JVG114" s="51"/>
      <c r="JVH114" s="51"/>
      <c r="JVI114" s="56"/>
      <c r="JVJ114" s="57"/>
      <c r="JVK114" s="57"/>
      <c r="JVL114" s="58"/>
      <c r="JVM114" s="49"/>
      <c r="JVN114" s="50"/>
      <c r="JVO114" s="49"/>
      <c r="JVP114" s="109"/>
      <c r="JVQ114" s="52"/>
      <c r="JVR114" s="52"/>
      <c r="JVS114" s="55"/>
      <c r="JVT114" s="55"/>
      <c r="JVU114" s="55"/>
      <c r="JVV114" s="51"/>
      <c r="JVW114" s="51"/>
      <c r="JVX114" s="51"/>
      <c r="JVY114" s="56"/>
      <c r="JVZ114" s="57"/>
      <c r="JWA114" s="57"/>
      <c r="JWB114" s="58"/>
      <c r="JWC114" s="49"/>
      <c r="JWD114" s="50"/>
      <c r="JWE114" s="49"/>
      <c r="JWF114" s="109"/>
      <c r="JWG114" s="52"/>
      <c r="JWH114" s="52"/>
      <c r="JWI114" s="55"/>
      <c r="JWJ114" s="55"/>
      <c r="JWK114" s="55"/>
      <c r="JWL114" s="51"/>
      <c r="JWM114" s="51"/>
      <c r="JWN114" s="51"/>
      <c r="JWO114" s="56"/>
      <c r="JWP114" s="57"/>
      <c r="JWQ114" s="57"/>
      <c r="JWR114" s="58"/>
      <c r="JWS114" s="49"/>
      <c r="JWT114" s="50"/>
      <c r="JWU114" s="49"/>
      <c r="JWV114" s="109"/>
      <c r="JWW114" s="52"/>
      <c r="JWX114" s="52"/>
      <c r="JWY114" s="55"/>
      <c r="JWZ114" s="55"/>
      <c r="JXA114" s="55"/>
      <c r="JXB114" s="51"/>
      <c r="JXC114" s="51"/>
      <c r="JXD114" s="51"/>
      <c r="JXE114" s="56"/>
      <c r="JXF114" s="57"/>
      <c r="JXG114" s="57"/>
      <c r="JXH114" s="58"/>
      <c r="JXI114" s="49"/>
      <c r="JXJ114" s="50"/>
      <c r="JXK114" s="49"/>
      <c r="JXL114" s="109"/>
      <c r="JXM114" s="52"/>
      <c r="JXN114" s="52"/>
      <c r="JXO114" s="55"/>
      <c r="JXP114" s="55"/>
      <c r="JXQ114" s="55"/>
      <c r="JXR114" s="51"/>
      <c r="JXS114" s="51"/>
      <c r="JXT114" s="51"/>
      <c r="JXU114" s="56"/>
      <c r="JXV114" s="57"/>
      <c r="JXW114" s="57"/>
      <c r="JXX114" s="58"/>
      <c r="JXY114" s="49"/>
      <c r="JXZ114" s="50"/>
      <c r="JYA114" s="49"/>
      <c r="JYB114" s="109"/>
      <c r="JYC114" s="52"/>
      <c r="JYD114" s="52"/>
      <c r="JYE114" s="55"/>
      <c r="JYF114" s="55"/>
      <c r="JYG114" s="55"/>
      <c r="JYH114" s="51"/>
      <c r="JYI114" s="51"/>
      <c r="JYJ114" s="51"/>
      <c r="JYK114" s="56"/>
      <c r="JYL114" s="57"/>
      <c r="JYM114" s="57"/>
      <c r="JYN114" s="58"/>
      <c r="JYO114" s="49"/>
      <c r="JYP114" s="50"/>
      <c r="JYQ114" s="49"/>
      <c r="JYR114" s="109"/>
      <c r="JYS114" s="52"/>
      <c r="JYT114" s="52"/>
      <c r="JYU114" s="55"/>
      <c r="JYV114" s="55"/>
      <c r="JYW114" s="55"/>
      <c r="JYX114" s="51"/>
      <c r="JYY114" s="51"/>
      <c r="JYZ114" s="51"/>
      <c r="JZA114" s="56"/>
      <c r="JZB114" s="57"/>
      <c r="JZC114" s="57"/>
      <c r="JZD114" s="58"/>
      <c r="JZE114" s="49"/>
      <c r="JZF114" s="50"/>
      <c r="JZG114" s="49"/>
      <c r="JZH114" s="109"/>
      <c r="JZI114" s="52"/>
      <c r="JZJ114" s="52"/>
      <c r="JZK114" s="55"/>
      <c r="JZL114" s="55"/>
      <c r="JZM114" s="55"/>
      <c r="JZN114" s="51"/>
      <c r="JZO114" s="51"/>
      <c r="JZP114" s="51"/>
      <c r="JZQ114" s="56"/>
      <c r="JZR114" s="57"/>
      <c r="JZS114" s="57"/>
      <c r="JZT114" s="58"/>
      <c r="JZU114" s="49"/>
      <c r="JZV114" s="50"/>
      <c r="JZW114" s="49"/>
      <c r="JZX114" s="109"/>
      <c r="JZY114" s="52"/>
      <c r="JZZ114" s="52"/>
      <c r="KAA114" s="55"/>
      <c r="KAB114" s="55"/>
      <c r="KAC114" s="55"/>
      <c r="KAD114" s="51"/>
      <c r="KAE114" s="51"/>
      <c r="KAF114" s="51"/>
      <c r="KAG114" s="56"/>
      <c r="KAH114" s="57"/>
      <c r="KAI114" s="57"/>
      <c r="KAJ114" s="58"/>
      <c r="KAK114" s="49"/>
      <c r="KAL114" s="50"/>
      <c r="KAM114" s="49"/>
      <c r="KAN114" s="109"/>
      <c r="KAO114" s="52"/>
      <c r="KAP114" s="52"/>
      <c r="KAQ114" s="55"/>
      <c r="KAR114" s="55"/>
      <c r="KAS114" s="55"/>
      <c r="KAT114" s="51"/>
      <c r="KAU114" s="51"/>
      <c r="KAV114" s="51"/>
      <c r="KAW114" s="56"/>
      <c r="KAX114" s="57"/>
      <c r="KAY114" s="57"/>
      <c r="KAZ114" s="58"/>
      <c r="KBA114" s="49"/>
      <c r="KBB114" s="50"/>
      <c r="KBC114" s="49"/>
      <c r="KBD114" s="109"/>
      <c r="KBE114" s="52"/>
      <c r="KBF114" s="52"/>
      <c r="KBG114" s="55"/>
      <c r="KBH114" s="55"/>
      <c r="KBI114" s="55"/>
      <c r="KBJ114" s="51"/>
      <c r="KBK114" s="51"/>
      <c r="KBL114" s="51"/>
      <c r="KBM114" s="56"/>
      <c r="KBN114" s="57"/>
      <c r="KBO114" s="57"/>
      <c r="KBP114" s="58"/>
      <c r="KBQ114" s="49"/>
      <c r="KBR114" s="50"/>
      <c r="KBS114" s="49"/>
      <c r="KBT114" s="109"/>
      <c r="KBU114" s="52"/>
      <c r="KBV114" s="52"/>
      <c r="KBW114" s="55"/>
      <c r="KBX114" s="55"/>
      <c r="KBY114" s="55"/>
      <c r="KBZ114" s="51"/>
      <c r="KCA114" s="51"/>
      <c r="KCB114" s="51"/>
      <c r="KCC114" s="56"/>
      <c r="KCD114" s="57"/>
      <c r="KCE114" s="57"/>
      <c r="KCF114" s="58"/>
      <c r="KCG114" s="49"/>
      <c r="KCH114" s="50"/>
      <c r="KCI114" s="49"/>
      <c r="KCJ114" s="109"/>
      <c r="KCK114" s="52"/>
      <c r="KCL114" s="52"/>
      <c r="KCM114" s="55"/>
      <c r="KCN114" s="55"/>
      <c r="KCO114" s="55"/>
      <c r="KCP114" s="51"/>
      <c r="KCQ114" s="51"/>
      <c r="KCR114" s="51"/>
      <c r="KCS114" s="56"/>
      <c r="KCT114" s="57"/>
      <c r="KCU114" s="57"/>
      <c r="KCV114" s="58"/>
      <c r="KCW114" s="49"/>
      <c r="KCX114" s="50"/>
      <c r="KCY114" s="49"/>
      <c r="KCZ114" s="109"/>
      <c r="KDA114" s="52"/>
      <c r="KDB114" s="52"/>
      <c r="KDC114" s="55"/>
      <c r="KDD114" s="55"/>
      <c r="KDE114" s="55"/>
      <c r="KDF114" s="51"/>
      <c r="KDG114" s="51"/>
      <c r="KDH114" s="51"/>
      <c r="KDI114" s="56"/>
      <c r="KDJ114" s="57"/>
      <c r="KDK114" s="57"/>
      <c r="KDL114" s="58"/>
      <c r="KDM114" s="49"/>
      <c r="KDN114" s="50"/>
      <c r="KDO114" s="49"/>
      <c r="KDP114" s="109"/>
      <c r="KDQ114" s="52"/>
      <c r="KDR114" s="52"/>
      <c r="KDS114" s="55"/>
      <c r="KDT114" s="55"/>
      <c r="KDU114" s="55"/>
      <c r="KDV114" s="51"/>
      <c r="KDW114" s="51"/>
      <c r="KDX114" s="51"/>
      <c r="KDY114" s="56"/>
      <c r="KDZ114" s="57"/>
      <c r="KEA114" s="57"/>
      <c r="KEB114" s="58"/>
      <c r="KEC114" s="49"/>
      <c r="KED114" s="50"/>
      <c r="KEE114" s="49"/>
      <c r="KEF114" s="109"/>
      <c r="KEG114" s="52"/>
      <c r="KEH114" s="52"/>
      <c r="KEI114" s="55"/>
      <c r="KEJ114" s="55"/>
      <c r="KEK114" s="55"/>
      <c r="KEL114" s="51"/>
      <c r="KEM114" s="51"/>
      <c r="KEN114" s="51"/>
      <c r="KEO114" s="56"/>
      <c r="KEP114" s="57"/>
      <c r="KEQ114" s="57"/>
      <c r="KER114" s="58"/>
      <c r="KES114" s="49"/>
      <c r="KET114" s="50"/>
      <c r="KEU114" s="49"/>
      <c r="KEV114" s="109"/>
      <c r="KEW114" s="52"/>
      <c r="KEX114" s="52"/>
      <c r="KEY114" s="55"/>
      <c r="KEZ114" s="55"/>
      <c r="KFA114" s="55"/>
      <c r="KFB114" s="51"/>
      <c r="KFC114" s="51"/>
      <c r="KFD114" s="51"/>
      <c r="KFE114" s="56"/>
      <c r="KFF114" s="57"/>
      <c r="KFG114" s="57"/>
      <c r="KFH114" s="58"/>
      <c r="KFI114" s="49"/>
      <c r="KFJ114" s="50"/>
      <c r="KFK114" s="49"/>
      <c r="KFL114" s="109"/>
      <c r="KFM114" s="52"/>
      <c r="KFN114" s="52"/>
      <c r="KFO114" s="55"/>
      <c r="KFP114" s="55"/>
      <c r="KFQ114" s="55"/>
      <c r="KFR114" s="51"/>
      <c r="KFS114" s="51"/>
      <c r="KFT114" s="51"/>
      <c r="KFU114" s="56"/>
      <c r="KFV114" s="57"/>
      <c r="KFW114" s="57"/>
      <c r="KFX114" s="58"/>
      <c r="KFY114" s="49"/>
      <c r="KFZ114" s="50"/>
      <c r="KGA114" s="49"/>
      <c r="KGB114" s="109"/>
      <c r="KGC114" s="52"/>
      <c r="KGD114" s="52"/>
      <c r="KGE114" s="55"/>
      <c r="KGF114" s="55"/>
      <c r="KGG114" s="55"/>
      <c r="KGH114" s="51"/>
      <c r="KGI114" s="51"/>
      <c r="KGJ114" s="51"/>
      <c r="KGK114" s="56"/>
      <c r="KGL114" s="57"/>
      <c r="KGM114" s="57"/>
      <c r="KGN114" s="58"/>
      <c r="KGO114" s="49"/>
      <c r="KGP114" s="50"/>
      <c r="KGQ114" s="49"/>
      <c r="KGR114" s="109"/>
      <c r="KGS114" s="52"/>
      <c r="KGT114" s="52"/>
      <c r="KGU114" s="55"/>
      <c r="KGV114" s="55"/>
      <c r="KGW114" s="55"/>
      <c r="KGX114" s="51"/>
      <c r="KGY114" s="51"/>
      <c r="KGZ114" s="51"/>
      <c r="KHA114" s="56"/>
      <c r="KHB114" s="57"/>
      <c r="KHC114" s="57"/>
      <c r="KHD114" s="58"/>
      <c r="KHE114" s="49"/>
      <c r="KHF114" s="50"/>
      <c r="KHG114" s="49"/>
      <c r="KHH114" s="109"/>
      <c r="KHI114" s="52"/>
      <c r="KHJ114" s="52"/>
      <c r="KHK114" s="55"/>
      <c r="KHL114" s="55"/>
      <c r="KHM114" s="55"/>
      <c r="KHN114" s="51"/>
      <c r="KHO114" s="51"/>
      <c r="KHP114" s="51"/>
      <c r="KHQ114" s="56"/>
      <c r="KHR114" s="57"/>
      <c r="KHS114" s="57"/>
      <c r="KHT114" s="58"/>
      <c r="KHU114" s="49"/>
      <c r="KHV114" s="50"/>
      <c r="KHW114" s="49"/>
      <c r="KHX114" s="109"/>
      <c r="KHY114" s="52"/>
      <c r="KHZ114" s="52"/>
      <c r="KIA114" s="55"/>
      <c r="KIB114" s="55"/>
      <c r="KIC114" s="55"/>
      <c r="KID114" s="51"/>
      <c r="KIE114" s="51"/>
      <c r="KIF114" s="51"/>
      <c r="KIG114" s="56"/>
      <c r="KIH114" s="57"/>
      <c r="KII114" s="57"/>
      <c r="KIJ114" s="58"/>
      <c r="KIK114" s="49"/>
      <c r="KIL114" s="50"/>
      <c r="KIM114" s="49"/>
      <c r="KIN114" s="109"/>
      <c r="KIO114" s="52"/>
      <c r="KIP114" s="52"/>
      <c r="KIQ114" s="55"/>
      <c r="KIR114" s="55"/>
      <c r="KIS114" s="55"/>
      <c r="KIT114" s="51"/>
      <c r="KIU114" s="51"/>
      <c r="KIV114" s="51"/>
      <c r="KIW114" s="56"/>
      <c r="KIX114" s="57"/>
      <c r="KIY114" s="57"/>
      <c r="KIZ114" s="58"/>
      <c r="KJA114" s="49"/>
      <c r="KJB114" s="50"/>
      <c r="KJC114" s="49"/>
      <c r="KJD114" s="109"/>
      <c r="KJE114" s="52"/>
      <c r="KJF114" s="52"/>
      <c r="KJG114" s="55"/>
      <c r="KJH114" s="55"/>
      <c r="KJI114" s="55"/>
      <c r="KJJ114" s="51"/>
      <c r="KJK114" s="51"/>
      <c r="KJL114" s="51"/>
      <c r="KJM114" s="56"/>
      <c r="KJN114" s="57"/>
      <c r="KJO114" s="57"/>
      <c r="KJP114" s="58"/>
      <c r="KJQ114" s="49"/>
      <c r="KJR114" s="50"/>
      <c r="KJS114" s="49"/>
      <c r="KJT114" s="109"/>
      <c r="KJU114" s="52"/>
      <c r="KJV114" s="52"/>
      <c r="KJW114" s="55"/>
      <c r="KJX114" s="55"/>
      <c r="KJY114" s="55"/>
      <c r="KJZ114" s="51"/>
      <c r="KKA114" s="51"/>
      <c r="KKB114" s="51"/>
      <c r="KKC114" s="56"/>
      <c r="KKD114" s="57"/>
      <c r="KKE114" s="57"/>
      <c r="KKF114" s="58"/>
      <c r="KKG114" s="49"/>
      <c r="KKH114" s="50"/>
      <c r="KKI114" s="49"/>
      <c r="KKJ114" s="109"/>
      <c r="KKK114" s="52"/>
      <c r="KKL114" s="52"/>
      <c r="KKM114" s="55"/>
      <c r="KKN114" s="55"/>
      <c r="KKO114" s="55"/>
      <c r="KKP114" s="51"/>
      <c r="KKQ114" s="51"/>
      <c r="KKR114" s="51"/>
      <c r="KKS114" s="56"/>
      <c r="KKT114" s="57"/>
      <c r="KKU114" s="57"/>
      <c r="KKV114" s="58"/>
      <c r="KKW114" s="49"/>
      <c r="KKX114" s="50"/>
      <c r="KKY114" s="49"/>
      <c r="KKZ114" s="109"/>
      <c r="KLA114" s="52"/>
      <c r="KLB114" s="52"/>
      <c r="KLC114" s="55"/>
      <c r="KLD114" s="55"/>
      <c r="KLE114" s="55"/>
      <c r="KLF114" s="51"/>
      <c r="KLG114" s="51"/>
      <c r="KLH114" s="51"/>
      <c r="KLI114" s="56"/>
      <c r="KLJ114" s="57"/>
      <c r="KLK114" s="57"/>
      <c r="KLL114" s="58"/>
      <c r="KLM114" s="49"/>
      <c r="KLN114" s="50"/>
      <c r="KLO114" s="49"/>
      <c r="KLP114" s="109"/>
      <c r="KLQ114" s="52"/>
      <c r="KLR114" s="52"/>
      <c r="KLS114" s="55"/>
      <c r="KLT114" s="55"/>
      <c r="KLU114" s="55"/>
      <c r="KLV114" s="51"/>
      <c r="KLW114" s="51"/>
      <c r="KLX114" s="51"/>
      <c r="KLY114" s="56"/>
      <c r="KLZ114" s="57"/>
      <c r="KMA114" s="57"/>
      <c r="KMB114" s="58"/>
      <c r="KMC114" s="49"/>
      <c r="KMD114" s="50"/>
      <c r="KME114" s="49"/>
      <c r="KMF114" s="109"/>
      <c r="KMG114" s="52"/>
      <c r="KMH114" s="52"/>
      <c r="KMI114" s="55"/>
      <c r="KMJ114" s="55"/>
      <c r="KMK114" s="55"/>
      <c r="KML114" s="51"/>
      <c r="KMM114" s="51"/>
      <c r="KMN114" s="51"/>
      <c r="KMO114" s="56"/>
      <c r="KMP114" s="57"/>
      <c r="KMQ114" s="57"/>
      <c r="KMR114" s="58"/>
      <c r="KMS114" s="49"/>
      <c r="KMT114" s="50"/>
      <c r="KMU114" s="49"/>
      <c r="KMV114" s="109"/>
      <c r="KMW114" s="52"/>
      <c r="KMX114" s="52"/>
      <c r="KMY114" s="55"/>
      <c r="KMZ114" s="55"/>
      <c r="KNA114" s="55"/>
      <c r="KNB114" s="51"/>
      <c r="KNC114" s="51"/>
      <c r="KND114" s="51"/>
      <c r="KNE114" s="56"/>
      <c r="KNF114" s="57"/>
      <c r="KNG114" s="57"/>
      <c r="KNH114" s="58"/>
      <c r="KNI114" s="49"/>
      <c r="KNJ114" s="50"/>
      <c r="KNK114" s="49"/>
      <c r="KNL114" s="109"/>
      <c r="KNM114" s="52"/>
      <c r="KNN114" s="52"/>
      <c r="KNO114" s="55"/>
      <c r="KNP114" s="55"/>
      <c r="KNQ114" s="55"/>
      <c r="KNR114" s="51"/>
      <c r="KNS114" s="51"/>
      <c r="KNT114" s="51"/>
      <c r="KNU114" s="56"/>
      <c r="KNV114" s="57"/>
      <c r="KNW114" s="57"/>
      <c r="KNX114" s="58"/>
      <c r="KNY114" s="49"/>
      <c r="KNZ114" s="50"/>
      <c r="KOA114" s="49"/>
      <c r="KOB114" s="109"/>
      <c r="KOC114" s="52"/>
      <c r="KOD114" s="52"/>
      <c r="KOE114" s="55"/>
      <c r="KOF114" s="55"/>
      <c r="KOG114" s="55"/>
      <c r="KOH114" s="51"/>
      <c r="KOI114" s="51"/>
      <c r="KOJ114" s="51"/>
      <c r="KOK114" s="56"/>
      <c r="KOL114" s="57"/>
      <c r="KOM114" s="57"/>
      <c r="KON114" s="58"/>
      <c r="KOO114" s="49"/>
      <c r="KOP114" s="50"/>
      <c r="KOQ114" s="49"/>
      <c r="KOR114" s="109"/>
      <c r="KOS114" s="52"/>
      <c r="KOT114" s="52"/>
      <c r="KOU114" s="55"/>
      <c r="KOV114" s="55"/>
      <c r="KOW114" s="55"/>
      <c r="KOX114" s="51"/>
      <c r="KOY114" s="51"/>
      <c r="KOZ114" s="51"/>
      <c r="KPA114" s="56"/>
      <c r="KPB114" s="57"/>
      <c r="KPC114" s="57"/>
      <c r="KPD114" s="58"/>
      <c r="KPE114" s="49"/>
      <c r="KPF114" s="50"/>
      <c r="KPG114" s="49"/>
      <c r="KPH114" s="109"/>
      <c r="KPI114" s="52"/>
      <c r="KPJ114" s="52"/>
      <c r="KPK114" s="55"/>
      <c r="KPL114" s="55"/>
      <c r="KPM114" s="55"/>
      <c r="KPN114" s="51"/>
      <c r="KPO114" s="51"/>
      <c r="KPP114" s="51"/>
      <c r="KPQ114" s="56"/>
      <c r="KPR114" s="57"/>
      <c r="KPS114" s="57"/>
      <c r="KPT114" s="58"/>
      <c r="KPU114" s="49"/>
      <c r="KPV114" s="50"/>
      <c r="KPW114" s="49"/>
      <c r="KPX114" s="109"/>
      <c r="KPY114" s="52"/>
      <c r="KPZ114" s="52"/>
      <c r="KQA114" s="55"/>
      <c r="KQB114" s="55"/>
      <c r="KQC114" s="55"/>
      <c r="KQD114" s="51"/>
      <c r="KQE114" s="51"/>
      <c r="KQF114" s="51"/>
      <c r="KQG114" s="56"/>
      <c r="KQH114" s="57"/>
      <c r="KQI114" s="57"/>
      <c r="KQJ114" s="58"/>
      <c r="KQK114" s="49"/>
      <c r="KQL114" s="50"/>
      <c r="KQM114" s="49"/>
      <c r="KQN114" s="109"/>
      <c r="KQO114" s="52"/>
      <c r="KQP114" s="52"/>
      <c r="KQQ114" s="55"/>
      <c r="KQR114" s="55"/>
      <c r="KQS114" s="55"/>
      <c r="KQT114" s="51"/>
      <c r="KQU114" s="51"/>
      <c r="KQV114" s="51"/>
      <c r="KQW114" s="56"/>
      <c r="KQX114" s="57"/>
      <c r="KQY114" s="57"/>
      <c r="KQZ114" s="58"/>
      <c r="KRA114" s="49"/>
      <c r="KRB114" s="50"/>
      <c r="KRC114" s="49"/>
      <c r="KRD114" s="109"/>
      <c r="KRE114" s="52"/>
      <c r="KRF114" s="52"/>
      <c r="KRG114" s="55"/>
      <c r="KRH114" s="55"/>
      <c r="KRI114" s="55"/>
      <c r="KRJ114" s="51"/>
      <c r="KRK114" s="51"/>
      <c r="KRL114" s="51"/>
      <c r="KRM114" s="56"/>
      <c r="KRN114" s="57"/>
      <c r="KRO114" s="57"/>
      <c r="KRP114" s="58"/>
      <c r="KRQ114" s="49"/>
      <c r="KRR114" s="50"/>
      <c r="KRS114" s="49"/>
      <c r="KRT114" s="109"/>
      <c r="KRU114" s="52"/>
      <c r="KRV114" s="52"/>
      <c r="KRW114" s="55"/>
      <c r="KRX114" s="55"/>
      <c r="KRY114" s="55"/>
      <c r="KRZ114" s="51"/>
      <c r="KSA114" s="51"/>
      <c r="KSB114" s="51"/>
      <c r="KSC114" s="56"/>
      <c r="KSD114" s="57"/>
      <c r="KSE114" s="57"/>
      <c r="KSF114" s="58"/>
      <c r="KSG114" s="49"/>
      <c r="KSH114" s="50"/>
      <c r="KSI114" s="49"/>
      <c r="KSJ114" s="109"/>
      <c r="KSK114" s="52"/>
      <c r="KSL114" s="52"/>
      <c r="KSM114" s="55"/>
      <c r="KSN114" s="55"/>
      <c r="KSO114" s="55"/>
      <c r="KSP114" s="51"/>
      <c r="KSQ114" s="51"/>
      <c r="KSR114" s="51"/>
      <c r="KSS114" s="56"/>
      <c r="KST114" s="57"/>
      <c r="KSU114" s="57"/>
      <c r="KSV114" s="58"/>
      <c r="KSW114" s="49"/>
      <c r="KSX114" s="50"/>
      <c r="KSY114" s="49"/>
      <c r="KSZ114" s="109"/>
      <c r="KTA114" s="52"/>
      <c r="KTB114" s="52"/>
      <c r="KTC114" s="55"/>
      <c r="KTD114" s="55"/>
      <c r="KTE114" s="55"/>
      <c r="KTF114" s="51"/>
      <c r="KTG114" s="51"/>
      <c r="KTH114" s="51"/>
      <c r="KTI114" s="56"/>
      <c r="KTJ114" s="57"/>
      <c r="KTK114" s="57"/>
      <c r="KTL114" s="58"/>
      <c r="KTM114" s="49"/>
      <c r="KTN114" s="50"/>
      <c r="KTO114" s="49"/>
      <c r="KTP114" s="109"/>
      <c r="KTQ114" s="52"/>
      <c r="KTR114" s="52"/>
      <c r="KTS114" s="55"/>
      <c r="KTT114" s="55"/>
      <c r="KTU114" s="55"/>
      <c r="KTV114" s="51"/>
      <c r="KTW114" s="51"/>
      <c r="KTX114" s="51"/>
      <c r="KTY114" s="56"/>
      <c r="KTZ114" s="57"/>
      <c r="KUA114" s="57"/>
      <c r="KUB114" s="58"/>
      <c r="KUC114" s="49"/>
      <c r="KUD114" s="50"/>
      <c r="KUE114" s="49"/>
      <c r="KUF114" s="109"/>
      <c r="KUG114" s="52"/>
      <c r="KUH114" s="52"/>
      <c r="KUI114" s="55"/>
      <c r="KUJ114" s="55"/>
      <c r="KUK114" s="55"/>
      <c r="KUL114" s="51"/>
      <c r="KUM114" s="51"/>
      <c r="KUN114" s="51"/>
      <c r="KUO114" s="56"/>
      <c r="KUP114" s="57"/>
      <c r="KUQ114" s="57"/>
      <c r="KUR114" s="58"/>
      <c r="KUS114" s="49"/>
      <c r="KUT114" s="50"/>
      <c r="KUU114" s="49"/>
      <c r="KUV114" s="109"/>
      <c r="KUW114" s="52"/>
      <c r="KUX114" s="52"/>
      <c r="KUY114" s="55"/>
      <c r="KUZ114" s="55"/>
      <c r="KVA114" s="55"/>
      <c r="KVB114" s="51"/>
      <c r="KVC114" s="51"/>
      <c r="KVD114" s="51"/>
      <c r="KVE114" s="56"/>
      <c r="KVF114" s="57"/>
      <c r="KVG114" s="57"/>
      <c r="KVH114" s="58"/>
      <c r="KVI114" s="49"/>
      <c r="KVJ114" s="50"/>
      <c r="KVK114" s="49"/>
      <c r="KVL114" s="109"/>
      <c r="KVM114" s="52"/>
      <c r="KVN114" s="52"/>
      <c r="KVO114" s="55"/>
      <c r="KVP114" s="55"/>
      <c r="KVQ114" s="55"/>
      <c r="KVR114" s="51"/>
      <c r="KVS114" s="51"/>
      <c r="KVT114" s="51"/>
      <c r="KVU114" s="56"/>
      <c r="KVV114" s="57"/>
      <c r="KVW114" s="57"/>
      <c r="KVX114" s="58"/>
      <c r="KVY114" s="49"/>
      <c r="KVZ114" s="50"/>
      <c r="KWA114" s="49"/>
      <c r="KWB114" s="109"/>
      <c r="KWC114" s="52"/>
      <c r="KWD114" s="52"/>
      <c r="KWE114" s="55"/>
      <c r="KWF114" s="55"/>
      <c r="KWG114" s="55"/>
      <c r="KWH114" s="51"/>
      <c r="KWI114" s="51"/>
      <c r="KWJ114" s="51"/>
      <c r="KWK114" s="56"/>
      <c r="KWL114" s="57"/>
      <c r="KWM114" s="57"/>
      <c r="KWN114" s="58"/>
      <c r="KWO114" s="49"/>
      <c r="KWP114" s="50"/>
      <c r="KWQ114" s="49"/>
      <c r="KWR114" s="109"/>
      <c r="KWS114" s="52"/>
      <c r="KWT114" s="52"/>
      <c r="KWU114" s="55"/>
      <c r="KWV114" s="55"/>
      <c r="KWW114" s="55"/>
      <c r="KWX114" s="51"/>
      <c r="KWY114" s="51"/>
      <c r="KWZ114" s="51"/>
      <c r="KXA114" s="56"/>
      <c r="KXB114" s="57"/>
      <c r="KXC114" s="57"/>
      <c r="KXD114" s="58"/>
      <c r="KXE114" s="49"/>
      <c r="KXF114" s="50"/>
      <c r="KXG114" s="49"/>
      <c r="KXH114" s="109"/>
      <c r="KXI114" s="52"/>
      <c r="KXJ114" s="52"/>
      <c r="KXK114" s="55"/>
      <c r="KXL114" s="55"/>
      <c r="KXM114" s="55"/>
      <c r="KXN114" s="51"/>
      <c r="KXO114" s="51"/>
      <c r="KXP114" s="51"/>
      <c r="KXQ114" s="56"/>
      <c r="KXR114" s="57"/>
      <c r="KXS114" s="57"/>
      <c r="KXT114" s="58"/>
      <c r="KXU114" s="49"/>
      <c r="KXV114" s="50"/>
      <c r="KXW114" s="49"/>
      <c r="KXX114" s="109"/>
      <c r="KXY114" s="52"/>
      <c r="KXZ114" s="52"/>
      <c r="KYA114" s="55"/>
      <c r="KYB114" s="55"/>
      <c r="KYC114" s="55"/>
      <c r="KYD114" s="51"/>
      <c r="KYE114" s="51"/>
      <c r="KYF114" s="51"/>
      <c r="KYG114" s="56"/>
      <c r="KYH114" s="57"/>
      <c r="KYI114" s="57"/>
      <c r="KYJ114" s="58"/>
      <c r="KYK114" s="49"/>
      <c r="KYL114" s="50"/>
      <c r="KYM114" s="49"/>
      <c r="KYN114" s="109"/>
      <c r="KYO114" s="52"/>
      <c r="KYP114" s="52"/>
      <c r="KYQ114" s="55"/>
      <c r="KYR114" s="55"/>
      <c r="KYS114" s="55"/>
      <c r="KYT114" s="51"/>
      <c r="KYU114" s="51"/>
      <c r="KYV114" s="51"/>
      <c r="KYW114" s="56"/>
      <c r="KYX114" s="57"/>
      <c r="KYY114" s="57"/>
      <c r="KYZ114" s="58"/>
      <c r="KZA114" s="49"/>
      <c r="KZB114" s="50"/>
      <c r="KZC114" s="49"/>
      <c r="KZD114" s="109"/>
      <c r="KZE114" s="52"/>
      <c r="KZF114" s="52"/>
      <c r="KZG114" s="55"/>
      <c r="KZH114" s="55"/>
      <c r="KZI114" s="55"/>
      <c r="KZJ114" s="51"/>
      <c r="KZK114" s="51"/>
      <c r="KZL114" s="51"/>
      <c r="KZM114" s="56"/>
      <c r="KZN114" s="57"/>
      <c r="KZO114" s="57"/>
      <c r="KZP114" s="58"/>
      <c r="KZQ114" s="49"/>
      <c r="KZR114" s="50"/>
      <c r="KZS114" s="49"/>
      <c r="KZT114" s="109"/>
      <c r="KZU114" s="52"/>
      <c r="KZV114" s="52"/>
      <c r="KZW114" s="55"/>
      <c r="KZX114" s="55"/>
      <c r="KZY114" s="55"/>
      <c r="KZZ114" s="51"/>
      <c r="LAA114" s="51"/>
      <c r="LAB114" s="51"/>
      <c r="LAC114" s="56"/>
      <c r="LAD114" s="57"/>
      <c r="LAE114" s="57"/>
      <c r="LAF114" s="58"/>
      <c r="LAG114" s="49"/>
      <c r="LAH114" s="50"/>
      <c r="LAI114" s="49"/>
      <c r="LAJ114" s="109"/>
      <c r="LAK114" s="52"/>
      <c r="LAL114" s="52"/>
      <c r="LAM114" s="55"/>
      <c r="LAN114" s="55"/>
      <c r="LAO114" s="55"/>
      <c r="LAP114" s="51"/>
      <c r="LAQ114" s="51"/>
      <c r="LAR114" s="51"/>
      <c r="LAS114" s="56"/>
      <c r="LAT114" s="57"/>
      <c r="LAU114" s="57"/>
      <c r="LAV114" s="58"/>
      <c r="LAW114" s="49"/>
      <c r="LAX114" s="50"/>
      <c r="LAY114" s="49"/>
      <c r="LAZ114" s="109"/>
      <c r="LBA114" s="52"/>
      <c r="LBB114" s="52"/>
      <c r="LBC114" s="55"/>
      <c r="LBD114" s="55"/>
      <c r="LBE114" s="55"/>
      <c r="LBF114" s="51"/>
      <c r="LBG114" s="51"/>
      <c r="LBH114" s="51"/>
      <c r="LBI114" s="56"/>
      <c r="LBJ114" s="57"/>
      <c r="LBK114" s="57"/>
      <c r="LBL114" s="58"/>
      <c r="LBM114" s="49"/>
      <c r="LBN114" s="50"/>
      <c r="LBO114" s="49"/>
      <c r="LBP114" s="109"/>
      <c r="LBQ114" s="52"/>
      <c r="LBR114" s="52"/>
      <c r="LBS114" s="55"/>
      <c r="LBT114" s="55"/>
      <c r="LBU114" s="55"/>
      <c r="LBV114" s="51"/>
      <c r="LBW114" s="51"/>
      <c r="LBX114" s="51"/>
      <c r="LBY114" s="56"/>
      <c r="LBZ114" s="57"/>
      <c r="LCA114" s="57"/>
      <c r="LCB114" s="58"/>
      <c r="LCC114" s="49"/>
      <c r="LCD114" s="50"/>
      <c r="LCE114" s="49"/>
      <c r="LCF114" s="109"/>
      <c r="LCG114" s="52"/>
      <c r="LCH114" s="52"/>
      <c r="LCI114" s="55"/>
      <c r="LCJ114" s="55"/>
      <c r="LCK114" s="55"/>
      <c r="LCL114" s="51"/>
      <c r="LCM114" s="51"/>
      <c r="LCN114" s="51"/>
      <c r="LCO114" s="56"/>
      <c r="LCP114" s="57"/>
      <c r="LCQ114" s="57"/>
      <c r="LCR114" s="58"/>
      <c r="LCS114" s="49"/>
      <c r="LCT114" s="50"/>
      <c r="LCU114" s="49"/>
      <c r="LCV114" s="109"/>
      <c r="LCW114" s="52"/>
      <c r="LCX114" s="52"/>
      <c r="LCY114" s="55"/>
      <c r="LCZ114" s="55"/>
      <c r="LDA114" s="55"/>
      <c r="LDB114" s="51"/>
      <c r="LDC114" s="51"/>
      <c r="LDD114" s="51"/>
      <c r="LDE114" s="56"/>
      <c r="LDF114" s="57"/>
      <c r="LDG114" s="57"/>
      <c r="LDH114" s="58"/>
      <c r="LDI114" s="49"/>
      <c r="LDJ114" s="50"/>
      <c r="LDK114" s="49"/>
      <c r="LDL114" s="109"/>
      <c r="LDM114" s="52"/>
      <c r="LDN114" s="52"/>
      <c r="LDO114" s="55"/>
      <c r="LDP114" s="55"/>
      <c r="LDQ114" s="55"/>
      <c r="LDR114" s="51"/>
      <c r="LDS114" s="51"/>
      <c r="LDT114" s="51"/>
      <c r="LDU114" s="56"/>
      <c r="LDV114" s="57"/>
      <c r="LDW114" s="57"/>
      <c r="LDX114" s="58"/>
      <c r="LDY114" s="49"/>
      <c r="LDZ114" s="50"/>
      <c r="LEA114" s="49"/>
      <c r="LEB114" s="109"/>
      <c r="LEC114" s="52"/>
      <c r="LED114" s="52"/>
      <c r="LEE114" s="55"/>
      <c r="LEF114" s="55"/>
      <c r="LEG114" s="55"/>
      <c r="LEH114" s="51"/>
      <c r="LEI114" s="51"/>
      <c r="LEJ114" s="51"/>
      <c r="LEK114" s="56"/>
      <c r="LEL114" s="57"/>
      <c r="LEM114" s="57"/>
      <c r="LEN114" s="58"/>
      <c r="LEO114" s="49"/>
      <c r="LEP114" s="50"/>
      <c r="LEQ114" s="49"/>
      <c r="LER114" s="109"/>
      <c r="LES114" s="52"/>
      <c r="LET114" s="52"/>
      <c r="LEU114" s="55"/>
      <c r="LEV114" s="55"/>
      <c r="LEW114" s="55"/>
      <c r="LEX114" s="51"/>
      <c r="LEY114" s="51"/>
      <c r="LEZ114" s="51"/>
      <c r="LFA114" s="56"/>
      <c r="LFB114" s="57"/>
      <c r="LFC114" s="57"/>
      <c r="LFD114" s="58"/>
      <c r="LFE114" s="49"/>
      <c r="LFF114" s="50"/>
      <c r="LFG114" s="49"/>
      <c r="LFH114" s="109"/>
      <c r="LFI114" s="52"/>
      <c r="LFJ114" s="52"/>
      <c r="LFK114" s="55"/>
      <c r="LFL114" s="55"/>
      <c r="LFM114" s="55"/>
      <c r="LFN114" s="51"/>
      <c r="LFO114" s="51"/>
      <c r="LFP114" s="51"/>
      <c r="LFQ114" s="56"/>
      <c r="LFR114" s="57"/>
      <c r="LFS114" s="57"/>
      <c r="LFT114" s="58"/>
      <c r="LFU114" s="49"/>
      <c r="LFV114" s="50"/>
      <c r="LFW114" s="49"/>
      <c r="LFX114" s="109"/>
      <c r="LFY114" s="52"/>
      <c r="LFZ114" s="52"/>
      <c r="LGA114" s="55"/>
      <c r="LGB114" s="55"/>
      <c r="LGC114" s="55"/>
      <c r="LGD114" s="51"/>
      <c r="LGE114" s="51"/>
      <c r="LGF114" s="51"/>
      <c r="LGG114" s="56"/>
      <c r="LGH114" s="57"/>
      <c r="LGI114" s="57"/>
      <c r="LGJ114" s="58"/>
      <c r="LGK114" s="49"/>
      <c r="LGL114" s="50"/>
      <c r="LGM114" s="49"/>
      <c r="LGN114" s="109"/>
      <c r="LGO114" s="52"/>
      <c r="LGP114" s="52"/>
      <c r="LGQ114" s="55"/>
      <c r="LGR114" s="55"/>
      <c r="LGS114" s="55"/>
      <c r="LGT114" s="51"/>
      <c r="LGU114" s="51"/>
      <c r="LGV114" s="51"/>
      <c r="LGW114" s="56"/>
      <c r="LGX114" s="57"/>
      <c r="LGY114" s="57"/>
      <c r="LGZ114" s="58"/>
      <c r="LHA114" s="49"/>
      <c r="LHB114" s="50"/>
      <c r="LHC114" s="49"/>
      <c r="LHD114" s="109"/>
      <c r="LHE114" s="52"/>
      <c r="LHF114" s="52"/>
      <c r="LHG114" s="55"/>
      <c r="LHH114" s="55"/>
      <c r="LHI114" s="55"/>
      <c r="LHJ114" s="51"/>
      <c r="LHK114" s="51"/>
      <c r="LHL114" s="51"/>
      <c r="LHM114" s="56"/>
      <c r="LHN114" s="57"/>
      <c r="LHO114" s="57"/>
      <c r="LHP114" s="58"/>
      <c r="LHQ114" s="49"/>
      <c r="LHR114" s="50"/>
      <c r="LHS114" s="49"/>
      <c r="LHT114" s="109"/>
      <c r="LHU114" s="52"/>
      <c r="LHV114" s="52"/>
      <c r="LHW114" s="55"/>
      <c r="LHX114" s="55"/>
      <c r="LHY114" s="55"/>
      <c r="LHZ114" s="51"/>
      <c r="LIA114" s="51"/>
      <c r="LIB114" s="51"/>
      <c r="LIC114" s="56"/>
      <c r="LID114" s="57"/>
      <c r="LIE114" s="57"/>
      <c r="LIF114" s="58"/>
      <c r="LIG114" s="49"/>
      <c r="LIH114" s="50"/>
      <c r="LII114" s="49"/>
      <c r="LIJ114" s="109"/>
      <c r="LIK114" s="52"/>
      <c r="LIL114" s="52"/>
      <c r="LIM114" s="55"/>
      <c r="LIN114" s="55"/>
      <c r="LIO114" s="55"/>
      <c r="LIP114" s="51"/>
      <c r="LIQ114" s="51"/>
      <c r="LIR114" s="51"/>
      <c r="LIS114" s="56"/>
      <c r="LIT114" s="57"/>
      <c r="LIU114" s="57"/>
      <c r="LIV114" s="58"/>
      <c r="LIW114" s="49"/>
      <c r="LIX114" s="50"/>
      <c r="LIY114" s="49"/>
      <c r="LIZ114" s="109"/>
      <c r="LJA114" s="52"/>
      <c r="LJB114" s="52"/>
      <c r="LJC114" s="55"/>
      <c r="LJD114" s="55"/>
      <c r="LJE114" s="55"/>
      <c r="LJF114" s="51"/>
      <c r="LJG114" s="51"/>
      <c r="LJH114" s="51"/>
      <c r="LJI114" s="56"/>
      <c r="LJJ114" s="57"/>
      <c r="LJK114" s="57"/>
      <c r="LJL114" s="58"/>
      <c r="LJM114" s="49"/>
      <c r="LJN114" s="50"/>
      <c r="LJO114" s="49"/>
      <c r="LJP114" s="109"/>
      <c r="LJQ114" s="52"/>
      <c r="LJR114" s="52"/>
      <c r="LJS114" s="55"/>
      <c r="LJT114" s="55"/>
      <c r="LJU114" s="55"/>
      <c r="LJV114" s="51"/>
      <c r="LJW114" s="51"/>
      <c r="LJX114" s="51"/>
      <c r="LJY114" s="56"/>
      <c r="LJZ114" s="57"/>
      <c r="LKA114" s="57"/>
      <c r="LKB114" s="58"/>
      <c r="LKC114" s="49"/>
      <c r="LKD114" s="50"/>
      <c r="LKE114" s="49"/>
      <c r="LKF114" s="109"/>
      <c r="LKG114" s="52"/>
      <c r="LKH114" s="52"/>
      <c r="LKI114" s="55"/>
      <c r="LKJ114" s="55"/>
      <c r="LKK114" s="55"/>
      <c r="LKL114" s="51"/>
      <c r="LKM114" s="51"/>
      <c r="LKN114" s="51"/>
      <c r="LKO114" s="56"/>
      <c r="LKP114" s="57"/>
      <c r="LKQ114" s="57"/>
      <c r="LKR114" s="58"/>
      <c r="LKS114" s="49"/>
      <c r="LKT114" s="50"/>
      <c r="LKU114" s="49"/>
      <c r="LKV114" s="109"/>
      <c r="LKW114" s="52"/>
      <c r="LKX114" s="52"/>
      <c r="LKY114" s="55"/>
      <c r="LKZ114" s="55"/>
      <c r="LLA114" s="55"/>
      <c r="LLB114" s="51"/>
      <c r="LLC114" s="51"/>
      <c r="LLD114" s="51"/>
      <c r="LLE114" s="56"/>
      <c r="LLF114" s="57"/>
      <c r="LLG114" s="57"/>
      <c r="LLH114" s="58"/>
      <c r="LLI114" s="49"/>
      <c r="LLJ114" s="50"/>
      <c r="LLK114" s="49"/>
      <c r="LLL114" s="109"/>
      <c r="LLM114" s="52"/>
      <c r="LLN114" s="52"/>
      <c r="LLO114" s="55"/>
      <c r="LLP114" s="55"/>
      <c r="LLQ114" s="55"/>
      <c r="LLR114" s="51"/>
      <c r="LLS114" s="51"/>
      <c r="LLT114" s="51"/>
      <c r="LLU114" s="56"/>
      <c r="LLV114" s="57"/>
      <c r="LLW114" s="57"/>
      <c r="LLX114" s="58"/>
      <c r="LLY114" s="49"/>
      <c r="LLZ114" s="50"/>
      <c r="LMA114" s="49"/>
      <c r="LMB114" s="109"/>
      <c r="LMC114" s="52"/>
      <c r="LMD114" s="52"/>
      <c r="LME114" s="55"/>
      <c r="LMF114" s="55"/>
      <c r="LMG114" s="55"/>
      <c r="LMH114" s="51"/>
      <c r="LMI114" s="51"/>
      <c r="LMJ114" s="51"/>
      <c r="LMK114" s="56"/>
      <c r="LML114" s="57"/>
      <c r="LMM114" s="57"/>
      <c r="LMN114" s="58"/>
      <c r="LMO114" s="49"/>
      <c r="LMP114" s="50"/>
      <c r="LMQ114" s="49"/>
      <c r="LMR114" s="109"/>
      <c r="LMS114" s="52"/>
      <c r="LMT114" s="52"/>
      <c r="LMU114" s="55"/>
      <c r="LMV114" s="55"/>
      <c r="LMW114" s="55"/>
      <c r="LMX114" s="51"/>
      <c r="LMY114" s="51"/>
      <c r="LMZ114" s="51"/>
      <c r="LNA114" s="56"/>
      <c r="LNB114" s="57"/>
      <c r="LNC114" s="57"/>
      <c r="LND114" s="58"/>
      <c r="LNE114" s="49"/>
      <c r="LNF114" s="50"/>
      <c r="LNG114" s="49"/>
      <c r="LNH114" s="109"/>
      <c r="LNI114" s="52"/>
      <c r="LNJ114" s="52"/>
      <c r="LNK114" s="55"/>
      <c r="LNL114" s="55"/>
      <c r="LNM114" s="55"/>
      <c r="LNN114" s="51"/>
      <c r="LNO114" s="51"/>
      <c r="LNP114" s="51"/>
      <c r="LNQ114" s="56"/>
      <c r="LNR114" s="57"/>
      <c r="LNS114" s="57"/>
      <c r="LNT114" s="58"/>
      <c r="LNU114" s="49"/>
      <c r="LNV114" s="50"/>
      <c r="LNW114" s="49"/>
      <c r="LNX114" s="109"/>
      <c r="LNY114" s="52"/>
      <c r="LNZ114" s="52"/>
      <c r="LOA114" s="55"/>
      <c r="LOB114" s="55"/>
      <c r="LOC114" s="55"/>
      <c r="LOD114" s="51"/>
      <c r="LOE114" s="51"/>
      <c r="LOF114" s="51"/>
      <c r="LOG114" s="56"/>
      <c r="LOH114" s="57"/>
      <c r="LOI114" s="57"/>
      <c r="LOJ114" s="58"/>
      <c r="LOK114" s="49"/>
      <c r="LOL114" s="50"/>
      <c r="LOM114" s="49"/>
      <c r="LON114" s="109"/>
      <c r="LOO114" s="52"/>
      <c r="LOP114" s="52"/>
      <c r="LOQ114" s="55"/>
      <c r="LOR114" s="55"/>
      <c r="LOS114" s="55"/>
      <c r="LOT114" s="51"/>
      <c r="LOU114" s="51"/>
      <c r="LOV114" s="51"/>
      <c r="LOW114" s="56"/>
      <c r="LOX114" s="57"/>
      <c r="LOY114" s="57"/>
      <c r="LOZ114" s="58"/>
      <c r="LPA114" s="49"/>
      <c r="LPB114" s="50"/>
      <c r="LPC114" s="49"/>
      <c r="LPD114" s="109"/>
      <c r="LPE114" s="52"/>
      <c r="LPF114" s="52"/>
      <c r="LPG114" s="55"/>
      <c r="LPH114" s="55"/>
      <c r="LPI114" s="55"/>
      <c r="LPJ114" s="51"/>
      <c r="LPK114" s="51"/>
      <c r="LPL114" s="51"/>
      <c r="LPM114" s="56"/>
      <c r="LPN114" s="57"/>
      <c r="LPO114" s="57"/>
      <c r="LPP114" s="58"/>
      <c r="LPQ114" s="49"/>
      <c r="LPR114" s="50"/>
      <c r="LPS114" s="49"/>
      <c r="LPT114" s="109"/>
      <c r="LPU114" s="52"/>
      <c r="LPV114" s="52"/>
      <c r="LPW114" s="55"/>
      <c r="LPX114" s="55"/>
      <c r="LPY114" s="55"/>
      <c r="LPZ114" s="51"/>
      <c r="LQA114" s="51"/>
      <c r="LQB114" s="51"/>
      <c r="LQC114" s="56"/>
      <c r="LQD114" s="57"/>
      <c r="LQE114" s="57"/>
      <c r="LQF114" s="58"/>
      <c r="LQG114" s="49"/>
      <c r="LQH114" s="50"/>
      <c r="LQI114" s="49"/>
      <c r="LQJ114" s="109"/>
      <c r="LQK114" s="52"/>
      <c r="LQL114" s="52"/>
      <c r="LQM114" s="55"/>
      <c r="LQN114" s="55"/>
      <c r="LQO114" s="55"/>
      <c r="LQP114" s="51"/>
      <c r="LQQ114" s="51"/>
      <c r="LQR114" s="51"/>
      <c r="LQS114" s="56"/>
      <c r="LQT114" s="57"/>
      <c r="LQU114" s="57"/>
      <c r="LQV114" s="58"/>
      <c r="LQW114" s="49"/>
      <c r="LQX114" s="50"/>
      <c r="LQY114" s="49"/>
      <c r="LQZ114" s="109"/>
      <c r="LRA114" s="52"/>
      <c r="LRB114" s="52"/>
      <c r="LRC114" s="55"/>
      <c r="LRD114" s="55"/>
      <c r="LRE114" s="55"/>
      <c r="LRF114" s="51"/>
      <c r="LRG114" s="51"/>
      <c r="LRH114" s="51"/>
      <c r="LRI114" s="56"/>
      <c r="LRJ114" s="57"/>
      <c r="LRK114" s="57"/>
      <c r="LRL114" s="58"/>
      <c r="LRM114" s="49"/>
      <c r="LRN114" s="50"/>
      <c r="LRO114" s="49"/>
      <c r="LRP114" s="109"/>
      <c r="LRQ114" s="52"/>
      <c r="LRR114" s="52"/>
      <c r="LRS114" s="55"/>
      <c r="LRT114" s="55"/>
      <c r="LRU114" s="55"/>
      <c r="LRV114" s="51"/>
      <c r="LRW114" s="51"/>
      <c r="LRX114" s="51"/>
      <c r="LRY114" s="56"/>
      <c r="LRZ114" s="57"/>
      <c r="LSA114" s="57"/>
      <c r="LSB114" s="58"/>
      <c r="LSC114" s="49"/>
      <c r="LSD114" s="50"/>
      <c r="LSE114" s="49"/>
      <c r="LSF114" s="109"/>
      <c r="LSG114" s="52"/>
      <c r="LSH114" s="52"/>
      <c r="LSI114" s="55"/>
      <c r="LSJ114" s="55"/>
      <c r="LSK114" s="55"/>
      <c r="LSL114" s="51"/>
      <c r="LSM114" s="51"/>
      <c r="LSN114" s="51"/>
      <c r="LSO114" s="56"/>
      <c r="LSP114" s="57"/>
      <c r="LSQ114" s="57"/>
      <c r="LSR114" s="58"/>
      <c r="LSS114" s="49"/>
      <c r="LST114" s="50"/>
      <c r="LSU114" s="49"/>
      <c r="LSV114" s="109"/>
      <c r="LSW114" s="52"/>
      <c r="LSX114" s="52"/>
      <c r="LSY114" s="55"/>
      <c r="LSZ114" s="55"/>
      <c r="LTA114" s="55"/>
      <c r="LTB114" s="51"/>
      <c r="LTC114" s="51"/>
      <c r="LTD114" s="51"/>
      <c r="LTE114" s="56"/>
      <c r="LTF114" s="57"/>
      <c r="LTG114" s="57"/>
      <c r="LTH114" s="58"/>
      <c r="LTI114" s="49"/>
      <c r="LTJ114" s="50"/>
      <c r="LTK114" s="49"/>
      <c r="LTL114" s="109"/>
      <c r="LTM114" s="52"/>
      <c r="LTN114" s="52"/>
      <c r="LTO114" s="55"/>
      <c r="LTP114" s="55"/>
      <c r="LTQ114" s="55"/>
      <c r="LTR114" s="51"/>
      <c r="LTS114" s="51"/>
      <c r="LTT114" s="51"/>
      <c r="LTU114" s="56"/>
      <c r="LTV114" s="57"/>
      <c r="LTW114" s="57"/>
      <c r="LTX114" s="58"/>
      <c r="LTY114" s="49"/>
      <c r="LTZ114" s="50"/>
      <c r="LUA114" s="49"/>
      <c r="LUB114" s="109"/>
      <c r="LUC114" s="52"/>
      <c r="LUD114" s="52"/>
      <c r="LUE114" s="55"/>
      <c r="LUF114" s="55"/>
      <c r="LUG114" s="55"/>
      <c r="LUH114" s="51"/>
      <c r="LUI114" s="51"/>
      <c r="LUJ114" s="51"/>
      <c r="LUK114" s="56"/>
      <c r="LUL114" s="57"/>
      <c r="LUM114" s="57"/>
      <c r="LUN114" s="58"/>
      <c r="LUO114" s="49"/>
      <c r="LUP114" s="50"/>
      <c r="LUQ114" s="49"/>
      <c r="LUR114" s="109"/>
      <c r="LUS114" s="52"/>
      <c r="LUT114" s="52"/>
      <c r="LUU114" s="55"/>
      <c r="LUV114" s="55"/>
      <c r="LUW114" s="55"/>
      <c r="LUX114" s="51"/>
      <c r="LUY114" s="51"/>
      <c r="LUZ114" s="51"/>
      <c r="LVA114" s="56"/>
      <c r="LVB114" s="57"/>
      <c r="LVC114" s="57"/>
      <c r="LVD114" s="58"/>
      <c r="LVE114" s="49"/>
      <c r="LVF114" s="50"/>
      <c r="LVG114" s="49"/>
      <c r="LVH114" s="109"/>
      <c r="LVI114" s="52"/>
      <c r="LVJ114" s="52"/>
      <c r="LVK114" s="55"/>
      <c r="LVL114" s="55"/>
      <c r="LVM114" s="55"/>
      <c r="LVN114" s="51"/>
      <c r="LVO114" s="51"/>
      <c r="LVP114" s="51"/>
      <c r="LVQ114" s="56"/>
      <c r="LVR114" s="57"/>
      <c r="LVS114" s="57"/>
      <c r="LVT114" s="58"/>
      <c r="LVU114" s="49"/>
      <c r="LVV114" s="50"/>
      <c r="LVW114" s="49"/>
      <c r="LVX114" s="109"/>
      <c r="LVY114" s="52"/>
      <c r="LVZ114" s="52"/>
      <c r="LWA114" s="55"/>
      <c r="LWB114" s="55"/>
      <c r="LWC114" s="55"/>
      <c r="LWD114" s="51"/>
      <c r="LWE114" s="51"/>
      <c r="LWF114" s="51"/>
      <c r="LWG114" s="56"/>
      <c r="LWH114" s="57"/>
      <c r="LWI114" s="57"/>
      <c r="LWJ114" s="58"/>
      <c r="LWK114" s="49"/>
      <c r="LWL114" s="50"/>
      <c r="LWM114" s="49"/>
      <c r="LWN114" s="109"/>
      <c r="LWO114" s="52"/>
      <c r="LWP114" s="52"/>
      <c r="LWQ114" s="55"/>
      <c r="LWR114" s="55"/>
      <c r="LWS114" s="55"/>
      <c r="LWT114" s="51"/>
      <c r="LWU114" s="51"/>
      <c r="LWV114" s="51"/>
      <c r="LWW114" s="56"/>
      <c r="LWX114" s="57"/>
      <c r="LWY114" s="57"/>
      <c r="LWZ114" s="58"/>
      <c r="LXA114" s="49"/>
      <c r="LXB114" s="50"/>
      <c r="LXC114" s="49"/>
      <c r="LXD114" s="109"/>
      <c r="LXE114" s="52"/>
      <c r="LXF114" s="52"/>
      <c r="LXG114" s="55"/>
      <c r="LXH114" s="55"/>
      <c r="LXI114" s="55"/>
      <c r="LXJ114" s="51"/>
      <c r="LXK114" s="51"/>
      <c r="LXL114" s="51"/>
      <c r="LXM114" s="56"/>
      <c r="LXN114" s="57"/>
      <c r="LXO114" s="57"/>
      <c r="LXP114" s="58"/>
      <c r="LXQ114" s="49"/>
      <c r="LXR114" s="50"/>
      <c r="LXS114" s="49"/>
      <c r="LXT114" s="109"/>
      <c r="LXU114" s="52"/>
      <c r="LXV114" s="52"/>
      <c r="LXW114" s="55"/>
      <c r="LXX114" s="55"/>
      <c r="LXY114" s="55"/>
      <c r="LXZ114" s="51"/>
      <c r="LYA114" s="51"/>
      <c r="LYB114" s="51"/>
      <c r="LYC114" s="56"/>
      <c r="LYD114" s="57"/>
      <c r="LYE114" s="57"/>
      <c r="LYF114" s="58"/>
      <c r="LYG114" s="49"/>
      <c r="LYH114" s="50"/>
      <c r="LYI114" s="49"/>
      <c r="LYJ114" s="109"/>
      <c r="LYK114" s="52"/>
      <c r="LYL114" s="52"/>
      <c r="LYM114" s="55"/>
      <c r="LYN114" s="55"/>
      <c r="LYO114" s="55"/>
      <c r="LYP114" s="51"/>
      <c r="LYQ114" s="51"/>
      <c r="LYR114" s="51"/>
      <c r="LYS114" s="56"/>
      <c r="LYT114" s="57"/>
      <c r="LYU114" s="57"/>
      <c r="LYV114" s="58"/>
      <c r="LYW114" s="49"/>
      <c r="LYX114" s="50"/>
      <c r="LYY114" s="49"/>
      <c r="LYZ114" s="109"/>
      <c r="LZA114" s="52"/>
      <c r="LZB114" s="52"/>
      <c r="LZC114" s="55"/>
      <c r="LZD114" s="55"/>
      <c r="LZE114" s="55"/>
      <c r="LZF114" s="51"/>
      <c r="LZG114" s="51"/>
      <c r="LZH114" s="51"/>
      <c r="LZI114" s="56"/>
      <c r="LZJ114" s="57"/>
      <c r="LZK114" s="57"/>
      <c r="LZL114" s="58"/>
      <c r="LZM114" s="49"/>
      <c r="LZN114" s="50"/>
      <c r="LZO114" s="49"/>
      <c r="LZP114" s="109"/>
      <c r="LZQ114" s="52"/>
      <c r="LZR114" s="52"/>
      <c r="LZS114" s="55"/>
      <c r="LZT114" s="55"/>
      <c r="LZU114" s="55"/>
      <c r="LZV114" s="51"/>
      <c r="LZW114" s="51"/>
      <c r="LZX114" s="51"/>
      <c r="LZY114" s="56"/>
      <c r="LZZ114" s="57"/>
      <c r="MAA114" s="57"/>
      <c r="MAB114" s="58"/>
      <c r="MAC114" s="49"/>
      <c r="MAD114" s="50"/>
      <c r="MAE114" s="49"/>
      <c r="MAF114" s="109"/>
      <c r="MAG114" s="52"/>
      <c r="MAH114" s="52"/>
      <c r="MAI114" s="55"/>
      <c r="MAJ114" s="55"/>
      <c r="MAK114" s="55"/>
      <c r="MAL114" s="51"/>
      <c r="MAM114" s="51"/>
      <c r="MAN114" s="51"/>
      <c r="MAO114" s="56"/>
      <c r="MAP114" s="57"/>
      <c r="MAQ114" s="57"/>
      <c r="MAR114" s="58"/>
      <c r="MAS114" s="49"/>
      <c r="MAT114" s="50"/>
      <c r="MAU114" s="49"/>
      <c r="MAV114" s="109"/>
      <c r="MAW114" s="52"/>
      <c r="MAX114" s="52"/>
      <c r="MAY114" s="55"/>
      <c r="MAZ114" s="55"/>
      <c r="MBA114" s="55"/>
      <c r="MBB114" s="51"/>
      <c r="MBC114" s="51"/>
      <c r="MBD114" s="51"/>
      <c r="MBE114" s="56"/>
      <c r="MBF114" s="57"/>
      <c r="MBG114" s="57"/>
      <c r="MBH114" s="58"/>
      <c r="MBI114" s="49"/>
      <c r="MBJ114" s="50"/>
      <c r="MBK114" s="49"/>
      <c r="MBL114" s="109"/>
      <c r="MBM114" s="52"/>
      <c r="MBN114" s="52"/>
      <c r="MBO114" s="55"/>
      <c r="MBP114" s="55"/>
      <c r="MBQ114" s="55"/>
      <c r="MBR114" s="51"/>
      <c r="MBS114" s="51"/>
      <c r="MBT114" s="51"/>
      <c r="MBU114" s="56"/>
      <c r="MBV114" s="57"/>
      <c r="MBW114" s="57"/>
      <c r="MBX114" s="58"/>
      <c r="MBY114" s="49"/>
      <c r="MBZ114" s="50"/>
      <c r="MCA114" s="49"/>
      <c r="MCB114" s="109"/>
      <c r="MCC114" s="52"/>
      <c r="MCD114" s="52"/>
      <c r="MCE114" s="55"/>
      <c r="MCF114" s="55"/>
      <c r="MCG114" s="55"/>
      <c r="MCH114" s="51"/>
      <c r="MCI114" s="51"/>
      <c r="MCJ114" s="51"/>
      <c r="MCK114" s="56"/>
      <c r="MCL114" s="57"/>
      <c r="MCM114" s="57"/>
      <c r="MCN114" s="58"/>
      <c r="MCO114" s="49"/>
      <c r="MCP114" s="50"/>
      <c r="MCQ114" s="49"/>
      <c r="MCR114" s="109"/>
      <c r="MCS114" s="52"/>
      <c r="MCT114" s="52"/>
      <c r="MCU114" s="55"/>
      <c r="MCV114" s="55"/>
      <c r="MCW114" s="55"/>
      <c r="MCX114" s="51"/>
      <c r="MCY114" s="51"/>
      <c r="MCZ114" s="51"/>
      <c r="MDA114" s="56"/>
      <c r="MDB114" s="57"/>
      <c r="MDC114" s="57"/>
      <c r="MDD114" s="58"/>
      <c r="MDE114" s="49"/>
      <c r="MDF114" s="50"/>
      <c r="MDG114" s="49"/>
      <c r="MDH114" s="109"/>
      <c r="MDI114" s="52"/>
      <c r="MDJ114" s="52"/>
      <c r="MDK114" s="55"/>
      <c r="MDL114" s="55"/>
      <c r="MDM114" s="55"/>
      <c r="MDN114" s="51"/>
      <c r="MDO114" s="51"/>
      <c r="MDP114" s="51"/>
      <c r="MDQ114" s="56"/>
      <c r="MDR114" s="57"/>
      <c r="MDS114" s="57"/>
      <c r="MDT114" s="58"/>
      <c r="MDU114" s="49"/>
      <c r="MDV114" s="50"/>
      <c r="MDW114" s="49"/>
      <c r="MDX114" s="109"/>
      <c r="MDY114" s="52"/>
      <c r="MDZ114" s="52"/>
      <c r="MEA114" s="55"/>
      <c r="MEB114" s="55"/>
      <c r="MEC114" s="55"/>
      <c r="MED114" s="51"/>
      <c r="MEE114" s="51"/>
      <c r="MEF114" s="51"/>
      <c r="MEG114" s="56"/>
      <c r="MEH114" s="57"/>
      <c r="MEI114" s="57"/>
      <c r="MEJ114" s="58"/>
      <c r="MEK114" s="49"/>
      <c r="MEL114" s="50"/>
      <c r="MEM114" s="49"/>
      <c r="MEN114" s="109"/>
      <c r="MEO114" s="52"/>
      <c r="MEP114" s="52"/>
      <c r="MEQ114" s="55"/>
      <c r="MER114" s="55"/>
      <c r="MES114" s="55"/>
      <c r="MET114" s="51"/>
      <c r="MEU114" s="51"/>
      <c r="MEV114" s="51"/>
      <c r="MEW114" s="56"/>
      <c r="MEX114" s="57"/>
      <c r="MEY114" s="57"/>
      <c r="MEZ114" s="58"/>
      <c r="MFA114" s="49"/>
      <c r="MFB114" s="50"/>
      <c r="MFC114" s="49"/>
      <c r="MFD114" s="109"/>
      <c r="MFE114" s="52"/>
      <c r="MFF114" s="52"/>
      <c r="MFG114" s="55"/>
      <c r="MFH114" s="55"/>
      <c r="MFI114" s="55"/>
      <c r="MFJ114" s="51"/>
      <c r="MFK114" s="51"/>
      <c r="MFL114" s="51"/>
      <c r="MFM114" s="56"/>
      <c r="MFN114" s="57"/>
      <c r="MFO114" s="57"/>
      <c r="MFP114" s="58"/>
      <c r="MFQ114" s="49"/>
      <c r="MFR114" s="50"/>
      <c r="MFS114" s="49"/>
      <c r="MFT114" s="109"/>
      <c r="MFU114" s="52"/>
      <c r="MFV114" s="52"/>
      <c r="MFW114" s="55"/>
      <c r="MFX114" s="55"/>
      <c r="MFY114" s="55"/>
      <c r="MFZ114" s="51"/>
      <c r="MGA114" s="51"/>
      <c r="MGB114" s="51"/>
      <c r="MGC114" s="56"/>
      <c r="MGD114" s="57"/>
      <c r="MGE114" s="57"/>
      <c r="MGF114" s="58"/>
      <c r="MGG114" s="49"/>
      <c r="MGH114" s="50"/>
      <c r="MGI114" s="49"/>
      <c r="MGJ114" s="109"/>
      <c r="MGK114" s="52"/>
      <c r="MGL114" s="52"/>
      <c r="MGM114" s="55"/>
      <c r="MGN114" s="55"/>
      <c r="MGO114" s="55"/>
      <c r="MGP114" s="51"/>
      <c r="MGQ114" s="51"/>
      <c r="MGR114" s="51"/>
      <c r="MGS114" s="56"/>
      <c r="MGT114" s="57"/>
      <c r="MGU114" s="57"/>
      <c r="MGV114" s="58"/>
      <c r="MGW114" s="49"/>
      <c r="MGX114" s="50"/>
      <c r="MGY114" s="49"/>
      <c r="MGZ114" s="109"/>
      <c r="MHA114" s="52"/>
      <c r="MHB114" s="52"/>
      <c r="MHC114" s="55"/>
      <c r="MHD114" s="55"/>
      <c r="MHE114" s="55"/>
      <c r="MHF114" s="51"/>
      <c r="MHG114" s="51"/>
      <c r="MHH114" s="51"/>
      <c r="MHI114" s="56"/>
      <c r="MHJ114" s="57"/>
      <c r="MHK114" s="57"/>
      <c r="MHL114" s="58"/>
      <c r="MHM114" s="49"/>
      <c r="MHN114" s="50"/>
      <c r="MHO114" s="49"/>
      <c r="MHP114" s="109"/>
      <c r="MHQ114" s="52"/>
      <c r="MHR114" s="52"/>
      <c r="MHS114" s="55"/>
      <c r="MHT114" s="55"/>
      <c r="MHU114" s="55"/>
      <c r="MHV114" s="51"/>
      <c r="MHW114" s="51"/>
      <c r="MHX114" s="51"/>
      <c r="MHY114" s="56"/>
      <c r="MHZ114" s="57"/>
      <c r="MIA114" s="57"/>
      <c r="MIB114" s="58"/>
      <c r="MIC114" s="49"/>
      <c r="MID114" s="50"/>
      <c r="MIE114" s="49"/>
      <c r="MIF114" s="109"/>
      <c r="MIG114" s="52"/>
      <c r="MIH114" s="52"/>
      <c r="MII114" s="55"/>
      <c r="MIJ114" s="55"/>
      <c r="MIK114" s="55"/>
      <c r="MIL114" s="51"/>
      <c r="MIM114" s="51"/>
      <c r="MIN114" s="51"/>
      <c r="MIO114" s="56"/>
      <c r="MIP114" s="57"/>
      <c r="MIQ114" s="57"/>
      <c r="MIR114" s="58"/>
      <c r="MIS114" s="49"/>
      <c r="MIT114" s="50"/>
      <c r="MIU114" s="49"/>
      <c r="MIV114" s="109"/>
      <c r="MIW114" s="52"/>
      <c r="MIX114" s="52"/>
      <c r="MIY114" s="55"/>
      <c r="MIZ114" s="55"/>
      <c r="MJA114" s="55"/>
      <c r="MJB114" s="51"/>
      <c r="MJC114" s="51"/>
      <c r="MJD114" s="51"/>
      <c r="MJE114" s="56"/>
      <c r="MJF114" s="57"/>
      <c r="MJG114" s="57"/>
      <c r="MJH114" s="58"/>
      <c r="MJI114" s="49"/>
      <c r="MJJ114" s="50"/>
      <c r="MJK114" s="49"/>
      <c r="MJL114" s="109"/>
      <c r="MJM114" s="52"/>
      <c r="MJN114" s="52"/>
      <c r="MJO114" s="55"/>
      <c r="MJP114" s="55"/>
      <c r="MJQ114" s="55"/>
      <c r="MJR114" s="51"/>
      <c r="MJS114" s="51"/>
      <c r="MJT114" s="51"/>
      <c r="MJU114" s="56"/>
      <c r="MJV114" s="57"/>
      <c r="MJW114" s="57"/>
      <c r="MJX114" s="58"/>
      <c r="MJY114" s="49"/>
      <c r="MJZ114" s="50"/>
      <c r="MKA114" s="49"/>
      <c r="MKB114" s="109"/>
      <c r="MKC114" s="52"/>
      <c r="MKD114" s="52"/>
      <c r="MKE114" s="55"/>
      <c r="MKF114" s="55"/>
      <c r="MKG114" s="55"/>
      <c r="MKH114" s="51"/>
      <c r="MKI114" s="51"/>
      <c r="MKJ114" s="51"/>
      <c r="MKK114" s="56"/>
      <c r="MKL114" s="57"/>
      <c r="MKM114" s="57"/>
      <c r="MKN114" s="58"/>
      <c r="MKO114" s="49"/>
      <c r="MKP114" s="50"/>
      <c r="MKQ114" s="49"/>
      <c r="MKR114" s="109"/>
      <c r="MKS114" s="52"/>
      <c r="MKT114" s="52"/>
      <c r="MKU114" s="55"/>
      <c r="MKV114" s="55"/>
      <c r="MKW114" s="55"/>
      <c r="MKX114" s="51"/>
      <c r="MKY114" s="51"/>
      <c r="MKZ114" s="51"/>
      <c r="MLA114" s="56"/>
      <c r="MLB114" s="57"/>
      <c r="MLC114" s="57"/>
      <c r="MLD114" s="58"/>
      <c r="MLE114" s="49"/>
      <c r="MLF114" s="50"/>
      <c r="MLG114" s="49"/>
      <c r="MLH114" s="109"/>
      <c r="MLI114" s="52"/>
      <c r="MLJ114" s="52"/>
      <c r="MLK114" s="55"/>
      <c r="MLL114" s="55"/>
      <c r="MLM114" s="55"/>
      <c r="MLN114" s="51"/>
      <c r="MLO114" s="51"/>
      <c r="MLP114" s="51"/>
      <c r="MLQ114" s="56"/>
      <c r="MLR114" s="57"/>
      <c r="MLS114" s="57"/>
      <c r="MLT114" s="58"/>
      <c r="MLU114" s="49"/>
      <c r="MLV114" s="50"/>
      <c r="MLW114" s="49"/>
      <c r="MLX114" s="109"/>
      <c r="MLY114" s="52"/>
      <c r="MLZ114" s="52"/>
      <c r="MMA114" s="55"/>
      <c r="MMB114" s="55"/>
      <c r="MMC114" s="55"/>
      <c r="MMD114" s="51"/>
      <c r="MME114" s="51"/>
      <c r="MMF114" s="51"/>
      <c r="MMG114" s="56"/>
      <c r="MMH114" s="57"/>
      <c r="MMI114" s="57"/>
      <c r="MMJ114" s="58"/>
      <c r="MMK114" s="49"/>
      <c r="MML114" s="50"/>
      <c r="MMM114" s="49"/>
      <c r="MMN114" s="109"/>
      <c r="MMO114" s="52"/>
      <c r="MMP114" s="52"/>
      <c r="MMQ114" s="55"/>
      <c r="MMR114" s="55"/>
      <c r="MMS114" s="55"/>
      <c r="MMT114" s="51"/>
      <c r="MMU114" s="51"/>
      <c r="MMV114" s="51"/>
      <c r="MMW114" s="56"/>
      <c r="MMX114" s="57"/>
      <c r="MMY114" s="57"/>
      <c r="MMZ114" s="58"/>
      <c r="MNA114" s="49"/>
      <c r="MNB114" s="50"/>
      <c r="MNC114" s="49"/>
      <c r="MND114" s="109"/>
      <c r="MNE114" s="52"/>
      <c r="MNF114" s="52"/>
      <c r="MNG114" s="55"/>
      <c r="MNH114" s="55"/>
      <c r="MNI114" s="55"/>
      <c r="MNJ114" s="51"/>
      <c r="MNK114" s="51"/>
      <c r="MNL114" s="51"/>
      <c r="MNM114" s="56"/>
      <c r="MNN114" s="57"/>
      <c r="MNO114" s="57"/>
      <c r="MNP114" s="58"/>
      <c r="MNQ114" s="49"/>
      <c r="MNR114" s="50"/>
      <c r="MNS114" s="49"/>
      <c r="MNT114" s="109"/>
      <c r="MNU114" s="52"/>
      <c r="MNV114" s="52"/>
      <c r="MNW114" s="55"/>
      <c r="MNX114" s="55"/>
      <c r="MNY114" s="55"/>
      <c r="MNZ114" s="51"/>
      <c r="MOA114" s="51"/>
      <c r="MOB114" s="51"/>
      <c r="MOC114" s="56"/>
      <c r="MOD114" s="57"/>
      <c r="MOE114" s="57"/>
      <c r="MOF114" s="58"/>
      <c r="MOG114" s="49"/>
      <c r="MOH114" s="50"/>
      <c r="MOI114" s="49"/>
      <c r="MOJ114" s="109"/>
      <c r="MOK114" s="52"/>
      <c r="MOL114" s="52"/>
      <c r="MOM114" s="55"/>
      <c r="MON114" s="55"/>
      <c r="MOO114" s="55"/>
      <c r="MOP114" s="51"/>
      <c r="MOQ114" s="51"/>
      <c r="MOR114" s="51"/>
      <c r="MOS114" s="56"/>
      <c r="MOT114" s="57"/>
      <c r="MOU114" s="57"/>
      <c r="MOV114" s="58"/>
      <c r="MOW114" s="49"/>
      <c r="MOX114" s="50"/>
      <c r="MOY114" s="49"/>
      <c r="MOZ114" s="109"/>
      <c r="MPA114" s="52"/>
      <c r="MPB114" s="52"/>
      <c r="MPC114" s="55"/>
      <c r="MPD114" s="55"/>
      <c r="MPE114" s="55"/>
      <c r="MPF114" s="51"/>
      <c r="MPG114" s="51"/>
      <c r="MPH114" s="51"/>
      <c r="MPI114" s="56"/>
      <c r="MPJ114" s="57"/>
      <c r="MPK114" s="57"/>
      <c r="MPL114" s="58"/>
      <c r="MPM114" s="49"/>
      <c r="MPN114" s="50"/>
      <c r="MPO114" s="49"/>
      <c r="MPP114" s="109"/>
      <c r="MPQ114" s="52"/>
      <c r="MPR114" s="52"/>
      <c r="MPS114" s="55"/>
      <c r="MPT114" s="55"/>
      <c r="MPU114" s="55"/>
      <c r="MPV114" s="51"/>
      <c r="MPW114" s="51"/>
      <c r="MPX114" s="51"/>
      <c r="MPY114" s="56"/>
      <c r="MPZ114" s="57"/>
      <c r="MQA114" s="57"/>
      <c r="MQB114" s="58"/>
      <c r="MQC114" s="49"/>
      <c r="MQD114" s="50"/>
      <c r="MQE114" s="49"/>
      <c r="MQF114" s="109"/>
      <c r="MQG114" s="52"/>
      <c r="MQH114" s="52"/>
      <c r="MQI114" s="55"/>
      <c r="MQJ114" s="55"/>
      <c r="MQK114" s="55"/>
      <c r="MQL114" s="51"/>
      <c r="MQM114" s="51"/>
      <c r="MQN114" s="51"/>
      <c r="MQO114" s="56"/>
      <c r="MQP114" s="57"/>
      <c r="MQQ114" s="57"/>
      <c r="MQR114" s="58"/>
      <c r="MQS114" s="49"/>
      <c r="MQT114" s="50"/>
      <c r="MQU114" s="49"/>
      <c r="MQV114" s="109"/>
      <c r="MQW114" s="52"/>
      <c r="MQX114" s="52"/>
      <c r="MQY114" s="55"/>
      <c r="MQZ114" s="55"/>
      <c r="MRA114" s="55"/>
      <c r="MRB114" s="51"/>
      <c r="MRC114" s="51"/>
      <c r="MRD114" s="51"/>
      <c r="MRE114" s="56"/>
      <c r="MRF114" s="57"/>
      <c r="MRG114" s="57"/>
      <c r="MRH114" s="58"/>
      <c r="MRI114" s="49"/>
      <c r="MRJ114" s="50"/>
      <c r="MRK114" s="49"/>
      <c r="MRL114" s="109"/>
      <c r="MRM114" s="52"/>
      <c r="MRN114" s="52"/>
      <c r="MRO114" s="55"/>
      <c r="MRP114" s="55"/>
      <c r="MRQ114" s="55"/>
      <c r="MRR114" s="51"/>
      <c r="MRS114" s="51"/>
      <c r="MRT114" s="51"/>
      <c r="MRU114" s="56"/>
      <c r="MRV114" s="57"/>
      <c r="MRW114" s="57"/>
      <c r="MRX114" s="58"/>
      <c r="MRY114" s="49"/>
      <c r="MRZ114" s="50"/>
      <c r="MSA114" s="49"/>
      <c r="MSB114" s="109"/>
      <c r="MSC114" s="52"/>
      <c r="MSD114" s="52"/>
      <c r="MSE114" s="55"/>
      <c r="MSF114" s="55"/>
      <c r="MSG114" s="55"/>
      <c r="MSH114" s="51"/>
      <c r="MSI114" s="51"/>
      <c r="MSJ114" s="51"/>
      <c r="MSK114" s="56"/>
      <c r="MSL114" s="57"/>
      <c r="MSM114" s="57"/>
      <c r="MSN114" s="58"/>
      <c r="MSO114" s="49"/>
      <c r="MSP114" s="50"/>
      <c r="MSQ114" s="49"/>
      <c r="MSR114" s="109"/>
      <c r="MSS114" s="52"/>
      <c r="MST114" s="52"/>
      <c r="MSU114" s="55"/>
      <c r="MSV114" s="55"/>
      <c r="MSW114" s="55"/>
      <c r="MSX114" s="51"/>
      <c r="MSY114" s="51"/>
      <c r="MSZ114" s="51"/>
      <c r="MTA114" s="56"/>
      <c r="MTB114" s="57"/>
      <c r="MTC114" s="57"/>
      <c r="MTD114" s="58"/>
      <c r="MTE114" s="49"/>
      <c r="MTF114" s="50"/>
      <c r="MTG114" s="49"/>
      <c r="MTH114" s="109"/>
      <c r="MTI114" s="52"/>
      <c r="MTJ114" s="52"/>
      <c r="MTK114" s="55"/>
      <c r="MTL114" s="55"/>
      <c r="MTM114" s="55"/>
      <c r="MTN114" s="51"/>
      <c r="MTO114" s="51"/>
      <c r="MTP114" s="51"/>
      <c r="MTQ114" s="56"/>
      <c r="MTR114" s="57"/>
      <c r="MTS114" s="57"/>
      <c r="MTT114" s="58"/>
      <c r="MTU114" s="49"/>
      <c r="MTV114" s="50"/>
      <c r="MTW114" s="49"/>
      <c r="MTX114" s="109"/>
      <c r="MTY114" s="52"/>
      <c r="MTZ114" s="52"/>
      <c r="MUA114" s="55"/>
      <c r="MUB114" s="55"/>
      <c r="MUC114" s="55"/>
      <c r="MUD114" s="51"/>
      <c r="MUE114" s="51"/>
      <c r="MUF114" s="51"/>
      <c r="MUG114" s="56"/>
      <c r="MUH114" s="57"/>
      <c r="MUI114" s="57"/>
      <c r="MUJ114" s="58"/>
      <c r="MUK114" s="49"/>
      <c r="MUL114" s="50"/>
      <c r="MUM114" s="49"/>
      <c r="MUN114" s="109"/>
      <c r="MUO114" s="52"/>
      <c r="MUP114" s="52"/>
      <c r="MUQ114" s="55"/>
      <c r="MUR114" s="55"/>
      <c r="MUS114" s="55"/>
      <c r="MUT114" s="51"/>
      <c r="MUU114" s="51"/>
      <c r="MUV114" s="51"/>
      <c r="MUW114" s="56"/>
      <c r="MUX114" s="57"/>
      <c r="MUY114" s="57"/>
      <c r="MUZ114" s="58"/>
      <c r="MVA114" s="49"/>
      <c r="MVB114" s="50"/>
      <c r="MVC114" s="49"/>
      <c r="MVD114" s="109"/>
      <c r="MVE114" s="52"/>
      <c r="MVF114" s="52"/>
      <c r="MVG114" s="55"/>
      <c r="MVH114" s="55"/>
      <c r="MVI114" s="55"/>
      <c r="MVJ114" s="51"/>
      <c r="MVK114" s="51"/>
      <c r="MVL114" s="51"/>
      <c r="MVM114" s="56"/>
      <c r="MVN114" s="57"/>
      <c r="MVO114" s="57"/>
      <c r="MVP114" s="58"/>
      <c r="MVQ114" s="49"/>
      <c r="MVR114" s="50"/>
      <c r="MVS114" s="49"/>
      <c r="MVT114" s="109"/>
      <c r="MVU114" s="52"/>
      <c r="MVV114" s="52"/>
      <c r="MVW114" s="55"/>
      <c r="MVX114" s="55"/>
      <c r="MVY114" s="55"/>
      <c r="MVZ114" s="51"/>
      <c r="MWA114" s="51"/>
      <c r="MWB114" s="51"/>
      <c r="MWC114" s="56"/>
      <c r="MWD114" s="57"/>
      <c r="MWE114" s="57"/>
      <c r="MWF114" s="58"/>
      <c r="MWG114" s="49"/>
      <c r="MWH114" s="50"/>
      <c r="MWI114" s="49"/>
      <c r="MWJ114" s="109"/>
      <c r="MWK114" s="52"/>
      <c r="MWL114" s="52"/>
      <c r="MWM114" s="55"/>
      <c r="MWN114" s="55"/>
      <c r="MWO114" s="55"/>
      <c r="MWP114" s="51"/>
      <c r="MWQ114" s="51"/>
      <c r="MWR114" s="51"/>
      <c r="MWS114" s="56"/>
      <c r="MWT114" s="57"/>
      <c r="MWU114" s="57"/>
      <c r="MWV114" s="58"/>
      <c r="MWW114" s="49"/>
      <c r="MWX114" s="50"/>
      <c r="MWY114" s="49"/>
      <c r="MWZ114" s="109"/>
      <c r="MXA114" s="52"/>
      <c r="MXB114" s="52"/>
      <c r="MXC114" s="55"/>
      <c r="MXD114" s="55"/>
      <c r="MXE114" s="55"/>
      <c r="MXF114" s="51"/>
      <c r="MXG114" s="51"/>
      <c r="MXH114" s="51"/>
      <c r="MXI114" s="56"/>
      <c r="MXJ114" s="57"/>
      <c r="MXK114" s="57"/>
      <c r="MXL114" s="58"/>
      <c r="MXM114" s="49"/>
      <c r="MXN114" s="50"/>
      <c r="MXO114" s="49"/>
      <c r="MXP114" s="109"/>
      <c r="MXQ114" s="52"/>
      <c r="MXR114" s="52"/>
      <c r="MXS114" s="55"/>
      <c r="MXT114" s="55"/>
      <c r="MXU114" s="55"/>
      <c r="MXV114" s="51"/>
      <c r="MXW114" s="51"/>
      <c r="MXX114" s="51"/>
      <c r="MXY114" s="56"/>
      <c r="MXZ114" s="57"/>
      <c r="MYA114" s="57"/>
      <c r="MYB114" s="58"/>
      <c r="MYC114" s="49"/>
      <c r="MYD114" s="50"/>
      <c r="MYE114" s="49"/>
      <c r="MYF114" s="109"/>
      <c r="MYG114" s="52"/>
      <c r="MYH114" s="52"/>
      <c r="MYI114" s="55"/>
      <c r="MYJ114" s="55"/>
      <c r="MYK114" s="55"/>
      <c r="MYL114" s="51"/>
      <c r="MYM114" s="51"/>
      <c r="MYN114" s="51"/>
      <c r="MYO114" s="56"/>
      <c r="MYP114" s="57"/>
      <c r="MYQ114" s="57"/>
      <c r="MYR114" s="58"/>
      <c r="MYS114" s="49"/>
      <c r="MYT114" s="50"/>
      <c r="MYU114" s="49"/>
      <c r="MYV114" s="109"/>
      <c r="MYW114" s="52"/>
      <c r="MYX114" s="52"/>
      <c r="MYY114" s="55"/>
      <c r="MYZ114" s="55"/>
      <c r="MZA114" s="55"/>
      <c r="MZB114" s="51"/>
      <c r="MZC114" s="51"/>
      <c r="MZD114" s="51"/>
      <c r="MZE114" s="56"/>
      <c r="MZF114" s="57"/>
      <c r="MZG114" s="57"/>
      <c r="MZH114" s="58"/>
      <c r="MZI114" s="49"/>
      <c r="MZJ114" s="50"/>
      <c r="MZK114" s="49"/>
      <c r="MZL114" s="109"/>
      <c r="MZM114" s="52"/>
      <c r="MZN114" s="52"/>
      <c r="MZO114" s="55"/>
      <c r="MZP114" s="55"/>
      <c r="MZQ114" s="55"/>
      <c r="MZR114" s="51"/>
      <c r="MZS114" s="51"/>
      <c r="MZT114" s="51"/>
      <c r="MZU114" s="56"/>
      <c r="MZV114" s="57"/>
      <c r="MZW114" s="57"/>
      <c r="MZX114" s="58"/>
      <c r="MZY114" s="49"/>
      <c r="MZZ114" s="50"/>
      <c r="NAA114" s="49"/>
      <c r="NAB114" s="109"/>
      <c r="NAC114" s="52"/>
      <c r="NAD114" s="52"/>
      <c r="NAE114" s="55"/>
      <c r="NAF114" s="55"/>
      <c r="NAG114" s="55"/>
      <c r="NAH114" s="51"/>
      <c r="NAI114" s="51"/>
      <c r="NAJ114" s="51"/>
      <c r="NAK114" s="56"/>
      <c r="NAL114" s="57"/>
      <c r="NAM114" s="57"/>
      <c r="NAN114" s="58"/>
      <c r="NAO114" s="49"/>
      <c r="NAP114" s="50"/>
      <c r="NAQ114" s="49"/>
      <c r="NAR114" s="109"/>
      <c r="NAS114" s="52"/>
      <c r="NAT114" s="52"/>
      <c r="NAU114" s="55"/>
      <c r="NAV114" s="55"/>
      <c r="NAW114" s="55"/>
      <c r="NAX114" s="51"/>
      <c r="NAY114" s="51"/>
      <c r="NAZ114" s="51"/>
      <c r="NBA114" s="56"/>
      <c r="NBB114" s="57"/>
      <c r="NBC114" s="57"/>
      <c r="NBD114" s="58"/>
      <c r="NBE114" s="49"/>
      <c r="NBF114" s="50"/>
      <c r="NBG114" s="49"/>
      <c r="NBH114" s="109"/>
      <c r="NBI114" s="52"/>
      <c r="NBJ114" s="52"/>
      <c r="NBK114" s="55"/>
      <c r="NBL114" s="55"/>
      <c r="NBM114" s="55"/>
      <c r="NBN114" s="51"/>
      <c r="NBO114" s="51"/>
      <c r="NBP114" s="51"/>
      <c r="NBQ114" s="56"/>
      <c r="NBR114" s="57"/>
      <c r="NBS114" s="57"/>
      <c r="NBT114" s="58"/>
      <c r="NBU114" s="49"/>
      <c r="NBV114" s="50"/>
      <c r="NBW114" s="49"/>
      <c r="NBX114" s="109"/>
      <c r="NBY114" s="52"/>
      <c r="NBZ114" s="52"/>
      <c r="NCA114" s="55"/>
      <c r="NCB114" s="55"/>
      <c r="NCC114" s="55"/>
      <c r="NCD114" s="51"/>
      <c r="NCE114" s="51"/>
      <c r="NCF114" s="51"/>
      <c r="NCG114" s="56"/>
      <c r="NCH114" s="57"/>
      <c r="NCI114" s="57"/>
      <c r="NCJ114" s="58"/>
      <c r="NCK114" s="49"/>
      <c r="NCL114" s="50"/>
      <c r="NCM114" s="49"/>
      <c r="NCN114" s="109"/>
      <c r="NCO114" s="52"/>
      <c r="NCP114" s="52"/>
      <c r="NCQ114" s="55"/>
      <c r="NCR114" s="55"/>
      <c r="NCS114" s="55"/>
      <c r="NCT114" s="51"/>
      <c r="NCU114" s="51"/>
      <c r="NCV114" s="51"/>
      <c r="NCW114" s="56"/>
      <c r="NCX114" s="57"/>
      <c r="NCY114" s="57"/>
      <c r="NCZ114" s="58"/>
      <c r="NDA114" s="49"/>
      <c r="NDB114" s="50"/>
      <c r="NDC114" s="49"/>
      <c r="NDD114" s="109"/>
      <c r="NDE114" s="52"/>
      <c r="NDF114" s="52"/>
      <c r="NDG114" s="55"/>
      <c r="NDH114" s="55"/>
      <c r="NDI114" s="55"/>
      <c r="NDJ114" s="51"/>
      <c r="NDK114" s="51"/>
      <c r="NDL114" s="51"/>
      <c r="NDM114" s="56"/>
      <c r="NDN114" s="57"/>
      <c r="NDO114" s="57"/>
      <c r="NDP114" s="58"/>
      <c r="NDQ114" s="49"/>
      <c r="NDR114" s="50"/>
      <c r="NDS114" s="49"/>
      <c r="NDT114" s="109"/>
      <c r="NDU114" s="52"/>
      <c r="NDV114" s="52"/>
      <c r="NDW114" s="55"/>
      <c r="NDX114" s="55"/>
      <c r="NDY114" s="55"/>
      <c r="NDZ114" s="51"/>
      <c r="NEA114" s="51"/>
      <c r="NEB114" s="51"/>
      <c r="NEC114" s="56"/>
      <c r="NED114" s="57"/>
      <c r="NEE114" s="57"/>
      <c r="NEF114" s="58"/>
      <c r="NEG114" s="49"/>
      <c r="NEH114" s="50"/>
      <c r="NEI114" s="49"/>
      <c r="NEJ114" s="109"/>
      <c r="NEK114" s="52"/>
      <c r="NEL114" s="52"/>
      <c r="NEM114" s="55"/>
      <c r="NEN114" s="55"/>
      <c r="NEO114" s="55"/>
      <c r="NEP114" s="51"/>
      <c r="NEQ114" s="51"/>
      <c r="NER114" s="51"/>
      <c r="NES114" s="56"/>
      <c r="NET114" s="57"/>
      <c r="NEU114" s="57"/>
      <c r="NEV114" s="58"/>
      <c r="NEW114" s="49"/>
      <c r="NEX114" s="50"/>
      <c r="NEY114" s="49"/>
      <c r="NEZ114" s="109"/>
      <c r="NFA114" s="52"/>
      <c r="NFB114" s="52"/>
      <c r="NFC114" s="55"/>
      <c r="NFD114" s="55"/>
      <c r="NFE114" s="55"/>
      <c r="NFF114" s="51"/>
      <c r="NFG114" s="51"/>
      <c r="NFH114" s="51"/>
      <c r="NFI114" s="56"/>
      <c r="NFJ114" s="57"/>
      <c r="NFK114" s="57"/>
      <c r="NFL114" s="58"/>
      <c r="NFM114" s="49"/>
      <c r="NFN114" s="50"/>
      <c r="NFO114" s="49"/>
      <c r="NFP114" s="109"/>
      <c r="NFQ114" s="52"/>
      <c r="NFR114" s="52"/>
      <c r="NFS114" s="55"/>
      <c r="NFT114" s="55"/>
      <c r="NFU114" s="55"/>
      <c r="NFV114" s="51"/>
      <c r="NFW114" s="51"/>
      <c r="NFX114" s="51"/>
      <c r="NFY114" s="56"/>
      <c r="NFZ114" s="57"/>
      <c r="NGA114" s="57"/>
      <c r="NGB114" s="58"/>
      <c r="NGC114" s="49"/>
      <c r="NGD114" s="50"/>
      <c r="NGE114" s="49"/>
      <c r="NGF114" s="109"/>
      <c r="NGG114" s="52"/>
      <c r="NGH114" s="52"/>
      <c r="NGI114" s="55"/>
      <c r="NGJ114" s="55"/>
      <c r="NGK114" s="55"/>
      <c r="NGL114" s="51"/>
      <c r="NGM114" s="51"/>
      <c r="NGN114" s="51"/>
      <c r="NGO114" s="56"/>
      <c r="NGP114" s="57"/>
      <c r="NGQ114" s="57"/>
      <c r="NGR114" s="58"/>
      <c r="NGS114" s="49"/>
      <c r="NGT114" s="50"/>
      <c r="NGU114" s="49"/>
      <c r="NGV114" s="109"/>
      <c r="NGW114" s="52"/>
      <c r="NGX114" s="52"/>
      <c r="NGY114" s="55"/>
      <c r="NGZ114" s="55"/>
      <c r="NHA114" s="55"/>
      <c r="NHB114" s="51"/>
      <c r="NHC114" s="51"/>
      <c r="NHD114" s="51"/>
      <c r="NHE114" s="56"/>
      <c r="NHF114" s="57"/>
      <c r="NHG114" s="57"/>
      <c r="NHH114" s="58"/>
      <c r="NHI114" s="49"/>
      <c r="NHJ114" s="50"/>
      <c r="NHK114" s="49"/>
      <c r="NHL114" s="109"/>
      <c r="NHM114" s="52"/>
      <c r="NHN114" s="52"/>
      <c r="NHO114" s="55"/>
      <c r="NHP114" s="55"/>
      <c r="NHQ114" s="55"/>
      <c r="NHR114" s="51"/>
      <c r="NHS114" s="51"/>
      <c r="NHT114" s="51"/>
      <c r="NHU114" s="56"/>
      <c r="NHV114" s="57"/>
      <c r="NHW114" s="57"/>
      <c r="NHX114" s="58"/>
      <c r="NHY114" s="49"/>
      <c r="NHZ114" s="50"/>
      <c r="NIA114" s="49"/>
      <c r="NIB114" s="109"/>
      <c r="NIC114" s="52"/>
      <c r="NID114" s="52"/>
      <c r="NIE114" s="55"/>
      <c r="NIF114" s="55"/>
      <c r="NIG114" s="55"/>
      <c r="NIH114" s="51"/>
      <c r="NII114" s="51"/>
      <c r="NIJ114" s="51"/>
      <c r="NIK114" s="56"/>
      <c r="NIL114" s="57"/>
      <c r="NIM114" s="57"/>
      <c r="NIN114" s="58"/>
      <c r="NIO114" s="49"/>
      <c r="NIP114" s="50"/>
      <c r="NIQ114" s="49"/>
      <c r="NIR114" s="109"/>
      <c r="NIS114" s="52"/>
      <c r="NIT114" s="52"/>
      <c r="NIU114" s="55"/>
      <c r="NIV114" s="55"/>
      <c r="NIW114" s="55"/>
      <c r="NIX114" s="51"/>
      <c r="NIY114" s="51"/>
      <c r="NIZ114" s="51"/>
      <c r="NJA114" s="56"/>
      <c r="NJB114" s="57"/>
      <c r="NJC114" s="57"/>
      <c r="NJD114" s="58"/>
      <c r="NJE114" s="49"/>
      <c r="NJF114" s="50"/>
      <c r="NJG114" s="49"/>
      <c r="NJH114" s="109"/>
      <c r="NJI114" s="52"/>
      <c r="NJJ114" s="52"/>
      <c r="NJK114" s="55"/>
      <c r="NJL114" s="55"/>
      <c r="NJM114" s="55"/>
      <c r="NJN114" s="51"/>
      <c r="NJO114" s="51"/>
      <c r="NJP114" s="51"/>
      <c r="NJQ114" s="56"/>
      <c r="NJR114" s="57"/>
      <c r="NJS114" s="57"/>
      <c r="NJT114" s="58"/>
      <c r="NJU114" s="49"/>
      <c r="NJV114" s="50"/>
      <c r="NJW114" s="49"/>
      <c r="NJX114" s="109"/>
      <c r="NJY114" s="52"/>
      <c r="NJZ114" s="52"/>
      <c r="NKA114" s="55"/>
      <c r="NKB114" s="55"/>
      <c r="NKC114" s="55"/>
      <c r="NKD114" s="51"/>
      <c r="NKE114" s="51"/>
      <c r="NKF114" s="51"/>
      <c r="NKG114" s="56"/>
      <c r="NKH114" s="57"/>
      <c r="NKI114" s="57"/>
      <c r="NKJ114" s="58"/>
      <c r="NKK114" s="49"/>
      <c r="NKL114" s="50"/>
      <c r="NKM114" s="49"/>
      <c r="NKN114" s="109"/>
      <c r="NKO114" s="52"/>
      <c r="NKP114" s="52"/>
      <c r="NKQ114" s="55"/>
      <c r="NKR114" s="55"/>
      <c r="NKS114" s="55"/>
      <c r="NKT114" s="51"/>
      <c r="NKU114" s="51"/>
      <c r="NKV114" s="51"/>
      <c r="NKW114" s="56"/>
      <c r="NKX114" s="57"/>
      <c r="NKY114" s="57"/>
      <c r="NKZ114" s="58"/>
      <c r="NLA114" s="49"/>
      <c r="NLB114" s="50"/>
      <c r="NLC114" s="49"/>
      <c r="NLD114" s="109"/>
      <c r="NLE114" s="52"/>
      <c r="NLF114" s="52"/>
      <c r="NLG114" s="55"/>
      <c r="NLH114" s="55"/>
      <c r="NLI114" s="55"/>
      <c r="NLJ114" s="51"/>
      <c r="NLK114" s="51"/>
      <c r="NLL114" s="51"/>
      <c r="NLM114" s="56"/>
      <c r="NLN114" s="57"/>
      <c r="NLO114" s="57"/>
      <c r="NLP114" s="58"/>
      <c r="NLQ114" s="49"/>
      <c r="NLR114" s="50"/>
      <c r="NLS114" s="49"/>
      <c r="NLT114" s="109"/>
      <c r="NLU114" s="52"/>
      <c r="NLV114" s="52"/>
      <c r="NLW114" s="55"/>
      <c r="NLX114" s="55"/>
      <c r="NLY114" s="55"/>
      <c r="NLZ114" s="51"/>
      <c r="NMA114" s="51"/>
      <c r="NMB114" s="51"/>
      <c r="NMC114" s="56"/>
      <c r="NMD114" s="57"/>
      <c r="NME114" s="57"/>
      <c r="NMF114" s="58"/>
      <c r="NMG114" s="49"/>
      <c r="NMH114" s="50"/>
      <c r="NMI114" s="49"/>
      <c r="NMJ114" s="109"/>
      <c r="NMK114" s="52"/>
      <c r="NML114" s="52"/>
      <c r="NMM114" s="55"/>
      <c r="NMN114" s="55"/>
      <c r="NMO114" s="55"/>
      <c r="NMP114" s="51"/>
      <c r="NMQ114" s="51"/>
      <c r="NMR114" s="51"/>
      <c r="NMS114" s="56"/>
      <c r="NMT114" s="57"/>
      <c r="NMU114" s="57"/>
      <c r="NMV114" s="58"/>
      <c r="NMW114" s="49"/>
      <c r="NMX114" s="50"/>
      <c r="NMY114" s="49"/>
      <c r="NMZ114" s="109"/>
      <c r="NNA114" s="52"/>
      <c r="NNB114" s="52"/>
      <c r="NNC114" s="55"/>
      <c r="NND114" s="55"/>
      <c r="NNE114" s="55"/>
      <c r="NNF114" s="51"/>
      <c r="NNG114" s="51"/>
      <c r="NNH114" s="51"/>
      <c r="NNI114" s="56"/>
      <c r="NNJ114" s="57"/>
      <c r="NNK114" s="57"/>
      <c r="NNL114" s="58"/>
      <c r="NNM114" s="49"/>
      <c r="NNN114" s="50"/>
      <c r="NNO114" s="49"/>
      <c r="NNP114" s="109"/>
      <c r="NNQ114" s="52"/>
      <c r="NNR114" s="52"/>
      <c r="NNS114" s="55"/>
      <c r="NNT114" s="55"/>
      <c r="NNU114" s="55"/>
      <c r="NNV114" s="51"/>
      <c r="NNW114" s="51"/>
      <c r="NNX114" s="51"/>
      <c r="NNY114" s="56"/>
      <c r="NNZ114" s="57"/>
      <c r="NOA114" s="57"/>
      <c r="NOB114" s="58"/>
      <c r="NOC114" s="49"/>
      <c r="NOD114" s="50"/>
      <c r="NOE114" s="49"/>
      <c r="NOF114" s="109"/>
      <c r="NOG114" s="52"/>
      <c r="NOH114" s="52"/>
      <c r="NOI114" s="55"/>
      <c r="NOJ114" s="55"/>
      <c r="NOK114" s="55"/>
      <c r="NOL114" s="51"/>
      <c r="NOM114" s="51"/>
      <c r="NON114" s="51"/>
      <c r="NOO114" s="56"/>
      <c r="NOP114" s="57"/>
      <c r="NOQ114" s="57"/>
      <c r="NOR114" s="58"/>
      <c r="NOS114" s="49"/>
      <c r="NOT114" s="50"/>
      <c r="NOU114" s="49"/>
      <c r="NOV114" s="109"/>
      <c r="NOW114" s="52"/>
      <c r="NOX114" s="52"/>
      <c r="NOY114" s="55"/>
      <c r="NOZ114" s="55"/>
      <c r="NPA114" s="55"/>
      <c r="NPB114" s="51"/>
      <c r="NPC114" s="51"/>
      <c r="NPD114" s="51"/>
      <c r="NPE114" s="56"/>
      <c r="NPF114" s="57"/>
      <c r="NPG114" s="57"/>
      <c r="NPH114" s="58"/>
      <c r="NPI114" s="49"/>
      <c r="NPJ114" s="50"/>
      <c r="NPK114" s="49"/>
      <c r="NPL114" s="109"/>
      <c r="NPM114" s="52"/>
      <c r="NPN114" s="52"/>
      <c r="NPO114" s="55"/>
      <c r="NPP114" s="55"/>
      <c r="NPQ114" s="55"/>
      <c r="NPR114" s="51"/>
      <c r="NPS114" s="51"/>
      <c r="NPT114" s="51"/>
      <c r="NPU114" s="56"/>
      <c r="NPV114" s="57"/>
      <c r="NPW114" s="57"/>
      <c r="NPX114" s="58"/>
      <c r="NPY114" s="49"/>
      <c r="NPZ114" s="50"/>
      <c r="NQA114" s="49"/>
      <c r="NQB114" s="109"/>
      <c r="NQC114" s="52"/>
      <c r="NQD114" s="52"/>
      <c r="NQE114" s="55"/>
      <c r="NQF114" s="55"/>
      <c r="NQG114" s="55"/>
      <c r="NQH114" s="51"/>
      <c r="NQI114" s="51"/>
      <c r="NQJ114" s="51"/>
      <c r="NQK114" s="56"/>
      <c r="NQL114" s="57"/>
      <c r="NQM114" s="57"/>
      <c r="NQN114" s="58"/>
      <c r="NQO114" s="49"/>
      <c r="NQP114" s="50"/>
      <c r="NQQ114" s="49"/>
      <c r="NQR114" s="109"/>
      <c r="NQS114" s="52"/>
      <c r="NQT114" s="52"/>
      <c r="NQU114" s="55"/>
      <c r="NQV114" s="55"/>
      <c r="NQW114" s="55"/>
      <c r="NQX114" s="51"/>
      <c r="NQY114" s="51"/>
      <c r="NQZ114" s="51"/>
      <c r="NRA114" s="56"/>
      <c r="NRB114" s="57"/>
      <c r="NRC114" s="57"/>
      <c r="NRD114" s="58"/>
      <c r="NRE114" s="49"/>
      <c r="NRF114" s="50"/>
      <c r="NRG114" s="49"/>
      <c r="NRH114" s="109"/>
      <c r="NRI114" s="52"/>
      <c r="NRJ114" s="52"/>
      <c r="NRK114" s="55"/>
      <c r="NRL114" s="55"/>
      <c r="NRM114" s="55"/>
      <c r="NRN114" s="51"/>
      <c r="NRO114" s="51"/>
      <c r="NRP114" s="51"/>
      <c r="NRQ114" s="56"/>
      <c r="NRR114" s="57"/>
      <c r="NRS114" s="57"/>
      <c r="NRT114" s="58"/>
      <c r="NRU114" s="49"/>
      <c r="NRV114" s="50"/>
      <c r="NRW114" s="49"/>
      <c r="NRX114" s="109"/>
      <c r="NRY114" s="52"/>
      <c r="NRZ114" s="52"/>
      <c r="NSA114" s="55"/>
      <c r="NSB114" s="55"/>
      <c r="NSC114" s="55"/>
      <c r="NSD114" s="51"/>
      <c r="NSE114" s="51"/>
      <c r="NSF114" s="51"/>
      <c r="NSG114" s="56"/>
      <c r="NSH114" s="57"/>
      <c r="NSI114" s="57"/>
      <c r="NSJ114" s="58"/>
      <c r="NSK114" s="49"/>
      <c r="NSL114" s="50"/>
      <c r="NSM114" s="49"/>
      <c r="NSN114" s="109"/>
      <c r="NSO114" s="52"/>
      <c r="NSP114" s="52"/>
      <c r="NSQ114" s="55"/>
      <c r="NSR114" s="55"/>
      <c r="NSS114" s="55"/>
      <c r="NST114" s="51"/>
      <c r="NSU114" s="51"/>
      <c r="NSV114" s="51"/>
      <c r="NSW114" s="56"/>
      <c r="NSX114" s="57"/>
      <c r="NSY114" s="57"/>
      <c r="NSZ114" s="58"/>
      <c r="NTA114" s="49"/>
      <c r="NTB114" s="50"/>
      <c r="NTC114" s="49"/>
      <c r="NTD114" s="109"/>
      <c r="NTE114" s="52"/>
      <c r="NTF114" s="52"/>
      <c r="NTG114" s="55"/>
      <c r="NTH114" s="55"/>
      <c r="NTI114" s="55"/>
      <c r="NTJ114" s="51"/>
      <c r="NTK114" s="51"/>
      <c r="NTL114" s="51"/>
      <c r="NTM114" s="56"/>
      <c r="NTN114" s="57"/>
      <c r="NTO114" s="57"/>
      <c r="NTP114" s="58"/>
      <c r="NTQ114" s="49"/>
      <c r="NTR114" s="50"/>
      <c r="NTS114" s="49"/>
      <c r="NTT114" s="109"/>
      <c r="NTU114" s="52"/>
      <c r="NTV114" s="52"/>
      <c r="NTW114" s="55"/>
      <c r="NTX114" s="55"/>
      <c r="NTY114" s="55"/>
      <c r="NTZ114" s="51"/>
      <c r="NUA114" s="51"/>
      <c r="NUB114" s="51"/>
      <c r="NUC114" s="56"/>
      <c r="NUD114" s="57"/>
      <c r="NUE114" s="57"/>
      <c r="NUF114" s="58"/>
      <c r="NUG114" s="49"/>
      <c r="NUH114" s="50"/>
      <c r="NUI114" s="49"/>
      <c r="NUJ114" s="109"/>
      <c r="NUK114" s="52"/>
      <c r="NUL114" s="52"/>
      <c r="NUM114" s="55"/>
      <c r="NUN114" s="55"/>
      <c r="NUO114" s="55"/>
      <c r="NUP114" s="51"/>
      <c r="NUQ114" s="51"/>
      <c r="NUR114" s="51"/>
      <c r="NUS114" s="56"/>
      <c r="NUT114" s="57"/>
      <c r="NUU114" s="57"/>
      <c r="NUV114" s="58"/>
      <c r="NUW114" s="49"/>
      <c r="NUX114" s="50"/>
      <c r="NUY114" s="49"/>
      <c r="NUZ114" s="109"/>
      <c r="NVA114" s="52"/>
      <c r="NVB114" s="52"/>
      <c r="NVC114" s="55"/>
      <c r="NVD114" s="55"/>
      <c r="NVE114" s="55"/>
      <c r="NVF114" s="51"/>
      <c r="NVG114" s="51"/>
      <c r="NVH114" s="51"/>
      <c r="NVI114" s="56"/>
      <c r="NVJ114" s="57"/>
      <c r="NVK114" s="57"/>
      <c r="NVL114" s="58"/>
      <c r="NVM114" s="49"/>
      <c r="NVN114" s="50"/>
      <c r="NVO114" s="49"/>
      <c r="NVP114" s="109"/>
      <c r="NVQ114" s="52"/>
      <c r="NVR114" s="52"/>
      <c r="NVS114" s="55"/>
      <c r="NVT114" s="55"/>
      <c r="NVU114" s="55"/>
      <c r="NVV114" s="51"/>
      <c r="NVW114" s="51"/>
      <c r="NVX114" s="51"/>
      <c r="NVY114" s="56"/>
      <c r="NVZ114" s="57"/>
      <c r="NWA114" s="57"/>
      <c r="NWB114" s="58"/>
      <c r="NWC114" s="49"/>
      <c r="NWD114" s="50"/>
      <c r="NWE114" s="49"/>
      <c r="NWF114" s="109"/>
      <c r="NWG114" s="52"/>
      <c r="NWH114" s="52"/>
      <c r="NWI114" s="55"/>
      <c r="NWJ114" s="55"/>
      <c r="NWK114" s="55"/>
      <c r="NWL114" s="51"/>
      <c r="NWM114" s="51"/>
      <c r="NWN114" s="51"/>
      <c r="NWO114" s="56"/>
      <c r="NWP114" s="57"/>
      <c r="NWQ114" s="57"/>
      <c r="NWR114" s="58"/>
      <c r="NWS114" s="49"/>
      <c r="NWT114" s="50"/>
      <c r="NWU114" s="49"/>
      <c r="NWV114" s="109"/>
      <c r="NWW114" s="52"/>
      <c r="NWX114" s="52"/>
      <c r="NWY114" s="55"/>
      <c r="NWZ114" s="55"/>
      <c r="NXA114" s="55"/>
      <c r="NXB114" s="51"/>
      <c r="NXC114" s="51"/>
      <c r="NXD114" s="51"/>
      <c r="NXE114" s="56"/>
      <c r="NXF114" s="57"/>
      <c r="NXG114" s="57"/>
      <c r="NXH114" s="58"/>
      <c r="NXI114" s="49"/>
      <c r="NXJ114" s="50"/>
      <c r="NXK114" s="49"/>
      <c r="NXL114" s="109"/>
      <c r="NXM114" s="52"/>
      <c r="NXN114" s="52"/>
      <c r="NXO114" s="55"/>
      <c r="NXP114" s="55"/>
      <c r="NXQ114" s="55"/>
      <c r="NXR114" s="51"/>
      <c r="NXS114" s="51"/>
      <c r="NXT114" s="51"/>
      <c r="NXU114" s="56"/>
      <c r="NXV114" s="57"/>
      <c r="NXW114" s="57"/>
      <c r="NXX114" s="58"/>
      <c r="NXY114" s="49"/>
      <c r="NXZ114" s="50"/>
      <c r="NYA114" s="49"/>
      <c r="NYB114" s="109"/>
      <c r="NYC114" s="52"/>
      <c r="NYD114" s="52"/>
      <c r="NYE114" s="55"/>
      <c r="NYF114" s="55"/>
      <c r="NYG114" s="55"/>
      <c r="NYH114" s="51"/>
      <c r="NYI114" s="51"/>
      <c r="NYJ114" s="51"/>
      <c r="NYK114" s="56"/>
      <c r="NYL114" s="57"/>
      <c r="NYM114" s="57"/>
      <c r="NYN114" s="58"/>
      <c r="NYO114" s="49"/>
      <c r="NYP114" s="50"/>
      <c r="NYQ114" s="49"/>
      <c r="NYR114" s="109"/>
      <c r="NYS114" s="52"/>
      <c r="NYT114" s="52"/>
      <c r="NYU114" s="55"/>
      <c r="NYV114" s="55"/>
      <c r="NYW114" s="55"/>
      <c r="NYX114" s="51"/>
      <c r="NYY114" s="51"/>
      <c r="NYZ114" s="51"/>
      <c r="NZA114" s="56"/>
      <c r="NZB114" s="57"/>
      <c r="NZC114" s="57"/>
      <c r="NZD114" s="58"/>
      <c r="NZE114" s="49"/>
      <c r="NZF114" s="50"/>
      <c r="NZG114" s="49"/>
      <c r="NZH114" s="109"/>
      <c r="NZI114" s="52"/>
      <c r="NZJ114" s="52"/>
      <c r="NZK114" s="55"/>
      <c r="NZL114" s="55"/>
      <c r="NZM114" s="55"/>
      <c r="NZN114" s="51"/>
      <c r="NZO114" s="51"/>
      <c r="NZP114" s="51"/>
      <c r="NZQ114" s="56"/>
      <c r="NZR114" s="57"/>
      <c r="NZS114" s="57"/>
      <c r="NZT114" s="58"/>
      <c r="NZU114" s="49"/>
      <c r="NZV114" s="50"/>
      <c r="NZW114" s="49"/>
      <c r="NZX114" s="109"/>
      <c r="NZY114" s="52"/>
      <c r="NZZ114" s="52"/>
      <c r="OAA114" s="55"/>
      <c r="OAB114" s="55"/>
      <c r="OAC114" s="55"/>
      <c r="OAD114" s="51"/>
      <c r="OAE114" s="51"/>
      <c r="OAF114" s="51"/>
      <c r="OAG114" s="56"/>
      <c r="OAH114" s="57"/>
      <c r="OAI114" s="57"/>
      <c r="OAJ114" s="58"/>
      <c r="OAK114" s="49"/>
      <c r="OAL114" s="50"/>
      <c r="OAM114" s="49"/>
      <c r="OAN114" s="109"/>
      <c r="OAO114" s="52"/>
      <c r="OAP114" s="52"/>
      <c r="OAQ114" s="55"/>
      <c r="OAR114" s="55"/>
      <c r="OAS114" s="55"/>
      <c r="OAT114" s="51"/>
      <c r="OAU114" s="51"/>
      <c r="OAV114" s="51"/>
      <c r="OAW114" s="56"/>
      <c r="OAX114" s="57"/>
      <c r="OAY114" s="57"/>
      <c r="OAZ114" s="58"/>
      <c r="OBA114" s="49"/>
      <c r="OBB114" s="50"/>
      <c r="OBC114" s="49"/>
      <c r="OBD114" s="109"/>
      <c r="OBE114" s="52"/>
      <c r="OBF114" s="52"/>
      <c r="OBG114" s="55"/>
      <c r="OBH114" s="55"/>
      <c r="OBI114" s="55"/>
      <c r="OBJ114" s="51"/>
      <c r="OBK114" s="51"/>
      <c r="OBL114" s="51"/>
      <c r="OBM114" s="56"/>
      <c r="OBN114" s="57"/>
      <c r="OBO114" s="57"/>
      <c r="OBP114" s="58"/>
      <c r="OBQ114" s="49"/>
      <c r="OBR114" s="50"/>
      <c r="OBS114" s="49"/>
      <c r="OBT114" s="109"/>
      <c r="OBU114" s="52"/>
      <c r="OBV114" s="52"/>
      <c r="OBW114" s="55"/>
      <c r="OBX114" s="55"/>
      <c r="OBY114" s="55"/>
      <c r="OBZ114" s="51"/>
      <c r="OCA114" s="51"/>
      <c r="OCB114" s="51"/>
      <c r="OCC114" s="56"/>
      <c r="OCD114" s="57"/>
      <c r="OCE114" s="57"/>
      <c r="OCF114" s="58"/>
      <c r="OCG114" s="49"/>
      <c r="OCH114" s="50"/>
      <c r="OCI114" s="49"/>
      <c r="OCJ114" s="109"/>
      <c r="OCK114" s="52"/>
      <c r="OCL114" s="52"/>
      <c r="OCM114" s="55"/>
      <c r="OCN114" s="55"/>
      <c r="OCO114" s="55"/>
      <c r="OCP114" s="51"/>
      <c r="OCQ114" s="51"/>
      <c r="OCR114" s="51"/>
      <c r="OCS114" s="56"/>
      <c r="OCT114" s="57"/>
      <c r="OCU114" s="57"/>
      <c r="OCV114" s="58"/>
      <c r="OCW114" s="49"/>
      <c r="OCX114" s="50"/>
      <c r="OCY114" s="49"/>
      <c r="OCZ114" s="109"/>
      <c r="ODA114" s="52"/>
      <c r="ODB114" s="52"/>
      <c r="ODC114" s="55"/>
      <c r="ODD114" s="55"/>
      <c r="ODE114" s="55"/>
      <c r="ODF114" s="51"/>
      <c r="ODG114" s="51"/>
      <c r="ODH114" s="51"/>
      <c r="ODI114" s="56"/>
      <c r="ODJ114" s="57"/>
      <c r="ODK114" s="57"/>
      <c r="ODL114" s="58"/>
      <c r="ODM114" s="49"/>
      <c r="ODN114" s="50"/>
      <c r="ODO114" s="49"/>
      <c r="ODP114" s="109"/>
      <c r="ODQ114" s="52"/>
      <c r="ODR114" s="52"/>
      <c r="ODS114" s="55"/>
      <c r="ODT114" s="55"/>
      <c r="ODU114" s="55"/>
      <c r="ODV114" s="51"/>
      <c r="ODW114" s="51"/>
      <c r="ODX114" s="51"/>
      <c r="ODY114" s="56"/>
      <c r="ODZ114" s="57"/>
      <c r="OEA114" s="57"/>
      <c r="OEB114" s="58"/>
      <c r="OEC114" s="49"/>
      <c r="OED114" s="50"/>
      <c r="OEE114" s="49"/>
      <c r="OEF114" s="109"/>
      <c r="OEG114" s="52"/>
      <c r="OEH114" s="52"/>
      <c r="OEI114" s="55"/>
      <c r="OEJ114" s="55"/>
      <c r="OEK114" s="55"/>
      <c r="OEL114" s="51"/>
      <c r="OEM114" s="51"/>
      <c r="OEN114" s="51"/>
      <c r="OEO114" s="56"/>
      <c r="OEP114" s="57"/>
      <c r="OEQ114" s="57"/>
      <c r="OER114" s="58"/>
      <c r="OES114" s="49"/>
      <c r="OET114" s="50"/>
      <c r="OEU114" s="49"/>
      <c r="OEV114" s="109"/>
      <c r="OEW114" s="52"/>
      <c r="OEX114" s="52"/>
      <c r="OEY114" s="55"/>
      <c r="OEZ114" s="55"/>
      <c r="OFA114" s="55"/>
      <c r="OFB114" s="51"/>
      <c r="OFC114" s="51"/>
      <c r="OFD114" s="51"/>
      <c r="OFE114" s="56"/>
      <c r="OFF114" s="57"/>
      <c r="OFG114" s="57"/>
      <c r="OFH114" s="58"/>
      <c r="OFI114" s="49"/>
      <c r="OFJ114" s="50"/>
      <c r="OFK114" s="49"/>
      <c r="OFL114" s="109"/>
      <c r="OFM114" s="52"/>
      <c r="OFN114" s="52"/>
      <c r="OFO114" s="55"/>
      <c r="OFP114" s="55"/>
      <c r="OFQ114" s="55"/>
      <c r="OFR114" s="51"/>
      <c r="OFS114" s="51"/>
      <c r="OFT114" s="51"/>
      <c r="OFU114" s="56"/>
      <c r="OFV114" s="57"/>
      <c r="OFW114" s="57"/>
      <c r="OFX114" s="58"/>
      <c r="OFY114" s="49"/>
      <c r="OFZ114" s="50"/>
      <c r="OGA114" s="49"/>
      <c r="OGB114" s="109"/>
      <c r="OGC114" s="52"/>
      <c r="OGD114" s="52"/>
      <c r="OGE114" s="55"/>
      <c r="OGF114" s="55"/>
      <c r="OGG114" s="55"/>
      <c r="OGH114" s="51"/>
      <c r="OGI114" s="51"/>
      <c r="OGJ114" s="51"/>
      <c r="OGK114" s="56"/>
      <c r="OGL114" s="57"/>
      <c r="OGM114" s="57"/>
      <c r="OGN114" s="58"/>
      <c r="OGO114" s="49"/>
      <c r="OGP114" s="50"/>
      <c r="OGQ114" s="49"/>
      <c r="OGR114" s="109"/>
      <c r="OGS114" s="52"/>
      <c r="OGT114" s="52"/>
      <c r="OGU114" s="55"/>
      <c r="OGV114" s="55"/>
      <c r="OGW114" s="55"/>
      <c r="OGX114" s="51"/>
      <c r="OGY114" s="51"/>
      <c r="OGZ114" s="51"/>
      <c r="OHA114" s="56"/>
      <c r="OHB114" s="57"/>
      <c r="OHC114" s="57"/>
      <c r="OHD114" s="58"/>
      <c r="OHE114" s="49"/>
      <c r="OHF114" s="50"/>
      <c r="OHG114" s="49"/>
      <c r="OHH114" s="109"/>
      <c r="OHI114" s="52"/>
      <c r="OHJ114" s="52"/>
      <c r="OHK114" s="55"/>
      <c r="OHL114" s="55"/>
      <c r="OHM114" s="55"/>
      <c r="OHN114" s="51"/>
      <c r="OHO114" s="51"/>
      <c r="OHP114" s="51"/>
      <c r="OHQ114" s="56"/>
      <c r="OHR114" s="57"/>
      <c r="OHS114" s="57"/>
      <c r="OHT114" s="58"/>
      <c r="OHU114" s="49"/>
      <c r="OHV114" s="50"/>
      <c r="OHW114" s="49"/>
      <c r="OHX114" s="109"/>
      <c r="OHY114" s="52"/>
      <c r="OHZ114" s="52"/>
      <c r="OIA114" s="55"/>
      <c r="OIB114" s="55"/>
      <c r="OIC114" s="55"/>
      <c r="OID114" s="51"/>
      <c r="OIE114" s="51"/>
      <c r="OIF114" s="51"/>
      <c r="OIG114" s="56"/>
      <c r="OIH114" s="57"/>
      <c r="OII114" s="57"/>
      <c r="OIJ114" s="58"/>
      <c r="OIK114" s="49"/>
      <c r="OIL114" s="50"/>
      <c r="OIM114" s="49"/>
      <c r="OIN114" s="109"/>
      <c r="OIO114" s="52"/>
      <c r="OIP114" s="52"/>
      <c r="OIQ114" s="55"/>
      <c r="OIR114" s="55"/>
      <c r="OIS114" s="55"/>
      <c r="OIT114" s="51"/>
      <c r="OIU114" s="51"/>
      <c r="OIV114" s="51"/>
      <c r="OIW114" s="56"/>
      <c r="OIX114" s="57"/>
      <c r="OIY114" s="57"/>
      <c r="OIZ114" s="58"/>
      <c r="OJA114" s="49"/>
      <c r="OJB114" s="50"/>
      <c r="OJC114" s="49"/>
      <c r="OJD114" s="109"/>
      <c r="OJE114" s="52"/>
      <c r="OJF114" s="52"/>
      <c r="OJG114" s="55"/>
      <c r="OJH114" s="55"/>
      <c r="OJI114" s="55"/>
      <c r="OJJ114" s="51"/>
      <c r="OJK114" s="51"/>
      <c r="OJL114" s="51"/>
      <c r="OJM114" s="56"/>
      <c r="OJN114" s="57"/>
      <c r="OJO114" s="57"/>
      <c r="OJP114" s="58"/>
      <c r="OJQ114" s="49"/>
      <c r="OJR114" s="50"/>
      <c r="OJS114" s="49"/>
      <c r="OJT114" s="109"/>
      <c r="OJU114" s="52"/>
      <c r="OJV114" s="52"/>
      <c r="OJW114" s="55"/>
      <c r="OJX114" s="55"/>
      <c r="OJY114" s="55"/>
      <c r="OJZ114" s="51"/>
      <c r="OKA114" s="51"/>
      <c r="OKB114" s="51"/>
      <c r="OKC114" s="56"/>
      <c r="OKD114" s="57"/>
      <c r="OKE114" s="57"/>
      <c r="OKF114" s="58"/>
      <c r="OKG114" s="49"/>
      <c r="OKH114" s="50"/>
      <c r="OKI114" s="49"/>
      <c r="OKJ114" s="109"/>
      <c r="OKK114" s="52"/>
      <c r="OKL114" s="52"/>
      <c r="OKM114" s="55"/>
      <c r="OKN114" s="55"/>
      <c r="OKO114" s="55"/>
      <c r="OKP114" s="51"/>
      <c r="OKQ114" s="51"/>
      <c r="OKR114" s="51"/>
      <c r="OKS114" s="56"/>
      <c r="OKT114" s="57"/>
      <c r="OKU114" s="57"/>
      <c r="OKV114" s="58"/>
      <c r="OKW114" s="49"/>
      <c r="OKX114" s="50"/>
      <c r="OKY114" s="49"/>
      <c r="OKZ114" s="109"/>
      <c r="OLA114" s="52"/>
      <c r="OLB114" s="52"/>
      <c r="OLC114" s="55"/>
      <c r="OLD114" s="55"/>
      <c r="OLE114" s="55"/>
      <c r="OLF114" s="51"/>
      <c r="OLG114" s="51"/>
      <c r="OLH114" s="51"/>
      <c r="OLI114" s="56"/>
      <c r="OLJ114" s="57"/>
      <c r="OLK114" s="57"/>
      <c r="OLL114" s="58"/>
      <c r="OLM114" s="49"/>
      <c r="OLN114" s="50"/>
      <c r="OLO114" s="49"/>
      <c r="OLP114" s="109"/>
      <c r="OLQ114" s="52"/>
      <c r="OLR114" s="52"/>
      <c r="OLS114" s="55"/>
      <c r="OLT114" s="55"/>
      <c r="OLU114" s="55"/>
      <c r="OLV114" s="51"/>
      <c r="OLW114" s="51"/>
      <c r="OLX114" s="51"/>
      <c r="OLY114" s="56"/>
      <c r="OLZ114" s="57"/>
      <c r="OMA114" s="57"/>
      <c r="OMB114" s="58"/>
      <c r="OMC114" s="49"/>
      <c r="OMD114" s="50"/>
      <c r="OME114" s="49"/>
      <c r="OMF114" s="109"/>
      <c r="OMG114" s="52"/>
      <c r="OMH114" s="52"/>
      <c r="OMI114" s="55"/>
      <c r="OMJ114" s="55"/>
      <c r="OMK114" s="55"/>
      <c r="OML114" s="51"/>
      <c r="OMM114" s="51"/>
      <c r="OMN114" s="51"/>
      <c r="OMO114" s="56"/>
      <c r="OMP114" s="57"/>
      <c r="OMQ114" s="57"/>
      <c r="OMR114" s="58"/>
      <c r="OMS114" s="49"/>
      <c r="OMT114" s="50"/>
      <c r="OMU114" s="49"/>
      <c r="OMV114" s="109"/>
      <c r="OMW114" s="52"/>
      <c r="OMX114" s="52"/>
      <c r="OMY114" s="55"/>
      <c r="OMZ114" s="55"/>
      <c r="ONA114" s="55"/>
      <c r="ONB114" s="51"/>
      <c r="ONC114" s="51"/>
      <c r="OND114" s="51"/>
      <c r="ONE114" s="56"/>
      <c r="ONF114" s="57"/>
      <c r="ONG114" s="57"/>
      <c r="ONH114" s="58"/>
      <c r="ONI114" s="49"/>
      <c r="ONJ114" s="50"/>
      <c r="ONK114" s="49"/>
      <c r="ONL114" s="109"/>
      <c r="ONM114" s="52"/>
      <c r="ONN114" s="52"/>
      <c r="ONO114" s="55"/>
      <c r="ONP114" s="55"/>
      <c r="ONQ114" s="55"/>
      <c r="ONR114" s="51"/>
      <c r="ONS114" s="51"/>
      <c r="ONT114" s="51"/>
      <c r="ONU114" s="56"/>
      <c r="ONV114" s="57"/>
      <c r="ONW114" s="57"/>
      <c r="ONX114" s="58"/>
      <c r="ONY114" s="49"/>
      <c r="ONZ114" s="50"/>
      <c r="OOA114" s="49"/>
      <c r="OOB114" s="109"/>
      <c r="OOC114" s="52"/>
      <c r="OOD114" s="52"/>
      <c r="OOE114" s="55"/>
      <c r="OOF114" s="55"/>
      <c r="OOG114" s="55"/>
      <c r="OOH114" s="51"/>
      <c r="OOI114" s="51"/>
      <c r="OOJ114" s="51"/>
      <c r="OOK114" s="56"/>
      <c r="OOL114" s="57"/>
      <c r="OOM114" s="57"/>
      <c r="OON114" s="58"/>
      <c r="OOO114" s="49"/>
      <c r="OOP114" s="50"/>
      <c r="OOQ114" s="49"/>
      <c r="OOR114" s="109"/>
      <c r="OOS114" s="52"/>
      <c r="OOT114" s="52"/>
      <c r="OOU114" s="55"/>
      <c r="OOV114" s="55"/>
      <c r="OOW114" s="55"/>
      <c r="OOX114" s="51"/>
      <c r="OOY114" s="51"/>
      <c r="OOZ114" s="51"/>
      <c r="OPA114" s="56"/>
      <c r="OPB114" s="57"/>
      <c r="OPC114" s="57"/>
      <c r="OPD114" s="58"/>
      <c r="OPE114" s="49"/>
      <c r="OPF114" s="50"/>
      <c r="OPG114" s="49"/>
      <c r="OPH114" s="109"/>
      <c r="OPI114" s="52"/>
      <c r="OPJ114" s="52"/>
      <c r="OPK114" s="55"/>
      <c r="OPL114" s="55"/>
      <c r="OPM114" s="55"/>
      <c r="OPN114" s="51"/>
      <c r="OPO114" s="51"/>
      <c r="OPP114" s="51"/>
      <c r="OPQ114" s="56"/>
      <c r="OPR114" s="57"/>
      <c r="OPS114" s="57"/>
      <c r="OPT114" s="58"/>
      <c r="OPU114" s="49"/>
      <c r="OPV114" s="50"/>
      <c r="OPW114" s="49"/>
      <c r="OPX114" s="109"/>
      <c r="OPY114" s="52"/>
      <c r="OPZ114" s="52"/>
      <c r="OQA114" s="55"/>
      <c r="OQB114" s="55"/>
      <c r="OQC114" s="55"/>
      <c r="OQD114" s="51"/>
      <c r="OQE114" s="51"/>
      <c r="OQF114" s="51"/>
      <c r="OQG114" s="56"/>
      <c r="OQH114" s="57"/>
      <c r="OQI114" s="57"/>
      <c r="OQJ114" s="58"/>
      <c r="OQK114" s="49"/>
      <c r="OQL114" s="50"/>
      <c r="OQM114" s="49"/>
      <c r="OQN114" s="109"/>
      <c r="OQO114" s="52"/>
      <c r="OQP114" s="52"/>
      <c r="OQQ114" s="55"/>
      <c r="OQR114" s="55"/>
      <c r="OQS114" s="55"/>
      <c r="OQT114" s="51"/>
      <c r="OQU114" s="51"/>
      <c r="OQV114" s="51"/>
      <c r="OQW114" s="56"/>
      <c r="OQX114" s="57"/>
      <c r="OQY114" s="57"/>
      <c r="OQZ114" s="58"/>
      <c r="ORA114" s="49"/>
      <c r="ORB114" s="50"/>
      <c r="ORC114" s="49"/>
      <c r="ORD114" s="109"/>
      <c r="ORE114" s="52"/>
      <c r="ORF114" s="52"/>
      <c r="ORG114" s="55"/>
      <c r="ORH114" s="55"/>
      <c r="ORI114" s="55"/>
      <c r="ORJ114" s="51"/>
      <c r="ORK114" s="51"/>
      <c r="ORL114" s="51"/>
      <c r="ORM114" s="56"/>
      <c r="ORN114" s="57"/>
      <c r="ORO114" s="57"/>
      <c r="ORP114" s="58"/>
      <c r="ORQ114" s="49"/>
      <c r="ORR114" s="50"/>
      <c r="ORS114" s="49"/>
      <c r="ORT114" s="109"/>
      <c r="ORU114" s="52"/>
      <c r="ORV114" s="52"/>
      <c r="ORW114" s="55"/>
      <c r="ORX114" s="55"/>
      <c r="ORY114" s="55"/>
      <c r="ORZ114" s="51"/>
      <c r="OSA114" s="51"/>
      <c r="OSB114" s="51"/>
      <c r="OSC114" s="56"/>
      <c r="OSD114" s="57"/>
      <c r="OSE114" s="57"/>
      <c r="OSF114" s="58"/>
      <c r="OSG114" s="49"/>
      <c r="OSH114" s="50"/>
      <c r="OSI114" s="49"/>
      <c r="OSJ114" s="109"/>
      <c r="OSK114" s="52"/>
      <c r="OSL114" s="52"/>
      <c r="OSM114" s="55"/>
      <c r="OSN114" s="55"/>
      <c r="OSO114" s="55"/>
      <c r="OSP114" s="51"/>
      <c r="OSQ114" s="51"/>
      <c r="OSR114" s="51"/>
      <c r="OSS114" s="56"/>
      <c r="OST114" s="57"/>
      <c r="OSU114" s="57"/>
      <c r="OSV114" s="58"/>
      <c r="OSW114" s="49"/>
      <c r="OSX114" s="50"/>
      <c r="OSY114" s="49"/>
      <c r="OSZ114" s="109"/>
      <c r="OTA114" s="52"/>
      <c r="OTB114" s="52"/>
      <c r="OTC114" s="55"/>
      <c r="OTD114" s="55"/>
      <c r="OTE114" s="55"/>
      <c r="OTF114" s="51"/>
      <c r="OTG114" s="51"/>
      <c r="OTH114" s="51"/>
      <c r="OTI114" s="56"/>
      <c r="OTJ114" s="57"/>
      <c r="OTK114" s="57"/>
      <c r="OTL114" s="58"/>
      <c r="OTM114" s="49"/>
      <c r="OTN114" s="50"/>
      <c r="OTO114" s="49"/>
      <c r="OTP114" s="109"/>
      <c r="OTQ114" s="52"/>
      <c r="OTR114" s="52"/>
      <c r="OTS114" s="55"/>
      <c r="OTT114" s="55"/>
      <c r="OTU114" s="55"/>
      <c r="OTV114" s="51"/>
      <c r="OTW114" s="51"/>
      <c r="OTX114" s="51"/>
      <c r="OTY114" s="56"/>
      <c r="OTZ114" s="57"/>
      <c r="OUA114" s="57"/>
      <c r="OUB114" s="58"/>
      <c r="OUC114" s="49"/>
      <c r="OUD114" s="50"/>
      <c r="OUE114" s="49"/>
      <c r="OUF114" s="109"/>
      <c r="OUG114" s="52"/>
      <c r="OUH114" s="52"/>
      <c r="OUI114" s="55"/>
      <c r="OUJ114" s="55"/>
      <c r="OUK114" s="55"/>
      <c r="OUL114" s="51"/>
      <c r="OUM114" s="51"/>
      <c r="OUN114" s="51"/>
      <c r="OUO114" s="56"/>
      <c r="OUP114" s="57"/>
      <c r="OUQ114" s="57"/>
      <c r="OUR114" s="58"/>
      <c r="OUS114" s="49"/>
      <c r="OUT114" s="50"/>
      <c r="OUU114" s="49"/>
      <c r="OUV114" s="109"/>
      <c r="OUW114" s="52"/>
      <c r="OUX114" s="52"/>
      <c r="OUY114" s="55"/>
      <c r="OUZ114" s="55"/>
      <c r="OVA114" s="55"/>
      <c r="OVB114" s="51"/>
      <c r="OVC114" s="51"/>
      <c r="OVD114" s="51"/>
      <c r="OVE114" s="56"/>
      <c r="OVF114" s="57"/>
      <c r="OVG114" s="57"/>
      <c r="OVH114" s="58"/>
      <c r="OVI114" s="49"/>
      <c r="OVJ114" s="50"/>
      <c r="OVK114" s="49"/>
      <c r="OVL114" s="109"/>
      <c r="OVM114" s="52"/>
      <c r="OVN114" s="52"/>
      <c r="OVO114" s="55"/>
      <c r="OVP114" s="55"/>
      <c r="OVQ114" s="55"/>
      <c r="OVR114" s="51"/>
      <c r="OVS114" s="51"/>
      <c r="OVT114" s="51"/>
      <c r="OVU114" s="56"/>
      <c r="OVV114" s="57"/>
      <c r="OVW114" s="57"/>
      <c r="OVX114" s="58"/>
      <c r="OVY114" s="49"/>
      <c r="OVZ114" s="50"/>
      <c r="OWA114" s="49"/>
      <c r="OWB114" s="109"/>
      <c r="OWC114" s="52"/>
      <c r="OWD114" s="52"/>
      <c r="OWE114" s="55"/>
      <c r="OWF114" s="55"/>
      <c r="OWG114" s="55"/>
      <c r="OWH114" s="51"/>
      <c r="OWI114" s="51"/>
      <c r="OWJ114" s="51"/>
      <c r="OWK114" s="56"/>
      <c r="OWL114" s="57"/>
      <c r="OWM114" s="57"/>
      <c r="OWN114" s="58"/>
      <c r="OWO114" s="49"/>
      <c r="OWP114" s="50"/>
      <c r="OWQ114" s="49"/>
      <c r="OWR114" s="109"/>
      <c r="OWS114" s="52"/>
      <c r="OWT114" s="52"/>
      <c r="OWU114" s="55"/>
      <c r="OWV114" s="55"/>
      <c r="OWW114" s="55"/>
      <c r="OWX114" s="51"/>
      <c r="OWY114" s="51"/>
      <c r="OWZ114" s="51"/>
      <c r="OXA114" s="56"/>
      <c r="OXB114" s="57"/>
      <c r="OXC114" s="57"/>
      <c r="OXD114" s="58"/>
      <c r="OXE114" s="49"/>
      <c r="OXF114" s="50"/>
      <c r="OXG114" s="49"/>
      <c r="OXH114" s="109"/>
      <c r="OXI114" s="52"/>
      <c r="OXJ114" s="52"/>
      <c r="OXK114" s="55"/>
      <c r="OXL114" s="55"/>
      <c r="OXM114" s="55"/>
      <c r="OXN114" s="51"/>
      <c r="OXO114" s="51"/>
      <c r="OXP114" s="51"/>
      <c r="OXQ114" s="56"/>
      <c r="OXR114" s="57"/>
      <c r="OXS114" s="57"/>
      <c r="OXT114" s="58"/>
      <c r="OXU114" s="49"/>
      <c r="OXV114" s="50"/>
      <c r="OXW114" s="49"/>
      <c r="OXX114" s="109"/>
      <c r="OXY114" s="52"/>
      <c r="OXZ114" s="52"/>
      <c r="OYA114" s="55"/>
      <c r="OYB114" s="55"/>
      <c r="OYC114" s="55"/>
      <c r="OYD114" s="51"/>
      <c r="OYE114" s="51"/>
      <c r="OYF114" s="51"/>
      <c r="OYG114" s="56"/>
      <c r="OYH114" s="57"/>
      <c r="OYI114" s="57"/>
      <c r="OYJ114" s="58"/>
      <c r="OYK114" s="49"/>
      <c r="OYL114" s="50"/>
      <c r="OYM114" s="49"/>
      <c r="OYN114" s="109"/>
      <c r="OYO114" s="52"/>
      <c r="OYP114" s="52"/>
      <c r="OYQ114" s="55"/>
      <c r="OYR114" s="55"/>
      <c r="OYS114" s="55"/>
      <c r="OYT114" s="51"/>
      <c r="OYU114" s="51"/>
      <c r="OYV114" s="51"/>
      <c r="OYW114" s="56"/>
      <c r="OYX114" s="57"/>
      <c r="OYY114" s="57"/>
      <c r="OYZ114" s="58"/>
      <c r="OZA114" s="49"/>
      <c r="OZB114" s="50"/>
      <c r="OZC114" s="49"/>
      <c r="OZD114" s="109"/>
      <c r="OZE114" s="52"/>
      <c r="OZF114" s="52"/>
      <c r="OZG114" s="55"/>
      <c r="OZH114" s="55"/>
      <c r="OZI114" s="55"/>
      <c r="OZJ114" s="51"/>
      <c r="OZK114" s="51"/>
      <c r="OZL114" s="51"/>
      <c r="OZM114" s="56"/>
      <c r="OZN114" s="57"/>
      <c r="OZO114" s="57"/>
      <c r="OZP114" s="58"/>
      <c r="OZQ114" s="49"/>
      <c r="OZR114" s="50"/>
      <c r="OZS114" s="49"/>
      <c r="OZT114" s="109"/>
      <c r="OZU114" s="52"/>
      <c r="OZV114" s="52"/>
      <c r="OZW114" s="55"/>
      <c r="OZX114" s="55"/>
      <c r="OZY114" s="55"/>
      <c r="OZZ114" s="51"/>
      <c r="PAA114" s="51"/>
      <c r="PAB114" s="51"/>
      <c r="PAC114" s="56"/>
      <c r="PAD114" s="57"/>
      <c r="PAE114" s="57"/>
      <c r="PAF114" s="58"/>
      <c r="PAG114" s="49"/>
      <c r="PAH114" s="50"/>
      <c r="PAI114" s="49"/>
      <c r="PAJ114" s="109"/>
      <c r="PAK114" s="52"/>
      <c r="PAL114" s="52"/>
      <c r="PAM114" s="55"/>
      <c r="PAN114" s="55"/>
      <c r="PAO114" s="55"/>
      <c r="PAP114" s="51"/>
      <c r="PAQ114" s="51"/>
      <c r="PAR114" s="51"/>
      <c r="PAS114" s="56"/>
      <c r="PAT114" s="57"/>
      <c r="PAU114" s="57"/>
      <c r="PAV114" s="58"/>
      <c r="PAW114" s="49"/>
      <c r="PAX114" s="50"/>
      <c r="PAY114" s="49"/>
      <c r="PAZ114" s="109"/>
      <c r="PBA114" s="52"/>
      <c r="PBB114" s="52"/>
      <c r="PBC114" s="55"/>
      <c r="PBD114" s="55"/>
      <c r="PBE114" s="55"/>
      <c r="PBF114" s="51"/>
      <c r="PBG114" s="51"/>
      <c r="PBH114" s="51"/>
      <c r="PBI114" s="56"/>
      <c r="PBJ114" s="57"/>
      <c r="PBK114" s="57"/>
      <c r="PBL114" s="58"/>
      <c r="PBM114" s="49"/>
      <c r="PBN114" s="50"/>
      <c r="PBO114" s="49"/>
      <c r="PBP114" s="109"/>
      <c r="PBQ114" s="52"/>
      <c r="PBR114" s="52"/>
      <c r="PBS114" s="55"/>
      <c r="PBT114" s="55"/>
      <c r="PBU114" s="55"/>
      <c r="PBV114" s="51"/>
      <c r="PBW114" s="51"/>
      <c r="PBX114" s="51"/>
      <c r="PBY114" s="56"/>
      <c r="PBZ114" s="57"/>
      <c r="PCA114" s="57"/>
      <c r="PCB114" s="58"/>
      <c r="PCC114" s="49"/>
      <c r="PCD114" s="50"/>
      <c r="PCE114" s="49"/>
      <c r="PCF114" s="109"/>
      <c r="PCG114" s="52"/>
      <c r="PCH114" s="52"/>
      <c r="PCI114" s="55"/>
      <c r="PCJ114" s="55"/>
      <c r="PCK114" s="55"/>
      <c r="PCL114" s="51"/>
      <c r="PCM114" s="51"/>
      <c r="PCN114" s="51"/>
      <c r="PCO114" s="56"/>
      <c r="PCP114" s="57"/>
      <c r="PCQ114" s="57"/>
      <c r="PCR114" s="58"/>
      <c r="PCS114" s="49"/>
      <c r="PCT114" s="50"/>
      <c r="PCU114" s="49"/>
      <c r="PCV114" s="109"/>
      <c r="PCW114" s="52"/>
      <c r="PCX114" s="52"/>
      <c r="PCY114" s="55"/>
      <c r="PCZ114" s="55"/>
      <c r="PDA114" s="55"/>
      <c r="PDB114" s="51"/>
      <c r="PDC114" s="51"/>
      <c r="PDD114" s="51"/>
      <c r="PDE114" s="56"/>
      <c r="PDF114" s="57"/>
      <c r="PDG114" s="57"/>
      <c r="PDH114" s="58"/>
      <c r="PDI114" s="49"/>
      <c r="PDJ114" s="50"/>
      <c r="PDK114" s="49"/>
      <c r="PDL114" s="109"/>
      <c r="PDM114" s="52"/>
      <c r="PDN114" s="52"/>
      <c r="PDO114" s="55"/>
      <c r="PDP114" s="55"/>
      <c r="PDQ114" s="55"/>
      <c r="PDR114" s="51"/>
      <c r="PDS114" s="51"/>
      <c r="PDT114" s="51"/>
      <c r="PDU114" s="56"/>
      <c r="PDV114" s="57"/>
      <c r="PDW114" s="57"/>
      <c r="PDX114" s="58"/>
      <c r="PDY114" s="49"/>
      <c r="PDZ114" s="50"/>
      <c r="PEA114" s="49"/>
      <c r="PEB114" s="109"/>
      <c r="PEC114" s="52"/>
      <c r="PED114" s="52"/>
      <c r="PEE114" s="55"/>
      <c r="PEF114" s="55"/>
      <c r="PEG114" s="55"/>
      <c r="PEH114" s="51"/>
      <c r="PEI114" s="51"/>
      <c r="PEJ114" s="51"/>
      <c r="PEK114" s="56"/>
      <c r="PEL114" s="57"/>
      <c r="PEM114" s="57"/>
      <c r="PEN114" s="58"/>
      <c r="PEO114" s="49"/>
      <c r="PEP114" s="50"/>
      <c r="PEQ114" s="49"/>
      <c r="PER114" s="109"/>
      <c r="PES114" s="52"/>
      <c r="PET114" s="52"/>
      <c r="PEU114" s="55"/>
      <c r="PEV114" s="55"/>
      <c r="PEW114" s="55"/>
      <c r="PEX114" s="51"/>
      <c r="PEY114" s="51"/>
      <c r="PEZ114" s="51"/>
      <c r="PFA114" s="56"/>
      <c r="PFB114" s="57"/>
      <c r="PFC114" s="57"/>
      <c r="PFD114" s="58"/>
      <c r="PFE114" s="49"/>
      <c r="PFF114" s="50"/>
      <c r="PFG114" s="49"/>
      <c r="PFH114" s="109"/>
      <c r="PFI114" s="52"/>
      <c r="PFJ114" s="52"/>
      <c r="PFK114" s="55"/>
      <c r="PFL114" s="55"/>
      <c r="PFM114" s="55"/>
      <c r="PFN114" s="51"/>
      <c r="PFO114" s="51"/>
      <c r="PFP114" s="51"/>
      <c r="PFQ114" s="56"/>
      <c r="PFR114" s="57"/>
      <c r="PFS114" s="57"/>
      <c r="PFT114" s="58"/>
      <c r="PFU114" s="49"/>
      <c r="PFV114" s="50"/>
      <c r="PFW114" s="49"/>
      <c r="PFX114" s="109"/>
      <c r="PFY114" s="52"/>
      <c r="PFZ114" s="52"/>
      <c r="PGA114" s="55"/>
      <c r="PGB114" s="55"/>
      <c r="PGC114" s="55"/>
      <c r="PGD114" s="51"/>
      <c r="PGE114" s="51"/>
      <c r="PGF114" s="51"/>
      <c r="PGG114" s="56"/>
      <c r="PGH114" s="57"/>
      <c r="PGI114" s="57"/>
      <c r="PGJ114" s="58"/>
      <c r="PGK114" s="49"/>
      <c r="PGL114" s="50"/>
      <c r="PGM114" s="49"/>
      <c r="PGN114" s="109"/>
      <c r="PGO114" s="52"/>
      <c r="PGP114" s="52"/>
      <c r="PGQ114" s="55"/>
      <c r="PGR114" s="55"/>
      <c r="PGS114" s="55"/>
      <c r="PGT114" s="51"/>
      <c r="PGU114" s="51"/>
      <c r="PGV114" s="51"/>
      <c r="PGW114" s="56"/>
      <c r="PGX114" s="57"/>
      <c r="PGY114" s="57"/>
      <c r="PGZ114" s="58"/>
      <c r="PHA114" s="49"/>
      <c r="PHB114" s="50"/>
      <c r="PHC114" s="49"/>
      <c r="PHD114" s="109"/>
      <c r="PHE114" s="52"/>
      <c r="PHF114" s="52"/>
      <c r="PHG114" s="55"/>
      <c r="PHH114" s="55"/>
      <c r="PHI114" s="55"/>
      <c r="PHJ114" s="51"/>
      <c r="PHK114" s="51"/>
      <c r="PHL114" s="51"/>
      <c r="PHM114" s="56"/>
      <c r="PHN114" s="57"/>
      <c r="PHO114" s="57"/>
      <c r="PHP114" s="58"/>
      <c r="PHQ114" s="49"/>
      <c r="PHR114" s="50"/>
      <c r="PHS114" s="49"/>
      <c r="PHT114" s="109"/>
      <c r="PHU114" s="52"/>
      <c r="PHV114" s="52"/>
      <c r="PHW114" s="55"/>
      <c r="PHX114" s="55"/>
      <c r="PHY114" s="55"/>
      <c r="PHZ114" s="51"/>
      <c r="PIA114" s="51"/>
      <c r="PIB114" s="51"/>
      <c r="PIC114" s="56"/>
      <c r="PID114" s="57"/>
      <c r="PIE114" s="57"/>
      <c r="PIF114" s="58"/>
      <c r="PIG114" s="49"/>
      <c r="PIH114" s="50"/>
      <c r="PII114" s="49"/>
      <c r="PIJ114" s="109"/>
      <c r="PIK114" s="52"/>
      <c r="PIL114" s="52"/>
      <c r="PIM114" s="55"/>
      <c r="PIN114" s="55"/>
      <c r="PIO114" s="55"/>
      <c r="PIP114" s="51"/>
      <c r="PIQ114" s="51"/>
      <c r="PIR114" s="51"/>
      <c r="PIS114" s="56"/>
      <c r="PIT114" s="57"/>
      <c r="PIU114" s="57"/>
      <c r="PIV114" s="58"/>
      <c r="PIW114" s="49"/>
      <c r="PIX114" s="50"/>
      <c r="PIY114" s="49"/>
      <c r="PIZ114" s="109"/>
      <c r="PJA114" s="52"/>
      <c r="PJB114" s="52"/>
      <c r="PJC114" s="55"/>
      <c r="PJD114" s="55"/>
      <c r="PJE114" s="55"/>
      <c r="PJF114" s="51"/>
      <c r="PJG114" s="51"/>
      <c r="PJH114" s="51"/>
      <c r="PJI114" s="56"/>
      <c r="PJJ114" s="57"/>
      <c r="PJK114" s="57"/>
      <c r="PJL114" s="58"/>
      <c r="PJM114" s="49"/>
      <c r="PJN114" s="50"/>
      <c r="PJO114" s="49"/>
      <c r="PJP114" s="109"/>
      <c r="PJQ114" s="52"/>
      <c r="PJR114" s="52"/>
      <c r="PJS114" s="55"/>
      <c r="PJT114" s="55"/>
      <c r="PJU114" s="55"/>
      <c r="PJV114" s="51"/>
      <c r="PJW114" s="51"/>
      <c r="PJX114" s="51"/>
      <c r="PJY114" s="56"/>
      <c r="PJZ114" s="57"/>
      <c r="PKA114" s="57"/>
      <c r="PKB114" s="58"/>
      <c r="PKC114" s="49"/>
      <c r="PKD114" s="50"/>
      <c r="PKE114" s="49"/>
      <c r="PKF114" s="109"/>
      <c r="PKG114" s="52"/>
      <c r="PKH114" s="52"/>
      <c r="PKI114" s="55"/>
      <c r="PKJ114" s="55"/>
      <c r="PKK114" s="55"/>
      <c r="PKL114" s="51"/>
      <c r="PKM114" s="51"/>
      <c r="PKN114" s="51"/>
      <c r="PKO114" s="56"/>
      <c r="PKP114" s="57"/>
      <c r="PKQ114" s="57"/>
      <c r="PKR114" s="58"/>
      <c r="PKS114" s="49"/>
      <c r="PKT114" s="50"/>
      <c r="PKU114" s="49"/>
      <c r="PKV114" s="109"/>
      <c r="PKW114" s="52"/>
      <c r="PKX114" s="52"/>
      <c r="PKY114" s="55"/>
      <c r="PKZ114" s="55"/>
      <c r="PLA114" s="55"/>
      <c r="PLB114" s="51"/>
      <c r="PLC114" s="51"/>
      <c r="PLD114" s="51"/>
      <c r="PLE114" s="56"/>
      <c r="PLF114" s="57"/>
      <c r="PLG114" s="57"/>
      <c r="PLH114" s="58"/>
      <c r="PLI114" s="49"/>
      <c r="PLJ114" s="50"/>
      <c r="PLK114" s="49"/>
      <c r="PLL114" s="109"/>
      <c r="PLM114" s="52"/>
      <c r="PLN114" s="52"/>
      <c r="PLO114" s="55"/>
      <c r="PLP114" s="55"/>
      <c r="PLQ114" s="55"/>
      <c r="PLR114" s="51"/>
      <c r="PLS114" s="51"/>
      <c r="PLT114" s="51"/>
      <c r="PLU114" s="56"/>
      <c r="PLV114" s="57"/>
      <c r="PLW114" s="57"/>
      <c r="PLX114" s="58"/>
      <c r="PLY114" s="49"/>
      <c r="PLZ114" s="50"/>
      <c r="PMA114" s="49"/>
      <c r="PMB114" s="109"/>
      <c r="PMC114" s="52"/>
      <c r="PMD114" s="52"/>
      <c r="PME114" s="55"/>
      <c r="PMF114" s="55"/>
      <c r="PMG114" s="55"/>
      <c r="PMH114" s="51"/>
      <c r="PMI114" s="51"/>
      <c r="PMJ114" s="51"/>
      <c r="PMK114" s="56"/>
      <c r="PML114" s="57"/>
      <c r="PMM114" s="57"/>
      <c r="PMN114" s="58"/>
      <c r="PMO114" s="49"/>
      <c r="PMP114" s="50"/>
      <c r="PMQ114" s="49"/>
      <c r="PMR114" s="109"/>
      <c r="PMS114" s="52"/>
      <c r="PMT114" s="52"/>
      <c r="PMU114" s="55"/>
      <c r="PMV114" s="55"/>
      <c r="PMW114" s="55"/>
      <c r="PMX114" s="51"/>
      <c r="PMY114" s="51"/>
      <c r="PMZ114" s="51"/>
      <c r="PNA114" s="56"/>
      <c r="PNB114" s="57"/>
      <c r="PNC114" s="57"/>
      <c r="PND114" s="58"/>
      <c r="PNE114" s="49"/>
      <c r="PNF114" s="50"/>
      <c r="PNG114" s="49"/>
      <c r="PNH114" s="109"/>
      <c r="PNI114" s="52"/>
      <c r="PNJ114" s="52"/>
      <c r="PNK114" s="55"/>
      <c r="PNL114" s="55"/>
      <c r="PNM114" s="55"/>
      <c r="PNN114" s="51"/>
      <c r="PNO114" s="51"/>
      <c r="PNP114" s="51"/>
      <c r="PNQ114" s="56"/>
      <c r="PNR114" s="57"/>
      <c r="PNS114" s="57"/>
      <c r="PNT114" s="58"/>
      <c r="PNU114" s="49"/>
      <c r="PNV114" s="50"/>
      <c r="PNW114" s="49"/>
      <c r="PNX114" s="109"/>
      <c r="PNY114" s="52"/>
      <c r="PNZ114" s="52"/>
      <c r="POA114" s="55"/>
      <c r="POB114" s="55"/>
      <c r="POC114" s="55"/>
      <c r="POD114" s="51"/>
      <c r="POE114" s="51"/>
      <c r="POF114" s="51"/>
      <c r="POG114" s="56"/>
      <c r="POH114" s="57"/>
      <c r="POI114" s="57"/>
      <c r="POJ114" s="58"/>
      <c r="POK114" s="49"/>
      <c r="POL114" s="50"/>
      <c r="POM114" s="49"/>
      <c r="PON114" s="109"/>
      <c r="POO114" s="52"/>
      <c r="POP114" s="52"/>
      <c r="POQ114" s="55"/>
      <c r="POR114" s="55"/>
      <c r="POS114" s="55"/>
      <c r="POT114" s="51"/>
      <c r="POU114" s="51"/>
      <c r="POV114" s="51"/>
      <c r="POW114" s="56"/>
      <c r="POX114" s="57"/>
      <c r="POY114" s="57"/>
      <c r="POZ114" s="58"/>
      <c r="PPA114" s="49"/>
      <c r="PPB114" s="50"/>
      <c r="PPC114" s="49"/>
      <c r="PPD114" s="109"/>
      <c r="PPE114" s="52"/>
      <c r="PPF114" s="52"/>
      <c r="PPG114" s="55"/>
      <c r="PPH114" s="55"/>
      <c r="PPI114" s="55"/>
      <c r="PPJ114" s="51"/>
      <c r="PPK114" s="51"/>
      <c r="PPL114" s="51"/>
      <c r="PPM114" s="56"/>
      <c r="PPN114" s="57"/>
      <c r="PPO114" s="57"/>
      <c r="PPP114" s="58"/>
      <c r="PPQ114" s="49"/>
      <c r="PPR114" s="50"/>
      <c r="PPS114" s="49"/>
      <c r="PPT114" s="109"/>
      <c r="PPU114" s="52"/>
      <c r="PPV114" s="52"/>
      <c r="PPW114" s="55"/>
      <c r="PPX114" s="55"/>
      <c r="PPY114" s="55"/>
      <c r="PPZ114" s="51"/>
      <c r="PQA114" s="51"/>
      <c r="PQB114" s="51"/>
      <c r="PQC114" s="56"/>
      <c r="PQD114" s="57"/>
      <c r="PQE114" s="57"/>
      <c r="PQF114" s="58"/>
      <c r="PQG114" s="49"/>
      <c r="PQH114" s="50"/>
      <c r="PQI114" s="49"/>
      <c r="PQJ114" s="109"/>
      <c r="PQK114" s="52"/>
      <c r="PQL114" s="52"/>
      <c r="PQM114" s="55"/>
      <c r="PQN114" s="55"/>
      <c r="PQO114" s="55"/>
      <c r="PQP114" s="51"/>
      <c r="PQQ114" s="51"/>
      <c r="PQR114" s="51"/>
      <c r="PQS114" s="56"/>
      <c r="PQT114" s="57"/>
      <c r="PQU114" s="57"/>
      <c r="PQV114" s="58"/>
      <c r="PQW114" s="49"/>
      <c r="PQX114" s="50"/>
      <c r="PQY114" s="49"/>
      <c r="PQZ114" s="109"/>
      <c r="PRA114" s="52"/>
      <c r="PRB114" s="52"/>
      <c r="PRC114" s="55"/>
      <c r="PRD114" s="55"/>
      <c r="PRE114" s="55"/>
      <c r="PRF114" s="51"/>
      <c r="PRG114" s="51"/>
      <c r="PRH114" s="51"/>
      <c r="PRI114" s="56"/>
      <c r="PRJ114" s="57"/>
      <c r="PRK114" s="57"/>
      <c r="PRL114" s="58"/>
      <c r="PRM114" s="49"/>
      <c r="PRN114" s="50"/>
      <c r="PRO114" s="49"/>
      <c r="PRP114" s="109"/>
      <c r="PRQ114" s="52"/>
      <c r="PRR114" s="52"/>
      <c r="PRS114" s="55"/>
      <c r="PRT114" s="55"/>
      <c r="PRU114" s="55"/>
      <c r="PRV114" s="51"/>
      <c r="PRW114" s="51"/>
      <c r="PRX114" s="51"/>
      <c r="PRY114" s="56"/>
      <c r="PRZ114" s="57"/>
      <c r="PSA114" s="57"/>
      <c r="PSB114" s="58"/>
      <c r="PSC114" s="49"/>
      <c r="PSD114" s="50"/>
      <c r="PSE114" s="49"/>
      <c r="PSF114" s="109"/>
      <c r="PSG114" s="52"/>
      <c r="PSH114" s="52"/>
      <c r="PSI114" s="55"/>
      <c r="PSJ114" s="55"/>
      <c r="PSK114" s="55"/>
      <c r="PSL114" s="51"/>
      <c r="PSM114" s="51"/>
      <c r="PSN114" s="51"/>
      <c r="PSO114" s="56"/>
      <c r="PSP114" s="57"/>
      <c r="PSQ114" s="57"/>
      <c r="PSR114" s="58"/>
      <c r="PSS114" s="49"/>
      <c r="PST114" s="50"/>
      <c r="PSU114" s="49"/>
      <c r="PSV114" s="109"/>
      <c r="PSW114" s="52"/>
      <c r="PSX114" s="52"/>
      <c r="PSY114" s="55"/>
      <c r="PSZ114" s="55"/>
      <c r="PTA114" s="55"/>
      <c r="PTB114" s="51"/>
      <c r="PTC114" s="51"/>
      <c r="PTD114" s="51"/>
      <c r="PTE114" s="56"/>
      <c r="PTF114" s="57"/>
      <c r="PTG114" s="57"/>
      <c r="PTH114" s="58"/>
      <c r="PTI114" s="49"/>
      <c r="PTJ114" s="50"/>
      <c r="PTK114" s="49"/>
      <c r="PTL114" s="109"/>
      <c r="PTM114" s="52"/>
      <c r="PTN114" s="52"/>
      <c r="PTO114" s="55"/>
      <c r="PTP114" s="55"/>
      <c r="PTQ114" s="55"/>
      <c r="PTR114" s="51"/>
      <c r="PTS114" s="51"/>
      <c r="PTT114" s="51"/>
      <c r="PTU114" s="56"/>
      <c r="PTV114" s="57"/>
      <c r="PTW114" s="57"/>
      <c r="PTX114" s="58"/>
      <c r="PTY114" s="49"/>
      <c r="PTZ114" s="50"/>
      <c r="PUA114" s="49"/>
      <c r="PUB114" s="109"/>
      <c r="PUC114" s="52"/>
      <c r="PUD114" s="52"/>
      <c r="PUE114" s="55"/>
      <c r="PUF114" s="55"/>
      <c r="PUG114" s="55"/>
      <c r="PUH114" s="51"/>
      <c r="PUI114" s="51"/>
      <c r="PUJ114" s="51"/>
      <c r="PUK114" s="56"/>
      <c r="PUL114" s="57"/>
      <c r="PUM114" s="57"/>
      <c r="PUN114" s="58"/>
      <c r="PUO114" s="49"/>
      <c r="PUP114" s="50"/>
      <c r="PUQ114" s="49"/>
      <c r="PUR114" s="109"/>
      <c r="PUS114" s="52"/>
      <c r="PUT114" s="52"/>
      <c r="PUU114" s="55"/>
      <c r="PUV114" s="55"/>
      <c r="PUW114" s="55"/>
      <c r="PUX114" s="51"/>
      <c r="PUY114" s="51"/>
      <c r="PUZ114" s="51"/>
      <c r="PVA114" s="56"/>
      <c r="PVB114" s="57"/>
      <c r="PVC114" s="57"/>
      <c r="PVD114" s="58"/>
      <c r="PVE114" s="49"/>
      <c r="PVF114" s="50"/>
      <c r="PVG114" s="49"/>
      <c r="PVH114" s="109"/>
      <c r="PVI114" s="52"/>
      <c r="PVJ114" s="52"/>
      <c r="PVK114" s="55"/>
      <c r="PVL114" s="55"/>
      <c r="PVM114" s="55"/>
      <c r="PVN114" s="51"/>
      <c r="PVO114" s="51"/>
      <c r="PVP114" s="51"/>
      <c r="PVQ114" s="56"/>
      <c r="PVR114" s="57"/>
      <c r="PVS114" s="57"/>
      <c r="PVT114" s="58"/>
      <c r="PVU114" s="49"/>
      <c r="PVV114" s="50"/>
      <c r="PVW114" s="49"/>
      <c r="PVX114" s="109"/>
      <c r="PVY114" s="52"/>
      <c r="PVZ114" s="52"/>
      <c r="PWA114" s="55"/>
      <c r="PWB114" s="55"/>
      <c r="PWC114" s="55"/>
      <c r="PWD114" s="51"/>
      <c r="PWE114" s="51"/>
      <c r="PWF114" s="51"/>
      <c r="PWG114" s="56"/>
      <c r="PWH114" s="57"/>
      <c r="PWI114" s="57"/>
      <c r="PWJ114" s="58"/>
      <c r="PWK114" s="49"/>
      <c r="PWL114" s="50"/>
      <c r="PWM114" s="49"/>
      <c r="PWN114" s="109"/>
      <c r="PWO114" s="52"/>
      <c r="PWP114" s="52"/>
      <c r="PWQ114" s="55"/>
      <c r="PWR114" s="55"/>
      <c r="PWS114" s="55"/>
      <c r="PWT114" s="51"/>
      <c r="PWU114" s="51"/>
      <c r="PWV114" s="51"/>
      <c r="PWW114" s="56"/>
      <c r="PWX114" s="57"/>
      <c r="PWY114" s="57"/>
      <c r="PWZ114" s="58"/>
      <c r="PXA114" s="49"/>
      <c r="PXB114" s="50"/>
      <c r="PXC114" s="49"/>
      <c r="PXD114" s="109"/>
      <c r="PXE114" s="52"/>
      <c r="PXF114" s="52"/>
      <c r="PXG114" s="55"/>
      <c r="PXH114" s="55"/>
      <c r="PXI114" s="55"/>
      <c r="PXJ114" s="51"/>
      <c r="PXK114" s="51"/>
      <c r="PXL114" s="51"/>
      <c r="PXM114" s="56"/>
      <c r="PXN114" s="57"/>
      <c r="PXO114" s="57"/>
      <c r="PXP114" s="58"/>
      <c r="PXQ114" s="49"/>
      <c r="PXR114" s="50"/>
      <c r="PXS114" s="49"/>
      <c r="PXT114" s="109"/>
      <c r="PXU114" s="52"/>
      <c r="PXV114" s="52"/>
      <c r="PXW114" s="55"/>
      <c r="PXX114" s="55"/>
      <c r="PXY114" s="55"/>
      <c r="PXZ114" s="51"/>
      <c r="PYA114" s="51"/>
      <c r="PYB114" s="51"/>
      <c r="PYC114" s="56"/>
      <c r="PYD114" s="57"/>
      <c r="PYE114" s="57"/>
      <c r="PYF114" s="58"/>
      <c r="PYG114" s="49"/>
      <c r="PYH114" s="50"/>
      <c r="PYI114" s="49"/>
      <c r="PYJ114" s="109"/>
      <c r="PYK114" s="52"/>
      <c r="PYL114" s="52"/>
      <c r="PYM114" s="55"/>
      <c r="PYN114" s="55"/>
      <c r="PYO114" s="55"/>
      <c r="PYP114" s="51"/>
      <c r="PYQ114" s="51"/>
      <c r="PYR114" s="51"/>
      <c r="PYS114" s="56"/>
      <c r="PYT114" s="57"/>
      <c r="PYU114" s="57"/>
      <c r="PYV114" s="58"/>
      <c r="PYW114" s="49"/>
      <c r="PYX114" s="50"/>
      <c r="PYY114" s="49"/>
      <c r="PYZ114" s="109"/>
      <c r="PZA114" s="52"/>
      <c r="PZB114" s="52"/>
      <c r="PZC114" s="55"/>
      <c r="PZD114" s="55"/>
      <c r="PZE114" s="55"/>
      <c r="PZF114" s="51"/>
      <c r="PZG114" s="51"/>
      <c r="PZH114" s="51"/>
      <c r="PZI114" s="56"/>
      <c r="PZJ114" s="57"/>
      <c r="PZK114" s="57"/>
      <c r="PZL114" s="58"/>
      <c r="PZM114" s="49"/>
      <c r="PZN114" s="50"/>
      <c r="PZO114" s="49"/>
      <c r="PZP114" s="109"/>
      <c r="PZQ114" s="52"/>
      <c r="PZR114" s="52"/>
      <c r="PZS114" s="55"/>
      <c r="PZT114" s="55"/>
      <c r="PZU114" s="55"/>
      <c r="PZV114" s="51"/>
      <c r="PZW114" s="51"/>
      <c r="PZX114" s="51"/>
      <c r="PZY114" s="56"/>
      <c r="PZZ114" s="57"/>
      <c r="QAA114" s="57"/>
      <c r="QAB114" s="58"/>
      <c r="QAC114" s="49"/>
      <c r="QAD114" s="50"/>
      <c r="QAE114" s="49"/>
      <c r="QAF114" s="109"/>
      <c r="QAG114" s="52"/>
      <c r="QAH114" s="52"/>
      <c r="QAI114" s="55"/>
      <c r="QAJ114" s="55"/>
      <c r="QAK114" s="55"/>
      <c r="QAL114" s="51"/>
      <c r="QAM114" s="51"/>
      <c r="QAN114" s="51"/>
      <c r="QAO114" s="56"/>
      <c r="QAP114" s="57"/>
      <c r="QAQ114" s="57"/>
      <c r="QAR114" s="58"/>
      <c r="QAS114" s="49"/>
      <c r="QAT114" s="50"/>
      <c r="QAU114" s="49"/>
      <c r="QAV114" s="109"/>
      <c r="QAW114" s="52"/>
      <c r="QAX114" s="52"/>
      <c r="QAY114" s="55"/>
      <c r="QAZ114" s="55"/>
      <c r="QBA114" s="55"/>
      <c r="QBB114" s="51"/>
      <c r="QBC114" s="51"/>
      <c r="QBD114" s="51"/>
      <c r="QBE114" s="56"/>
      <c r="QBF114" s="57"/>
      <c r="QBG114" s="57"/>
      <c r="QBH114" s="58"/>
      <c r="QBI114" s="49"/>
      <c r="QBJ114" s="50"/>
      <c r="QBK114" s="49"/>
      <c r="QBL114" s="109"/>
      <c r="QBM114" s="52"/>
      <c r="QBN114" s="52"/>
      <c r="QBO114" s="55"/>
      <c r="QBP114" s="55"/>
      <c r="QBQ114" s="55"/>
      <c r="QBR114" s="51"/>
      <c r="QBS114" s="51"/>
      <c r="QBT114" s="51"/>
      <c r="QBU114" s="56"/>
      <c r="QBV114" s="57"/>
      <c r="QBW114" s="57"/>
      <c r="QBX114" s="58"/>
      <c r="QBY114" s="49"/>
      <c r="QBZ114" s="50"/>
      <c r="QCA114" s="49"/>
      <c r="QCB114" s="109"/>
      <c r="QCC114" s="52"/>
      <c r="QCD114" s="52"/>
      <c r="QCE114" s="55"/>
      <c r="QCF114" s="55"/>
      <c r="QCG114" s="55"/>
      <c r="QCH114" s="51"/>
      <c r="QCI114" s="51"/>
      <c r="QCJ114" s="51"/>
      <c r="QCK114" s="56"/>
      <c r="QCL114" s="57"/>
      <c r="QCM114" s="57"/>
      <c r="QCN114" s="58"/>
      <c r="QCO114" s="49"/>
      <c r="QCP114" s="50"/>
      <c r="QCQ114" s="49"/>
      <c r="QCR114" s="109"/>
      <c r="QCS114" s="52"/>
      <c r="QCT114" s="52"/>
      <c r="QCU114" s="55"/>
      <c r="QCV114" s="55"/>
      <c r="QCW114" s="55"/>
      <c r="QCX114" s="51"/>
      <c r="QCY114" s="51"/>
      <c r="QCZ114" s="51"/>
      <c r="QDA114" s="56"/>
      <c r="QDB114" s="57"/>
      <c r="QDC114" s="57"/>
      <c r="QDD114" s="58"/>
      <c r="QDE114" s="49"/>
      <c r="QDF114" s="50"/>
      <c r="QDG114" s="49"/>
      <c r="QDH114" s="109"/>
      <c r="QDI114" s="52"/>
      <c r="QDJ114" s="52"/>
      <c r="QDK114" s="55"/>
      <c r="QDL114" s="55"/>
      <c r="QDM114" s="55"/>
      <c r="QDN114" s="51"/>
      <c r="QDO114" s="51"/>
      <c r="QDP114" s="51"/>
      <c r="QDQ114" s="56"/>
      <c r="QDR114" s="57"/>
      <c r="QDS114" s="57"/>
      <c r="QDT114" s="58"/>
      <c r="QDU114" s="49"/>
      <c r="QDV114" s="50"/>
      <c r="QDW114" s="49"/>
      <c r="QDX114" s="109"/>
      <c r="QDY114" s="52"/>
      <c r="QDZ114" s="52"/>
      <c r="QEA114" s="55"/>
      <c r="QEB114" s="55"/>
      <c r="QEC114" s="55"/>
      <c r="QED114" s="51"/>
      <c r="QEE114" s="51"/>
      <c r="QEF114" s="51"/>
      <c r="QEG114" s="56"/>
      <c r="QEH114" s="57"/>
      <c r="QEI114" s="57"/>
      <c r="QEJ114" s="58"/>
      <c r="QEK114" s="49"/>
      <c r="QEL114" s="50"/>
      <c r="QEM114" s="49"/>
      <c r="QEN114" s="109"/>
      <c r="QEO114" s="52"/>
      <c r="QEP114" s="52"/>
      <c r="QEQ114" s="55"/>
      <c r="QER114" s="55"/>
      <c r="QES114" s="55"/>
      <c r="QET114" s="51"/>
      <c r="QEU114" s="51"/>
      <c r="QEV114" s="51"/>
      <c r="QEW114" s="56"/>
      <c r="QEX114" s="57"/>
      <c r="QEY114" s="57"/>
      <c r="QEZ114" s="58"/>
      <c r="QFA114" s="49"/>
      <c r="QFB114" s="50"/>
      <c r="QFC114" s="49"/>
      <c r="QFD114" s="109"/>
      <c r="QFE114" s="52"/>
      <c r="QFF114" s="52"/>
      <c r="QFG114" s="55"/>
      <c r="QFH114" s="55"/>
      <c r="QFI114" s="55"/>
      <c r="QFJ114" s="51"/>
      <c r="QFK114" s="51"/>
      <c r="QFL114" s="51"/>
      <c r="QFM114" s="56"/>
      <c r="QFN114" s="57"/>
      <c r="QFO114" s="57"/>
      <c r="QFP114" s="58"/>
      <c r="QFQ114" s="49"/>
      <c r="QFR114" s="50"/>
      <c r="QFS114" s="49"/>
      <c r="QFT114" s="109"/>
      <c r="QFU114" s="52"/>
      <c r="QFV114" s="52"/>
      <c r="QFW114" s="55"/>
      <c r="QFX114" s="55"/>
      <c r="QFY114" s="55"/>
      <c r="QFZ114" s="51"/>
      <c r="QGA114" s="51"/>
      <c r="QGB114" s="51"/>
      <c r="QGC114" s="56"/>
      <c r="QGD114" s="57"/>
      <c r="QGE114" s="57"/>
      <c r="QGF114" s="58"/>
      <c r="QGG114" s="49"/>
      <c r="QGH114" s="50"/>
      <c r="QGI114" s="49"/>
      <c r="QGJ114" s="109"/>
      <c r="QGK114" s="52"/>
      <c r="QGL114" s="52"/>
      <c r="QGM114" s="55"/>
      <c r="QGN114" s="55"/>
      <c r="QGO114" s="55"/>
      <c r="QGP114" s="51"/>
      <c r="QGQ114" s="51"/>
      <c r="QGR114" s="51"/>
      <c r="QGS114" s="56"/>
      <c r="QGT114" s="57"/>
      <c r="QGU114" s="57"/>
      <c r="QGV114" s="58"/>
      <c r="QGW114" s="49"/>
      <c r="QGX114" s="50"/>
      <c r="QGY114" s="49"/>
      <c r="QGZ114" s="109"/>
      <c r="QHA114" s="52"/>
      <c r="QHB114" s="52"/>
      <c r="QHC114" s="55"/>
      <c r="QHD114" s="55"/>
      <c r="QHE114" s="55"/>
      <c r="QHF114" s="51"/>
      <c r="QHG114" s="51"/>
      <c r="QHH114" s="51"/>
      <c r="QHI114" s="56"/>
      <c r="QHJ114" s="57"/>
      <c r="QHK114" s="57"/>
      <c r="QHL114" s="58"/>
      <c r="QHM114" s="49"/>
      <c r="QHN114" s="50"/>
      <c r="QHO114" s="49"/>
      <c r="QHP114" s="109"/>
      <c r="QHQ114" s="52"/>
      <c r="QHR114" s="52"/>
      <c r="QHS114" s="55"/>
      <c r="QHT114" s="55"/>
      <c r="QHU114" s="55"/>
      <c r="QHV114" s="51"/>
      <c r="QHW114" s="51"/>
      <c r="QHX114" s="51"/>
      <c r="QHY114" s="56"/>
      <c r="QHZ114" s="57"/>
      <c r="QIA114" s="57"/>
      <c r="QIB114" s="58"/>
      <c r="QIC114" s="49"/>
      <c r="QID114" s="50"/>
      <c r="QIE114" s="49"/>
      <c r="QIF114" s="109"/>
      <c r="QIG114" s="52"/>
      <c r="QIH114" s="52"/>
      <c r="QII114" s="55"/>
      <c r="QIJ114" s="55"/>
      <c r="QIK114" s="55"/>
      <c r="QIL114" s="51"/>
      <c r="QIM114" s="51"/>
      <c r="QIN114" s="51"/>
      <c r="QIO114" s="56"/>
      <c r="QIP114" s="57"/>
      <c r="QIQ114" s="57"/>
      <c r="QIR114" s="58"/>
      <c r="QIS114" s="49"/>
      <c r="QIT114" s="50"/>
      <c r="QIU114" s="49"/>
      <c r="QIV114" s="109"/>
      <c r="QIW114" s="52"/>
      <c r="QIX114" s="52"/>
      <c r="QIY114" s="55"/>
      <c r="QIZ114" s="55"/>
      <c r="QJA114" s="55"/>
      <c r="QJB114" s="51"/>
      <c r="QJC114" s="51"/>
      <c r="QJD114" s="51"/>
      <c r="QJE114" s="56"/>
      <c r="QJF114" s="57"/>
      <c r="QJG114" s="57"/>
      <c r="QJH114" s="58"/>
      <c r="QJI114" s="49"/>
      <c r="QJJ114" s="50"/>
      <c r="QJK114" s="49"/>
      <c r="QJL114" s="109"/>
      <c r="QJM114" s="52"/>
      <c r="QJN114" s="52"/>
      <c r="QJO114" s="55"/>
      <c r="QJP114" s="55"/>
      <c r="QJQ114" s="55"/>
      <c r="QJR114" s="51"/>
      <c r="QJS114" s="51"/>
      <c r="QJT114" s="51"/>
      <c r="QJU114" s="56"/>
      <c r="QJV114" s="57"/>
      <c r="QJW114" s="57"/>
      <c r="QJX114" s="58"/>
      <c r="QJY114" s="49"/>
      <c r="QJZ114" s="50"/>
      <c r="QKA114" s="49"/>
      <c r="QKB114" s="109"/>
      <c r="QKC114" s="52"/>
      <c r="QKD114" s="52"/>
      <c r="QKE114" s="55"/>
      <c r="QKF114" s="55"/>
      <c r="QKG114" s="55"/>
      <c r="QKH114" s="51"/>
      <c r="QKI114" s="51"/>
      <c r="QKJ114" s="51"/>
      <c r="QKK114" s="56"/>
      <c r="QKL114" s="57"/>
      <c r="QKM114" s="57"/>
      <c r="QKN114" s="58"/>
      <c r="QKO114" s="49"/>
      <c r="QKP114" s="50"/>
      <c r="QKQ114" s="49"/>
      <c r="QKR114" s="109"/>
      <c r="QKS114" s="52"/>
      <c r="QKT114" s="52"/>
      <c r="QKU114" s="55"/>
      <c r="QKV114" s="55"/>
      <c r="QKW114" s="55"/>
      <c r="QKX114" s="51"/>
      <c r="QKY114" s="51"/>
      <c r="QKZ114" s="51"/>
      <c r="QLA114" s="56"/>
      <c r="QLB114" s="57"/>
      <c r="QLC114" s="57"/>
      <c r="QLD114" s="58"/>
      <c r="QLE114" s="49"/>
      <c r="QLF114" s="50"/>
      <c r="QLG114" s="49"/>
      <c r="QLH114" s="109"/>
      <c r="QLI114" s="52"/>
      <c r="QLJ114" s="52"/>
      <c r="QLK114" s="55"/>
      <c r="QLL114" s="55"/>
      <c r="QLM114" s="55"/>
      <c r="QLN114" s="51"/>
      <c r="QLO114" s="51"/>
      <c r="QLP114" s="51"/>
      <c r="QLQ114" s="56"/>
      <c r="QLR114" s="57"/>
      <c r="QLS114" s="57"/>
      <c r="QLT114" s="58"/>
      <c r="QLU114" s="49"/>
      <c r="QLV114" s="50"/>
      <c r="QLW114" s="49"/>
      <c r="QLX114" s="109"/>
      <c r="QLY114" s="52"/>
      <c r="QLZ114" s="52"/>
      <c r="QMA114" s="55"/>
      <c r="QMB114" s="55"/>
      <c r="QMC114" s="55"/>
      <c r="QMD114" s="51"/>
      <c r="QME114" s="51"/>
      <c r="QMF114" s="51"/>
      <c r="QMG114" s="56"/>
      <c r="QMH114" s="57"/>
      <c r="QMI114" s="57"/>
      <c r="QMJ114" s="58"/>
      <c r="QMK114" s="49"/>
      <c r="QML114" s="50"/>
      <c r="QMM114" s="49"/>
      <c r="QMN114" s="109"/>
      <c r="QMO114" s="52"/>
      <c r="QMP114" s="52"/>
      <c r="QMQ114" s="55"/>
      <c r="QMR114" s="55"/>
      <c r="QMS114" s="55"/>
      <c r="QMT114" s="51"/>
      <c r="QMU114" s="51"/>
      <c r="QMV114" s="51"/>
      <c r="QMW114" s="56"/>
      <c r="QMX114" s="57"/>
      <c r="QMY114" s="57"/>
      <c r="QMZ114" s="58"/>
      <c r="QNA114" s="49"/>
      <c r="QNB114" s="50"/>
      <c r="QNC114" s="49"/>
      <c r="QND114" s="109"/>
      <c r="QNE114" s="52"/>
      <c r="QNF114" s="52"/>
      <c r="QNG114" s="55"/>
      <c r="QNH114" s="55"/>
      <c r="QNI114" s="55"/>
      <c r="QNJ114" s="51"/>
      <c r="QNK114" s="51"/>
      <c r="QNL114" s="51"/>
      <c r="QNM114" s="56"/>
      <c r="QNN114" s="57"/>
      <c r="QNO114" s="57"/>
      <c r="QNP114" s="58"/>
      <c r="QNQ114" s="49"/>
      <c r="QNR114" s="50"/>
      <c r="QNS114" s="49"/>
      <c r="QNT114" s="109"/>
      <c r="QNU114" s="52"/>
      <c r="QNV114" s="52"/>
      <c r="QNW114" s="55"/>
      <c r="QNX114" s="55"/>
      <c r="QNY114" s="55"/>
      <c r="QNZ114" s="51"/>
      <c r="QOA114" s="51"/>
      <c r="QOB114" s="51"/>
      <c r="QOC114" s="56"/>
      <c r="QOD114" s="57"/>
      <c r="QOE114" s="57"/>
      <c r="QOF114" s="58"/>
      <c r="QOG114" s="49"/>
      <c r="QOH114" s="50"/>
      <c r="QOI114" s="49"/>
      <c r="QOJ114" s="109"/>
      <c r="QOK114" s="52"/>
      <c r="QOL114" s="52"/>
      <c r="QOM114" s="55"/>
      <c r="QON114" s="55"/>
      <c r="QOO114" s="55"/>
      <c r="QOP114" s="51"/>
      <c r="QOQ114" s="51"/>
      <c r="QOR114" s="51"/>
      <c r="QOS114" s="56"/>
      <c r="QOT114" s="57"/>
      <c r="QOU114" s="57"/>
      <c r="QOV114" s="58"/>
      <c r="QOW114" s="49"/>
      <c r="QOX114" s="50"/>
      <c r="QOY114" s="49"/>
      <c r="QOZ114" s="109"/>
      <c r="QPA114" s="52"/>
      <c r="QPB114" s="52"/>
      <c r="QPC114" s="55"/>
      <c r="QPD114" s="55"/>
      <c r="QPE114" s="55"/>
      <c r="QPF114" s="51"/>
      <c r="QPG114" s="51"/>
      <c r="QPH114" s="51"/>
      <c r="QPI114" s="56"/>
      <c r="QPJ114" s="57"/>
      <c r="QPK114" s="57"/>
      <c r="QPL114" s="58"/>
      <c r="QPM114" s="49"/>
      <c r="QPN114" s="50"/>
      <c r="QPO114" s="49"/>
      <c r="QPP114" s="109"/>
      <c r="QPQ114" s="52"/>
      <c r="QPR114" s="52"/>
      <c r="QPS114" s="55"/>
      <c r="QPT114" s="55"/>
      <c r="QPU114" s="55"/>
      <c r="QPV114" s="51"/>
      <c r="QPW114" s="51"/>
      <c r="QPX114" s="51"/>
      <c r="QPY114" s="56"/>
      <c r="QPZ114" s="57"/>
      <c r="QQA114" s="57"/>
      <c r="QQB114" s="58"/>
      <c r="QQC114" s="49"/>
      <c r="QQD114" s="50"/>
      <c r="QQE114" s="49"/>
      <c r="QQF114" s="109"/>
      <c r="QQG114" s="52"/>
      <c r="QQH114" s="52"/>
      <c r="QQI114" s="55"/>
      <c r="QQJ114" s="55"/>
      <c r="QQK114" s="55"/>
      <c r="QQL114" s="51"/>
      <c r="QQM114" s="51"/>
      <c r="QQN114" s="51"/>
      <c r="QQO114" s="56"/>
      <c r="QQP114" s="57"/>
      <c r="QQQ114" s="57"/>
      <c r="QQR114" s="58"/>
      <c r="QQS114" s="49"/>
      <c r="QQT114" s="50"/>
      <c r="QQU114" s="49"/>
      <c r="QQV114" s="109"/>
      <c r="QQW114" s="52"/>
      <c r="QQX114" s="52"/>
      <c r="QQY114" s="55"/>
      <c r="QQZ114" s="55"/>
      <c r="QRA114" s="55"/>
      <c r="QRB114" s="51"/>
      <c r="QRC114" s="51"/>
      <c r="QRD114" s="51"/>
      <c r="QRE114" s="56"/>
      <c r="QRF114" s="57"/>
      <c r="QRG114" s="57"/>
      <c r="QRH114" s="58"/>
      <c r="QRI114" s="49"/>
      <c r="QRJ114" s="50"/>
      <c r="QRK114" s="49"/>
      <c r="QRL114" s="109"/>
      <c r="QRM114" s="52"/>
      <c r="QRN114" s="52"/>
      <c r="QRO114" s="55"/>
      <c r="QRP114" s="55"/>
      <c r="QRQ114" s="55"/>
      <c r="QRR114" s="51"/>
      <c r="QRS114" s="51"/>
      <c r="QRT114" s="51"/>
      <c r="QRU114" s="56"/>
      <c r="QRV114" s="57"/>
      <c r="QRW114" s="57"/>
      <c r="QRX114" s="58"/>
      <c r="QRY114" s="49"/>
      <c r="QRZ114" s="50"/>
      <c r="QSA114" s="49"/>
      <c r="QSB114" s="109"/>
      <c r="QSC114" s="52"/>
      <c r="QSD114" s="52"/>
      <c r="QSE114" s="55"/>
      <c r="QSF114" s="55"/>
      <c r="QSG114" s="55"/>
      <c r="QSH114" s="51"/>
      <c r="QSI114" s="51"/>
      <c r="QSJ114" s="51"/>
      <c r="QSK114" s="56"/>
      <c r="QSL114" s="57"/>
      <c r="QSM114" s="57"/>
      <c r="QSN114" s="58"/>
      <c r="QSO114" s="49"/>
      <c r="QSP114" s="50"/>
      <c r="QSQ114" s="49"/>
      <c r="QSR114" s="109"/>
      <c r="QSS114" s="52"/>
      <c r="QST114" s="52"/>
      <c r="QSU114" s="55"/>
      <c r="QSV114" s="55"/>
      <c r="QSW114" s="55"/>
      <c r="QSX114" s="51"/>
      <c r="QSY114" s="51"/>
      <c r="QSZ114" s="51"/>
      <c r="QTA114" s="56"/>
      <c r="QTB114" s="57"/>
      <c r="QTC114" s="57"/>
      <c r="QTD114" s="58"/>
      <c r="QTE114" s="49"/>
      <c r="QTF114" s="50"/>
      <c r="QTG114" s="49"/>
      <c r="QTH114" s="109"/>
      <c r="QTI114" s="52"/>
      <c r="QTJ114" s="52"/>
      <c r="QTK114" s="55"/>
      <c r="QTL114" s="55"/>
      <c r="QTM114" s="55"/>
      <c r="QTN114" s="51"/>
      <c r="QTO114" s="51"/>
      <c r="QTP114" s="51"/>
      <c r="QTQ114" s="56"/>
      <c r="QTR114" s="57"/>
      <c r="QTS114" s="57"/>
      <c r="QTT114" s="58"/>
      <c r="QTU114" s="49"/>
      <c r="QTV114" s="50"/>
      <c r="QTW114" s="49"/>
      <c r="QTX114" s="109"/>
      <c r="QTY114" s="52"/>
      <c r="QTZ114" s="52"/>
      <c r="QUA114" s="55"/>
      <c r="QUB114" s="55"/>
      <c r="QUC114" s="55"/>
      <c r="QUD114" s="51"/>
      <c r="QUE114" s="51"/>
      <c r="QUF114" s="51"/>
      <c r="QUG114" s="56"/>
      <c r="QUH114" s="57"/>
      <c r="QUI114" s="57"/>
      <c r="QUJ114" s="58"/>
      <c r="QUK114" s="49"/>
      <c r="QUL114" s="50"/>
      <c r="QUM114" s="49"/>
      <c r="QUN114" s="109"/>
      <c r="QUO114" s="52"/>
      <c r="QUP114" s="52"/>
      <c r="QUQ114" s="55"/>
      <c r="QUR114" s="55"/>
      <c r="QUS114" s="55"/>
      <c r="QUT114" s="51"/>
      <c r="QUU114" s="51"/>
      <c r="QUV114" s="51"/>
      <c r="QUW114" s="56"/>
      <c r="QUX114" s="57"/>
      <c r="QUY114" s="57"/>
      <c r="QUZ114" s="58"/>
      <c r="QVA114" s="49"/>
      <c r="QVB114" s="50"/>
      <c r="QVC114" s="49"/>
      <c r="QVD114" s="109"/>
      <c r="QVE114" s="52"/>
      <c r="QVF114" s="52"/>
      <c r="QVG114" s="55"/>
      <c r="QVH114" s="55"/>
      <c r="QVI114" s="55"/>
      <c r="QVJ114" s="51"/>
      <c r="QVK114" s="51"/>
      <c r="QVL114" s="51"/>
      <c r="QVM114" s="56"/>
      <c r="QVN114" s="57"/>
      <c r="QVO114" s="57"/>
      <c r="QVP114" s="58"/>
      <c r="QVQ114" s="49"/>
      <c r="QVR114" s="50"/>
      <c r="QVS114" s="49"/>
      <c r="QVT114" s="109"/>
      <c r="QVU114" s="52"/>
      <c r="QVV114" s="52"/>
      <c r="QVW114" s="55"/>
      <c r="QVX114" s="55"/>
      <c r="QVY114" s="55"/>
      <c r="QVZ114" s="51"/>
      <c r="QWA114" s="51"/>
      <c r="QWB114" s="51"/>
      <c r="QWC114" s="56"/>
      <c r="QWD114" s="57"/>
      <c r="QWE114" s="57"/>
      <c r="QWF114" s="58"/>
      <c r="QWG114" s="49"/>
      <c r="QWH114" s="50"/>
      <c r="QWI114" s="49"/>
      <c r="QWJ114" s="109"/>
      <c r="QWK114" s="52"/>
      <c r="QWL114" s="52"/>
      <c r="QWM114" s="55"/>
      <c r="QWN114" s="55"/>
      <c r="QWO114" s="55"/>
      <c r="QWP114" s="51"/>
      <c r="QWQ114" s="51"/>
      <c r="QWR114" s="51"/>
      <c r="QWS114" s="56"/>
      <c r="QWT114" s="57"/>
      <c r="QWU114" s="57"/>
      <c r="QWV114" s="58"/>
      <c r="QWW114" s="49"/>
      <c r="QWX114" s="50"/>
      <c r="QWY114" s="49"/>
      <c r="QWZ114" s="109"/>
      <c r="QXA114" s="52"/>
      <c r="QXB114" s="52"/>
      <c r="QXC114" s="55"/>
      <c r="QXD114" s="55"/>
      <c r="QXE114" s="55"/>
      <c r="QXF114" s="51"/>
      <c r="QXG114" s="51"/>
      <c r="QXH114" s="51"/>
      <c r="QXI114" s="56"/>
      <c r="QXJ114" s="57"/>
      <c r="QXK114" s="57"/>
      <c r="QXL114" s="58"/>
      <c r="QXM114" s="49"/>
      <c r="QXN114" s="50"/>
      <c r="QXO114" s="49"/>
      <c r="QXP114" s="109"/>
      <c r="QXQ114" s="52"/>
      <c r="QXR114" s="52"/>
      <c r="QXS114" s="55"/>
      <c r="QXT114" s="55"/>
      <c r="QXU114" s="55"/>
      <c r="QXV114" s="51"/>
      <c r="QXW114" s="51"/>
      <c r="QXX114" s="51"/>
      <c r="QXY114" s="56"/>
      <c r="QXZ114" s="57"/>
      <c r="QYA114" s="57"/>
      <c r="QYB114" s="58"/>
      <c r="QYC114" s="49"/>
      <c r="QYD114" s="50"/>
      <c r="QYE114" s="49"/>
      <c r="QYF114" s="109"/>
      <c r="QYG114" s="52"/>
      <c r="QYH114" s="52"/>
      <c r="QYI114" s="55"/>
      <c r="QYJ114" s="55"/>
      <c r="QYK114" s="55"/>
      <c r="QYL114" s="51"/>
      <c r="QYM114" s="51"/>
      <c r="QYN114" s="51"/>
      <c r="QYO114" s="56"/>
      <c r="QYP114" s="57"/>
      <c r="QYQ114" s="57"/>
      <c r="QYR114" s="58"/>
      <c r="QYS114" s="49"/>
      <c r="QYT114" s="50"/>
      <c r="QYU114" s="49"/>
      <c r="QYV114" s="109"/>
      <c r="QYW114" s="52"/>
      <c r="QYX114" s="52"/>
      <c r="QYY114" s="55"/>
      <c r="QYZ114" s="55"/>
      <c r="QZA114" s="55"/>
      <c r="QZB114" s="51"/>
      <c r="QZC114" s="51"/>
      <c r="QZD114" s="51"/>
      <c r="QZE114" s="56"/>
      <c r="QZF114" s="57"/>
      <c r="QZG114" s="57"/>
      <c r="QZH114" s="58"/>
      <c r="QZI114" s="49"/>
      <c r="QZJ114" s="50"/>
      <c r="QZK114" s="49"/>
      <c r="QZL114" s="109"/>
      <c r="QZM114" s="52"/>
      <c r="QZN114" s="52"/>
      <c r="QZO114" s="55"/>
      <c r="QZP114" s="55"/>
      <c r="QZQ114" s="55"/>
      <c r="QZR114" s="51"/>
      <c r="QZS114" s="51"/>
      <c r="QZT114" s="51"/>
      <c r="QZU114" s="56"/>
      <c r="QZV114" s="57"/>
      <c r="QZW114" s="57"/>
      <c r="QZX114" s="58"/>
      <c r="QZY114" s="49"/>
      <c r="QZZ114" s="50"/>
      <c r="RAA114" s="49"/>
      <c r="RAB114" s="109"/>
      <c r="RAC114" s="52"/>
      <c r="RAD114" s="52"/>
      <c r="RAE114" s="55"/>
      <c r="RAF114" s="55"/>
      <c r="RAG114" s="55"/>
      <c r="RAH114" s="51"/>
      <c r="RAI114" s="51"/>
      <c r="RAJ114" s="51"/>
      <c r="RAK114" s="56"/>
      <c r="RAL114" s="57"/>
      <c r="RAM114" s="57"/>
      <c r="RAN114" s="58"/>
      <c r="RAO114" s="49"/>
      <c r="RAP114" s="50"/>
      <c r="RAQ114" s="49"/>
      <c r="RAR114" s="109"/>
      <c r="RAS114" s="52"/>
      <c r="RAT114" s="52"/>
      <c r="RAU114" s="55"/>
      <c r="RAV114" s="55"/>
      <c r="RAW114" s="55"/>
      <c r="RAX114" s="51"/>
      <c r="RAY114" s="51"/>
      <c r="RAZ114" s="51"/>
      <c r="RBA114" s="56"/>
      <c r="RBB114" s="57"/>
      <c r="RBC114" s="57"/>
      <c r="RBD114" s="58"/>
      <c r="RBE114" s="49"/>
      <c r="RBF114" s="50"/>
      <c r="RBG114" s="49"/>
      <c r="RBH114" s="109"/>
      <c r="RBI114" s="52"/>
      <c r="RBJ114" s="52"/>
      <c r="RBK114" s="55"/>
      <c r="RBL114" s="55"/>
      <c r="RBM114" s="55"/>
      <c r="RBN114" s="51"/>
      <c r="RBO114" s="51"/>
      <c r="RBP114" s="51"/>
      <c r="RBQ114" s="56"/>
      <c r="RBR114" s="57"/>
      <c r="RBS114" s="57"/>
      <c r="RBT114" s="58"/>
      <c r="RBU114" s="49"/>
      <c r="RBV114" s="50"/>
      <c r="RBW114" s="49"/>
      <c r="RBX114" s="109"/>
      <c r="RBY114" s="52"/>
      <c r="RBZ114" s="52"/>
      <c r="RCA114" s="55"/>
      <c r="RCB114" s="55"/>
      <c r="RCC114" s="55"/>
      <c r="RCD114" s="51"/>
      <c r="RCE114" s="51"/>
      <c r="RCF114" s="51"/>
      <c r="RCG114" s="56"/>
      <c r="RCH114" s="57"/>
      <c r="RCI114" s="57"/>
      <c r="RCJ114" s="58"/>
      <c r="RCK114" s="49"/>
      <c r="RCL114" s="50"/>
      <c r="RCM114" s="49"/>
      <c r="RCN114" s="109"/>
      <c r="RCO114" s="52"/>
      <c r="RCP114" s="52"/>
      <c r="RCQ114" s="55"/>
      <c r="RCR114" s="55"/>
      <c r="RCS114" s="55"/>
      <c r="RCT114" s="51"/>
      <c r="RCU114" s="51"/>
      <c r="RCV114" s="51"/>
      <c r="RCW114" s="56"/>
      <c r="RCX114" s="57"/>
      <c r="RCY114" s="57"/>
      <c r="RCZ114" s="58"/>
      <c r="RDA114" s="49"/>
      <c r="RDB114" s="50"/>
      <c r="RDC114" s="49"/>
      <c r="RDD114" s="109"/>
      <c r="RDE114" s="52"/>
      <c r="RDF114" s="52"/>
      <c r="RDG114" s="55"/>
      <c r="RDH114" s="55"/>
      <c r="RDI114" s="55"/>
      <c r="RDJ114" s="51"/>
      <c r="RDK114" s="51"/>
      <c r="RDL114" s="51"/>
      <c r="RDM114" s="56"/>
      <c r="RDN114" s="57"/>
      <c r="RDO114" s="57"/>
      <c r="RDP114" s="58"/>
      <c r="RDQ114" s="49"/>
      <c r="RDR114" s="50"/>
      <c r="RDS114" s="49"/>
      <c r="RDT114" s="109"/>
      <c r="RDU114" s="52"/>
      <c r="RDV114" s="52"/>
      <c r="RDW114" s="55"/>
      <c r="RDX114" s="55"/>
      <c r="RDY114" s="55"/>
      <c r="RDZ114" s="51"/>
      <c r="REA114" s="51"/>
      <c r="REB114" s="51"/>
      <c r="REC114" s="56"/>
      <c r="RED114" s="57"/>
      <c r="REE114" s="57"/>
      <c r="REF114" s="58"/>
      <c r="REG114" s="49"/>
      <c r="REH114" s="50"/>
      <c r="REI114" s="49"/>
      <c r="REJ114" s="109"/>
      <c r="REK114" s="52"/>
      <c r="REL114" s="52"/>
      <c r="REM114" s="55"/>
      <c r="REN114" s="55"/>
      <c r="REO114" s="55"/>
      <c r="REP114" s="51"/>
      <c r="REQ114" s="51"/>
      <c r="RER114" s="51"/>
      <c r="RES114" s="56"/>
      <c r="RET114" s="57"/>
      <c r="REU114" s="57"/>
      <c r="REV114" s="58"/>
      <c r="REW114" s="49"/>
      <c r="REX114" s="50"/>
      <c r="REY114" s="49"/>
      <c r="REZ114" s="109"/>
      <c r="RFA114" s="52"/>
      <c r="RFB114" s="52"/>
      <c r="RFC114" s="55"/>
      <c r="RFD114" s="55"/>
      <c r="RFE114" s="55"/>
      <c r="RFF114" s="51"/>
      <c r="RFG114" s="51"/>
      <c r="RFH114" s="51"/>
      <c r="RFI114" s="56"/>
      <c r="RFJ114" s="57"/>
      <c r="RFK114" s="57"/>
      <c r="RFL114" s="58"/>
      <c r="RFM114" s="49"/>
      <c r="RFN114" s="50"/>
      <c r="RFO114" s="49"/>
      <c r="RFP114" s="109"/>
      <c r="RFQ114" s="52"/>
      <c r="RFR114" s="52"/>
      <c r="RFS114" s="55"/>
      <c r="RFT114" s="55"/>
      <c r="RFU114" s="55"/>
      <c r="RFV114" s="51"/>
      <c r="RFW114" s="51"/>
      <c r="RFX114" s="51"/>
      <c r="RFY114" s="56"/>
      <c r="RFZ114" s="57"/>
      <c r="RGA114" s="57"/>
      <c r="RGB114" s="58"/>
      <c r="RGC114" s="49"/>
      <c r="RGD114" s="50"/>
      <c r="RGE114" s="49"/>
      <c r="RGF114" s="109"/>
      <c r="RGG114" s="52"/>
      <c r="RGH114" s="52"/>
      <c r="RGI114" s="55"/>
      <c r="RGJ114" s="55"/>
      <c r="RGK114" s="55"/>
      <c r="RGL114" s="51"/>
      <c r="RGM114" s="51"/>
      <c r="RGN114" s="51"/>
      <c r="RGO114" s="56"/>
      <c r="RGP114" s="57"/>
      <c r="RGQ114" s="57"/>
      <c r="RGR114" s="58"/>
      <c r="RGS114" s="49"/>
      <c r="RGT114" s="50"/>
      <c r="RGU114" s="49"/>
      <c r="RGV114" s="109"/>
      <c r="RGW114" s="52"/>
      <c r="RGX114" s="52"/>
      <c r="RGY114" s="55"/>
      <c r="RGZ114" s="55"/>
      <c r="RHA114" s="55"/>
      <c r="RHB114" s="51"/>
      <c r="RHC114" s="51"/>
      <c r="RHD114" s="51"/>
      <c r="RHE114" s="56"/>
      <c r="RHF114" s="57"/>
      <c r="RHG114" s="57"/>
      <c r="RHH114" s="58"/>
      <c r="RHI114" s="49"/>
      <c r="RHJ114" s="50"/>
      <c r="RHK114" s="49"/>
      <c r="RHL114" s="109"/>
      <c r="RHM114" s="52"/>
      <c r="RHN114" s="52"/>
      <c r="RHO114" s="55"/>
      <c r="RHP114" s="55"/>
      <c r="RHQ114" s="55"/>
      <c r="RHR114" s="51"/>
      <c r="RHS114" s="51"/>
      <c r="RHT114" s="51"/>
      <c r="RHU114" s="56"/>
      <c r="RHV114" s="57"/>
      <c r="RHW114" s="57"/>
      <c r="RHX114" s="58"/>
      <c r="RHY114" s="49"/>
      <c r="RHZ114" s="50"/>
      <c r="RIA114" s="49"/>
      <c r="RIB114" s="109"/>
      <c r="RIC114" s="52"/>
      <c r="RID114" s="52"/>
      <c r="RIE114" s="55"/>
      <c r="RIF114" s="55"/>
      <c r="RIG114" s="55"/>
      <c r="RIH114" s="51"/>
      <c r="RII114" s="51"/>
      <c r="RIJ114" s="51"/>
      <c r="RIK114" s="56"/>
      <c r="RIL114" s="57"/>
      <c r="RIM114" s="57"/>
      <c r="RIN114" s="58"/>
      <c r="RIO114" s="49"/>
      <c r="RIP114" s="50"/>
      <c r="RIQ114" s="49"/>
      <c r="RIR114" s="109"/>
      <c r="RIS114" s="52"/>
      <c r="RIT114" s="52"/>
      <c r="RIU114" s="55"/>
      <c r="RIV114" s="55"/>
      <c r="RIW114" s="55"/>
      <c r="RIX114" s="51"/>
      <c r="RIY114" s="51"/>
      <c r="RIZ114" s="51"/>
      <c r="RJA114" s="56"/>
      <c r="RJB114" s="57"/>
      <c r="RJC114" s="57"/>
      <c r="RJD114" s="58"/>
      <c r="RJE114" s="49"/>
      <c r="RJF114" s="50"/>
      <c r="RJG114" s="49"/>
      <c r="RJH114" s="109"/>
      <c r="RJI114" s="52"/>
      <c r="RJJ114" s="52"/>
      <c r="RJK114" s="55"/>
      <c r="RJL114" s="55"/>
      <c r="RJM114" s="55"/>
      <c r="RJN114" s="51"/>
      <c r="RJO114" s="51"/>
      <c r="RJP114" s="51"/>
      <c r="RJQ114" s="56"/>
      <c r="RJR114" s="57"/>
      <c r="RJS114" s="57"/>
      <c r="RJT114" s="58"/>
      <c r="RJU114" s="49"/>
      <c r="RJV114" s="50"/>
      <c r="RJW114" s="49"/>
      <c r="RJX114" s="109"/>
      <c r="RJY114" s="52"/>
      <c r="RJZ114" s="52"/>
      <c r="RKA114" s="55"/>
      <c r="RKB114" s="55"/>
      <c r="RKC114" s="55"/>
      <c r="RKD114" s="51"/>
      <c r="RKE114" s="51"/>
      <c r="RKF114" s="51"/>
      <c r="RKG114" s="56"/>
      <c r="RKH114" s="57"/>
      <c r="RKI114" s="57"/>
      <c r="RKJ114" s="58"/>
      <c r="RKK114" s="49"/>
      <c r="RKL114" s="50"/>
      <c r="RKM114" s="49"/>
      <c r="RKN114" s="109"/>
      <c r="RKO114" s="52"/>
      <c r="RKP114" s="52"/>
      <c r="RKQ114" s="55"/>
      <c r="RKR114" s="55"/>
      <c r="RKS114" s="55"/>
      <c r="RKT114" s="51"/>
      <c r="RKU114" s="51"/>
      <c r="RKV114" s="51"/>
      <c r="RKW114" s="56"/>
      <c r="RKX114" s="57"/>
      <c r="RKY114" s="57"/>
      <c r="RKZ114" s="58"/>
      <c r="RLA114" s="49"/>
      <c r="RLB114" s="50"/>
      <c r="RLC114" s="49"/>
      <c r="RLD114" s="109"/>
      <c r="RLE114" s="52"/>
      <c r="RLF114" s="52"/>
      <c r="RLG114" s="55"/>
      <c r="RLH114" s="55"/>
      <c r="RLI114" s="55"/>
      <c r="RLJ114" s="51"/>
      <c r="RLK114" s="51"/>
      <c r="RLL114" s="51"/>
      <c r="RLM114" s="56"/>
      <c r="RLN114" s="57"/>
      <c r="RLO114" s="57"/>
      <c r="RLP114" s="58"/>
      <c r="RLQ114" s="49"/>
      <c r="RLR114" s="50"/>
      <c r="RLS114" s="49"/>
      <c r="RLT114" s="109"/>
      <c r="RLU114" s="52"/>
      <c r="RLV114" s="52"/>
      <c r="RLW114" s="55"/>
      <c r="RLX114" s="55"/>
      <c r="RLY114" s="55"/>
      <c r="RLZ114" s="51"/>
      <c r="RMA114" s="51"/>
      <c r="RMB114" s="51"/>
      <c r="RMC114" s="56"/>
      <c r="RMD114" s="57"/>
      <c r="RME114" s="57"/>
      <c r="RMF114" s="58"/>
      <c r="RMG114" s="49"/>
      <c r="RMH114" s="50"/>
      <c r="RMI114" s="49"/>
      <c r="RMJ114" s="109"/>
      <c r="RMK114" s="52"/>
      <c r="RML114" s="52"/>
      <c r="RMM114" s="55"/>
      <c r="RMN114" s="55"/>
      <c r="RMO114" s="55"/>
      <c r="RMP114" s="51"/>
      <c r="RMQ114" s="51"/>
      <c r="RMR114" s="51"/>
      <c r="RMS114" s="56"/>
      <c r="RMT114" s="57"/>
      <c r="RMU114" s="57"/>
      <c r="RMV114" s="58"/>
      <c r="RMW114" s="49"/>
      <c r="RMX114" s="50"/>
      <c r="RMY114" s="49"/>
      <c r="RMZ114" s="109"/>
      <c r="RNA114" s="52"/>
      <c r="RNB114" s="52"/>
      <c r="RNC114" s="55"/>
      <c r="RND114" s="55"/>
      <c r="RNE114" s="55"/>
      <c r="RNF114" s="51"/>
      <c r="RNG114" s="51"/>
      <c r="RNH114" s="51"/>
      <c r="RNI114" s="56"/>
      <c r="RNJ114" s="57"/>
      <c r="RNK114" s="57"/>
      <c r="RNL114" s="58"/>
      <c r="RNM114" s="49"/>
      <c r="RNN114" s="50"/>
      <c r="RNO114" s="49"/>
      <c r="RNP114" s="109"/>
      <c r="RNQ114" s="52"/>
      <c r="RNR114" s="52"/>
      <c r="RNS114" s="55"/>
      <c r="RNT114" s="55"/>
      <c r="RNU114" s="55"/>
      <c r="RNV114" s="51"/>
      <c r="RNW114" s="51"/>
      <c r="RNX114" s="51"/>
      <c r="RNY114" s="56"/>
      <c r="RNZ114" s="57"/>
      <c r="ROA114" s="57"/>
      <c r="ROB114" s="58"/>
      <c r="ROC114" s="49"/>
      <c r="ROD114" s="50"/>
      <c r="ROE114" s="49"/>
      <c r="ROF114" s="109"/>
      <c r="ROG114" s="52"/>
      <c r="ROH114" s="52"/>
      <c r="ROI114" s="55"/>
      <c r="ROJ114" s="55"/>
      <c r="ROK114" s="55"/>
      <c r="ROL114" s="51"/>
      <c r="ROM114" s="51"/>
      <c r="RON114" s="51"/>
      <c r="ROO114" s="56"/>
      <c r="ROP114" s="57"/>
      <c r="ROQ114" s="57"/>
      <c r="ROR114" s="58"/>
      <c r="ROS114" s="49"/>
      <c r="ROT114" s="50"/>
      <c r="ROU114" s="49"/>
      <c r="ROV114" s="109"/>
      <c r="ROW114" s="52"/>
      <c r="ROX114" s="52"/>
      <c r="ROY114" s="55"/>
      <c r="ROZ114" s="55"/>
      <c r="RPA114" s="55"/>
      <c r="RPB114" s="51"/>
      <c r="RPC114" s="51"/>
      <c r="RPD114" s="51"/>
      <c r="RPE114" s="56"/>
      <c r="RPF114" s="57"/>
      <c r="RPG114" s="57"/>
      <c r="RPH114" s="58"/>
      <c r="RPI114" s="49"/>
      <c r="RPJ114" s="50"/>
      <c r="RPK114" s="49"/>
      <c r="RPL114" s="109"/>
      <c r="RPM114" s="52"/>
      <c r="RPN114" s="52"/>
      <c r="RPO114" s="55"/>
      <c r="RPP114" s="55"/>
      <c r="RPQ114" s="55"/>
      <c r="RPR114" s="51"/>
      <c r="RPS114" s="51"/>
      <c r="RPT114" s="51"/>
      <c r="RPU114" s="56"/>
      <c r="RPV114" s="57"/>
      <c r="RPW114" s="57"/>
      <c r="RPX114" s="58"/>
      <c r="RPY114" s="49"/>
      <c r="RPZ114" s="50"/>
      <c r="RQA114" s="49"/>
      <c r="RQB114" s="109"/>
      <c r="RQC114" s="52"/>
      <c r="RQD114" s="52"/>
      <c r="RQE114" s="55"/>
      <c r="RQF114" s="55"/>
      <c r="RQG114" s="55"/>
      <c r="RQH114" s="51"/>
      <c r="RQI114" s="51"/>
      <c r="RQJ114" s="51"/>
      <c r="RQK114" s="56"/>
      <c r="RQL114" s="57"/>
      <c r="RQM114" s="57"/>
      <c r="RQN114" s="58"/>
      <c r="RQO114" s="49"/>
      <c r="RQP114" s="50"/>
      <c r="RQQ114" s="49"/>
      <c r="RQR114" s="109"/>
      <c r="RQS114" s="52"/>
      <c r="RQT114" s="52"/>
      <c r="RQU114" s="55"/>
      <c r="RQV114" s="55"/>
      <c r="RQW114" s="55"/>
      <c r="RQX114" s="51"/>
      <c r="RQY114" s="51"/>
      <c r="RQZ114" s="51"/>
      <c r="RRA114" s="56"/>
      <c r="RRB114" s="57"/>
      <c r="RRC114" s="57"/>
      <c r="RRD114" s="58"/>
      <c r="RRE114" s="49"/>
      <c r="RRF114" s="50"/>
      <c r="RRG114" s="49"/>
      <c r="RRH114" s="109"/>
      <c r="RRI114" s="52"/>
      <c r="RRJ114" s="52"/>
      <c r="RRK114" s="55"/>
      <c r="RRL114" s="55"/>
      <c r="RRM114" s="55"/>
      <c r="RRN114" s="51"/>
      <c r="RRO114" s="51"/>
      <c r="RRP114" s="51"/>
      <c r="RRQ114" s="56"/>
      <c r="RRR114" s="57"/>
      <c r="RRS114" s="57"/>
      <c r="RRT114" s="58"/>
      <c r="RRU114" s="49"/>
      <c r="RRV114" s="50"/>
      <c r="RRW114" s="49"/>
      <c r="RRX114" s="109"/>
      <c r="RRY114" s="52"/>
      <c r="RRZ114" s="52"/>
      <c r="RSA114" s="55"/>
      <c r="RSB114" s="55"/>
      <c r="RSC114" s="55"/>
      <c r="RSD114" s="51"/>
      <c r="RSE114" s="51"/>
      <c r="RSF114" s="51"/>
      <c r="RSG114" s="56"/>
      <c r="RSH114" s="57"/>
      <c r="RSI114" s="57"/>
      <c r="RSJ114" s="58"/>
      <c r="RSK114" s="49"/>
      <c r="RSL114" s="50"/>
      <c r="RSM114" s="49"/>
      <c r="RSN114" s="109"/>
      <c r="RSO114" s="52"/>
      <c r="RSP114" s="52"/>
      <c r="RSQ114" s="55"/>
      <c r="RSR114" s="55"/>
      <c r="RSS114" s="55"/>
      <c r="RST114" s="51"/>
      <c r="RSU114" s="51"/>
      <c r="RSV114" s="51"/>
      <c r="RSW114" s="56"/>
      <c r="RSX114" s="57"/>
      <c r="RSY114" s="57"/>
      <c r="RSZ114" s="58"/>
      <c r="RTA114" s="49"/>
      <c r="RTB114" s="50"/>
      <c r="RTC114" s="49"/>
      <c r="RTD114" s="109"/>
      <c r="RTE114" s="52"/>
      <c r="RTF114" s="52"/>
      <c r="RTG114" s="55"/>
      <c r="RTH114" s="55"/>
      <c r="RTI114" s="55"/>
      <c r="RTJ114" s="51"/>
      <c r="RTK114" s="51"/>
      <c r="RTL114" s="51"/>
      <c r="RTM114" s="56"/>
      <c r="RTN114" s="57"/>
      <c r="RTO114" s="57"/>
      <c r="RTP114" s="58"/>
      <c r="RTQ114" s="49"/>
      <c r="RTR114" s="50"/>
      <c r="RTS114" s="49"/>
      <c r="RTT114" s="109"/>
      <c r="RTU114" s="52"/>
      <c r="RTV114" s="52"/>
      <c r="RTW114" s="55"/>
      <c r="RTX114" s="55"/>
      <c r="RTY114" s="55"/>
      <c r="RTZ114" s="51"/>
      <c r="RUA114" s="51"/>
      <c r="RUB114" s="51"/>
      <c r="RUC114" s="56"/>
      <c r="RUD114" s="57"/>
      <c r="RUE114" s="57"/>
      <c r="RUF114" s="58"/>
      <c r="RUG114" s="49"/>
      <c r="RUH114" s="50"/>
      <c r="RUI114" s="49"/>
      <c r="RUJ114" s="109"/>
      <c r="RUK114" s="52"/>
      <c r="RUL114" s="52"/>
      <c r="RUM114" s="55"/>
      <c r="RUN114" s="55"/>
      <c r="RUO114" s="55"/>
      <c r="RUP114" s="51"/>
      <c r="RUQ114" s="51"/>
      <c r="RUR114" s="51"/>
      <c r="RUS114" s="56"/>
      <c r="RUT114" s="57"/>
      <c r="RUU114" s="57"/>
      <c r="RUV114" s="58"/>
      <c r="RUW114" s="49"/>
      <c r="RUX114" s="50"/>
      <c r="RUY114" s="49"/>
      <c r="RUZ114" s="109"/>
      <c r="RVA114" s="52"/>
      <c r="RVB114" s="52"/>
      <c r="RVC114" s="55"/>
      <c r="RVD114" s="55"/>
      <c r="RVE114" s="55"/>
      <c r="RVF114" s="51"/>
      <c r="RVG114" s="51"/>
      <c r="RVH114" s="51"/>
      <c r="RVI114" s="56"/>
      <c r="RVJ114" s="57"/>
      <c r="RVK114" s="57"/>
      <c r="RVL114" s="58"/>
      <c r="RVM114" s="49"/>
      <c r="RVN114" s="50"/>
      <c r="RVO114" s="49"/>
      <c r="RVP114" s="109"/>
      <c r="RVQ114" s="52"/>
      <c r="RVR114" s="52"/>
      <c r="RVS114" s="55"/>
      <c r="RVT114" s="55"/>
      <c r="RVU114" s="55"/>
      <c r="RVV114" s="51"/>
      <c r="RVW114" s="51"/>
      <c r="RVX114" s="51"/>
      <c r="RVY114" s="56"/>
      <c r="RVZ114" s="57"/>
      <c r="RWA114" s="57"/>
      <c r="RWB114" s="58"/>
      <c r="RWC114" s="49"/>
      <c r="RWD114" s="50"/>
      <c r="RWE114" s="49"/>
      <c r="RWF114" s="109"/>
      <c r="RWG114" s="52"/>
      <c r="RWH114" s="52"/>
      <c r="RWI114" s="55"/>
      <c r="RWJ114" s="55"/>
      <c r="RWK114" s="55"/>
      <c r="RWL114" s="51"/>
      <c r="RWM114" s="51"/>
      <c r="RWN114" s="51"/>
      <c r="RWO114" s="56"/>
      <c r="RWP114" s="57"/>
      <c r="RWQ114" s="57"/>
      <c r="RWR114" s="58"/>
      <c r="RWS114" s="49"/>
      <c r="RWT114" s="50"/>
      <c r="RWU114" s="49"/>
      <c r="RWV114" s="109"/>
      <c r="RWW114" s="52"/>
      <c r="RWX114" s="52"/>
      <c r="RWY114" s="55"/>
      <c r="RWZ114" s="55"/>
      <c r="RXA114" s="55"/>
      <c r="RXB114" s="51"/>
      <c r="RXC114" s="51"/>
      <c r="RXD114" s="51"/>
      <c r="RXE114" s="56"/>
      <c r="RXF114" s="57"/>
      <c r="RXG114" s="57"/>
      <c r="RXH114" s="58"/>
      <c r="RXI114" s="49"/>
      <c r="RXJ114" s="50"/>
      <c r="RXK114" s="49"/>
      <c r="RXL114" s="109"/>
      <c r="RXM114" s="52"/>
      <c r="RXN114" s="52"/>
      <c r="RXO114" s="55"/>
      <c r="RXP114" s="55"/>
      <c r="RXQ114" s="55"/>
      <c r="RXR114" s="51"/>
      <c r="RXS114" s="51"/>
      <c r="RXT114" s="51"/>
      <c r="RXU114" s="56"/>
      <c r="RXV114" s="57"/>
      <c r="RXW114" s="57"/>
      <c r="RXX114" s="58"/>
      <c r="RXY114" s="49"/>
      <c r="RXZ114" s="50"/>
      <c r="RYA114" s="49"/>
      <c r="RYB114" s="109"/>
      <c r="RYC114" s="52"/>
      <c r="RYD114" s="52"/>
      <c r="RYE114" s="55"/>
      <c r="RYF114" s="55"/>
      <c r="RYG114" s="55"/>
      <c r="RYH114" s="51"/>
      <c r="RYI114" s="51"/>
      <c r="RYJ114" s="51"/>
      <c r="RYK114" s="56"/>
      <c r="RYL114" s="57"/>
      <c r="RYM114" s="57"/>
      <c r="RYN114" s="58"/>
      <c r="RYO114" s="49"/>
      <c r="RYP114" s="50"/>
      <c r="RYQ114" s="49"/>
      <c r="RYR114" s="109"/>
      <c r="RYS114" s="52"/>
      <c r="RYT114" s="52"/>
      <c r="RYU114" s="55"/>
      <c r="RYV114" s="55"/>
      <c r="RYW114" s="55"/>
      <c r="RYX114" s="51"/>
      <c r="RYY114" s="51"/>
      <c r="RYZ114" s="51"/>
      <c r="RZA114" s="56"/>
      <c r="RZB114" s="57"/>
      <c r="RZC114" s="57"/>
      <c r="RZD114" s="58"/>
      <c r="RZE114" s="49"/>
      <c r="RZF114" s="50"/>
      <c r="RZG114" s="49"/>
      <c r="RZH114" s="109"/>
      <c r="RZI114" s="52"/>
      <c r="RZJ114" s="52"/>
      <c r="RZK114" s="55"/>
      <c r="RZL114" s="55"/>
      <c r="RZM114" s="55"/>
      <c r="RZN114" s="51"/>
      <c r="RZO114" s="51"/>
      <c r="RZP114" s="51"/>
      <c r="RZQ114" s="56"/>
      <c r="RZR114" s="57"/>
      <c r="RZS114" s="57"/>
      <c r="RZT114" s="58"/>
      <c r="RZU114" s="49"/>
      <c r="RZV114" s="50"/>
      <c r="RZW114" s="49"/>
      <c r="RZX114" s="109"/>
      <c r="RZY114" s="52"/>
      <c r="RZZ114" s="52"/>
      <c r="SAA114" s="55"/>
      <c r="SAB114" s="55"/>
      <c r="SAC114" s="55"/>
      <c r="SAD114" s="51"/>
      <c r="SAE114" s="51"/>
      <c r="SAF114" s="51"/>
      <c r="SAG114" s="56"/>
      <c r="SAH114" s="57"/>
      <c r="SAI114" s="57"/>
      <c r="SAJ114" s="58"/>
      <c r="SAK114" s="49"/>
      <c r="SAL114" s="50"/>
      <c r="SAM114" s="49"/>
      <c r="SAN114" s="109"/>
      <c r="SAO114" s="52"/>
      <c r="SAP114" s="52"/>
      <c r="SAQ114" s="55"/>
      <c r="SAR114" s="55"/>
      <c r="SAS114" s="55"/>
      <c r="SAT114" s="51"/>
      <c r="SAU114" s="51"/>
      <c r="SAV114" s="51"/>
      <c r="SAW114" s="56"/>
      <c r="SAX114" s="57"/>
      <c r="SAY114" s="57"/>
      <c r="SAZ114" s="58"/>
      <c r="SBA114" s="49"/>
      <c r="SBB114" s="50"/>
      <c r="SBC114" s="49"/>
      <c r="SBD114" s="109"/>
      <c r="SBE114" s="52"/>
      <c r="SBF114" s="52"/>
      <c r="SBG114" s="55"/>
      <c r="SBH114" s="55"/>
      <c r="SBI114" s="55"/>
      <c r="SBJ114" s="51"/>
      <c r="SBK114" s="51"/>
      <c r="SBL114" s="51"/>
      <c r="SBM114" s="56"/>
      <c r="SBN114" s="57"/>
      <c r="SBO114" s="57"/>
      <c r="SBP114" s="58"/>
      <c r="SBQ114" s="49"/>
      <c r="SBR114" s="50"/>
      <c r="SBS114" s="49"/>
      <c r="SBT114" s="109"/>
      <c r="SBU114" s="52"/>
      <c r="SBV114" s="52"/>
      <c r="SBW114" s="55"/>
      <c r="SBX114" s="55"/>
      <c r="SBY114" s="55"/>
      <c r="SBZ114" s="51"/>
      <c r="SCA114" s="51"/>
      <c r="SCB114" s="51"/>
      <c r="SCC114" s="56"/>
      <c r="SCD114" s="57"/>
      <c r="SCE114" s="57"/>
      <c r="SCF114" s="58"/>
      <c r="SCG114" s="49"/>
      <c r="SCH114" s="50"/>
      <c r="SCI114" s="49"/>
      <c r="SCJ114" s="109"/>
      <c r="SCK114" s="52"/>
      <c r="SCL114" s="52"/>
      <c r="SCM114" s="55"/>
      <c r="SCN114" s="55"/>
      <c r="SCO114" s="55"/>
      <c r="SCP114" s="51"/>
      <c r="SCQ114" s="51"/>
      <c r="SCR114" s="51"/>
      <c r="SCS114" s="56"/>
      <c r="SCT114" s="57"/>
      <c r="SCU114" s="57"/>
      <c r="SCV114" s="58"/>
      <c r="SCW114" s="49"/>
      <c r="SCX114" s="50"/>
      <c r="SCY114" s="49"/>
      <c r="SCZ114" s="109"/>
      <c r="SDA114" s="52"/>
      <c r="SDB114" s="52"/>
      <c r="SDC114" s="55"/>
      <c r="SDD114" s="55"/>
      <c r="SDE114" s="55"/>
      <c r="SDF114" s="51"/>
      <c r="SDG114" s="51"/>
      <c r="SDH114" s="51"/>
      <c r="SDI114" s="56"/>
      <c r="SDJ114" s="57"/>
      <c r="SDK114" s="57"/>
      <c r="SDL114" s="58"/>
      <c r="SDM114" s="49"/>
      <c r="SDN114" s="50"/>
      <c r="SDO114" s="49"/>
      <c r="SDP114" s="109"/>
      <c r="SDQ114" s="52"/>
      <c r="SDR114" s="52"/>
      <c r="SDS114" s="55"/>
      <c r="SDT114" s="55"/>
      <c r="SDU114" s="55"/>
      <c r="SDV114" s="51"/>
      <c r="SDW114" s="51"/>
      <c r="SDX114" s="51"/>
      <c r="SDY114" s="56"/>
      <c r="SDZ114" s="57"/>
      <c r="SEA114" s="57"/>
      <c r="SEB114" s="58"/>
      <c r="SEC114" s="49"/>
      <c r="SED114" s="50"/>
      <c r="SEE114" s="49"/>
      <c r="SEF114" s="109"/>
      <c r="SEG114" s="52"/>
      <c r="SEH114" s="52"/>
      <c r="SEI114" s="55"/>
      <c r="SEJ114" s="55"/>
      <c r="SEK114" s="55"/>
      <c r="SEL114" s="51"/>
      <c r="SEM114" s="51"/>
      <c r="SEN114" s="51"/>
      <c r="SEO114" s="56"/>
      <c r="SEP114" s="57"/>
      <c r="SEQ114" s="57"/>
      <c r="SER114" s="58"/>
      <c r="SES114" s="49"/>
      <c r="SET114" s="50"/>
      <c r="SEU114" s="49"/>
      <c r="SEV114" s="109"/>
      <c r="SEW114" s="52"/>
      <c r="SEX114" s="52"/>
      <c r="SEY114" s="55"/>
      <c r="SEZ114" s="55"/>
      <c r="SFA114" s="55"/>
      <c r="SFB114" s="51"/>
      <c r="SFC114" s="51"/>
      <c r="SFD114" s="51"/>
      <c r="SFE114" s="56"/>
      <c r="SFF114" s="57"/>
      <c r="SFG114" s="57"/>
      <c r="SFH114" s="58"/>
      <c r="SFI114" s="49"/>
      <c r="SFJ114" s="50"/>
      <c r="SFK114" s="49"/>
      <c r="SFL114" s="109"/>
      <c r="SFM114" s="52"/>
      <c r="SFN114" s="52"/>
      <c r="SFO114" s="55"/>
      <c r="SFP114" s="55"/>
      <c r="SFQ114" s="55"/>
      <c r="SFR114" s="51"/>
      <c r="SFS114" s="51"/>
      <c r="SFT114" s="51"/>
      <c r="SFU114" s="56"/>
      <c r="SFV114" s="57"/>
      <c r="SFW114" s="57"/>
      <c r="SFX114" s="58"/>
      <c r="SFY114" s="49"/>
      <c r="SFZ114" s="50"/>
      <c r="SGA114" s="49"/>
      <c r="SGB114" s="109"/>
      <c r="SGC114" s="52"/>
      <c r="SGD114" s="52"/>
      <c r="SGE114" s="55"/>
      <c r="SGF114" s="55"/>
      <c r="SGG114" s="55"/>
      <c r="SGH114" s="51"/>
      <c r="SGI114" s="51"/>
      <c r="SGJ114" s="51"/>
      <c r="SGK114" s="56"/>
      <c r="SGL114" s="57"/>
      <c r="SGM114" s="57"/>
      <c r="SGN114" s="58"/>
      <c r="SGO114" s="49"/>
      <c r="SGP114" s="50"/>
      <c r="SGQ114" s="49"/>
      <c r="SGR114" s="109"/>
      <c r="SGS114" s="52"/>
      <c r="SGT114" s="52"/>
      <c r="SGU114" s="55"/>
      <c r="SGV114" s="55"/>
      <c r="SGW114" s="55"/>
      <c r="SGX114" s="51"/>
      <c r="SGY114" s="51"/>
      <c r="SGZ114" s="51"/>
      <c r="SHA114" s="56"/>
      <c r="SHB114" s="57"/>
      <c r="SHC114" s="57"/>
      <c r="SHD114" s="58"/>
      <c r="SHE114" s="49"/>
      <c r="SHF114" s="50"/>
      <c r="SHG114" s="49"/>
      <c r="SHH114" s="109"/>
      <c r="SHI114" s="52"/>
      <c r="SHJ114" s="52"/>
      <c r="SHK114" s="55"/>
      <c r="SHL114" s="55"/>
      <c r="SHM114" s="55"/>
      <c r="SHN114" s="51"/>
      <c r="SHO114" s="51"/>
      <c r="SHP114" s="51"/>
      <c r="SHQ114" s="56"/>
      <c r="SHR114" s="57"/>
      <c r="SHS114" s="57"/>
      <c r="SHT114" s="58"/>
      <c r="SHU114" s="49"/>
      <c r="SHV114" s="50"/>
      <c r="SHW114" s="49"/>
      <c r="SHX114" s="109"/>
      <c r="SHY114" s="52"/>
      <c r="SHZ114" s="52"/>
      <c r="SIA114" s="55"/>
      <c r="SIB114" s="55"/>
      <c r="SIC114" s="55"/>
      <c r="SID114" s="51"/>
      <c r="SIE114" s="51"/>
      <c r="SIF114" s="51"/>
      <c r="SIG114" s="56"/>
      <c r="SIH114" s="57"/>
      <c r="SII114" s="57"/>
      <c r="SIJ114" s="58"/>
      <c r="SIK114" s="49"/>
      <c r="SIL114" s="50"/>
      <c r="SIM114" s="49"/>
      <c r="SIN114" s="109"/>
      <c r="SIO114" s="52"/>
      <c r="SIP114" s="52"/>
      <c r="SIQ114" s="55"/>
      <c r="SIR114" s="55"/>
      <c r="SIS114" s="55"/>
      <c r="SIT114" s="51"/>
      <c r="SIU114" s="51"/>
      <c r="SIV114" s="51"/>
      <c r="SIW114" s="56"/>
      <c r="SIX114" s="57"/>
      <c r="SIY114" s="57"/>
      <c r="SIZ114" s="58"/>
      <c r="SJA114" s="49"/>
      <c r="SJB114" s="50"/>
      <c r="SJC114" s="49"/>
      <c r="SJD114" s="109"/>
      <c r="SJE114" s="52"/>
      <c r="SJF114" s="52"/>
      <c r="SJG114" s="55"/>
      <c r="SJH114" s="55"/>
      <c r="SJI114" s="55"/>
      <c r="SJJ114" s="51"/>
      <c r="SJK114" s="51"/>
      <c r="SJL114" s="51"/>
      <c r="SJM114" s="56"/>
      <c r="SJN114" s="57"/>
      <c r="SJO114" s="57"/>
      <c r="SJP114" s="58"/>
      <c r="SJQ114" s="49"/>
      <c r="SJR114" s="50"/>
      <c r="SJS114" s="49"/>
      <c r="SJT114" s="109"/>
      <c r="SJU114" s="52"/>
      <c r="SJV114" s="52"/>
      <c r="SJW114" s="55"/>
      <c r="SJX114" s="55"/>
      <c r="SJY114" s="55"/>
      <c r="SJZ114" s="51"/>
      <c r="SKA114" s="51"/>
      <c r="SKB114" s="51"/>
      <c r="SKC114" s="56"/>
      <c r="SKD114" s="57"/>
      <c r="SKE114" s="57"/>
      <c r="SKF114" s="58"/>
      <c r="SKG114" s="49"/>
      <c r="SKH114" s="50"/>
      <c r="SKI114" s="49"/>
      <c r="SKJ114" s="109"/>
      <c r="SKK114" s="52"/>
      <c r="SKL114" s="52"/>
      <c r="SKM114" s="55"/>
      <c r="SKN114" s="55"/>
      <c r="SKO114" s="55"/>
      <c r="SKP114" s="51"/>
      <c r="SKQ114" s="51"/>
      <c r="SKR114" s="51"/>
      <c r="SKS114" s="56"/>
      <c r="SKT114" s="57"/>
      <c r="SKU114" s="57"/>
      <c r="SKV114" s="58"/>
      <c r="SKW114" s="49"/>
      <c r="SKX114" s="50"/>
      <c r="SKY114" s="49"/>
      <c r="SKZ114" s="109"/>
      <c r="SLA114" s="52"/>
      <c r="SLB114" s="52"/>
      <c r="SLC114" s="55"/>
      <c r="SLD114" s="55"/>
      <c r="SLE114" s="55"/>
      <c r="SLF114" s="51"/>
      <c r="SLG114" s="51"/>
      <c r="SLH114" s="51"/>
      <c r="SLI114" s="56"/>
      <c r="SLJ114" s="57"/>
      <c r="SLK114" s="57"/>
      <c r="SLL114" s="58"/>
      <c r="SLM114" s="49"/>
      <c r="SLN114" s="50"/>
      <c r="SLO114" s="49"/>
      <c r="SLP114" s="109"/>
      <c r="SLQ114" s="52"/>
      <c r="SLR114" s="52"/>
      <c r="SLS114" s="55"/>
      <c r="SLT114" s="55"/>
      <c r="SLU114" s="55"/>
      <c r="SLV114" s="51"/>
      <c r="SLW114" s="51"/>
      <c r="SLX114" s="51"/>
      <c r="SLY114" s="56"/>
      <c r="SLZ114" s="57"/>
      <c r="SMA114" s="57"/>
      <c r="SMB114" s="58"/>
      <c r="SMC114" s="49"/>
      <c r="SMD114" s="50"/>
      <c r="SME114" s="49"/>
      <c r="SMF114" s="109"/>
      <c r="SMG114" s="52"/>
      <c r="SMH114" s="52"/>
      <c r="SMI114" s="55"/>
      <c r="SMJ114" s="55"/>
      <c r="SMK114" s="55"/>
      <c r="SML114" s="51"/>
      <c r="SMM114" s="51"/>
      <c r="SMN114" s="51"/>
      <c r="SMO114" s="56"/>
      <c r="SMP114" s="57"/>
      <c r="SMQ114" s="57"/>
      <c r="SMR114" s="58"/>
      <c r="SMS114" s="49"/>
      <c r="SMT114" s="50"/>
      <c r="SMU114" s="49"/>
      <c r="SMV114" s="109"/>
      <c r="SMW114" s="52"/>
      <c r="SMX114" s="52"/>
      <c r="SMY114" s="55"/>
      <c r="SMZ114" s="55"/>
      <c r="SNA114" s="55"/>
      <c r="SNB114" s="51"/>
      <c r="SNC114" s="51"/>
      <c r="SND114" s="51"/>
      <c r="SNE114" s="56"/>
      <c r="SNF114" s="57"/>
      <c r="SNG114" s="57"/>
      <c r="SNH114" s="58"/>
      <c r="SNI114" s="49"/>
      <c r="SNJ114" s="50"/>
      <c r="SNK114" s="49"/>
      <c r="SNL114" s="109"/>
      <c r="SNM114" s="52"/>
      <c r="SNN114" s="52"/>
      <c r="SNO114" s="55"/>
      <c r="SNP114" s="55"/>
      <c r="SNQ114" s="55"/>
      <c r="SNR114" s="51"/>
      <c r="SNS114" s="51"/>
      <c r="SNT114" s="51"/>
      <c r="SNU114" s="56"/>
      <c r="SNV114" s="57"/>
      <c r="SNW114" s="57"/>
      <c r="SNX114" s="58"/>
      <c r="SNY114" s="49"/>
      <c r="SNZ114" s="50"/>
      <c r="SOA114" s="49"/>
      <c r="SOB114" s="109"/>
      <c r="SOC114" s="52"/>
      <c r="SOD114" s="52"/>
      <c r="SOE114" s="55"/>
      <c r="SOF114" s="55"/>
      <c r="SOG114" s="55"/>
      <c r="SOH114" s="51"/>
      <c r="SOI114" s="51"/>
      <c r="SOJ114" s="51"/>
      <c r="SOK114" s="56"/>
      <c r="SOL114" s="57"/>
      <c r="SOM114" s="57"/>
      <c r="SON114" s="58"/>
      <c r="SOO114" s="49"/>
      <c r="SOP114" s="50"/>
      <c r="SOQ114" s="49"/>
      <c r="SOR114" s="109"/>
      <c r="SOS114" s="52"/>
      <c r="SOT114" s="52"/>
      <c r="SOU114" s="55"/>
      <c r="SOV114" s="55"/>
      <c r="SOW114" s="55"/>
      <c r="SOX114" s="51"/>
      <c r="SOY114" s="51"/>
      <c r="SOZ114" s="51"/>
      <c r="SPA114" s="56"/>
      <c r="SPB114" s="57"/>
      <c r="SPC114" s="57"/>
      <c r="SPD114" s="58"/>
      <c r="SPE114" s="49"/>
      <c r="SPF114" s="50"/>
      <c r="SPG114" s="49"/>
      <c r="SPH114" s="109"/>
      <c r="SPI114" s="52"/>
      <c r="SPJ114" s="52"/>
      <c r="SPK114" s="55"/>
      <c r="SPL114" s="55"/>
      <c r="SPM114" s="55"/>
      <c r="SPN114" s="51"/>
      <c r="SPO114" s="51"/>
      <c r="SPP114" s="51"/>
      <c r="SPQ114" s="56"/>
      <c r="SPR114" s="57"/>
      <c r="SPS114" s="57"/>
      <c r="SPT114" s="58"/>
      <c r="SPU114" s="49"/>
      <c r="SPV114" s="50"/>
      <c r="SPW114" s="49"/>
      <c r="SPX114" s="109"/>
      <c r="SPY114" s="52"/>
      <c r="SPZ114" s="52"/>
      <c r="SQA114" s="55"/>
      <c r="SQB114" s="55"/>
      <c r="SQC114" s="55"/>
      <c r="SQD114" s="51"/>
      <c r="SQE114" s="51"/>
      <c r="SQF114" s="51"/>
      <c r="SQG114" s="56"/>
      <c r="SQH114" s="57"/>
      <c r="SQI114" s="57"/>
      <c r="SQJ114" s="58"/>
      <c r="SQK114" s="49"/>
      <c r="SQL114" s="50"/>
      <c r="SQM114" s="49"/>
      <c r="SQN114" s="109"/>
      <c r="SQO114" s="52"/>
      <c r="SQP114" s="52"/>
      <c r="SQQ114" s="55"/>
      <c r="SQR114" s="55"/>
      <c r="SQS114" s="55"/>
      <c r="SQT114" s="51"/>
      <c r="SQU114" s="51"/>
      <c r="SQV114" s="51"/>
      <c r="SQW114" s="56"/>
      <c r="SQX114" s="57"/>
      <c r="SQY114" s="57"/>
      <c r="SQZ114" s="58"/>
      <c r="SRA114" s="49"/>
      <c r="SRB114" s="50"/>
      <c r="SRC114" s="49"/>
      <c r="SRD114" s="109"/>
      <c r="SRE114" s="52"/>
      <c r="SRF114" s="52"/>
      <c r="SRG114" s="55"/>
      <c r="SRH114" s="55"/>
      <c r="SRI114" s="55"/>
      <c r="SRJ114" s="51"/>
      <c r="SRK114" s="51"/>
      <c r="SRL114" s="51"/>
      <c r="SRM114" s="56"/>
      <c r="SRN114" s="57"/>
      <c r="SRO114" s="57"/>
      <c r="SRP114" s="58"/>
      <c r="SRQ114" s="49"/>
      <c r="SRR114" s="50"/>
      <c r="SRS114" s="49"/>
      <c r="SRT114" s="109"/>
      <c r="SRU114" s="52"/>
      <c r="SRV114" s="52"/>
      <c r="SRW114" s="55"/>
      <c r="SRX114" s="55"/>
      <c r="SRY114" s="55"/>
      <c r="SRZ114" s="51"/>
      <c r="SSA114" s="51"/>
      <c r="SSB114" s="51"/>
      <c r="SSC114" s="56"/>
      <c r="SSD114" s="57"/>
      <c r="SSE114" s="57"/>
      <c r="SSF114" s="58"/>
      <c r="SSG114" s="49"/>
      <c r="SSH114" s="50"/>
      <c r="SSI114" s="49"/>
      <c r="SSJ114" s="109"/>
      <c r="SSK114" s="52"/>
      <c r="SSL114" s="52"/>
      <c r="SSM114" s="55"/>
      <c r="SSN114" s="55"/>
      <c r="SSO114" s="55"/>
      <c r="SSP114" s="51"/>
      <c r="SSQ114" s="51"/>
      <c r="SSR114" s="51"/>
      <c r="SSS114" s="56"/>
      <c r="SST114" s="57"/>
      <c r="SSU114" s="57"/>
      <c r="SSV114" s="58"/>
      <c r="SSW114" s="49"/>
      <c r="SSX114" s="50"/>
      <c r="SSY114" s="49"/>
      <c r="SSZ114" s="109"/>
      <c r="STA114" s="52"/>
      <c r="STB114" s="52"/>
      <c r="STC114" s="55"/>
      <c r="STD114" s="55"/>
      <c r="STE114" s="55"/>
      <c r="STF114" s="51"/>
      <c r="STG114" s="51"/>
      <c r="STH114" s="51"/>
      <c r="STI114" s="56"/>
      <c r="STJ114" s="57"/>
      <c r="STK114" s="57"/>
      <c r="STL114" s="58"/>
      <c r="STM114" s="49"/>
      <c r="STN114" s="50"/>
      <c r="STO114" s="49"/>
      <c r="STP114" s="109"/>
      <c r="STQ114" s="52"/>
      <c r="STR114" s="52"/>
      <c r="STS114" s="55"/>
      <c r="STT114" s="55"/>
      <c r="STU114" s="55"/>
      <c r="STV114" s="51"/>
      <c r="STW114" s="51"/>
      <c r="STX114" s="51"/>
      <c r="STY114" s="56"/>
      <c r="STZ114" s="57"/>
      <c r="SUA114" s="57"/>
      <c r="SUB114" s="58"/>
      <c r="SUC114" s="49"/>
      <c r="SUD114" s="50"/>
      <c r="SUE114" s="49"/>
      <c r="SUF114" s="109"/>
      <c r="SUG114" s="52"/>
      <c r="SUH114" s="52"/>
      <c r="SUI114" s="55"/>
      <c r="SUJ114" s="55"/>
      <c r="SUK114" s="55"/>
      <c r="SUL114" s="51"/>
      <c r="SUM114" s="51"/>
      <c r="SUN114" s="51"/>
      <c r="SUO114" s="56"/>
      <c r="SUP114" s="57"/>
      <c r="SUQ114" s="57"/>
      <c r="SUR114" s="58"/>
      <c r="SUS114" s="49"/>
      <c r="SUT114" s="50"/>
      <c r="SUU114" s="49"/>
      <c r="SUV114" s="109"/>
      <c r="SUW114" s="52"/>
      <c r="SUX114" s="52"/>
      <c r="SUY114" s="55"/>
      <c r="SUZ114" s="55"/>
      <c r="SVA114" s="55"/>
      <c r="SVB114" s="51"/>
      <c r="SVC114" s="51"/>
      <c r="SVD114" s="51"/>
      <c r="SVE114" s="56"/>
      <c r="SVF114" s="57"/>
      <c r="SVG114" s="57"/>
      <c r="SVH114" s="58"/>
      <c r="SVI114" s="49"/>
      <c r="SVJ114" s="50"/>
      <c r="SVK114" s="49"/>
      <c r="SVL114" s="109"/>
      <c r="SVM114" s="52"/>
      <c r="SVN114" s="52"/>
      <c r="SVO114" s="55"/>
      <c r="SVP114" s="55"/>
      <c r="SVQ114" s="55"/>
      <c r="SVR114" s="51"/>
      <c r="SVS114" s="51"/>
      <c r="SVT114" s="51"/>
      <c r="SVU114" s="56"/>
      <c r="SVV114" s="57"/>
      <c r="SVW114" s="57"/>
      <c r="SVX114" s="58"/>
      <c r="SVY114" s="49"/>
      <c r="SVZ114" s="50"/>
      <c r="SWA114" s="49"/>
      <c r="SWB114" s="109"/>
      <c r="SWC114" s="52"/>
      <c r="SWD114" s="52"/>
      <c r="SWE114" s="55"/>
      <c r="SWF114" s="55"/>
      <c r="SWG114" s="55"/>
      <c r="SWH114" s="51"/>
      <c r="SWI114" s="51"/>
      <c r="SWJ114" s="51"/>
      <c r="SWK114" s="56"/>
      <c r="SWL114" s="57"/>
      <c r="SWM114" s="57"/>
      <c r="SWN114" s="58"/>
      <c r="SWO114" s="49"/>
      <c r="SWP114" s="50"/>
      <c r="SWQ114" s="49"/>
      <c r="SWR114" s="109"/>
      <c r="SWS114" s="52"/>
      <c r="SWT114" s="52"/>
      <c r="SWU114" s="55"/>
      <c r="SWV114" s="55"/>
      <c r="SWW114" s="55"/>
      <c r="SWX114" s="51"/>
      <c r="SWY114" s="51"/>
      <c r="SWZ114" s="51"/>
      <c r="SXA114" s="56"/>
      <c r="SXB114" s="57"/>
      <c r="SXC114" s="57"/>
      <c r="SXD114" s="58"/>
      <c r="SXE114" s="49"/>
      <c r="SXF114" s="50"/>
      <c r="SXG114" s="49"/>
      <c r="SXH114" s="109"/>
      <c r="SXI114" s="52"/>
      <c r="SXJ114" s="52"/>
      <c r="SXK114" s="55"/>
      <c r="SXL114" s="55"/>
      <c r="SXM114" s="55"/>
      <c r="SXN114" s="51"/>
      <c r="SXO114" s="51"/>
      <c r="SXP114" s="51"/>
      <c r="SXQ114" s="56"/>
      <c r="SXR114" s="57"/>
      <c r="SXS114" s="57"/>
      <c r="SXT114" s="58"/>
      <c r="SXU114" s="49"/>
      <c r="SXV114" s="50"/>
      <c r="SXW114" s="49"/>
      <c r="SXX114" s="109"/>
      <c r="SXY114" s="52"/>
      <c r="SXZ114" s="52"/>
      <c r="SYA114" s="55"/>
      <c r="SYB114" s="55"/>
      <c r="SYC114" s="55"/>
      <c r="SYD114" s="51"/>
      <c r="SYE114" s="51"/>
      <c r="SYF114" s="51"/>
      <c r="SYG114" s="56"/>
      <c r="SYH114" s="57"/>
      <c r="SYI114" s="57"/>
      <c r="SYJ114" s="58"/>
      <c r="SYK114" s="49"/>
      <c r="SYL114" s="50"/>
      <c r="SYM114" s="49"/>
      <c r="SYN114" s="109"/>
      <c r="SYO114" s="52"/>
      <c r="SYP114" s="52"/>
      <c r="SYQ114" s="55"/>
      <c r="SYR114" s="55"/>
      <c r="SYS114" s="55"/>
      <c r="SYT114" s="51"/>
      <c r="SYU114" s="51"/>
      <c r="SYV114" s="51"/>
      <c r="SYW114" s="56"/>
      <c r="SYX114" s="57"/>
      <c r="SYY114" s="57"/>
      <c r="SYZ114" s="58"/>
      <c r="SZA114" s="49"/>
      <c r="SZB114" s="50"/>
      <c r="SZC114" s="49"/>
      <c r="SZD114" s="109"/>
      <c r="SZE114" s="52"/>
      <c r="SZF114" s="52"/>
      <c r="SZG114" s="55"/>
      <c r="SZH114" s="55"/>
      <c r="SZI114" s="55"/>
      <c r="SZJ114" s="51"/>
      <c r="SZK114" s="51"/>
      <c r="SZL114" s="51"/>
      <c r="SZM114" s="56"/>
      <c r="SZN114" s="57"/>
      <c r="SZO114" s="57"/>
      <c r="SZP114" s="58"/>
      <c r="SZQ114" s="49"/>
      <c r="SZR114" s="50"/>
      <c r="SZS114" s="49"/>
      <c r="SZT114" s="109"/>
      <c r="SZU114" s="52"/>
      <c r="SZV114" s="52"/>
      <c r="SZW114" s="55"/>
      <c r="SZX114" s="55"/>
      <c r="SZY114" s="55"/>
      <c r="SZZ114" s="51"/>
      <c r="TAA114" s="51"/>
      <c r="TAB114" s="51"/>
      <c r="TAC114" s="56"/>
      <c r="TAD114" s="57"/>
      <c r="TAE114" s="57"/>
      <c r="TAF114" s="58"/>
      <c r="TAG114" s="49"/>
      <c r="TAH114" s="50"/>
      <c r="TAI114" s="49"/>
      <c r="TAJ114" s="109"/>
      <c r="TAK114" s="52"/>
      <c r="TAL114" s="52"/>
      <c r="TAM114" s="55"/>
      <c r="TAN114" s="55"/>
      <c r="TAO114" s="55"/>
      <c r="TAP114" s="51"/>
      <c r="TAQ114" s="51"/>
      <c r="TAR114" s="51"/>
      <c r="TAS114" s="56"/>
      <c r="TAT114" s="57"/>
      <c r="TAU114" s="57"/>
      <c r="TAV114" s="58"/>
      <c r="TAW114" s="49"/>
      <c r="TAX114" s="50"/>
      <c r="TAY114" s="49"/>
      <c r="TAZ114" s="109"/>
      <c r="TBA114" s="52"/>
      <c r="TBB114" s="52"/>
      <c r="TBC114" s="55"/>
      <c r="TBD114" s="55"/>
      <c r="TBE114" s="55"/>
      <c r="TBF114" s="51"/>
      <c r="TBG114" s="51"/>
      <c r="TBH114" s="51"/>
      <c r="TBI114" s="56"/>
      <c r="TBJ114" s="57"/>
      <c r="TBK114" s="57"/>
      <c r="TBL114" s="58"/>
      <c r="TBM114" s="49"/>
      <c r="TBN114" s="50"/>
      <c r="TBO114" s="49"/>
      <c r="TBP114" s="109"/>
      <c r="TBQ114" s="52"/>
      <c r="TBR114" s="52"/>
      <c r="TBS114" s="55"/>
      <c r="TBT114" s="55"/>
      <c r="TBU114" s="55"/>
      <c r="TBV114" s="51"/>
      <c r="TBW114" s="51"/>
      <c r="TBX114" s="51"/>
      <c r="TBY114" s="56"/>
      <c r="TBZ114" s="57"/>
      <c r="TCA114" s="57"/>
      <c r="TCB114" s="58"/>
      <c r="TCC114" s="49"/>
      <c r="TCD114" s="50"/>
      <c r="TCE114" s="49"/>
      <c r="TCF114" s="109"/>
      <c r="TCG114" s="52"/>
      <c r="TCH114" s="52"/>
      <c r="TCI114" s="55"/>
      <c r="TCJ114" s="55"/>
      <c r="TCK114" s="55"/>
      <c r="TCL114" s="51"/>
      <c r="TCM114" s="51"/>
      <c r="TCN114" s="51"/>
      <c r="TCO114" s="56"/>
      <c r="TCP114" s="57"/>
      <c r="TCQ114" s="57"/>
      <c r="TCR114" s="58"/>
      <c r="TCS114" s="49"/>
      <c r="TCT114" s="50"/>
      <c r="TCU114" s="49"/>
      <c r="TCV114" s="109"/>
      <c r="TCW114" s="52"/>
      <c r="TCX114" s="52"/>
      <c r="TCY114" s="55"/>
      <c r="TCZ114" s="55"/>
      <c r="TDA114" s="55"/>
      <c r="TDB114" s="51"/>
      <c r="TDC114" s="51"/>
      <c r="TDD114" s="51"/>
      <c r="TDE114" s="56"/>
      <c r="TDF114" s="57"/>
      <c r="TDG114" s="57"/>
      <c r="TDH114" s="58"/>
      <c r="TDI114" s="49"/>
      <c r="TDJ114" s="50"/>
      <c r="TDK114" s="49"/>
      <c r="TDL114" s="109"/>
      <c r="TDM114" s="52"/>
      <c r="TDN114" s="52"/>
      <c r="TDO114" s="55"/>
      <c r="TDP114" s="55"/>
      <c r="TDQ114" s="55"/>
      <c r="TDR114" s="51"/>
      <c r="TDS114" s="51"/>
      <c r="TDT114" s="51"/>
      <c r="TDU114" s="56"/>
      <c r="TDV114" s="57"/>
      <c r="TDW114" s="57"/>
      <c r="TDX114" s="58"/>
      <c r="TDY114" s="49"/>
      <c r="TDZ114" s="50"/>
      <c r="TEA114" s="49"/>
      <c r="TEB114" s="109"/>
      <c r="TEC114" s="52"/>
      <c r="TED114" s="52"/>
      <c r="TEE114" s="55"/>
      <c r="TEF114" s="55"/>
      <c r="TEG114" s="55"/>
      <c r="TEH114" s="51"/>
      <c r="TEI114" s="51"/>
      <c r="TEJ114" s="51"/>
      <c r="TEK114" s="56"/>
      <c r="TEL114" s="57"/>
      <c r="TEM114" s="57"/>
      <c r="TEN114" s="58"/>
      <c r="TEO114" s="49"/>
      <c r="TEP114" s="50"/>
      <c r="TEQ114" s="49"/>
      <c r="TER114" s="109"/>
      <c r="TES114" s="52"/>
      <c r="TET114" s="52"/>
      <c r="TEU114" s="55"/>
      <c r="TEV114" s="55"/>
      <c r="TEW114" s="55"/>
      <c r="TEX114" s="51"/>
      <c r="TEY114" s="51"/>
      <c r="TEZ114" s="51"/>
      <c r="TFA114" s="56"/>
      <c r="TFB114" s="57"/>
      <c r="TFC114" s="57"/>
      <c r="TFD114" s="58"/>
      <c r="TFE114" s="49"/>
      <c r="TFF114" s="50"/>
      <c r="TFG114" s="49"/>
      <c r="TFH114" s="109"/>
      <c r="TFI114" s="52"/>
      <c r="TFJ114" s="52"/>
      <c r="TFK114" s="55"/>
      <c r="TFL114" s="55"/>
      <c r="TFM114" s="55"/>
      <c r="TFN114" s="51"/>
      <c r="TFO114" s="51"/>
      <c r="TFP114" s="51"/>
      <c r="TFQ114" s="56"/>
      <c r="TFR114" s="57"/>
      <c r="TFS114" s="57"/>
      <c r="TFT114" s="58"/>
      <c r="TFU114" s="49"/>
      <c r="TFV114" s="50"/>
      <c r="TFW114" s="49"/>
      <c r="TFX114" s="109"/>
      <c r="TFY114" s="52"/>
      <c r="TFZ114" s="52"/>
      <c r="TGA114" s="55"/>
      <c r="TGB114" s="55"/>
      <c r="TGC114" s="55"/>
      <c r="TGD114" s="51"/>
      <c r="TGE114" s="51"/>
      <c r="TGF114" s="51"/>
      <c r="TGG114" s="56"/>
      <c r="TGH114" s="57"/>
      <c r="TGI114" s="57"/>
      <c r="TGJ114" s="58"/>
      <c r="TGK114" s="49"/>
      <c r="TGL114" s="50"/>
      <c r="TGM114" s="49"/>
      <c r="TGN114" s="109"/>
      <c r="TGO114" s="52"/>
      <c r="TGP114" s="52"/>
      <c r="TGQ114" s="55"/>
      <c r="TGR114" s="55"/>
      <c r="TGS114" s="55"/>
      <c r="TGT114" s="51"/>
      <c r="TGU114" s="51"/>
      <c r="TGV114" s="51"/>
      <c r="TGW114" s="56"/>
      <c r="TGX114" s="57"/>
      <c r="TGY114" s="57"/>
      <c r="TGZ114" s="58"/>
      <c r="THA114" s="49"/>
      <c r="THB114" s="50"/>
      <c r="THC114" s="49"/>
      <c r="THD114" s="109"/>
      <c r="THE114" s="52"/>
      <c r="THF114" s="52"/>
      <c r="THG114" s="55"/>
      <c r="THH114" s="55"/>
      <c r="THI114" s="55"/>
      <c r="THJ114" s="51"/>
      <c r="THK114" s="51"/>
      <c r="THL114" s="51"/>
      <c r="THM114" s="56"/>
      <c r="THN114" s="57"/>
      <c r="THO114" s="57"/>
      <c r="THP114" s="58"/>
      <c r="THQ114" s="49"/>
      <c r="THR114" s="50"/>
      <c r="THS114" s="49"/>
      <c r="THT114" s="109"/>
      <c r="THU114" s="52"/>
      <c r="THV114" s="52"/>
      <c r="THW114" s="55"/>
      <c r="THX114" s="55"/>
      <c r="THY114" s="55"/>
      <c r="THZ114" s="51"/>
      <c r="TIA114" s="51"/>
      <c r="TIB114" s="51"/>
      <c r="TIC114" s="56"/>
      <c r="TID114" s="57"/>
      <c r="TIE114" s="57"/>
      <c r="TIF114" s="58"/>
      <c r="TIG114" s="49"/>
      <c r="TIH114" s="50"/>
      <c r="TII114" s="49"/>
      <c r="TIJ114" s="109"/>
      <c r="TIK114" s="52"/>
      <c r="TIL114" s="52"/>
      <c r="TIM114" s="55"/>
      <c r="TIN114" s="55"/>
      <c r="TIO114" s="55"/>
      <c r="TIP114" s="51"/>
      <c r="TIQ114" s="51"/>
      <c r="TIR114" s="51"/>
      <c r="TIS114" s="56"/>
      <c r="TIT114" s="57"/>
      <c r="TIU114" s="57"/>
      <c r="TIV114" s="58"/>
      <c r="TIW114" s="49"/>
      <c r="TIX114" s="50"/>
      <c r="TIY114" s="49"/>
      <c r="TIZ114" s="109"/>
      <c r="TJA114" s="52"/>
      <c r="TJB114" s="52"/>
      <c r="TJC114" s="55"/>
      <c r="TJD114" s="55"/>
      <c r="TJE114" s="55"/>
      <c r="TJF114" s="51"/>
      <c r="TJG114" s="51"/>
      <c r="TJH114" s="51"/>
      <c r="TJI114" s="56"/>
      <c r="TJJ114" s="57"/>
      <c r="TJK114" s="57"/>
      <c r="TJL114" s="58"/>
      <c r="TJM114" s="49"/>
      <c r="TJN114" s="50"/>
      <c r="TJO114" s="49"/>
      <c r="TJP114" s="109"/>
      <c r="TJQ114" s="52"/>
      <c r="TJR114" s="52"/>
      <c r="TJS114" s="55"/>
      <c r="TJT114" s="55"/>
      <c r="TJU114" s="55"/>
      <c r="TJV114" s="51"/>
      <c r="TJW114" s="51"/>
      <c r="TJX114" s="51"/>
      <c r="TJY114" s="56"/>
      <c r="TJZ114" s="57"/>
      <c r="TKA114" s="57"/>
      <c r="TKB114" s="58"/>
      <c r="TKC114" s="49"/>
      <c r="TKD114" s="50"/>
      <c r="TKE114" s="49"/>
      <c r="TKF114" s="109"/>
      <c r="TKG114" s="52"/>
      <c r="TKH114" s="52"/>
      <c r="TKI114" s="55"/>
      <c r="TKJ114" s="55"/>
      <c r="TKK114" s="55"/>
      <c r="TKL114" s="51"/>
      <c r="TKM114" s="51"/>
      <c r="TKN114" s="51"/>
      <c r="TKO114" s="56"/>
      <c r="TKP114" s="57"/>
      <c r="TKQ114" s="57"/>
      <c r="TKR114" s="58"/>
      <c r="TKS114" s="49"/>
      <c r="TKT114" s="50"/>
      <c r="TKU114" s="49"/>
      <c r="TKV114" s="109"/>
      <c r="TKW114" s="52"/>
      <c r="TKX114" s="52"/>
      <c r="TKY114" s="55"/>
      <c r="TKZ114" s="55"/>
      <c r="TLA114" s="55"/>
      <c r="TLB114" s="51"/>
      <c r="TLC114" s="51"/>
      <c r="TLD114" s="51"/>
      <c r="TLE114" s="56"/>
      <c r="TLF114" s="57"/>
      <c r="TLG114" s="57"/>
      <c r="TLH114" s="58"/>
      <c r="TLI114" s="49"/>
      <c r="TLJ114" s="50"/>
      <c r="TLK114" s="49"/>
      <c r="TLL114" s="109"/>
      <c r="TLM114" s="52"/>
      <c r="TLN114" s="52"/>
      <c r="TLO114" s="55"/>
      <c r="TLP114" s="55"/>
      <c r="TLQ114" s="55"/>
      <c r="TLR114" s="51"/>
      <c r="TLS114" s="51"/>
      <c r="TLT114" s="51"/>
      <c r="TLU114" s="56"/>
      <c r="TLV114" s="57"/>
      <c r="TLW114" s="57"/>
      <c r="TLX114" s="58"/>
      <c r="TLY114" s="49"/>
      <c r="TLZ114" s="50"/>
      <c r="TMA114" s="49"/>
      <c r="TMB114" s="109"/>
      <c r="TMC114" s="52"/>
      <c r="TMD114" s="52"/>
      <c r="TME114" s="55"/>
      <c r="TMF114" s="55"/>
      <c r="TMG114" s="55"/>
      <c r="TMH114" s="51"/>
      <c r="TMI114" s="51"/>
      <c r="TMJ114" s="51"/>
      <c r="TMK114" s="56"/>
      <c r="TML114" s="57"/>
      <c r="TMM114" s="57"/>
      <c r="TMN114" s="58"/>
      <c r="TMO114" s="49"/>
      <c r="TMP114" s="50"/>
      <c r="TMQ114" s="49"/>
      <c r="TMR114" s="109"/>
      <c r="TMS114" s="52"/>
      <c r="TMT114" s="52"/>
      <c r="TMU114" s="55"/>
      <c r="TMV114" s="55"/>
      <c r="TMW114" s="55"/>
      <c r="TMX114" s="51"/>
      <c r="TMY114" s="51"/>
      <c r="TMZ114" s="51"/>
      <c r="TNA114" s="56"/>
      <c r="TNB114" s="57"/>
      <c r="TNC114" s="57"/>
      <c r="TND114" s="58"/>
      <c r="TNE114" s="49"/>
      <c r="TNF114" s="50"/>
      <c r="TNG114" s="49"/>
      <c r="TNH114" s="109"/>
      <c r="TNI114" s="52"/>
      <c r="TNJ114" s="52"/>
      <c r="TNK114" s="55"/>
      <c r="TNL114" s="55"/>
      <c r="TNM114" s="55"/>
      <c r="TNN114" s="51"/>
      <c r="TNO114" s="51"/>
      <c r="TNP114" s="51"/>
      <c r="TNQ114" s="56"/>
      <c r="TNR114" s="57"/>
      <c r="TNS114" s="57"/>
      <c r="TNT114" s="58"/>
      <c r="TNU114" s="49"/>
      <c r="TNV114" s="50"/>
      <c r="TNW114" s="49"/>
      <c r="TNX114" s="109"/>
      <c r="TNY114" s="52"/>
      <c r="TNZ114" s="52"/>
      <c r="TOA114" s="55"/>
      <c r="TOB114" s="55"/>
      <c r="TOC114" s="55"/>
      <c r="TOD114" s="51"/>
      <c r="TOE114" s="51"/>
      <c r="TOF114" s="51"/>
      <c r="TOG114" s="56"/>
      <c r="TOH114" s="57"/>
      <c r="TOI114" s="57"/>
      <c r="TOJ114" s="58"/>
      <c r="TOK114" s="49"/>
      <c r="TOL114" s="50"/>
      <c r="TOM114" s="49"/>
      <c r="TON114" s="109"/>
      <c r="TOO114" s="52"/>
      <c r="TOP114" s="52"/>
      <c r="TOQ114" s="55"/>
      <c r="TOR114" s="55"/>
      <c r="TOS114" s="55"/>
      <c r="TOT114" s="51"/>
      <c r="TOU114" s="51"/>
      <c r="TOV114" s="51"/>
      <c r="TOW114" s="56"/>
      <c r="TOX114" s="57"/>
      <c r="TOY114" s="57"/>
      <c r="TOZ114" s="58"/>
      <c r="TPA114" s="49"/>
      <c r="TPB114" s="50"/>
      <c r="TPC114" s="49"/>
      <c r="TPD114" s="109"/>
      <c r="TPE114" s="52"/>
      <c r="TPF114" s="52"/>
      <c r="TPG114" s="55"/>
      <c r="TPH114" s="55"/>
      <c r="TPI114" s="55"/>
      <c r="TPJ114" s="51"/>
      <c r="TPK114" s="51"/>
      <c r="TPL114" s="51"/>
      <c r="TPM114" s="56"/>
      <c r="TPN114" s="57"/>
      <c r="TPO114" s="57"/>
      <c r="TPP114" s="58"/>
      <c r="TPQ114" s="49"/>
      <c r="TPR114" s="50"/>
      <c r="TPS114" s="49"/>
      <c r="TPT114" s="109"/>
      <c r="TPU114" s="52"/>
      <c r="TPV114" s="52"/>
      <c r="TPW114" s="55"/>
      <c r="TPX114" s="55"/>
      <c r="TPY114" s="55"/>
      <c r="TPZ114" s="51"/>
      <c r="TQA114" s="51"/>
      <c r="TQB114" s="51"/>
      <c r="TQC114" s="56"/>
      <c r="TQD114" s="57"/>
      <c r="TQE114" s="57"/>
      <c r="TQF114" s="58"/>
      <c r="TQG114" s="49"/>
      <c r="TQH114" s="50"/>
      <c r="TQI114" s="49"/>
      <c r="TQJ114" s="109"/>
      <c r="TQK114" s="52"/>
      <c r="TQL114" s="52"/>
      <c r="TQM114" s="55"/>
      <c r="TQN114" s="55"/>
      <c r="TQO114" s="55"/>
      <c r="TQP114" s="51"/>
      <c r="TQQ114" s="51"/>
      <c r="TQR114" s="51"/>
      <c r="TQS114" s="56"/>
      <c r="TQT114" s="57"/>
      <c r="TQU114" s="57"/>
      <c r="TQV114" s="58"/>
      <c r="TQW114" s="49"/>
      <c r="TQX114" s="50"/>
      <c r="TQY114" s="49"/>
      <c r="TQZ114" s="109"/>
      <c r="TRA114" s="52"/>
      <c r="TRB114" s="52"/>
      <c r="TRC114" s="55"/>
      <c r="TRD114" s="55"/>
      <c r="TRE114" s="55"/>
      <c r="TRF114" s="51"/>
      <c r="TRG114" s="51"/>
      <c r="TRH114" s="51"/>
      <c r="TRI114" s="56"/>
      <c r="TRJ114" s="57"/>
      <c r="TRK114" s="57"/>
      <c r="TRL114" s="58"/>
      <c r="TRM114" s="49"/>
      <c r="TRN114" s="50"/>
      <c r="TRO114" s="49"/>
      <c r="TRP114" s="109"/>
      <c r="TRQ114" s="52"/>
      <c r="TRR114" s="52"/>
      <c r="TRS114" s="55"/>
      <c r="TRT114" s="55"/>
      <c r="TRU114" s="55"/>
      <c r="TRV114" s="51"/>
      <c r="TRW114" s="51"/>
      <c r="TRX114" s="51"/>
      <c r="TRY114" s="56"/>
      <c r="TRZ114" s="57"/>
      <c r="TSA114" s="57"/>
      <c r="TSB114" s="58"/>
      <c r="TSC114" s="49"/>
      <c r="TSD114" s="50"/>
      <c r="TSE114" s="49"/>
      <c r="TSF114" s="109"/>
      <c r="TSG114" s="52"/>
      <c r="TSH114" s="52"/>
      <c r="TSI114" s="55"/>
      <c r="TSJ114" s="55"/>
      <c r="TSK114" s="55"/>
      <c r="TSL114" s="51"/>
      <c r="TSM114" s="51"/>
      <c r="TSN114" s="51"/>
      <c r="TSO114" s="56"/>
      <c r="TSP114" s="57"/>
      <c r="TSQ114" s="57"/>
      <c r="TSR114" s="58"/>
      <c r="TSS114" s="49"/>
      <c r="TST114" s="50"/>
      <c r="TSU114" s="49"/>
      <c r="TSV114" s="109"/>
      <c r="TSW114" s="52"/>
      <c r="TSX114" s="52"/>
      <c r="TSY114" s="55"/>
      <c r="TSZ114" s="55"/>
      <c r="TTA114" s="55"/>
      <c r="TTB114" s="51"/>
      <c r="TTC114" s="51"/>
      <c r="TTD114" s="51"/>
      <c r="TTE114" s="56"/>
      <c r="TTF114" s="57"/>
      <c r="TTG114" s="57"/>
      <c r="TTH114" s="58"/>
      <c r="TTI114" s="49"/>
      <c r="TTJ114" s="50"/>
      <c r="TTK114" s="49"/>
      <c r="TTL114" s="109"/>
      <c r="TTM114" s="52"/>
      <c r="TTN114" s="52"/>
      <c r="TTO114" s="55"/>
      <c r="TTP114" s="55"/>
      <c r="TTQ114" s="55"/>
      <c r="TTR114" s="51"/>
      <c r="TTS114" s="51"/>
      <c r="TTT114" s="51"/>
      <c r="TTU114" s="56"/>
      <c r="TTV114" s="57"/>
      <c r="TTW114" s="57"/>
      <c r="TTX114" s="58"/>
      <c r="TTY114" s="49"/>
      <c r="TTZ114" s="50"/>
      <c r="TUA114" s="49"/>
      <c r="TUB114" s="109"/>
      <c r="TUC114" s="52"/>
      <c r="TUD114" s="52"/>
      <c r="TUE114" s="55"/>
      <c r="TUF114" s="55"/>
      <c r="TUG114" s="55"/>
      <c r="TUH114" s="51"/>
      <c r="TUI114" s="51"/>
      <c r="TUJ114" s="51"/>
      <c r="TUK114" s="56"/>
      <c r="TUL114" s="57"/>
      <c r="TUM114" s="57"/>
      <c r="TUN114" s="58"/>
      <c r="TUO114" s="49"/>
      <c r="TUP114" s="50"/>
      <c r="TUQ114" s="49"/>
      <c r="TUR114" s="109"/>
      <c r="TUS114" s="52"/>
      <c r="TUT114" s="52"/>
      <c r="TUU114" s="55"/>
      <c r="TUV114" s="55"/>
      <c r="TUW114" s="55"/>
      <c r="TUX114" s="51"/>
      <c r="TUY114" s="51"/>
      <c r="TUZ114" s="51"/>
      <c r="TVA114" s="56"/>
      <c r="TVB114" s="57"/>
      <c r="TVC114" s="57"/>
      <c r="TVD114" s="58"/>
      <c r="TVE114" s="49"/>
      <c r="TVF114" s="50"/>
      <c r="TVG114" s="49"/>
      <c r="TVH114" s="109"/>
      <c r="TVI114" s="52"/>
      <c r="TVJ114" s="52"/>
      <c r="TVK114" s="55"/>
      <c r="TVL114" s="55"/>
      <c r="TVM114" s="55"/>
      <c r="TVN114" s="51"/>
      <c r="TVO114" s="51"/>
      <c r="TVP114" s="51"/>
      <c r="TVQ114" s="56"/>
      <c r="TVR114" s="57"/>
      <c r="TVS114" s="57"/>
      <c r="TVT114" s="58"/>
      <c r="TVU114" s="49"/>
      <c r="TVV114" s="50"/>
      <c r="TVW114" s="49"/>
      <c r="TVX114" s="109"/>
      <c r="TVY114" s="52"/>
      <c r="TVZ114" s="52"/>
      <c r="TWA114" s="55"/>
      <c r="TWB114" s="55"/>
      <c r="TWC114" s="55"/>
      <c r="TWD114" s="51"/>
      <c r="TWE114" s="51"/>
      <c r="TWF114" s="51"/>
      <c r="TWG114" s="56"/>
      <c r="TWH114" s="57"/>
      <c r="TWI114" s="57"/>
      <c r="TWJ114" s="58"/>
      <c r="TWK114" s="49"/>
      <c r="TWL114" s="50"/>
      <c r="TWM114" s="49"/>
      <c r="TWN114" s="109"/>
      <c r="TWO114" s="52"/>
      <c r="TWP114" s="52"/>
      <c r="TWQ114" s="55"/>
      <c r="TWR114" s="55"/>
      <c r="TWS114" s="55"/>
      <c r="TWT114" s="51"/>
      <c r="TWU114" s="51"/>
      <c r="TWV114" s="51"/>
      <c r="TWW114" s="56"/>
      <c r="TWX114" s="57"/>
      <c r="TWY114" s="57"/>
      <c r="TWZ114" s="58"/>
      <c r="TXA114" s="49"/>
      <c r="TXB114" s="50"/>
      <c r="TXC114" s="49"/>
      <c r="TXD114" s="109"/>
      <c r="TXE114" s="52"/>
      <c r="TXF114" s="52"/>
      <c r="TXG114" s="55"/>
      <c r="TXH114" s="55"/>
      <c r="TXI114" s="55"/>
      <c r="TXJ114" s="51"/>
      <c r="TXK114" s="51"/>
      <c r="TXL114" s="51"/>
      <c r="TXM114" s="56"/>
      <c r="TXN114" s="57"/>
      <c r="TXO114" s="57"/>
      <c r="TXP114" s="58"/>
      <c r="TXQ114" s="49"/>
      <c r="TXR114" s="50"/>
      <c r="TXS114" s="49"/>
      <c r="TXT114" s="109"/>
      <c r="TXU114" s="52"/>
      <c r="TXV114" s="52"/>
      <c r="TXW114" s="55"/>
      <c r="TXX114" s="55"/>
      <c r="TXY114" s="55"/>
      <c r="TXZ114" s="51"/>
      <c r="TYA114" s="51"/>
      <c r="TYB114" s="51"/>
      <c r="TYC114" s="56"/>
      <c r="TYD114" s="57"/>
      <c r="TYE114" s="57"/>
      <c r="TYF114" s="58"/>
      <c r="TYG114" s="49"/>
      <c r="TYH114" s="50"/>
      <c r="TYI114" s="49"/>
      <c r="TYJ114" s="109"/>
      <c r="TYK114" s="52"/>
      <c r="TYL114" s="52"/>
      <c r="TYM114" s="55"/>
      <c r="TYN114" s="55"/>
      <c r="TYO114" s="55"/>
      <c r="TYP114" s="51"/>
      <c r="TYQ114" s="51"/>
      <c r="TYR114" s="51"/>
      <c r="TYS114" s="56"/>
      <c r="TYT114" s="57"/>
      <c r="TYU114" s="57"/>
      <c r="TYV114" s="58"/>
      <c r="TYW114" s="49"/>
      <c r="TYX114" s="50"/>
      <c r="TYY114" s="49"/>
      <c r="TYZ114" s="109"/>
      <c r="TZA114" s="52"/>
      <c r="TZB114" s="52"/>
      <c r="TZC114" s="55"/>
      <c r="TZD114" s="55"/>
      <c r="TZE114" s="55"/>
      <c r="TZF114" s="51"/>
      <c r="TZG114" s="51"/>
      <c r="TZH114" s="51"/>
      <c r="TZI114" s="56"/>
      <c r="TZJ114" s="57"/>
      <c r="TZK114" s="57"/>
      <c r="TZL114" s="58"/>
      <c r="TZM114" s="49"/>
      <c r="TZN114" s="50"/>
      <c r="TZO114" s="49"/>
      <c r="TZP114" s="109"/>
      <c r="TZQ114" s="52"/>
      <c r="TZR114" s="52"/>
      <c r="TZS114" s="55"/>
      <c r="TZT114" s="55"/>
      <c r="TZU114" s="55"/>
      <c r="TZV114" s="51"/>
      <c r="TZW114" s="51"/>
      <c r="TZX114" s="51"/>
      <c r="TZY114" s="56"/>
      <c r="TZZ114" s="57"/>
      <c r="UAA114" s="57"/>
      <c r="UAB114" s="58"/>
      <c r="UAC114" s="49"/>
      <c r="UAD114" s="50"/>
      <c r="UAE114" s="49"/>
      <c r="UAF114" s="109"/>
      <c r="UAG114" s="52"/>
      <c r="UAH114" s="52"/>
      <c r="UAI114" s="55"/>
      <c r="UAJ114" s="55"/>
      <c r="UAK114" s="55"/>
      <c r="UAL114" s="51"/>
      <c r="UAM114" s="51"/>
      <c r="UAN114" s="51"/>
      <c r="UAO114" s="56"/>
      <c r="UAP114" s="57"/>
      <c r="UAQ114" s="57"/>
      <c r="UAR114" s="58"/>
      <c r="UAS114" s="49"/>
      <c r="UAT114" s="50"/>
      <c r="UAU114" s="49"/>
      <c r="UAV114" s="109"/>
      <c r="UAW114" s="52"/>
      <c r="UAX114" s="52"/>
      <c r="UAY114" s="55"/>
      <c r="UAZ114" s="55"/>
      <c r="UBA114" s="55"/>
      <c r="UBB114" s="51"/>
      <c r="UBC114" s="51"/>
      <c r="UBD114" s="51"/>
      <c r="UBE114" s="56"/>
      <c r="UBF114" s="57"/>
      <c r="UBG114" s="57"/>
      <c r="UBH114" s="58"/>
      <c r="UBI114" s="49"/>
      <c r="UBJ114" s="50"/>
      <c r="UBK114" s="49"/>
      <c r="UBL114" s="109"/>
      <c r="UBM114" s="52"/>
      <c r="UBN114" s="52"/>
      <c r="UBO114" s="55"/>
      <c r="UBP114" s="55"/>
      <c r="UBQ114" s="55"/>
      <c r="UBR114" s="51"/>
      <c r="UBS114" s="51"/>
      <c r="UBT114" s="51"/>
      <c r="UBU114" s="56"/>
      <c r="UBV114" s="57"/>
      <c r="UBW114" s="57"/>
      <c r="UBX114" s="58"/>
      <c r="UBY114" s="49"/>
      <c r="UBZ114" s="50"/>
      <c r="UCA114" s="49"/>
      <c r="UCB114" s="109"/>
      <c r="UCC114" s="52"/>
      <c r="UCD114" s="52"/>
      <c r="UCE114" s="55"/>
      <c r="UCF114" s="55"/>
      <c r="UCG114" s="55"/>
      <c r="UCH114" s="51"/>
      <c r="UCI114" s="51"/>
      <c r="UCJ114" s="51"/>
      <c r="UCK114" s="56"/>
      <c r="UCL114" s="57"/>
      <c r="UCM114" s="57"/>
      <c r="UCN114" s="58"/>
      <c r="UCO114" s="49"/>
      <c r="UCP114" s="50"/>
      <c r="UCQ114" s="49"/>
      <c r="UCR114" s="109"/>
      <c r="UCS114" s="52"/>
      <c r="UCT114" s="52"/>
      <c r="UCU114" s="55"/>
      <c r="UCV114" s="55"/>
      <c r="UCW114" s="55"/>
      <c r="UCX114" s="51"/>
      <c r="UCY114" s="51"/>
      <c r="UCZ114" s="51"/>
      <c r="UDA114" s="56"/>
      <c r="UDB114" s="57"/>
      <c r="UDC114" s="57"/>
      <c r="UDD114" s="58"/>
      <c r="UDE114" s="49"/>
      <c r="UDF114" s="50"/>
      <c r="UDG114" s="49"/>
      <c r="UDH114" s="109"/>
      <c r="UDI114" s="52"/>
      <c r="UDJ114" s="52"/>
      <c r="UDK114" s="55"/>
      <c r="UDL114" s="55"/>
      <c r="UDM114" s="55"/>
      <c r="UDN114" s="51"/>
      <c r="UDO114" s="51"/>
      <c r="UDP114" s="51"/>
      <c r="UDQ114" s="56"/>
      <c r="UDR114" s="57"/>
      <c r="UDS114" s="57"/>
      <c r="UDT114" s="58"/>
      <c r="UDU114" s="49"/>
      <c r="UDV114" s="50"/>
      <c r="UDW114" s="49"/>
      <c r="UDX114" s="109"/>
      <c r="UDY114" s="52"/>
      <c r="UDZ114" s="52"/>
      <c r="UEA114" s="55"/>
      <c r="UEB114" s="55"/>
      <c r="UEC114" s="55"/>
      <c r="UED114" s="51"/>
      <c r="UEE114" s="51"/>
      <c r="UEF114" s="51"/>
      <c r="UEG114" s="56"/>
      <c r="UEH114" s="57"/>
      <c r="UEI114" s="57"/>
      <c r="UEJ114" s="58"/>
      <c r="UEK114" s="49"/>
      <c r="UEL114" s="50"/>
      <c r="UEM114" s="49"/>
      <c r="UEN114" s="109"/>
      <c r="UEO114" s="52"/>
      <c r="UEP114" s="52"/>
      <c r="UEQ114" s="55"/>
      <c r="UER114" s="55"/>
      <c r="UES114" s="55"/>
      <c r="UET114" s="51"/>
      <c r="UEU114" s="51"/>
      <c r="UEV114" s="51"/>
      <c r="UEW114" s="56"/>
      <c r="UEX114" s="57"/>
      <c r="UEY114" s="57"/>
      <c r="UEZ114" s="58"/>
      <c r="UFA114" s="49"/>
      <c r="UFB114" s="50"/>
      <c r="UFC114" s="49"/>
      <c r="UFD114" s="109"/>
      <c r="UFE114" s="52"/>
      <c r="UFF114" s="52"/>
      <c r="UFG114" s="55"/>
      <c r="UFH114" s="55"/>
      <c r="UFI114" s="55"/>
      <c r="UFJ114" s="51"/>
      <c r="UFK114" s="51"/>
      <c r="UFL114" s="51"/>
      <c r="UFM114" s="56"/>
      <c r="UFN114" s="57"/>
      <c r="UFO114" s="57"/>
      <c r="UFP114" s="58"/>
      <c r="UFQ114" s="49"/>
      <c r="UFR114" s="50"/>
      <c r="UFS114" s="49"/>
      <c r="UFT114" s="109"/>
      <c r="UFU114" s="52"/>
      <c r="UFV114" s="52"/>
      <c r="UFW114" s="55"/>
      <c r="UFX114" s="55"/>
      <c r="UFY114" s="55"/>
      <c r="UFZ114" s="51"/>
      <c r="UGA114" s="51"/>
      <c r="UGB114" s="51"/>
      <c r="UGC114" s="56"/>
      <c r="UGD114" s="57"/>
      <c r="UGE114" s="57"/>
      <c r="UGF114" s="58"/>
      <c r="UGG114" s="49"/>
      <c r="UGH114" s="50"/>
      <c r="UGI114" s="49"/>
      <c r="UGJ114" s="109"/>
      <c r="UGK114" s="52"/>
      <c r="UGL114" s="52"/>
      <c r="UGM114" s="55"/>
      <c r="UGN114" s="55"/>
      <c r="UGO114" s="55"/>
      <c r="UGP114" s="51"/>
      <c r="UGQ114" s="51"/>
      <c r="UGR114" s="51"/>
      <c r="UGS114" s="56"/>
      <c r="UGT114" s="57"/>
      <c r="UGU114" s="57"/>
      <c r="UGV114" s="58"/>
      <c r="UGW114" s="49"/>
      <c r="UGX114" s="50"/>
      <c r="UGY114" s="49"/>
      <c r="UGZ114" s="109"/>
      <c r="UHA114" s="52"/>
      <c r="UHB114" s="52"/>
      <c r="UHC114" s="55"/>
      <c r="UHD114" s="55"/>
      <c r="UHE114" s="55"/>
      <c r="UHF114" s="51"/>
      <c r="UHG114" s="51"/>
      <c r="UHH114" s="51"/>
      <c r="UHI114" s="56"/>
      <c r="UHJ114" s="57"/>
      <c r="UHK114" s="57"/>
      <c r="UHL114" s="58"/>
      <c r="UHM114" s="49"/>
      <c r="UHN114" s="50"/>
      <c r="UHO114" s="49"/>
      <c r="UHP114" s="109"/>
      <c r="UHQ114" s="52"/>
      <c r="UHR114" s="52"/>
      <c r="UHS114" s="55"/>
      <c r="UHT114" s="55"/>
      <c r="UHU114" s="55"/>
      <c r="UHV114" s="51"/>
      <c r="UHW114" s="51"/>
      <c r="UHX114" s="51"/>
      <c r="UHY114" s="56"/>
      <c r="UHZ114" s="57"/>
      <c r="UIA114" s="57"/>
      <c r="UIB114" s="58"/>
      <c r="UIC114" s="49"/>
      <c r="UID114" s="50"/>
      <c r="UIE114" s="49"/>
      <c r="UIF114" s="109"/>
      <c r="UIG114" s="52"/>
      <c r="UIH114" s="52"/>
      <c r="UII114" s="55"/>
      <c r="UIJ114" s="55"/>
      <c r="UIK114" s="55"/>
      <c r="UIL114" s="51"/>
      <c r="UIM114" s="51"/>
      <c r="UIN114" s="51"/>
      <c r="UIO114" s="56"/>
      <c r="UIP114" s="57"/>
      <c r="UIQ114" s="57"/>
      <c r="UIR114" s="58"/>
      <c r="UIS114" s="49"/>
      <c r="UIT114" s="50"/>
      <c r="UIU114" s="49"/>
      <c r="UIV114" s="109"/>
      <c r="UIW114" s="52"/>
      <c r="UIX114" s="52"/>
      <c r="UIY114" s="55"/>
      <c r="UIZ114" s="55"/>
      <c r="UJA114" s="55"/>
      <c r="UJB114" s="51"/>
      <c r="UJC114" s="51"/>
      <c r="UJD114" s="51"/>
      <c r="UJE114" s="56"/>
      <c r="UJF114" s="57"/>
      <c r="UJG114" s="57"/>
      <c r="UJH114" s="58"/>
      <c r="UJI114" s="49"/>
      <c r="UJJ114" s="50"/>
      <c r="UJK114" s="49"/>
      <c r="UJL114" s="109"/>
      <c r="UJM114" s="52"/>
      <c r="UJN114" s="52"/>
      <c r="UJO114" s="55"/>
      <c r="UJP114" s="55"/>
      <c r="UJQ114" s="55"/>
      <c r="UJR114" s="51"/>
      <c r="UJS114" s="51"/>
      <c r="UJT114" s="51"/>
      <c r="UJU114" s="56"/>
      <c r="UJV114" s="57"/>
      <c r="UJW114" s="57"/>
      <c r="UJX114" s="58"/>
      <c r="UJY114" s="49"/>
      <c r="UJZ114" s="50"/>
      <c r="UKA114" s="49"/>
      <c r="UKB114" s="109"/>
      <c r="UKC114" s="52"/>
      <c r="UKD114" s="52"/>
      <c r="UKE114" s="55"/>
      <c r="UKF114" s="55"/>
      <c r="UKG114" s="55"/>
      <c r="UKH114" s="51"/>
      <c r="UKI114" s="51"/>
      <c r="UKJ114" s="51"/>
      <c r="UKK114" s="56"/>
      <c r="UKL114" s="57"/>
      <c r="UKM114" s="57"/>
      <c r="UKN114" s="58"/>
      <c r="UKO114" s="49"/>
      <c r="UKP114" s="50"/>
      <c r="UKQ114" s="49"/>
      <c r="UKR114" s="109"/>
      <c r="UKS114" s="52"/>
      <c r="UKT114" s="52"/>
      <c r="UKU114" s="55"/>
      <c r="UKV114" s="55"/>
      <c r="UKW114" s="55"/>
      <c r="UKX114" s="51"/>
      <c r="UKY114" s="51"/>
      <c r="UKZ114" s="51"/>
      <c r="ULA114" s="56"/>
      <c r="ULB114" s="57"/>
      <c r="ULC114" s="57"/>
      <c r="ULD114" s="58"/>
      <c r="ULE114" s="49"/>
      <c r="ULF114" s="50"/>
      <c r="ULG114" s="49"/>
      <c r="ULH114" s="109"/>
      <c r="ULI114" s="52"/>
      <c r="ULJ114" s="52"/>
      <c r="ULK114" s="55"/>
      <c r="ULL114" s="55"/>
      <c r="ULM114" s="55"/>
      <c r="ULN114" s="51"/>
      <c r="ULO114" s="51"/>
      <c r="ULP114" s="51"/>
      <c r="ULQ114" s="56"/>
      <c r="ULR114" s="57"/>
      <c r="ULS114" s="57"/>
      <c r="ULT114" s="58"/>
      <c r="ULU114" s="49"/>
      <c r="ULV114" s="50"/>
      <c r="ULW114" s="49"/>
      <c r="ULX114" s="109"/>
      <c r="ULY114" s="52"/>
      <c r="ULZ114" s="52"/>
      <c r="UMA114" s="55"/>
      <c r="UMB114" s="55"/>
      <c r="UMC114" s="55"/>
      <c r="UMD114" s="51"/>
      <c r="UME114" s="51"/>
      <c r="UMF114" s="51"/>
      <c r="UMG114" s="56"/>
      <c r="UMH114" s="57"/>
      <c r="UMI114" s="57"/>
      <c r="UMJ114" s="58"/>
      <c r="UMK114" s="49"/>
      <c r="UML114" s="50"/>
      <c r="UMM114" s="49"/>
      <c r="UMN114" s="109"/>
      <c r="UMO114" s="52"/>
      <c r="UMP114" s="52"/>
      <c r="UMQ114" s="55"/>
      <c r="UMR114" s="55"/>
      <c r="UMS114" s="55"/>
      <c r="UMT114" s="51"/>
      <c r="UMU114" s="51"/>
      <c r="UMV114" s="51"/>
      <c r="UMW114" s="56"/>
      <c r="UMX114" s="57"/>
      <c r="UMY114" s="57"/>
      <c r="UMZ114" s="58"/>
      <c r="UNA114" s="49"/>
      <c r="UNB114" s="50"/>
      <c r="UNC114" s="49"/>
      <c r="UND114" s="109"/>
      <c r="UNE114" s="52"/>
      <c r="UNF114" s="52"/>
      <c r="UNG114" s="55"/>
      <c r="UNH114" s="55"/>
      <c r="UNI114" s="55"/>
      <c r="UNJ114" s="51"/>
      <c r="UNK114" s="51"/>
      <c r="UNL114" s="51"/>
      <c r="UNM114" s="56"/>
      <c r="UNN114" s="57"/>
      <c r="UNO114" s="57"/>
      <c r="UNP114" s="58"/>
      <c r="UNQ114" s="49"/>
      <c r="UNR114" s="50"/>
      <c r="UNS114" s="49"/>
      <c r="UNT114" s="109"/>
      <c r="UNU114" s="52"/>
      <c r="UNV114" s="52"/>
      <c r="UNW114" s="55"/>
      <c r="UNX114" s="55"/>
      <c r="UNY114" s="55"/>
      <c r="UNZ114" s="51"/>
      <c r="UOA114" s="51"/>
      <c r="UOB114" s="51"/>
      <c r="UOC114" s="56"/>
      <c r="UOD114" s="57"/>
      <c r="UOE114" s="57"/>
      <c r="UOF114" s="58"/>
      <c r="UOG114" s="49"/>
      <c r="UOH114" s="50"/>
      <c r="UOI114" s="49"/>
      <c r="UOJ114" s="109"/>
      <c r="UOK114" s="52"/>
      <c r="UOL114" s="52"/>
      <c r="UOM114" s="55"/>
      <c r="UON114" s="55"/>
      <c r="UOO114" s="55"/>
      <c r="UOP114" s="51"/>
      <c r="UOQ114" s="51"/>
      <c r="UOR114" s="51"/>
      <c r="UOS114" s="56"/>
      <c r="UOT114" s="57"/>
      <c r="UOU114" s="57"/>
      <c r="UOV114" s="58"/>
      <c r="UOW114" s="49"/>
      <c r="UOX114" s="50"/>
      <c r="UOY114" s="49"/>
      <c r="UOZ114" s="109"/>
      <c r="UPA114" s="52"/>
      <c r="UPB114" s="52"/>
      <c r="UPC114" s="55"/>
      <c r="UPD114" s="55"/>
      <c r="UPE114" s="55"/>
      <c r="UPF114" s="51"/>
      <c r="UPG114" s="51"/>
      <c r="UPH114" s="51"/>
      <c r="UPI114" s="56"/>
      <c r="UPJ114" s="57"/>
      <c r="UPK114" s="57"/>
      <c r="UPL114" s="58"/>
      <c r="UPM114" s="49"/>
      <c r="UPN114" s="50"/>
      <c r="UPO114" s="49"/>
      <c r="UPP114" s="109"/>
      <c r="UPQ114" s="52"/>
      <c r="UPR114" s="52"/>
      <c r="UPS114" s="55"/>
      <c r="UPT114" s="55"/>
      <c r="UPU114" s="55"/>
      <c r="UPV114" s="51"/>
      <c r="UPW114" s="51"/>
      <c r="UPX114" s="51"/>
      <c r="UPY114" s="56"/>
      <c r="UPZ114" s="57"/>
      <c r="UQA114" s="57"/>
      <c r="UQB114" s="58"/>
      <c r="UQC114" s="49"/>
      <c r="UQD114" s="50"/>
      <c r="UQE114" s="49"/>
      <c r="UQF114" s="109"/>
      <c r="UQG114" s="52"/>
      <c r="UQH114" s="52"/>
      <c r="UQI114" s="55"/>
      <c r="UQJ114" s="55"/>
      <c r="UQK114" s="55"/>
      <c r="UQL114" s="51"/>
      <c r="UQM114" s="51"/>
      <c r="UQN114" s="51"/>
      <c r="UQO114" s="56"/>
      <c r="UQP114" s="57"/>
      <c r="UQQ114" s="57"/>
      <c r="UQR114" s="58"/>
      <c r="UQS114" s="49"/>
      <c r="UQT114" s="50"/>
      <c r="UQU114" s="49"/>
      <c r="UQV114" s="109"/>
      <c r="UQW114" s="52"/>
      <c r="UQX114" s="52"/>
      <c r="UQY114" s="55"/>
      <c r="UQZ114" s="55"/>
      <c r="URA114" s="55"/>
      <c r="URB114" s="51"/>
      <c r="URC114" s="51"/>
      <c r="URD114" s="51"/>
      <c r="URE114" s="56"/>
      <c r="URF114" s="57"/>
      <c r="URG114" s="57"/>
      <c r="URH114" s="58"/>
      <c r="URI114" s="49"/>
      <c r="URJ114" s="50"/>
      <c r="URK114" s="49"/>
      <c r="URL114" s="109"/>
      <c r="URM114" s="52"/>
      <c r="URN114" s="52"/>
      <c r="URO114" s="55"/>
      <c r="URP114" s="55"/>
      <c r="URQ114" s="55"/>
      <c r="URR114" s="51"/>
      <c r="URS114" s="51"/>
      <c r="URT114" s="51"/>
      <c r="URU114" s="56"/>
      <c r="URV114" s="57"/>
      <c r="URW114" s="57"/>
      <c r="URX114" s="58"/>
      <c r="URY114" s="49"/>
      <c r="URZ114" s="50"/>
      <c r="USA114" s="49"/>
      <c r="USB114" s="109"/>
      <c r="USC114" s="52"/>
      <c r="USD114" s="52"/>
      <c r="USE114" s="55"/>
      <c r="USF114" s="55"/>
      <c r="USG114" s="55"/>
      <c r="USH114" s="51"/>
      <c r="USI114" s="51"/>
      <c r="USJ114" s="51"/>
      <c r="USK114" s="56"/>
      <c r="USL114" s="57"/>
      <c r="USM114" s="57"/>
      <c r="USN114" s="58"/>
      <c r="USO114" s="49"/>
      <c r="USP114" s="50"/>
      <c r="USQ114" s="49"/>
      <c r="USR114" s="109"/>
      <c r="USS114" s="52"/>
      <c r="UST114" s="52"/>
      <c r="USU114" s="55"/>
      <c r="USV114" s="55"/>
      <c r="USW114" s="55"/>
      <c r="USX114" s="51"/>
      <c r="USY114" s="51"/>
      <c r="USZ114" s="51"/>
      <c r="UTA114" s="56"/>
      <c r="UTB114" s="57"/>
      <c r="UTC114" s="57"/>
      <c r="UTD114" s="58"/>
      <c r="UTE114" s="49"/>
      <c r="UTF114" s="50"/>
      <c r="UTG114" s="49"/>
      <c r="UTH114" s="109"/>
      <c r="UTI114" s="52"/>
      <c r="UTJ114" s="52"/>
      <c r="UTK114" s="55"/>
      <c r="UTL114" s="55"/>
      <c r="UTM114" s="55"/>
      <c r="UTN114" s="51"/>
      <c r="UTO114" s="51"/>
      <c r="UTP114" s="51"/>
      <c r="UTQ114" s="56"/>
      <c r="UTR114" s="57"/>
      <c r="UTS114" s="57"/>
      <c r="UTT114" s="58"/>
      <c r="UTU114" s="49"/>
      <c r="UTV114" s="50"/>
      <c r="UTW114" s="49"/>
      <c r="UTX114" s="109"/>
      <c r="UTY114" s="52"/>
      <c r="UTZ114" s="52"/>
      <c r="UUA114" s="55"/>
      <c r="UUB114" s="55"/>
      <c r="UUC114" s="55"/>
      <c r="UUD114" s="51"/>
      <c r="UUE114" s="51"/>
      <c r="UUF114" s="51"/>
      <c r="UUG114" s="56"/>
      <c r="UUH114" s="57"/>
      <c r="UUI114" s="57"/>
      <c r="UUJ114" s="58"/>
      <c r="UUK114" s="49"/>
      <c r="UUL114" s="50"/>
      <c r="UUM114" s="49"/>
      <c r="UUN114" s="109"/>
      <c r="UUO114" s="52"/>
      <c r="UUP114" s="52"/>
      <c r="UUQ114" s="55"/>
      <c r="UUR114" s="55"/>
      <c r="UUS114" s="55"/>
      <c r="UUT114" s="51"/>
      <c r="UUU114" s="51"/>
      <c r="UUV114" s="51"/>
      <c r="UUW114" s="56"/>
      <c r="UUX114" s="57"/>
      <c r="UUY114" s="57"/>
      <c r="UUZ114" s="58"/>
      <c r="UVA114" s="49"/>
      <c r="UVB114" s="50"/>
      <c r="UVC114" s="49"/>
      <c r="UVD114" s="109"/>
      <c r="UVE114" s="52"/>
      <c r="UVF114" s="52"/>
      <c r="UVG114" s="55"/>
      <c r="UVH114" s="55"/>
      <c r="UVI114" s="55"/>
      <c r="UVJ114" s="51"/>
      <c r="UVK114" s="51"/>
      <c r="UVL114" s="51"/>
      <c r="UVM114" s="56"/>
      <c r="UVN114" s="57"/>
      <c r="UVO114" s="57"/>
      <c r="UVP114" s="58"/>
      <c r="UVQ114" s="49"/>
      <c r="UVR114" s="50"/>
      <c r="UVS114" s="49"/>
      <c r="UVT114" s="109"/>
      <c r="UVU114" s="52"/>
      <c r="UVV114" s="52"/>
      <c r="UVW114" s="55"/>
      <c r="UVX114" s="55"/>
      <c r="UVY114" s="55"/>
      <c r="UVZ114" s="51"/>
      <c r="UWA114" s="51"/>
      <c r="UWB114" s="51"/>
      <c r="UWC114" s="56"/>
      <c r="UWD114" s="57"/>
      <c r="UWE114" s="57"/>
      <c r="UWF114" s="58"/>
      <c r="UWG114" s="49"/>
      <c r="UWH114" s="50"/>
      <c r="UWI114" s="49"/>
      <c r="UWJ114" s="109"/>
      <c r="UWK114" s="52"/>
      <c r="UWL114" s="52"/>
      <c r="UWM114" s="55"/>
      <c r="UWN114" s="55"/>
      <c r="UWO114" s="55"/>
      <c r="UWP114" s="51"/>
      <c r="UWQ114" s="51"/>
      <c r="UWR114" s="51"/>
      <c r="UWS114" s="56"/>
      <c r="UWT114" s="57"/>
      <c r="UWU114" s="57"/>
      <c r="UWV114" s="58"/>
      <c r="UWW114" s="49"/>
      <c r="UWX114" s="50"/>
      <c r="UWY114" s="49"/>
      <c r="UWZ114" s="109"/>
      <c r="UXA114" s="52"/>
      <c r="UXB114" s="52"/>
      <c r="UXC114" s="55"/>
      <c r="UXD114" s="55"/>
      <c r="UXE114" s="55"/>
      <c r="UXF114" s="51"/>
      <c r="UXG114" s="51"/>
      <c r="UXH114" s="51"/>
      <c r="UXI114" s="56"/>
      <c r="UXJ114" s="57"/>
      <c r="UXK114" s="57"/>
      <c r="UXL114" s="58"/>
      <c r="UXM114" s="49"/>
      <c r="UXN114" s="50"/>
      <c r="UXO114" s="49"/>
      <c r="UXP114" s="109"/>
      <c r="UXQ114" s="52"/>
      <c r="UXR114" s="52"/>
      <c r="UXS114" s="55"/>
      <c r="UXT114" s="55"/>
      <c r="UXU114" s="55"/>
      <c r="UXV114" s="51"/>
      <c r="UXW114" s="51"/>
      <c r="UXX114" s="51"/>
      <c r="UXY114" s="56"/>
      <c r="UXZ114" s="57"/>
      <c r="UYA114" s="57"/>
      <c r="UYB114" s="58"/>
      <c r="UYC114" s="49"/>
      <c r="UYD114" s="50"/>
      <c r="UYE114" s="49"/>
      <c r="UYF114" s="109"/>
      <c r="UYG114" s="52"/>
      <c r="UYH114" s="52"/>
      <c r="UYI114" s="55"/>
      <c r="UYJ114" s="55"/>
      <c r="UYK114" s="55"/>
      <c r="UYL114" s="51"/>
      <c r="UYM114" s="51"/>
      <c r="UYN114" s="51"/>
      <c r="UYO114" s="56"/>
      <c r="UYP114" s="57"/>
      <c r="UYQ114" s="57"/>
      <c r="UYR114" s="58"/>
      <c r="UYS114" s="49"/>
      <c r="UYT114" s="50"/>
      <c r="UYU114" s="49"/>
      <c r="UYV114" s="109"/>
      <c r="UYW114" s="52"/>
      <c r="UYX114" s="52"/>
      <c r="UYY114" s="55"/>
      <c r="UYZ114" s="55"/>
      <c r="UZA114" s="55"/>
      <c r="UZB114" s="51"/>
      <c r="UZC114" s="51"/>
      <c r="UZD114" s="51"/>
      <c r="UZE114" s="56"/>
      <c r="UZF114" s="57"/>
      <c r="UZG114" s="57"/>
      <c r="UZH114" s="58"/>
      <c r="UZI114" s="49"/>
      <c r="UZJ114" s="50"/>
      <c r="UZK114" s="49"/>
      <c r="UZL114" s="109"/>
      <c r="UZM114" s="52"/>
      <c r="UZN114" s="52"/>
      <c r="UZO114" s="55"/>
      <c r="UZP114" s="55"/>
      <c r="UZQ114" s="55"/>
      <c r="UZR114" s="51"/>
      <c r="UZS114" s="51"/>
      <c r="UZT114" s="51"/>
      <c r="UZU114" s="56"/>
      <c r="UZV114" s="57"/>
      <c r="UZW114" s="57"/>
      <c r="UZX114" s="58"/>
      <c r="UZY114" s="49"/>
      <c r="UZZ114" s="50"/>
      <c r="VAA114" s="49"/>
      <c r="VAB114" s="109"/>
      <c r="VAC114" s="52"/>
      <c r="VAD114" s="52"/>
      <c r="VAE114" s="55"/>
      <c r="VAF114" s="55"/>
      <c r="VAG114" s="55"/>
      <c r="VAH114" s="51"/>
      <c r="VAI114" s="51"/>
      <c r="VAJ114" s="51"/>
      <c r="VAK114" s="56"/>
      <c r="VAL114" s="57"/>
      <c r="VAM114" s="57"/>
      <c r="VAN114" s="58"/>
      <c r="VAO114" s="49"/>
      <c r="VAP114" s="50"/>
      <c r="VAQ114" s="49"/>
      <c r="VAR114" s="109"/>
      <c r="VAS114" s="52"/>
      <c r="VAT114" s="52"/>
      <c r="VAU114" s="55"/>
      <c r="VAV114" s="55"/>
      <c r="VAW114" s="55"/>
      <c r="VAX114" s="51"/>
      <c r="VAY114" s="51"/>
      <c r="VAZ114" s="51"/>
      <c r="VBA114" s="56"/>
      <c r="VBB114" s="57"/>
      <c r="VBC114" s="57"/>
      <c r="VBD114" s="58"/>
      <c r="VBE114" s="49"/>
      <c r="VBF114" s="50"/>
      <c r="VBG114" s="49"/>
      <c r="VBH114" s="109"/>
      <c r="VBI114" s="52"/>
      <c r="VBJ114" s="52"/>
      <c r="VBK114" s="55"/>
      <c r="VBL114" s="55"/>
      <c r="VBM114" s="55"/>
      <c r="VBN114" s="51"/>
      <c r="VBO114" s="51"/>
      <c r="VBP114" s="51"/>
      <c r="VBQ114" s="56"/>
      <c r="VBR114" s="57"/>
      <c r="VBS114" s="57"/>
      <c r="VBT114" s="58"/>
      <c r="VBU114" s="49"/>
      <c r="VBV114" s="50"/>
      <c r="VBW114" s="49"/>
      <c r="VBX114" s="109"/>
      <c r="VBY114" s="52"/>
      <c r="VBZ114" s="52"/>
      <c r="VCA114" s="55"/>
      <c r="VCB114" s="55"/>
      <c r="VCC114" s="55"/>
      <c r="VCD114" s="51"/>
      <c r="VCE114" s="51"/>
      <c r="VCF114" s="51"/>
      <c r="VCG114" s="56"/>
      <c r="VCH114" s="57"/>
      <c r="VCI114" s="57"/>
      <c r="VCJ114" s="58"/>
      <c r="VCK114" s="49"/>
      <c r="VCL114" s="50"/>
      <c r="VCM114" s="49"/>
      <c r="VCN114" s="109"/>
      <c r="VCO114" s="52"/>
      <c r="VCP114" s="52"/>
      <c r="VCQ114" s="55"/>
      <c r="VCR114" s="55"/>
      <c r="VCS114" s="55"/>
      <c r="VCT114" s="51"/>
      <c r="VCU114" s="51"/>
      <c r="VCV114" s="51"/>
      <c r="VCW114" s="56"/>
      <c r="VCX114" s="57"/>
      <c r="VCY114" s="57"/>
      <c r="VCZ114" s="58"/>
      <c r="VDA114" s="49"/>
      <c r="VDB114" s="50"/>
      <c r="VDC114" s="49"/>
      <c r="VDD114" s="109"/>
      <c r="VDE114" s="52"/>
      <c r="VDF114" s="52"/>
      <c r="VDG114" s="55"/>
      <c r="VDH114" s="55"/>
      <c r="VDI114" s="55"/>
      <c r="VDJ114" s="51"/>
      <c r="VDK114" s="51"/>
      <c r="VDL114" s="51"/>
      <c r="VDM114" s="56"/>
      <c r="VDN114" s="57"/>
      <c r="VDO114" s="57"/>
      <c r="VDP114" s="58"/>
      <c r="VDQ114" s="49"/>
      <c r="VDR114" s="50"/>
      <c r="VDS114" s="49"/>
      <c r="VDT114" s="109"/>
      <c r="VDU114" s="52"/>
      <c r="VDV114" s="52"/>
      <c r="VDW114" s="55"/>
      <c r="VDX114" s="55"/>
      <c r="VDY114" s="55"/>
      <c r="VDZ114" s="51"/>
      <c r="VEA114" s="51"/>
      <c r="VEB114" s="51"/>
      <c r="VEC114" s="56"/>
      <c r="VED114" s="57"/>
      <c r="VEE114" s="57"/>
      <c r="VEF114" s="58"/>
      <c r="VEG114" s="49"/>
      <c r="VEH114" s="50"/>
      <c r="VEI114" s="49"/>
      <c r="VEJ114" s="109"/>
      <c r="VEK114" s="52"/>
      <c r="VEL114" s="52"/>
      <c r="VEM114" s="55"/>
      <c r="VEN114" s="55"/>
      <c r="VEO114" s="55"/>
      <c r="VEP114" s="51"/>
      <c r="VEQ114" s="51"/>
      <c r="VER114" s="51"/>
      <c r="VES114" s="56"/>
      <c r="VET114" s="57"/>
      <c r="VEU114" s="57"/>
      <c r="VEV114" s="58"/>
      <c r="VEW114" s="49"/>
      <c r="VEX114" s="50"/>
      <c r="VEY114" s="49"/>
      <c r="VEZ114" s="109"/>
      <c r="VFA114" s="52"/>
      <c r="VFB114" s="52"/>
      <c r="VFC114" s="55"/>
      <c r="VFD114" s="55"/>
      <c r="VFE114" s="55"/>
      <c r="VFF114" s="51"/>
      <c r="VFG114" s="51"/>
      <c r="VFH114" s="51"/>
      <c r="VFI114" s="56"/>
      <c r="VFJ114" s="57"/>
      <c r="VFK114" s="57"/>
      <c r="VFL114" s="58"/>
      <c r="VFM114" s="49"/>
      <c r="VFN114" s="50"/>
      <c r="VFO114" s="49"/>
      <c r="VFP114" s="109"/>
      <c r="VFQ114" s="52"/>
      <c r="VFR114" s="52"/>
      <c r="VFS114" s="55"/>
      <c r="VFT114" s="55"/>
      <c r="VFU114" s="55"/>
      <c r="VFV114" s="51"/>
      <c r="VFW114" s="51"/>
      <c r="VFX114" s="51"/>
      <c r="VFY114" s="56"/>
      <c r="VFZ114" s="57"/>
      <c r="VGA114" s="57"/>
      <c r="VGB114" s="58"/>
      <c r="VGC114" s="49"/>
      <c r="VGD114" s="50"/>
      <c r="VGE114" s="49"/>
      <c r="VGF114" s="109"/>
      <c r="VGG114" s="52"/>
      <c r="VGH114" s="52"/>
      <c r="VGI114" s="55"/>
      <c r="VGJ114" s="55"/>
      <c r="VGK114" s="55"/>
      <c r="VGL114" s="51"/>
      <c r="VGM114" s="51"/>
      <c r="VGN114" s="51"/>
      <c r="VGO114" s="56"/>
      <c r="VGP114" s="57"/>
      <c r="VGQ114" s="57"/>
      <c r="VGR114" s="58"/>
      <c r="VGS114" s="49"/>
      <c r="VGT114" s="50"/>
      <c r="VGU114" s="49"/>
      <c r="VGV114" s="109"/>
      <c r="VGW114" s="52"/>
      <c r="VGX114" s="52"/>
      <c r="VGY114" s="55"/>
      <c r="VGZ114" s="55"/>
      <c r="VHA114" s="55"/>
      <c r="VHB114" s="51"/>
      <c r="VHC114" s="51"/>
      <c r="VHD114" s="51"/>
      <c r="VHE114" s="56"/>
      <c r="VHF114" s="57"/>
      <c r="VHG114" s="57"/>
      <c r="VHH114" s="58"/>
      <c r="VHI114" s="49"/>
      <c r="VHJ114" s="50"/>
      <c r="VHK114" s="49"/>
      <c r="VHL114" s="109"/>
      <c r="VHM114" s="52"/>
      <c r="VHN114" s="52"/>
      <c r="VHO114" s="55"/>
      <c r="VHP114" s="55"/>
      <c r="VHQ114" s="55"/>
      <c r="VHR114" s="51"/>
      <c r="VHS114" s="51"/>
      <c r="VHT114" s="51"/>
      <c r="VHU114" s="56"/>
      <c r="VHV114" s="57"/>
      <c r="VHW114" s="57"/>
      <c r="VHX114" s="58"/>
      <c r="VHY114" s="49"/>
      <c r="VHZ114" s="50"/>
      <c r="VIA114" s="49"/>
      <c r="VIB114" s="109"/>
      <c r="VIC114" s="52"/>
      <c r="VID114" s="52"/>
      <c r="VIE114" s="55"/>
      <c r="VIF114" s="55"/>
      <c r="VIG114" s="55"/>
      <c r="VIH114" s="51"/>
      <c r="VII114" s="51"/>
      <c r="VIJ114" s="51"/>
      <c r="VIK114" s="56"/>
      <c r="VIL114" s="57"/>
      <c r="VIM114" s="57"/>
      <c r="VIN114" s="58"/>
      <c r="VIO114" s="49"/>
      <c r="VIP114" s="50"/>
      <c r="VIQ114" s="49"/>
      <c r="VIR114" s="109"/>
      <c r="VIS114" s="52"/>
      <c r="VIT114" s="52"/>
      <c r="VIU114" s="55"/>
      <c r="VIV114" s="55"/>
      <c r="VIW114" s="55"/>
      <c r="VIX114" s="51"/>
      <c r="VIY114" s="51"/>
      <c r="VIZ114" s="51"/>
      <c r="VJA114" s="56"/>
      <c r="VJB114" s="57"/>
      <c r="VJC114" s="57"/>
      <c r="VJD114" s="58"/>
      <c r="VJE114" s="49"/>
      <c r="VJF114" s="50"/>
      <c r="VJG114" s="49"/>
      <c r="VJH114" s="109"/>
      <c r="VJI114" s="52"/>
      <c r="VJJ114" s="52"/>
      <c r="VJK114" s="55"/>
      <c r="VJL114" s="55"/>
      <c r="VJM114" s="55"/>
      <c r="VJN114" s="51"/>
      <c r="VJO114" s="51"/>
      <c r="VJP114" s="51"/>
      <c r="VJQ114" s="56"/>
      <c r="VJR114" s="57"/>
      <c r="VJS114" s="57"/>
      <c r="VJT114" s="58"/>
      <c r="VJU114" s="49"/>
      <c r="VJV114" s="50"/>
      <c r="VJW114" s="49"/>
      <c r="VJX114" s="109"/>
      <c r="VJY114" s="52"/>
      <c r="VJZ114" s="52"/>
      <c r="VKA114" s="55"/>
      <c r="VKB114" s="55"/>
      <c r="VKC114" s="55"/>
      <c r="VKD114" s="51"/>
      <c r="VKE114" s="51"/>
      <c r="VKF114" s="51"/>
      <c r="VKG114" s="56"/>
      <c r="VKH114" s="57"/>
      <c r="VKI114" s="57"/>
      <c r="VKJ114" s="58"/>
      <c r="VKK114" s="49"/>
      <c r="VKL114" s="50"/>
      <c r="VKM114" s="49"/>
      <c r="VKN114" s="109"/>
      <c r="VKO114" s="52"/>
      <c r="VKP114" s="52"/>
      <c r="VKQ114" s="55"/>
      <c r="VKR114" s="55"/>
      <c r="VKS114" s="55"/>
      <c r="VKT114" s="51"/>
      <c r="VKU114" s="51"/>
      <c r="VKV114" s="51"/>
      <c r="VKW114" s="56"/>
      <c r="VKX114" s="57"/>
      <c r="VKY114" s="57"/>
      <c r="VKZ114" s="58"/>
      <c r="VLA114" s="49"/>
      <c r="VLB114" s="50"/>
      <c r="VLC114" s="49"/>
      <c r="VLD114" s="109"/>
      <c r="VLE114" s="52"/>
      <c r="VLF114" s="52"/>
      <c r="VLG114" s="55"/>
      <c r="VLH114" s="55"/>
      <c r="VLI114" s="55"/>
      <c r="VLJ114" s="51"/>
      <c r="VLK114" s="51"/>
      <c r="VLL114" s="51"/>
      <c r="VLM114" s="56"/>
      <c r="VLN114" s="57"/>
      <c r="VLO114" s="57"/>
      <c r="VLP114" s="58"/>
      <c r="VLQ114" s="49"/>
      <c r="VLR114" s="50"/>
      <c r="VLS114" s="49"/>
      <c r="VLT114" s="109"/>
      <c r="VLU114" s="52"/>
      <c r="VLV114" s="52"/>
      <c r="VLW114" s="55"/>
      <c r="VLX114" s="55"/>
      <c r="VLY114" s="55"/>
      <c r="VLZ114" s="51"/>
      <c r="VMA114" s="51"/>
      <c r="VMB114" s="51"/>
      <c r="VMC114" s="56"/>
      <c r="VMD114" s="57"/>
      <c r="VME114" s="57"/>
      <c r="VMF114" s="58"/>
      <c r="VMG114" s="49"/>
      <c r="VMH114" s="50"/>
      <c r="VMI114" s="49"/>
      <c r="VMJ114" s="109"/>
      <c r="VMK114" s="52"/>
      <c r="VML114" s="52"/>
      <c r="VMM114" s="55"/>
      <c r="VMN114" s="55"/>
      <c r="VMO114" s="55"/>
      <c r="VMP114" s="51"/>
      <c r="VMQ114" s="51"/>
      <c r="VMR114" s="51"/>
      <c r="VMS114" s="56"/>
      <c r="VMT114" s="57"/>
      <c r="VMU114" s="57"/>
      <c r="VMV114" s="58"/>
      <c r="VMW114" s="49"/>
      <c r="VMX114" s="50"/>
      <c r="VMY114" s="49"/>
      <c r="VMZ114" s="109"/>
      <c r="VNA114" s="52"/>
      <c r="VNB114" s="52"/>
      <c r="VNC114" s="55"/>
      <c r="VND114" s="55"/>
      <c r="VNE114" s="55"/>
      <c r="VNF114" s="51"/>
      <c r="VNG114" s="51"/>
      <c r="VNH114" s="51"/>
      <c r="VNI114" s="56"/>
      <c r="VNJ114" s="57"/>
      <c r="VNK114" s="57"/>
      <c r="VNL114" s="58"/>
      <c r="VNM114" s="49"/>
      <c r="VNN114" s="50"/>
      <c r="VNO114" s="49"/>
      <c r="VNP114" s="109"/>
      <c r="VNQ114" s="52"/>
      <c r="VNR114" s="52"/>
      <c r="VNS114" s="55"/>
      <c r="VNT114" s="55"/>
      <c r="VNU114" s="55"/>
      <c r="VNV114" s="51"/>
      <c r="VNW114" s="51"/>
      <c r="VNX114" s="51"/>
      <c r="VNY114" s="56"/>
      <c r="VNZ114" s="57"/>
      <c r="VOA114" s="57"/>
      <c r="VOB114" s="58"/>
      <c r="VOC114" s="49"/>
      <c r="VOD114" s="50"/>
      <c r="VOE114" s="49"/>
      <c r="VOF114" s="109"/>
      <c r="VOG114" s="52"/>
      <c r="VOH114" s="52"/>
      <c r="VOI114" s="55"/>
      <c r="VOJ114" s="55"/>
      <c r="VOK114" s="55"/>
      <c r="VOL114" s="51"/>
      <c r="VOM114" s="51"/>
      <c r="VON114" s="51"/>
      <c r="VOO114" s="56"/>
      <c r="VOP114" s="57"/>
      <c r="VOQ114" s="57"/>
      <c r="VOR114" s="58"/>
      <c r="VOS114" s="49"/>
      <c r="VOT114" s="50"/>
      <c r="VOU114" s="49"/>
      <c r="VOV114" s="109"/>
      <c r="VOW114" s="52"/>
      <c r="VOX114" s="52"/>
      <c r="VOY114" s="55"/>
      <c r="VOZ114" s="55"/>
      <c r="VPA114" s="55"/>
      <c r="VPB114" s="51"/>
      <c r="VPC114" s="51"/>
      <c r="VPD114" s="51"/>
      <c r="VPE114" s="56"/>
      <c r="VPF114" s="57"/>
      <c r="VPG114" s="57"/>
      <c r="VPH114" s="58"/>
      <c r="VPI114" s="49"/>
      <c r="VPJ114" s="50"/>
      <c r="VPK114" s="49"/>
      <c r="VPL114" s="109"/>
      <c r="VPM114" s="52"/>
      <c r="VPN114" s="52"/>
      <c r="VPO114" s="55"/>
      <c r="VPP114" s="55"/>
      <c r="VPQ114" s="55"/>
      <c r="VPR114" s="51"/>
      <c r="VPS114" s="51"/>
      <c r="VPT114" s="51"/>
      <c r="VPU114" s="56"/>
      <c r="VPV114" s="57"/>
      <c r="VPW114" s="57"/>
      <c r="VPX114" s="58"/>
      <c r="VPY114" s="49"/>
      <c r="VPZ114" s="50"/>
      <c r="VQA114" s="49"/>
      <c r="VQB114" s="109"/>
      <c r="VQC114" s="52"/>
      <c r="VQD114" s="52"/>
      <c r="VQE114" s="55"/>
      <c r="VQF114" s="55"/>
      <c r="VQG114" s="55"/>
      <c r="VQH114" s="51"/>
      <c r="VQI114" s="51"/>
      <c r="VQJ114" s="51"/>
      <c r="VQK114" s="56"/>
      <c r="VQL114" s="57"/>
      <c r="VQM114" s="57"/>
      <c r="VQN114" s="58"/>
      <c r="VQO114" s="49"/>
      <c r="VQP114" s="50"/>
      <c r="VQQ114" s="49"/>
      <c r="VQR114" s="109"/>
      <c r="VQS114" s="52"/>
      <c r="VQT114" s="52"/>
      <c r="VQU114" s="55"/>
      <c r="VQV114" s="55"/>
      <c r="VQW114" s="55"/>
      <c r="VQX114" s="51"/>
      <c r="VQY114" s="51"/>
      <c r="VQZ114" s="51"/>
      <c r="VRA114" s="56"/>
      <c r="VRB114" s="57"/>
      <c r="VRC114" s="57"/>
      <c r="VRD114" s="58"/>
      <c r="VRE114" s="49"/>
      <c r="VRF114" s="50"/>
      <c r="VRG114" s="49"/>
      <c r="VRH114" s="109"/>
      <c r="VRI114" s="52"/>
      <c r="VRJ114" s="52"/>
      <c r="VRK114" s="55"/>
      <c r="VRL114" s="55"/>
      <c r="VRM114" s="55"/>
      <c r="VRN114" s="51"/>
      <c r="VRO114" s="51"/>
      <c r="VRP114" s="51"/>
      <c r="VRQ114" s="56"/>
      <c r="VRR114" s="57"/>
      <c r="VRS114" s="57"/>
      <c r="VRT114" s="58"/>
      <c r="VRU114" s="49"/>
      <c r="VRV114" s="50"/>
      <c r="VRW114" s="49"/>
      <c r="VRX114" s="109"/>
      <c r="VRY114" s="52"/>
      <c r="VRZ114" s="52"/>
      <c r="VSA114" s="55"/>
      <c r="VSB114" s="55"/>
      <c r="VSC114" s="55"/>
      <c r="VSD114" s="51"/>
      <c r="VSE114" s="51"/>
      <c r="VSF114" s="51"/>
      <c r="VSG114" s="56"/>
      <c r="VSH114" s="57"/>
      <c r="VSI114" s="57"/>
      <c r="VSJ114" s="58"/>
      <c r="VSK114" s="49"/>
      <c r="VSL114" s="50"/>
      <c r="VSM114" s="49"/>
      <c r="VSN114" s="109"/>
      <c r="VSO114" s="52"/>
      <c r="VSP114" s="52"/>
      <c r="VSQ114" s="55"/>
      <c r="VSR114" s="55"/>
      <c r="VSS114" s="55"/>
      <c r="VST114" s="51"/>
      <c r="VSU114" s="51"/>
      <c r="VSV114" s="51"/>
      <c r="VSW114" s="56"/>
      <c r="VSX114" s="57"/>
      <c r="VSY114" s="57"/>
      <c r="VSZ114" s="58"/>
      <c r="VTA114" s="49"/>
      <c r="VTB114" s="50"/>
      <c r="VTC114" s="49"/>
      <c r="VTD114" s="109"/>
      <c r="VTE114" s="52"/>
      <c r="VTF114" s="52"/>
      <c r="VTG114" s="55"/>
      <c r="VTH114" s="55"/>
      <c r="VTI114" s="55"/>
      <c r="VTJ114" s="51"/>
      <c r="VTK114" s="51"/>
      <c r="VTL114" s="51"/>
      <c r="VTM114" s="56"/>
      <c r="VTN114" s="57"/>
      <c r="VTO114" s="57"/>
      <c r="VTP114" s="58"/>
      <c r="VTQ114" s="49"/>
      <c r="VTR114" s="50"/>
      <c r="VTS114" s="49"/>
      <c r="VTT114" s="109"/>
      <c r="VTU114" s="52"/>
      <c r="VTV114" s="52"/>
      <c r="VTW114" s="55"/>
      <c r="VTX114" s="55"/>
      <c r="VTY114" s="55"/>
      <c r="VTZ114" s="51"/>
      <c r="VUA114" s="51"/>
      <c r="VUB114" s="51"/>
      <c r="VUC114" s="56"/>
      <c r="VUD114" s="57"/>
      <c r="VUE114" s="57"/>
      <c r="VUF114" s="58"/>
      <c r="VUG114" s="49"/>
      <c r="VUH114" s="50"/>
      <c r="VUI114" s="49"/>
      <c r="VUJ114" s="109"/>
      <c r="VUK114" s="52"/>
      <c r="VUL114" s="52"/>
      <c r="VUM114" s="55"/>
      <c r="VUN114" s="55"/>
      <c r="VUO114" s="55"/>
      <c r="VUP114" s="51"/>
      <c r="VUQ114" s="51"/>
      <c r="VUR114" s="51"/>
      <c r="VUS114" s="56"/>
      <c r="VUT114" s="57"/>
      <c r="VUU114" s="57"/>
      <c r="VUV114" s="58"/>
      <c r="VUW114" s="49"/>
      <c r="VUX114" s="50"/>
      <c r="VUY114" s="49"/>
      <c r="VUZ114" s="109"/>
      <c r="VVA114" s="52"/>
      <c r="VVB114" s="52"/>
      <c r="VVC114" s="55"/>
      <c r="VVD114" s="55"/>
      <c r="VVE114" s="55"/>
      <c r="VVF114" s="51"/>
      <c r="VVG114" s="51"/>
      <c r="VVH114" s="51"/>
      <c r="VVI114" s="56"/>
      <c r="VVJ114" s="57"/>
      <c r="VVK114" s="57"/>
      <c r="VVL114" s="58"/>
      <c r="VVM114" s="49"/>
      <c r="VVN114" s="50"/>
      <c r="VVO114" s="49"/>
      <c r="VVP114" s="109"/>
      <c r="VVQ114" s="52"/>
      <c r="VVR114" s="52"/>
      <c r="VVS114" s="55"/>
      <c r="VVT114" s="55"/>
      <c r="VVU114" s="55"/>
      <c r="VVV114" s="51"/>
      <c r="VVW114" s="51"/>
      <c r="VVX114" s="51"/>
      <c r="VVY114" s="56"/>
      <c r="VVZ114" s="57"/>
      <c r="VWA114" s="57"/>
      <c r="VWB114" s="58"/>
      <c r="VWC114" s="49"/>
      <c r="VWD114" s="50"/>
      <c r="VWE114" s="49"/>
      <c r="VWF114" s="109"/>
      <c r="VWG114" s="52"/>
      <c r="VWH114" s="52"/>
      <c r="VWI114" s="55"/>
      <c r="VWJ114" s="55"/>
      <c r="VWK114" s="55"/>
      <c r="VWL114" s="51"/>
      <c r="VWM114" s="51"/>
      <c r="VWN114" s="51"/>
      <c r="VWO114" s="56"/>
      <c r="VWP114" s="57"/>
      <c r="VWQ114" s="57"/>
      <c r="VWR114" s="58"/>
      <c r="VWS114" s="49"/>
      <c r="VWT114" s="50"/>
      <c r="VWU114" s="49"/>
      <c r="VWV114" s="109"/>
      <c r="VWW114" s="52"/>
      <c r="VWX114" s="52"/>
      <c r="VWY114" s="55"/>
      <c r="VWZ114" s="55"/>
      <c r="VXA114" s="55"/>
      <c r="VXB114" s="51"/>
      <c r="VXC114" s="51"/>
      <c r="VXD114" s="51"/>
      <c r="VXE114" s="56"/>
      <c r="VXF114" s="57"/>
      <c r="VXG114" s="57"/>
      <c r="VXH114" s="58"/>
      <c r="VXI114" s="49"/>
      <c r="VXJ114" s="50"/>
      <c r="VXK114" s="49"/>
      <c r="VXL114" s="109"/>
      <c r="VXM114" s="52"/>
      <c r="VXN114" s="52"/>
      <c r="VXO114" s="55"/>
      <c r="VXP114" s="55"/>
      <c r="VXQ114" s="55"/>
      <c r="VXR114" s="51"/>
      <c r="VXS114" s="51"/>
      <c r="VXT114" s="51"/>
      <c r="VXU114" s="56"/>
      <c r="VXV114" s="57"/>
      <c r="VXW114" s="57"/>
      <c r="VXX114" s="58"/>
      <c r="VXY114" s="49"/>
      <c r="VXZ114" s="50"/>
      <c r="VYA114" s="49"/>
      <c r="VYB114" s="109"/>
      <c r="VYC114" s="52"/>
      <c r="VYD114" s="52"/>
      <c r="VYE114" s="55"/>
      <c r="VYF114" s="55"/>
      <c r="VYG114" s="55"/>
      <c r="VYH114" s="51"/>
      <c r="VYI114" s="51"/>
      <c r="VYJ114" s="51"/>
      <c r="VYK114" s="56"/>
      <c r="VYL114" s="57"/>
      <c r="VYM114" s="57"/>
      <c r="VYN114" s="58"/>
      <c r="VYO114" s="49"/>
      <c r="VYP114" s="50"/>
      <c r="VYQ114" s="49"/>
      <c r="VYR114" s="109"/>
      <c r="VYS114" s="52"/>
      <c r="VYT114" s="52"/>
      <c r="VYU114" s="55"/>
      <c r="VYV114" s="55"/>
      <c r="VYW114" s="55"/>
      <c r="VYX114" s="51"/>
      <c r="VYY114" s="51"/>
      <c r="VYZ114" s="51"/>
      <c r="VZA114" s="56"/>
      <c r="VZB114" s="57"/>
      <c r="VZC114" s="57"/>
      <c r="VZD114" s="58"/>
      <c r="VZE114" s="49"/>
      <c r="VZF114" s="50"/>
      <c r="VZG114" s="49"/>
      <c r="VZH114" s="109"/>
      <c r="VZI114" s="52"/>
      <c r="VZJ114" s="52"/>
      <c r="VZK114" s="55"/>
      <c r="VZL114" s="55"/>
      <c r="VZM114" s="55"/>
      <c r="VZN114" s="51"/>
      <c r="VZO114" s="51"/>
      <c r="VZP114" s="51"/>
      <c r="VZQ114" s="56"/>
      <c r="VZR114" s="57"/>
      <c r="VZS114" s="57"/>
      <c r="VZT114" s="58"/>
      <c r="VZU114" s="49"/>
      <c r="VZV114" s="50"/>
      <c r="VZW114" s="49"/>
      <c r="VZX114" s="109"/>
      <c r="VZY114" s="52"/>
      <c r="VZZ114" s="52"/>
      <c r="WAA114" s="55"/>
      <c r="WAB114" s="55"/>
      <c r="WAC114" s="55"/>
      <c r="WAD114" s="51"/>
      <c r="WAE114" s="51"/>
      <c r="WAF114" s="51"/>
      <c r="WAG114" s="56"/>
      <c r="WAH114" s="57"/>
      <c r="WAI114" s="57"/>
      <c r="WAJ114" s="58"/>
      <c r="WAK114" s="49"/>
      <c r="WAL114" s="50"/>
      <c r="WAM114" s="49"/>
      <c r="WAN114" s="109"/>
      <c r="WAO114" s="52"/>
      <c r="WAP114" s="52"/>
      <c r="WAQ114" s="55"/>
      <c r="WAR114" s="55"/>
      <c r="WAS114" s="55"/>
      <c r="WAT114" s="51"/>
      <c r="WAU114" s="51"/>
      <c r="WAV114" s="51"/>
      <c r="WAW114" s="56"/>
      <c r="WAX114" s="57"/>
      <c r="WAY114" s="57"/>
      <c r="WAZ114" s="58"/>
      <c r="WBA114" s="49"/>
      <c r="WBB114" s="50"/>
      <c r="WBC114" s="49"/>
      <c r="WBD114" s="109"/>
      <c r="WBE114" s="52"/>
      <c r="WBF114" s="52"/>
      <c r="WBG114" s="55"/>
      <c r="WBH114" s="55"/>
      <c r="WBI114" s="55"/>
      <c r="WBJ114" s="51"/>
      <c r="WBK114" s="51"/>
      <c r="WBL114" s="51"/>
      <c r="WBM114" s="56"/>
      <c r="WBN114" s="57"/>
      <c r="WBO114" s="57"/>
      <c r="WBP114" s="58"/>
      <c r="WBQ114" s="49"/>
      <c r="WBR114" s="50"/>
      <c r="WBS114" s="49"/>
      <c r="WBT114" s="109"/>
      <c r="WBU114" s="52"/>
      <c r="WBV114" s="52"/>
      <c r="WBW114" s="55"/>
      <c r="WBX114" s="55"/>
      <c r="WBY114" s="55"/>
      <c r="WBZ114" s="51"/>
      <c r="WCA114" s="51"/>
      <c r="WCB114" s="51"/>
      <c r="WCC114" s="56"/>
      <c r="WCD114" s="57"/>
      <c r="WCE114" s="57"/>
      <c r="WCF114" s="58"/>
      <c r="WCG114" s="49"/>
      <c r="WCH114" s="50"/>
      <c r="WCI114" s="49"/>
      <c r="WCJ114" s="109"/>
      <c r="WCK114" s="52"/>
      <c r="WCL114" s="52"/>
      <c r="WCM114" s="55"/>
      <c r="WCN114" s="55"/>
      <c r="WCO114" s="55"/>
      <c r="WCP114" s="51"/>
      <c r="WCQ114" s="51"/>
      <c r="WCR114" s="51"/>
      <c r="WCS114" s="56"/>
      <c r="WCT114" s="57"/>
      <c r="WCU114" s="57"/>
      <c r="WCV114" s="58"/>
      <c r="WCW114" s="49"/>
      <c r="WCX114" s="50"/>
      <c r="WCY114" s="49"/>
      <c r="WCZ114" s="109"/>
      <c r="WDA114" s="52"/>
      <c r="WDB114" s="52"/>
      <c r="WDC114" s="55"/>
      <c r="WDD114" s="55"/>
      <c r="WDE114" s="55"/>
      <c r="WDF114" s="51"/>
      <c r="WDG114" s="51"/>
      <c r="WDH114" s="51"/>
      <c r="WDI114" s="56"/>
      <c r="WDJ114" s="57"/>
      <c r="WDK114" s="57"/>
      <c r="WDL114" s="58"/>
      <c r="WDM114" s="49"/>
      <c r="WDN114" s="50"/>
      <c r="WDO114" s="49"/>
      <c r="WDP114" s="109"/>
      <c r="WDQ114" s="52"/>
      <c r="WDR114" s="52"/>
      <c r="WDS114" s="55"/>
      <c r="WDT114" s="55"/>
      <c r="WDU114" s="55"/>
      <c r="WDV114" s="51"/>
      <c r="WDW114" s="51"/>
      <c r="WDX114" s="51"/>
      <c r="WDY114" s="56"/>
      <c r="WDZ114" s="57"/>
      <c r="WEA114" s="57"/>
      <c r="WEB114" s="58"/>
      <c r="WEC114" s="49"/>
      <c r="WED114" s="50"/>
      <c r="WEE114" s="49"/>
      <c r="WEF114" s="109"/>
      <c r="WEG114" s="52"/>
      <c r="WEH114" s="52"/>
      <c r="WEI114" s="55"/>
      <c r="WEJ114" s="55"/>
      <c r="WEK114" s="55"/>
      <c r="WEL114" s="51"/>
      <c r="WEM114" s="51"/>
      <c r="WEN114" s="51"/>
      <c r="WEO114" s="56"/>
      <c r="WEP114" s="57"/>
      <c r="WEQ114" s="57"/>
      <c r="WER114" s="58"/>
      <c r="WES114" s="49"/>
      <c r="WET114" s="50"/>
      <c r="WEU114" s="49"/>
      <c r="WEV114" s="109"/>
      <c r="WEW114" s="52"/>
      <c r="WEX114" s="52"/>
      <c r="WEY114" s="55"/>
      <c r="WEZ114" s="55"/>
      <c r="WFA114" s="55"/>
      <c r="WFB114" s="51"/>
      <c r="WFC114" s="51"/>
      <c r="WFD114" s="51"/>
      <c r="WFE114" s="56"/>
      <c r="WFF114" s="57"/>
      <c r="WFG114" s="57"/>
      <c r="WFH114" s="58"/>
      <c r="WFI114" s="49"/>
      <c r="WFJ114" s="50"/>
      <c r="WFK114" s="49"/>
      <c r="WFL114" s="109"/>
      <c r="WFM114" s="52"/>
      <c r="WFN114" s="52"/>
      <c r="WFO114" s="55"/>
      <c r="WFP114" s="55"/>
      <c r="WFQ114" s="55"/>
      <c r="WFR114" s="51"/>
      <c r="WFS114" s="51"/>
      <c r="WFT114" s="51"/>
      <c r="WFU114" s="56"/>
      <c r="WFV114" s="57"/>
      <c r="WFW114" s="57"/>
      <c r="WFX114" s="58"/>
      <c r="WFY114" s="49"/>
      <c r="WFZ114" s="50"/>
      <c r="WGA114" s="49"/>
      <c r="WGB114" s="109"/>
      <c r="WGC114" s="52"/>
      <c r="WGD114" s="52"/>
      <c r="WGE114" s="55"/>
      <c r="WGF114" s="55"/>
      <c r="WGG114" s="55"/>
      <c r="WGH114" s="51"/>
      <c r="WGI114" s="51"/>
      <c r="WGJ114" s="51"/>
      <c r="WGK114" s="56"/>
      <c r="WGL114" s="57"/>
      <c r="WGM114" s="57"/>
      <c r="WGN114" s="58"/>
      <c r="WGO114" s="49"/>
      <c r="WGP114" s="50"/>
      <c r="WGQ114" s="49"/>
      <c r="WGR114" s="109"/>
      <c r="WGS114" s="52"/>
      <c r="WGT114" s="52"/>
      <c r="WGU114" s="55"/>
      <c r="WGV114" s="55"/>
      <c r="WGW114" s="55"/>
      <c r="WGX114" s="51"/>
      <c r="WGY114" s="51"/>
      <c r="WGZ114" s="51"/>
      <c r="WHA114" s="56"/>
      <c r="WHB114" s="57"/>
      <c r="WHC114" s="57"/>
      <c r="WHD114" s="58"/>
      <c r="WHE114" s="49"/>
      <c r="WHF114" s="50"/>
      <c r="WHG114" s="49"/>
      <c r="WHH114" s="109"/>
      <c r="WHI114" s="52"/>
      <c r="WHJ114" s="52"/>
      <c r="WHK114" s="55"/>
      <c r="WHL114" s="55"/>
      <c r="WHM114" s="55"/>
      <c r="WHN114" s="51"/>
      <c r="WHO114" s="51"/>
      <c r="WHP114" s="51"/>
      <c r="WHQ114" s="56"/>
      <c r="WHR114" s="57"/>
      <c r="WHS114" s="57"/>
      <c r="WHT114" s="58"/>
      <c r="WHU114" s="49"/>
      <c r="WHV114" s="50"/>
      <c r="WHW114" s="49"/>
      <c r="WHX114" s="109"/>
      <c r="WHY114" s="52"/>
      <c r="WHZ114" s="52"/>
      <c r="WIA114" s="55"/>
      <c r="WIB114" s="55"/>
      <c r="WIC114" s="55"/>
      <c r="WID114" s="51"/>
      <c r="WIE114" s="51"/>
      <c r="WIF114" s="51"/>
      <c r="WIG114" s="56"/>
      <c r="WIH114" s="57"/>
      <c r="WII114" s="57"/>
      <c r="WIJ114" s="58"/>
      <c r="WIK114" s="49"/>
      <c r="WIL114" s="50"/>
      <c r="WIM114" s="49"/>
      <c r="WIN114" s="109"/>
      <c r="WIO114" s="52"/>
      <c r="WIP114" s="52"/>
      <c r="WIQ114" s="55"/>
      <c r="WIR114" s="55"/>
      <c r="WIS114" s="55"/>
      <c r="WIT114" s="51"/>
      <c r="WIU114" s="51"/>
      <c r="WIV114" s="51"/>
      <c r="WIW114" s="56"/>
      <c r="WIX114" s="57"/>
      <c r="WIY114" s="57"/>
      <c r="WIZ114" s="58"/>
      <c r="WJA114" s="49"/>
      <c r="WJB114" s="50"/>
      <c r="WJC114" s="49"/>
      <c r="WJD114" s="109"/>
      <c r="WJE114" s="52"/>
      <c r="WJF114" s="52"/>
      <c r="WJG114" s="55"/>
      <c r="WJH114" s="55"/>
      <c r="WJI114" s="55"/>
      <c r="WJJ114" s="51"/>
      <c r="WJK114" s="51"/>
      <c r="WJL114" s="51"/>
      <c r="WJM114" s="56"/>
      <c r="WJN114" s="57"/>
      <c r="WJO114" s="57"/>
      <c r="WJP114" s="58"/>
      <c r="WJQ114" s="49"/>
      <c r="WJR114" s="50"/>
      <c r="WJS114" s="49"/>
      <c r="WJT114" s="109"/>
      <c r="WJU114" s="52"/>
      <c r="WJV114" s="52"/>
      <c r="WJW114" s="55"/>
      <c r="WJX114" s="55"/>
      <c r="WJY114" s="55"/>
      <c r="WJZ114" s="51"/>
      <c r="WKA114" s="51"/>
      <c r="WKB114" s="51"/>
      <c r="WKC114" s="56"/>
      <c r="WKD114" s="57"/>
      <c r="WKE114" s="57"/>
      <c r="WKF114" s="58"/>
      <c r="WKG114" s="49"/>
      <c r="WKH114" s="50"/>
      <c r="WKI114" s="49"/>
      <c r="WKJ114" s="109"/>
      <c r="WKK114" s="52"/>
      <c r="WKL114" s="52"/>
      <c r="WKM114" s="55"/>
      <c r="WKN114" s="55"/>
      <c r="WKO114" s="55"/>
      <c r="WKP114" s="51"/>
      <c r="WKQ114" s="51"/>
      <c r="WKR114" s="51"/>
      <c r="WKS114" s="56"/>
      <c r="WKT114" s="57"/>
      <c r="WKU114" s="57"/>
      <c r="WKV114" s="58"/>
      <c r="WKW114" s="49"/>
      <c r="WKX114" s="50"/>
      <c r="WKY114" s="49"/>
      <c r="WKZ114" s="109"/>
      <c r="WLA114" s="52"/>
      <c r="WLB114" s="52"/>
      <c r="WLC114" s="55"/>
      <c r="WLD114" s="55"/>
      <c r="WLE114" s="55"/>
      <c r="WLF114" s="51"/>
      <c r="WLG114" s="51"/>
      <c r="WLH114" s="51"/>
      <c r="WLI114" s="56"/>
      <c r="WLJ114" s="57"/>
      <c r="WLK114" s="57"/>
      <c r="WLL114" s="58"/>
      <c r="WLM114" s="49"/>
      <c r="WLN114" s="50"/>
      <c r="WLO114" s="49"/>
      <c r="WLP114" s="109"/>
      <c r="WLQ114" s="52"/>
      <c r="WLR114" s="52"/>
      <c r="WLS114" s="55"/>
      <c r="WLT114" s="55"/>
      <c r="WLU114" s="55"/>
      <c r="WLV114" s="51"/>
      <c r="WLW114" s="51"/>
      <c r="WLX114" s="51"/>
      <c r="WLY114" s="56"/>
      <c r="WLZ114" s="57"/>
      <c r="WMA114" s="57"/>
      <c r="WMB114" s="58"/>
      <c r="WMC114" s="49"/>
      <c r="WMD114" s="50"/>
      <c r="WME114" s="49"/>
      <c r="WMF114" s="109"/>
      <c r="WMG114" s="52"/>
      <c r="WMH114" s="52"/>
      <c r="WMI114" s="55"/>
      <c r="WMJ114" s="55"/>
      <c r="WMK114" s="55"/>
      <c r="WML114" s="51"/>
      <c r="WMM114" s="51"/>
      <c r="WMN114" s="51"/>
      <c r="WMO114" s="56"/>
      <c r="WMP114" s="57"/>
      <c r="WMQ114" s="57"/>
      <c r="WMR114" s="58"/>
      <c r="WMS114" s="49"/>
      <c r="WMT114" s="50"/>
      <c r="WMU114" s="49"/>
      <c r="WMV114" s="109"/>
      <c r="WMW114" s="52"/>
      <c r="WMX114" s="52"/>
      <c r="WMY114" s="55"/>
      <c r="WMZ114" s="55"/>
      <c r="WNA114" s="55"/>
      <c r="WNB114" s="51"/>
      <c r="WNC114" s="51"/>
      <c r="WND114" s="51"/>
      <c r="WNE114" s="56"/>
      <c r="WNF114" s="57"/>
      <c r="WNG114" s="57"/>
      <c r="WNH114" s="58"/>
      <c r="WNI114" s="49"/>
      <c r="WNJ114" s="50"/>
      <c r="WNK114" s="49"/>
      <c r="WNL114" s="109"/>
      <c r="WNM114" s="52"/>
      <c r="WNN114" s="52"/>
      <c r="WNO114" s="55"/>
      <c r="WNP114" s="55"/>
      <c r="WNQ114" s="55"/>
      <c r="WNR114" s="51"/>
      <c r="WNS114" s="51"/>
      <c r="WNT114" s="51"/>
      <c r="WNU114" s="56"/>
      <c r="WNV114" s="57"/>
      <c r="WNW114" s="57"/>
      <c r="WNX114" s="58"/>
      <c r="WNY114" s="49"/>
      <c r="WNZ114" s="50"/>
      <c r="WOA114" s="49"/>
      <c r="WOB114" s="109"/>
      <c r="WOC114" s="52"/>
      <c r="WOD114" s="52"/>
      <c r="WOE114" s="55"/>
      <c r="WOF114" s="55"/>
      <c r="WOG114" s="55"/>
      <c r="WOH114" s="51"/>
      <c r="WOI114" s="51"/>
      <c r="WOJ114" s="51"/>
      <c r="WOK114" s="56"/>
      <c r="WOL114" s="57"/>
      <c r="WOM114" s="57"/>
      <c r="WON114" s="58"/>
      <c r="WOO114" s="49"/>
      <c r="WOP114" s="50"/>
      <c r="WOQ114" s="49"/>
      <c r="WOR114" s="109"/>
      <c r="WOS114" s="52"/>
      <c r="WOT114" s="52"/>
      <c r="WOU114" s="55"/>
      <c r="WOV114" s="55"/>
      <c r="WOW114" s="55"/>
      <c r="WOX114" s="51"/>
      <c r="WOY114" s="51"/>
      <c r="WOZ114" s="51"/>
      <c r="WPA114" s="56"/>
      <c r="WPB114" s="57"/>
      <c r="WPC114" s="57"/>
      <c r="WPD114" s="58"/>
      <c r="WPE114" s="49"/>
      <c r="WPF114" s="50"/>
      <c r="WPG114" s="49"/>
      <c r="WPH114" s="109"/>
      <c r="WPI114" s="52"/>
      <c r="WPJ114" s="52"/>
      <c r="WPK114" s="55"/>
      <c r="WPL114" s="55"/>
      <c r="WPM114" s="55"/>
      <c r="WPN114" s="51"/>
      <c r="WPO114" s="51"/>
      <c r="WPP114" s="51"/>
      <c r="WPQ114" s="56"/>
      <c r="WPR114" s="57"/>
      <c r="WPS114" s="57"/>
      <c r="WPT114" s="58"/>
      <c r="WPU114" s="49"/>
      <c r="WPV114" s="50"/>
      <c r="WPW114" s="49"/>
      <c r="WPX114" s="109"/>
      <c r="WPY114" s="52"/>
      <c r="WPZ114" s="52"/>
      <c r="WQA114" s="55"/>
      <c r="WQB114" s="55"/>
      <c r="WQC114" s="55"/>
      <c r="WQD114" s="51"/>
      <c r="WQE114" s="51"/>
      <c r="WQF114" s="51"/>
      <c r="WQG114" s="56"/>
      <c r="WQH114" s="57"/>
      <c r="WQI114" s="57"/>
      <c r="WQJ114" s="58"/>
      <c r="WQK114" s="49"/>
      <c r="WQL114" s="50"/>
      <c r="WQM114" s="49"/>
      <c r="WQN114" s="109"/>
      <c r="WQO114" s="52"/>
      <c r="WQP114" s="52"/>
      <c r="WQQ114" s="55"/>
      <c r="WQR114" s="55"/>
      <c r="WQS114" s="55"/>
      <c r="WQT114" s="51"/>
      <c r="WQU114" s="51"/>
      <c r="WQV114" s="51"/>
      <c r="WQW114" s="56"/>
      <c r="WQX114" s="57"/>
      <c r="WQY114" s="57"/>
      <c r="WQZ114" s="58"/>
      <c r="WRA114" s="49"/>
      <c r="WRB114" s="50"/>
      <c r="WRC114" s="49"/>
      <c r="WRD114" s="109"/>
      <c r="WRE114" s="52"/>
      <c r="WRF114" s="52"/>
      <c r="WRG114" s="55"/>
      <c r="WRH114" s="55"/>
      <c r="WRI114" s="55"/>
      <c r="WRJ114" s="51"/>
      <c r="WRK114" s="51"/>
      <c r="WRL114" s="51"/>
      <c r="WRM114" s="56"/>
      <c r="WRN114" s="57"/>
      <c r="WRO114" s="57"/>
      <c r="WRP114" s="58"/>
      <c r="WRQ114" s="49"/>
      <c r="WRR114" s="50"/>
      <c r="WRS114" s="49"/>
      <c r="WRT114" s="109"/>
      <c r="WRU114" s="52"/>
      <c r="WRV114" s="52"/>
      <c r="WRW114" s="55"/>
      <c r="WRX114" s="55"/>
      <c r="WRY114" s="55"/>
      <c r="WRZ114" s="51"/>
      <c r="WSA114" s="51"/>
      <c r="WSB114" s="51"/>
      <c r="WSC114" s="56"/>
      <c r="WSD114" s="57"/>
      <c r="WSE114" s="57"/>
      <c r="WSF114" s="58"/>
      <c r="WSG114" s="49"/>
      <c r="WSH114" s="50"/>
      <c r="WSI114" s="49"/>
      <c r="WSJ114" s="109"/>
      <c r="WSK114" s="52"/>
      <c r="WSL114" s="52"/>
      <c r="WSM114" s="55"/>
      <c r="WSN114" s="55"/>
      <c r="WSO114" s="55"/>
      <c r="WSP114" s="51"/>
      <c r="WSQ114" s="51"/>
      <c r="WSR114" s="51"/>
      <c r="WSS114" s="56"/>
      <c r="WST114" s="57"/>
      <c r="WSU114" s="57"/>
      <c r="WSV114" s="58"/>
      <c r="WSW114" s="49"/>
      <c r="WSX114" s="50"/>
      <c r="WSY114" s="49"/>
      <c r="WSZ114" s="109"/>
      <c r="WTA114" s="52"/>
      <c r="WTB114" s="52"/>
      <c r="WTC114" s="55"/>
      <c r="WTD114" s="55"/>
      <c r="WTE114" s="55"/>
      <c r="WTF114" s="51"/>
      <c r="WTG114" s="51"/>
      <c r="WTH114" s="51"/>
      <c r="WTI114" s="56"/>
      <c r="WTJ114" s="57"/>
      <c r="WTK114" s="57"/>
      <c r="WTL114" s="58"/>
      <c r="WTM114" s="49"/>
      <c r="WTN114" s="50"/>
      <c r="WTO114" s="49"/>
      <c r="WTP114" s="109"/>
      <c r="WTQ114" s="52"/>
      <c r="WTR114" s="52"/>
      <c r="WTS114" s="55"/>
      <c r="WTT114" s="55"/>
      <c r="WTU114" s="55"/>
      <c r="WTV114" s="51"/>
      <c r="WTW114" s="51"/>
      <c r="WTX114" s="51"/>
      <c r="WTY114" s="56"/>
      <c r="WTZ114" s="57"/>
      <c r="WUA114" s="57"/>
      <c r="WUB114" s="58"/>
      <c r="WUC114" s="49"/>
      <c r="WUD114" s="50"/>
      <c r="WUE114" s="49"/>
      <c r="WUF114" s="109"/>
      <c r="WUG114" s="52"/>
      <c r="WUH114" s="52"/>
      <c r="WUI114" s="55"/>
      <c r="WUJ114" s="55"/>
      <c r="WUK114" s="55"/>
      <c r="WUL114" s="51"/>
      <c r="WUM114" s="51"/>
      <c r="WUN114" s="51"/>
      <c r="WUO114" s="56"/>
      <c r="WUP114" s="57"/>
      <c r="WUQ114" s="57"/>
      <c r="WUR114" s="58"/>
      <c r="WUS114" s="49"/>
      <c r="WUT114" s="50"/>
      <c r="WUU114" s="49"/>
      <c r="WUV114" s="109"/>
      <c r="WUW114" s="52"/>
      <c r="WUX114" s="52"/>
      <c r="WUY114" s="55"/>
      <c r="WUZ114" s="55"/>
      <c r="WVA114" s="55"/>
      <c r="WVB114" s="51"/>
      <c r="WVC114" s="51"/>
      <c r="WVD114" s="51"/>
      <c r="WVE114" s="56"/>
      <c r="WVF114" s="57"/>
      <c r="WVG114" s="57"/>
      <c r="WVH114" s="58"/>
      <c r="WVI114" s="49"/>
      <c r="WVJ114" s="50"/>
      <c r="WVK114" s="49"/>
      <c r="WVL114" s="109"/>
      <c r="WVM114" s="52"/>
      <c r="WVN114" s="52"/>
      <c r="WVO114" s="55"/>
      <c r="WVP114" s="55"/>
      <c r="WVQ114" s="55"/>
      <c r="WVR114" s="51"/>
      <c r="WVS114" s="51"/>
      <c r="WVT114" s="51"/>
      <c r="WVU114" s="56"/>
      <c r="WVV114" s="57"/>
      <c r="WVW114" s="57"/>
      <c r="WVX114" s="58"/>
      <c r="WVY114" s="49"/>
      <c r="WVZ114" s="50"/>
      <c r="WWA114" s="49"/>
      <c r="WWB114" s="109"/>
      <c r="WWC114" s="52"/>
      <c r="WWD114" s="52"/>
      <c r="WWE114" s="55"/>
      <c r="WWF114" s="55"/>
      <c r="WWG114" s="55"/>
      <c r="WWH114" s="51"/>
      <c r="WWI114" s="51"/>
      <c r="WWJ114" s="51"/>
      <c r="WWK114" s="56"/>
      <c r="WWL114" s="57"/>
      <c r="WWM114" s="57"/>
      <c r="WWN114" s="58"/>
      <c r="WWO114" s="49"/>
      <c r="WWP114" s="50"/>
      <c r="WWQ114" s="49"/>
      <c r="WWR114" s="109"/>
      <c r="WWS114" s="52"/>
      <c r="WWT114" s="52"/>
      <c r="WWU114" s="55"/>
      <c r="WWV114" s="55"/>
      <c r="WWW114" s="55"/>
      <c r="WWX114" s="51"/>
      <c r="WWY114" s="51"/>
      <c r="WWZ114" s="51"/>
      <c r="WXA114" s="56"/>
      <c r="WXB114" s="57"/>
      <c r="WXC114" s="57"/>
      <c r="WXD114" s="58"/>
      <c r="WXE114" s="49"/>
      <c r="WXF114" s="50"/>
      <c r="WXG114" s="49"/>
      <c r="WXH114" s="109"/>
      <c r="WXI114" s="52"/>
      <c r="WXJ114" s="52"/>
      <c r="WXK114" s="55"/>
      <c r="WXL114" s="55"/>
      <c r="WXM114" s="55"/>
      <c r="WXN114" s="51"/>
      <c r="WXO114" s="51"/>
      <c r="WXP114" s="51"/>
      <c r="WXQ114" s="56"/>
      <c r="WXR114" s="57"/>
      <c r="WXS114" s="57"/>
      <c r="WXT114" s="58"/>
      <c r="WXU114" s="49"/>
      <c r="WXV114" s="50"/>
      <c r="WXW114" s="49"/>
      <c r="WXX114" s="109"/>
      <c r="WXY114" s="52"/>
      <c r="WXZ114" s="52"/>
      <c r="WYA114" s="55"/>
      <c r="WYB114" s="55"/>
      <c r="WYC114" s="55"/>
      <c r="WYD114" s="51"/>
      <c r="WYE114" s="51"/>
      <c r="WYF114" s="51"/>
      <c r="WYG114" s="56"/>
      <c r="WYH114" s="57"/>
      <c r="WYI114" s="57"/>
      <c r="WYJ114" s="58"/>
      <c r="WYK114" s="49"/>
      <c r="WYL114" s="50"/>
      <c r="WYM114" s="49"/>
      <c r="WYN114" s="109"/>
      <c r="WYO114" s="52"/>
      <c r="WYP114" s="52"/>
      <c r="WYQ114" s="55"/>
      <c r="WYR114" s="55"/>
      <c r="WYS114" s="55"/>
      <c r="WYT114" s="51"/>
      <c r="WYU114" s="51"/>
      <c r="WYV114" s="51"/>
      <c r="WYW114" s="56"/>
      <c r="WYX114" s="57"/>
      <c r="WYY114" s="57"/>
      <c r="WYZ114" s="58"/>
      <c r="WZA114" s="49"/>
      <c r="WZB114" s="50"/>
      <c r="WZC114" s="49"/>
      <c r="WZD114" s="109"/>
      <c r="WZE114" s="52"/>
      <c r="WZF114" s="52"/>
      <c r="WZG114" s="55"/>
      <c r="WZH114" s="55"/>
      <c r="WZI114" s="55"/>
      <c r="WZJ114" s="51"/>
      <c r="WZK114" s="51"/>
      <c r="WZL114" s="51"/>
      <c r="WZM114" s="56"/>
      <c r="WZN114" s="57"/>
      <c r="WZO114" s="57"/>
      <c r="WZP114" s="58"/>
      <c r="WZQ114" s="49"/>
      <c r="WZR114" s="50"/>
      <c r="WZS114" s="49"/>
      <c r="WZT114" s="109"/>
      <c r="WZU114" s="52"/>
      <c r="WZV114" s="52"/>
      <c r="WZW114" s="55"/>
      <c r="WZX114" s="55"/>
      <c r="WZY114" s="55"/>
      <c r="WZZ114" s="51"/>
      <c r="XAA114" s="51"/>
      <c r="XAB114" s="51"/>
      <c r="XAC114" s="56"/>
      <c r="XAD114" s="57"/>
      <c r="XAE114" s="57"/>
      <c r="XAF114" s="58"/>
      <c r="XAG114" s="49"/>
      <c r="XAH114" s="50"/>
      <c r="XAI114" s="49"/>
      <c r="XAJ114" s="109"/>
      <c r="XAK114" s="52"/>
      <c r="XAL114" s="52"/>
      <c r="XAM114" s="55"/>
      <c r="XAN114" s="55"/>
      <c r="XAO114" s="55"/>
      <c r="XAP114" s="51"/>
      <c r="XAQ114" s="51"/>
      <c r="XAR114" s="51"/>
      <c r="XAS114" s="56"/>
      <c r="XAT114" s="57"/>
      <c r="XAU114" s="57"/>
      <c r="XAV114" s="58"/>
      <c r="XAW114" s="49"/>
      <c r="XAX114" s="50"/>
      <c r="XAY114" s="49"/>
      <c r="XAZ114" s="109"/>
      <c r="XBA114" s="52"/>
      <c r="XBB114" s="52"/>
      <c r="XBC114" s="55"/>
      <c r="XBD114" s="55"/>
      <c r="XBE114" s="55"/>
      <c r="XBF114" s="51"/>
      <c r="XBG114" s="51"/>
      <c r="XBH114" s="51"/>
      <c r="XBI114" s="56"/>
      <c r="XBJ114" s="57"/>
      <c r="XBK114" s="57"/>
      <c r="XBL114" s="58"/>
      <c r="XBM114" s="49"/>
      <c r="XBN114" s="50"/>
      <c r="XBO114" s="49"/>
      <c r="XBP114" s="109"/>
      <c r="XBQ114" s="52"/>
      <c r="XBR114" s="52"/>
      <c r="XBS114" s="55"/>
      <c r="XBT114" s="55"/>
      <c r="XBU114" s="55"/>
      <c r="XBV114" s="51"/>
      <c r="XBW114" s="51"/>
      <c r="XBX114" s="51"/>
      <c r="XBY114" s="56"/>
      <c r="XBZ114" s="57"/>
      <c r="XCA114" s="57"/>
      <c r="XCB114" s="58"/>
      <c r="XCC114" s="49"/>
      <c r="XCD114" s="50"/>
      <c r="XCE114" s="49"/>
      <c r="XCF114" s="109"/>
      <c r="XCG114" s="52"/>
      <c r="XCH114" s="52"/>
      <c r="XCI114" s="55"/>
      <c r="XCJ114" s="55"/>
      <c r="XCK114" s="55"/>
      <c r="XCL114" s="51"/>
      <c r="XCM114" s="51"/>
      <c r="XCN114" s="51"/>
      <c r="XCO114" s="56"/>
      <c r="XCP114" s="57"/>
      <c r="XCQ114" s="57"/>
      <c r="XCR114" s="58"/>
      <c r="XCS114" s="49"/>
      <c r="XCT114" s="50"/>
      <c r="XCU114" s="49"/>
      <c r="XCV114" s="109"/>
      <c r="XCW114" s="52"/>
      <c r="XCX114" s="52"/>
      <c r="XCY114" s="55"/>
      <c r="XCZ114" s="55"/>
      <c r="XDA114" s="55"/>
      <c r="XDB114" s="51"/>
      <c r="XDC114" s="51"/>
      <c r="XDD114" s="51"/>
      <c r="XDE114" s="56"/>
      <c r="XDF114" s="57"/>
      <c r="XDG114" s="57"/>
      <c r="XDH114" s="58"/>
      <c r="XDI114" s="49"/>
      <c r="XDJ114" s="50"/>
      <c r="XDK114" s="49"/>
      <c r="XDL114" s="109"/>
      <c r="XDM114" s="52"/>
      <c r="XDN114" s="52"/>
      <c r="XDO114" s="55"/>
      <c r="XDP114" s="55"/>
      <c r="XDQ114" s="55"/>
      <c r="XDR114" s="51"/>
      <c r="XDS114" s="51"/>
      <c r="XDT114" s="51"/>
      <c r="XDU114" s="56"/>
      <c r="XDV114" s="57"/>
      <c r="XDW114" s="57"/>
      <c r="XDX114" s="58"/>
      <c r="XDY114" s="49"/>
      <c r="XDZ114" s="50"/>
      <c r="XEA114" s="49"/>
      <c r="XEB114" s="109"/>
      <c r="XEC114" s="52"/>
      <c r="XED114" s="52"/>
      <c r="XEE114" s="55"/>
      <c r="XEF114" s="55"/>
      <c r="XEG114" s="55"/>
      <c r="XEH114" s="51"/>
      <c r="XEI114" s="51"/>
      <c r="XEJ114" s="51"/>
      <c r="XEK114" s="56"/>
      <c r="XEL114" s="57"/>
      <c r="XEM114" s="57"/>
      <c r="XEN114" s="58"/>
      <c r="XEO114" s="49"/>
      <c r="XEP114" s="50"/>
      <c r="XEQ114" s="49"/>
      <c r="XER114" s="109"/>
      <c r="XES114" s="52"/>
      <c r="XET114" s="52"/>
      <c r="XEU114" s="55"/>
      <c r="XEV114" s="55"/>
      <c r="XEW114" s="55"/>
      <c r="XEX114" s="51"/>
      <c r="XEY114" s="51"/>
      <c r="XEZ114" s="51"/>
      <c r="XFA114" s="56"/>
      <c r="XFB114" s="57"/>
      <c r="XFC114" s="57"/>
      <c r="XFD114" s="58"/>
    </row>
    <row r="115" spans="1:16384" s="60" customFormat="1" ht="30" x14ac:dyDescent="0.25">
      <c r="A115" s="49">
        <f>+A114+1</f>
        <v>6</v>
      </c>
      <c r="B115" s="50" t="s">
        <v>610</v>
      </c>
      <c r="C115" s="49" t="s">
        <v>610</v>
      </c>
      <c r="D115" s="109" t="s">
        <v>272</v>
      </c>
      <c r="E115" s="52">
        <v>208</v>
      </c>
      <c r="F115" s="52" t="s">
        <v>21</v>
      </c>
      <c r="G115" s="55"/>
      <c r="H115" s="55">
        <v>40940</v>
      </c>
      <c r="I115" s="55">
        <v>41258</v>
      </c>
      <c r="J115" s="51" t="s">
        <v>22</v>
      </c>
      <c r="K115" s="51">
        <v>11</v>
      </c>
      <c r="L115" s="51">
        <v>0</v>
      </c>
      <c r="M115" s="51">
        <v>436</v>
      </c>
      <c r="N115" s="57"/>
      <c r="O115" s="57">
        <v>274377107</v>
      </c>
      <c r="P115" s="58">
        <v>45</v>
      </c>
      <c r="Q115" s="49" t="s">
        <v>271</v>
      </c>
      <c r="R115" s="50"/>
      <c r="S115" s="49"/>
      <c r="T115" s="109"/>
      <c r="U115" s="52"/>
      <c r="V115" s="52"/>
      <c r="W115" s="55"/>
      <c r="X115" s="55"/>
      <c r="Y115" s="55"/>
      <c r="Z115" s="51"/>
      <c r="AA115" s="51"/>
      <c r="AB115" s="51"/>
      <c r="AC115" s="56"/>
      <c r="AD115" s="57"/>
      <c r="AE115" s="57"/>
      <c r="AF115" s="58"/>
      <c r="AG115" s="49"/>
      <c r="AH115" s="50"/>
      <c r="AI115" s="49"/>
      <c r="AJ115" s="109"/>
      <c r="AK115" s="52"/>
      <c r="AL115" s="52"/>
      <c r="AM115" s="55"/>
      <c r="AN115" s="55"/>
      <c r="AO115" s="55"/>
      <c r="AP115" s="51"/>
      <c r="AQ115" s="51"/>
      <c r="AR115" s="51"/>
      <c r="AS115" s="56"/>
      <c r="AT115" s="57"/>
      <c r="AU115" s="57"/>
      <c r="AV115" s="58"/>
      <c r="AW115" s="49"/>
      <c r="AX115" s="50"/>
      <c r="AY115" s="49"/>
      <c r="AZ115" s="109"/>
      <c r="BA115" s="52"/>
      <c r="BB115" s="52"/>
      <c r="BC115" s="55"/>
      <c r="BD115" s="55"/>
      <c r="BE115" s="55"/>
      <c r="BF115" s="51"/>
      <c r="BG115" s="51"/>
      <c r="BH115" s="51"/>
      <c r="BI115" s="56"/>
      <c r="BJ115" s="57"/>
      <c r="BK115" s="57"/>
      <c r="BL115" s="58"/>
      <c r="BM115" s="49"/>
      <c r="BN115" s="50"/>
      <c r="BO115" s="49"/>
      <c r="BP115" s="109"/>
      <c r="BQ115" s="52"/>
      <c r="BR115" s="52"/>
      <c r="BS115" s="55"/>
      <c r="BT115" s="55"/>
      <c r="BU115" s="55"/>
      <c r="BV115" s="51"/>
      <c r="BW115" s="51"/>
      <c r="BX115" s="51"/>
      <c r="BY115" s="56"/>
      <c r="BZ115" s="57"/>
      <c r="CA115" s="57"/>
      <c r="CB115" s="58"/>
      <c r="CC115" s="49"/>
      <c r="CD115" s="50"/>
      <c r="CE115" s="49"/>
      <c r="CF115" s="109"/>
      <c r="CG115" s="52"/>
      <c r="CH115" s="52"/>
      <c r="CI115" s="55"/>
      <c r="CJ115" s="55"/>
      <c r="CK115" s="55"/>
      <c r="CL115" s="51"/>
      <c r="CM115" s="51"/>
      <c r="CN115" s="51"/>
      <c r="CO115" s="56"/>
      <c r="CP115" s="57"/>
      <c r="CQ115" s="57"/>
      <c r="CR115" s="58"/>
      <c r="CS115" s="49"/>
      <c r="CT115" s="50"/>
      <c r="CU115" s="49"/>
      <c r="CV115" s="109"/>
      <c r="CW115" s="52"/>
      <c r="CX115" s="52"/>
      <c r="CY115" s="55"/>
      <c r="CZ115" s="55"/>
      <c r="DA115" s="55"/>
      <c r="DB115" s="51"/>
      <c r="DC115" s="51"/>
      <c r="DD115" s="51"/>
      <c r="DE115" s="56"/>
      <c r="DF115" s="57"/>
      <c r="DG115" s="57"/>
      <c r="DH115" s="58"/>
      <c r="DI115" s="49"/>
      <c r="DJ115" s="50"/>
      <c r="DK115" s="49"/>
      <c r="DL115" s="109"/>
      <c r="DM115" s="52"/>
      <c r="DN115" s="52"/>
      <c r="DO115" s="55"/>
      <c r="DP115" s="55"/>
      <c r="DQ115" s="55"/>
      <c r="DR115" s="51"/>
      <c r="DS115" s="51"/>
      <c r="DT115" s="51"/>
      <c r="DU115" s="56"/>
      <c r="DV115" s="57"/>
      <c r="DW115" s="57"/>
      <c r="DX115" s="58"/>
      <c r="DY115" s="49"/>
      <c r="DZ115" s="50"/>
      <c r="EA115" s="49"/>
      <c r="EB115" s="109"/>
      <c r="EC115" s="52"/>
      <c r="ED115" s="52"/>
      <c r="EE115" s="55"/>
      <c r="EF115" s="55"/>
      <c r="EG115" s="55"/>
      <c r="EH115" s="51"/>
      <c r="EI115" s="51"/>
      <c r="EJ115" s="51"/>
      <c r="EK115" s="56"/>
      <c r="EL115" s="57"/>
      <c r="EM115" s="57"/>
      <c r="EN115" s="58"/>
      <c r="EO115" s="49"/>
      <c r="EP115" s="50"/>
      <c r="EQ115" s="49"/>
      <c r="ER115" s="109"/>
      <c r="ES115" s="52"/>
      <c r="ET115" s="52"/>
      <c r="EU115" s="55"/>
      <c r="EV115" s="55"/>
      <c r="EW115" s="55"/>
      <c r="EX115" s="51"/>
      <c r="EY115" s="51"/>
      <c r="EZ115" s="51"/>
      <c r="FA115" s="56"/>
      <c r="FB115" s="57"/>
      <c r="FC115" s="57"/>
      <c r="FD115" s="58"/>
      <c r="FE115" s="49"/>
      <c r="FF115" s="50"/>
      <c r="FG115" s="49"/>
      <c r="FH115" s="109"/>
      <c r="FI115" s="52"/>
      <c r="FJ115" s="52"/>
      <c r="FK115" s="55"/>
      <c r="FL115" s="55"/>
      <c r="FM115" s="55"/>
      <c r="FN115" s="51"/>
      <c r="FO115" s="51"/>
      <c r="FP115" s="51"/>
      <c r="FQ115" s="56"/>
      <c r="FR115" s="57"/>
      <c r="FS115" s="57"/>
      <c r="FT115" s="58"/>
      <c r="FU115" s="49"/>
      <c r="FV115" s="50"/>
      <c r="FW115" s="49"/>
      <c r="FX115" s="109"/>
      <c r="FY115" s="52"/>
      <c r="FZ115" s="52"/>
      <c r="GA115" s="55"/>
      <c r="GB115" s="55"/>
      <c r="GC115" s="55"/>
      <c r="GD115" s="51"/>
      <c r="GE115" s="51"/>
      <c r="GF115" s="51"/>
      <c r="GG115" s="56"/>
      <c r="GH115" s="57"/>
      <c r="GI115" s="57"/>
      <c r="GJ115" s="58"/>
      <c r="GK115" s="49"/>
      <c r="GL115" s="50"/>
      <c r="GM115" s="49"/>
      <c r="GN115" s="109"/>
      <c r="GO115" s="52"/>
      <c r="GP115" s="52"/>
      <c r="GQ115" s="55"/>
      <c r="GR115" s="55"/>
      <c r="GS115" s="55"/>
      <c r="GT115" s="51"/>
      <c r="GU115" s="51"/>
      <c r="GV115" s="51"/>
      <c r="GW115" s="56"/>
      <c r="GX115" s="57"/>
      <c r="GY115" s="57"/>
      <c r="GZ115" s="58"/>
      <c r="HA115" s="49"/>
      <c r="HB115" s="50"/>
      <c r="HC115" s="49"/>
      <c r="HD115" s="109"/>
      <c r="HE115" s="52"/>
      <c r="HF115" s="52"/>
      <c r="HG115" s="55"/>
      <c r="HH115" s="55"/>
      <c r="HI115" s="55"/>
      <c r="HJ115" s="51"/>
      <c r="HK115" s="51"/>
      <c r="HL115" s="51"/>
      <c r="HM115" s="56"/>
      <c r="HN115" s="57"/>
      <c r="HO115" s="57"/>
      <c r="HP115" s="58"/>
      <c r="HQ115" s="49"/>
      <c r="HR115" s="50"/>
      <c r="HS115" s="49"/>
      <c r="HT115" s="109"/>
      <c r="HU115" s="52"/>
      <c r="HV115" s="52"/>
      <c r="HW115" s="55"/>
      <c r="HX115" s="55"/>
      <c r="HY115" s="55"/>
      <c r="HZ115" s="51"/>
      <c r="IA115" s="51"/>
      <c r="IB115" s="51"/>
      <c r="IC115" s="56"/>
      <c r="ID115" s="57"/>
      <c r="IE115" s="57"/>
      <c r="IF115" s="58"/>
      <c r="IG115" s="49"/>
      <c r="IH115" s="50"/>
      <c r="II115" s="49"/>
      <c r="IJ115" s="109"/>
      <c r="IK115" s="52"/>
      <c r="IL115" s="52"/>
      <c r="IM115" s="55"/>
      <c r="IN115" s="55"/>
      <c r="IO115" s="55"/>
      <c r="IP115" s="51"/>
      <c r="IQ115" s="51"/>
      <c r="IR115" s="51"/>
      <c r="IS115" s="56"/>
      <c r="IT115" s="57"/>
      <c r="IU115" s="57"/>
      <c r="IV115" s="58"/>
      <c r="IW115" s="49"/>
      <c r="IX115" s="50"/>
      <c r="IY115" s="49"/>
      <c r="IZ115" s="109"/>
      <c r="JA115" s="52"/>
      <c r="JB115" s="52"/>
      <c r="JC115" s="55"/>
      <c r="JD115" s="55"/>
      <c r="JE115" s="55"/>
      <c r="JF115" s="51"/>
      <c r="JG115" s="51"/>
      <c r="JH115" s="51"/>
      <c r="JI115" s="56"/>
      <c r="JJ115" s="57"/>
      <c r="JK115" s="57"/>
      <c r="JL115" s="58"/>
      <c r="JM115" s="49"/>
      <c r="JN115" s="50"/>
      <c r="JO115" s="49"/>
      <c r="JP115" s="109"/>
      <c r="JQ115" s="52"/>
      <c r="JR115" s="52"/>
      <c r="JS115" s="55"/>
      <c r="JT115" s="55"/>
      <c r="JU115" s="55"/>
      <c r="JV115" s="51"/>
      <c r="JW115" s="51"/>
      <c r="JX115" s="51"/>
      <c r="JY115" s="56"/>
      <c r="JZ115" s="57"/>
      <c r="KA115" s="57"/>
      <c r="KB115" s="58"/>
      <c r="KC115" s="49"/>
      <c r="KD115" s="50"/>
      <c r="KE115" s="49"/>
      <c r="KF115" s="109"/>
      <c r="KG115" s="52"/>
      <c r="KH115" s="52"/>
      <c r="KI115" s="55"/>
      <c r="KJ115" s="55"/>
      <c r="KK115" s="55"/>
      <c r="KL115" s="51"/>
      <c r="KM115" s="51"/>
      <c r="KN115" s="51"/>
      <c r="KO115" s="56"/>
      <c r="KP115" s="57"/>
      <c r="KQ115" s="57"/>
      <c r="KR115" s="58"/>
      <c r="KS115" s="49"/>
      <c r="KT115" s="50"/>
      <c r="KU115" s="49"/>
      <c r="KV115" s="109"/>
      <c r="KW115" s="52"/>
      <c r="KX115" s="52"/>
      <c r="KY115" s="55"/>
      <c r="KZ115" s="55"/>
      <c r="LA115" s="55"/>
      <c r="LB115" s="51"/>
      <c r="LC115" s="51"/>
      <c r="LD115" s="51"/>
      <c r="LE115" s="56"/>
      <c r="LF115" s="57"/>
      <c r="LG115" s="57"/>
      <c r="LH115" s="58"/>
      <c r="LI115" s="49"/>
      <c r="LJ115" s="50"/>
      <c r="LK115" s="49"/>
      <c r="LL115" s="109"/>
      <c r="LM115" s="52"/>
      <c r="LN115" s="52"/>
      <c r="LO115" s="55"/>
      <c r="LP115" s="55"/>
      <c r="LQ115" s="55"/>
      <c r="LR115" s="51"/>
      <c r="LS115" s="51"/>
      <c r="LT115" s="51"/>
      <c r="LU115" s="56"/>
      <c r="LV115" s="57"/>
      <c r="LW115" s="57"/>
      <c r="LX115" s="58"/>
      <c r="LY115" s="49"/>
      <c r="LZ115" s="50"/>
      <c r="MA115" s="49"/>
      <c r="MB115" s="109"/>
      <c r="MC115" s="52"/>
      <c r="MD115" s="52"/>
      <c r="ME115" s="55"/>
      <c r="MF115" s="55"/>
      <c r="MG115" s="55"/>
      <c r="MH115" s="51"/>
      <c r="MI115" s="51"/>
      <c r="MJ115" s="51"/>
      <c r="MK115" s="56"/>
      <c r="ML115" s="57"/>
      <c r="MM115" s="57"/>
      <c r="MN115" s="58"/>
      <c r="MO115" s="49"/>
      <c r="MP115" s="50"/>
      <c r="MQ115" s="49"/>
      <c r="MR115" s="109"/>
      <c r="MS115" s="52"/>
      <c r="MT115" s="52"/>
      <c r="MU115" s="55"/>
      <c r="MV115" s="55"/>
      <c r="MW115" s="55"/>
      <c r="MX115" s="51"/>
      <c r="MY115" s="51"/>
      <c r="MZ115" s="51"/>
      <c r="NA115" s="56"/>
      <c r="NB115" s="57"/>
      <c r="NC115" s="57"/>
      <c r="ND115" s="58"/>
      <c r="NE115" s="49"/>
      <c r="NF115" s="50"/>
      <c r="NG115" s="49"/>
      <c r="NH115" s="109"/>
      <c r="NI115" s="52"/>
      <c r="NJ115" s="52"/>
      <c r="NK115" s="55"/>
      <c r="NL115" s="55"/>
      <c r="NM115" s="55"/>
      <c r="NN115" s="51"/>
      <c r="NO115" s="51"/>
      <c r="NP115" s="51"/>
      <c r="NQ115" s="56"/>
      <c r="NR115" s="57"/>
      <c r="NS115" s="57"/>
      <c r="NT115" s="58"/>
      <c r="NU115" s="49"/>
      <c r="NV115" s="50"/>
      <c r="NW115" s="49"/>
      <c r="NX115" s="109"/>
      <c r="NY115" s="52"/>
      <c r="NZ115" s="52"/>
      <c r="OA115" s="55"/>
      <c r="OB115" s="55"/>
      <c r="OC115" s="55"/>
      <c r="OD115" s="51"/>
      <c r="OE115" s="51"/>
      <c r="OF115" s="51"/>
      <c r="OG115" s="56"/>
      <c r="OH115" s="57"/>
      <c r="OI115" s="57"/>
      <c r="OJ115" s="58"/>
      <c r="OK115" s="49"/>
      <c r="OL115" s="50"/>
      <c r="OM115" s="49"/>
      <c r="ON115" s="109"/>
      <c r="OO115" s="52"/>
      <c r="OP115" s="52"/>
      <c r="OQ115" s="55"/>
      <c r="OR115" s="55"/>
      <c r="OS115" s="55"/>
      <c r="OT115" s="51"/>
      <c r="OU115" s="51"/>
      <c r="OV115" s="51"/>
      <c r="OW115" s="56"/>
      <c r="OX115" s="57"/>
      <c r="OY115" s="57"/>
      <c r="OZ115" s="58"/>
      <c r="PA115" s="49"/>
      <c r="PB115" s="50"/>
      <c r="PC115" s="49"/>
      <c r="PD115" s="109"/>
      <c r="PE115" s="52"/>
      <c r="PF115" s="52"/>
      <c r="PG115" s="55"/>
      <c r="PH115" s="55"/>
      <c r="PI115" s="55"/>
      <c r="PJ115" s="51"/>
      <c r="PK115" s="51"/>
      <c r="PL115" s="51"/>
      <c r="PM115" s="56"/>
      <c r="PN115" s="57"/>
      <c r="PO115" s="57"/>
      <c r="PP115" s="58"/>
      <c r="PQ115" s="49"/>
      <c r="PR115" s="50"/>
      <c r="PS115" s="49"/>
      <c r="PT115" s="109"/>
      <c r="PU115" s="52"/>
      <c r="PV115" s="52"/>
      <c r="PW115" s="55"/>
      <c r="PX115" s="55"/>
      <c r="PY115" s="55"/>
      <c r="PZ115" s="51"/>
      <c r="QA115" s="51"/>
      <c r="QB115" s="51"/>
      <c r="QC115" s="56"/>
      <c r="QD115" s="57"/>
      <c r="QE115" s="57"/>
      <c r="QF115" s="58"/>
      <c r="QG115" s="49"/>
      <c r="QH115" s="50"/>
      <c r="QI115" s="49"/>
      <c r="QJ115" s="109"/>
      <c r="QK115" s="52"/>
      <c r="QL115" s="52"/>
      <c r="QM115" s="55"/>
      <c r="QN115" s="55"/>
      <c r="QO115" s="55"/>
      <c r="QP115" s="51"/>
      <c r="QQ115" s="51"/>
      <c r="QR115" s="51"/>
      <c r="QS115" s="56"/>
      <c r="QT115" s="57"/>
      <c r="QU115" s="57"/>
      <c r="QV115" s="58"/>
      <c r="QW115" s="49"/>
      <c r="QX115" s="50"/>
      <c r="QY115" s="49"/>
      <c r="QZ115" s="109"/>
      <c r="RA115" s="52"/>
      <c r="RB115" s="52"/>
      <c r="RC115" s="55"/>
      <c r="RD115" s="55"/>
      <c r="RE115" s="55"/>
      <c r="RF115" s="51"/>
      <c r="RG115" s="51"/>
      <c r="RH115" s="51"/>
      <c r="RI115" s="56"/>
      <c r="RJ115" s="57"/>
      <c r="RK115" s="57"/>
      <c r="RL115" s="58"/>
      <c r="RM115" s="49"/>
      <c r="RN115" s="50"/>
      <c r="RO115" s="49"/>
      <c r="RP115" s="109"/>
      <c r="RQ115" s="52"/>
      <c r="RR115" s="52"/>
      <c r="RS115" s="55"/>
      <c r="RT115" s="55"/>
      <c r="RU115" s="55"/>
      <c r="RV115" s="51"/>
      <c r="RW115" s="51"/>
      <c r="RX115" s="51"/>
      <c r="RY115" s="56"/>
      <c r="RZ115" s="57"/>
      <c r="SA115" s="57"/>
      <c r="SB115" s="58"/>
      <c r="SC115" s="49"/>
      <c r="SD115" s="50"/>
      <c r="SE115" s="49"/>
      <c r="SF115" s="109"/>
      <c r="SG115" s="52"/>
      <c r="SH115" s="52"/>
      <c r="SI115" s="55"/>
      <c r="SJ115" s="55"/>
      <c r="SK115" s="55"/>
      <c r="SL115" s="51"/>
      <c r="SM115" s="51"/>
      <c r="SN115" s="51"/>
      <c r="SO115" s="56"/>
      <c r="SP115" s="57"/>
      <c r="SQ115" s="57"/>
      <c r="SR115" s="58"/>
      <c r="SS115" s="49"/>
      <c r="ST115" s="50"/>
      <c r="SU115" s="49"/>
      <c r="SV115" s="109"/>
      <c r="SW115" s="52"/>
      <c r="SX115" s="52"/>
      <c r="SY115" s="55"/>
      <c r="SZ115" s="55"/>
      <c r="TA115" s="55"/>
      <c r="TB115" s="51"/>
      <c r="TC115" s="51"/>
      <c r="TD115" s="51"/>
      <c r="TE115" s="56"/>
      <c r="TF115" s="57"/>
      <c r="TG115" s="57"/>
      <c r="TH115" s="58"/>
      <c r="TI115" s="49"/>
      <c r="TJ115" s="50"/>
      <c r="TK115" s="49"/>
      <c r="TL115" s="109"/>
      <c r="TM115" s="52"/>
      <c r="TN115" s="52"/>
      <c r="TO115" s="55"/>
      <c r="TP115" s="55"/>
      <c r="TQ115" s="55"/>
      <c r="TR115" s="51"/>
      <c r="TS115" s="51"/>
      <c r="TT115" s="51"/>
      <c r="TU115" s="56"/>
      <c r="TV115" s="57"/>
      <c r="TW115" s="57"/>
      <c r="TX115" s="58"/>
      <c r="TY115" s="49"/>
      <c r="TZ115" s="50"/>
      <c r="UA115" s="49"/>
      <c r="UB115" s="109"/>
      <c r="UC115" s="52"/>
      <c r="UD115" s="52"/>
      <c r="UE115" s="55"/>
      <c r="UF115" s="55"/>
      <c r="UG115" s="55"/>
      <c r="UH115" s="51"/>
      <c r="UI115" s="51"/>
      <c r="UJ115" s="51"/>
      <c r="UK115" s="56"/>
      <c r="UL115" s="57"/>
      <c r="UM115" s="57"/>
      <c r="UN115" s="58"/>
      <c r="UO115" s="49"/>
      <c r="UP115" s="50"/>
      <c r="UQ115" s="49"/>
      <c r="UR115" s="109"/>
      <c r="US115" s="52"/>
      <c r="UT115" s="52"/>
      <c r="UU115" s="55"/>
      <c r="UV115" s="55"/>
      <c r="UW115" s="55"/>
      <c r="UX115" s="51"/>
      <c r="UY115" s="51"/>
      <c r="UZ115" s="51"/>
      <c r="VA115" s="56"/>
      <c r="VB115" s="57"/>
      <c r="VC115" s="57"/>
      <c r="VD115" s="58"/>
      <c r="VE115" s="49"/>
      <c r="VF115" s="50"/>
      <c r="VG115" s="49"/>
      <c r="VH115" s="109"/>
      <c r="VI115" s="52"/>
      <c r="VJ115" s="52"/>
      <c r="VK115" s="55"/>
      <c r="VL115" s="55"/>
      <c r="VM115" s="55"/>
      <c r="VN115" s="51"/>
      <c r="VO115" s="51"/>
      <c r="VP115" s="51"/>
      <c r="VQ115" s="56"/>
      <c r="VR115" s="57"/>
      <c r="VS115" s="57"/>
      <c r="VT115" s="58"/>
      <c r="VU115" s="49"/>
      <c r="VV115" s="50"/>
      <c r="VW115" s="49"/>
      <c r="VX115" s="109"/>
      <c r="VY115" s="52"/>
      <c r="VZ115" s="52"/>
      <c r="WA115" s="55"/>
      <c r="WB115" s="55"/>
      <c r="WC115" s="55"/>
      <c r="WD115" s="51"/>
      <c r="WE115" s="51"/>
      <c r="WF115" s="51"/>
      <c r="WG115" s="56"/>
      <c r="WH115" s="57"/>
      <c r="WI115" s="57"/>
      <c r="WJ115" s="58"/>
      <c r="WK115" s="49"/>
      <c r="WL115" s="50"/>
      <c r="WM115" s="49"/>
      <c r="WN115" s="109"/>
      <c r="WO115" s="52"/>
      <c r="WP115" s="52"/>
      <c r="WQ115" s="55"/>
      <c r="WR115" s="55"/>
      <c r="WS115" s="55"/>
      <c r="WT115" s="51"/>
      <c r="WU115" s="51"/>
      <c r="WV115" s="51"/>
      <c r="WW115" s="56"/>
      <c r="WX115" s="57"/>
      <c r="WY115" s="57"/>
      <c r="WZ115" s="58"/>
      <c r="XA115" s="49"/>
      <c r="XB115" s="50"/>
      <c r="XC115" s="49"/>
      <c r="XD115" s="109"/>
      <c r="XE115" s="52"/>
      <c r="XF115" s="52"/>
      <c r="XG115" s="55"/>
      <c r="XH115" s="55"/>
      <c r="XI115" s="55"/>
      <c r="XJ115" s="51"/>
      <c r="XK115" s="51"/>
      <c r="XL115" s="51"/>
      <c r="XM115" s="56"/>
      <c r="XN115" s="57"/>
      <c r="XO115" s="57"/>
      <c r="XP115" s="58"/>
      <c r="XQ115" s="49"/>
      <c r="XR115" s="50"/>
      <c r="XS115" s="49"/>
      <c r="XT115" s="109"/>
      <c r="XU115" s="52"/>
      <c r="XV115" s="52"/>
      <c r="XW115" s="55"/>
      <c r="XX115" s="55"/>
      <c r="XY115" s="55"/>
      <c r="XZ115" s="51"/>
      <c r="YA115" s="51"/>
      <c r="YB115" s="51"/>
      <c r="YC115" s="56"/>
      <c r="YD115" s="57"/>
      <c r="YE115" s="57"/>
      <c r="YF115" s="58"/>
      <c r="YG115" s="49"/>
      <c r="YH115" s="50"/>
      <c r="YI115" s="49"/>
      <c r="YJ115" s="109"/>
      <c r="YK115" s="52"/>
      <c r="YL115" s="52"/>
      <c r="YM115" s="55"/>
      <c r="YN115" s="55"/>
      <c r="YO115" s="55"/>
      <c r="YP115" s="51"/>
      <c r="YQ115" s="51"/>
      <c r="YR115" s="51"/>
      <c r="YS115" s="56"/>
      <c r="YT115" s="57"/>
      <c r="YU115" s="57"/>
      <c r="YV115" s="58"/>
      <c r="YW115" s="49"/>
      <c r="YX115" s="50"/>
      <c r="YY115" s="49"/>
      <c r="YZ115" s="109"/>
      <c r="ZA115" s="52"/>
      <c r="ZB115" s="52"/>
      <c r="ZC115" s="55"/>
      <c r="ZD115" s="55"/>
      <c r="ZE115" s="55"/>
      <c r="ZF115" s="51"/>
      <c r="ZG115" s="51"/>
      <c r="ZH115" s="51"/>
      <c r="ZI115" s="56"/>
      <c r="ZJ115" s="57"/>
      <c r="ZK115" s="57"/>
      <c r="ZL115" s="58"/>
      <c r="ZM115" s="49"/>
      <c r="ZN115" s="50"/>
      <c r="ZO115" s="49"/>
      <c r="ZP115" s="109"/>
      <c r="ZQ115" s="52"/>
      <c r="ZR115" s="52"/>
      <c r="ZS115" s="55"/>
      <c r="ZT115" s="55"/>
      <c r="ZU115" s="55"/>
      <c r="ZV115" s="51"/>
      <c r="ZW115" s="51"/>
      <c r="ZX115" s="51"/>
      <c r="ZY115" s="56"/>
      <c r="ZZ115" s="57"/>
      <c r="AAA115" s="57"/>
      <c r="AAB115" s="58"/>
      <c r="AAC115" s="49"/>
      <c r="AAD115" s="50"/>
      <c r="AAE115" s="49"/>
      <c r="AAF115" s="109"/>
      <c r="AAG115" s="52"/>
      <c r="AAH115" s="52"/>
      <c r="AAI115" s="55"/>
      <c r="AAJ115" s="55"/>
      <c r="AAK115" s="55"/>
      <c r="AAL115" s="51"/>
      <c r="AAM115" s="51"/>
      <c r="AAN115" s="51"/>
      <c r="AAO115" s="56"/>
      <c r="AAP115" s="57"/>
      <c r="AAQ115" s="57"/>
      <c r="AAR115" s="58"/>
      <c r="AAS115" s="49"/>
      <c r="AAT115" s="50"/>
      <c r="AAU115" s="49"/>
      <c r="AAV115" s="109"/>
      <c r="AAW115" s="52"/>
      <c r="AAX115" s="52"/>
      <c r="AAY115" s="55"/>
      <c r="AAZ115" s="55"/>
      <c r="ABA115" s="55"/>
      <c r="ABB115" s="51"/>
      <c r="ABC115" s="51"/>
      <c r="ABD115" s="51"/>
      <c r="ABE115" s="56"/>
      <c r="ABF115" s="57"/>
      <c r="ABG115" s="57"/>
      <c r="ABH115" s="58"/>
      <c r="ABI115" s="49"/>
      <c r="ABJ115" s="50"/>
      <c r="ABK115" s="49"/>
      <c r="ABL115" s="109"/>
      <c r="ABM115" s="52"/>
      <c r="ABN115" s="52"/>
      <c r="ABO115" s="55"/>
      <c r="ABP115" s="55"/>
      <c r="ABQ115" s="55"/>
      <c r="ABR115" s="51"/>
      <c r="ABS115" s="51"/>
      <c r="ABT115" s="51"/>
      <c r="ABU115" s="56"/>
      <c r="ABV115" s="57"/>
      <c r="ABW115" s="57"/>
      <c r="ABX115" s="58"/>
      <c r="ABY115" s="49"/>
      <c r="ABZ115" s="50"/>
      <c r="ACA115" s="49"/>
      <c r="ACB115" s="109"/>
      <c r="ACC115" s="52"/>
      <c r="ACD115" s="52"/>
      <c r="ACE115" s="55"/>
      <c r="ACF115" s="55"/>
      <c r="ACG115" s="55"/>
      <c r="ACH115" s="51"/>
      <c r="ACI115" s="51"/>
      <c r="ACJ115" s="51"/>
      <c r="ACK115" s="56"/>
      <c r="ACL115" s="57"/>
      <c r="ACM115" s="57"/>
      <c r="ACN115" s="58"/>
      <c r="ACO115" s="49"/>
      <c r="ACP115" s="50"/>
      <c r="ACQ115" s="49"/>
      <c r="ACR115" s="109"/>
      <c r="ACS115" s="52"/>
      <c r="ACT115" s="52"/>
      <c r="ACU115" s="55"/>
      <c r="ACV115" s="55"/>
      <c r="ACW115" s="55"/>
      <c r="ACX115" s="51"/>
      <c r="ACY115" s="51"/>
      <c r="ACZ115" s="51"/>
      <c r="ADA115" s="56"/>
      <c r="ADB115" s="57"/>
      <c r="ADC115" s="57"/>
      <c r="ADD115" s="58"/>
      <c r="ADE115" s="49"/>
      <c r="ADF115" s="50"/>
      <c r="ADG115" s="49"/>
      <c r="ADH115" s="109"/>
      <c r="ADI115" s="52"/>
      <c r="ADJ115" s="52"/>
      <c r="ADK115" s="55"/>
      <c r="ADL115" s="55"/>
      <c r="ADM115" s="55"/>
      <c r="ADN115" s="51"/>
      <c r="ADO115" s="51"/>
      <c r="ADP115" s="51"/>
      <c r="ADQ115" s="56"/>
      <c r="ADR115" s="57"/>
      <c r="ADS115" s="57"/>
      <c r="ADT115" s="58"/>
      <c r="ADU115" s="49"/>
      <c r="ADV115" s="50"/>
      <c r="ADW115" s="49"/>
      <c r="ADX115" s="109"/>
      <c r="ADY115" s="52"/>
      <c r="ADZ115" s="52"/>
      <c r="AEA115" s="55"/>
      <c r="AEB115" s="55"/>
      <c r="AEC115" s="55"/>
      <c r="AED115" s="51"/>
      <c r="AEE115" s="51"/>
      <c r="AEF115" s="51"/>
      <c r="AEG115" s="56"/>
      <c r="AEH115" s="57"/>
      <c r="AEI115" s="57"/>
      <c r="AEJ115" s="58"/>
      <c r="AEK115" s="49"/>
      <c r="AEL115" s="50"/>
      <c r="AEM115" s="49"/>
      <c r="AEN115" s="109"/>
      <c r="AEO115" s="52"/>
      <c r="AEP115" s="52"/>
      <c r="AEQ115" s="55"/>
      <c r="AER115" s="55"/>
      <c r="AES115" s="55"/>
      <c r="AET115" s="51"/>
      <c r="AEU115" s="51"/>
      <c r="AEV115" s="51"/>
      <c r="AEW115" s="56"/>
      <c r="AEX115" s="57"/>
      <c r="AEY115" s="57"/>
      <c r="AEZ115" s="58"/>
      <c r="AFA115" s="49"/>
      <c r="AFB115" s="50"/>
      <c r="AFC115" s="49"/>
      <c r="AFD115" s="109"/>
      <c r="AFE115" s="52"/>
      <c r="AFF115" s="52"/>
      <c r="AFG115" s="55"/>
      <c r="AFH115" s="55"/>
      <c r="AFI115" s="55"/>
      <c r="AFJ115" s="51"/>
      <c r="AFK115" s="51"/>
      <c r="AFL115" s="51"/>
      <c r="AFM115" s="56"/>
      <c r="AFN115" s="57"/>
      <c r="AFO115" s="57"/>
      <c r="AFP115" s="58"/>
      <c r="AFQ115" s="49"/>
      <c r="AFR115" s="50"/>
      <c r="AFS115" s="49"/>
      <c r="AFT115" s="109"/>
      <c r="AFU115" s="52"/>
      <c r="AFV115" s="52"/>
      <c r="AFW115" s="55"/>
      <c r="AFX115" s="55"/>
      <c r="AFY115" s="55"/>
      <c r="AFZ115" s="51"/>
      <c r="AGA115" s="51"/>
      <c r="AGB115" s="51"/>
      <c r="AGC115" s="56"/>
      <c r="AGD115" s="57"/>
      <c r="AGE115" s="57"/>
      <c r="AGF115" s="58"/>
      <c r="AGG115" s="49"/>
      <c r="AGH115" s="50"/>
      <c r="AGI115" s="49"/>
      <c r="AGJ115" s="109"/>
      <c r="AGK115" s="52"/>
      <c r="AGL115" s="52"/>
      <c r="AGM115" s="55"/>
      <c r="AGN115" s="55"/>
      <c r="AGO115" s="55"/>
      <c r="AGP115" s="51"/>
      <c r="AGQ115" s="51"/>
      <c r="AGR115" s="51"/>
      <c r="AGS115" s="56"/>
      <c r="AGT115" s="57"/>
      <c r="AGU115" s="57"/>
      <c r="AGV115" s="58"/>
      <c r="AGW115" s="49"/>
      <c r="AGX115" s="50"/>
      <c r="AGY115" s="49"/>
      <c r="AGZ115" s="109"/>
      <c r="AHA115" s="52"/>
      <c r="AHB115" s="52"/>
      <c r="AHC115" s="55"/>
      <c r="AHD115" s="55"/>
      <c r="AHE115" s="55"/>
      <c r="AHF115" s="51"/>
      <c r="AHG115" s="51"/>
      <c r="AHH115" s="51"/>
      <c r="AHI115" s="56"/>
      <c r="AHJ115" s="57"/>
      <c r="AHK115" s="57"/>
      <c r="AHL115" s="58"/>
      <c r="AHM115" s="49"/>
      <c r="AHN115" s="50"/>
      <c r="AHO115" s="49"/>
      <c r="AHP115" s="109"/>
      <c r="AHQ115" s="52"/>
      <c r="AHR115" s="52"/>
      <c r="AHS115" s="55"/>
      <c r="AHT115" s="55"/>
      <c r="AHU115" s="55"/>
      <c r="AHV115" s="51"/>
      <c r="AHW115" s="51"/>
      <c r="AHX115" s="51"/>
      <c r="AHY115" s="56"/>
      <c r="AHZ115" s="57"/>
      <c r="AIA115" s="57"/>
      <c r="AIB115" s="58"/>
      <c r="AIC115" s="49"/>
      <c r="AID115" s="50"/>
      <c r="AIE115" s="49"/>
      <c r="AIF115" s="109"/>
      <c r="AIG115" s="52"/>
      <c r="AIH115" s="52"/>
      <c r="AII115" s="55"/>
      <c r="AIJ115" s="55"/>
      <c r="AIK115" s="55"/>
      <c r="AIL115" s="51"/>
      <c r="AIM115" s="51"/>
      <c r="AIN115" s="51"/>
      <c r="AIO115" s="56"/>
      <c r="AIP115" s="57"/>
      <c r="AIQ115" s="57"/>
      <c r="AIR115" s="58"/>
      <c r="AIS115" s="49"/>
      <c r="AIT115" s="50"/>
      <c r="AIU115" s="49"/>
      <c r="AIV115" s="109"/>
      <c r="AIW115" s="52"/>
      <c r="AIX115" s="52"/>
      <c r="AIY115" s="55"/>
      <c r="AIZ115" s="55"/>
      <c r="AJA115" s="55"/>
      <c r="AJB115" s="51"/>
      <c r="AJC115" s="51"/>
      <c r="AJD115" s="51"/>
      <c r="AJE115" s="56"/>
      <c r="AJF115" s="57"/>
      <c r="AJG115" s="57"/>
      <c r="AJH115" s="58"/>
      <c r="AJI115" s="49"/>
      <c r="AJJ115" s="50"/>
      <c r="AJK115" s="49"/>
      <c r="AJL115" s="109"/>
      <c r="AJM115" s="52"/>
      <c r="AJN115" s="52"/>
      <c r="AJO115" s="55"/>
      <c r="AJP115" s="55"/>
      <c r="AJQ115" s="55"/>
      <c r="AJR115" s="51"/>
      <c r="AJS115" s="51"/>
      <c r="AJT115" s="51"/>
      <c r="AJU115" s="56"/>
      <c r="AJV115" s="57"/>
      <c r="AJW115" s="57"/>
      <c r="AJX115" s="58"/>
      <c r="AJY115" s="49"/>
      <c r="AJZ115" s="50"/>
      <c r="AKA115" s="49"/>
      <c r="AKB115" s="109"/>
      <c r="AKC115" s="52"/>
      <c r="AKD115" s="52"/>
      <c r="AKE115" s="55"/>
      <c r="AKF115" s="55"/>
      <c r="AKG115" s="55"/>
      <c r="AKH115" s="51"/>
      <c r="AKI115" s="51"/>
      <c r="AKJ115" s="51"/>
      <c r="AKK115" s="56"/>
      <c r="AKL115" s="57"/>
      <c r="AKM115" s="57"/>
      <c r="AKN115" s="58"/>
      <c r="AKO115" s="49"/>
      <c r="AKP115" s="50"/>
      <c r="AKQ115" s="49"/>
      <c r="AKR115" s="109"/>
      <c r="AKS115" s="52"/>
      <c r="AKT115" s="52"/>
      <c r="AKU115" s="55"/>
      <c r="AKV115" s="55"/>
      <c r="AKW115" s="55"/>
      <c r="AKX115" s="51"/>
      <c r="AKY115" s="51"/>
      <c r="AKZ115" s="51"/>
      <c r="ALA115" s="56"/>
      <c r="ALB115" s="57"/>
      <c r="ALC115" s="57"/>
      <c r="ALD115" s="58"/>
      <c r="ALE115" s="49"/>
      <c r="ALF115" s="50"/>
      <c r="ALG115" s="49"/>
      <c r="ALH115" s="109"/>
      <c r="ALI115" s="52"/>
      <c r="ALJ115" s="52"/>
      <c r="ALK115" s="55"/>
      <c r="ALL115" s="55"/>
      <c r="ALM115" s="55"/>
      <c r="ALN115" s="51"/>
      <c r="ALO115" s="51"/>
      <c r="ALP115" s="51"/>
      <c r="ALQ115" s="56"/>
      <c r="ALR115" s="57"/>
      <c r="ALS115" s="57"/>
      <c r="ALT115" s="58"/>
      <c r="ALU115" s="49"/>
      <c r="ALV115" s="50"/>
      <c r="ALW115" s="49"/>
      <c r="ALX115" s="109"/>
      <c r="ALY115" s="52"/>
      <c r="ALZ115" s="52"/>
      <c r="AMA115" s="55"/>
      <c r="AMB115" s="55"/>
      <c r="AMC115" s="55"/>
      <c r="AMD115" s="51"/>
      <c r="AME115" s="51"/>
      <c r="AMF115" s="51"/>
      <c r="AMG115" s="56"/>
      <c r="AMH115" s="57"/>
      <c r="AMI115" s="57"/>
      <c r="AMJ115" s="58"/>
      <c r="AMK115" s="49"/>
      <c r="AML115" s="50"/>
      <c r="AMM115" s="49"/>
      <c r="AMN115" s="109"/>
      <c r="AMO115" s="52"/>
      <c r="AMP115" s="52"/>
      <c r="AMQ115" s="55"/>
      <c r="AMR115" s="55"/>
      <c r="AMS115" s="55"/>
      <c r="AMT115" s="51"/>
      <c r="AMU115" s="51"/>
      <c r="AMV115" s="51"/>
      <c r="AMW115" s="56"/>
      <c r="AMX115" s="57"/>
      <c r="AMY115" s="57"/>
      <c r="AMZ115" s="58"/>
      <c r="ANA115" s="49"/>
      <c r="ANB115" s="50"/>
      <c r="ANC115" s="49"/>
      <c r="AND115" s="109"/>
      <c r="ANE115" s="52"/>
      <c r="ANF115" s="52"/>
      <c r="ANG115" s="55"/>
      <c r="ANH115" s="55"/>
      <c r="ANI115" s="55"/>
      <c r="ANJ115" s="51"/>
      <c r="ANK115" s="51"/>
      <c r="ANL115" s="51"/>
      <c r="ANM115" s="56"/>
      <c r="ANN115" s="57"/>
      <c r="ANO115" s="57"/>
      <c r="ANP115" s="58"/>
      <c r="ANQ115" s="49"/>
      <c r="ANR115" s="50"/>
      <c r="ANS115" s="49"/>
      <c r="ANT115" s="109"/>
      <c r="ANU115" s="52"/>
      <c r="ANV115" s="52"/>
      <c r="ANW115" s="55"/>
      <c r="ANX115" s="55"/>
      <c r="ANY115" s="55"/>
      <c r="ANZ115" s="51"/>
      <c r="AOA115" s="51"/>
      <c r="AOB115" s="51"/>
      <c r="AOC115" s="56"/>
      <c r="AOD115" s="57"/>
      <c r="AOE115" s="57"/>
      <c r="AOF115" s="58"/>
      <c r="AOG115" s="49"/>
      <c r="AOH115" s="50"/>
      <c r="AOI115" s="49"/>
      <c r="AOJ115" s="109"/>
      <c r="AOK115" s="52"/>
      <c r="AOL115" s="52"/>
      <c r="AOM115" s="55"/>
      <c r="AON115" s="55"/>
      <c r="AOO115" s="55"/>
      <c r="AOP115" s="51"/>
      <c r="AOQ115" s="51"/>
      <c r="AOR115" s="51"/>
      <c r="AOS115" s="56"/>
      <c r="AOT115" s="57"/>
      <c r="AOU115" s="57"/>
      <c r="AOV115" s="58"/>
      <c r="AOW115" s="49"/>
      <c r="AOX115" s="50"/>
      <c r="AOY115" s="49"/>
      <c r="AOZ115" s="109"/>
      <c r="APA115" s="52"/>
      <c r="APB115" s="52"/>
      <c r="APC115" s="55"/>
      <c r="APD115" s="55"/>
      <c r="APE115" s="55"/>
      <c r="APF115" s="51"/>
      <c r="APG115" s="51"/>
      <c r="APH115" s="51"/>
      <c r="API115" s="56"/>
      <c r="APJ115" s="57"/>
      <c r="APK115" s="57"/>
      <c r="APL115" s="58"/>
      <c r="APM115" s="49"/>
      <c r="APN115" s="50"/>
      <c r="APO115" s="49"/>
      <c r="APP115" s="109"/>
      <c r="APQ115" s="52"/>
      <c r="APR115" s="52"/>
      <c r="APS115" s="55"/>
      <c r="APT115" s="55"/>
      <c r="APU115" s="55"/>
      <c r="APV115" s="51"/>
      <c r="APW115" s="51"/>
      <c r="APX115" s="51"/>
      <c r="APY115" s="56"/>
      <c r="APZ115" s="57"/>
      <c r="AQA115" s="57"/>
      <c r="AQB115" s="58"/>
      <c r="AQC115" s="49"/>
      <c r="AQD115" s="50"/>
      <c r="AQE115" s="49"/>
      <c r="AQF115" s="109"/>
      <c r="AQG115" s="52"/>
      <c r="AQH115" s="52"/>
      <c r="AQI115" s="55"/>
      <c r="AQJ115" s="55"/>
      <c r="AQK115" s="55"/>
      <c r="AQL115" s="51"/>
      <c r="AQM115" s="51"/>
      <c r="AQN115" s="51"/>
      <c r="AQO115" s="56"/>
      <c r="AQP115" s="57"/>
      <c r="AQQ115" s="57"/>
      <c r="AQR115" s="58"/>
      <c r="AQS115" s="49"/>
      <c r="AQT115" s="50"/>
      <c r="AQU115" s="49"/>
      <c r="AQV115" s="109"/>
      <c r="AQW115" s="52"/>
      <c r="AQX115" s="52"/>
      <c r="AQY115" s="55"/>
      <c r="AQZ115" s="55"/>
      <c r="ARA115" s="55"/>
      <c r="ARB115" s="51"/>
      <c r="ARC115" s="51"/>
      <c r="ARD115" s="51"/>
      <c r="ARE115" s="56"/>
      <c r="ARF115" s="57"/>
      <c r="ARG115" s="57"/>
      <c r="ARH115" s="58"/>
      <c r="ARI115" s="49"/>
      <c r="ARJ115" s="50"/>
      <c r="ARK115" s="49"/>
      <c r="ARL115" s="109"/>
      <c r="ARM115" s="52"/>
      <c r="ARN115" s="52"/>
      <c r="ARO115" s="55"/>
      <c r="ARP115" s="55"/>
      <c r="ARQ115" s="55"/>
      <c r="ARR115" s="51"/>
      <c r="ARS115" s="51"/>
      <c r="ART115" s="51"/>
      <c r="ARU115" s="56"/>
      <c r="ARV115" s="57"/>
      <c r="ARW115" s="57"/>
      <c r="ARX115" s="58"/>
      <c r="ARY115" s="49"/>
      <c r="ARZ115" s="50"/>
      <c r="ASA115" s="49"/>
      <c r="ASB115" s="109"/>
      <c r="ASC115" s="52"/>
      <c r="ASD115" s="52"/>
      <c r="ASE115" s="55"/>
      <c r="ASF115" s="55"/>
      <c r="ASG115" s="55"/>
      <c r="ASH115" s="51"/>
      <c r="ASI115" s="51"/>
      <c r="ASJ115" s="51"/>
      <c r="ASK115" s="56"/>
      <c r="ASL115" s="57"/>
      <c r="ASM115" s="57"/>
      <c r="ASN115" s="58"/>
      <c r="ASO115" s="49"/>
      <c r="ASP115" s="50"/>
      <c r="ASQ115" s="49"/>
      <c r="ASR115" s="109"/>
      <c r="ASS115" s="52"/>
      <c r="AST115" s="52"/>
      <c r="ASU115" s="55"/>
      <c r="ASV115" s="55"/>
      <c r="ASW115" s="55"/>
      <c r="ASX115" s="51"/>
      <c r="ASY115" s="51"/>
      <c r="ASZ115" s="51"/>
      <c r="ATA115" s="56"/>
      <c r="ATB115" s="57"/>
      <c r="ATC115" s="57"/>
      <c r="ATD115" s="58"/>
      <c r="ATE115" s="49"/>
      <c r="ATF115" s="50"/>
      <c r="ATG115" s="49"/>
      <c r="ATH115" s="109"/>
      <c r="ATI115" s="52"/>
      <c r="ATJ115" s="52"/>
      <c r="ATK115" s="55"/>
      <c r="ATL115" s="55"/>
      <c r="ATM115" s="55"/>
      <c r="ATN115" s="51"/>
      <c r="ATO115" s="51"/>
      <c r="ATP115" s="51"/>
      <c r="ATQ115" s="56"/>
      <c r="ATR115" s="57"/>
      <c r="ATS115" s="57"/>
      <c r="ATT115" s="58"/>
      <c r="ATU115" s="49"/>
      <c r="ATV115" s="50"/>
      <c r="ATW115" s="49"/>
      <c r="ATX115" s="109"/>
      <c r="ATY115" s="52"/>
      <c r="ATZ115" s="52"/>
      <c r="AUA115" s="55"/>
      <c r="AUB115" s="55"/>
      <c r="AUC115" s="55"/>
      <c r="AUD115" s="51"/>
      <c r="AUE115" s="51"/>
      <c r="AUF115" s="51"/>
      <c r="AUG115" s="56"/>
      <c r="AUH115" s="57"/>
      <c r="AUI115" s="57"/>
      <c r="AUJ115" s="58"/>
      <c r="AUK115" s="49"/>
      <c r="AUL115" s="50"/>
      <c r="AUM115" s="49"/>
      <c r="AUN115" s="109"/>
      <c r="AUO115" s="52"/>
      <c r="AUP115" s="52"/>
      <c r="AUQ115" s="55"/>
      <c r="AUR115" s="55"/>
      <c r="AUS115" s="55"/>
      <c r="AUT115" s="51"/>
      <c r="AUU115" s="51"/>
      <c r="AUV115" s="51"/>
      <c r="AUW115" s="56"/>
      <c r="AUX115" s="57"/>
      <c r="AUY115" s="57"/>
      <c r="AUZ115" s="58"/>
      <c r="AVA115" s="49"/>
      <c r="AVB115" s="50"/>
      <c r="AVC115" s="49"/>
      <c r="AVD115" s="109"/>
      <c r="AVE115" s="52"/>
      <c r="AVF115" s="52"/>
      <c r="AVG115" s="55"/>
      <c r="AVH115" s="55"/>
      <c r="AVI115" s="55"/>
      <c r="AVJ115" s="51"/>
      <c r="AVK115" s="51"/>
      <c r="AVL115" s="51"/>
      <c r="AVM115" s="56"/>
      <c r="AVN115" s="57"/>
      <c r="AVO115" s="57"/>
      <c r="AVP115" s="58"/>
      <c r="AVQ115" s="49"/>
      <c r="AVR115" s="50"/>
      <c r="AVS115" s="49"/>
      <c r="AVT115" s="109"/>
      <c r="AVU115" s="52"/>
      <c r="AVV115" s="52"/>
      <c r="AVW115" s="55"/>
      <c r="AVX115" s="55"/>
      <c r="AVY115" s="55"/>
      <c r="AVZ115" s="51"/>
      <c r="AWA115" s="51"/>
      <c r="AWB115" s="51"/>
      <c r="AWC115" s="56"/>
      <c r="AWD115" s="57"/>
      <c r="AWE115" s="57"/>
      <c r="AWF115" s="58"/>
      <c r="AWG115" s="49"/>
      <c r="AWH115" s="50"/>
      <c r="AWI115" s="49"/>
      <c r="AWJ115" s="109"/>
      <c r="AWK115" s="52"/>
      <c r="AWL115" s="52"/>
      <c r="AWM115" s="55"/>
      <c r="AWN115" s="55"/>
      <c r="AWO115" s="55"/>
      <c r="AWP115" s="51"/>
      <c r="AWQ115" s="51"/>
      <c r="AWR115" s="51"/>
      <c r="AWS115" s="56"/>
      <c r="AWT115" s="57"/>
      <c r="AWU115" s="57"/>
      <c r="AWV115" s="58"/>
      <c r="AWW115" s="49"/>
      <c r="AWX115" s="50"/>
      <c r="AWY115" s="49"/>
      <c r="AWZ115" s="109"/>
      <c r="AXA115" s="52"/>
      <c r="AXB115" s="52"/>
      <c r="AXC115" s="55"/>
      <c r="AXD115" s="55"/>
      <c r="AXE115" s="55"/>
      <c r="AXF115" s="51"/>
      <c r="AXG115" s="51"/>
      <c r="AXH115" s="51"/>
      <c r="AXI115" s="56"/>
      <c r="AXJ115" s="57"/>
      <c r="AXK115" s="57"/>
      <c r="AXL115" s="58"/>
      <c r="AXM115" s="49"/>
      <c r="AXN115" s="50"/>
      <c r="AXO115" s="49"/>
      <c r="AXP115" s="109"/>
      <c r="AXQ115" s="52"/>
      <c r="AXR115" s="52"/>
      <c r="AXS115" s="55"/>
      <c r="AXT115" s="55"/>
      <c r="AXU115" s="55"/>
      <c r="AXV115" s="51"/>
      <c r="AXW115" s="51"/>
      <c r="AXX115" s="51"/>
      <c r="AXY115" s="56"/>
      <c r="AXZ115" s="57"/>
      <c r="AYA115" s="57"/>
      <c r="AYB115" s="58"/>
      <c r="AYC115" s="49"/>
      <c r="AYD115" s="50"/>
      <c r="AYE115" s="49"/>
      <c r="AYF115" s="109"/>
      <c r="AYG115" s="52"/>
      <c r="AYH115" s="52"/>
      <c r="AYI115" s="55"/>
      <c r="AYJ115" s="55"/>
      <c r="AYK115" s="55"/>
      <c r="AYL115" s="51"/>
      <c r="AYM115" s="51"/>
      <c r="AYN115" s="51"/>
      <c r="AYO115" s="56"/>
      <c r="AYP115" s="57"/>
      <c r="AYQ115" s="57"/>
      <c r="AYR115" s="58"/>
      <c r="AYS115" s="49"/>
      <c r="AYT115" s="50"/>
      <c r="AYU115" s="49"/>
      <c r="AYV115" s="109"/>
      <c r="AYW115" s="52"/>
      <c r="AYX115" s="52"/>
      <c r="AYY115" s="55"/>
      <c r="AYZ115" s="55"/>
      <c r="AZA115" s="55"/>
      <c r="AZB115" s="51"/>
      <c r="AZC115" s="51"/>
      <c r="AZD115" s="51"/>
      <c r="AZE115" s="56"/>
      <c r="AZF115" s="57"/>
      <c r="AZG115" s="57"/>
      <c r="AZH115" s="58"/>
      <c r="AZI115" s="49"/>
      <c r="AZJ115" s="50"/>
      <c r="AZK115" s="49"/>
      <c r="AZL115" s="109"/>
      <c r="AZM115" s="52"/>
      <c r="AZN115" s="52"/>
      <c r="AZO115" s="55"/>
      <c r="AZP115" s="55"/>
      <c r="AZQ115" s="55"/>
      <c r="AZR115" s="51"/>
      <c r="AZS115" s="51"/>
      <c r="AZT115" s="51"/>
      <c r="AZU115" s="56"/>
      <c r="AZV115" s="57"/>
      <c r="AZW115" s="57"/>
      <c r="AZX115" s="58"/>
      <c r="AZY115" s="49"/>
      <c r="AZZ115" s="50"/>
      <c r="BAA115" s="49"/>
      <c r="BAB115" s="109"/>
      <c r="BAC115" s="52"/>
      <c r="BAD115" s="52"/>
      <c r="BAE115" s="55"/>
      <c r="BAF115" s="55"/>
      <c r="BAG115" s="55"/>
      <c r="BAH115" s="51"/>
      <c r="BAI115" s="51"/>
      <c r="BAJ115" s="51"/>
      <c r="BAK115" s="56"/>
      <c r="BAL115" s="57"/>
      <c r="BAM115" s="57"/>
      <c r="BAN115" s="58"/>
      <c r="BAO115" s="49"/>
      <c r="BAP115" s="50"/>
      <c r="BAQ115" s="49"/>
      <c r="BAR115" s="109"/>
      <c r="BAS115" s="52"/>
      <c r="BAT115" s="52"/>
      <c r="BAU115" s="55"/>
      <c r="BAV115" s="55"/>
      <c r="BAW115" s="55"/>
      <c r="BAX115" s="51"/>
      <c r="BAY115" s="51"/>
      <c r="BAZ115" s="51"/>
      <c r="BBA115" s="56"/>
      <c r="BBB115" s="57"/>
      <c r="BBC115" s="57"/>
      <c r="BBD115" s="58"/>
      <c r="BBE115" s="49"/>
      <c r="BBF115" s="50"/>
      <c r="BBG115" s="49"/>
      <c r="BBH115" s="109"/>
      <c r="BBI115" s="52"/>
      <c r="BBJ115" s="52"/>
      <c r="BBK115" s="55"/>
      <c r="BBL115" s="55"/>
      <c r="BBM115" s="55"/>
      <c r="BBN115" s="51"/>
      <c r="BBO115" s="51"/>
      <c r="BBP115" s="51"/>
      <c r="BBQ115" s="56"/>
      <c r="BBR115" s="57"/>
      <c r="BBS115" s="57"/>
      <c r="BBT115" s="58"/>
      <c r="BBU115" s="49"/>
      <c r="BBV115" s="50"/>
      <c r="BBW115" s="49"/>
      <c r="BBX115" s="109"/>
      <c r="BBY115" s="52"/>
      <c r="BBZ115" s="52"/>
      <c r="BCA115" s="55"/>
      <c r="BCB115" s="55"/>
      <c r="BCC115" s="55"/>
      <c r="BCD115" s="51"/>
      <c r="BCE115" s="51"/>
      <c r="BCF115" s="51"/>
      <c r="BCG115" s="56"/>
      <c r="BCH115" s="57"/>
      <c r="BCI115" s="57"/>
      <c r="BCJ115" s="58"/>
      <c r="BCK115" s="49"/>
      <c r="BCL115" s="50"/>
      <c r="BCM115" s="49"/>
      <c r="BCN115" s="109"/>
      <c r="BCO115" s="52"/>
      <c r="BCP115" s="52"/>
      <c r="BCQ115" s="55"/>
      <c r="BCR115" s="55"/>
      <c r="BCS115" s="55"/>
      <c r="BCT115" s="51"/>
      <c r="BCU115" s="51"/>
      <c r="BCV115" s="51"/>
      <c r="BCW115" s="56"/>
      <c r="BCX115" s="57"/>
      <c r="BCY115" s="57"/>
      <c r="BCZ115" s="58"/>
      <c r="BDA115" s="49"/>
      <c r="BDB115" s="50"/>
      <c r="BDC115" s="49"/>
      <c r="BDD115" s="109"/>
      <c r="BDE115" s="52"/>
      <c r="BDF115" s="52"/>
      <c r="BDG115" s="55"/>
      <c r="BDH115" s="55"/>
      <c r="BDI115" s="55"/>
      <c r="BDJ115" s="51"/>
      <c r="BDK115" s="51"/>
      <c r="BDL115" s="51"/>
      <c r="BDM115" s="56"/>
      <c r="BDN115" s="57"/>
      <c r="BDO115" s="57"/>
      <c r="BDP115" s="58"/>
      <c r="BDQ115" s="49"/>
      <c r="BDR115" s="50"/>
      <c r="BDS115" s="49"/>
      <c r="BDT115" s="109"/>
      <c r="BDU115" s="52"/>
      <c r="BDV115" s="52"/>
      <c r="BDW115" s="55"/>
      <c r="BDX115" s="55"/>
      <c r="BDY115" s="55"/>
      <c r="BDZ115" s="51"/>
      <c r="BEA115" s="51"/>
      <c r="BEB115" s="51"/>
      <c r="BEC115" s="56"/>
      <c r="BED115" s="57"/>
      <c r="BEE115" s="57"/>
      <c r="BEF115" s="58"/>
      <c r="BEG115" s="49"/>
      <c r="BEH115" s="50"/>
      <c r="BEI115" s="49"/>
      <c r="BEJ115" s="109"/>
      <c r="BEK115" s="52"/>
      <c r="BEL115" s="52"/>
      <c r="BEM115" s="55"/>
      <c r="BEN115" s="55"/>
      <c r="BEO115" s="55"/>
      <c r="BEP115" s="51"/>
      <c r="BEQ115" s="51"/>
      <c r="BER115" s="51"/>
      <c r="BES115" s="56"/>
      <c r="BET115" s="57"/>
      <c r="BEU115" s="57"/>
      <c r="BEV115" s="58"/>
      <c r="BEW115" s="49"/>
      <c r="BEX115" s="50"/>
      <c r="BEY115" s="49"/>
      <c r="BEZ115" s="109"/>
      <c r="BFA115" s="52"/>
      <c r="BFB115" s="52"/>
      <c r="BFC115" s="55"/>
      <c r="BFD115" s="55"/>
      <c r="BFE115" s="55"/>
      <c r="BFF115" s="51"/>
      <c r="BFG115" s="51"/>
      <c r="BFH115" s="51"/>
      <c r="BFI115" s="56"/>
      <c r="BFJ115" s="57"/>
      <c r="BFK115" s="57"/>
      <c r="BFL115" s="58"/>
      <c r="BFM115" s="49"/>
      <c r="BFN115" s="50"/>
      <c r="BFO115" s="49"/>
      <c r="BFP115" s="109"/>
      <c r="BFQ115" s="52"/>
      <c r="BFR115" s="52"/>
      <c r="BFS115" s="55"/>
      <c r="BFT115" s="55"/>
      <c r="BFU115" s="55"/>
      <c r="BFV115" s="51"/>
      <c r="BFW115" s="51"/>
      <c r="BFX115" s="51"/>
      <c r="BFY115" s="56"/>
      <c r="BFZ115" s="57"/>
      <c r="BGA115" s="57"/>
      <c r="BGB115" s="58"/>
      <c r="BGC115" s="49"/>
      <c r="BGD115" s="50"/>
      <c r="BGE115" s="49"/>
      <c r="BGF115" s="109"/>
      <c r="BGG115" s="52"/>
      <c r="BGH115" s="52"/>
      <c r="BGI115" s="55"/>
      <c r="BGJ115" s="55"/>
      <c r="BGK115" s="55"/>
      <c r="BGL115" s="51"/>
      <c r="BGM115" s="51"/>
      <c r="BGN115" s="51"/>
      <c r="BGO115" s="56"/>
      <c r="BGP115" s="57"/>
      <c r="BGQ115" s="57"/>
      <c r="BGR115" s="58"/>
      <c r="BGS115" s="49"/>
      <c r="BGT115" s="50"/>
      <c r="BGU115" s="49"/>
      <c r="BGV115" s="109"/>
      <c r="BGW115" s="52"/>
      <c r="BGX115" s="52"/>
      <c r="BGY115" s="55"/>
      <c r="BGZ115" s="55"/>
      <c r="BHA115" s="55"/>
      <c r="BHB115" s="51"/>
      <c r="BHC115" s="51"/>
      <c r="BHD115" s="51"/>
      <c r="BHE115" s="56"/>
      <c r="BHF115" s="57"/>
      <c r="BHG115" s="57"/>
      <c r="BHH115" s="58"/>
      <c r="BHI115" s="49"/>
      <c r="BHJ115" s="50"/>
      <c r="BHK115" s="49"/>
      <c r="BHL115" s="109"/>
      <c r="BHM115" s="52"/>
      <c r="BHN115" s="52"/>
      <c r="BHO115" s="55"/>
      <c r="BHP115" s="55"/>
      <c r="BHQ115" s="55"/>
      <c r="BHR115" s="51"/>
      <c r="BHS115" s="51"/>
      <c r="BHT115" s="51"/>
      <c r="BHU115" s="56"/>
      <c r="BHV115" s="57"/>
      <c r="BHW115" s="57"/>
      <c r="BHX115" s="58"/>
      <c r="BHY115" s="49"/>
      <c r="BHZ115" s="50"/>
      <c r="BIA115" s="49"/>
      <c r="BIB115" s="109"/>
      <c r="BIC115" s="52"/>
      <c r="BID115" s="52"/>
      <c r="BIE115" s="55"/>
      <c r="BIF115" s="55"/>
      <c r="BIG115" s="55"/>
      <c r="BIH115" s="51"/>
      <c r="BII115" s="51"/>
      <c r="BIJ115" s="51"/>
      <c r="BIK115" s="56"/>
      <c r="BIL115" s="57"/>
      <c r="BIM115" s="57"/>
      <c r="BIN115" s="58"/>
      <c r="BIO115" s="49"/>
      <c r="BIP115" s="50"/>
      <c r="BIQ115" s="49"/>
      <c r="BIR115" s="109"/>
      <c r="BIS115" s="52"/>
      <c r="BIT115" s="52"/>
      <c r="BIU115" s="55"/>
      <c r="BIV115" s="55"/>
      <c r="BIW115" s="55"/>
      <c r="BIX115" s="51"/>
      <c r="BIY115" s="51"/>
      <c r="BIZ115" s="51"/>
      <c r="BJA115" s="56"/>
      <c r="BJB115" s="57"/>
      <c r="BJC115" s="57"/>
      <c r="BJD115" s="58"/>
      <c r="BJE115" s="49"/>
      <c r="BJF115" s="50"/>
      <c r="BJG115" s="49"/>
      <c r="BJH115" s="109"/>
      <c r="BJI115" s="52"/>
      <c r="BJJ115" s="52"/>
      <c r="BJK115" s="55"/>
      <c r="BJL115" s="55"/>
      <c r="BJM115" s="55"/>
      <c r="BJN115" s="51"/>
      <c r="BJO115" s="51"/>
      <c r="BJP115" s="51"/>
      <c r="BJQ115" s="56"/>
      <c r="BJR115" s="57"/>
      <c r="BJS115" s="57"/>
      <c r="BJT115" s="58"/>
      <c r="BJU115" s="49"/>
      <c r="BJV115" s="50"/>
      <c r="BJW115" s="49"/>
      <c r="BJX115" s="109"/>
      <c r="BJY115" s="52"/>
      <c r="BJZ115" s="52"/>
      <c r="BKA115" s="55"/>
      <c r="BKB115" s="55"/>
      <c r="BKC115" s="55"/>
      <c r="BKD115" s="51"/>
      <c r="BKE115" s="51"/>
      <c r="BKF115" s="51"/>
      <c r="BKG115" s="56"/>
      <c r="BKH115" s="57"/>
      <c r="BKI115" s="57"/>
      <c r="BKJ115" s="58"/>
      <c r="BKK115" s="49"/>
      <c r="BKL115" s="50"/>
      <c r="BKM115" s="49"/>
      <c r="BKN115" s="109"/>
      <c r="BKO115" s="52"/>
      <c r="BKP115" s="52"/>
      <c r="BKQ115" s="55"/>
      <c r="BKR115" s="55"/>
      <c r="BKS115" s="55"/>
      <c r="BKT115" s="51"/>
      <c r="BKU115" s="51"/>
      <c r="BKV115" s="51"/>
      <c r="BKW115" s="56"/>
      <c r="BKX115" s="57"/>
      <c r="BKY115" s="57"/>
      <c r="BKZ115" s="58"/>
      <c r="BLA115" s="49"/>
      <c r="BLB115" s="50"/>
      <c r="BLC115" s="49"/>
      <c r="BLD115" s="109"/>
      <c r="BLE115" s="52"/>
      <c r="BLF115" s="52"/>
      <c r="BLG115" s="55"/>
      <c r="BLH115" s="55"/>
      <c r="BLI115" s="55"/>
      <c r="BLJ115" s="51"/>
      <c r="BLK115" s="51"/>
      <c r="BLL115" s="51"/>
      <c r="BLM115" s="56"/>
      <c r="BLN115" s="57"/>
      <c r="BLO115" s="57"/>
      <c r="BLP115" s="58"/>
      <c r="BLQ115" s="49"/>
      <c r="BLR115" s="50"/>
      <c r="BLS115" s="49"/>
      <c r="BLT115" s="109"/>
      <c r="BLU115" s="52"/>
      <c r="BLV115" s="52"/>
      <c r="BLW115" s="55"/>
      <c r="BLX115" s="55"/>
      <c r="BLY115" s="55"/>
      <c r="BLZ115" s="51"/>
      <c r="BMA115" s="51"/>
      <c r="BMB115" s="51"/>
      <c r="BMC115" s="56"/>
      <c r="BMD115" s="57"/>
      <c r="BME115" s="57"/>
      <c r="BMF115" s="58"/>
      <c r="BMG115" s="49"/>
      <c r="BMH115" s="50"/>
      <c r="BMI115" s="49"/>
      <c r="BMJ115" s="109"/>
      <c r="BMK115" s="52"/>
      <c r="BML115" s="52"/>
      <c r="BMM115" s="55"/>
      <c r="BMN115" s="55"/>
      <c r="BMO115" s="55"/>
      <c r="BMP115" s="51"/>
      <c r="BMQ115" s="51"/>
      <c r="BMR115" s="51"/>
      <c r="BMS115" s="56"/>
      <c r="BMT115" s="57"/>
      <c r="BMU115" s="57"/>
      <c r="BMV115" s="58"/>
      <c r="BMW115" s="49"/>
      <c r="BMX115" s="50"/>
      <c r="BMY115" s="49"/>
      <c r="BMZ115" s="109"/>
      <c r="BNA115" s="52"/>
      <c r="BNB115" s="52"/>
      <c r="BNC115" s="55"/>
      <c r="BND115" s="55"/>
      <c r="BNE115" s="55"/>
      <c r="BNF115" s="51"/>
      <c r="BNG115" s="51"/>
      <c r="BNH115" s="51"/>
      <c r="BNI115" s="56"/>
      <c r="BNJ115" s="57"/>
      <c r="BNK115" s="57"/>
      <c r="BNL115" s="58"/>
      <c r="BNM115" s="49"/>
      <c r="BNN115" s="50"/>
      <c r="BNO115" s="49"/>
      <c r="BNP115" s="109"/>
      <c r="BNQ115" s="52"/>
      <c r="BNR115" s="52"/>
      <c r="BNS115" s="55"/>
      <c r="BNT115" s="55"/>
      <c r="BNU115" s="55"/>
      <c r="BNV115" s="51"/>
      <c r="BNW115" s="51"/>
      <c r="BNX115" s="51"/>
      <c r="BNY115" s="56"/>
      <c r="BNZ115" s="57"/>
      <c r="BOA115" s="57"/>
      <c r="BOB115" s="58"/>
      <c r="BOC115" s="49"/>
      <c r="BOD115" s="50"/>
      <c r="BOE115" s="49"/>
      <c r="BOF115" s="109"/>
      <c r="BOG115" s="52"/>
      <c r="BOH115" s="52"/>
      <c r="BOI115" s="55"/>
      <c r="BOJ115" s="55"/>
      <c r="BOK115" s="55"/>
      <c r="BOL115" s="51"/>
      <c r="BOM115" s="51"/>
      <c r="BON115" s="51"/>
      <c r="BOO115" s="56"/>
      <c r="BOP115" s="57"/>
      <c r="BOQ115" s="57"/>
      <c r="BOR115" s="58"/>
      <c r="BOS115" s="49"/>
      <c r="BOT115" s="50"/>
      <c r="BOU115" s="49"/>
      <c r="BOV115" s="109"/>
      <c r="BOW115" s="52"/>
      <c r="BOX115" s="52"/>
      <c r="BOY115" s="55"/>
      <c r="BOZ115" s="55"/>
      <c r="BPA115" s="55"/>
      <c r="BPB115" s="51"/>
      <c r="BPC115" s="51"/>
      <c r="BPD115" s="51"/>
      <c r="BPE115" s="56"/>
      <c r="BPF115" s="57"/>
      <c r="BPG115" s="57"/>
      <c r="BPH115" s="58"/>
      <c r="BPI115" s="49"/>
      <c r="BPJ115" s="50"/>
      <c r="BPK115" s="49"/>
      <c r="BPL115" s="109"/>
      <c r="BPM115" s="52"/>
      <c r="BPN115" s="52"/>
      <c r="BPO115" s="55"/>
      <c r="BPP115" s="55"/>
      <c r="BPQ115" s="55"/>
      <c r="BPR115" s="51"/>
      <c r="BPS115" s="51"/>
      <c r="BPT115" s="51"/>
      <c r="BPU115" s="56"/>
      <c r="BPV115" s="57"/>
      <c r="BPW115" s="57"/>
      <c r="BPX115" s="58"/>
      <c r="BPY115" s="49"/>
      <c r="BPZ115" s="50"/>
      <c r="BQA115" s="49"/>
      <c r="BQB115" s="109"/>
      <c r="BQC115" s="52"/>
      <c r="BQD115" s="52"/>
      <c r="BQE115" s="55"/>
      <c r="BQF115" s="55"/>
      <c r="BQG115" s="55"/>
      <c r="BQH115" s="51"/>
      <c r="BQI115" s="51"/>
      <c r="BQJ115" s="51"/>
      <c r="BQK115" s="56"/>
      <c r="BQL115" s="57"/>
      <c r="BQM115" s="57"/>
      <c r="BQN115" s="58"/>
      <c r="BQO115" s="49"/>
      <c r="BQP115" s="50"/>
      <c r="BQQ115" s="49"/>
      <c r="BQR115" s="109"/>
      <c r="BQS115" s="52"/>
      <c r="BQT115" s="52"/>
      <c r="BQU115" s="55"/>
      <c r="BQV115" s="55"/>
      <c r="BQW115" s="55"/>
      <c r="BQX115" s="51"/>
      <c r="BQY115" s="51"/>
      <c r="BQZ115" s="51"/>
      <c r="BRA115" s="56"/>
      <c r="BRB115" s="57"/>
      <c r="BRC115" s="57"/>
      <c r="BRD115" s="58"/>
      <c r="BRE115" s="49"/>
      <c r="BRF115" s="50"/>
      <c r="BRG115" s="49"/>
      <c r="BRH115" s="109"/>
      <c r="BRI115" s="52"/>
      <c r="BRJ115" s="52"/>
      <c r="BRK115" s="55"/>
      <c r="BRL115" s="55"/>
      <c r="BRM115" s="55"/>
      <c r="BRN115" s="51"/>
      <c r="BRO115" s="51"/>
      <c r="BRP115" s="51"/>
      <c r="BRQ115" s="56"/>
      <c r="BRR115" s="57"/>
      <c r="BRS115" s="57"/>
      <c r="BRT115" s="58"/>
      <c r="BRU115" s="49"/>
      <c r="BRV115" s="50"/>
      <c r="BRW115" s="49"/>
      <c r="BRX115" s="109"/>
      <c r="BRY115" s="52"/>
      <c r="BRZ115" s="52"/>
      <c r="BSA115" s="55"/>
      <c r="BSB115" s="55"/>
      <c r="BSC115" s="55"/>
      <c r="BSD115" s="51"/>
      <c r="BSE115" s="51"/>
      <c r="BSF115" s="51"/>
      <c r="BSG115" s="56"/>
      <c r="BSH115" s="57"/>
      <c r="BSI115" s="57"/>
      <c r="BSJ115" s="58"/>
      <c r="BSK115" s="49"/>
      <c r="BSL115" s="50"/>
      <c r="BSM115" s="49"/>
      <c r="BSN115" s="109"/>
      <c r="BSO115" s="52"/>
      <c r="BSP115" s="52"/>
      <c r="BSQ115" s="55"/>
      <c r="BSR115" s="55"/>
      <c r="BSS115" s="55"/>
      <c r="BST115" s="51"/>
      <c r="BSU115" s="51"/>
      <c r="BSV115" s="51"/>
      <c r="BSW115" s="56"/>
      <c r="BSX115" s="57"/>
      <c r="BSY115" s="57"/>
      <c r="BSZ115" s="58"/>
      <c r="BTA115" s="49"/>
      <c r="BTB115" s="50"/>
      <c r="BTC115" s="49"/>
      <c r="BTD115" s="109"/>
      <c r="BTE115" s="52"/>
      <c r="BTF115" s="52"/>
      <c r="BTG115" s="55"/>
      <c r="BTH115" s="55"/>
      <c r="BTI115" s="55"/>
      <c r="BTJ115" s="51"/>
      <c r="BTK115" s="51"/>
      <c r="BTL115" s="51"/>
      <c r="BTM115" s="56"/>
      <c r="BTN115" s="57"/>
      <c r="BTO115" s="57"/>
      <c r="BTP115" s="58"/>
      <c r="BTQ115" s="49"/>
      <c r="BTR115" s="50"/>
      <c r="BTS115" s="49"/>
      <c r="BTT115" s="109"/>
      <c r="BTU115" s="52"/>
      <c r="BTV115" s="52"/>
      <c r="BTW115" s="55"/>
      <c r="BTX115" s="55"/>
      <c r="BTY115" s="55"/>
      <c r="BTZ115" s="51"/>
      <c r="BUA115" s="51"/>
      <c r="BUB115" s="51"/>
      <c r="BUC115" s="56"/>
      <c r="BUD115" s="57"/>
      <c r="BUE115" s="57"/>
      <c r="BUF115" s="58"/>
      <c r="BUG115" s="49"/>
      <c r="BUH115" s="50"/>
      <c r="BUI115" s="49"/>
      <c r="BUJ115" s="109"/>
      <c r="BUK115" s="52"/>
      <c r="BUL115" s="52"/>
      <c r="BUM115" s="55"/>
      <c r="BUN115" s="55"/>
      <c r="BUO115" s="55"/>
      <c r="BUP115" s="51"/>
      <c r="BUQ115" s="51"/>
      <c r="BUR115" s="51"/>
      <c r="BUS115" s="56"/>
      <c r="BUT115" s="57"/>
      <c r="BUU115" s="57"/>
      <c r="BUV115" s="58"/>
      <c r="BUW115" s="49"/>
      <c r="BUX115" s="50"/>
      <c r="BUY115" s="49"/>
      <c r="BUZ115" s="109"/>
      <c r="BVA115" s="52"/>
      <c r="BVB115" s="52"/>
      <c r="BVC115" s="55"/>
      <c r="BVD115" s="55"/>
      <c r="BVE115" s="55"/>
      <c r="BVF115" s="51"/>
      <c r="BVG115" s="51"/>
      <c r="BVH115" s="51"/>
      <c r="BVI115" s="56"/>
      <c r="BVJ115" s="57"/>
      <c r="BVK115" s="57"/>
      <c r="BVL115" s="58"/>
      <c r="BVM115" s="49"/>
      <c r="BVN115" s="50"/>
      <c r="BVO115" s="49"/>
      <c r="BVP115" s="109"/>
      <c r="BVQ115" s="52"/>
      <c r="BVR115" s="52"/>
      <c r="BVS115" s="55"/>
      <c r="BVT115" s="55"/>
      <c r="BVU115" s="55"/>
      <c r="BVV115" s="51"/>
      <c r="BVW115" s="51"/>
      <c r="BVX115" s="51"/>
      <c r="BVY115" s="56"/>
      <c r="BVZ115" s="57"/>
      <c r="BWA115" s="57"/>
      <c r="BWB115" s="58"/>
      <c r="BWC115" s="49"/>
      <c r="BWD115" s="50"/>
      <c r="BWE115" s="49"/>
      <c r="BWF115" s="109"/>
      <c r="BWG115" s="52"/>
      <c r="BWH115" s="52"/>
      <c r="BWI115" s="55"/>
      <c r="BWJ115" s="55"/>
      <c r="BWK115" s="55"/>
      <c r="BWL115" s="51"/>
      <c r="BWM115" s="51"/>
      <c r="BWN115" s="51"/>
      <c r="BWO115" s="56"/>
      <c r="BWP115" s="57"/>
      <c r="BWQ115" s="57"/>
      <c r="BWR115" s="58"/>
      <c r="BWS115" s="49"/>
      <c r="BWT115" s="50"/>
      <c r="BWU115" s="49"/>
      <c r="BWV115" s="109"/>
      <c r="BWW115" s="52"/>
      <c r="BWX115" s="52"/>
      <c r="BWY115" s="55"/>
      <c r="BWZ115" s="55"/>
      <c r="BXA115" s="55"/>
      <c r="BXB115" s="51"/>
      <c r="BXC115" s="51"/>
      <c r="BXD115" s="51"/>
      <c r="BXE115" s="56"/>
      <c r="BXF115" s="57"/>
      <c r="BXG115" s="57"/>
      <c r="BXH115" s="58"/>
      <c r="BXI115" s="49"/>
      <c r="BXJ115" s="50"/>
      <c r="BXK115" s="49"/>
      <c r="BXL115" s="109"/>
      <c r="BXM115" s="52"/>
      <c r="BXN115" s="52"/>
      <c r="BXO115" s="55"/>
      <c r="BXP115" s="55"/>
      <c r="BXQ115" s="55"/>
      <c r="BXR115" s="51"/>
      <c r="BXS115" s="51"/>
      <c r="BXT115" s="51"/>
      <c r="BXU115" s="56"/>
      <c r="BXV115" s="57"/>
      <c r="BXW115" s="57"/>
      <c r="BXX115" s="58"/>
      <c r="BXY115" s="49"/>
      <c r="BXZ115" s="50"/>
      <c r="BYA115" s="49"/>
      <c r="BYB115" s="109"/>
      <c r="BYC115" s="52"/>
      <c r="BYD115" s="52"/>
      <c r="BYE115" s="55"/>
      <c r="BYF115" s="55"/>
      <c r="BYG115" s="55"/>
      <c r="BYH115" s="51"/>
      <c r="BYI115" s="51"/>
      <c r="BYJ115" s="51"/>
      <c r="BYK115" s="56"/>
      <c r="BYL115" s="57"/>
      <c r="BYM115" s="57"/>
      <c r="BYN115" s="58"/>
      <c r="BYO115" s="49"/>
      <c r="BYP115" s="50"/>
      <c r="BYQ115" s="49"/>
      <c r="BYR115" s="109"/>
      <c r="BYS115" s="52"/>
      <c r="BYT115" s="52"/>
      <c r="BYU115" s="55"/>
      <c r="BYV115" s="55"/>
      <c r="BYW115" s="55"/>
      <c r="BYX115" s="51"/>
      <c r="BYY115" s="51"/>
      <c r="BYZ115" s="51"/>
      <c r="BZA115" s="56"/>
      <c r="BZB115" s="57"/>
      <c r="BZC115" s="57"/>
      <c r="BZD115" s="58"/>
      <c r="BZE115" s="49"/>
      <c r="BZF115" s="50"/>
      <c r="BZG115" s="49"/>
      <c r="BZH115" s="109"/>
      <c r="BZI115" s="52"/>
      <c r="BZJ115" s="52"/>
      <c r="BZK115" s="55"/>
      <c r="BZL115" s="55"/>
      <c r="BZM115" s="55"/>
      <c r="BZN115" s="51"/>
      <c r="BZO115" s="51"/>
      <c r="BZP115" s="51"/>
      <c r="BZQ115" s="56"/>
      <c r="BZR115" s="57"/>
      <c r="BZS115" s="57"/>
      <c r="BZT115" s="58"/>
      <c r="BZU115" s="49"/>
      <c r="BZV115" s="50"/>
      <c r="BZW115" s="49"/>
      <c r="BZX115" s="109"/>
      <c r="BZY115" s="52"/>
      <c r="BZZ115" s="52"/>
      <c r="CAA115" s="55"/>
      <c r="CAB115" s="55"/>
      <c r="CAC115" s="55"/>
      <c r="CAD115" s="51"/>
      <c r="CAE115" s="51"/>
      <c r="CAF115" s="51"/>
      <c r="CAG115" s="56"/>
      <c r="CAH115" s="57"/>
      <c r="CAI115" s="57"/>
      <c r="CAJ115" s="58"/>
      <c r="CAK115" s="49"/>
      <c r="CAL115" s="50"/>
      <c r="CAM115" s="49"/>
      <c r="CAN115" s="109"/>
      <c r="CAO115" s="52"/>
      <c r="CAP115" s="52"/>
      <c r="CAQ115" s="55"/>
      <c r="CAR115" s="55"/>
      <c r="CAS115" s="55"/>
      <c r="CAT115" s="51"/>
      <c r="CAU115" s="51"/>
      <c r="CAV115" s="51"/>
      <c r="CAW115" s="56"/>
      <c r="CAX115" s="57"/>
      <c r="CAY115" s="57"/>
      <c r="CAZ115" s="58"/>
      <c r="CBA115" s="49"/>
      <c r="CBB115" s="50"/>
      <c r="CBC115" s="49"/>
      <c r="CBD115" s="109"/>
      <c r="CBE115" s="52"/>
      <c r="CBF115" s="52"/>
      <c r="CBG115" s="55"/>
      <c r="CBH115" s="55"/>
      <c r="CBI115" s="55"/>
      <c r="CBJ115" s="51"/>
      <c r="CBK115" s="51"/>
      <c r="CBL115" s="51"/>
      <c r="CBM115" s="56"/>
      <c r="CBN115" s="57"/>
      <c r="CBO115" s="57"/>
      <c r="CBP115" s="58"/>
      <c r="CBQ115" s="49"/>
      <c r="CBR115" s="50"/>
      <c r="CBS115" s="49"/>
      <c r="CBT115" s="109"/>
      <c r="CBU115" s="52"/>
      <c r="CBV115" s="52"/>
      <c r="CBW115" s="55"/>
      <c r="CBX115" s="55"/>
      <c r="CBY115" s="55"/>
      <c r="CBZ115" s="51"/>
      <c r="CCA115" s="51"/>
      <c r="CCB115" s="51"/>
      <c r="CCC115" s="56"/>
      <c r="CCD115" s="57"/>
      <c r="CCE115" s="57"/>
      <c r="CCF115" s="58"/>
      <c r="CCG115" s="49"/>
      <c r="CCH115" s="50"/>
      <c r="CCI115" s="49"/>
      <c r="CCJ115" s="109"/>
      <c r="CCK115" s="52"/>
      <c r="CCL115" s="52"/>
      <c r="CCM115" s="55"/>
      <c r="CCN115" s="55"/>
      <c r="CCO115" s="55"/>
      <c r="CCP115" s="51"/>
      <c r="CCQ115" s="51"/>
      <c r="CCR115" s="51"/>
      <c r="CCS115" s="56"/>
      <c r="CCT115" s="57"/>
      <c r="CCU115" s="57"/>
      <c r="CCV115" s="58"/>
      <c r="CCW115" s="49"/>
      <c r="CCX115" s="50"/>
      <c r="CCY115" s="49"/>
      <c r="CCZ115" s="109"/>
      <c r="CDA115" s="52"/>
      <c r="CDB115" s="52"/>
      <c r="CDC115" s="55"/>
      <c r="CDD115" s="55"/>
      <c r="CDE115" s="55"/>
      <c r="CDF115" s="51"/>
      <c r="CDG115" s="51"/>
      <c r="CDH115" s="51"/>
      <c r="CDI115" s="56"/>
      <c r="CDJ115" s="57"/>
      <c r="CDK115" s="57"/>
      <c r="CDL115" s="58"/>
      <c r="CDM115" s="49"/>
      <c r="CDN115" s="50"/>
      <c r="CDO115" s="49"/>
      <c r="CDP115" s="109"/>
      <c r="CDQ115" s="52"/>
      <c r="CDR115" s="52"/>
      <c r="CDS115" s="55"/>
      <c r="CDT115" s="55"/>
      <c r="CDU115" s="55"/>
      <c r="CDV115" s="51"/>
      <c r="CDW115" s="51"/>
      <c r="CDX115" s="51"/>
      <c r="CDY115" s="56"/>
      <c r="CDZ115" s="57"/>
      <c r="CEA115" s="57"/>
      <c r="CEB115" s="58"/>
      <c r="CEC115" s="49"/>
      <c r="CED115" s="50"/>
      <c r="CEE115" s="49"/>
      <c r="CEF115" s="109"/>
      <c r="CEG115" s="52"/>
      <c r="CEH115" s="52"/>
      <c r="CEI115" s="55"/>
      <c r="CEJ115" s="55"/>
      <c r="CEK115" s="55"/>
      <c r="CEL115" s="51"/>
      <c r="CEM115" s="51"/>
      <c r="CEN115" s="51"/>
      <c r="CEO115" s="56"/>
      <c r="CEP115" s="57"/>
      <c r="CEQ115" s="57"/>
      <c r="CER115" s="58"/>
      <c r="CES115" s="49"/>
      <c r="CET115" s="50"/>
      <c r="CEU115" s="49"/>
      <c r="CEV115" s="109"/>
      <c r="CEW115" s="52"/>
      <c r="CEX115" s="52"/>
      <c r="CEY115" s="55"/>
      <c r="CEZ115" s="55"/>
      <c r="CFA115" s="55"/>
      <c r="CFB115" s="51"/>
      <c r="CFC115" s="51"/>
      <c r="CFD115" s="51"/>
      <c r="CFE115" s="56"/>
      <c r="CFF115" s="57"/>
      <c r="CFG115" s="57"/>
      <c r="CFH115" s="58"/>
      <c r="CFI115" s="49"/>
      <c r="CFJ115" s="50"/>
      <c r="CFK115" s="49"/>
      <c r="CFL115" s="109"/>
      <c r="CFM115" s="52"/>
      <c r="CFN115" s="52"/>
      <c r="CFO115" s="55"/>
      <c r="CFP115" s="55"/>
      <c r="CFQ115" s="55"/>
      <c r="CFR115" s="51"/>
      <c r="CFS115" s="51"/>
      <c r="CFT115" s="51"/>
      <c r="CFU115" s="56"/>
      <c r="CFV115" s="57"/>
      <c r="CFW115" s="57"/>
      <c r="CFX115" s="58"/>
      <c r="CFY115" s="49"/>
      <c r="CFZ115" s="50"/>
      <c r="CGA115" s="49"/>
      <c r="CGB115" s="109"/>
      <c r="CGC115" s="52"/>
      <c r="CGD115" s="52"/>
      <c r="CGE115" s="55"/>
      <c r="CGF115" s="55"/>
      <c r="CGG115" s="55"/>
      <c r="CGH115" s="51"/>
      <c r="CGI115" s="51"/>
      <c r="CGJ115" s="51"/>
      <c r="CGK115" s="56"/>
      <c r="CGL115" s="57"/>
      <c r="CGM115" s="57"/>
      <c r="CGN115" s="58"/>
      <c r="CGO115" s="49"/>
      <c r="CGP115" s="50"/>
      <c r="CGQ115" s="49"/>
      <c r="CGR115" s="109"/>
      <c r="CGS115" s="52"/>
      <c r="CGT115" s="52"/>
      <c r="CGU115" s="55"/>
      <c r="CGV115" s="55"/>
      <c r="CGW115" s="55"/>
      <c r="CGX115" s="51"/>
      <c r="CGY115" s="51"/>
      <c r="CGZ115" s="51"/>
      <c r="CHA115" s="56"/>
      <c r="CHB115" s="57"/>
      <c r="CHC115" s="57"/>
      <c r="CHD115" s="58"/>
      <c r="CHE115" s="49"/>
      <c r="CHF115" s="50"/>
      <c r="CHG115" s="49"/>
      <c r="CHH115" s="109"/>
      <c r="CHI115" s="52"/>
      <c r="CHJ115" s="52"/>
      <c r="CHK115" s="55"/>
      <c r="CHL115" s="55"/>
      <c r="CHM115" s="55"/>
      <c r="CHN115" s="51"/>
      <c r="CHO115" s="51"/>
      <c r="CHP115" s="51"/>
      <c r="CHQ115" s="56"/>
      <c r="CHR115" s="57"/>
      <c r="CHS115" s="57"/>
      <c r="CHT115" s="58"/>
      <c r="CHU115" s="49"/>
      <c r="CHV115" s="50"/>
      <c r="CHW115" s="49"/>
      <c r="CHX115" s="109"/>
      <c r="CHY115" s="52"/>
      <c r="CHZ115" s="52"/>
      <c r="CIA115" s="55"/>
      <c r="CIB115" s="55"/>
      <c r="CIC115" s="55"/>
      <c r="CID115" s="51"/>
      <c r="CIE115" s="51"/>
      <c r="CIF115" s="51"/>
      <c r="CIG115" s="56"/>
      <c r="CIH115" s="57"/>
      <c r="CII115" s="57"/>
      <c r="CIJ115" s="58"/>
      <c r="CIK115" s="49"/>
      <c r="CIL115" s="50"/>
      <c r="CIM115" s="49"/>
      <c r="CIN115" s="109"/>
      <c r="CIO115" s="52"/>
      <c r="CIP115" s="52"/>
      <c r="CIQ115" s="55"/>
      <c r="CIR115" s="55"/>
      <c r="CIS115" s="55"/>
      <c r="CIT115" s="51"/>
      <c r="CIU115" s="51"/>
      <c r="CIV115" s="51"/>
      <c r="CIW115" s="56"/>
      <c r="CIX115" s="57"/>
      <c r="CIY115" s="57"/>
      <c r="CIZ115" s="58"/>
      <c r="CJA115" s="49"/>
      <c r="CJB115" s="50"/>
      <c r="CJC115" s="49"/>
      <c r="CJD115" s="109"/>
      <c r="CJE115" s="52"/>
      <c r="CJF115" s="52"/>
      <c r="CJG115" s="55"/>
      <c r="CJH115" s="55"/>
      <c r="CJI115" s="55"/>
      <c r="CJJ115" s="51"/>
      <c r="CJK115" s="51"/>
      <c r="CJL115" s="51"/>
      <c r="CJM115" s="56"/>
      <c r="CJN115" s="57"/>
      <c r="CJO115" s="57"/>
      <c r="CJP115" s="58"/>
      <c r="CJQ115" s="49"/>
      <c r="CJR115" s="50"/>
      <c r="CJS115" s="49"/>
      <c r="CJT115" s="109"/>
      <c r="CJU115" s="52"/>
      <c r="CJV115" s="52"/>
      <c r="CJW115" s="55"/>
      <c r="CJX115" s="55"/>
      <c r="CJY115" s="55"/>
      <c r="CJZ115" s="51"/>
      <c r="CKA115" s="51"/>
      <c r="CKB115" s="51"/>
      <c r="CKC115" s="56"/>
      <c r="CKD115" s="57"/>
      <c r="CKE115" s="57"/>
      <c r="CKF115" s="58"/>
      <c r="CKG115" s="49"/>
      <c r="CKH115" s="50"/>
      <c r="CKI115" s="49"/>
      <c r="CKJ115" s="109"/>
      <c r="CKK115" s="52"/>
      <c r="CKL115" s="52"/>
      <c r="CKM115" s="55"/>
      <c r="CKN115" s="55"/>
      <c r="CKO115" s="55"/>
      <c r="CKP115" s="51"/>
      <c r="CKQ115" s="51"/>
      <c r="CKR115" s="51"/>
      <c r="CKS115" s="56"/>
      <c r="CKT115" s="57"/>
      <c r="CKU115" s="57"/>
      <c r="CKV115" s="58"/>
      <c r="CKW115" s="49"/>
      <c r="CKX115" s="50"/>
      <c r="CKY115" s="49"/>
      <c r="CKZ115" s="109"/>
      <c r="CLA115" s="52"/>
      <c r="CLB115" s="52"/>
      <c r="CLC115" s="55"/>
      <c r="CLD115" s="55"/>
      <c r="CLE115" s="55"/>
      <c r="CLF115" s="51"/>
      <c r="CLG115" s="51"/>
      <c r="CLH115" s="51"/>
      <c r="CLI115" s="56"/>
      <c r="CLJ115" s="57"/>
      <c r="CLK115" s="57"/>
      <c r="CLL115" s="58"/>
      <c r="CLM115" s="49"/>
      <c r="CLN115" s="50"/>
      <c r="CLO115" s="49"/>
      <c r="CLP115" s="109"/>
      <c r="CLQ115" s="52"/>
      <c r="CLR115" s="52"/>
      <c r="CLS115" s="55"/>
      <c r="CLT115" s="55"/>
      <c r="CLU115" s="55"/>
      <c r="CLV115" s="51"/>
      <c r="CLW115" s="51"/>
      <c r="CLX115" s="51"/>
      <c r="CLY115" s="56"/>
      <c r="CLZ115" s="57"/>
      <c r="CMA115" s="57"/>
      <c r="CMB115" s="58"/>
      <c r="CMC115" s="49"/>
      <c r="CMD115" s="50"/>
      <c r="CME115" s="49"/>
      <c r="CMF115" s="109"/>
      <c r="CMG115" s="52"/>
      <c r="CMH115" s="52"/>
      <c r="CMI115" s="55"/>
      <c r="CMJ115" s="55"/>
      <c r="CMK115" s="55"/>
      <c r="CML115" s="51"/>
      <c r="CMM115" s="51"/>
      <c r="CMN115" s="51"/>
      <c r="CMO115" s="56"/>
      <c r="CMP115" s="57"/>
      <c r="CMQ115" s="57"/>
      <c r="CMR115" s="58"/>
      <c r="CMS115" s="49"/>
      <c r="CMT115" s="50"/>
      <c r="CMU115" s="49"/>
      <c r="CMV115" s="109"/>
      <c r="CMW115" s="52"/>
      <c r="CMX115" s="52"/>
      <c r="CMY115" s="55"/>
      <c r="CMZ115" s="55"/>
      <c r="CNA115" s="55"/>
      <c r="CNB115" s="51"/>
      <c r="CNC115" s="51"/>
      <c r="CND115" s="51"/>
      <c r="CNE115" s="56"/>
      <c r="CNF115" s="57"/>
      <c r="CNG115" s="57"/>
      <c r="CNH115" s="58"/>
      <c r="CNI115" s="49"/>
      <c r="CNJ115" s="50"/>
      <c r="CNK115" s="49"/>
      <c r="CNL115" s="109"/>
      <c r="CNM115" s="52"/>
      <c r="CNN115" s="52"/>
      <c r="CNO115" s="55"/>
      <c r="CNP115" s="55"/>
      <c r="CNQ115" s="55"/>
      <c r="CNR115" s="51"/>
      <c r="CNS115" s="51"/>
      <c r="CNT115" s="51"/>
      <c r="CNU115" s="56"/>
      <c r="CNV115" s="57"/>
      <c r="CNW115" s="57"/>
      <c r="CNX115" s="58"/>
      <c r="CNY115" s="49"/>
      <c r="CNZ115" s="50"/>
      <c r="COA115" s="49"/>
      <c r="COB115" s="109"/>
      <c r="COC115" s="52"/>
      <c r="COD115" s="52"/>
      <c r="COE115" s="55"/>
      <c r="COF115" s="55"/>
      <c r="COG115" s="55"/>
      <c r="COH115" s="51"/>
      <c r="COI115" s="51"/>
      <c r="COJ115" s="51"/>
      <c r="COK115" s="56"/>
      <c r="COL115" s="57"/>
      <c r="COM115" s="57"/>
      <c r="CON115" s="58"/>
      <c r="COO115" s="49"/>
      <c r="COP115" s="50"/>
      <c r="COQ115" s="49"/>
      <c r="COR115" s="109"/>
      <c r="COS115" s="52"/>
      <c r="COT115" s="52"/>
      <c r="COU115" s="55"/>
      <c r="COV115" s="55"/>
      <c r="COW115" s="55"/>
      <c r="COX115" s="51"/>
      <c r="COY115" s="51"/>
      <c r="COZ115" s="51"/>
      <c r="CPA115" s="56"/>
      <c r="CPB115" s="57"/>
      <c r="CPC115" s="57"/>
      <c r="CPD115" s="58"/>
      <c r="CPE115" s="49"/>
      <c r="CPF115" s="50"/>
      <c r="CPG115" s="49"/>
      <c r="CPH115" s="109"/>
      <c r="CPI115" s="52"/>
      <c r="CPJ115" s="52"/>
      <c r="CPK115" s="55"/>
      <c r="CPL115" s="55"/>
      <c r="CPM115" s="55"/>
      <c r="CPN115" s="51"/>
      <c r="CPO115" s="51"/>
      <c r="CPP115" s="51"/>
      <c r="CPQ115" s="56"/>
      <c r="CPR115" s="57"/>
      <c r="CPS115" s="57"/>
      <c r="CPT115" s="58"/>
      <c r="CPU115" s="49"/>
      <c r="CPV115" s="50"/>
      <c r="CPW115" s="49"/>
      <c r="CPX115" s="109"/>
      <c r="CPY115" s="52"/>
      <c r="CPZ115" s="52"/>
      <c r="CQA115" s="55"/>
      <c r="CQB115" s="55"/>
      <c r="CQC115" s="55"/>
      <c r="CQD115" s="51"/>
      <c r="CQE115" s="51"/>
      <c r="CQF115" s="51"/>
      <c r="CQG115" s="56"/>
      <c r="CQH115" s="57"/>
      <c r="CQI115" s="57"/>
      <c r="CQJ115" s="58"/>
      <c r="CQK115" s="49"/>
      <c r="CQL115" s="50"/>
      <c r="CQM115" s="49"/>
      <c r="CQN115" s="109"/>
      <c r="CQO115" s="52"/>
      <c r="CQP115" s="52"/>
      <c r="CQQ115" s="55"/>
      <c r="CQR115" s="55"/>
      <c r="CQS115" s="55"/>
      <c r="CQT115" s="51"/>
      <c r="CQU115" s="51"/>
      <c r="CQV115" s="51"/>
      <c r="CQW115" s="56"/>
      <c r="CQX115" s="57"/>
      <c r="CQY115" s="57"/>
      <c r="CQZ115" s="58"/>
      <c r="CRA115" s="49"/>
      <c r="CRB115" s="50"/>
      <c r="CRC115" s="49"/>
      <c r="CRD115" s="109"/>
      <c r="CRE115" s="52"/>
      <c r="CRF115" s="52"/>
      <c r="CRG115" s="55"/>
      <c r="CRH115" s="55"/>
      <c r="CRI115" s="55"/>
      <c r="CRJ115" s="51"/>
      <c r="CRK115" s="51"/>
      <c r="CRL115" s="51"/>
      <c r="CRM115" s="56"/>
      <c r="CRN115" s="57"/>
      <c r="CRO115" s="57"/>
      <c r="CRP115" s="58"/>
      <c r="CRQ115" s="49"/>
      <c r="CRR115" s="50"/>
      <c r="CRS115" s="49"/>
      <c r="CRT115" s="109"/>
      <c r="CRU115" s="52"/>
      <c r="CRV115" s="52"/>
      <c r="CRW115" s="55"/>
      <c r="CRX115" s="55"/>
      <c r="CRY115" s="55"/>
      <c r="CRZ115" s="51"/>
      <c r="CSA115" s="51"/>
      <c r="CSB115" s="51"/>
      <c r="CSC115" s="56"/>
      <c r="CSD115" s="57"/>
      <c r="CSE115" s="57"/>
      <c r="CSF115" s="58"/>
      <c r="CSG115" s="49"/>
      <c r="CSH115" s="50"/>
      <c r="CSI115" s="49"/>
      <c r="CSJ115" s="109"/>
      <c r="CSK115" s="52"/>
      <c r="CSL115" s="52"/>
      <c r="CSM115" s="55"/>
      <c r="CSN115" s="55"/>
      <c r="CSO115" s="55"/>
      <c r="CSP115" s="51"/>
      <c r="CSQ115" s="51"/>
      <c r="CSR115" s="51"/>
      <c r="CSS115" s="56"/>
      <c r="CST115" s="57"/>
      <c r="CSU115" s="57"/>
      <c r="CSV115" s="58"/>
      <c r="CSW115" s="49"/>
      <c r="CSX115" s="50"/>
      <c r="CSY115" s="49"/>
      <c r="CSZ115" s="109"/>
      <c r="CTA115" s="52"/>
      <c r="CTB115" s="52"/>
      <c r="CTC115" s="55"/>
      <c r="CTD115" s="55"/>
      <c r="CTE115" s="55"/>
      <c r="CTF115" s="51"/>
      <c r="CTG115" s="51"/>
      <c r="CTH115" s="51"/>
      <c r="CTI115" s="56"/>
      <c r="CTJ115" s="57"/>
      <c r="CTK115" s="57"/>
      <c r="CTL115" s="58"/>
      <c r="CTM115" s="49"/>
      <c r="CTN115" s="50"/>
      <c r="CTO115" s="49"/>
      <c r="CTP115" s="109"/>
      <c r="CTQ115" s="52"/>
      <c r="CTR115" s="52"/>
      <c r="CTS115" s="55"/>
      <c r="CTT115" s="55"/>
      <c r="CTU115" s="55"/>
      <c r="CTV115" s="51"/>
      <c r="CTW115" s="51"/>
      <c r="CTX115" s="51"/>
      <c r="CTY115" s="56"/>
      <c r="CTZ115" s="57"/>
      <c r="CUA115" s="57"/>
      <c r="CUB115" s="58"/>
      <c r="CUC115" s="49"/>
      <c r="CUD115" s="50"/>
      <c r="CUE115" s="49"/>
      <c r="CUF115" s="109"/>
      <c r="CUG115" s="52"/>
      <c r="CUH115" s="52"/>
      <c r="CUI115" s="55"/>
      <c r="CUJ115" s="55"/>
      <c r="CUK115" s="55"/>
      <c r="CUL115" s="51"/>
      <c r="CUM115" s="51"/>
      <c r="CUN115" s="51"/>
      <c r="CUO115" s="56"/>
      <c r="CUP115" s="57"/>
      <c r="CUQ115" s="57"/>
      <c r="CUR115" s="58"/>
      <c r="CUS115" s="49"/>
      <c r="CUT115" s="50"/>
      <c r="CUU115" s="49"/>
      <c r="CUV115" s="109"/>
      <c r="CUW115" s="52"/>
      <c r="CUX115" s="52"/>
      <c r="CUY115" s="55"/>
      <c r="CUZ115" s="55"/>
      <c r="CVA115" s="55"/>
      <c r="CVB115" s="51"/>
      <c r="CVC115" s="51"/>
      <c r="CVD115" s="51"/>
      <c r="CVE115" s="56"/>
      <c r="CVF115" s="57"/>
      <c r="CVG115" s="57"/>
      <c r="CVH115" s="58"/>
      <c r="CVI115" s="49"/>
      <c r="CVJ115" s="50"/>
      <c r="CVK115" s="49"/>
      <c r="CVL115" s="109"/>
      <c r="CVM115" s="52"/>
      <c r="CVN115" s="52"/>
      <c r="CVO115" s="55"/>
      <c r="CVP115" s="55"/>
      <c r="CVQ115" s="55"/>
      <c r="CVR115" s="51"/>
      <c r="CVS115" s="51"/>
      <c r="CVT115" s="51"/>
      <c r="CVU115" s="56"/>
      <c r="CVV115" s="57"/>
      <c r="CVW115" s="57"/>
      <c r="CVX115" s="58"/>
      <c r="CVY115" s="49"/>
      <c r="CVZ115" s="50"/>
      <c r="CWA115" s="49"/>
      <c r="CWB115" s="109"/>
      <c r="CWC115" s="52"/>
      <c r="CWD115" s="52"/>
      <c r="CWE115" s="55"/>
      <c r="CWF115" s="55"/>
      <c r="CWG115" s="55"/>
      <c r="CWH115" s="51"/>
      <c r="CWI115" s="51"/>
      <c r="CWJ115" s="51"/>
      <c r="CWK115" s="56"/>
      <c r="CWL115" s="57"/>
      <c r="CWM115" s="57"/>
      <c r="CWN115" s="58"/>
      <c r="CWO115" s="49"/>
      <c r="CWP115" s="50"/>
      <c r="CWQ115" s="49"/>
      <c r="CWR115" s="109"/>
      <c r="CWS115" s="52"/>
      <c r="CWT115" s="52"/>
      <c r="CWU115" s="55"/>
      <c r="CWV115" s="55"/>
      <c r="CWW115" s="55"/>
      <c r="CWX115" s="51"/>
      <c r="CWY115" s="51"/>
      <c r="CWZ115" s="51"/>
      <c r="CXA115" s="56"/>
      <c r="CXB115" s="57"/>
      <c r="CXC115" s="57"/>
      <c r="CXD115" s="58"/>
      <c r="CXE115" s="49"/>
      <c r="CXF115" s="50"/>
      <c r="CXG115" s="49"/>
      <c r="CXH115" s="109"/>
      <c r="CXI115" s="52"/>
      <c r="CXJ115" s="52"/>
      <c r="CXK115" s="55"/>
      <c r="CXL115" s="55"/>
      <c r="CXM115" s="55"/>
      <c r="CXN115" s="51"/>
      <c r="CXO115" s="51"/>
      <c r="CXP115" s="51"/>
      <c r="CXQ115" s="56"/>
      <c r="CXR115" s="57"/>
      <c r="CXS115" s="57"/>
      <c r="CXT115" s="58"/>
      <c r="CXU115" s="49"/>
      <c r="CXV115" s="50"/>
      <c r="CXW115" s="49"/>
      <c r="CXX115" s="109"/>
      <c r="CXY115" s="52"/>
      <c r="CXZ115" s="52"/>
      <c r="CYA115" s="55"/>
      <c r="CYB115" s="55"/>
      <c r="CYC115" s="55"/>
      <c r="CYD115" s="51"/>
      <c r="CYE115" s="51"/>
      <c r="CYF115" s="51"/>
      <c r="CYG115" s="56"/>
      <c r="CYH115" s="57"/>
      <c r="CYI115" s="57"/>
      <c r="CYJ115" s="58"/>
      <c r="CYK115" s="49"/>
      <c r="CYL115" s="50"/>
      <c r="CYM115" s="49"/>
      <c r="CYN115" s="109"/>
      <c r="CYO115" s="52"/>
      <c r="CYP115" s="52"/>
      <c r="CYQ115" s="55"/>
      <c r="CYR115" s="55"/>
      <c r="CYS115" s="55"/>
      <c r="CYT115" s="51"/>
      <c r="CYU115" s="51"/>
      <c r="CYV115" s="51"/>
      <c r="CYW115" s="56"/>
      <c r="CYX115" s="57"/>
      <c r="CYY115" s="57"/>
      <c r="CYZ115" s="58"/>
      <c r="CZA115" s="49"/>
      <c r="CZB115" s="50"/>
      <c r="CZC115" s="49"/>
      <c r="CZD115" s="109"/>
      <c r="CZE115" s="52"/>
      <c r="CZF115" s="52"/>
      <c r="CZG115" s="55"/>
      <c r="CZH115" s="55"/>
      <c r="CZI115" s="55"/>
      <c r="CZJ115" s="51"/>
      <c r="CZK115" s="51"/>
      <c r="CZL115" s="51"/>
      <c r="CZM115" s="56"/>
      <c r="CZN115" s="57"/>
      <c r="CZO115" s="57"/>
      <c r="CZP115" s="58"/>
      <c r="CZQ115" s="49"/>
      <c r="CZR115" s="50"/>
      <c r="CZS115" s="49"/>
      <c r="CZT115" s="109"/>
      <c r="CZU115" s="52"/>
      <c r="CZV115" s="52"/>
      <c r="CZW115" s="55"/>
      <c r="CZX115" s="55"/>
      <c r="CZY115" s="55"/>
      <c r="CZZ115" s="51"/>
      <c r="DAA115" s="51"/>
      <c r="DAB115" s="51"/>
      <c r="DAC115" s="56"/>
      <c r="DAD115" s="57"/>
      <c r="DAE115" s="57"/>
      <c r="DAF115" s="58"/>
      <c r="DAG115" s="49"/>
      <c r="DAH115" s="50"/>
      <c r="DAI115" s="49"/>
      <c r="DAJ115" s="109"/>
      <c r="DAK115" s="52"/>
      <c r="DAL115" s="52"/>
      <c r="DAM115" s="55"/>
      <c r="DAN115" s="55"/>
      <c r="DAO115" s="55"/>
      <c r="DAP115" s="51"/>
      <c r="DAQ115" s="51"/>
      <c r="DAR115" s="51"/>
      <c r="DAS115" s="56"/>
      <c r="DAT115" s="57"/>
      <c r="DAU115" s="57"/>
      <c r="DAV115" s="58"/>
      <c r="DAW115" s="49"/>
      <c r="DAX115" s="50"/>
      <c r="DAY115" s="49"/>
      <c r="DAZ115" s="109"/>
      <c r="DBA115" s="52"/>
      <c r="DBB115" s="52"/>
      <c r="DBC115" s="55"/>
      <c r="DBD115" s="55"/>
      <c r="DBE115" s="55"/>
      <c r="DBF115" s="51"/>
      <c r="DBG115" s="51"/>
      <c r="DBH115" s="51"/>
      <c r="DBI115" s="56"/>
      <c r="DBJ115" s="57"/>
      <c r="DBK115" s="57"/>
      <c r="DBL115" s="58"/>
      <c r="DBM115" s="49"/>
      <c r="DBN115" s="50"/>
      <c r="DBO115" s="49"/>
      <c r="DBP115" s="109"/>
      <c r="DBQ115" s="52"/>
      <c r="DBR115" s="52"/>
      <c r="DBS115" s="55"/>
      <c r="DBT115" s="55"/>
      <c r="DBU115" s="55"/>
      <c r="DBV115" s="51"/>
      <c r="DBW115" s="51"/>
      <c r="DBX115" s="51"/>
      <c r="DBY115" s="56"/>
      <c r="DBZ115" s="57"/>
      <c r="DCA115" s="57"/>
      <c r="DCB115" s="58"/>
      <c r="DCC115" s="49"/>
      <c r="DCD115" s="50"/>
      <c r="DCE115" s="49"/>
      <c r="DCF115" s="109"/>
      <c r="DCG115" s="52"/>
      <c r="DCH115" s="52"/>
      <c r="DCI115" s="55"/>
      <c r="DCJ115" s="55"/>
      <c r="DCK115" s="55"/>
      <c r="DCL115" s="51"/>
      <c r="DCM115" s="51"/>
      <c r="DCN115" s="51"/>
      <c r="DCO115" s="56"/>
      <c r="DCP115" s="57"/>
      <c r="DCQ115" s="57"/>
      <c r="DCR115" s="58"/>
      <c r="DCS115" s="49"/>
      <c r="DCT115" s="50"/>
      <c r="DCU115" s="49"/>
      <c r="DCV115" s="109"/>
      <c r="DCW115" s="52"/>
      <c r="DCX115" s="52"/>
      <c r="DCY115" s="55"/>
      <c r="DCZ115" s="55"/>
      <c r="DDA115" s="55"/>
      <c r="DDB115" s="51"/>
      <c r="DDC115" s="51"/>
      <c r="DDD115" s="51"/>
      <c r="DDE115" s="56"/>
      <c r="DDF115" s="57"/>
      <c r="DDG115" s="57"/>
      <c r="DDH115" s="58"/>
      <c r="DDI115" s="49"/>
      <c r="DDJ115" s="50"/>
      <c r="DDK115" s="49"/>
      <c r="DDL115" s="109"/>
      <c r="DDM115" s="52"/>
      <c r="DDN115" s="52"/>
      <c r="DDO115" s="55"/>
      <c r="DDP115" s="55"/>
      <c r="DDQ115" s="55"/>
      <c r="DDR115" s="51"/>
      <c r="DDS115" s="51"/>
      <c r="DDT115" s="51"/>
      <c r="DDU115" s="56"/>
      <c r="DDV115" s="57"/>
      <c r="DDW115" s="57"/>
      <c r="DDX115" s="58"/>
      <c r="DDY115" s="49"/>
      <c r="DDZ115" s="50"/>
      <c r="DEA115" s="49"/>
      <c r="DEB115" s="109"/>
      <c r="DEC115" s="52"/>
      <c r="DED115" s="52"/>
      <c r="DEE115" s="55"/>
      <c r="DEF115" s="55"/>
      <c r="DEG115" s="55"/>
      <c r="DEH115" s="51"/>
      <c r="DEI115" s="51"/>
      <c r="DEJ115" s="51"/>
      <c r="DEK115" s="56"/>
      <c r="DEL115" s="57"/>
      <c r="DEM115" s="57"/>
      <c r="DEN115" s="58"/>
      <c r="DEO115" s="49"/>
      <c r="DEP115" s="50"/>
      <c r="DEQ115" s="49"/>
      <c r="DER115" s="109"/>
      <c r="DES115" s="52"/>
      <c r="DET115" s="52"/>
      <c r="DEU115" s="55"/>
      <c r="DEV115" s="55"/>
      <c r="DEW115" s="55"/>
      <c r="DEX115" s="51"/>
      <c r="DEY115" s="51"/>
      <c r="DEZ115" s="51"/>
      <c r="DFA115" s="56"/>
      <c r="DFB115" s="57"/>
      <c r="DFC115" s="57"/>
      <c r="DFD115" s="58"/>
      <c r="DFE115" s="49"/>
      <c r="DFF115" s="50"/>
      <c r="DFG115" s="49"/>
      <c r="DFH115" s="109"/>
      <c r="DFI115" s="52"/>
      <c r="DFJ115" s="52"/>
      <c r="DFK115" s="55"/>
      <c r="DFL115" s="55"/>
      <c r="DFM115" s="55"/>
      <c r="DFN115" s="51"/>
      <c r="DFO115" s="51"/>
      <c r="DFP115" s="51"/>
      <c r="DFQ115" s="56"/>
      <c r="DFR115" s="57"/>
      <c r="DFS115" s="57"/>
      <c r="DFT115" s="58"/>
      <c r="DFU115" s="49"/>
      <c r="DFV115" s="50"/>
      <c r="DFW115" s="49"/>
      <c r="DFX115" s="109"/>
      <c r="DFY115" s="52"/>
      <c r="DFZ115" s="52"/>
      <c r="DGA115" s="55"/>
      <c r="DGB115" s="55"/>
      <c r="DGC115" s="55"/>
      <c r="DGD115" s="51"/>
      <c r="DGE115" s="51"/>
      <c r="DGF115" s="51"/>
      <c r="DGG115" s="56"/>
      <c r="DGH115" s="57"/>
      <c r="DGI115" s="57"/>
      <c r="DGJ115" s="58"/>
      <c r="DGK115" s="49"/>
      <c r="DGL115" s="50"/>
      <c r="DGM115" s="49"/>
      <c r="DGN115" s="109"/>
      <c r="DGO115" s="52"/>
      <c r="DGP115" s="52"/>
      <c r="DGQ115" s="55"/>
      <c r="DGR115" s="55"/>
      <c r="DGS115" s="55"/>
      <c r="DGT115" s="51"/>
      <c r="DGU115" s="51"/>
      <c r="DGV115" s="51"/>
      <c r="DGW115" s="56"/>
      <c r="DGX115" s="57"/>
      <c r="DGY115" s="57"/>
      <c r="DGZ115" s="58"/>
      <c r="DHA115" s="49"/>
      <c r="DHB115" s="50"/>
      <c r="DHC115" s="49"/>
      <c r="DHD115" s="109"/>
      <c r="DHE115" s="52"/>
      <c r="DHF115" s="52"/>
      <c r="DHG115" s="55"/>
      <c r="DHH115" s="55"/>
      <c r="DHI115" s="55"/>
      <c r="DHJ115" s="51"/>
      <c r="DHK115" s="51"/>
      <c r="DHL115" s="51"/>
      <c r="DHM115" s="56"/>
      <c r="DHN115" s="57"/>
      <c r="DHO115" s="57"/>
      <c r="DHP115" s="58"/>
      <c r="DHQ115" s="49"/>
      <c r="DHR115" s="50"/>
      <c r="DHS115" s="49"/>
      <c r="DHT115" s="109"/>
      <c r="DHU115" s="52"/>
      <c r="DHV115" s="52"/>
      <c r="DHW115" s="55"/>
      <c r="DHX115" s="55"/>
      <c r="DHY115" s="55"/>
      <c r="DHZ115" s="51"/>
      <c r="DIA115" s="51"/>
      <c r="DIB115" s="51"/>
      <c r="DIC115" s="56"/>
      <c r="DID115" s="57"/>
      <c r="DIE115" s="57"/>
      <c r="DIF115" s="58"/>
      <c r="DIG115" s="49"/>
      <c r="DIH115" s="50"/>
      <c r="DII115" s="49"/>
      <c r="DIJ115" s="109"/>
      <c r="DIK115" s="52"/>
      <c r="DIL115" s="52"/>
      <c r="DIM115" s="55"/>
      <c r="DIN115" s="55"/>
      <c r="DIO115" s="55"/>
      <c r="DIP115" s="51"/>
      <c r="DIQ115" s="51"/>
      <c r="DIR115" s="51"/>
      <c r="DIS115" s="56"/>
      <c r="DIT115" s="57"/>
      <c r="DIU115" s="57"/>
      <c r="DIV115" s="58"/>
      <c r="DIW115" s="49"/>
      <c r="DIX115" s="50"/>
      <c r="DIY115" s="49"/>
      <c r="DIZ115" s="109"/>
      <c r="DJA115" s="52"/>
      <c r="DJB115" s="52"/>
      <c r="DJC115" s="55"/>
      <c r="DJD115" s="55"/>
      <c r="DJE115" s="55"/>
      <c r="DJF115" s="51"/>
      <c r="DJG115" s="51"/>
      <c r="DJH115" s="51"/>
      <c r="DJI115" s="56"/>
      <c r="DJJ115" s="57"/>
      <c r="DJK115" s="57"/>
      <c r="DJL115" s="58"/>
      <c r="DJM115" s="49"/>
      <c r="DJN115" s="50"/>
      <c r="DJO115" s="49"/>
      <c r="DJP115" s="109"/>
      <c r="DJQ115" s="52"/>
      <c r="DJR115" s="52"/>
      <c r="DJS115" s="55"/>
      <c r="DJT115" s="55"/>
      <c r="DJU115" s="55"/>
      <c r="DJV115" s="51"/>
      <c r="DJW115" s="51"/>
      <c r="DJX115" s="51"/>
      <c r="DJY115" s="56"/>
      <c r="DJZ115" s="57"/>
      <c r="DKA115" s="57"/>
      <c r="DKB115" s="58"/>
      <c r="DKC115" s="49"/>
      <c r="DKD115" s="50"/>
      <c r="DKE115" s="49"/>
      <c r="DKF115" s="109"/>
      <c r="DKG115" s="52"/>
      <c r="DKH115" s="52"/>
      <c r="DKI115" s="55"/>
      <c r="DKJ115" s="55"/>
      <c r="DKK115" s="55"/>
      <c r="DKL115" s="51"/>
      <c r="DKM115" s="51"/>
      <c r="DKN115" s="51"/>
      <c r="DKO115" s="56"/>
      <c r="DKP115" s="57"/>
      <c r="DKQ115" s="57"/>
      <c r="DKR115" s="58"/>
      <c r="DKS115" s="49"/>
      <c r="DKT115" s="50"/>
      <c r="DKU115" s="49"/>
      <c r="DKV115" s="109"/>
      <c r="DKW115" s="52"/>
      <c r="DKX115" s="52"/>
      <c r="DKY115" s="55"/>
      <c r="DKZ115" s="55"/>
      <c r="DLA115" s="55"/>
      <c r="DLB115" s="51"/>
      <c r="DLC115" s="51"/>
      <c r="DLD115" s="51"/>
      <c r="DLE115" s="56"/>
      <c r="DLF115" s="57"/>
      <c r="DLG115" s="57"/>
      <c r="DLH115" s="58"/>
      <c r="DLI115" s="49"/>
      <c r="DLJ115" s="50"/>
      <c r="DLK115" s="49"/>
      <c r="DLL115" s="109"/>
      <c r="DLM115" s="52"/>
      <c r="DLN115" s="52"/>
      <c r="DLO115" s="55"/>
      <c r="DLP115" s="55"/>
      <c r="DLQ115" s="55"/>
      <c r="DLR115" s="51"/>
      <c r="DLS115" s="51"/>
      <c r="DLT115" s="51"/>
      <c r="DLU115" s="56"/>
      <c r="DLV115" s="57"/>
      <c r="DLW115" s="57"/>
      <c r="DLX115" s="58"/>
      <c r="DLY115" s="49"/>
      <c r="DLZ115" s="50"/>
      <c r="DMA115" s="49"/>
      <c r="DMB115" s="109"/>
      <c r="DMC115" s="52"/>
      <c r="DMD115" s="52"/>
      <c r="DME115" s="55"/>
      <c r="DMF115" s="55"/>
      <c r="DMG115" s="55"/>
      <c r="DMH115" s="51"/>
      <c r="DMI115" s="51"/>
      <c r="DMJ115" s="51"/>
      <c r="DMK115" s="56"/>
      <c r="DML115" s="57"/>
      <c r="DMM115" s="57"/>
      <c r="DMN115" s="58"/>
      <c r="DMO115" s="49"/>
      <c r="DMP115" s="50"/>
      <c r="DMQ115" s="49"/>
      <c r="DMR115" s="109"/>
      <c r="DMS115" s="52"/>
      <c r="DMT115" s="52"/>
      <c r="DMU115" s="55"/>
      <c r="DMV115" s="55"/>
      <c r="DMW115" s="55"/>
      <c r="DMX115" s="51"/>
      <c r="DMY115" s="51"/>
      <c r="DMZ115" s="51"/>
      <c r="DNA115" s="56"/>
      <c r="DNB115" s="57"/>
      <c r="DNC115" s="57"/>
      <c r="DND115" s="58"/>
      <c r="DNE115" s="49"/>
      <c r="DNF115" s="50"/>
      <c r="DNG115" s="49"/>
      <c r="DNH115" s="109"/>
      <c r="DNI115" s="52"/>
      <c r="DNJ115" s="52"/>
      <c r="DNK115" s="55"/>
      <c r="DNL115" s="55"/>
      <c r="DNM115" s="55"/>
      <c r="DNN115" s="51"/>
      <c r="DNO115" s="51"/>
      <c r="DNP115" s="51"/>
      <c r="DNQ115" s="56"/>
      <c r="DNR115" s="57"/>
      <c r="DNS115" s="57"/>
      <c r="DNT115" s="58"/>
      <c r="DNU115" s="49"/>
      <c r="DNV115" s="50"/>
      <c r="DNW115" s="49"/>
      <c r="DNX115" s="109"/>
      <c r="DNY115" s="52"/>
      <c r="DNZ115" s="52"/>
      <c r="DOA115" s="55"/>
      <c r="DOB115" s="55"/>
      <c r="DOC115" s="55"/>
      <c r="DOD115" s="51"/>
      <c r="DOE115" s="51"/>
      <c r="DOF115" s="51"/>
      <c r="DOG115" s="56"/>
      <c r="DOH115" s="57"/>
      <c r="DOI115" s="57"/>
      <c r="DOJ115" s="58"/>
      <c r="DOK115" s="49"/>
      <c r="DOL115" s="50"/>
      <c r="DOM115" s="49"/>
      <c r="DON115" s="109"/>
      <c r="DOO115" s="52"/>
      <c r="DOP115" s="52"/>
      <c r="DOQ115" s="55"/>
      <c r="DOR115" s="55"/>
      <c r="DOS115" s="55"/>
      <c r="DOT115" s="51"/>
      <c r="DOU115" s="51"/>
      <c r="DOV115" s="51"/>
      <c r="DOW115" s="56"/>
      <c r="DOX115" s="57"/>
      <c r="DOY115" s="57"/>
      <c r="DOZ115" s="58"/>
      <c r="DPA115" s="49"/>
      <c r="DPB115" s="50"/>
      <c r="DPC115" s="49"/>
      <c r="DPD115" s="109"/>
      <c r="DPE115" s="52"/>
      <c r="DPF115" s="52"/>
      <c r="DPG115" s="55"/>
      <c r="DPH115" s="55"/>
      <c r="DPI115" s="55"/>
      <c r="DPJ115" s="51"/>
      <c r="DPK115" s="51"/>
      <c r="DPL115" s="51"/>
      <c r="DPM115" s="56"/>
      <c r="DPN115" s="57"/>
      <c r="DPO115" s="57"/>
      <c r="DPP115" s="58"/>
      <c r="DPQ115" s="49"/>
      <c r="DPR115" s="50"/>
      <c r="DPS115" s="49"/>
      <c r="DPT115" s="109"/>
      <c r="DPU115" s="52"/>
      <c r="DPV115" s="52"/>
      <c r="DPW115" s="55"/>
      <c r="DPX115" s="55"/>
      <c r="DPY115" s="55"/>
      <c r="DPZ115" s="51"/>
      <c r="DQA115" s="51"/>
      <c r="DQB115" s="51"/>
      <c r="DQC115" s="56"/>
      <c r="DQD115" s="57"/>
      <c r="DQE115" s="57"/>
      <c r="DQF115" s="58"/>
      <c r="DQG115" s="49"/>
      <c r="DQH115" s="50"/>
      <c r="DQI115" s="49"/>
      <c r="DQJ115" s="109"/>
      <c r="DQK115" s="52"/>
      <c r="DQL115" s="52"/>
      <c r="DQM115" s="55"/>
      <c r="DQN115" s="55"/>
      <c r="DQO115" s="55"/>
      <c r="DQP115" s="51"/>
      <c r="DQQ115" s="51"/>
      <c r="DQR115" s="51"/>
      <c r="DQS115" s="56"/>
      <c r="DQT115" s="57"/>
      <c r="DQU115" s="57"/>
      <c r="DQV115" s="58"/>
      <c r="DQW115" s="49"/>
      <c r="DQX115" s="50"/>
      <c r="DQY115" s="49"/>
      <c r="DQZ115" s="109"/>
      <c r="DRA115" s="52"/>
      <c r="DRB115" s="52"/>
      <c r="DRC115" s="55"/>
      <c r="DRD115" s="55"/>
      <c r="DRE115" s="55"/>
      <c r="DRF115" s="51"/>
      <c r="DRG115" s="51"/>
      <c r="DRH115" s="51"/>
      <c r="DRI115" s="56"/>
      <c r="DRJ115" s="57"/>
      <c r="DRK115" s="57"/>
      <c r="DRL115" s="58"/>
      <c r="DRM115" s="49"/>
      <c r="DRN115" s="50"/>
      <c r="DRO115" s="49"/>
      <c r="DRP115" s="109"/>
      <c r="DRQ115" s="52"/>
      <c r="DRR115" s="52"/>
      <c r="DRS115" s="55"/>
      <c r="DRT115" s="55"/>
      <c r="DRU115" s="55"/>
      <c r="DRV115" s="51"/>
      <c r="DRW115" s="51"/>
      <c r="DRX115" s="51"/>
      <c r="DRY115" s="56"/>
      <c r="DRZ115" s="57"/>
      <c r="DSA115" s="57"/>
      <c r="DSB115" s="58"/>
      <c r="DSC115" s="49"/>
      <c r="DSD115" s="50"/>
      <c r="DSE115" s="49"/>
      <c r="DSF115" s="109"/>
      <c r="DSG115" s="52"/>
      <c r="DSH115" s="52"/>
      <c r="DSI115" s="55"/>
      <c r="DSJ115" s="55"/>
      <c r="DSK115" s="55"/>
      <c r="DSL115" s="51"/>
      <c r="DSM115" s="51"/>
      <c r="DSN115" s="51"/>
      <c r="DSO115" s="56"/>
      <c r="DSP115" s="57"/>
      <c r="DSQ115" s="57"/>
      <c r="DSR115" s="58"/>
      <c r="DSS115" s="49"/>
      <c r="DST115" s="50"/>
      <c r="DSU115" s="49"/>
      <c r="DSV115" s="109"/>
      <c r="DSW115" s="52"/>
      <c r="DSX115" s="52"/>
      <c r="DSY115" s="55"/>
      <c r="DSZ115" s="55"/>
      <c r="DTA115" s="55"/>
      <c r="DTB115" s="51"/>
      <c r="DTC115" s="51"/>
      <c r="DTD115" s="51"/>
      <c r="DTE115" s="56"/>
      <c r="DTF115" s="57"/>
      <c r="DTG115" s="57"/>
      <c r="DTH115" s="58"/>
      <c r="DTI115" s="49"/>
      <c r="DTJ115" s="50"/>
      <c r="DTK115" s="49"/>
      <c r="DTL115" s="109"/>
      <c r="DTM115" s="52"/>
      <c r="DTN115" s="52"/>
      <c r="DTO115" s="55"/>
      <c r="DTP115" s="55"/>
      <c r="DTQ115" s="55"/>
      <c r="DTR115" s="51"/>
      <c r="DTS115" s="51"/>
      <c r="DTT115" s="51"/>
      <c r="DTU115" s="56"/>
      <c r="DTV115" s="57"/>
      <c r="DTW115" s="57"/>
      <c r="DTX115" s="58"/>
      <c r="DTY115" s="49"/>
      <c r="DTZ115" s="50"/>
      <c r="DUA115" s="49"/>
      <c r="DUB115" s="109"/>
      <c r="DUC115" s="52"/>
      <c r="DUD115" s="52"/>
      <c r="DUE115" s="55"/>
      <c r="DUF115" s="55"/>
      <c r="DUG115" s="55"/>
      <c r="DUH115" s="51"/>
      <c r="DUI115" s="51"/>
      <c r="DUJ115" s="51"/>
      <c r="DUK115" s="56"/>
      <c r="DUL115" s="57"/>
      <c r="DUM115" s="57"/>
      <c r="DUN115" s="58"/>
      <c r="DUO115" s="49"/>
      <c r="DUP115" s="50"/>
      <c r="DUQ115" s="49"/>
      <c r="DUR115" s="109"/>
      <c r="DUS115" s="52"/>
      <c r="DUT115" s="52"/>
      <c r="DUU115" s="55"/>
      <c r="DUV115" s="55"/>
      <c r="DUW115" s="55"/>
      <c r="DUX115" s="51"/>
      <c r="DUY115" s="51"/>
      <c r="DUZ115" s="51"/>
      <c r="DVA115" s="56"/>
      <c r="DVB115" s="57"/>
      <c r="DVC115" s="57"/>
      <c r="DVD115" s="58"/>
      <c r="DVE115" s="49"/>
      <c r="DVF115" s="50"/>
      <c r="DVG115" s="49"/>
      <c r="DVH115" s="109"/>
      <c r="DVI115" s="52"/>
      <c r="DVJ115" s="52"/>
      <c r="DVK115" s="55"/>
      <c r="DVL115" s="55"/>
      <c r="DVM115" s="55"/>
      <c r="DVN115" s="51"/>
      <c r="DVO115" s="51"/>
      <c r="DVP115" s="51"/>
      <c r="DVQ115" s="56"/>
      <c r="DVR115" s="57"/>
      <c r="DVS115" s="57"/>
      <c r="DVT115" s="58"/>
      <c r="DVU115" s="49"/>
      <c r="DVV115" s="50"/>
      <c r="DVW115" s="49"/>
      <c r="DVX115" s="109"/>
      <c r="DVY115" s="52"/>
      <c r="DVZ115" s="52"/>
      <c r="DWA115" s="55"/>
      <c r="DWB115" s="55"/>
      <c r="DWC115" s="55"/>
      <c r="DWD115" s="51"/>
      <c r="DWE115" s="51"/>
      <c r="DWF115" s="51"/>
      <c r="DWG115" s="56"/>
      <c r="DWH115" s="57"/>
      <c r="DWI115" s="57"/>
      <c r="DWJ115" s="58"/>
      <c r="DWK115" s="49"/>
      <c r="DWL115" s="50"/>
      <c r="DWM115" s="49"/>
      <c r="DWN115" s="109"/>
      <c r="DWO115" s="52"/>
      <c r="DWP115" s="52"/>
      <c r="DWQ115" s="55"/>
      <c r="DWR115" s="55"/>
      <c r="DWS115" s="55"/>
      <c r="DWT115" s="51"/>
      <c r="DWU115" s="51"/>
      <c r="DWV115" s="51"/>
      <c r="DWW115" s="56"/>
      <c r="DWX115" s="57"/>
      <c r="DWY115" s="57"/>
      <c r="DWZ115" s="58"/>
      <c r="DXA115" s="49"/>
      <c r="DXB115" s="50"/>
      <c r="DXC115" s="49"/>
      <c r="DXD115" s="109"/>
      <c r="DXE115" s="52"/>
      <c r="DXF115" s="52"/>
      <c r="DXG115" s="55"/>
      <c r="DXH115" s="55"/>
      <c r="DXI115" s="55"/>
      <c r="DXJ115" s="51"/>
      <c r="DXK115" s="51"/>
      <c r="DXL115" s="51"/>
      <c r="DXM115" s="56"/>
      <c r="DXN115" s="57"/>
      <c r="DXO115" s="57"/>
      <c r="DXP115" s="58"/>
      <c r="DXQ115" s="49"/>
      <c r="DXR115" s="50"/>
      <c r="DXS115" s="49"/>
      <c r="DXT115" s="109"/>
      <c r="DXU115" s="52"/>
      <c r="DXV115" s="52"/>
      <c r="DXW115" s="55"/>
      <c r="DXX115" s="55"/>
      <c r="DXY115" s="55"/>
      <c r="DXZ115" s="51"/>
      <c r="DYA115" s="51"/>
      <c r="DYB115" s="51"/>
      <c r="DYC115" s="56"/>
      <c r="DYD115" s="57"/>
      <c r="DYE115" s="57"/>
      <c r="DYF115" s="58"/>
      <c r="DYG115" s="49"/>
      <c r="DYH115" s="50"/>
      <c r="DYI115" s="49"/>
      <c r="DYJ115" s="109"/>
      <c r="DYK115" s="52"/>
      <c r="DYL115" s="52"/>
      <c r="DYM115" s="55"/>
      <c r="DYN115" s="55"/>
      <c r="DYO115" s="55"/>
      <c r="DYP115" s="51"/>
      <c r="DYQ115" s="51"/>
      <c r="DYR115" s="51"/>
      <c r="DYS115" s="56"/>
      <c r="DYT115" s="57"/>
      <c r="DYU115" s="57"/>
      <c r="DYV115" s="58"/>
      <c r="DYW115" s="49"/>
      <c r="DYX115" s="50"/>
      <c r="DYY115" s="49"/>
      <c r="DYZ115" s="109"/>
      <c r="DZA115" s="52"/>
      <c r="DZB115" s="52"/>
      <c r="DZC115" s="55"/>
      <c r="DZD115" s="55"/>
      <c r="DZE115" s="55"/>
      <c r="DZF115" s="51"/>
      <c r="DZG115" s="51"/>
      <c r="DZH115" s="51"/>
      <c r="DZI115" s="56"/>
      <c r="DZJ115" s="57"/>
      <c r="DZK115" s="57"/>
      <c r="DZL115" s="58"/>
      <c r="DZM115" s="49"/>
      <c r="DZN115" s="50"/>
      <c r="DZO115" s="49"/>
      <c r="DZP115" s="109"/>
      <c r="DZQ115" s="52"/>
      <c r="DZR115" s="52"/>
      <c r="DZS115" s="55"/>
      <c r="DZT115" s="55"/>
      <c r="DZU115" s="55"/>
      <c r="DZV115" s="51"/>
      <c r="DZW115" s="51"/>
      <c r="DZX115" s="51"/>
      <c r="DZY115" s="56"/>
      <c r="DZZ115" s="57"/>
      <c r="EAA115" s="57"/>
      <c r="EAB115" s="58"/>
      <c r="EAC115" s="49"/>
      <c r="EAD115" s="50"/>
      <c r="EAE115" s="49"/>
      <c r="EAF115" s="109"/>
      <c r="EAG115" s="52"/>
      <c r="EAH115" s="52"/>
      <c r="EAI115" s="55"/>
      <c r="EAJ115" s="55"/>
      <c r="EAK115" s="55"/>
      <c r="EAL115" s="51"/>
      <c r="EAM115" s="51"/>
      <c r="EAN115" s="51"/>
      <c r="EAO115" s="56"/>
      <c r="EAP115" s="57"/>
      <c r="EAQ115" s="57"/>
      <c r="EAR115" s="58"/>
      <c r="EAS115" s="49"/>
      <c r="EAT115" s="50"/>
      <c r="EAU115" s="49"/>
      <c r="EAV115" s="109"/>
      <c r="EAW115" s="52"/>
      <c r="EAX115" s="52"/>
      <c r="EAY115" s="55"/>
      <c r="EAZ115" s="55"/>
      <c r="EBA115" s="55"/>
      <c r="EBB115" s="51"/>
      <c r="EBC115" s="51"/>
      <c r="EBD115" s="51"/>
      <c r="EBE115" s="56"/>
      <c r="EBF115" s="57"/>
      <c r="EBG115" s="57"/>
      <c r="EBH115" s="58"/>
      <c r="EBI115" s="49"/>
      <c r="EBJ115" s="50"/>
      <c r="EBK115" s="49"/>
      <c r="EBL115" s="109"/>
      <c r="EBM115" s="52"/>
      <c r="EBN115" s="52"/>
      <c r="EBO115" s="55"/>
      <c r="EBP115" s="55"/>
      <c r="EBQ115" s="55"/>
      <c r="EBR115" s="51"/>
      <c r="EBS115" s="51"/>
      <c r="EBT115" s="51"/>
      <c r="EBU115" s="56"/>
      <c r="EBV115" s="57"/>
      <c r="EBW115" s="57"/>
      <c r="EBX115" s="58"/>
      <c r="EBY115" s="49"/>
      <c r="EBZ115" s="50"/>
      <c r="ECA115" s="49"/>
      <c r="ECB115" s="109"/>
      <c r="ECC115" s="52"/>
      <c r="ECD115" s="52"/>
      <c r="ECE115" s="55"/>
      <c r="ECF115" s="55"/>
      <c r="ECG115" s="55"/>
      <c r="ECH115" s="51"/>
      <c r="ECI115" s="51"/>
      <c r="ECJ115" s="51"/>
      <c r="ECK115" s="56"/>
      <c r="ECL115" s="57"/>
      <c r="ECM115" s="57"/>
      <c r="ECN115" s="58"/>
      <c r="ECO115" s="49"/>
      <c r="ECP115" s="50"/>
      <c r="ECQ115" s="49"/>
      <c r="ECR115" s="109"/>
      <c r="ECS115" s="52"/>
      <c r="ECT115" s="52"/>
      <c r="ECU115" s="55"/>
      <c r="ECV115" s="55"/>
      <c r="ECW115" s="55"/>
      <c r="ECX115" s="51"/>
      <c r="ECY115" s="51"/>
      <c r="ECZ115" s="51"/>
      <c r="EDA115" s="56"/>
      <c r="EDB115" s="57"/>
      <c r="EDC115" s="57"/>
      <c r="EDD115" s="58"/>
      <c r="EDE115" s="49"/>
      <c r="EDF115" s="50"/>
      <c r="EDG115" s="49"/>
      <c r="EDH115" s="109"/>
      <c r="EDI115" s="52"/>
      <c r="EDJ115" s="52"/>
      <c r="EDK115" s="55"/>
      <c r="EDL115" s="55"/>
      <c r="EDM115" s="55"/>
      <c r="EDN115" s="51"/>
      <c r="EDO115" s="51"/>
      <c r="EDP115" s="51"/>
      <c r="EDQ115" s="56"/>
      <c r="EDR115" s="57"/>
      <c r="EDS115" s="57"/>
      <c r="EDT115" s="58"/>
      <c r="EDU115" s="49"/>
      <c r="EDV115" s="50"/>
      <c r="EDW115" s="49"/>
      <c r="EDX115" s="109"/>
      <c r="EDY115" s="52"/>
      <c r="EDZ115" s="52"/>
      <c r="EEA115" s="55"/>
      <c r="EEB115" s="55"/>
      <c r="EEC115" s="55"/>
      <c r="EED115" s="51"/>
      <c r="EEE115" s="51"/>
      <c r="EEF115" s="51"/>
      <c r="EEG115" s="56"/>
      <c r="EEH115" s="57"/>
      <c r="EEI115" s="57"/>
      <c r="EEJ115" s="58"/>
      <c r="EEK115" s="49"/>
      <c r="EEL115" s="50"/>
      <c r="EEM115" s="49"/>
      <c r="EEN115" s="109"/>
      <c r="EEO115" s="52"/>
      <c r="EEP115" s="52"/>
      <c r="EEQ115" s="55"/>
      <c r="EER115" s="55"/>
      <c r="EES115" s="55"/>
      <c r="EET115" s="51"/>
      <c r="EEU115" s="51"/>
      <c r="EEV115" s="51"/>
      <c r="EEW115" s="56"/>
      <c r="EEX115" s="57"/>
      <c r="EEY115" s="57"/>
      <c r="EEZ115" s="58"/>
      <c r="EFA115" s="49"/>
      <c r="EFB115" s="50"/>
      <c r="EFC115" s="49"/>
      <c r="EFD115" s="109"/>
      <c r="EFE115" s="52"/>
      <c r="EFF115" s="52"/>
      <c r="EFG115" s="55"/>
      <c r="EFH115" s="55"/>
      <c r="EFI115" s="55"/>
      <c r="EFJ115" s="51"/>
      <c r="EFK115" s="51"/>
      <c r="EFL115" s="51"/>
      <c r="EFM115" s="56"/>
      <c r="EFN115" s="57"/>
      <c r="EFO115" s="57"/>
      <c r="EFP115" s="58"/>
      <c r="EFQ115" s="49"/>
      <c r="EFR115" s="50"/>
      <c r="EFS115" s="49"/>
      <c r="EFT115" s="109"/>
      <c r="EFU115" s="52"/>
      <c r="EFV115" s="52"/>
      <c r="EFW115" s="55"/>
      <c r="EFX115" s="55"/>
      <c r="EFY115" s="55"/>
      <c r="EFZ115" s="51"/>
      <c r="EGA115" s="51"/>
      <c r="EGB115" s="51"/>
      <c r="EGC115" s="56"/>
      <c r="EGD115" s="57"/>
      <c r="EGE115" s="57"/>
      <c r="EGF115" s="58"/>
      <c r="EGG115" s="49"/>
      <c r="EGH115" s="50"/>
      <c r="EGI115" s="49"/>
      <c r="EGJ115" s="109"/>
      <c r="EGK115" s="52"/>
      <c r="EGL115" s="52"/>
      <c r="EGM115" s="55"/>
      <c r="EGN115" s="55"/>
      <c r="EGO115" s="55"/>
      <c r="EGP115" s="51"/>
      <c r="EGQ115" s="51"/>
      <c r="EGR115" s="51"/>
      <c r="EGS115" s="56"/>
      <c r="EGT115" s="57"/>
      <c r="EGU115" s="57"/>
      <c r="EGV115" s="58"/>
      <c r="EGW115" s="49"/>
      <c r="EGX115" s="50"/>
      <c r="EGY115" s="49"/>
      <c r="EGZ115" s="109"/>
      <c r="EHA115" s="52"/>
      <c r="EHB115" s="52"/>
      <c r="EHC115" s="55"/>
      <c r="EHD115" s="55"/>
      <c r="EHE115" s="55"/>
      <c r="EHF115" s="51"/>
      <c r="EHG115" s="51"/>
      <c r="EHH115" s="51"/>
      <c r="EHI115" s="56"/>
      <c r="EHJ115" s="57"/>
      <c r="EHK115" s="57"/>
      <c r="EHL115" s="58"/>
      <c r="EHM115" s="49"/>
      <c r="EHN115" s="50"/>
      <c r="EHO115" s="49"/>
      <c r="EHP115" s="109"/>
      <c r="EHQ115" s="52"/>
      <c r="EHR115" s="52"/>
      <c r="EHS115" s="55"/>
      <c r="EHT115" s="55"/>
      <c r="EHU115" s="55"/>
      <c r="EHV115" s="51"/>
      <c r="EHW115" s="51"/>
      <c r="EHX115" s="51"/>
      <c r="EHY115" s="56"/>
      <c r="EHZ115" s="57"/>
      <c r="EIA115" s="57"/>
      <c r="EIB115" s="58"/>
      <c r="EIC115" s="49"/>
      <c r="EID115" s="50"/>
      <c r="EIE115" s="49"/>
      <c r="EIF115" s="109"/>
      <c r="EIG115" s="52"/>
      <c r="EIH115" s="52"/>
      <c r="EII115" s="55"/>
      <c r="EIJ115" s="55"/>
      <c r="EIK115" s="55"/>
      <c r="EIL115" s="51"/>
      <c r="EIM115" s="51"/>
      <c r="EIN115" s="51"/>
      <c r="EIO115" s="56"/>
      <c r="EIP115" s="57"/>
      <c r="EIQ115" s="57"/>
      <c r="EIR115" s="58"/>
      <c r="EIS115" s="49"/>
      <c r="EIT115" s="50"/>
      <c r="EIU115" s="49"/>
      <c r="EIV115" s="109"/>
      <c r="EIW115" s="52"/>
      <c r="EIX115" s="52"/>
      <c r="EIY115" s="55"/>
      <c r="EIZ115" s="55"/>
      <c r="EJA115" s="55"/>
      <c r="EJB115" s="51"/>
      <c r="EJC115" s="51"/>
      <c r="EJD115" s="51"/>
      <c r="EJE115" s="56"/>
      <c r="EJF115" s="57"/>
      <c r="EJG115" s="57"/>
      <c r="EJH115" s="58"/>
      <c r="EJI115" s="49"/>
      <c r="EJJ115" s="50"/>
      <c r="EJK115" s="49"/>
      <c r="EJL115" s="109"/>
      <c r="EJM115" s="52"/>
      <c r="EJN115" s="52"/>
      <c r="EJO115" s="55"/>
      <c r="EJP115" s="55"/>
      <c r="EJQ115" s="55"/>
      <c r="EJR115" s="51"/>
      <c r="EJS115" s="51"/>
      <c r="EJT115" s="51"/>
      <c r="EJU115" s="56"/>
      <c r="EJV115" s="57"/>
      <c r="EJW115" s="57"/>
      <c r="EJX115" s="58"/>
      <c r="EJY115" s="49"/>
      <c r="EJZ115" s="50"/>
      <c r="EKA115" s="49"/>
      <c r="EKB115" s="109"/>
      <c r="EKC115" s="52"/>
      <c r="EKD115" s="52"/>
      <c r="EKE115" s="55"/>
      <c r="EKF115" s="55"/>
      <c r="EKG115" s="55"/>
      <c r="EKH115" s="51"/>
      <c r="EKI115" s="51"/>
      <c r="EKJ115" s="51"/>
      <c r="EKK115" s="56"/>
      <c r="EKL115" s="57"/>
      <c r="EKM115" s="57"/>
      <c r="EKN115" s="58"/>
      <c r="EKO115" s="49"/>
      <c r="EKP115" s="50"/>
      <c r="EKQ115" s="49"/>
      <c r="EKR115" s="109"/>
      <c r="EKS115" s="52"/>
      <c r="EKT115" s="52"/>
      <c r="EKU115" s="55"/>
      <c r="EKV115" s="55"/>
      <c r="EKW115" s="55"/>
      <c r="EKX115" s="51"/>
      <c r="EKY115" s="51"/>
      <c r="EKZ115" s="51"/>
      <c r="ELA115" s="56"/>
      <c r="ELB115" s="57"/>
      <c r="ELC115" s="57"/>
      <c r="ELD115" s="58"/>
      <c r="ELE115" s="49"/>
      <c r="ELF115" s="50"/>
      <c r="ELG115" s="49"/>
      <c r="ELH115" s="109"/>
      <c r="ELI115" s="52"/>
      <c r="ELJ115" s="52"/>
      <c r="ELK115" s="55"/>
      <c r="ELL115" s="55"/>
      <c r="ELM115" s="55"/>
      <c r="ELN115" s="51"/>
      <c r="ELO115" s="51"/>
      <c r="ELP115" s="51"/>
      <c r="ELQ115" s="56"/>
      <c r="ELR115" s="57"/>
      <c r="ELS115" s="57"/>
      <c r="ELT115" s="58"/>
      <c r="ELU115" s="49"/>
      <c r="ELV115" s="50"/>
      <c r="ELW115" s="49"/>
      <c r="ELX115" s="109"/>
      <c r="ELY115" s="52"/>
      <c r="ELZ115" s="52"/>
      <c r="EMA115" s="55"/>
      <c r="EMB115" s="55"/>
      <c r="EMC115" s="55"/>
      <c r="EMD115" s="51"/>
      <c r="EME115" s="51"/>
      <c r="EMF115" s="51"/>
      <c r="EMG115" s="56"/>
      <c r="EMH115" s="57"/>
      <c r="EMI115" s="57"/>
      <c r="EMJ115" s="58"/>
      <c r="EMK115" s="49"/>
      <c r="EML115" s="50"/>
      <c r="EMM115" s="49"/>
      <c r="EMN115" s="109"/>
      <c r="EMO115" s="52"/>
      <c r="EMP115" s="52"/>
      <c r="EMQ115" s="55"/>
      <c r="EMR115" s="55"/>
      <c r="EMS115" s="55"/>
      <c r="EMT115" s="51"/>
      <c r="EMU115" s="51"/>
      <c r="EMV115" s="51"/>
      <c r="EMW115" s="56"/>
      <c r="EMX115" s="57"/>
      <c r="EMY115" s="57"/>
      <c r="EMZ115" s="58"/>
      <c r="ENA115" s="49"/>
      <c r="ENB115" s="50"/>
      <c r="ENC115" s="49"/>
      <c r="END115" s="109"/>
      <c r="ENE115" s="52"/>
      <c r="ENF115" s="52"/>
      <c r="ENG115" s="55"/>
      <c r="ENH115" s="55"/>
      <c r="ENI115" s="55"/>
      <c r="ENJ115" s="51"/>
      <c r="ENK115" s="51"/>
      <c r="ENL115" s="51"/>
      <c r="ENM115" s="56"/>
      <c r="ENN115" s="57"/>
      <c r="ENO115" s="57"/>
      <c r="ENP115" s="58"/>
      <c r="ENQ115" s="49"/>
      <c r="ENR115" s="50"/>
      <c r="ENS115" s="49"/>
      <c r="ENT115" s="109"/>
      <c r="ENU115" s="52"/>
      <c r="ENV115" s="52"/>
      <c r="ENW115" s="55"/>
      <c r="ENX115" s="55"/>
      <c r="ENY115" s="55"/>
      <c r="ENZ115" s="51"/>
      <c r="EOA115" s="51"/>
      <c r="EOB115" s="51"/>
      <c r="EOC115" s="56"/>
      <c r="EOD115" s="57"/>
      <c r="EOE115" s="57"/>
      <c r="EOF115" s="58"/>
      <c r="EOG115" s="49"/>
      <c r="EOH115" s="50"/>
      <c r="EOI115" s="49"/>
      <c r="EOJ115" s="109"/>
      <c r="EOK115" s="52"/>
      <c r="EOL115" s="52"/>
      <c r="EOM115" s="55"/>
      <c r="EON115" s="55"/>
      <c r="EOO115" s="55"/>
      <c r="EOP115" s="51"/>
      <c r="EOQ115" s="51"/>
      <c r="EOR115" s="51"/>
      <c r="EOS115" s="56"/>
      <c r="EOT115" s="57"/>
      <c r="EOU115" s="57"/>
      <c r="EOV115" s="58"/>
      <c r="EOW115" s="49"/>
      <c r="EOX115" s="50"/>
      <c r="EOY115" s="49"/>
      <c r="EOZ115" s="109"/>
      <c r="EPA115" s="52"/>
      <c r="EPB115" s="52"/>
      <c r="EPC115" s="55"/>
      <c r="EPD115" s="55"/>
      <c r="EPE115" s="55"/>
      <c r="EPF115" s="51"/>
      <c r="EPG115" s="51"/>
      <c r="EPH115" s="51"/>
      <c r="EPI115" s="56"/>
      <c r="EPJ115" s="57"/>
      <c r="EPK115" s="57"/>
      <c r="EPL115" s="58"/>
      <c r="EPM115" s="49"/>
      <c r="EPN115" s="50"/>
      <c r="EPO115" s="49"/>
      <c r="EPP115" s="109"/>
      <c r="EPQ115" s="52"/>
      <c r="EPR115" s="52"/>
      <c r="EPS115" s="55"/>
      <c r="EPT115" s="55"/>
      <c r="EPU115" s="55"/>
      <c r="EPV115" s="51"/>
      <c r="EPW115" s="51"/>
      <c r="EPX115" s="51"/>
      <c r="EPY115" s="56"/>
      <c r="EPZ115" s="57"/>
      <c r="EQA115" s="57"/>
      <c r="EQB115" s="58"/>
      <c r="EQC115" s="49"/>
      <c r="EQD115" s="50"/>
      <c r="EQE115" s="49"/>
      <c r="EQF115" s="109"/>
      <c r="EQG115" s="52"/>
      <c r="EQH115" s="52"/>
      <c r="EQI115" s="55"/>
      <c r="EQJ115" s="55"/>
      <c r="EQK115" s="55"/>
      <c r="EQL115" s="51"/>
      <c r="EQM115" s="51"/>
      <c r="EQN115" s="51"/>
      <c r="EQO115" s="56"/>
      <c r="EQP115" s="57"/>
      <c r="EQQ115" s="57"/>
      <c r="EQR115" s="58"/>
      <c r="EQS115" s="49"/>
      <c r="EQT115" s="50"/>
      <c r="EQU115" s="49"/>
      <c r="EQV115" s="109"/>
      <c r="EQW115" s="52"/>
      <c r="EQX115" s="52"/>
      <c r="EQY115" s="55"/>
      <c r="EQZ115" s="55"/>
      <c r="ERA115" s="55"/>
      <c r="ERB115" s="51"/>
      <c r="ERC115" s="51"/>
      <c r="ERD115" s="51"/>
      <c r="ERE115" s="56"/>
      <c r="ERF115" s="57"/>
      <c r="ERG115" s="57"/>
      <c r="ERH115" s="58"/>
      <c r="ERI115" s="49"/>
      <c r="ERJ115" s="50"/>
      <c r="ERK115" s="49"/>
      <c r="ERL115" s="109"/>
      <c r="ERM115" s="52"/>
      <c r="ERN115" s="52"/>
      <c r="ERO115" s="55"/>
      <c r="ERP115" s="55"/>
      <c r="ERQ115" s="55"/>
      <c r="ERR115" s="51"/>
      <c r="ERS115" s="51"/>
      <c r="ERT115" s="51"/>
      <c r="ERU115" s="56"/>
      <c r="ERV115" s="57"/>
      <c r="ERW115" s="57"/>
      <c r="ERX115" s="58"/>
      <c r="ERY115" s="49"/>
      <c r="ERZ115" s="50"/>
      <c r="ESA115" s="49"/>
      <c r="ESB115" s="109"/>
      <c r="ESC115" s="52"/>
      <c r="ESD115" s="52"/>
      <c r="ESE115" s="55"/>
      <c r="ESF115" s="55"/>
      <c r="ESG115" s="55"/>
      <c r="ESH115" s="51"/>
      <c r="ESI115" s="51"/>
      <c r="ESJ115" s="51"/>
      <c r="ESK115" s="56"/>
      <c r="ESL115" s="57"/>
      <c r="ESM115" s="57"/>
      <c r="ESN115" s="58"/>
      <c r="ESO115" s="49"/>
      <c r="ESP115" s="50"/>
      <c r="ESQ115" s="49"/>
      <c r="ESR115" s="109"/>
      <c r="ESS115" s="52"/>
      <c r="EST115" s="52"/>
      <c r="ESU115" s="55"/>
      <c r="ESV115" s="55"/>
      <c r="ESW115" s="55"/>
      <c r="ESX115" s="51"/>
      <c r="ESY115" s="51"/>
      <c r="ESZ115" s="51"/>
      <c r="ETA115" s="56"/>
      <c r="ETB115" s="57"/>
      <c r="ETC115" s="57"/>
      <c r="ETD115" s="58"/>
      <c r="ETE115" s="49"/>
      <c r="ETF115" s="50"/>
      <c r="ETG115" s="49"/>
      <c r="ETH115" s="109"/>
      <c r="ETI115" s="52"/>
      <c r="ETJ115" s="52"/>
      <c r="ETK115" s="55"/>
      <c r="ETL115" s="55"/>
      <c r="ETM115" s="55"/>
      <c r="ETN115" s="51"/>
      <c r="ETO115" s="51"/>
      <c r="ETP115" s="51"/>
      <c r="ETQ115" s="56"/>
      <c r="ETR115" s="57"/>
      <c r="ETS115" s="57"/>
      <c r="ETT115" s="58"/>
      <c r="ETU115" s="49"/>
      <c r="ETV115" s="50"/>
      <c r="ETW115" s="49"/>
      <c r="ETX115" s="109"/>
      <c r="ETY115" s="52"/>
      <c r="ETZ115" s="52"/>
      <c r="EUA115" s="55"/>
      <c r="EUB115" s="55"/>
      <c r="EUC115" s="55"/>
      <c r="EUD115" s="51"/>
      <c r="EUE115" s="51"/>
      <c r="EUF115" s="51"/>
      <c r="EUG115" s="56"/>
      <c r="EUH115" s="57"/>
      <c r="EUI115" s="57"/>
      <c r="EUJ115" s="58"/>
      <c r="EUK115" s="49"/>
      <c r="EUL115" s="50"/>
      <c r="EUM115" s="49"/>
      <c r="EUN115" s="109"/>
      <c r="EUO115" s="52"/>
      <c r="EUP115" s="52"/>
      <c r="EUQ115" s="55"/>
      <c r="EUR115" s="55"/>
      <c r="EUS115" s="55"/>
      <c r="EUT115" s="51"/>
      <c r="EUU115" s="51"/>
      <c r="EUV115" s="51"/>
      <c r="EUW115" s="56"/>
      <c r="EUX115" s="57"/>
      <c r="EUY115" s="57"/>
      <c r="EUZ115" s="58"/>
      <c r="EVA115" s="49"/>
      <c r="EVB115" s="50"/>
      <c r="EVC115" s="49"/>
      <c r="EVD115" s="109"/>
      <c r="EVE115" s="52"/>
      <c r="EVF115" s="52"/>
      <c r="EVG115" s="55"/>
      <c r="EVH115" s="55"/>
      <c r="EVI115" s="55"/>
      <c r="EVJ115" s="51"/>
      <c r="EVK115" s="51"/>
      <c r="EVL115" s="51"/>
      <c r="EVM115" s="56"/>
      <c r="EVN115" s="57"/>
      <c r="EVO115" s="57"/>
      <c r="EVP115" s="58"/>
      <c r="EVQ115" s="49"/>
      <c r="EVR115" s="50"/>
      <c r="EVS115" s="49"/>
      <c r="EVT115" s="109"/>
      <c r="EVU115" s="52"/>
      <c r="EVV115" s="52"/>
      <c r="EVW115" s="55"/>
      <c r="EVX115" s="55"/>
      <c r="EVY115" s="55"/>
      <c r="EVZ115" s="51"/>
      <c r="EWA115" s="51"/>
      <c r="EWB115" s="51"/>
      <c r="EWC115" s="56"/>
      <c r="EWD115" s="57"/>
      <c r="EWE115" s="57"/>
      <c r="EWF115" s="58"/>
      <c r="EWG115" s="49"/>
      <c r="EWH115" s="50"/>
      <c r="EWI115" s="49"/>
      <c r="EWJ115" s="109"/>
      <c r="EWK115" s="52"/>
      <c r="EWL115" s="52"/>
      <c r="EWM115" s="55"/>
      <c r="EWN115" s="55"/>
      <c r="EWO115" s="55"/>
      <c r="EWP115" s="51"/>
      <c r="EWQ115" s="51"/>
      <c r="EWR115" s="51"/>
      <c r="EWS115" s="56"/>
      <c r="EWT115" s="57"/>
      <c r="EWU115" s="57"/>
      <c r="EWV115" s="58"/>
      <c r="EWW115" s="49"/>
      <c r="EWX115" s="50"/>
      <c r="EWY115" s="49"/>
      <c r="EWZ115" s="109"/>
      <c r="EXA115" s="52"/>
      <c r="EXB115" s="52"/>
      <c r="EXC115" s="55"/>
      <c r="EXD115" s="55"/>
      <c r="EXE115" s="55"/>
      <c r="EXF115" s="51"/>
      <c r="EXG115" s="51"/>
      <c r="EXH115" s="51"/>
      <c r="EXI115" s="56"/>
      <c r="EXJ115" s="57"/>
      <c r="EXK115" s="57"/>
      <c r="EXL115" s="58"/>
      <c r="EXM115" s="49"/>
      <c r="EXN115" s="50"/>
      <c r="EXO115" s="49"/>
      <c r="EXP115" s="109"/>
      <c r="EXQ115" s="52"/>
      <c r="EXR115" s="52"/>
      <c r="EXS115" s="55"/>
      <c r="EXT115" s="55"/>
      <c r="EXU115" s="55"/>
      <c r="EXV115" s="51"/>
      <c r="EXW115" s="51"/>
      <c r="EXX115" s="51"/>
      <c r="EXY115" s="56"/>
      <c r="EXZ115" s="57"/>
      <c r="EYA115" s="57"/>
      <c r="EYB115" s="58"/>
      <c r="EYC115" s="49"/>
      <c r="EYD115" s="50"/>
      <c r="EYE115" s="49"/>
      <c r="EYF115" s="109"/>
      <c r="EYG115" s="52"/>
      <c r="EYH115" s="52"/>
      <c r="EYI115" s="55"/>
      <c r="EYJ115" s="55"/>
      <c r="EYK115" s="55"/>
      <c r="EYL115" s="51"/>
      <c r="EYM115" s="51"/>
      <c r="EYN115" s="51"/>
      <c r="EYO115" s="56"/>
      <c r="EYP115" s="57"/>
      <c r="EYQ115" s="57"/>
      <c r="EYR115" s="58"/>
      <c r="EYS115" s="49"/>
      <c r="EYT115" s="50"/>
      <c r="EYU115" s="49"/>
      <c r="EYV115" s="109"/>
      <c r="EYW115" s="52"/>
      <c r="EYX115" s="52"/>
      <c r="EYY115" s="55"/>
      <c r="EYZ115" s="55"/>
      <c r="EZA115" s="55"/>
      <c r="EZB115" s="51"/>
      <c r="EZC115" s="51"/>
      <c r="EZD115" s="51"/>
      <c r="EZE115" s="56"/>
      <c r="EZF115" s="57"/>
      <c r="EZG115" s="57"/>
      <c r="EZH115" s="58"/>
      <c r="EZI115" s="49"/>
      <c r="EZJ115" s="50"/>
      <c r="EZK115" s="49"/>
      <c r="EZL115" s="109"/>
      <c r="EZM115" s="52"/>
      <c r="EZN115" s="52"/>
      <c r="EZO115" s="55"/>
      <c r="EZP115" s="55"/>
      <c r="EZQ115" s="55"/>
      <c r="EZR115" s="51"/>
      <c r="EZS115" s="51"/>
      <c r="EZT115" s="51"/>
      <c r="EZU115" s="56"/>
      <c r="EZV115" s="57"/>
      <c r="EZW115" s="57"/>
      <c r="EZX115" s="58"/>
      <c r="EZY115" s="49"/>
      <c r="EZZ115" s="50"/>
      <c r="FAA115" s="49"/>
      <c r="FAB115" s="109"/>
      <c r="FAC115" s="52"/>
      <c r="FAD115" s="52"/>
      <c r="FAE115" s="55"/>
      <c r="FAF115" s="55"/>
      <c r="FAG115" s="55"/>
      <c r="FAH115" s="51"/>
      <c r="FAI115" s="51"/>
      <c r="FAJ115" s="51"/>
      <c r="FAK115" s="56"/>
      <c r="FAL115" s="57"/>
      <c r="FAM115" s="57"/>
      <c r="FAN115" s="58"/>
      <c r="FAO115" s="49"/>
      <c r="FAP115" s="50"/>
      <c r="FAQ115" s="49"/>
      <c r="FAR115" s="109"/>
      <c r="FAS115" s="52"/>
      <c r="FAT115" s="52"/>
      <c r="FAU115" s="55"/>
      <c r="FAV115" s="55"/>
      <c r="FAW115" s="55"/>
      <c r="FAX115" s="51"/>
      <c r="FAY115" s="51"/>
      <c r="FAZ115" s="51"/>
      <c r="FBA115" s="56"/>
      <c r="FBB115" s="57"/>
      <c r="FBC115" s="57"/>
      <c r="FBD115" s="58"/>
      <c r="FBE115" s="49"/>
      <c r="FBF115" s="50"/>
      <c r="FBG115" s="49"/>
      <c r="FBH115" s="109"/>
      <c r="FBI115" s="52"/>
      <c r="FBJ115" s="52"/>
      <c r="FBK115" s="55"/>
      <c r="FBL115" s="55"/>
      <c r="FBM115" s="55"/>
      <c r="FBN115" s="51"/>
      <c r="FBO115" s="51"/>
      <c r="FBP115" s="51"/>
      <c r="FBQ115" s="56"/>
      <c r="FBR115" s="57"/>
      <c r="FBS115" s="57"/>
      <c r="FBT115" s="58"/>
      <c r="FBU115" s="49"/>
      <c r="FBV115" s="50"/>
      <c r="FBW115" s="49"/>
      <c r="FBX115" s="109"/>
      <c r="FBY115" s="52"/>
      <c r="FBZ115" s="52"/>
      <c r="FCA115" s="55"/>
      <c r="FCB115" s="55"/>
      <c r="FCC115" s="55"/>
      <c r="FCD115" s="51"/>
      <c r="FCE115" s="51"/>
      <c r="FCF115" s="51"/>
      <c r="FCG115" s="56"/>
      <c r="FCH115" s="57"/>
      <c r="FCI115" s="57"/>
      <c r="FCJ115" s="58"/>
      <c r="FCK115" s="49"/>
      <c r="FCL115" s="50"/>
      <c r="FCM115" s="49"/>
      <c r="FCN115" s="109"/>
      <c r="FCO115" s="52"/>
      <c r="FCP115" s="52"/>
      <c r="FCQ115" s="55"/>
      <c r="FCR115" s="55"/>
      <c r="FCS115" s="55"/>
      <c r="FCT115" s="51"/>
      <c r="FCU115" s="51"/>
      <c r="FCV115" s="51"/>
      <c r="FCW115" s="56"/>
      <c r="FCX115" s="57"/>
      <c r="FCY115" s="57"/>
      <c r="FCZ115" s="58"/>
      <c r="FDA115" s="49"/>
      <c r="FDB115" s="50"/>
      <c r="FDC115" s="49"/>
      <c r="FDD115" s="109"/>
      <c r="FDE115" s="52"/>
      <c r="FDF115" s="52"/>
      <c r="FDG115" s="55"/>
      <c r="FDH115" s="55"/>
      <c r="FDI115" s="55"/>
      <c r="FDJ115" s="51"/>
      <c r="FDK115" s="51"/>
      <c r="FDL115" s="51"/>
      <c r="FDM115" s="56"/>
      <c r="FDN115" s="57"/>
      <c r="FDO115" s="57"/>
      <c r="FDP115" s="58"/>
      <c r="FDQ115" s="49"/>
      <c r="FDR115" s="50"/>
      <c r="FDS115" s="49"/>
      <c r="FDT115" s="109"/>
      <c r="FDU115" s="52"/>
      <c r="FDV115" s="52"/>
      <c r="FDW115" s="55"/>
      <c r="FDX115" s="55"/>
      <c r="FDY115" s="55"/>
      <c r="FDZ115" s="51"/>
      <c r="FEA115" s="51"/>
      <c r="FEB115" s="51"/>
      <c r="FEC115" s="56"/>
      <c r="FED115" s="57"/>
      <c r="FEE115" s="57"/>
      <c r="FEF115" s="58"/>
      <c r="FEG115" s="49"/>
      <c r="FEH115" s="50"/>
      <c r="FEI115" s="49"/>
      <c r="FEJ115" s="109"/>
      <c r="FEK115" s="52"/>
      <c r="FEL115" s="52"/>
      <c r="FEM115" s="55"/>
      <c r="FEN115" s="55"/>
      <c r="FEO115" s="55"/>
      <c r="FEP115" s="51"/>
      <c r="FEQ115" s="51"/>
      <c r="FER115" s="51"/>
      <c r="FES115" s="56"/>
      <c r="FET115" s="57"/>
      <c r="FEU115" s="57"/>
      <c r="FEV115" s="58"/>
      <c r="FEW115" s="49"/>
      <c r="FEX115" s="50"/>
      <c r="FEY115" s="49"/>
      <c r="FEZ115" s="109"/>
      <c r="FFA115" s="52"/>
      <c r="FFB115" s="52"/>
      <c r="FFC115" s="55"/>
      <c r="FFD115" s="55"/>
      <c r="FFE115" s="55"/>
      <c r="FFF115" s="51"/>
      <c r="FFG115" s="51"/>
      <c r="FFH115" s="51"/>
      <c r="FFI115" s="56"/>
      <c r="FFJ115" s="57"/>
      <c r="FFK115" s="57"/>
      <c r="FFL115" s="58"/>
      <c r="FFM115" s="49"/>
      <c r="FFN115" s="50"/>
      <c r="FFO115" s="49"/>
      <c r="FFP115" s="109"/>
      <c r="FFQ115" s="52"/>
      <c r="FFR115" s="52"/>
      <c r="FFS115" s="55"/>
      <c r="FFT115" s="55"/>
      <c r="FFU115" s="55"/>
      <c r="FFV115" s="51"/>
      <c r="FFW115" s="51"/>
      <c r="FFX115" s="51"/>
      <c r="FFY115" s="56"/>
      <c r="FFZ115" s="57"/>
      <c r="FGA115" s="57"/>
      <c r="FGB115" s="58"/>
      <c r="FGC115" s="49"/>
      <c r="FGD115" s="50"/>
      <c r="FGE115" s="49"/>
      <c r="FGF115" s="109"/>
      <c r="FGG115" s="52"/>
      <c r="FGH115" s="52"/>
      <c r="FGI115" s="55"/>
      <c r="FGJ115" s="55"/>
      <c r="FGK115" s="55"/>
      <c r="FGL115" s="51"/>
      <c r="FGM115" s="51"/>
      <c r="FGN115" s="51"/>
      <c r="FGO115" s="56"/>
      <c r="FGP115" s="57"/>
      <c r="FGQ115" s="57"/>
      <c r="FGR115" s="58"/>
      <c r="FGS115" s="49"/>
      <c r="FGT115" s="50"/>
      <c r="FGU115" s="49"/>
      <c r="FGV115" s="109"/>
      <c r="FGW115" s="52"/>
      <c r="FGX115" s="52"/>
      <c r="FGY115" s="55"/>
      <c r="FGZ115" s="55"/>
      <c r="FHA115" s="55"/>
      <c r="FHB115" s="51"/>
      <c r="FHC115" s="51"/>
      <c r="FHD115" s="51"/>
      <c r="FHE115" s="56"/>
      <c r="FHF115" s="57"/>
      <c r="FHG115" s="57"/>
      <c r="FHH115" s="58"/>
      <c r="FHI115" s="49"/>
      <c r="FHJ115" s="50"/>
      <c r="FHK115" s="49"/>
      <c r="FHL115" s="109"/>
      <c r="FHM115" s="52"/>
      <c r="FHN115" s="52"/>
      <c r="FHO115" s="55"/>
      <c r="FHP115" s="55"/>
      <c r="FHQ115" s="55"/>
      <c r="FHR115" s="51"/>
      <c r="FHS115" s="51"/>
      <c r="FHT115" s="51"/>
      <c r="FHU115" s="56"/>
      <c r="FHV115" s="57"/>
      <c r="FHW115" s="57"/>
      <c r="FHX115" s="58"/>
      <c r="FHY115" s="49"/>
      <c r="FHZ115" s="50"/>
      <c r="FIA115" s="49"/>
      <c r="FIB115" s="109"/>
      <c r="FIC115" s="52"/>
      <c r="FID115" s="52"/>
      <c r="FIE115" s="55"/>
      <c r="FIF115" s="55"/>
      <c r="FIG115" s="55"/>
      <c r="FIH115" s="51"/>
      <c r="FII115" s="51"/>
      <c r="FIJ115" s="51"/>
      <c r="FIK115" s="56"/>
      <c r="FIL115" s="57"/>
      <c r="FIM115" s="57"/>
      <c r="FIN115" s="58"/>
      <c r="FIO115" s="49"/>
      <c r="FIP115" s="50"/>
      <c r="FIQ115" s="49"/>
      <c r="FIR115" s="109"/>
      <c r="FIS115" s="52"/>
      <c r="FIT115" s="52"/>
      <c r="FIU115" s="55"/>
      <c r="FIV115" s="55"/>
      <c r="FIW115" s="55"/>
      <c r="FIX115" s="51"/>
      <c r="FIY115" s="51"/>
      <c r="FIZ115" s="51"/>
      <c r="FJA115" s="56"/>
      <c r="FJB115" s="57"/>
      <c r="FJC115" s="57"/>
      <c r="FJD115" s="58"/>
      <c r="FJE115" s="49"/>
      <c r="FJF115" s="50"/>
      <c r="FJG115" s="49"/>
      <c r="FJH115" s="109"/>
      <c r="FJI115" s="52"/>
      <c r="FJJ115" s="52"/>
      <c r="FJK115" s="55"/>
      <c r="FJL115" s="55"/>
      <c r="FJM115" s="55"/>
      <c r="FJN115" s="51"/>
      <c r="FJO115" s="51"/>
      <c r="FJP115" s="51"/>
      <c r="FJQ115" s="56"/>
      <c r="FJR115" s="57"/>
      <c r="FJS115" s="57"/>
      <c r="FJT115" s="58"/>
      <c r="FJU115" s="49"/>
      <c r="FJV115" s="50"/>
      <c r="FJW115" s="49"/>
      <c r="FJX115" s="109"/>
      <c r="FJY115" s="52"/>
      <c r="FJZ115" s="52"/>
      <c r="FKA115" s="55"/>
      <c r="FKB115" s="55"/>
      <c r="FKC115" s="55"/>
      <c r="FKD115" s="51"/>
      <c r="FKE115" s="51"/>
      <c r="FKF115" s="51"/>
      <c r="FKG115" s="56"/>
      <c r="FKH115" s="57"/>
      <c r="FKI115" s="57"/>
      <c r="FKJ115" s="58"/>
      <c r="FKK115" s="49"/>
      <c r="FKL115" s="50"/>
      <c r="FKM115" s="49"/>
      <c r="FKN115" s="109"/>
      <c r="FKO115" s="52"/>
      <c r="FKP115" s="52"/>
      <c r="FKQ115" s="55"/>
      <c r="FKR115" s="55"/>
      <c r="FKS115" s="55"/>
      <c r="FKT115" s="51"/>
      <c r="FKU115" s="51"/>
      <c r="FKV115" s="51"/>
      <c r="FKW115" s="56"/>
      <c r="FKX115" s="57"/>
      <c r="FKY115" s="57"/>
      <c r="FKZ115" s="58"/>
      <c r="FLA115" s="49"/>
      <c r="FLB115" s="50"/>
      <c r="FLC115" s="49"/>
      <c r="FLD115" s="109"/>
      <c r="FLE115" s="52"/>
      <c r="FLF115" s="52"/>
      <c r="FLG115" s="55"/>
      <c r="FLH115" s="55"/>
      <c r="FLI115" s="55"/>
      <c r="FLJ115" s="51"/>
      <c r="FLK115" s="51"/>
      <c r="FLL115" s="51"/>
      <c r="FLM115" s="56"/>
      <c r="FLN115" s="57"/>
      <c r="FLO115" s="57"/>
      <c r="FLP115" s="58"/>
      <c r="FLQ115" s="49"/>
      <c r="FLR115" s="50"/>
      <c r="FLS115" s="49"/>
      <c r="FLT115" s="109"/>
      <c r="FLU115" s="52"/>
      <c r="FLV115" s="52"/>
      <c r="FLW115" s="55"/>
      <c r="FLX115" s="55"/>
      <c r="FLY115" s="55"/>
      <c r="FLZ115" s="51"/>
      <c r="FMA115" s="51"/>
      <c r="FMB115" s="51"/>
      <c r="FMC115" s="56"/>
      <c r="FMD115" s="57"/>
      <c r="FME115" s="57"/>
      <c r="FMF115" s="58"/>
      <c r="FMG115" s="49"/>
      <c r="FMH115" s="50"/>
      <c r="FMI115" s="49"/>
      <c r="FMJ115" s="109"/>
      <c r="FMK115" s="52"/>
      <c r="FML115" s="52"/>
      <c r="FMM115" s="55"/>
      <c r="FMN115" s="55"/>
      <c r="FMO115" s="55"/>
      <c r="FMP115" s="51"/>
      <c r="FMQ115" s="51"/>
      <c r="FMR115" s="51"/>
      <c r="FMS115" s="56"/>
      <c r="FMT115" s="57"/>
      <c r="FMU115" s="57"/>
      <c r="FMV115" s="58"/>
      <c r="FMW115" s="49"/>
      <c r="FMX115" s="50"/>
      <c r="FMY115" s="49"/>
      <c r="FMZ115" s="109"/>
      <c r="FNA115" s="52"/>
      <c r="FNB115" s="52"/>
      <c r="FNC115" s="55"/>
      <c r="FND115" s="55"/>
      <c r="FNE115" s="55"/>
      <c r="FNF115" s="51"/>
      <c r="FNG115" s="51"/>
      <c r="FNH115" s="51"/>
      <c r="FNI115" s="56"/>
      <c r="FNJ115" s="57"/>
      <c r="FNK115" s="57"/>
      <c r="FNL115" s="58"/>
      <c r="FNM115" s="49"/>
      <c r="FNN115" s="50"/>
      <c r="FNO115" s="49"/>
      <c r="FNP115" s="109"/>
      <c r="FNQ115" s="52"/>
      <c r="FNR115" s="52"/>
      <c r="FNS115" s="55"/>
      <c r="FNT115" s="55"/>
      <c r="FNU115" s="55"/>
      <c r="FNV115" s="51"/>
      <c r="FNW115" s="51"/>
      <c r="FNX115" s="51"/>
      <c r="FNY115" s="56"/>
      <c r="FNZ115" s="57"/>
      <c r="FOA115" s="57"/>
      <c r="FOB115" s="58"/>
      <c r="FOC115" s="49"/>
      <c r="FOD115" s="50"/>
      <c r="FOE115" s="49"/>
      <c r="FOF115" s="109"/>
      <c r="FOG115" s="52"/>
      <c r="FOH115" s="52"/>
      <c r="FOI115" s="55"/>
      <c r="FOJ115" s="55"/>
      <c r="FOK115" s="55"/>
      <c r="FOL115" s="51"/>
      <c r="FOM115" s="51"/>
      <c r="FON115" s="51"/>
      <c r="FOO115" s="56"/>
      <c r="FOP115" s="57"/>
      <c r="FOQ115" s="57"/>
      <c r="FOR115" s="58"/>
      <c r="FOS115" s="49"/>
      <c r="FOT115" s="50"/>
      <c r="FOU115" s="49"/>
      <c r="FOV115" s="109"/>
      <c r="FOW115" s="52"/>
      <c r="FOX115" s="52"/>
      <c r="FOY115" s="55"/>
      <c r="FOZ115" s="55"/>
      <c r="FPA115" s="55"/>
      <c r="FPB115" s="51"/>
      <c r="FPC115" s="51"/>
      <c r="FPD115" s="51"/>
      <c r="FPE115" s="56"/>
      <c r="FPF115" s="57"/>
      <c r="FPG115" s="57"/>
      <c r="FPH115" s="58"/>
      <c r="FPI115" s="49"/>
      <c r="FPJ115" s="50"/>
      <c r="FPK115" s="49"/>
      <c r="FPL115" s="109"/>
      <c r="FPM115" s="52"/>
      <c r="FPN115" s="52"/>
      <c r="FPO115" s="55"/>
      <c r="FPP115" s="55"/>
      <c r="FPQ115" s="55"/>
      <c r="FPR115" s="51"/>
      <c r="FPS115" s="51"/>
      <c r="FPT115" s="51"/>
      <c r="FPU115" s="56"/>
      <c r="FPV115" s="57"/>
      <c r="FPW115" s="57"/>
      <c r="FPX115" s="58"/>
      <c r="FPY115" s="49"/>
      <c r="FPZ115" s="50"/>
      <c r="FQA115" s="49"/>
      <c r="FQB115" s="109"/>
      <c r="FQC115" s="52"/>
      <c r="FQD115" s="52"/>
      <c r="FQE115" s="55"/>
      <c r="FQF115" s="55"/>
      <c r="FQG115" s="55"/>
      <c r="FQH115" s="51"/>
      <c r="FQI115" s="51"/>
      <c r="FQJ115" s="51"/>
      <c r="FQK115" s="56"/>
      <c r="FQL115" s="57"/>
      <c r="FQM115" s="57"/>
      <c r="FQN115" s="58"/>
      <c r="FQO115" s="49"/>
      <c r="FQP115" s="50"/>
      <c r="FQQ115" s="49"/>
      <c r="FQR115" s="109"/>
      <c r="FQS115" s="52"/>
      <c r="FQT115" s="52"/>
      <c r="FQU115" s="55"/>
      <c r="FQV115" s="55"/>
      <c r="FQW115" s="55"/>
      <c r="FQX115" s="51"/>
      <c r="FQY115" s="51"/>
      <c r="FQZ115" s="51"/>
      <c r="FRA115" s="56"/>
      <c r="FRB115" s="57"/>
      <c r="FRC115" s="57"/>
      <c r="FRD115" s="58"/>
      <c r="FRE115" s="49"/>
      <c r="FRF115" s="50"/>
      <c r="FRG115" s="49"/>
      <c r="FRH115" s="109"/>
      <c r="FRI115" s="52"/>
      <c r="FRJ115" s="52"/>
      <c r="FRK115" s="55"/>
      <c r="FRL115" s="55"/>
      <c r="FRM115" s="55"/>
      <c r="FRN115" s="51"/>
      <c r="FRO115" s="51"/>
      <c r="FRP115" s="51"/>
      <c r="FRQ115" s="56"/>
      <c r="FRR115" s="57"/>
      <c r="FRS115" s="57"/>
      <c r="FRT115" s="58"/>
      <c r="FRU115" s="49"/>
      <c r="FRV115" s="50"/>
      <c r="FRW115" s="49"/>
      <c r="FRX115" s="109"/>
      <c r="FRY115" s="52"/>
      <c r="FRZ115" s="52"/>
      <c r="FSA115" s="55"/>
      <c r="FSB115" s="55"/>
      <c r="FSC115" s="55"/>
      <c r="FSD115" s="51"/>
      <c r="FSE115" s="51"/>
      <c r="FSF115" s="51"/>
      <c r="FSG115" s="56"/>
      <c r="FSH115" s="57"/>
      <c r="FSI115" s="57"/>
      <c r="FSJ115" s="58"/>
      <c r="FSK115" s="49"/>
      <c r="FSL115" s="50"/>
      <c r="FSM115" s="49"/>
      <c r="FSN115" s="109"/>
      <c r="FSO115" s="52"/>
      <c r="FSP115" s="52"/>
      <c r="FSQ115" s="55"/>
      <c r="FSR115" s="55"/>
      <c r="FSS115" s="55"/>
      <c r="FST115" s="51"/>
      <c r="FSU115" s="51"/>
      <c r="FSV115" s="51"/>
      <c r="FSW115" s="56"/>
      <c r="FSX115" s="57"/>
      <c r="FSY115" s="57"/>
      <c r="FSZ115" s="58"/>
      <c r="FTA115" s="49"/>
      <c r="FTB115" s="50"/>
      <c r="FTC115" s="49"/>
      <c r="FTD115" s="109"/>
      <c r="FTE115" s="52"/>
      <c r="FTF115" s="52"/>
      <c r="FTG115" s="55"/>
      <c r="FTH115" s="55"/>
      <c r="FTI115" s="55"/>
      <c r="FTJ115" s="51"/>
      <c r="FTK115" s="51"/>
      <c r="FTL115" s="51"/>
      <c r="FTM115" s="56"/>
      <c r="FTN115" s="57"/>
      <c r="FTO115" s="57"/>
      <c r="FTP115" s="58"/>
      <c r="FTQ115" s="49"/>
      <c r="FTR115" s="50"/>
      <c r="FTS115" s="49"/>
      <c r="FTT115" s="109"/>
      <c r="FTU115" s="52"/>
      <c r="FTV115" s="52"/>
      <c r="FTW115" s="55"/>
      <c r="FTX115" s="55"/>
      <c r="FTY115" s="55"/>
      <c r="FTZ115" s="51"/>
      <c r="FUA115" s="51"/>
      <c r="FUB115" s="51"/>
      <c r="FUC115" s="56"/>
      <c r="FUD115" s="57"/>
      <c r="FUE115" s="57"/>
      <c r="FUF115" s="58"/>
      <c r="FUG115" s="49"/>
      <c r="FUH115" s="50"/>
      <c r="FUI115" s="49"/>
      <c r="FUJ115" s="109"/>
      <c r="FUK115" s="52"/>
      <c r="FUL115" s="52"/>
      <c r="FUM115" s="55"/>
      <c r="FUN115" s="55"/>
      <c r="FUO115" s="55"/>
      <c r="FUP115" s="51"/>
      <c r="FUQ115" s="51"/>
      <c r="FUR115" s="51"/>
      <c r="FUS115" s="56"/>
      <c r="FUT115" s="57"/>
      <c r="FUU115" s="57"/>
      <c r="FUV115" s="58"/>
      <c r="FUW115" s="49"/>
      <c r="FUX115" s="50"/>
      <c r="FUY115" s="49"/>
      <c r="FUZ115" s="109"/>
      <c r="FVA115" s="52"/>
      <c r="FVB115" s="52"/>
      <c r="FVC115" s="55"/>
      <c r="FVD115" s="55"/>
      <c r="FVE115" s="55"/>
      <c r="FVF115" s="51"/>
      <c r="FVG115" s="51"/>
      <c r="FVH115" s="51"/>
      <c r="FVI115" s="56"/>
      <c r="FVJ115" s="57"/>
      <c r="FVK115" s="57"/>
      <c r="FVL115" s="58"/>
      <c r="FVM115" s="49"/>
      <c r="FVN115" s="50"/>
      <c r="FVO115" s="49"/>
      <c r="FVP115" s="109"/>
      <c r="FVQ115" s="52"/>
      <c r="FVR115" s="52"/>
      <c r="FVS115" s="55"/>
      <c r="FVT115" s="55"/>
      <c r="FVU115" s="55"/>
      <c r="FVV115" s="51"/>
      <c r="FVW115" s="51"/>
      <c r="FVX115" s="51"/>
      <c r="FVY115" s="56"/>
      <c r="FVZ115" s="57"/>
      <c r="FWA115" s="57"/>
      <c r="FWB115" s="58"/>
      <c r="FWC115" s="49"/>
      <c r="FWD115" s="50"/>
      <c r="FWE115" s="49"/>
      <c r="FWF115" s="109"/>
      <c r="FWG115" s="52"/>
      <c r="FWH115" s="52"/>
      <c r="FWI115" s="55"/>
      <c r="FWJ115" s="55"/>
      <c r="FWK115" s="55"/>
      <c r="FWL115" s="51"/>
      <c r="FWM115" s="51"/>
      <c r="FWN115" s="51"/>
      <c r="FWO115" s="56"/>
      <c r="FWP115" s="57"/>
      <c r="FWQ115" s="57"/>
      <c r="FWR115" s="58"/>
      <c r="FWS115" s="49"/>
      <c r="FWT115" s="50"/>
      <c r="FWU115" s="49"/>
      <c r="FWV115" s="109"/>
      <c r="FWW115" s="52"/>
      <c r="FWX115" s="52"/>
      <c r="FWY115" s="55"/>
      <c r="FWZ115" s="55"/>
      <c r="FXA115" s="55"/>
      <c r="FXB115" s="51"/>
      <c r="FXC115" s="51"/>
      <c r="FXD115" s="51"/>
      <c r="FXE115" s="56"/>
      <c r="FXF115" s="57"/>
      <c r="FXG115" s="57"/>
      <c r="FXH115" s="58"/>
      <c r="FXI115" s="49"/>
      <c r="FXJ115" s="50"/>
      <c r="FXK115" s="49"/>
      <c r="FXL115" s="109"/>
      <c r="FXM115" s="52"/>
      <c r="FXN115" s="52"/>
      <c r="FXO115" s="55"/>
      <c r="FXP115" s="55"/>
      <c r="FXQ115" s="55"/>
      <c r="FXR115" s="51"/>
      <c r="FXS115" s="51"/>
      <c r="FXT115" s="51"/>
      <c r="FXU115" s="56"/>
      <c r="FXV115" s="57"/>
      <c r="FXW115" s="57"/>
      <c r="FXX115" s="58"/>
      <c r="FXY115" s="49"/>
      <c r="FXZ115" s="50"/>
      <c r="FYA115" s="49"/>
      <c r="FYB115" s="109"/>
      <c r="FYC115" s="52"/>
      <c r="FYD115" s="52"/>
      <c r="FYE115" s="55"/>
      <c r="FYF115" s="55"/>
      <c r="FYG115" s="55"/>
      <c r="FYH115" s="51"/>
      <c r="FYI115" s="51"/>
      <c r="FYJ115" s="51"/>
      <c r="FYK115" s="56"/>
      <c r="FYL115" s="57"/>
      <c r="FYM115" s="57"/>
      <c r="FYN115" s="58"/>
      <c r="FYO115" s="49"/>
      <c r="FYP115" s="50"/>
      <c r="FYQ115" s="49"/>
      <c r="FYR115" s="109"/>
      <c r="FYS115" s="52"/>
      <c r="FYT115" s="52"/>
      <c r="FYU115" s="55"/>
      <c r="FYV115" s="55"/>
      <c r="FYW115" s="55"/>
      <c r="FYX115" s="51"/>
      <c r="FYY115" s="51"/>
      <c r="FYZ115" s="51"/>
      <c r="FZA115" s="56"/>
      <c r="FZB115" s="57"/>
      <c r="FZC115" s="57"/>
      <c r="FZD115" s="58"/>
      <c r="FZE115" s="49"/>
      <c r="FZF115" s="50"/>
      <c r="FZG115" s="49"/>
      <c r="FZH115" s="109"/>
      <c r="FZI115" s="52"/>
      <c r="FZJ115" s="52"/>
      <c r="FZK115" s="55"/>
      <c r="FZL115" s="55"/>
      <c r="FZM115" s="55"/>
      <c r="FZN115" s="51"/>
      <c r="FZO115" s="51"/>
      <c r="FZP115" s="51"/>
      <c r="FZQ115" s="56"/>
      <c r="FZR115" s="57"/>
      <c r="FZS115" s="57"/>
      <c r="FZT115" s="58"/>
      <c r="FZU115" s="49"/>
      <c r="FZV115" s="50"/>
      <c r="FZW115" s="49"/>
      <c r="FZX115" s="109"/>
      <c r="FZY115" s="52"/>
      <c r="FZZ115" s="52"/>
      <c r="GAA115" s="55"/>
      <c r="GAB115" s="55"/>
      <c r="GAC115" s="55"/>
      <c r="GAD115" s="51"/>
      <c r="GAE115" s="51"/>
      <c r="GAF115" s="51"/>
      <c r="GAG115" s="56"/>
      <c r="GAH115" s="57"/>
      <c r="GAI115" s="57"/>
      <c r="GAJ115" s="58"/>
      <c r="GAK115" s="49"/>
      <c r="GAL115" s="50"/>
      <c r="GAM115" s="49"/>
      <c r="GAN115" s="109"/>
      <c r="GAO115" s="52"/>
      <c r="GAP115" s="52"/>
      <c r="GAQ115" s="55"/>
      <c r="GAR115" s="55"/>
      <c r="GAS115" s="55"/>
      <c r="GAT115" s="51"/>
      <c r="GAU115" s="51"/>
      <c r="GAV115" s="51"/>
      <c r="GAW115" s="56"/>
      <c r="GAX115" s="57"/>
      <c r="GAY115" s="57"/>
      <c r="GAZ115" s="58"/>
      <c r="GBA115" s="49"/>
      <c r="GBB115" s="50"/>
      <c r="GBC115" s="49"/>
      <c r="GBD115" s="109"/>
      <c r="GBE115" s="52"/>
      <c r="GBF115" s="52"/>
      <c r="GBG115" s="55"/>
      <c r="GBH115" s="55"/>
      <c r="GBI115" s="55"/>
      <c r="GBJ115" s="51"/>
      <c r="GBK115" s="51"/>
      <c r="GBL115" s="51"/>
      <c r="GBM115" s="56"/>
      <c r="GBN115" s="57"/>
      <c r="GBO115" s="57"/>
      <c r="GBP115" s="58"/>
      <c r="GBQ115" s="49"/>
      <c r="GBR115" s="50"/>
      <c r="GBS115" s="49"/>
      <c r="GBT115" s="109"/>
      <c r="GBU115" s="52"/>
      <c r="GBV115" s="52"/>
      <c r="GBW115" s="55"/>
      <c r="GBX115" s="55"/>
      <c r="GBY115" s="55"/>
      <c r="GBZ115" s="51"/>
      <c r="GCA115" s="51"/>
      <c r="GCB115" s="51"/>
      <c r="GCC115" s="56"/>
      <c r="GCD115" s="57"/>
      <c r="GCE115" s="57"/>
      <c r="GCF115" s="58"/>
      <c r="GCG115" s="49"/>
      <c r="GCH115" s="50"/>
      <c r="GCI115" s="49"/>
      <c r="GCJ115" s="109"/>
      <c r="GCK115" s="52"/>
      <c r="GCL115" s="52"/>
      <c r="GCM115" s="55"/>
      <c r="GCN115" s="55"/>
      <c r="GCO115" s="55"/>
      <c r="GCP115" s="51"/>
      <c r="GCQ115" s="51"/>
      <c r="GCR115" s="51"/>
      <c r="GCS115" s="56"/>
      <c r="GCT115" s="57"/>
      <c r="GCU115" s="57"/>
      <c r="GCV115" s="58"/>
      <c r="GCW115" s="49"/>
      <c r="GCX115" s="50"/>
      <c r="GCY115" s="49"/>
      <c r="GCZ115" s="109"/>
      <c r="GDA115" s="52"/>
      <c r="GDB115" s="52"/>
      <c r="GDC115" s="55"/>
      <c r="GDD115" s="55"/>
      <c r="GDE115" s="55"/>
      <c r="GDF115" s="51"/>
      <c r="GDG115" s="51"/>
      <c r="GDH115" s="51"/>
      <c r="GDI115" s="56"/>
      <c r="GDJ115" s="57"/>
      <c r="GDK115" s="57"/>
      <c r="GDL115" s="58"/>
      <c r="GDM115" s="49"/>
      <c r="GDN115" s="50"/>
      <c r="GDO115" s="49"/>
      <c r="GDP115" s="109"/>
      <c r="GDQ115" s="52"/>
      <c r="GDR115" s="52"/>
      <c r="GDS115" s="55"/>
      <c r="GDT115" s="55"/>
      <c r="GDU115" s="55"/>
      <c r="GDV115" s="51"/>
      <c r="GDW115" s="51"/>
      <c r="GDX115" s="51"/>
      <c r="GDY115" s="56"/>
      <c r="GDZ115" s="57"/>
      <c r="GEA115" s="57"/>
      <c r="GEB115" s="58"/>
      <c r="GEC115" s="49"/>
      <c r="GED115" s="50"/>
      <c r="GEE115" s="49"/>
      <c r="GEF115" s="109"/>
      <c r="GEG115" s="52"/>
      <c r="GEH115" s="52"/>
      <c r="GEI115" s="55"/>
      <c r="GEJ115" s="55"/>
      <c r="GEK115" s="55"/>
      <c r="GEL115" s="51"/>
      <c r="GEM115" s="51"/>
      <c r="GEN115" s="51"/>
      <c r="GEO115" s="56"/>
      <c r="GEP115" s="57"/>
      <c r="GEQ115" s="57"/>
      <c r="GER115" s="58"/>
      <c r="GES115" s="49"/>
      <c r="GET115" s="50"/>
      <c r="GEU115" s="49"/>
      <c r="GEV115" s="109"/>
      <c r="GEW115" s="52"/>
      <c r="GEX115" s="52"/>
      <c r="GEY115" s="55"/>
      <c r="GEZ115" s="55"/>
      <c r="GFA115" s="55"/>
      <c r="GFB115" s="51"/>
      <c r="GFC115" s="51"/>
      <c r="GFD115" s="51"/>
      <c r="GFE115" s="56"/>
      <c r="GFF115" s="57"/>
      <c r="GFG115" s="57"/>
      <c r="GFH115" s="58"/>
      <c r="GFI115" s="49"/>
      <c r="GFJ115" s="50"/>
      <c r="GFK115" s="49"/>
      <c r="GFL115" s="109"/>
      <c r="GFM115" s="52"/>
      <c r="GFN115" s="52"/>
      <c r="GFO115" s="55"/>
      <c r="GFP115" s="55"/>
      <c r="GFQ115" s="55"/>
      <c r="GFR115" s="51"/>
      <c r="GFS115" s="51"/>
      <c r="GFT115" s="51"/>
      <c r="GFU115" s="56"/>
      <c r="GFV115" s="57"/>
      <c r="GFW115" s="57"/>
      <c r="GFX115" s="58"/>
      <c r="GFY115" s="49"/>
      <c r="GFZ115" s="50"/>
      <c r="GGA115" s="49"/>
      <c r="GGB115" s="109"/>
      <c r="GGC115" s="52"/>
      <c r="GGD115" s="52"/>
      <c r="GGE115" s="55"/>
      <c r="GGF115" s="55"/>
      <c r="GGG115" s="55"/>
      <c r="GGH115" s="51"/>
      <c r="GGI115" s="51"/>
      <c r="GGJ115" s="51"/>
      <c r="GGK115" s="56"/>
      <c r="GGL115" s="57"/>
      <c r="GGM115" s="57"/>
      <c r="GGN115" s="58"/>
      <c r="GGO115" s="49"/>
      <c r="GGP115" s="50"/>
      <c r="GGQ115" s="49"/>
      <c r="GGR115" s="109"/>
      <c r="GGS115" s="52"/>
      <c r="GGT115" s="52"/>
      <c r="GGU115" s="55"/>
      <c r="GGV115" s="55"/>
      <c r="GGW115" s="55"/>
      <c r="GGX115" s="51"/>
      <c r="GGY115" s="51"/>
      <c r="GGZ115" s="51"/>
      <c r="GHA115" s="56"/>
      <c r="GHB115" s="57"/>
      <c r="GHC115" s="57"/>
      <c r="GHD115" s="58"/>
      <c r="GHE115" s="49"/>
      <c r="GHF115" s="50"/>
      <c r="GHG115" s="49"/>
      <c r="GHH115" s="109"/>
      <c r="GHI115" s="52"/>
      <c r="GHJ115" s="52"/>
      <c r="GHK115" s="55"/>
      <c r="GHL115" s="55"/>
      <c r="GHM115" s="55"/>
      <c r="GHN115" s="51"/>
      <c r="GHO115" s="51"/>
      <c r="GHP115" s="51"/>
      <c r="GHQ115" s="56"/>
      <c r="GHR115" s="57"/>
      <c r="GHS115" s="57"/>
      <c r="GHT115" s="58"/>
      <c r="GHU115" s="49"/>
      <c r="GHV115" s="50"/>
      <c r="GHW115" s="49"/>
      <c r="GHX115" s="109"/>
      <c r="GHY115" s="52"/>
      <c r="GHZ115" s="52"/>
      <c r="GIA115" s="55"/>
      <c r="GIB115" s="55"/>
      <c r="GIC115" s="55"/>
      <c r="GID115" s="51"/>
      <c r="GIE115" s="51"/>
      <c r="GIF115" s="51"/>
      <c r="GIG115" s="56"/>
      <c r="GIH115" s="57"/>
      <c r="GII115" s="57"/>
      <c r="GIJ115" s="58"/>
      <c r="GIK115" s="49"/>
      <c r="GIL115" s="50"/>
      <c r="GIM115" s="49"/>
      <c r="GIN115" s="109"/>
      <c r="GIO115" s="52"/>
      <c r="GIP115" s="52"/>
      <c r="GIQ115" s="55"/>
      <c r="GIR115" s="55"/>
      <c r="GIS115" s="55"/>
      <c r="GIT115" s="51"/>
      <c r="GIU115" s="51"/>
      <c r="GIV115" s="51"/>
      <c r="GIW115" s="56"/>
      <c r="GIX115" s="57"/>
      <c r="GIY115" s="57"/>
      <c r="GIZ115" s="58"/>
      <c r="GJA115" s="49"/>
      <c r="GJB115" s="50"/>
      <c r="GJC115" s="49"/>
      <c r="GJD115" s="109"/>
      <c r="GJE115" s="52"/>
      <c r="GJF115" s="52"/>
      <c r="GJG115" s="55"/>
      <c r="GJH115" s="55"/>
      <c r="GJI115" s="55"/>
      <c r="GJJ115" s="51"/>
      <c r="GJK115" s="51"/>
      <c r="GJL115" s="51"/>
      <c r="GJM115" s="56"/>
      <c r="GJN115" s="57"/>
      <c r="GJO115" s="57"/>
      <c r="GJP115" s="58"/>
      <c r="GJQ115" s="49"/>
      <c r="GJR115" s="50"/>
      <c r="GJS115" s="49"/>
      <c r="GJT115" s="109"/>
      <c r="GJU115" s="52"/>
      <c r="GJV115" s="52"/>
      <c r="GJW115" s="55"/>
      <c r="GJX115" s="55"/>
      <c r="GJY115" s="55"/>
      <c r="GJZ115" s="51"/>
      <c r="GKA115" s="51"/>
      <c r="GKB115" s="51"/>
      <c r="GKC115" s="56"/>
      <c r="GKD115" s="57"/>
      <c r="GKE115" s="57"/>
      <c r="GKF115" s="58"/>
      <c r="GKG115" s="49"/>
      <c r="GKH115" s="50"/>
      <c r="GKI115" s="49"/>
      <c r="GKJ115" s="109"/>
      <c r="GKK115" s="52"/>
      <c r="GKL115" s="52"/>
      <c r="GKM115" s="55"/>
      <c r="GKN115" s="55"/>
      <c r="GKO115" s="55"/>
      <c r="GKP115" s="51"/>
      <c r="GKQ115" s="51"/>
      <c r="GKR115" s="51"/>
      <c r="GKS115" s="56"/>
      <c r="GKT115" s="57"/>
      <c r="GKU115" s="57"/>
      <c r="GKV115" s="58"/>
      <c r="GKW115" s="49"/>
      <c r="GKX115" s="50"/>
      <c r="GKY115" s="49"/>
      <c r="GKZ115" s="109"/>
      <c r="GLA115" s="52"/>
      <c r="GLB115" s="52"/>
      <c r="GLC115" s="55"/>
      <c r="GLD115" s="55"/>
      <c r="GLE115" s="55"/>
      <c r="GLF115" s="51"/>
      <c r="GLG115" s="51"/>
      <c r="GLH115" s="51"/>
      <c r="GLI115" s="56"/>
      <c r="GLJ115" s="57"/>
      <c r="GLK115" s="57"/>
      <c r="GLL115" s="58"/>
      <c r="GLM115" s="49"/>
      <c r="GLN115" s="50"/>
      <c r="GLO115" s="49"/>
      <c r="GLP115" s="109"/>
      <c r="GLQ115" s="52"/>
      <c r="GLR115" s="52"/>
      <c r="GLS115" s="55"/>
      <c r="GLT115" s="55"/>
      <c r="GLU115" s="55"/>
      <c r="GLV115" s="51"/>
      <c r="GLW115" s="51"/>
      <c r="GLX115" s="51"/>
      <c r="GLY115" s="56"/>
      <c r="GLZ115" s="57"/>
      <c r="GMA115" s="57"/>
      <c r="GMB115" s="58"/>
      <c r="GMC115" s="49"/>
      <c r="GMD115" s="50"/>
      <c r="GME115" s="49"/>
      <c r="GMF115" s="109"/>
      <c r="GMG115" s="52"/>
      <c r="GMH115" s="52"/>
      <c r="GMI115" s="55"/>
      <c r="GMJ115" s="55"/>
      <c r="GMK115" s="55"/>
      <c r="GML115" s="51"/>
      <c r="GMM115" s="51"/>
      <c r="GMN115" s="51"/>
      <c r="GMO115" s="56"/>
      <c r="GMP115" s="57"/>
      <c r="GMQ115" s="57"/>
      <c r="GMR115" s="58"/>
      <c r="GMS115" s="49"/>
      <c r="GMT115" s="50"/>
      <c r="GMU115" s="49"/>
      <c r="GMV115" s="109"/>
      <c r="GMW115" s="52"/>
      <c r="GMX115" s="52"/>
      <c r="GMY115" s="55"/>
      <c r="GMZ115" s="55"/>
      <c r="GNA115" s="55"/>
      <c r="GNB115" s="51"/>
      <c r="GNC115" s="51"/>
      <c r="GND115" s="51"/>
      <c r="GNE115" s="56"/>
      <c r="GNF115" s="57"/>
      <c r="GNG115" s="57"/>
      <c r="GNH115" s="58"/>
      <c r="GNI115" s="49"/>
      <c r="GNJ115" s="50"/>
      <c r="GNK115" s="49"/>
      <c r="GNL115" s="109"/>
      <c r="GNM115" s="52"/>
      <c r="GNN115" s="52"/>
      <c r="GNO115" s="55"/>
      <c r="GNP115" s="55"/>
      <c r="GNQ115" s="55"/>
      <c r="GNR115" s="51"/>
      <c r="GNS115" s="51"/>
      <c r="GNT115" s="51"/>
      <c r="GNU115" s="56"/>
      <c r="GNV115" s="57"/>
      <c r="GNW115" s="57"/>
      <c r="GNX115" s="58"/>
      <c r="GNY115" s="49"/>
      <c r="GNZ115" s="50"/>
      <c r="GOA115" s="49"/>
      <c r="GOB115" s="109"/>
      <c r="GOC115" s="52"/>
      <c r="GOD115" s="52"/>
      <c r="GOE115" s="55"/>
      <c r="GOF115" s="55"/>
      <c r="GOG115" s="55"/>
      <c r="GOH115" s="51"/>
      <c r="GOI115" s="51"/>
      <c r="GOJ115" s="51"/>
      <c r="GOK115" s="56"/>
      <c r="GOL115" s="57"/>
      <c r="GOM115" s="57"/>
      <c r="GON115" s="58"/>
      <c r="GOO115" s="49"/>
      <c r="GOP115" s="50"/>
      <c r="GOQ115" s="49"/>
      <c r="GOR115" s="109"/>
      <c r="GOS115" s="52"/>
      <c r="GOT115" s="52"/>
      <c r="GOU115" s="55"/>
      <c r="GOV115" s="55"/>
      <c r="GOW115" s="55"/>
      <c r="GOX115" s="51"/>
      <c r="GOY115" s="51"/>
      <c r="GOZ115" s="51"/>
      <c r="GPA115" s="56"/>
      <c r="GPB115" s="57"/>
      <c r="GPC115" s="57"/>
      <c r="GPD115" s="58"/>
      <c r="GPE115" s="49"/>
      <c r="GPF115" s="50"/>
      <c r="GPG115" s="49"/>
      <c r="GPH115" s="109"/>
      <c r="GPI115" s="52"/>
      <c r="GPJ115" s="52"/>
      <c r="GPK115" s="55"/>
      <c r="GPL115" s="55"/>
      <c r="GPM115" s="55"/>
      <c r="GPN115" s="51"/>
      <c r="GPO115" s="51"/>
      <c r="GPP115" s="51"/>
      <c r="GPQ115" s="56"/>
      <c r="GPR115" s="57"/>
      <c r="GPS115" s="57"/>
      <c r="GPT115" s="58"/>
      <c r="GPU115" s="49"/>
      <c r="GPV115" s="50"/>
      <c r="GPW115" s="49"/>
      <c r="GPX115" s="109"/>
      <c r="GPY115" s="52"/>
      <c r="GPZ115" s="52"/>
      <c r="GQA115" s="55"/>
      <c r="GQB115" s="55"/>
      <c r="GQC115" s="55"/>
      <c r="GQD115" s="51"/>
      <c r="GQE115" s="51"/>
      <c r="GQF115" s="51"/>
      <c r="GQG115" s="56"/>
      <c r="GQH115" s="57"/>
      <c r="GQI115" s="57"/>
      <c r="GQJ115" s="58"/>
      <c r="GQK115" s="49"/>
      <c r="GQL115" s="50"/>
      <c r="GQM115" s="49"/>
      <c r="GQN115" s="109"/>
      <c r="GQO115" s="52"/>
      <c r="GQP115" s="52"/>
      <c r="GQQ115" s="55"/>
      <c r="GQR115" s="55"/>
      <c r="GQS115" s="55"/>
      <c r="GQT115" s="51"/>
      <c r="GQU115" s="51"/>
      <c r="GQV115" s="51"/>
      <c r="GQW115" s="56"/>
      <c r="GQX115" s="57"/>
      <c r="GQY115" s="57"/>
      <c r="GQZ115" s="58"/>
      <c r="GRA115" s="49"/>
      <c r="GRB115" s="50"/>
      <c r="GRC115" s="49"/>
      <c r="GRD115" s="109"/>
      <c r="GRE115" s="52"/>
      <c r="GRF115" s="52"/>
      <c r="GRG115" s="55"/>
      <c r="GRH115" s="55"/>
      <c r="GRI115" s="55"/>
      <c r="GRJ115" s="51"/>
      <c r="GRK115" s="51"/>
      <c r="GRL115" s="51"/>
      <c r="GRM115" s="56"/>
      <c r="GRN115" s="57"/>
      <c r="GRO115" s="57"/>
      <c r="GRP115" s="58"/>
      <c r="GRQ115" s="49"/>
      <c r="GRR115" s="50"/>
      <c r="GRS115" s="49"/>
      <c r="GRT115" s="109"/>
      <c r="GRU115" s="52"/>
      <c r="GRV115" s="52"/>
      <c r="GRW115" s="55"/>
      <c r="GRX115" s="55"/>
      <c r="GRY115" s="55"/>
      <c r="GRZ115" s="51"/>
      <c r="GSA115" s="51"/>
      <c r="GSB115" s="51"/>
      <c r="GSC115" s="56"/>
      <c r="GSD115" s="57"/>
      <c r="GSE115" s="57"/>
      <c r="GSF115" s="58"/>
      <c r="GSG115" s="49"/>
      <c r="GSH115" s="50"/>
      <c r="GSI115" s="49"/>
      <c r="GSJ115" s="109"/>
      <c r="GSK115" s="52"/>
      <c r="GSL115" s="52"/>
      <c r="GSM115" s="55"/>
      <c r="GSN115" s="55"/>
      <c r="GSO115" s="55"/>
      <c r="GSP115" s="51"/>
      <c r="GSQ115" s="51"/>
      <c r="GSR115" s="51"/>
      <c r="GSS115" s="56"/>
      <c r="GST115" s="57"/>
      <c r="GSU115" s="57"/>
      <c r="GSV115" s="58"/>
      <c r="GSW115" s="49"/>
      <c r="GSX115" s="50"/>
      <c r="GSY115" s="49"/>
      <c r="GSZ115" s="109"/>
      <c r="GTA115" s="52"/>
      <c r="GTB115" s="52"/>
      <c r="GTC115" s="55"/>
      <c r="GTD115" s="55"/>
      <c r="GTE115" s="55"/>
      <c r="GTF115" s="51"/>
      <c r="GTG115" s="51"/>
      <c r="GTH115" s="51"/>
      <c r="GTI115" s="56"/>
      <c r="GTJ115" s="57"/>
      <c r="GTK115" s="57"/>
      <c r="GTL115" s="58"/>
      <c r="GTM115" s="49"/>
      <c r="GTN115" s="50"/>
      <c r="GTO115" s="49"/>
      <c r="GTP115" s="109"/>
      <c r="GTQ115" s="52"/>
      <c r="GTR115" s="52"/>
      <c r="GTS115" s="55"/>
      <c r="GTT115" s="55"/>
      <c r="GTU115" s="55"/>
      <c r="GTV115" s="51"/>
      <c r="GTW115" s="51"/>
      <c r="GTX115" s="51"/>
      <c r="GTY115" s="56"/>
      <c r="GTZ115" s="57"/>
      <c r="GUA115" s="57"/>
      <c r="GUB115" s="58"/>
      <c r="GUC115" s="49"/>
      <c r="GUD115" s="50"/>
      <c r="GUE115" s="49"/>
      <c r="GUF115" s="109"/>
      <c r="GUG115" s="52"/>
      <c r="GUH115" s="52"/>
      <c r="GUI115" s="55"/>
      <c r="GUJ115" s="55"/>
      <c r="GUK115" s="55"/>
      <c r="GUL115" s="51"/>
      <c r="GUM115" s="51"/>
      <c r="GUN115" s="51"/>
      <c r="GUO115" s="56"/>
      <c r="GUP115" s="57"/>
      <c r="GUQ115" s="57"/>
      <c r="GUR115" s="58"/>
      <c r="GUS115" s="49"/>
      <c r="GUT115" s="50"/>
      <c r="GUU115" s="49"/>
      <c r="GUV115" s="109"/>
      <c r="GUW115" s="52"/>
      <c r="GUX115" s="52"/>
      <c r="GUY115" s="55"/>
      <c r="GUZ115" s="55"/>
      <c r="GVA115" s="55"/>
      <c r="GVB115" s="51"/>
      <c r="GVC115" s="51"/>
      <c r="GVD115" s="51"/>
      <c r="GVE115" s="56"/>
      <c r="GVF115" s="57"/>
      <c r="GVG115" s="57"/>
      <c r="GVH115" s="58"/>
      <c r="GVI115" s="49"/>
      <c r="GVJ115" s="50"/>
      <c r="GVK115" s="49"/>
      <c r="GVL115" s="109"/>
      <c r="GVM115" s="52"/>
      <c r="GVN115" s="52"/>
      <c r="GVO115" s="55"/>
      <c r="GVP115" s="55"/>
      <c r="GVQ115" s="55"/>
      <c r="GVR115" s="51"/>
      <c r="GVS115" s="51"/>
      <c r="GVT115" s="51"/>
      <c r="GVU115" s="56"/>
      <c r="GVV115" s="57"/>
      <c r="GVW115" s="57"/>
      <c r="GVX115" s="58"/>
      <c r="GVY115" s="49"/>
      <c r="GVZ115" s="50"/>
      <c r="GWA115" s="49"/>
      <c r="GWB115" s="109"/>
      <c r="GWC115" s="52"/>
      <c r="GWD115" s="52"/>
      <c r="GWE115" s="55"/>
      <c r="GWF115" s="55"/>
      <c r="GWG115" s="55"/>
      <c r="GWH115" s="51"/>
      <c r="GWI115" s="51"/>
      <c r="GWJ115" s="51"/>
      <c r="GWK115" s="56"/>
      <c r="GWL115" s="57"/>
      <c r="GWM115" s="57"/>
      <c r="GWN115" s="58"/>
      <c r="GWO115" s="49"/>
      <c r="GWP115" s="50"/>
      <c r="GWQ115" s="49"/>
      <c r="GWR115" s="109"/>
      <c r="GWS115" s="52"/>
      <c r="GWT115" s="52"/>
      <c r="GWU115" s="55"/>
      <c r="GWV115" s="55"/>
      <c r="GWW115" s="55"/>
      <c r="GWX115" s="51"/>
      <c r="GWY115" s="51"/>
      <c r="GWZ115" s="51"/>
      <c r="GXA115" s="56"/>
      <c r="GXB115" s="57"/>
      <c r="GXC115" s="57"/>
      <c r="GXD115" s="58"/>
      <c r="GXE115" s="49"/>
      <c r="GXF115" s="50"/>
      <c r="GXG115" s="49"/>
      <c r="GXH115" s="109"/>
      <c r="GXI115" s="52"/>
      <c r="GXJ115" s="52"/>
      <c r="GXK115" s="55"/>
      <c r="GXL115" s="55"/>
      <c r="GXM115" s="55"/>
      <c r="GXN115" s="51"/>
      <c r="GXO115" s="51"/>
      <c r="GXP115" s="51"/>
      <c r="GXQ115" s="56"/>
      <c r="GXR115" s="57"/>
      <c r="GXS115" s="57"/>
      <c r="GXT115" s="58"/>
      <c r="GXU115" s="49"/>
      <c r="GXV115" s="50"/>
      <c r="GXW115" s="49"/>
      <c r="GXX115" s="109"/>
      <c r="GXY115" s="52"/>
      <c r="GXZ115" s="52"/>
      <c r="GYA115" s="55"/>
      <c r="GYB115" s="55"/>
      <c r="GYC115" s="55"/>
      <c r="GYD115" s="51"/>
      <c r="GYE115" s="51"/>
      <c r="GYF115" s="51"/>
      <c r="GYG115" s="56"/>
      <c r="GYH115" s="57"/>
      <c r="GYI115" s="57"/>
      <c r="GYJ115" s="58"/>
      <c r="GYK115" s="49"/>
      <c r="GYL115" s="50"/>
      <c r="GYM115" s="49"/>
      <c r="GYN115" s="109"/>
      <c r="GYO115" s="52"/>
      <c r="GYP115" s="52"/>
      <c r="GYQ115" s="55"/>
      <c r="GYR115" s="55"/>
      <c r="GYS115" s="55"/>
      <c r="GYT115" s="51"/>
      <c r="GYU115" s="51"/>
      <c r="GYV115" s="51"/>
      <c r="GYW115" s="56"/>
      <c r="GYX115" s="57"/>
      <c r="GYY115" s="57"/>
      <c r="GYZ115" s="58"/>
      <c r="GZA115" s="49"/>
      <c r="GZB115" s="50"/>
      <c r="GZC115" s="49"/>
      <c r="GZD115" s="109"/>
      <c r="GZE115" s="52"/>
      <c r="GZF115" s="52"/>
      <c r="GZG115" s="55"/>
      <c r="GZH115" s="55"/>
      <c r="GZI115" s="55"/>
      <c r="GZJ115" s="51"/>
      <c r="GZK115" s="51"/>
      <c r="GZL115" s="51"/>
      <c r="GZM115" s="56"/>
      <c r="GZN115" s="57"/>
      <c r="GZO115" s="57"/>
      <c r="GZP115" s="58"/>
      <c r="GZQ115" s="49"/>
      <c r="GZR115" s="50"/>
      <c r="GZS115" s="49"/>
      <c r="GZT115" s="109"/>
      <c r="GZU115" s="52"/>
      <c r="GZV115" s="52"/>
      <c r="GZW115" s="55"/>
      <c r="GZX115" s="55"/>
      <c r="GZY115" s="55"/>
      <c r="GZZ115" s="51"/>
      <c r="HAA115" s="51"/>
      <c r="HAB115" s="51"/>
      <c r="HAC115" s="56"/>
      <c r="HAD115" s="57"/>
      <c r="HAE115" s="57"/>
      <c r="HAF115" s="58"/>
      <c r="HAG115" s="49"/>
      <c r="HAH115" s="50"/>
      <c r="HAI115" s="49"/>
      <c r="HAJ115" s="109"/>
      <c r="HAK115" s="52"/>
      <c r="HAL115" s="52"/>
      <c r="HAM115" s="55"/>
      <c r="HAN115" s="55"/>
      <c r="HAO115" s="55"/>
      <c r="HAP115" s="51"/>
      <c r="HAQ115" s="51"/>
      <c r="HAR115" s="51"/>
      <c r="HAS115" s="56"/>
      <c r="HAT115" s="57"/>
      <c r="HAU115" s="57"/>
      <c r="HAV115" s="58"/>
      <c r="HAW115" s="49"/>
      <c r="HAX115" s="50"/>
      <c r="HAY115" s="49"/>
      <c r="HAZ115" s="109"/>
      <c r="HBA115" s="52"/>
      <c r="HBB115" s="52"/>
      <c r="HBC115" s="55"/>
      <c r="HBD115" s="55"/>
      <c r="HBE115" s="55"/>
      <c r="HBF115" s="51"/>
      <c r="HBG115" s="51"/>
      <c r="HBH115" s="51"/>
      <c r="HBI115" s="56"/>
      <c r="HBJ115" s="57"/>
      <c r="HBK115" s="57"/>
      <c r="HBL115" s="58"/>
      <c r="HBM115" s="49"/>
      <c r="HBN115" s="50"/>
      <c r="HBO115" s="49"/>
      <c r="HBP115" s="109"/>
      <c r="HBQ115" s="52"/>
      <c r="HBR115" s="52"/>
      <c r="HBS115" s="55"/>
      <c r="HBT115" s="55"/>
      <c r="HBU115" s="55"/>
      <c r="HBV115" s="51"/>
      <c r="HBW115" s="51"/>
      <c r="HBX115" s="51"/>
      <c r="HBY115" s="56"/>
      <c r="HBZ115" s="57"/>
      <c r="HCA115" s="57"/>
      <c r="HCB115" s="58"/>
      <c r="HCC115" s="49"/>
      <c r="HCD115" s="50"/>
      <c r="HCE115" s="49"/>
      <c r="HCF115" s="109"/>
      <c r="HCG115" s="52"/>
      <c r="HCH115" s="52"/>
      <c r="HCI115" s="55"/>
      <c r="HCJ115" s="55"/>
      <c r="HCK115" s="55"/>
      <c r="HCL115" s="51"/>
      <c r="HCM115" s="51"/>
      <c r="HCN115" s="51"/>
      <c r="HCO115" s="56"/>
      <c r="HCP115" s="57"/>
      <c r="HCQ115" s="57"/>
      <c r="HCR115" s="58"/>
      <c r="HCS115" s="49"/>
      <c r="HCT115" s="50"/>
      <c r="HCU115" s="49"/>
      <c r="HCV115" s="109"/>
      <c r="HCW115" s="52"/>
      <c r="HCX115" s="52"/>
      <c r="HCY115" s="55"/>
      <c r="HCZ115" s="55"/>
      <c r="HDA115" s="55"/>
      <c r="HDB115" s="51"/>
      <c r="HDC115" s="51"/>
      <c r="HDD115" s="51"/>
      <c r="HDE115" s="56"/>
      <c r="HDF115" s="57"/>
      <c r="HDG115" s="57"/>
      <c r="HDH115" s="58"/>
      <c r="HDI115" s="49"/>
      <c r="HDJ115" s="50"/>
      <c r="HDK115" s="49"/>
      <c r="HDL115" s="109"/>
      <c r="HDM115" s="52"/>
      <c r="HDN115" s="52"/>
      <c r="HDO115" s="55"/>
      <c r="HDP115" s="55"/>
      <c r="HDQ115" s="55"/>
      <c r="HDR115" s="51"/>
      <c r="HDS115" s="51"/>
      <c r="HDT115" s="51"/>
      <c r="HDU115" s="56"/>
      <c r="HDV115" s="57"/>
      <c r="HDW115" s="57"/>
      <c r="HDX115" s="58"/>
      <c r="HDY115" s="49"/>
      <c r="HDZ115" s="50"/>
      <c r="HEA115" s="49"/>
      <c r="HEB115" s="109"/>
      <c r="HEC115" s="52"/>
      <c r="HED115" s="52"/>
      <c r="HEE115" s="55"/>
      <c r="HEF115" s="55"/>
      <c r="HEG115" s="55"/>
      <c r="HEH115" s="51"/>
      <c r="HEI115" s="51"/>
      <c r="HEJ115" s="51"/>
      <c r="HEK115" s="56"/>
      <c r="HEL115" s="57"/>
      <c r="HEM115" s="57"/>
      <c r="HEN115" s="58"/>
      <c r="HEO115" s="49"/>
      <c r="HEP115" s="50"/>
      <c r="HEQ115" s="49"/>
      <c r="HER115" s="109"/>
      <c r="HES115" s="52"/>
      <c r="HET115" s="52"/>
      <c r="HEU115" s="55"/>
      <c r="HEV115" s="55"/>
      <c r="HEW115" s="55"/>
      <c r="HEX115" s="51"/>
      <c r="HEY115" s="51"/>
      <c r="HEZ115" s="51"/>
      <c r="HFA115" s="56"/>
      <c r="HFB115" s="57"/>
      <c r="HFC115" s="57"/>
      <c r="HFD115" s="58"/>
      <c r="HFE115" s="49"/>
      <c r="HFF115" s="50"/>
      <c r="HFG115" s="49"/>
      <c r="HFH115" s="109"/>
      <c r="HFI115" s="52"/>
      <c r="HFJ115" s="52"/>
      <c r="HFK115" s="55"/>
      <c r="HFL115" s="55"/>
      <c r="HFM115" s="55"/>
      <c r="HFN115" s="51"/>
      <c r="HFO115" s="51"/>
      <c r="HFP115" s="51"/>
      <c r="HFQ115" s="56"/>
      <c r="HFR115" s="57"/>
      <c r="HFS115" s="57"/>
      <c r="HFT115" s="58"/>
      <c r="HFU115" s="49"/>
      <c r="HFV115" s="50"/>
      <c r="HFW115" s="49"/>
      <c r="HFX115" s="109"/>
      <c r="HFY115" s="52"/>
      <c r="HFZ115" s="52"/>
      <c r="HGA115" s="55"/>
      <c r="HGB115" s="55"/>
      <c r="HGC115" s="55"/>
      <c r="HGD115" s="51"/>
      <c r="HGE115" s="51"/>
      <c r="HGF115" s="51"/>
      <c r="HGG115" s="56"/>
      <c r="HGH115" s="57"/>
      <c r="HGI115" s="57"/>
      <c r="HGJ115" s="58"/>
      <c r="HGK115" s="49"/>
      <c r="HGL115" s="50"/>
      <c r="HGM115" s="49"/>
      <c r="HGN115" s="109"/>
      <c r="HGO115" s="52"/>
      <c r="HGP115" s="52"/>
      <c r="HGQ115" s="55"/>
      <c r="HGR115" s="55"/>
      <c r="HGS115" s="55"/>
      <c r="HGT115" s="51"/>
      <c r="HGU115" s="51"/>
      <c r="HGV115" s="51"/>
      <c r="HGW115" s="56"/>
      <c r="HGX115" s="57"/>
      <c r="HGY115" s="57"/>
      <c r="HGZ115" s="58"/>
      <c r="HHA115" s="49"/>
      <c r="HHB115" s="50"/>
      <c r="HHC115" s="49"/>
      <c r="HHD115" s="109"/>
      <c r="HHE115" s="52"/>
      <c r="HHF115" s="52"/>
      <c r="HHG115" s="55"/>
      <c r="HHH115" s="55"/>
      <c r="HHI115" s="55"/>
      <c r="HHJ115" s="51"/>
      <c r="HHK115" s="51"/>
      <c r="HHL115" s="51"/>
      <c r="HHM115" s="56"/>
      <c r="HHN115" s="57"/>
      <c r="HHO115" s="57"/>
      <c r="HHP115" s="58"/>
      <c r="HHQ115" s="49"/>
      <c r="HHR115" s="50"/>
      <c r="HHS115" s="49"/>
      <c r="HHT115" s="109"/>
      <c r="HHU115" s="52"/>
      <c r="HHV115" s="52"/>
      <c r="HHW115" s="55"/>
      <c r="HHX115" s="55"/>
      <c r="HHY115" s="55"/>
      <c r="HHZ115" s="51"/>
      <c r="HIA115" s="51"/>
      <c r="HIB115" s="51"/>
      <c r="HIC115" s="56"/>
      <c r="HID115" s="57"/>
      <c r="HIE115" s="57"/>
      <c r="HIF115" s="58"/>
      <c r="HIG115" s="49"/>
      <c r="HIH115" s="50"/>
      <c r="HII115" s="49"/>
      <c r="HIJ115" s="109"/>
      <c r="HIK115" s="52"/>
      <c r="HIL115" s="52"/>
      <c r="HIM115" s="55"/>
      <c r="HIN115" s="55"/>
      <c r="HIO115" s="55"/>
      <c r="HIP115" s="51"/>
      <c r="HIQ115" s="51"/>
      <c r="HIR115" s="51"/>
      <c r="HIS115" s="56"/>
      <c r="HIT115" s="57"/>
      <c r="HIU115" s="57"/>
      <c r="HIV115" s="58"/>
      <c r="HIW115" s="49"/>
      <c r="HIX115" s="50"/>
      <c r="HIY115" s="49"/>
      <c r="HIZ115" s="109"/>
      <c r="HJA115" s="52"/>
      <c r="HJB115" s="52"/>
      <c r="HJC115" s="55"/>
      <c r="HJD115" s="55"/>
      <c r="HJE115" s="55"/>
      <c r="HJF115" s="51"/>
      <c r="HJG115" s="51"/>
      <c r="HJH115" s="51"/>
      <c r="HJI115" s="56"/>
      <c r="HJJ115" s="57"/>
      <c r="HJK115" s="57"/>
      <c r="HJL115" s="58"/>
      <c r="HJM115" s="49"/>
      <c r="HJN115" s="50"/>
      <c r="HJO115" s="49"/>
      <c r="HJP115" s="109"/>
      <c r="HJQ115" s="52"/>
      <c r="HJR115" s="52"/>
      <c r="HJS115" s="55"/>
      <c r="HJT115" s="55"/>
      <c r="HJU115" s="55"/>
      <c r="HJV115" s="51"/>
      <c r="HJW115" s="51"/>
      <c r="HJX115" s="51"/>
      <c r="HJY115" s="56"/>
      <c r="HJZ115" s="57"/>
      <c r="HKA115" s="57"/>
      <c r="HKB115" s="58"/>
      <c r="HKC115" s="49"/>
      <c r="HKD115" s="50"/>
      <c r="HKE115" s="49"/>
      <c r="HKF115" s="109"/>
      <c r="HKG115" s="52"/>
      <c r="HKH115" s="52"/>
      <c r="HKI115" s="55"/>
      <c r="HKJ115" s="55"/>
      <c r="HKK115" s="55"/>
      <c r="HKL115" s="51"/>
      <c r="HKM115" s="51"/>
      <c r="HKN115" s="51"/>
      <c r="HKO115" s="56"/>
      <c r="HKP115" s="57"/>
      <c r="HKQ115" s="57"/>
      <c r="HKR115" s="58"/>
      <c r="HKS115" s="49"/>
      <c r="HKT115" s="50"/>
      <c r="HKU115" s="49"/>
      <c r="HKV115" s="109"/>
      <c r="HKW115" s="52"/>
      <c r="HKX115" s="52"/>
      <c r="HKY115" s="55"/>
      <c r="HKZ115" s="55"/>
      <c r="HLA115" s="55"/>
      <c r="HLB115" s="51"/>
      <c r="HLC115" s="51"/>
      <c r="HLD115" s="51"/>
      <c r="HLE115" s="56"/>
      <c r="HLF115" s="57"/>
      <c r="HLG115" s="57"/>
      <c r="HLH115" s="58"/>
      <c r="HLI115" s="49"/>
      <c r="HLJ115" s="50"/>
      <c r="HLK115" s="49"/>
      <c r="HLL115" s="109"/>
      <c r="HLM115" s="52"/>
      <c r="HLN115" s="52"/>
      <c r="HLO115" s="55"/>
      <c r="HLP115" s="55"/>
      <c r="HLQ115" s="55"/>
      <c r="HLR115" s="51"/>
      <c r="HLS115" s="51"/>
      <c r="HLT115" s="51"/>
      <c r="HLU115" s="56"/>
      <c r="HLV115" s="57"/>
      <c r="HLW115" s="57"/>
      <c r="HLX115" s="58"/>
      <c r="HLY115" s="49"/>
      <c r="HLZ115" s="50"/>
      <c r="HMA115" s="49"/>
      <c r="HMB115" s="109"/>
      <c r="HMC115" s="52"/>
      <c r="HMD115" s="52"/>
      <c r="HME115" s="55"/>
      <c r="HMF115" s="55"/>
      <c r="HMG115" s="55"/>
      <c r="HMH115" s="51"/>
      <c r="HMI115" s="51"/>
      <c r="HMJ115" s="51"/>
      <c r="HMK115" s="56"/>
      <c r="HML115" s="57"/>
      <c r="HMM115" s="57"/>
      <c r="HMN115" s="58"/>
      <c r="HMO115" s="49"/>
      <c r="HMP115" s="50"/>
      <c r="HMQ115" s="49"/>
      <c r="HMR115" s="109"/>
      <c r="HMS115" s="52"/>
      <c r="HMT115" s="52"/>
      <c r="HMU115" s="55"/>
      <c r="HMV115" s="55"/>
      <c r="HMW115" s="55"/>
      <c r="HMX115" s="51"/>
      <c r="HMY115" s="51"/>
      <c r="HMZ115" s="51"/>
      <c r="HNA115" s="56"/>
      <c r="HNB115" s="57"/>
      <c r="HNC115" s="57"/>
      <c r="HND115" s="58"/>
      <c r="HNE115" s="49"/>
      <c r="HNF115" s="50"/>
      <c r="HNG115" s="49"/>
      <c r="HNH115" s="109"/>
      <c r="HNI115" s="52"/>
      <c r="HNJ115" s="52"/>
      <c r="HNK115" s="55"/>
      <c r="HNL115" s="55"/>
      <c r="HNM115" s="55"/>
      <c r="HNN115" s="51"/>
      <c r="HNO115" s="51"/>
      <c r="HNP115" s="51"/>
      <c r="HNQ115" s="56"/>
      <c r="HNR115" s="57"/>
      <c r="HNS115" s="57"/>
      <c r="HNT115" s="58"/>
      <c r="HNU115" s="49"/>
      <c r="HNV115" s="50"/>
      <c r="HNW115" s="49"/>
      <c r="HNX115" s="109"/>
      <c r="HNY115" s="52"/>
      <c r="HNZ115" s="52"/>
      <c r="HOA115" s="55"/>
      <c r="HOB115" s="55"/>
      <c r="HOC115" s="55"/>
      <c r="HOD115" s="51"/>
      <c r="HOE115" s="51"/>
      <c r="HOF115" s="51"/>
      <c r="HOG115" s="56"/>
      <c r="HOH115" s="57"/>
      <c r="HOI115" s="57"/>
      <c r="HOJ115" s="58"/>
      <c r="HOK115" s="49"/>
      <c r="HOL115" s="50"/>
      <c r="HOM115" s="49"/>
      <c r="HON115" s="109"/>
      <c r="HOO115" s="52"/>
      <c r="HOP115" s="52"/>
      <c r="HOQ115" s="55"/>
      <c r="HOR115" s="55"/>
      <c r="HOS115" s="55"/>
      <c r="HOT115" s="51"/>
      <c r="HOU115" s="51"/>
      <c r="HOV115" s="51"/>
      <c r="HOW115" s="56"/>
      <c r="HOX115" s="57"/>
      <c r="HOY115" s="57"/>
      <c r="HOZ115" s="58"/>
      <c r="HPA115" s="49"/>
      <c r="HPB115" s="50"/>
      <c r="HPC115" s="49"/>
      <c r="HPD115" s="109"/>
      <c r="HPE115" s="52"/>
      <c r="HPF115" s="52"/>
      <c r="HPG115" s="55"/>
      <c r="HPH115" s="55"/>
      <c r="HPI115" s="55"/>
      <c r="HPJ115" s="51"/>
      <c r="HPK115" s="51"/>
      <c r="HPL115" s="51"/>
      <c r="HPM115" s="56"/>
      <c r="HPN115" s="57"/>
      <c r="HPO115" s="57"/>
      <c r="HPP115" s="58"/>
      <c r="HPQ115" s="49"/>
      <c r="HPR115" s="50"/>
      <c r="HPS115" s="49"/>
      <c r="HPT115" s="109"/>
      <c r="HPU115" s="52"/>
      <c r="HPV115" s="52"/>
      <c r="HPW115" s="55"/>
      <c r="HPX115" s="55"/>
      <c r="HPY115" s="55"/>
      <c r="HPZ115" s="51"/>
      <c r="HQA115" s="51"/>
      <c r="HQB115" s="51"/>
      <c r="HQC115" s="56"/>
      <c r="HQD115" s="57"/>
      <c r="HQE115" s="57"/>
      <c r="HQF115" s="58"/>
      <c r="HQG115" s="49"/>
      <c r="HQH115" s="50"/>
      <c r="HQI115" s="49"/>
      <c r="HQJ115" s="109"/>
      <c r="HQK115" s="52"/>
      <c r="HQL115" s="52"/>
      <c r="HQM115" s="55"/>
      <c r="HQN115" s="55"/>
      <c r="HQO115" s="55"/>
      <c r="HQP115" s="51"/>
      <c r="HQQ115" s="51"/>
      <c r="HQR115" s="51"/>
      <c r="HQS115" s="56"/>
      <c r="HQT115" s="57"/>
      <c r="HQU115" s="57"/>
      <c r="HQV115" s="58"/>
      <c r="HQW115" s="49"/>
      <c r="HQX115" s="50"/>
      <c r="HQY115" s="49"/>
      <c r="HQZ115" s="109"/>
      <c r="HRA115" s="52"/>
      <c r="HRB115" s="52"/>
      <c r="HRC115" s="55"/>
      <c r="HRD115" s="55"/>
      <c r="HRE115" s="55"/>
      <c r="HRF115" s="51"/>
      <c r="HRG115" s="51"/>
      <c r="HRH115" s="51"/>
      <c r="HRI115" s="56"/>
      <c r="HRJ115" s="57"/>
      <c r="HRK115" s="57"/>
      <c r="HRL115" s="58"/>
      <c r="HRM115" s="49"/>
      <c r="HRN115" s="50"/>
      <c r="HRO115" s="49"/>
      <c r="HRP115" s="109"/>
      <c r="HRQ115" s="52"/>
      <c r="HRR115" s="52"/>
      <c r="HRS115" s="55"/>
      <c r="HRT115" s="55"/>
      <c r="HRU115" s="55"/>
      <c r="HRV115" s="51"/>
      <c r="HRW115" s="51"/>
      <c r="HRX115" s="51"/>
      <c r="HRY115" s="56"/>
      <c r="HRZ115" s="57"/>
      <c r="HSA115" s="57"/>
      <c r="HSB115" s="58"/>
      <c r="HSC115" s="49"/>
      <c r="HSD115" s="50"/>
      <c r="HSE115" s="49"/>
      <c r="HSF115" s="109"/>
      <c r="HSG115" s="52"/>
      <c r="HSH115" s="52"/>
      <c r="HSI115" s="55"/>
      <c r="HSJ115" s="55"/>
      <c r="HSK115" s="55"/>
      <c r="HSL115" s="51"/>
      <c r="HSM115" s="51"/>
      <c r="HSN115" s="51"/>
      <c r="HSO115" s="56"/>
      <c r="HSP115" s="57"/>
      <c r="HSQ115" s="57"/>
      <c r="HSR115" s="58"/>
      <c r="HSS115" s="49"/>
      <c r="HST115" s="50"/>
      <c r="HSU115" s="49"/>
      <c r="HSV115" s="109"/>
      <c r="HSW115" s="52"/>
      <c r="HSX115" s="52"/>
      <c r="HSY115" s="55"/>
      <c r="HSZ115" s="55"/>
      <c r="HTA115" s="55"/>
      <c r="HTB115" s="51"/>
      <c r="HTC115" s="51"/>
      <c r="HTD115" s="51"/>
      <c r="HTE115" s="56"/>
      <c r="HTF115" s="57"/>
      <c r="HTG115" s="57"/>
      <c r="HTH115" s="58"/>
      <c r="HTI115" s="49"/>
      <c r="HTJ115" s="50"/>
      <c r="HTK115" s="49"/>
      <c r="HTL115" s="109"/>
      <c r="HTM115" s="52"/>
      <c r="HTN115" s="52"/>
      <c r="HTO115" s="55"/>
      <c r="HTP115" s="55"/>
      <c r="HTQ115" s="55"/>
      <c r="HTR115" s="51"/>
      <c r="HTS115" s="51"/>
      <c r="HTT115" s="51"/>
      <c r="HTU115" s="56"/>
      <c r="HTV115" s="57"/>
      <c r="HTW115" s="57"/>
      <c r="HTX115" s="58"/>
      <c r="HTY115" s="49"/>
      <c r="HTZ115" s="50"/>
      <c r="HUA115" s="49"/>
      <c r="HUB115" s="109"/>
      <c r="HUC115" s="52"/>
      <c r="HUD115" s="52"/>
      <c r="HUE115" s="55"/>
      <c r="HUF115" s="55"/>
      <c r="HUG115" s="55"/>
      <c r="HUH115" s="51"/>
      <c r="HUI115" s="51"/>
      <c r="HUJ115" s="51"/>
      <c r="HUK115" s="56"/>
      <c r="HUL115" s="57"/>
      <c r="HUM115" s="57"/>
      <c r="HUN115" s="58"/>
      <c r="HUO115" s="49"/>
      <c r="HUP115" s="50"/>
      <c r="HUQ115" s="49"/>
      <c r="HUR115" s="109"/>
      <c r="HUS115" s="52"/>
      <c r="HUT115" s="52"/>
      <c r="HUU115" s="55"/>
      <c r="HUV115" s="55"/>
      <c r="HUW115" s="55"/>
      <c r="HUX115" s="51"/>
      <c r="HUY115" s="51"/>
      <c r="HUZ115" s="51"/>
      <c r="HVA115" s="56"/>
      <c r="HVB115" s="57"/>
      <c r="HVC115" s="57"/>
      <c r="HVD115" s="58"/>
      <c r="HVE115" s="49"/>
      <c r="HVF115" s="50"/>
      <c r="HVG115" s="49"/>
      <c r="HVH115" s="109"/>
      <c r="HVI115" s="52"/>
      <c r="HVJ115" s="52"/>
      <c r="HVK115" s="55"/>
      <c r="HVL115" s="55"/>
      <c r="HVM115" s="55"/>
      <c r="HVN115" s="51"/>
      <c r="HVO115" s="51"/>
      <c r="HVP115" s="51"/>
      <c r="HVQ115" s="56"/>
      <c r="HVR115" s="57"/>
      <c r="HVS115" s="57"/>
      <c r="HVT115" s="58"/>
      <c r="HVU115" s="49"/>
      <c r="HVV115" s="50"/>
      <c r="HVW115" s="49"/>
      <c r="HVX115" s="109"/>
      <c r="HVY115" s="52"/>
      <c r="HVZ115" s="52"/>
      <c r="HWA115" s="55"/>
      <c r="HWB115" s="55"/>
      <c r="HWC115" s="55"/>
      <c r="HWD115" s="51"/>
      <c r="HWE115" s="51"/>
      <c r="HWF115" s="51"/>
      <c r="HWG115" s="56"/>
      <c r="HWH115" s="57"/>
      <c r="HWI115" s="57"/>
      <c r="HWJ115" s="58"/>
      <c r="HWK115" s="49"/>
      <c r="HWL115" s="50"/>
      <c r="HWM115" s="49"/>
      <c r="HWN115" s="109"/>
      <c r="HWO115" s="52"/>
      <c r="HWP115" s="52"/>
      <c r="HWQ115" s="55"/>
      <c r="HWR115" s="55"/>
      <c r="HWS115" s="55"/>
      <c r="HWT115" s="51"/>
      <c r="HWU115" s="51"/>
      <c r="HWV115" s="51"/>
      <c r="HWW115" s="56"/>
      <c r="HWX115" s="57"/>
      <c r="HWY115" s="57"/>
      <c r="HWZ115" s="58"/>
      <c r="HXA115" s="49"/>
      <c r="HXB115" s="50"/>
      <c r="HXC115" s="49"/>
      <c r="HXD115" s="109"/>
      <c r="HXE115" s="52"/>
      <c r="HXF115" s="52"/>
      <c r="HXG115" s="55"/>
      <c r="HXH115" s="55"/>
      <c r="HXI115" s="55"/>
      <c r="HXJ115" s="51"/>
      <c r="HXK115" s="51"/>
      <c r="HXL115" s="51"/>
      <c r="HXM115" s="56"/>
      <c r="HXN115" s="57"/>
      <c r="HXO115" s="57"/>
      <c r="HXP115" s="58"/>
      <c r="HXQ115" s="49"/>
      <c r="HXR115" s="50"/>
      <c r="HXS115" s="49"/>
      <c r="HXT115" s="109"/>
      <c r="HXU115" s="52"/>
      <c r="HXV115" s="52"/>
      <c r="HXW115" s="55"/>
      <c r="HXX115" s="55"/>
      <c r="HXY115" s="55"/>
      <c r="HXZ115" s="51"/>
      <c r="HYA115" s="51"/>
      <c r="HYB115" s="51"/>
      <c r="HYC115" s="56"/>
      <c r="HYD115" s="57"/>
      <c r="HYE115" s="57"/>
      <c r="HYF115" s="58"/>
      <c r="HYG115" s="49"/>
      <c r="HYH115" s="50"/>
      <c r="HYI115" s="49"/>
      <c r="HYJ115" s="109"/>
      <c r="HYK115" s="52"/>
      <c r="HYL115" s="52"/>
      <c r="HYM115" s="55"/>
      <c r="HYN115" s="55"/>
      <c r="HYO115" s="55"/>
      <c r="HYP115" s="51"/>
      <c r="HYQ115" s="51"/>
      <c r="HYR115" s="51"/>
      <c r="HYS115" s="56"/>
      <c r="HYT115" s="57"/>
      <c r="HYU115" s="57"/>
      <c r="HYV115" s="58"/>
      <c r="HYW115" s="49"/>
      <c r="HYX115" s="50"/>
      <c r="HYY115" s="49"/>
      <c r="HYZ115" s="109"/>
      <c r="HZA115" s="52"/>
      <c r="HZB115" s="52"/>
      <c r="HZC115" s="55"/>
      <c r="HZD115" s="55"/>
      <c r="HZE115" s="55"/>
      <c r="HZF115" s="51"/>
      <c r="HZG115" s="51"/>
      <c r="HZH115" s="51"/>
      <c r="HZI115" s="56"/>
      <c r="HZJ115" s="57"/>
      <c r="HZK115" s="57"/>
      <c r="HZL115" s="58"/>
      <c r="HZM115" s="49"/>
      <c r="HZN115" s="50"/>
      <c r="HZO115" s="49"/>
      <c r="HZP115" s="109"/>
      <c r="HZQ115" s="52"/>
      <c r="HZR115" s="52"/>
      <c r="HZS115" s="55"/>
      <c r="HZT115" s="55"/>
      <c r="HZU115" s="55"/>
      <c r="HZV115" s="51"/>
      <c r="HZW115" s="51"/>
      <c r="HZX115" s="51"/>
      <c r="HZY115" s="56"/>
      <c r="HZZ115" s="57"/>
      <c r="IAA115" s="57"/>
      <c r="IAB115" s="58"/>
      <c r="IAC115" s="49"/>
      <c r="IAD115" s="50"/>
      <c r="IAE115" s="49"/>
      <c r="IAF115" s="109"/>
      <c r="IAG115" s="52"/>
      <c r="IAH115" s="52"/>
      <c r="IAI115" s="55"/>
      <c r="IAJ115" s="55"/>
      <c r="IAK115" s="55"/>
      <c r="IAL115" s="51"/>
      <c r="IAM115" s="51"/>
      <c r="IAN115" s="51"/>
      <c r="IAO115" s="56"/>
      <c r="IAP115" s="57"/>
      <c r="IAQ115" s="57"/>
      <c r="IAR115" s="58"/>
      <c r="IAS115" s="49"/>
      <c r="IAT115" s="50"/>
      <c r="IAU115" s="49"/>
      <c r="IAV115" s="109"/>
      <c r="IAW115" s="52"/>
      <c r="IAX115" s="52"/>
      <c r="IAY115" s="55"/>
      <c r="IAZ115" s="55"/>
      <c r="IBA115" s="55"/>
      <c r="IBB115" s="51"/>
      <c r="IBC115" s="51"/>
      <c r="IBD115" s="51"/>
      <c r="IBE115" s="56"/>
      <c r="IBF115" s="57"/>
      <c r="IBG115" s="57"/>
      <c r="IBH115" s="58"/>
      <c r="IBI115" s="49"/>
      <c r="IBJ115" s="50"/>
      <c r="IBK115" s="49"/>
      <c r="IBL115" s="109"/>
      <c r="IBM115" s="52"/>
      <c r="IBN115" s="52"/>
      <c r="IBO115" s="55"/>
      <c r="IBP115" s="55"/>
      <c r="IBQ115" s="55"/>
      <c r="IBR115" s="51"/>
      <c r="IBS115" s="51"/>
      <c r="IBT115" s="51"/>
      <c r="IBU115" s="56"/>
      <c r="IBV115" s="57"/>
      <c r="IBW115" s="57"/>
      <c r="IBX115" s="58"/>
      <c r="IBY115" s="49"/>
      <c r="IBZ115" s="50"/>
      <c r="ICA115" s="49"/>
      <c r="ICB115" s="109"/>
      <c r="ICC115" s="52"/>
      <c r="ICD115" s="52"/>
      <c r="ICE115" s="55"/>
      <c r="ICF115" s="55"/>
      <c r="ICG115" s="55"/>
      <c r="ICH115" s="51"/>
      <c r="ICI115" s="51"/>
      <c r="ICJ115" s="51"/>
      <c r="ICK115" s="56"/>
      <c r="ICL115" s="57"/>
      <c r="ICM115" s="57"/>
      <c r="ICN115" s="58"/>
      <c r="ICO115" s="49"/>
      <c r="ICP115" s="50"/>
      <c r="ICQ115" s="49"/>
      <c r="ICR115" s="109"/>
      <c r="ICS115" s="52"/>
      <c r="ICT115" s="52"/>
      <c r="ICU115" s="55"/>
      <c r="ICV115" s="55"/>
      <c r="ICW115" s="55"/>
      <c r="ICX115" s="51"/>
      <c r="ICY115" s="51"/>
      <c r="ICZ115" s="51"/>
      <c r="IDA115" s="56"/>
      <c r="IDB115" s="57"/>
      <c r="IDC115" s="57"/>
      <c r="IDD115" s="58"/>
      <c r="IDE115" s="49"/>
      <c r="IDF115" s="50"/>
      <c r="IDG115" s="49"/>
      <c r="IDH115" s="109"/>
      <c r="IDI115" s="52"/>
      <c r="IDJ115" s="52"/>
      <c r="IDK115" s="55"/>
      <c r="IDL115" s="55"/>
      <c r="IDM115" s="55"/>
      <c r="IDN115" s="51"/>
      <c r="IDO115" s="51"/>
      <c r="IDP115" s="51"/>
      <c r="IDQ115" s="56"/>
      <c r="IDR115" s="57"/>
      <c r="IDS115" s="57"/>
      <c r="IDT115" s="58"/>
      <c r="IDU115" s="49"/>
      <c r="IDV115" s="50"/>
      <c r="IDW115" s="49"/>
      <c r="IDX115" s="109"/>
      <c r="IDY115" s="52"/>
      <c r="IDZ115" s="52"/>
      <c r="IEA115" s="55"/>
      <c r="IEB115" s="55"/>
      <c r="IEC115" s="55"/>
      <c r="IED115" s="51"/>
      <c r="IEE115" s="51"/>
      <c r="IEF115" s="51"/>
      <c r="IEG115" s="56"/>
      <c r="IEH115" s="57"/>
      <c r="IEI115" s="57"/>
      <c r="IEJ115" s="58"/>
      <c r="IEK115" s="49"/>
      <c r="IEL115" s="50"/>
      <c r="IEM115" s="49"/>
      <c r="IEN115" s="109"/>
      <c r="IEO115" s="52"/>
      <c r="IEP115" s="52"/>
      <c r="IEQ115" s="55"/>
      <c r="IER115" s="55"/>
      <c r="IES115" s="55"/>
      <c r="IET115" s="51"/>
      <c r="IEU115" s="51"/>
      <c r="IEV115" s="51"/>
      <c r="IEW115" s="56"/>
      <c r="IEX115" s="57"/>
      <c r="IEY115" s="57"/>
      <c r="IEZ115" s="58"/>
      <c r="IFA115" s="49"/>
      <c r="IFB115" s="50"/>
      <c r="IFC115" s="49"/>
      <c r="IFD115" s="109"/>
      <c r="IFE115" s="52"/>
      <c r="IFF115" s="52"/>
      <c r="IFG115" s="55"/>
      <c r="IFH115" s="55"/>
      <c r="IFI115" s="55"/>
      <c r="IFJ115" s="51"/>
      <c r="IFK115" s="51"/>
      <c r="IFL115" s="51"/>
      <c r="IFM115" s="56"/>
      <c r="IFN115" s="57"/>
      <c r="IFO115" s="57"/>
      <c r="IFP115" s="58"/>
      <c r="IFQ115" s="49"/>
      <c r="IFR115" s="50"/>
      <c r="IFS115" s="49"/>
      <c r="IFT115" s="109"/>
      <c r="IFU115" s="52"/>
      <c r="IFV115" s="52"/>
      <c r="IFW115" s="55"/>
      <c r="IFX115" s="55"/>
      <c r="IFY115" s="55"/>
      <c r="IFZ115" s="51"/>
      <c r="IGA115" s="51"/>
      <c r="IGB115" s="51"/>
      <c r="IGC115" s="56"/>
      <c r="IGD115" s="57"/>
      <c r="IGE115" s="57"/>
      <c r="IGF115" s="58"/>
      <c r="IGG115" s="49"/>
      <c r="IGH115" s="50"/>
      <c r="IGI115" s="49"/>
      <c r="IGJ115" s="109"/>
      <c r="IGK115" s="52"/>
      <c r="IGL115" s="52"/>
      <c r="IGM115" s="55"/>
      <c r="IGN115" s="55"/>
      <c r="IGO115" s="55"/>
      <c r="IGP115" s="51"/>
      <c r="IGQ115" s="51"/>
      <c r="IGR115" s="51"/>
      <c r="IGS115" s="56"/>
      <c r="IGT115" s="57"/>
      <c r="IGU115" s="57"/>
      <c r="IGV115" s="58"/>
      <c r="IGW115" s="49"/>
      <c r="IGX115" s="50"/>
      <c r="IGY115" s="49"/>
      <c r="IGZ115" s="109"/>
      <c r="IHA115" s="52"/>
      <c r="IHB115" s="52"/>
      <c r="IHC115" s="55"/>
      <c r="IHD115" s="55"/>
      <c r="IHE115" s="55"/>
      <c r="IHF115" s="51"/>
      <c r="IHG115" s="51"/>
      <c r="IHH115" s="51"/>
      <c r="IHI115" s="56"/>
      <c r="IHJ115" s="57"/>
      <c r="IHK115" s="57"/>
      <c r="IHL115" s="58"/>
      <c r="IHM115" s="49"/>
      <c r="IHN115" s="50"/>
      <c r="IHO115" s="49"/>
      <c r="IHP115" s="109"/>
      <c r="IHQ115" s="52"/>
      <c r="IHR115" s="52"/>
      <c r="IHS115" s="55"/>
      <c r="IHT115" s="55"/>
      <c r="IHU115" s="55"/>
      <c r="IHV115" s="51"/>
      <c r="IHW115" s="51"/>
      <c r="IHX115" s="51"/>
      <c r="IHY115" s="56"/>
      <c r="IHZ115" s="57"/>
      <c r="IIA115" s="57"/>
      <c r="IIB115" s="58"/>
      <c r="IIC115" s="49"/>
      <c r="IID115" s="50"/>
      <c r="IIE115" s="49"/>
      <c r="IIF115" s="109"/>
      <c r="IIG115" s="52"/>
      <c r="IIH115" s="52"/>
      <c r="III115" s="55"/>
      <c r="IIJ115" s="55"/>
      <c r="IIK115" s="55"/>
      <c r="IIL115" s="51"/>
      <c r="IIM115" s="51"/>
      <c r="IIN115" s="51"/>
      <c r="IIO115" s="56"/>
      <c r="IIP115" s="57"/>
      <c r="IIQ115" s="57"/>
      <c r="IIR115" s="58"/>
      <c r="IIS115" s="49"/>
      <c r="IIT115" s="50"/>
      <c r="IIU115" s="49"/>
      <c r="IIV115" s="109"/>
      <c r="IIW115" s="52"/>
      <c r="IIX115" s="52"/>
      <c r="IIY115" s="55"/>
      <c r="IIZ115" s="55"/>
      <c r="IJA115" s="55"/>
      <c r="IJB115" s="51"/>
      <c r="IJC115" s="51"/>
      <c r="IJD115" s="51"/>
      <c r="IJE115" s="56"/>
      <c r="IJF115" s="57"/>
      <c r="IJG115" s="57"/>
      <c r="IJH115" s="58"/>
      <c r="IJI115" s="49"/>
      <c r="IJJ115" s="50"/>
      <c r="IJK115" s="49"/>
      <c r="IJL115" s="109"/>
      <c r="IJM115" s="52"/>
      <c r="IJN115" s="52"/>
      <c r="IJO115" s="55"/>
      <c r="IJP115" s="55"/>
      <c r="IJQ115" s="55"/>
      <c r="IJR115" s="51"/>
      <c r="IJS115" s="51"/>
      <c r="IJT115" s="51"/>
      <c r="IJU115" s="56"/>
      <c r="IJV115" s="57"/>
      <c r="IJW115" s="57"/>
      <c r="IJX115" s="58"/>
      <c r="IJY115" s="49"/>
      <c r="IJZ115" s="50"/>
      <c r="IKA115" s="49"/>
      <c r="IKB115" s="109"/>
      <c r="IKC115" s="52"/>
      <c r="IKD115" s="52"/>
      <c r="IKE115" s="55"/>
      <c r="IKF115" s="55"/>
      <c r="IKG115" s="55"/>
      <c r="IKH115" s="51"/>
      <c r="IKI115" s="51"/>
      <c r="IKJ115" s="51"/>
      <c r="IKK115" s="56"/>
      <c r="IKL115" s="57"/>
      <c r="IKM115" s="57"/>
      <c r="IKN115" s="58"/>
      <c r="IKO115" s="49"/>
      <c r="IKP115" s="50"/>
      <c r="IKQ115" s="49"/>
      <c r="IKR115" s="109"/>
      <c r="IKS115" s="52"/>
      <c r="IKT115" s="52"/>
      <c r="IKU115" s="55"/>
      <c r="IKV115" s="55"/>
      <c r="IKW115" s="55"/>
      <c r="IKX115" s="51"/>
      <c r="IKY115" s="51"/>
      <c r="IKZ115" s="51"/>
      <c r="ILA115" s="56"/>
      <c r="ILB115" s="57"/>
      <c r="ILC115" s="57"/>
      <c r="ILD115" s="58"/>
      <c r="ILE115" s="49"/>
      <c r="ILF115" s="50"/>
      <c r="ILG115" s="49"/>
      <c r="ILH115" s="109"/>
      <c r="ILI115" s="52"/>
      <c r="ILJ115" s="52"/>
      <c r="ILK115" s="55"/>
      <c r="ILL115" s="55"/>
      <c r="ILM115" s="55"/>
      <c r="ILN115" s="51"/>
      <c r="ILO115" s="51"/>
      <c r="ILP115" s="51"/>
      <c r="ILQ115" s="56"/>
      <c r="ILR115" s="57"/>
      <c r="ILS115" s="57"/>
      <c r="ILT115" s="58"/>
      <c r="ILU115" s="49"/>
      <c r="ILV115" s="50"/>
      <c r="ILW115" s="49"/>
      <c r="ILX115" s="109"/>
      <c r="ILY115" s="52"/>
      <c r="ILZ115" s="52"/>
      <c r="IMA115" s="55"/>
      <c r="IMB115" s="55"/>
      <c r="IMC115" s="55"/>
      <c r="IMD115" s="51"/>
      <c r="IME115" s="51"/>
      <c r="IMF115" s="51"/>
      <c r="IMG115" s="56"/>
      <c r="IMH115" s="57"/>
      <c r="IMI115" s="57"/>
      <c r="IMJ115" s="58"/>
      <c r="IMK115" s="49"/>
      <c r="IML115" s="50"/>
      <c r="IMM115" s="49"/>
      <c r="IMN115" s="109"/>
      <c r="IMO115" s="52"/>
      <c r="IMP115" s="52"/>
      <c r="IMQ115" s="55"/>
      <c r="IMR115" s="55"/>
      <c r="IMS115" s="55"/>
      <c r="IMT115" s="51"/>
      <c r="IMU115" s="51"/>
      <c r="IMV115" s="51"/>
      <c r="IMW115" s="56"/>
      <c r="IMX115" s="57"/>
      <c r="IMY115" s="57"/>
      <c r="IMZ115" s="58"/>
      <c r="INA115" s="49"/>
      <c r="INB115" s="50"/>
      <c r="INC115" s="49"/>
      <c r="IND115" s="109"/>
      <c r="INE115" s="52"/>
      <c r="INF115" s="52"/>
      <c r="ING115" s="55"/>
      <c r="INH115" s="55"/>
      <c r="INI115" s="55"/>
      <c r="INJ115" s="51"/>
      <c r="INK115" s="51"/>
      <c r="INL115" s="51"/>
      <c r="INM115" s="56"/>
      <c r="INN115" s="57"/>
      <c r="INO115" s="57"/>
      <c r="INP115" s="58"/>
      <c r="INQ115" s="49"/>
      <c r="INR115" s="50"/>
      <c r="INS115" s="49"/>
      <c r="INT115" s="109"/>
      <c r="INU115" s="52"/>
      <c r="INV115" s="52"/>
      <c r="INW115" s="55"/>
      <c r="INX115" s="55"/>
      <c r="INY115" s="55"/>
      <c r="INZ115" s="51"/>
      <c r="IOA115" s="51"/>
      <c r="IOB115" s="51"/>
      <c r="IOC115" s="56"/>
      <c r="IOD115" s="57"/>
      <c r="IOE115" s="57"/>
      <c r="IOF115" s="58"/>
      <c r="IOG115" s="49"/>
      <c r="IOH115" s="50"/>
      <c r="IOI115" s="49"/>
      <c r="IOJ115" s="109"/>
      <c r="IOK115" s="52"/>
      <c r="IOL115" s="52"/>
      <c r="IOM115" s="55"/>
      <c r="ION115" s="55"/>
      <c r="IOO115" s="55"/>
      <c r="IOP115" s="51"/>
      <c r="IOQ115" s="51"/>
      <c r="IOR115" s="51"/>
      <c r="IOS115" s="56"/>
      <c r="IOT115" s="57"/>
      <c r="IOU115" s="57"/>
      <c r="IOV115" s="58"/>
      <c r="IOW115" s="49"/>
      <c r="IOX115" s="50"/>
      <c r="IOY115" s="49"/>
      <c r="IOZ115" s="109"/>
      <c r="IPA115" s="52"/>
      <c r="IPB115" s="52"/>
      <c r="IPC115" s="55"/>
      <c r="IPD115" s="55"/>
      <c r="IPE115" s="55"/>
      <c r="IPF115" s="51"/>
      <c r="IPG115" s="51"/>
      <c r="IPH115" s="51"/>
      <c r="IPI115" s="56"/>
      <c r="IPJ115" s="57"/>
      <c r="IPK115" s="57"/>
      <c r="IPL115" s="58"/>
      <c r="IPM115" s="49"/>
      <c r="IPN115" s="50"/>
      <c r="IPO115" s="49"/>
      <c r="IPP115" s="109"/>
      <c r="IPQ115" s="52"/>
      <c r="IPR115" s="52"/>
      <c r="IPS115" s="55"/>
      <c r="IPT115" s="55"/>
      <c r="IPU115" s="55"/>
      <c r="IPV115" s="51"/>
      <c r="IPW115" s="51"/>
      <c r="IPX115" s="51"/>
      <c r="IPY115" s="56"/>
      <c r="IPZ115" s="57"/>
      <c r="IQA115" s="57"/>
      <c r="IQB115" s="58"/>
      <c r="IQC115" s="49"/>
      <c r="IQD115" s="50"/>
      <c r="IQE115" s="49"/>
      <c r="IQF115" s="109"/>
      <c r="IQG115" s="52"/>
      <c r="IQH115" s="52"/>
      <c r="IQI115" s="55"/>
      <c r="IQJ115" s="55"/>
      <c r="IQK115" s="55"/>
      <c r="IQL115" s="51"/>
      <c r="IQM115" s="51"/>
      <c r="IQN115" s="51"/>
      <c r="IQO115" s="56"/>
      <c r="IQP115" s="57"/>
      <c r="IQQ115" s="57"/>
      <c r="IQR115" s="58"/>
      <c r="IQS115" s="49"/>
      <c r="IQT115" s="50"/>
      <c r="IQU115" s="49"/>
      <c r="IQV115" s="109"/>
      <c r="IQW115" s="52"/>
      <c r="IQX115" s="52"/>
      <c r="IQY115" s="55"/>
      <c r="IQZ115" s="55"/>
      <c r="IRA115" s="55"/>
      <c r="IRB115" s="51"/>
      <c r="IRC115" s="51"/>
      <c r="IRD115" s="51"/>
      <c r="IRE115" s="56"/>
      <c r="IRF115" s="57"/>
      <c r="IRG115" s="57"/>
      <c r="IRH115" s="58"/>
      <c r="IRI115" s="49"/>
      <c r="IRJ115" s="50"/>
      <c r="IRK115" s="49"/>
      <c r="IRL115" s="109"/>
      <c r="IRM115" s="52"/>
      <c r="IRN115" s="52"/>
      <c r="IRO115" s="55"/>
      <c r="IRP115" s="55"/>
      <c r="IRQ115" s="55"/>
      <c r="IRR115" s="51"/>
      <c r="IRS115" s="51"/>
      <c r="IRT115" s="51"/>
      <c r="IRU115" s="56"/>
      <c r="IRV115" s="57"/>
      <c r="IRW115" s="57"/>
      <c r="IRX115" s="58"/>
      <c r="IRY115" s="49"/>
      <c r="IRZ115" s="50"/>
      <c r="ISA115" s="49"/>
      <c r="ISB115" s="109"/>
      <c r="ISC115" s="52"/>
      <c r="ISD115" s="52"/>
      <c r="ISE115" s="55"/>
      <c r="ISF115" s="55"/>
      <c r="ISG115" s="55"/>
      <c r="ISH115" s="51"/>
      <c r="ISI115" s="51"/>
      <c r="ISJ115" s="51"/>
      <c r="ISK115" s="56"/>
      <c r="ISL115" s="57"/>
      <c r="ISM115" s="57"/>
      <c r="ISN115" s="58"/>
      <c r="ISO115" s="49"/>
      <c r="ISP115" s="50"/>
      <c r="ISQ115" s="49"/>
      <c r="ISR115" s="109"/>
      <c r="ISS115" s="52"/>
      <c r="IST115" s="52"/>
      <c r="ISU115" s="55"/>
      <c r="ISV115" s="55"/>
      <c r="ISW115" s="55"/>
      <c r="ISX115" s="51"/>
      <c r="ISY115" s="51"/>
      <c r="ISZ115" s="51"/>
      <c r="ITA115" s="56"/>
      <c r="ITB115" s="57"/>
      <c r="ITC115" s="57"/>
      <c r="ITD115" s="58"/>
      <c r="ITE115" s="49"/>
      <c r="ITF115" s="50"/>
      <c r="ITG115" s="49"/>
      <c r="ITH115" s="109"/>
      <c r="ITI115" s="52"/>
      <c r="ITJ115" s="52"/>
      <c r="ITK115" s="55"/>
      <c r="ITL115" s="55"/>
      <c r="ITM115" s="55"/>
      <c r="ITN115" s="51"/>
      <c r="ITO115" s="51"/>
      <c r="ITP115" s="51"/>
      <c r="ITQ115" s="56"/>
      <c r="ITR115" s="57"/>
      <c r="ITS115" s="57"/>
      <c r="ITT115" s="58"/>
      <c r="ITU115" s="49"/>
      <c r="ITV115" s="50"/>
      <c r="ITW115" s="49"/>
      <c r="ITX115" s="109"/>
      <c r="ITY115" s="52"/>
      <c r="ITZ115" s="52"/>
      <c r="IUA115" s="55"/>
      <c r="IUB115" s="55"/>
      <c r="IUC115" s="55"/>
      <c r="IUD115" s="51"/>
      <c r="IUE115" s="51"/>
      <c r="IUF115" s="51"/>
      <c r="IUG115" s="56"/>
      <c r="IUH115" s="57"/>
      <c r="IUI115" s="57"/>
      <c r="IUJ115" s="58"/>
      <c r="IUK115" s="49"/>
      <c r="IUL115" s="50"/>
      <c r="IUM115" s="49"/>
      <c r="IUN115" s="109"/>
      <c r="IUO115" s="52"/>
      <c r="IUP115" s="52"/>
      <c r="IUQ115" s="55"/>
      <c r="IUR115" s="55"/>
      <c r="IUS115" s="55"/>
      <c r="IUT115" s="51"/>
      <c r="IUU115" s="51"/>
      <c r="IUV115" s="51"/>
      <c r="IUW115" s="56"/>
      <c r="IUX115" s="57"/>
      <c r="IUY115" s="57"/>
      <c r="IUZ115" s="58"/>
      <c r="IVA115" s="49"/>
      <c r="IVB115" s="50"/>
      <c r="IVC115" s="49"/>
      <c r="IVD115" s="109"/>
      <c r="IVE115" s="52"/>
      <c r="IVF115" s="52"/>
      <c r="IVG115" s="55"/>
      <c r="IVH115" s="55"/>
      <c r="IVI115" s="55"/>
      <c r="IVJ115" s="51"/>
      <c r="IVK115" s="51"/>
      <c r="IVL115" s="51"/>
      <c r="IVM115" s="56"/>
      <c r="IVN115" s="57"/>
      <c r="IVO115" s="57"/>
      <c r="IVP115" s="58"/>
      <c r="IVQ115" s="49"/>
      <c r="IVR115" s="50"/>
      <c r="IVS115" s="49"/>
      <c r="IVT115" s="109"/>
      <c r="IVU115" s="52"/>
      <c r="IVV115" s="52"/>
      <c r="IVW115" s="55"/>
      <c r="IVX115" s="55"/>
      <c r="IVY115" s="55"/>
      <c r="IVZ115" s="51"/>
      <c r="IWA115" s="51"/>
      <c r="IWB115" s="51"/>
      <c r="IWC115" s="56"/>
      <c r="IWD115" s="57"/>
      <c r="IWE115" s="57"/>
      <c r="IWF115" s="58"/>
      <c r="IWG115" s="49"/>
      <c r="IWH115" s="50"/>
      <c r="IWI115" s="49"/>
      <c r="IWJ115" s="109"/>
      <c r="IWK115" s="52"/>
      <c r="IWL115" s="52"/>
      <c r="IWM115" s="55"/>
      <c r="IWN115" s="55"/>
      <c r="IWO115" s="55"/>
      <c r="IWP115" s="51"/>
      <c r="IWQ115" s="51"/>
      <c r="IWR115" s="51"/>
      <c r="IWS115" s="56"/>
      <c r="IWT115" s="57"/>
      <c r="IWU115" s="57"/>
      <c r="IWV115" s="58"/>
      <c r="IWW115" s="49"/>
      <c r="IWX115" s="50"/>
      <c r="IWY115" s="49"/>
      <c r="IWZ115" s="109"/>
      <c r="IXA115" s="52"/>
      <c r="IXB115" s="52"/>
      <c r="IXC115" s="55"/>
      <c r="IXD115" s="55"/>
      <c r="IXE115" s="55"/>
      <c r="IXF115" s="51"/>
      <c r="IXG115" s="51"/>
      <c r="IXH115" s="51"/>
      <c r="IXI115" s="56"/>
      <c r="IXJ115" s="57"/>
      <c r="IXK115" s="57"/>
      <c r="IXL115" s="58"/>
      <c r="IXM115" s="49"/>
      <c r="IXN115" s="50"/>
      <c r="IXO115" s="49"/>
      <c r="IXP115" s="109"/>
      <c r="IXQ115" s="52"/>
      <c r="IXR115" s="52"/>
      <c r="IXS115" s="55"/>
      <c r="IXT115" s="55"/>
      <c r="IXU115" s="55"/>
      <c r="IXV115" s="51"/>
      <c r="IXW115" s="51"/>
      <c r="IXX115" s="51"/>
      <c r="IXY115" s="56"/>
      <c r="IXZ115" s="57"/>
      <c r="IYA115" s="57"/>
      <c r="IYB115" s="58"/>
      <c r="IYC115" s="49"/>
      <c r="IYD115" s="50"/>
      <c r="IYE115" s="49"/>
      <c r="IYF115" s="109"/>
      <c r="IYG115" s="52"/>
      <c r="IYH115" s="52"/>
      <c r="IYI115" s="55"/>
      <c r="IYJ115" s="55"/>
      <c r="IYK115" s="55"/>
      <c r="IYL115" s="51"/>
      <c r="IYM115" s="51"/>
      <c r="IYN115" s="51"/>
      <c r="IYO115" s="56"/>
      <c r="IYP115" s="57"/>
      <c r="IYQ115" s="57"/>
      <c r="IYR115" s="58"/>
      <c r="IYS115" s="49"/>
      <c r="IYT115" s="50"/>
      <c r="IYU115" s="49"/>
      <c r="IYV115" s="109"/>
      <c r="IYW115" s="52"/>
      <c r="IYX115" s="52"/>
      <c r="IYY115" s="55"/>
      <c r="IYZ115" s="55"/>
      <c r="IZA115" s="55"/>
      <c r="IZB115" s="51"/>
      <c r="IZC115" s="51"/>
      <c r="IZD115" s="51"/>
      <c r="IZE115" s="56"/>
      <c r="IZF115" s="57"/>
      <c r="IZG115" s="57"/>
      <c r="IZH115" s="58"/>
      <c r="IZI115" s="49"/>
      <c r="IZJ115" s="50"/>
      <c r="IZK115" s="49"/>
      <c r="IZL115" s="109"/>
      <c r="IZM115" s="52"/>
      <c r="IZN115" s="52"/>
      <c r="IZO115" s="55"/>
      <c r="IZP115" s="55"/>
      <c r="IZQ115" s="55"/>
      <c r="IZR115" s="51"/>
      <c r="IZS115" s="51"/>
      <c r="IZT115" s="51"/>
      <c r="IZU115" s="56"/>
      <c r="IZV115" s="57"/>
      <c r="IZW115" s="57"/>
      <c r="IZX115" s="58"/>
      <c r="IZY115" s="49"/>
      <c r="IZZ115" s="50"/>
      <c r="JAA115" s="49"/>
      <c r="JAB115" s="109"/>
      <c r="JAC115" s="52"/>
      <c r="JAD115" s="52"/>
      <c r="JAE115" s="55"/>
      <c r="JAF115" s="55"/>
      <c r="JAG115" s="55"/>
      <c r="JAH115" s="51"/>
      <c r="JAI115" s="51"/>
      <c r="JAJ115" s="51"/>
      <c r="JAK115" s="56"/>
      <c r="JAL115" s="57"/>
      <c r="JAM115" s="57"/>
      <c r="JAN115" s="58"/>
      <c r="JAO115" s="49"/>
      <c r="JAP115" s="50"/>
      <c r="JAQ115" s="49"/>
      <c r="JAR115" s="109"/>
      <c r="JAS115" s="52"/>
      <c r="JAT115" s="52"/>
      <c r="JAU115" s="55"/>
      <c r="JAV115" s="55"/>
      <c r="JAW115" s="55"/>
      <c r="JAX115" s="51"/>
      <c r="JAY115" s="51"/>
      <c r="JAZ115" s="51"/>
      <c r="JBA115" s="56"/>
      <c r="JBB115" s="57"/>
      <c r="JBC115" s="57"/>
      <c r="JBD115" s="58"/>
      <c r="JBE115" s="49"/>
      <c r="JBF115" s="50"/>
      <c r="JBG115" s="49"/>
      <c r="JBH115" s="109"/>
      <c r="JBI115" s="52"/>
      <c r="JBJ115" s="52"/>
      <c r="JBK115" s="55"/>
      <c r="JBL115" s="55"/>
      <c r="JBM115" s="55"/>
      <c r="JBN115" s="51"/>
      <c r="JBO115" s="51"/>
      <c r="JBP115" s="51"/>
      <c r="JBQ115" s="56"/>
      <c r="JBR115" s="57"/>
      <c r="JBS115" s="57"/>
      <c r="JBT115" s="58"/>
      <c r="JBU115" s="49"/>
      <c r="JBV115" s="50"/>
      <c r="JBW115" s="49"/>
      <c r="JBX115" s="109"/>
      <c r="JBY115" s="52"/>
      <c r="JBZ115" s="52"/>
      <c r="JCA115" s="55"/>
      <c r="JCB115" s="55"/>
      <c r="JCC115" s="55"/>
      <c r="JCD115" s="51"/>
      <c r="JCE115" s="51"/>
      <c r="JCF115" s="51"/>
      <c r="JCG115" s="56"/>
      <c r="JCH115" s="57"/>
      <c r="JCI115" s="57"/>
      <c r="JCJ115" s="58"/>
      <c r="JCK115" s="49"/>
      <c r="JCL115" s="50"/>
      <c r="JCM115" s="49"/>
      <c r="JCN115" s="109"/>
      <c r="JCO115" s="52"/>
      <c r="JCP115" s="52"/>
      <c r="JCQ115" s="55"/>
      <c r="JCR115" s="55"/>
      <c r="JCS115" s="55"/>
      <c r="JCT115" s="51"/>
      <c r="JCU115" s="51"/>
      <c r="JCV115" s="51"/>
      <c r="JCW115" s="56"/>
      <c r="JCX115" s="57"/>
      <c r="JCY115" s="57"/>
      <c r="JCZ115" s="58"/>
      <c r="JDA115" s="49"/>
      <c r="JDB115" s="50"/>
      <c r="JDC115" s="49"/>
      <c r="JDD115" s="109"/>
      <c r="JDE115" s="52"/>
      <c r="JDF115" s="52"/>
      <c r="JDG115" s="55"/>
      <c r="JDH115" s="55"/>
      <c r="JDI115" s="55"/>
      <c r="JDJ115" s="51"/>
      <c r="JDK115" s="51"/>
      <c r="JDL115" s="51"/>
      <c r="JDM115" s="56"/>
      <c r="JDN115" s="57"/>
      <c r="JDO115" s="57"/>
      <c r="JDP115" s="58"/>
      <c r="JDQ115" s="49"/>
      <c r="JDR115" s="50"/>
      <c r="JDS115" s="49"/>
      <c r="JDT115" s="109"/>
      <c r="JDU115" s="52"/>
      <c r="JDV115" s="52"/>
      <c r="JDW115" s="55"/>
      <c r="JDX115" s="55"/>
      <c r="JDY115" s="55"/>
      <c r="JDZ115" s="51"/>
      <c r="JEA115" s="51"/>
      <c r="JEB115" s="51"/>
      <c r="JEC115" s="56"/>
      <c r="JED115" s="57"/>
      <c r="JEE115" s="57"/>
      <c r="JEF115" s="58"/>
      <c r="JEG115" s="49"/>
      <c r="JEH115" s="50"/>
      <c r="JEI115" s="49"/>
      <c r="JEJ115" s="109"/>
      <c r="JEK115" s="52"/>
      <c r="JEL115" s="52"/>
      <c r="JEM115" s="55"/>
      <c r="JEN115" s="55"/>
      <c r="JEO115" s="55"/>
      <c r="JEP115" s="51"/>
      <c r="JEQ115" s="51"/>
      <c r="JER115" s="51"/>
      <c r="JES115" s="56"/>
      <c r="JET115" s="57"/>
      <c r="JEU115" s="57"/>
      <c r="JEV115" s="58"/>
      <c r="JEW115" s="49"/>
      <c r="JEX115" s="50"/>
      <c r="JEY115" s="49"/>
      <c r="JEZ115" s="109"/>
      <c r="JFA115" s="52"/>
      <c r="JFB115" s="52"/>
      <c r="JFC115" s="55"/>
      <c r="JFD115" s="55"/>
      <c r="JFE115" s="55"/>
      <c r="JFF115" s="51"/>
      <c r="JFG115" s="51"/>
      <c r="JFH115" s="51"/>
      <c r="JFI115" s="56"/>
      <c r="JFJ115" s="57"/>
      <c r="JFK115" s="57"/>
      <c r="JFL115" s="58"/>
      <c r="JFM115" s="49"/>
      <c r="JFN115" s="50"/>
      <c r="JFO115" s="49"/>
      <c r="JFP115" s="109"/>
      <c r="JFQ115" s="52"/>
      <c r="JFR115" s="52"/>
      <c r="JFS115" s="55"/>
      <c r="JFT115" s="55"/>
      <c r="JFU115" s="55"/>
      <c r="JFV115" s="51"/>
      <c r="JFW115" s="51"/>
      <c r="JFX115" s="51"/>
      <c r="JFY115" s="56"/>
      <c r="JFZ115" s="57"/>
      <c r="JGA115" s="57"/>
      <c r="JGB115" s="58"/>
      <c r="JGC115" s="49"/>
      <c r="JGD115" s="50"/>
      <c r="JGE115" s="49"/>
      <c r="JGF115" s="109"/>
      <c r="JGG115" s="52"/>
      <c r="JGH115" s="52"/>
      <c r="JGI115" s="55"/>
      <c r="JGJ115" s="55"/>
      <c r="JGK115" s="55"/>
      <c r="JGL115" s="51"/>
      <c r="JGM115" s="51"/>
      <c r="JGN115" s="51"/>
      <c r="JGO115" s="56"/>
      <c r="JGP115" s="57"/>
      <c r="JGQ115" s="57"/>
      <c r="JGR115" s="58"/>
      <c r="JGS115" s="49"/>
      <c r="JGT115" s="50"/>
      <c r="JGU115" s="49"/>
      <c r="JGV115" s="109"/>
      <c r="JGW115" s="52"/>
      <c r="JGX115" s="52"/>
      <c r="JGY115" s="55"/>
      <c r="JGZ115" s="55"/>
      <c r="JHA115" s="55"/>
      <c r="JHB115" s="51"/>
      <c r="JHC115" s="51"/>
      <c r="JHD115" s="51"/>
      <c r="JHE115" s="56"/>
      <c r="JHF115" s="57"/>
      <c r="JHG115" s="57"/>
      <c r="JHH115" s="58"/>
      <c r="JHI115" s="49"/>
      <c r="JHJ115" s="50"/>
      <c r="JHK115" s="49"/>
      <c r="JHL115" s="109"/>
      <c r="JHM115" s="52"/>
      <c r="JHN115" s="52"/>
      <c r="JHO115" s="55"/>
      <c r="JHP115" s="55"/>
      <c r="JHQ115" s="55"/>
      <c r="JHR115" s="51"/>
      <c r="JHS115" s="51"/>
      <c r="JHT115" s="51"/>
      <c r="JHU115" s="56"/>
      <c r="JHV115" s="57"/>
      <c r="JHW115" s="57"/>
      <c r="JHX115" s="58"/>
      <c r="JHY115" s="49"/>
      <c r="JHZ115" s="50"/>
      <c r="JIA115" s="49"/>
      <c r="JIB115" s="109"/>
      <c r="JIC115" s="52"/>
      <c r="JID115" s="52"/>
      <c r="JIE115" s="55"/>
      <c r="JIF115" s="55"/>
      <c r="JIG115" s="55"/>
      <c r="JIH115" s="51"/>
      <c r="JII115" s="51"/>
      <c r="JIJ115" s="51"/>
      <c r="JIK115" s="56"/>
      <c r="JIL115" s="57"/>
      <c r="JIM115" s="57"/>
      <c r="JIN115" s="58"/>
      <c r="JIO115" s="49"/>
      <c r="JIP115" s="50"/>
      <c r="JIQ115" s="49"/>
      <c r="JIR115" s="109"/>
      <c r="JIS115" s="52"/>
      <c r="JIT115" s="52"/>
      <c r="JIU115" s="55"/>
      <c r="JIV115" s="55"/>
      <c r="JIW115" s="55"/>
      <c r="JIX115" s="51"/>
      <c r="JIY115" s="51"/>
      <c r="JIZ115" s="51"/>
      <c r="JJA115" s="56"/>
      <c r="JJB115" s="57"/>
      <c r="JJC115" s="57"/>
      <c r="JJD115" s="58"/>
      <c r="JJE115" s="49"/>
      <c r="JJF115" s="50"/>
      <c r="JJG115" s="49"/>
      <c r="JJH115" s="109"/>
      <c r="JJI115" s="52"/>
      <c r="JJJ115" s="52"/>
      <c r="JJK115" s="55"/>
      <c r="JJL115" s="55"/>
      <c r="JJM115" s="55"/>
      <c r="JJN115" s="51"/>
      <c r="JJO115" s="51"/>
      <c r="JJP115" s="51"/>
      <c r="JJQ115" s="56"/>
      <c r="JJR115" s="57"/>
      <c r="JJS115" s="57"/>
      <c r="JJT115" s="58"/>
      <c r="JJU115" s="49"/>
      <c r="JJV115" s="50"/>
      <c r="JJW115" s="49"/>
      <c r="JJX115" s="109"/>
      <c r="JJY115" s="52"/>
      <c r="JJZ115" s="52"/>
      <c r="JKA115" s="55"/>
      <c r="JKB115" s="55"/>
      <c r="JKC115" s="55"/>
      <c r="JKD115" s="51"/>
      <c r="JKE115" s="51"/>
      <c r="JKF115" s="51"/>
      <c r="JKG115" s="56"/>
      <c r="JKH115" s="57"/>
      <c r="JKI115" s="57"/>
      <c r="JKJ115" s="58"/>
      <c r="JKK115" s="49"/>
      <c r="JKL115" s="50"/>
      <c r="JKM115" s="49"/>
      <c r="JKN115" s="109"/>
      <c r="JKO115" s="52"/>
      <c r="JKP115" s="52"/>
      <c r="JKQ115" s="55"/>
      <c r="JKR115" s="55"/>
      <c r="JKS115" s="55"/>
      <c r="JKT115" s="51"/>
      <c r="JKU115" s="51"/>
      <c r="JKV115" s="51"/>
      <c r="JKW115" s="56"/>
      <c r="JKX115" s="57"/>
      <c r="JKY115" s="57"/>
      <c r="JKZ115" s="58"/>
      <c r="JLA115" s="49"/>
      <c r="JLB115" s="50"/>
      <c r="JLC115" s="49"/>
      <c r="JLD115" s="109"/>
      <c r="JLE115" s="52"/>
      <c r="JLF115" s="52"/>
      <c r="JLG115" s="55"/>
      <c r="JLH115" s="55"/>
      <c r="JLI115" s="55"/>
      <c r="JLJ115" s="51"/>
      <c r="JLK115" s="51"/>
      <c r="JLL115" s="51"/>
      <c r="JLM115" s="56"/>
      <c r="JLN115" s="57"/>
      <c r="JLO115" s="57"/>
      <c r="JLP115" s="58"/>
      <c r="JLQ115" s="49"/>
      <c r="JLR115" s="50"/>
      <c r="JLS115" s="49"/>
      <c r="JLT115" s="109"/>
      <c r="JLU115" s="52"/>
      <c r="JLV115" s="52"/>
      <c r="JLW115" s="55"/>
      <c r="JLX115" s="55"/>
      <c r="JLY115" s="55"/>
      <c r="JLZ115" s="51"/>
      <c r="JMA115" s="51"/>
      <c r="JMB115" s="51"/>
      <c r="JMC115" s="56"/>
      <c r="JMD115" s="57"/>
      <c r="JME115" s="57"/>
      <c r="JMF115" s="58"/>
      <c r="JMG115" s="49"/>
      <c r="JMH115" s="50"/>
      <c r="JMI115" s="49"/>
      <c r="JMJ115" s="109"/>
      <c r="JMK115" s="52"/>
      <c r="JML115" s="52"/>
      <c r="JMM115" s="55"/>
      <c r="JMN115" s="55"/>
      <c r="JMO115" s="55"/>
      <c r="JMP115" s="51"/>
      <c r="JMQ115" s="51"/>
      <c r="JMR115" s="51"/>
      <c r="JMS115" s="56"/>
      <c r="JMT115" s="57"/>
      <c r="JMU115" s="57"/>
      <c r="JMV115" s="58"/>
      <c r="JMW115" s="49"/>
      <c r="JMX115" s="50"/>
      <c r="JMY115" s="49"/>
      <c r="JMZ115" s="109"/>
      <c r="JNA115" s="52"/>
      <c r="JNB115" s="52"/>
      <c r="JNC115" s="55"/>
      <c r="JND115" s="55"/>
      <c r="JNE115" s="55"/>
      <c r="JNF115" s="51"/>
      <c r="JNG115" s="51"/>
      <c r="JNH115" s="51"/>
      <c r="JNI115" s="56"/>
      <c r="JNJ115" s="57"/>
      <c r="JNK115" s="57"/>
      <c r="JNL115" s="58"/>
      <c r="JNM115" s="49"/>
      <c r="JNN115" s="50"/>
      <c r="JNO115" s="49"/>
      <c r="JNP115" s="109"/>
      <c r="JNQ115" s="52"/>
      <c r="JNR115" s="52"/>
      <c r="JNS115" s="55"/>
      <c r="JNT115" s="55"/>
      <c r="JNU115" s="55"/>
      <c r="JNV115" s="51"/>
      <c r="JNW115" s="51"/>
      <c r="JNX115" s="51"/>
      <c r="JNY115" s="56"/>
      <c r="JNZ115" s="57"/>
      <c r="JOA115" s="57"/>
      <c r="JOB115" s="58"/>
      <c r="JOC115" s="49"/>
      <c r="JOD115" s="50"/>
      <c r="JOE115" s="49"/>
      <c r="JOF115" s="109"/>
      <c r="JOG115" s="52"/>
      <c r="JOH115" s="52"/>
      <c r="JOI115" s="55"/>
      <c r="JOJ115" s="55"/>
      <c r="JOK115" s="55"/>
      <c r="JOL115" s="51"/>
      <c r="JOM115" s="51"/>
      <c r="JON115" s="51"/>
      <c r="JOO115" s="56"/>
      <c r="JOP115" s="57"/>
      <c r="JOQ115" s="57"/>
      <c r="JOR115" s="58"/>
      <c r="JOS115" s="49"/>
      <c r="JOT115" s="50"/>
      <c r="JOU115" s="49"/>
      <c r="JOV115" s="109"/>
      <c r="JOW115" s="52"/>
      <c r="JOX115" s="52"/>
      <c r="JOY115" s="55"/>
      <c r="JOZ115" s="55"/>
      <c r="JPA115" s="55"/>
      <c r="JPB115" s="51"/>
      <c r="JPC115" s="51"/>
      <c r="JPD115" s="51"/>
      <c r="JPE115" s="56"/>
      <c r="JPF115" s="57"/>
      <c r="JPG115" s="57"/>
      <c r="JPH115" s="58"/>
      <c r="JPI115" s="49"/>
      <c r="JPJ115" s="50"/>
      <c r="JPK115" s="49"/>
      <c r="JPL115" s="109"/>
      <c r="JPM115" s="52"/>
      <c r="JPN115" s="52"/>
      <c r="JPO115" s="55"/>
      <c r="JPP115" s="55"/>
      <c r="JPQ115" s="55"/>
      <c r="JPR115" s="51"/>
      <c r="JPS115" s="51"/>
      <c r="JPT115" s="51"/>
      <c r="JPU115" s="56"/>
      <c r="JPV115" s="57"/>
      <c r="JPW115" s="57"/>
      <c r="JPX115" s="58"/>
      <c r="JPY115" s="49"/>
      <c r="JPZ115" s="50"/>
      <c r="JQA115" s="49"/>
      <c r="JQB115" s="109"/>
      <c r="JQC115" s="52"/>
      <c r="JQD115" s="52"/>
      <c r="JQE115" s="55"/>
      <c r="JQF115" s="55"/>
      <c r="JQG115" s="55"/>
      <c r="JQH115" s="51"/>
      <c r="JQI115" s="51"/>
      <c r="JQJ115" s="51"/>
      <c r="JQK115" s="56"/>
      <c r="JQL115" s="57"/>
      <c r="JQM115" s="57"/>
      <c r="JQN115" s="58"/>
      <c r="JQO115" s="49"/>
      <c r="JQP115" s="50"/>
      <c r="JQQ115" s="49"/>
      <c r="JQR115" s="109"/>
      <c r="JQS115" s="52"/>
      <c r="JQT115" s="52"/>
      <c r="JQU115" s="55"/>
      <c r="JQV115" s="55"/>
      <c r="JQW115" s="55"/>
      <c r="JQX115" s="51"/>
      <c r="JQY115" s="51"/>
      <c r="JQZ115" s="51"/>
      <c r="JRA115" s="56"/>
      <c r="JRB115" s="57"/>
      <c r="JRC115" s="57"/>
      <c r="JRD115" s="58"/>
      <c r="JRE115" s="49"/>
      <c r="JRF115" s="50"/>
      <c r="JRG115" s="49"/>
      <c r="JRH115" s="109"/>
      <c r="JRI115" s="52"/>
      <c r="JRJ115" s="52"/>
      <c r="JRK115" s="55"/>
      <c r="JRL115" s="55"/>
      <c r="JRM115" s="55"/>
      <c r="JRN115" s="51"/>
      <c r="JRO115" s="51"/>
      <c r="JRP115" s="51"/>
      <c r="JRQ115" s="56"/>
      <c r="JRR115" s="57"/>
      <c r="JRS115" s="57"/>
      <c r="JRT115" s="58"/>
      <c r="JRU115" s="49"/>
      <c r="JRV115" s="50"/>
      <c r="JRW115" s="49"/>
      <c r="JRX115" s="109"/>
      <c r="JRY115" s="52"/>
      <c r="JRZ115" s="52"/>
      <c r="JSA115" s="55"/>
      <c r="JSB115" s="55"/>
      <c r="JSC115" s="55"/>
      <c r="JSD115" s="51"/>
      <c r="JSE115" s="51"/>
      <c r="JSF115" s="51"/>
      <c r="JSG115" s="56"/>
      <c r="JSH115" s="57"/>
      <c r="JSI115" s="57"/>
      <c r="JSJ115" s="58"/>
      <c r="JSK115" s="49"/>
      <c r="JSL115" s="50"/>
      <c r="JSM115" s="49"/>
      <c r="JSN115" s="109"/>
      <c r="JSO115" s="52"/>
      <c r="JSP115" s="52"/>
      <c r="JSQ115" s="55"/>
      <c r="JSR115" s="55"/>
      <c r="JSS115" s="55"/>
      <c r="JST115" s="51"/>
      <c r="JSU115" s="51"/>
      <c r="JSV115" s="51"/>
      <c r="JSW115" s="56"/>
      <c r="JSX115" s="57"/>
      <c r="JSY115" s="57"/>
      <c r="JSZ115" s="58"/>
      <c r="JTA115" s="49"/>
      <c r="JTB115" s="50"/>
      <c r="JTC115" s="49"/>
      <c r="JTD115" s="109"/>
      <c r="JTE115" s="52"/>
      <c r="JTF115" s="52"/>
      <c r="JTG115" s="55"/>
      <c r="JTH115" s="55"/>
      <c r="JTI115" s="55"/>
      <c r="JTJ115" s="51"/>
      <c r="JTK115" s="51"/>
      <c r="JTL115" s="51"/>
      <c r="JTM115" s="56"/>
      <c r="JTN115" s="57"/>
      <c r="JTO115" s="57"/>
      <c r="JTP115" s="58"/>
      <c r="JTQ115" s="49"/>
      <c r="JTR115" s="50"/>
      <c r="JTS115" s="49"/>
      <c r="JTT115" s="109"/>
      <c r="JTU115" s="52"/>
      <c r="JTV115" s="52"/>
      <c r="JTW115" s="55"/>
      <c r="JTX115" s="55"/>
      <c r="JTY115" s="55"/>
      <c r="JTZ115" s="51"/>
      <c r="JUA115" s="51"/>
      <c r="JUB115" s="51"/>
      <c r="JUC115" s="56"/>
      <c r="JUD115" s="57"/>
      <c r="JUE115" s="57"/>
      <c r="JUF115" s="58"/>
      <c r="JUG115" s="49"/>
      <c r="JUH115" s="50"/>
      <c r="JUI115" s="49"/>
      <c r="JUJ115" s="109"/>
      <c r="JUK115" s="52"/>
      <c r="JUL115" s="52"/>
      <c r="JUM115" s="55"/>
      <c r="JUN115" s="55"/>
      <c r="JUO115" s="55"/>
      <c r="JUP115" s="51"/>
      <c r="JUQ115" s="51"/>
      <c r="JUR115" s="51"/>
      <c r="JUS115" s="56"/>
      <c r="JUT115" s="57"/>
      <c r="JUU115" s="57"/>
      <c r="JUV115" s="58"/>
      <c r="JUW115" s="49"/>
      <c r="JUX115" s="50"/>
      <c r="JUY115" s="49"/>
      <c r="JUZ115" s="109"/>
      <c r="JVA115" s="52"/>
      <c r="JVB115" s="52"/>
      <c r="JVC115" s="55"/>
      <c r="JVD115" s="55"/>
      <c r="JVE115" s="55"/>
      <c r="JVF115" s="51"/>
      <c r="JVG115" s="51"/>
      <c r="JVH115" s="51"/>
      <c r="JVI115" s="56"/>
      <c r="JVJ115" s="57"/>
      <c r="JVK115" s="57"/>
      <c r="JVL115" s="58"/>
      <c r="JVM115" s="49"/>
      <c r="JVN115" s="50"/>
      <c r="JVO115" s="49"/>
      <c r="JVP115" s="109"/>
      <c r="JVQ115" s="52"/>
      <c r="JVR115" s="52"/>
      <c r="JVS115" s="55"/>
      <c r="JVT115" s="55"/>
      <c r="JVU115" s="55"/>
      <c r="JVV115" s="51"/>
      <c r="JVW115" s="51"/>
      <c r="JVX115" s="51"/>
      <c r="JVY115" s="56"/>
      <c r="JVZ115" s="57"/>
      <c r="JWA115" s="57"/>
      <c r="JWB115" s="58"/>
      <c r="JWC115" s="49"/>
      <c r="JWD115" s="50"/>
      <c r="JWE115" s="49"/>
      <c r="JWF115" s="109"/>
      <c r="JWG115" s="52"/>
      <c r="JWH115" s="52"/>
      <c r="JWI115" s="55"/>
      <c r="JWJ115" s="55"/>
      <c r="JWK115" s="55"/>
      <c r="JWL115" s="51"/>
      <c r="JWM115" s="51"/>
      <c r="JWN115" s="51"/>
      <c r="JWO115" s="56"/>
      <c r="JWP115" s="57"/>
      <c r="JWQ115" s="57"/>
      <c r="JWR115" s="58"/>
      <c r="JWS115" s="49"/>
      <c r="JWT115" s="50"/>
      <c r="JWU115" s="49"/>
      <c r="JWV115" s="109"/>
      <c r="JWW115" s="52"/>
      <c r="JWX115" s="52"/>
      <c r="JWY115" s="55"/>
      <c r="JWZ115" s="55"/>
      <c r="JXA115" s="55"/>
      <c r="JXB115" s="51"/>
      <c r="JXC115" s="51"/>
      <c r="JXD115" s="51"/>
      <c r="JXE115" s="56"/>
      <c r="JXF115" s="57"/>
      <c r="JXG115" s="57"/>
      <c r="JXH115" s="58"/>
      <c r="JXI115" s="49"/>
      <c r="JXJ115" s="50"/>
      <c r="JXK115" s="49"/>
      <c r="JXL115" s="109"/>
      <c r="JXM115" s="52"/>
      <c r="JXN115" s="52"/>
      <c r="JXO115" s="55"/>
      <c r="JXP115" s="55"/>
      <c r="JXQ115" s="55"/>
      <c r="JXR115" s="51"/>
      <c r="JXS115" s="51"/>
      <c r="JXT115" s="51"/>
      <c r="JXU115" s="56"/>
      <c r="JXV115" s="57"/>
      <c r="JXW115" s="57"/>
      <c r="JXX115" s="58"/>
      <c r="JXY115" s="49"/>
      <c r="JXZ115" s="50"/>
      <c r="JYA115" s="49"/>
      <c r="JYB115" s="109"/>
      <c r="JYC115" s="52"/>
      <c r="JYD115" s="52"/>
      <c r="JYE115" s="55"/>
      <c r="JYF115" s="55"/>
      <c r="JYG115" s="55"/>
      <c r="JYH115" s="51"/>
      <c r="JYI115" s="51"/>
      <c r="JYJ115" s="51"/>
      <c r="JYK115" s="56"/>
      <c r="JYL115" s="57"/>
      <c r="JYM115" s="57"/>
      <c r="JYN115" s="58"/>
      <c r="JYO115" s="49"/>
      <c r="JYP115" s="50"/>
      <c r="JYQ115" s="49"/>
      <c r="JYR115" s="109"/>
      <c r="JYS115" s="52"/>
      <c r="JYT115" s="52"/>
      <c r="JYU115" s="55"/>
      <c r="JYV115" s="55"/>
      <c r="JYW115" s="55"/>
      <c r="JYX115" s="51"/>
      <c r="JYY115" s="51"/>
      <c r="JYZ115" s="51"/>
      <c r="JZA115" s="56"/>
      <c r="JZB115" s="57"/>
      <c r="JZC115" s="57"/>
      <c r="JZD115" s="58"/>
      <c r="JZE115" s="49"/>
      <c r="JZF115" s="50"/>
      <c r="JZG115" s="49"/>
      <c r="JZH115" s="109"/>
      <c r="JZI115" s="52"/>
      <c r="JZJ115" s="52"/>
      <c r="JZK115" s="55"/>
      <c r="JZL115" s="55"/>
      <c r="JZM115" s="55"/>
      <c r="JZN115" s="51"/>
      <c r="JZO115" s="51"/>
      <c r="JZP115" s="51"/>
      <c r="JZQ115" s="56"/>
      <c r="JZR115" s="57"/>
      <c r="JZS115" s="57"/>
      <c r="JZT115" s="58"/>
      <c r="JZU115" s="49"/>
      <c r="JZV115" s="50"/>
      <c r="JZW115" s="49"/>
      <c r="JZX115" s="109"/>
      <c r="JZY115" s="52"/>
      <c r="JZZ115" s="52"/>
      <c r="KAA115" s="55"/>
      <c r="KAB115" s="55"/>
      <c r="KAC115" s="55"/>
      <c r="KAD115" s="51"/>
      <c r="KAE115" s="51"/>
      <c r="KAF115" s="51"/>
      <c r="KAG115" s="56"/>
      <c r="KAH115" s="57"/>
      <c r="KAI115" s="57"/>
      <c r="KAJ115" s="58"/>
      <c r="KAK115" s="49"/>
      <c r="KAL115" s="50"/>
      <c r="KAM115" s="49"/>
      <c r="KAN115" s="109"/>
      <c r="KAO115" s="52"/>
      <c r="KAP115" s="52"/>
      <c r="KAQ115" s="55"/>
      <c r="KAR115" s="55"/>
      <c r="KAS115" s="55"/>
      <c r="KAT115" s="51"/>
      <c r="KAU115" s="51"/>
      <c r="KAV115" s="51"/>
      <c r="KAW115" s="56"/>
      <c r="KAX115" s="57"/>
      <c r="KAY115" s="57"/>
      <c r="KAZ115" s="58"/>
      <c r="KBA115" s="49"/>
      <c r="KBB115" s="50"/>
      <c r="KBC115" s="49"/>
      <c r="KBD115" s="109"/>
      <c r="KBE115" s="52"/>
      <c r="KBF115" s="52"/>
      <c r="KBG115" s="55"/>
      <c r="KBH115" s="55"/>
      <c r="KBI115" s="55"/>
      <c r="KBJ115" s="51"/>
      <c r="KBK115" s="51"/>
      <c r="KBL115" s="51"/>
      <c r="KBM115" s="56"/>
      <c r="KBN115" s="57"/>
      <c r="KBO115" s="57"/>
      <c r="KBP115" s="58"/>
      <c r="KBQ115" s="49"/>
      <c r="KBR115" s="50"/>
      <c r="KBS115" s="49"/>
      <c r="KBT115" s="109"/>
      <c r="KBU115" s="52"/>
      <c r="KBV115" s="52"/>
      <c r="KBW115" s="55"/>
      <c r="KBX115" s="55"/>
      <c r="KBY115" s="55"/>
      <c r="KBZ115" s="51"/>
      <c r="KCA115" s="51"/>
      <c r="KCB115" s="51"/>
      <c r="KCC115" s="56"/>
      <c r="KCD115" s="57"/>
      <c r="KCE115" s="57"/>
      <c r="KCF115" s="58"/>
      <c r="KCG115" s="49"/>
      <c r="KCH115" s="50"/>
      <c r="KCI115" s="49"/>
      <c r="KCJ115" s="109"/>
      <c r="KCK115" s="52"/>
      <c r="KCL115" s="52"/>
      <c r="KCM115" s="55"/>
      <c r="KCN115" s="55"/>
      <c r="KCO115" s="55"/>
      <c r="KCP115" s="51"/>
      <c r="KCQ115" s="51"/>
      <c r="KCR115" s="51"/>
      <c r="KCS115" s="56"/>
      <c r="KCT115" s="57"/>
      <c r="KCU115" s="57"/>
      <c r="KCV115" s="58"/>
      <c r="KCW115" s="49"/>
      <c r="KCX115" s="50"/>
      <c r="KCY115" s="49"/>
      <c r="KCZ115" s="109"/>
      <c r="KDA115" s="52"/>
      <c r="KDB115" s="52"/>
      <c r="KDC115" s="55"/>
      <c r="KDD115" s="55"/>
      <c r="KDE115" s="55"/>
      <c r="KDF115" s="51"/>
      <c r="KDG115" s="51"/>
      <c r="KDH115" s="51"/>
      <c r="KDI115" s="56"/>
      <c r="KDJ115" s="57"/>
      <c r="KDK115" s="57"/>
      <c r="KDL115" s="58"/>
      <c r="KDM115" s="49"/>
      <c r="KDN115" s="50"/>
      <c r="KDO115" s="49"/>
      <c r="KDP115" s="109"/>
      <c r="KDQ115" s="52"/>
      <c r="KDR115" s="52"/>
      <c r="KDS115" s="55"/>
      <c r="KDT115" s="55"/>
      <c r="KDU115" s="55"/>
      <c r="KDV115" s="51"/>
      <c r="KDW115" s="51"/>
      <c r="KDX115" s="51"/>
      <c r="KDY115" s="56"/>
      <c r="KDZ115" s="57"/>
      <c r="KEA115" s="57"/>
      <c r="KEB115" s="58"/>
      <c r="KEC115" s="49"/>
      <c r="KED115" s="50"/>
      <c r="KEE115" s="49"/>
      <c r="KEF115" s="109"/>
      <c r="KEG115" s="52"/>
      <c r="KEH115" s="52"/>
      <c r="KEI115" s="55"/>
      <c r="KEJ115" s="55"/>
      <c r="KEK115" s="55"/>
      <c r="KEL115" s="51"/>
      <c r="KEM115" s="51"/>
      <c r="KEN115" s="51"/>
      <c r="KEO115" s="56"/>
      <c r="KEP115" s="57"/>
      <c r="KEQ115" s="57"/>
      <c r="KER115" s="58"/>
      <c r="KES115" s="49"/>
      <c r="KET115" s="50"/>
      <c r="KEU115" s="49"/>
      <c r="KEV115" s="109"/>
      <c r="KEW115" s="52"/>
      <c r="KEX115" s="52"/>
      <c r="KEY115" s="55"/>
      <c r="KEZ115" s="55"/>
      <c r="KFA115" s="55"/>
      <c r="KFB115" s="51"/>
      <c r="KFC115" s="51"/>
      <c r="KFD115" s="51"/>
      <c r="KFE115" s="56"/>
      <c r="KFF115" s="57"/>
      <c r="KFG115" s="57"/>
      <c r="KFH115" s="58"/>
      <c r="KFI115" s="49"/>
      <c r="KFJ115" s="50"/>
      <c r="KFK115" s="49"/>
      <c r="KFL115" s="109"/>
      <c r="KFM115" s="52"/>
      <c r="KFN115" s="52"/>
      <c r="KFO115" s="55"/>
      <c r="KFP115" s="55"/>
      <c r="KFQ115" s="55"/>
      <c r="KFR115" s="51"/>
      <c r="KFS115" s="51"/>
      <c r="KFT115" s="51"/>
      <c r="KFU115" s="56"/>
      <c r="KFV115" s="57"/>
      <c r="KFW115" s="57"/>
      <c r="KFX115" s="58"/>
      <c r="KFY115" s="49"/>
      <c r="KFZ115" s="50"/>
      <c r="KGA115" s="49"/>
      <c r="KGB115" s="109"/>
      <c r="KGC115" s="52"/>
      <c r="KGD115" s="52"/>
      <c r="KGE115" s="55"/>
      <c r="KGF115" s="55"/>
      <c r="KGG115" s="55"/>
      <c r="KGH115" s="51"/>
      <c r="KGI115" s="51"/>
      <c r="KGJ115" s="51"/>
      <c r="KGK115" s="56"/>
      <c r="KGL115" s="57"/>
      <c r="KGM115" s="57"/>
      <c r="KGN115" s="58"/>
      <c r="KGO115" s="49"/>
      <c r="KGP115" s="50"/>
      <c r="KGQ115" s="49"/>
      <c r="KGR115" s="109"/>
      <c r="KGS115" s="52"/>
      <c r="KGT115" s="52"/>
      <c r="KGU115" s="55"/>
      <c r="KGV115" s="55"/>
      <c r="KGW115" s="55"/>
      <c r="KGX115" s="51"/>
      <c r="KGY115" s="51"/>
      <c r="KGZ115" s="51"/>
      <c r="KHA115" s="56"/>
      <c r="KHB115" s="57"/>
      <c r="KHC115" s="57"/>
      <c r="KHD115" s="58"/>
      <c r="KHE115" s="49"/>
      <c r="KHF115" s="50"/>
      <c r="KHG115" s="49"/>
      <c r="KHH115" s="109"/>
      <c r="KHI115" s="52"/>
      <c r="KHJ115" s="52"/>
      <c r="KHK115" s="55"/>
      <c r="KHL115" s="55"/>
      <c r="KHM115" s="55"/>
      <c r="KHN115" s="51"/>
      <c r="KHO115" s="51"/>
      <c r="KHP115" s="51"/>
      <c r="KHQ115" s="56"/>
      <c r="KHR115" s="57"/>
      <c r="KHS115" s="57"/>
      <c r="KHT115" s="58"/>
      <c r="KHU115" s="49"/>
      <c r="KHV115" s="50"/>
      <c r="KHW115" s="49"/>
      <c r="KHX115" s="109"/>
      <c r="KHY115" s="52"/>
      <c r="KHZ115" s="52"/>
      <c r="KIA115" s="55"/>
      <c r="KIB115" s="55"/>
      <c r="KIC115" s="55"/>
      <c r="KID115" s="51"/>
      <c r="KIE115" s="51"/>
      <c r="KIF115" s="51"/>
      <c r="KIG115" s="56"/>
      <c r="KIH115" s="57"/>
      <c r="KII115" s="57"/>
      <c r="KIJ115" s="58"/>
      <c r="KIK115" s="49"/>
      <c r="KIL115" s="50"/>
      <c r="KIM115" s="49"/>
      <c r="KIN115" s="109"/>
      <c r="KIO115" s="52"/>
      <c r="KIP115" s="52"/>
      <c r="KIQ115" s="55"/>
      <c r="KIR115" s="55"/>
      <c r="KIS115" s="55"/>
      <c r="KIT115" s="51"/>
      <c r="KIU115" s="51"/>
      <c r="KIV115" s="51"/>
      <c r="KIW115" s="56"/>
      <c r="KIX115" s="57"/>
      <c r="KIY115" s="57"/>
      <c r="KIZ115" s="58"/>
      <c r="KJA115" s="49"/>
      <c r="KJB115" s="50"/>
      <c r="KJC115" s="49"/>
      <c r="KJD115" s="109"/>
      <c r="KJE115" s="52"/>
      <c r="KJF115" s="52"/>
      <c r="KJG115" s="55"/>
      <c r="KJH115" s="55"/>
      <c r="KJI115" s="55"/>
      <c r="KJJ115" s="51"/>
      <c r="KJK115" s="51"/>
      <c r="KJL115" s="51"/>
      <c r="KJM115" s="56"/>
      <c r="KJN115" s="57"/>
      <c r="KJO115" s="57"/>
      <c r="KJP115" s="58"/>
      <c r="KJQ115" s="49"/>
      <c r="KJR115" s="50"/>
      <c r="KJS115" s="49"/>
      <c r="KJT115" s="109"/>
      <c r="KJU115" s="52"/>
      <c r="KJV115" s="52"/>
      <c r="KJW115" s="55"/>
      <c r="KJX115" s="55"/>
      <c r="KJY115" s="55"/>
      <c r="KJZ115" s="51"/>
      <c r="KKA115" s="51"/>
      <c r="KKB115" s="51"/>
      <c r="KKC115" s="56"/>
      <c r="KKD115" s="57"/>
      <c r="KKE115" s="57"/>
      <c r="KKF115" s="58"/>
      <c r="KKG115" s="49"/>
      <c r="KKH115" s="50"/>
      <c r="KKI115" s="49"/>
      <c r="KKJ115" s="109"/>
      <c r="KKK115" s="52"/>
      <c r="KKL115" s="52"/>
      <c r="KKM115" s="55"/>
      <c r="KKN115" s="55"/>
      <c r="KKO115" s="55"/>
      <c r="KKP115" s="51"/>
      <c r="KKQ115" s="51"/>
      <c r="KKR115" s="51"/>
      <c r="KKS115" s="56"/>
      <c r="KKT115" s="57"/>
      <c r="KKU115" s="57"/>
      <c r="KKV115" s="58"/>
      <c r="KKW115" s="49"/>
      <c r="KKX115" s="50"/>
      <c r="KKY115" s="49"/>
      <c r="KKZ115" s="109"/>
      <c r="KLA115" s="52"/>
      <c r="KLB115" s="52"/>
      <c r="KLC115" s="55"/>
      <c r="KLD115" s="55"/>
      <c r="KLE115" s="55"/>
      <c r="KLF115" s="51"/>
      <c r="KLG115" s="51"/>
      <c r="KLH115" s="51"/>
      <c r="KLI115" s="56"/>
      <c r="KLJ115" s="57"/>
      <c r="KLK115" s="57"/>
      <c r="KLL115" s="58"/>
      <c r="KLM115" s="49"/>
      <c r="KLN115" s="50"/>
      <c r="KLO115" s="49"/>
      <c r="KLP115" s="109"/>
      <c r="KLQ115" s="52"/>
      <c r="KLR115" s="52"/>
      <c r="KLS115" s="55"/>
      <c r="KLT115" s="55"/>
      <c r="KLU115" s="55"/>
      <c r="KLV115" s="51"/>
      <c r="KLW115" s="51"/>
      <c r="KLX115" s="51"/>
      <c r="KLY115" s="56"/>
      <c r="KLZ115" s="57"/>
      <c r="KMA115" s="57"/>
      <c r="KMB115" s="58"/>
      <c r="KMC115" s="49"/>
      <c r="KMD115" s="50"/>
      <c r="KME115" s="49"/>
      <c r="KMF115" s="109"/>
      <c r="KMG115" s="52"/>
      <c r="KMH115" s="52"/>
      <c r="KMI115" s="55"/>
      <c r="KMJ115" s="55"/>
      <c r="KMK115" s="55"/>
      <c r="KML115" s="51"/>
      <c r="KMM115" s="51"/>
      <c r="KMN115" s="51"/>
      <c r="KMO115" s="56"/>
      <c r="KMP115" s="57"/>
      <c r="KMQ115" s="57"/>
      <c r="KMR115" s="58"/>
      <c r="KMS115" s="49"/>
      <c r="KMT115" s="50"/>
      <c r="KMU115" s="49"/>
      <c r="KMV115" s="109"/>
      <c r="KMW115" s="52"/>
      <c r="KMX115" s="52"/>
      <c r="KMY115" s="55"/>
      <c r="KMZ115" s="55"/>
      <c r="KNA115" s="55"/>
      <c r="KNB115" s="51"/>
      <c r="KNC115" s="51"/>
      <c r="KND115" s="51"/>
      <c r="KNE115" s="56"/>
      <c r="KNF115" s="57"/>
      <c r="KNG115" s="57"/>
      <c r="KNH115" s="58"/>
      <c r="KNI115" s="49"/>
      <c r="KNJ115" s="50"/>
      <c r="KNK115" s="49"/>
      <c r="KNL115" s="109"/>
      <c r="KNM115" s="52"/>
      <c r="KNN115" s="52"/>
      <c r="KNO115" s="55"/>
      <c r="KNP115" s="55"/>
      <c r="KNQ115" s="55"/>
      <c r="KNR115" s="51"/>
      <c r="KNS115" s="51"/>
      <c r="KNT115" s="51"/>
      <c r="KNU115" s="56"/>
      <c r="KNV115" s="57"/>
      <c r="KNW115" s="57"/>
      <c r="KNX115" s="58"/>
      <c r="KNY115" s="49"/>
      <c r="KNZ115" s="50"/>
      <c r="KOA115" s="49"/>
      <c r="KOB115" s="109"/>
      <c r="KOC115" s="52"/>
      <c r="KOD115" s="52"/>
      <c r="KOE115" s="55"/>
      <c r="KOF115" s="55"/>
      <c r="KOG115" s="55"/>
      <c r="KOH115" s="51"/>
      <c r="KOI115" s="51"/>
      <c r="KOJ115" s="51"/>
      <c r="KOK115" s="56"/>
      <c r="KOL115" s="57"/>
      <c r="KOM115" s="57"/>
      <c r="KON115" s="58"/>
      <c r="KOO115" s="49"/>
      <c r="KOP115" s="50"/>
      <c r="KOQ115" s="49"/>
      <c r="KOR115" s="109"/>
      <c r="KOS115" s="52"/>
      <c r="KOT115" s="52"/>
      <c r="KOU115" s="55"/>
      <c r="KOV115" s="55"/>
      <c r="KOW115" s="55"/>
      <c r="KOX115" s="51"/>
      <c r="KOY115" s="51"/>
      <c r="KOZ115" s="51"/>
      <c r="KPA115" s="56"/>
      <c r="KPB115" s="57"/>
      <c r="KPC115" s="57"/>
      <c r="KPD115" s="58"/>
      <c r="KPE115" s="49"/>
      <c r="KPF115" s="50"/>
      <c r="KPG115" s="49"/>
      <c r="KPH115" s="109"/>
      <c r="KPI115" s="52"/>
      <c r="KPJ115" s="52"/>
      <c r="KPK115" s="55"/>
      <c r="KPL115" s="55"/>
      <c r="KPM115" s="55"/>
      <c r="KPN115" s="51"/>
      <c r="KPO115" s="51"/>
      <c r="KPP115" s="51"/>
      <c r="KPQ115" s="56"/>
      <c r="KPR115" s="57"/>
      <c r="KPS115" s="57"/>
      <c r="KPT115" s="58"/>
      <c r="KPU115" s="49"/>
      <c r="KPV115" s="50"/>
      <c r="KPW115" s="49"/>
      <c r="KPX115" s="109"/>
      <c r="KPY115" s="52"/>
      <c r="KPZ115" s="52"/>
      <c r="KQA115" s="55"/>
      <c r="KQB115" s="55"/>
      <c r="KQC115" s="55"/>
      <c r="KQD115" s="51"/>
      <c r="KQE115" s="51"/>
      <c r="KQF115" s="51"/>
      <c r="KQG115" s="56"/>
      <c r="KQH115" s="57"/>
      <c r="KQI115" s="57"/>
      <c r="KQJ115" s="58"/>
      <c r="KQK115" s="49"/>
      <c r="KQL115" s="50"/>
      <c r="KQM115" s="49"/>
      <c r="KQN115" s="109"/>
      <c r="KQO115" s="52"/>
      <c r="KQP115" s="52"/>
      <c r="KQQ115" s="55"/>
      <c r="KQR115" s="55"/>
      <c r="KQS115" s="55"/>
      <c r="KQT115" s="51"/>
      <c r="KQU115" s="51"/>
      <c r="KQV115" s="51"/>
      <c r="KQW115" s="56"/>
      <c r="KQX115" s="57"/>
      <c r="KQY115" s="57"/>
      <c r="KQZ115" s="58"/>
      <c r="KRA115" s="49"/>
      <c r="KRB115" s="50"/>
      <c r="KRC115" s="49"/>
      <c r="KRD115" s="109"/>
      <c r="KRE115" s="52"/>
      <c r="KRF115" s="52"/>
      <c r="KRG115" s="55"/>
      <c r="KRH115" s="55"/>
      <c r="KRI115" s="55"/>
      <c r="KRJ115" s="51"/>
      <c r="KRK115" s="51"/>
      <c r="KRL115" s="51"/>
      <c r="KRM115" s="56"/>
      <c r="KRN115" s="57"/>
      <c r="KRO115" s="57"/>
      <c r="KRP115" s="58"/>
      <c r="KRQ115" s="49"/>
      <c r="KRR115" s="50"/>
      <c r="KRS115" s="49"/>
      <c r="KRT115" s="109"/>
      <c r="KRU115" s="52"/>
      <c r="KRV115" s="52"/>
      <c r="KRW115" s="55"/>
      <c r="KRX115" s="55"/>
      <c r="KRY115" s="55"/>
      <c r="KRZ115" s="51"/>
      <c r="KSA115" s="51"/>
      <c r="KSB115" s="51"/>
      <c r="KSC115" s="56"/>
      <c r="KSD115" s="57"/>
      <c r="KSE115" s="57"/>
      <c r="KSF115" s="58"/>
      <c r="KSG115" s="49"/>
      <c r="KSH115" s="50"/>
      <c r="KSI115" s="49"/>
      <c r="KSJ115" s="109"/>
      <c r="KSK115" s="52"/>
      <c r="KSL115" s="52"/>
      <c r="KSM115" s="55"/>
      <c r="KSN115" s="55"/>
      <c r="KSO115" s="55"/>
      <c r="KSP115" s="51"/>
      <c r="KSQ115" s="51"/>
      <c r="KSR115" s="51"/>
      <c r="KSS115" s="56"/>
      <c r="KST115" s="57"/>
      <c r="KSU115" s="57"/>
      <c r="KSV115" s="58"/>
      <c r="KSW115" s="49"/>
      <c r="KSX115" s="50"/>
      <c r="KSY115" s="49"/>
      <c r="KSZ115" s="109"/>
      <c r="KTA115" s="52"/>
      <c r="KTB115" s="52"/>
      <c r="KTC115" s="55"/>
      <c r="KTD115" s="55"/>
      <c r="KTE115" s="55"/>
      <c r="KTF115" s="51"/>
      <c r="KTG115" s="51"/>
      <c r="KTH115" s="51"/>
      <c r="KTI115" s="56"/>
      <c r="KTJ115" s="57"/>
      <c r="KTK115" s="57"/>
      <c r="KTL115" s="58"/>
      <c r="KTM115" s="49"/>
      <c r="KTN115" s="50"/>
      <c r="KTO115" s="49"/>
      <c r="KTP115" s="109"/>
      <c r="KTQ115" s="52"/>
      <c r="KTR115" s="52"/>
      <c r="KTS115" s="55"/>
      <c r="KTT115" s="55"/>
      <c r="KTU115" s="55"/>
      <c r="KTV115" s="51"/>
      <c r="KTW115" s="51"/>
      <c r="KTX115" s="51"/>
      <c r="KTY115" s="56"/>
      <c r="KTZ115" s="57"/>
      <c r="KUA115" s="57"/>
      <c r="KUB115" s="58"/>
      <c r="KUC115" s="49"/>
      <c r="KUD115" s="50"/>
      <c r="KUE115" s="49"/>
      <c r="KUF115" s="109"/>
      <c r="KUG115" s="52"/>
      <c r="KUH115" s="52"/>
      <c r="KUI115" s="55"/>
      <c r="KUJ115" s="55"/>
      <c r="KUK115" s="55"/>
      <c r="KUL115" s="51"/>
      <c r="KUM115" s="51"/>
      <c r="KUN115" s="51"/>
      <c r="KUO115" s="56"/>
      <c r="KUP115" s="57"/>
      <c r="KUQ115" s="57"/>
      <c r="KUR115" s="58"/>
      <c r="KUS115" s="49"/>
      <c r="KUT115" s="50"/>
      <c r="KUU115" s="49"/>
      <c r="KUV115" s="109"/>
      <c r="KUW115" s="52"/>
      <c r="KUX115" s="52"/>
      <c r="KUY115" s="55"/>
      <c r="KUZ115" s="55"/>
      <c r="KVA115" s="55"/>
      <c r="KVB115" s="51"/>
      <c r="KVC115" s="51"/>
      <c r="KVD115" s="51"/>
      <c r="KVE115" s="56"/>
      <c r="KVF115" s="57"/>
      <c r="KVG115" s="57"/>
      <c r="KVH115" s="58"/>
      <c r="KVI115" s="49"/>
      <c r="KVJ115" s="50"/>
      <c r="KVK115" s="49"/>
      <c r="KVL115" s="109"/>
      <c r="KVM115" s="52"/>
      <c r="KVN115" s="52"/>
      <c r="KVO115" s="55"/>
      <c r="KVP115" s="55"/>
      <c r="KVQ115" s="55"/>
      <c r="KVR115" s="51"/>
      <c r="KVS115" s="51"/>
      <c r="KVT115" s="51"/>
      <c r="KVU115" s="56"/>
      <c r="KVV115" s="57"/>
      <c r="KVW115" s="57"/>
      <c r="KVX115" s="58"/>
      <c r="KVY115" s="49"/>
      <c r="KVZ115" s="50"/>
      <c r="KWA115" s="49"/>
      <c r="KWB115" s="109"/>
      <c r="KWC115" s="52"/>
      <c r="KWD115" s="52"/>
      <c r="KWE115" s="55"/>
      <c r="KWF115" s="55"/>
      <c r="KWG115" s="55"/>
      <c r="KWH115" s="51"/>
      <c r="KWI115" s="51"/>
      <c r="KWJ115" s="51"/>
      <c r="KWK115" s="56"/>
      <c r="KWL115" s="57"/>
      <c r="KWM115" s="57"/>
      <c r="KWN115" s="58"/>
      <c r="KWO115" s="49"/>
      <c r="KWP115" s="50"/>
      <c r="KWQ115" s="49"/>
      <c r="KWR115" s="109"/>
      <c r="KWS115" s="52"/>
      <c r="KWT115" s="52"/>
      <c r="KWU115" s="55"/>
      <c r="KWV115" s="55"/>
      <c r="KWW115" s="55"/>
      <c r="KWX115" s="51"/>
      <c r="KWY115" s="51"/>
      <c r="KWZ115" s="51"/>
      <c r="KXA115" s="56"/>
      <c r="KXB115" s="57"/>
      <c r="KXC115" s="57"/>
      <c r="KXD115" s="58"/>
      <c r="KXE115" s="49"/>
      <c r="KXF115" s="50"/>
      <c r="KXG115" s="49"/>
      <c r="KXH115" s="109"/>
      <c r="KXI115" s="52"/>
      <c r="KXJ115" s="52"/>
      <c r="KXK115" s="55"/>
      <c r="KXL115" s="55"/>
      <c r="KXM115" s="55"/>
      <c r="KXN115" s="51"/>
      <c r="KXO115" s="51"/>
      <c r="KXP115" s="51"/>
      <c r="KXQ115" s="56"/>
      <c r="KXR115" s="57"/>
      <c r="KXS115" s="57"/>
      <c r="KXT115" s="58"/>
      <c r="KXU115" s="49"/>
      <c r="KXV115" s="50"/>
      <c r="KXW115" s="49"/>
      <c r="KXX115" s="109"/>
      <c r="KXY115" s="52"/>
      <c r="KXZ115" s="52"/>
      <c r="KYA115" s="55"/>
      <c r="KYB115" s="55"/>
      <c r="KYC115" s="55"/>
      <c r="KYD115" s="51"/>
      <c r="KYE115" s="51"/>
      <c r="KYF115" s="51"/>
      <c r="KYG115" s="56"/>
      <c r="KYH115" s="57"/>
      <c r="KYI115" s="57"/>
      <c r="KYJ115" s="58"/>
      <c r="KYK115" s="49"/>
      <c r="KYL115" s="50"/>
      <c r="KYM115" s="49"/>
      <c r="KYN115" s="109"/>
      <c r="KYO115" s="52"/>
      <c r="KYP115" s="52"/>
      <c r="KYQ115" s="55"/>
      <c r="KYR115" s="55"/>
      <c r="KYS115" s="55"/>
      <c r="KYT115" s="51"/>
      <c r="KYU115" s="51"/>
      <c r="KYV115" s="51"/>
      <c r="KYW115" s="56"/>
      <c r="KYX115" s="57"/>
      <c r="KYY115" s="57"/>
      <c r="KYZ115" s="58"/>
      <c r="KZA115" s="49"/>
      <c r="KZB115" s="50"/>
      <c r="KZC115" s="49"/>
      <c r="KZD115" s="109"/>
      <c r="KZE115" s="52"/>
      <c r="KZF115" s="52"/>
      <c r="KZG115" s="55"/>
      <c r="KZH115" s="55"/>
      <c r="KZI115" s="55"/>
      <c r="KZJ115" s="51"/>
      <c r="KZK115" s="51"/>
      <c r="KZL115" s="51"/>
      <c r="KZM115" s="56"/>
      <c r="KZN115" s="57"/>
      <c r="KZO115" s="57"/>
      <c r="KZP115" s="58"/>
      <c r="KZQ115" s="49"/>
      <c r="KZR115" s="50"/>
      <c r="KZS115" s="49"/>
      <c r="KZT115" s="109"/>
      <c r="KZU115" s="52"/>
      <c r="KZV115" s="52"/>
      <c r="KZW115" s="55"/>
      <c r="KZX115" s="55"/>
      <c r="KZY115" s="55"/>
      <c r="KZZ115" s="51"/>
      <c r="LAA115" s="51"/>
      <c r="LAB115" s="51"/>
      <c r="LAC115" s="56"/>
      <c r="LAD115" s="57"/>
      <c r="LAE115" s="57"/>
      <c r="LAF115" s="58"/>
      <c r="LAG115" s="49"/>
      <c r="LAH115" s="50"/>
      <c r="LAI115" s="49"/>
      <c r="LAJ115" s="109"/>
      <c r="LAK115" s="52"/>
      <c r="LAL115" s="52"/>
      <c r="LAM115" s="55"/>
      <c r="LAN115" s="55"/>
      <c r="LAO115" s="55"/>
      <c r="LAP115" s="51"/>
      <c r="LAQ115" s="51"/>
      <c r="LAR115" s="51"/>
      <c r="LAS115" s="56"/>
      <c r="LAT115" s="57"/>
      <c r="LAU115" s="57"/>
      <c r="LAV115" s="58"/>
      <c r="LAW115" s="49"/>
      <c r="LAX115" s="50"/>
      <c r="LAY115" s="49"/>
      <c r="LAZ115" s="109"/>
      <c r="LBA115" s="52"/>
      <c r="LBB115" s="52"/>
      <c r="LBC115" s="55"/>
      <c r="LBD115" s="55"/>
      <c r="LBE115" s="55"/>
      <c r="LBF115" s="51"/>
      <c r="LBG115" s="51"/>
      <c r="LBH115" s="51"/>
      <c r="LBI115" s="56"/>
      <c r="LBJ115" s="57"/>
      <c r="LBK115" s="57"/>
      <c r="LBL115" s="58"/>
      <c r="LBM115" s="49"/>
      <c r="LBN115" s="50"/>
      <c r="LBO115" s="49"/>
      <c r="LBP115" s="109"/>
      <c r="LBQ115" s="52"/>
      <c r="LBR115" s="52"/>
      <c r="LBS115" s="55"/>
      <c r="LBT115" s="55"/>
      <c r="LBU115" s="55"/>
      <c r="LBV115" s="51"/>
      <c r="LBW115" s="51"/>
      <c r="LBX115" s="51"/>
      <c r="LBY115" s="56"/>
      <c r="LBZ115" s="57"/>
      <c r="LCA115" s="57"/>
      <c r="LCB115" s="58"/>
      <c r="LCC115" s="49"/>
      <c r="LCD115" s="50"/>
      <c r="LCE115" s="49"/>
      <c r="LCF115" s="109"/>
      <c r="LCG115" s="52"/>
      <c r="LCH115" s="52"/>
      <c r="LCI115" s="55"/>
      <c r="LCJ115" s="55"/>
      <c r="LCK115" s="55"/>
      <c r="LCL115" s="51"/>
      <c r="LCM115" s="51"/>
      <c r="LCN115" s="51"/>
      <c r="LCO115" s="56"/>
      <c r="LCP115" s="57"/>
      <c r="LCQ115" s="57"/>
      <c r="LCR115" s="58"/>
      <c r="LCS115" s="49"/>
      <c r="LCT115" s="50"/>
      <c r="LCU115" s="49"/>
      <c r="LCV115" s="109"/>
      <c r="LCW115" s="52"/>
      <c r="LCX115" s="52"/>
      <c r="LCY115" s="55"/>
      <c r="LCZ115" s="55"/>
      <c r="LDA115" s="55"/>
      <c r="LDB115" s="51"/>
      <c r="LDC115" s="51"/>
      <c r="LDD115" s="51"/>
      <c r="LDE115" s="56"/>
      <c r="LDF115" s="57"/>
      <c r="LDG115" s="57"/>
      <c r="LDH115" s="58"/>
      <c r="LDI115" s="49"/>
      <c r="LDJ115" s="50"/>
      <c r="LDK115" s="49"/>
      <c r="LDL115" s="109"/>
      <c r="LDM115" s="52"/>
      <c r="LDN115" s="52"/>
      <c r="LDO115" s="55"/>
      <c r="LDP115" s="55"/>
      <c r="LDQ115" s="55"/>
      <c r="LDR115" s="51"/>
      <c r="LDS115" s="51"/>
      <c r="LDT115" s="51"/>
      <c r="LDU115" s="56"/>
      <c r="LDV115" s="57"/>
      <c r="LDW115" s="57"/>
      <c r="LDX115" s="58"/>
      <c r="LDY115" s="49"/>
      <c r="LDZ115" s="50"/>
      <c r="LEA115" s="49"/>
      <c r="LEB115" s="109"/>
      <c r="LEC115" s="52"/>
      <c r="LED115" s="52"/>
      <c r="LEE115" s="55"/>
      <c r="LEF115" s="55"/>
      <c r="LEG115" s="55"/>
      <c r="LEH115" s="51"/>
      <c r="LEI115" s="51"/>
      <c r="LEJ115" s="51"/>
      <c r="LEK115" s="56"/>
      <c r="LEL115" s="57"/>
      <c r="LEM115" s="57"/>
      <c r="LEN115" s="58"/>
      <c r="LEO115" s="49"/>
      <c r="LEP115" s="50"/>
      <c r="LEQ115" s="49"/>
      <c r="LER115" s="109"/>
      <c r="LES115" s="52"/>
      <c r="LET115" s="52"/>
      <c r="LEU115" s="55"/>
      <c r="LEV115" s="55"/>
      <c r="LEW115" s="55"/>
      <c r="LEX115" s="51"/>
      <c r="LEY115" s="51"/>
      <c r="LEZ115" s="51"/>
      <c r="LFA115" s="56"/>
      <c r="LFB115" s="57"/>
      <c r="LFC115" s="57"/>
      <c r="LFD115" s="58"/>
      <c r="LFE115" s="49"/>
      <c r="LFF115" s="50"/>
      <c r="LFG115" s="49"/>
      <c r="LFH115" s="109"/>
      <c r="LFI115" s="52"/>
      <c r="LFJ115" s="52"/>
      <c r="LFK115" s="55"/>
      <c r="LFL115" s="55"/>
      <c r="LFM115" s="55"/>
      <c r="LFN115" s="51"/>
      <c r="LFO115" s="51"/>
      <c r="LFP115" s="51"/>
      <c r="LFQ115" s="56"/>
      <c r="LFR115" s="57"/>
      <c r="LFS115" s="57"/>
      <c r="LFT115" s="58"/>
      <c r="LFU115" s="49"/>
      <c r="LFV115" s="50"/>
      <c r="LFW115" s="49"/>
      <c r="LFX115" s="109"/>
      <c r="LFY115" s="52"/>
      <c r="LFZ115" s="52"/>
      <c r="LGA115" s="55"/>
      <c r="LGB115" s="55"/>
      <c r="LGC115" s="55"/>
      <c r="LGD115" s="51"/>
      <c r="LGE115" s="51"/>
      <c r="LGF115" s="51"/>
      <c r="LGG115" s="56"/>
      <c r="LGH115" s="57"/>
      <c r="LGI115" s="57"/>
      <c r="LGJ115" s="58"/>
      <c r="LGK115" s="49"/>
      <c r="LGL115" s="50"/>
      <c r="LGM115" s="49"/>
      <c r="LGN115" s="109"/>
      <c r="LGO115" s="52"/>
      <c r="LGP115" s="52"/>
      <c r="LGQ115" s="55"/>
      <c r="LGR115" s="55"/>
      <c r="LGS115" s="55"/>
      <c r="LGT115" s="51"/>
      <c r="LGU115" s="51"/>
      <c r="LGV115" s="51"/>
      <c r="LGW115" s="56"/>
      <c r="LGX115" s="57"/>
      <c r="LGY115" s="57"/>
      <c r="LGZ115" s="58"/>
      <c r="LHA115" s="49"/>
      <c r="LHB115" s="50"/>
      <c r="LHC115" s="49"/>
      <c r="LHD115" s="109"/>
      <c r="LHE115" s="52"/>
      <c r="LHF115" s="52"/>
      <c r="LHG115" s="55"/>
      <c r="LHH115" s="55"/>
      <c r="LHI115" s="55"/>
      <c r="LHJ115" s="51"/>
      <c r="LHK115" s="51"/>
      <c r="LHL115" s="51"/>
      <c r="LHM115" s="56"/>
      <c r="LHN115" s="57"/>
      <c r="LHO115" s="57"/>
      <c r="LHP115" s="58"/>
      <c r="LHQ115" s="49"/>
      <c r="LHR115" s="50"/>
      <c r="LHS115" s="49"/>
      <c r="LHT115" s="109"/>
      <c r="LHU115" s="52"/>
      <c r="LHV115" s="52"/>
      <c r="LHW115" s="55"/>
      <c r="LHX115" s="55"/>
      <c r="LHY115" s="55"/>
      <c r="LHZ115" s="51"/>
      <c r="LIA115" s="51"/>
      <c r="LIB115" s="51"/>
      <c r="LIC115" s="56"/>
      <c r="LID115" s="57"/>
      <c r="LIE115" s="57"/>
      <c r="LIF115" s="58"/>
      <c r="LIG115" s="49"/>
      <c r="LIH115" s="50"/>
      <c r="LII115" s="49"/>
      <c r="LIJ115" s="109"/>
      <c r="LIK115" s="52"/>
      <c r="LIL115" s="52"/>
      <c r="LIM115" s="55"/>
      <c r="LIN115" s="55"/>
      <c r="LIO115" s="55"/>
      <c r="LIP115" s="51"/>
      <c r="LIQ115" s="51"/>
      <c r="LIR115" s="51"/>
      <c r="LIS115" s="56"/>
      <c r="LIT115" s="57"/>
      <c r="LIU115" s="57"/>
      <c r="LIV115" s="58"/>
      <c r="LIW115" s="49"/>
      <c r="LIX115" s="50"/>
      <c r="LIY115" s="49"/>
      <c r="LIZ115" s="109"/>
      <c r="LJA115" s="52"/>
      <c r="LJB115" s="52"/>
      <c r="LJC115" s="55"/>
      <c r="LJD115" s="55"/>
      <c r="LJE115" s="55"/>
      <c r="LJF115" s="51"/>
      <c r="LJG115" s="51"/>
      <c r="LJH115" s="51"/>
      <c r="LJI115" s="56"/>
      <c r="LJJ115" s="57"/>
      <c r="LJK115" s="57"/>
      <c r="LJL115" s="58"/>
      <c r="LJM115" s="49"/>
      <c r="LJN115" s="50"/>
      <c r="LJO115" s="49"/>
      <c r="LJP115" s="109"/>
      <c r="LJQ115" s="52"/>
      <c r="LJR115" s="52"/>
      <c r="LJS115" s="55"/>
      <c r="LJT115" s="55"/>
      <c r="LJU115" s="55"/>
      <c r="LJV115" s="51"/>
      <c r="LJW115" s="51"/>
      <c r="LJX115" s="51"/>
      <c r="LJY115" s="56"/>
      <c r="LJZ115" s="57"/>
      <c r="LKA115" s="57"/>
      <c r="LKB115" s="58"/>
      <c r="LKC115" s="49"/>
      <c r="LKD115" s="50"/>
      <c r="LKE115" s="49"/>
      <c r="LKF115" s="109"/>
      <c r="LKG115" s="52"/>
      <c r="LKH115" s="52"/>
      <c r="LKI115" s="55"/>
      <c r="LKJ115" s="55"/>
      <c r="LKK115" s="55"/>
      <c r="LKL115" s="51"/>
      <c r="LKM115" s="51"/>
      <c r="LKN115" s="51"/>
      <c r="LKO115" s="56"/>
      <c r="LKP115" s="57"/>
      <c r="LKQ115" s="57"/>
      <c r="LKR115" s="58"/>
      <c r="LKS115" s="49"/>
      <c r="LKT115" s="50"/>
      <c r="LKU115" s="49"/>
      <c r="LKV115" s="109"/>
      <c r="LKW115" s="52"/>
      <c r="LKX115" s="52"/>
      <c r="LKY115" s="55"/>
      <c r="LKZ115" s="55"/>
      <c r="LLA115" s="55"/>
      <c r="LLB115" s="51"/>
      <c r="LLC115" s="51"/>
      <c r="LLD115" s="51"/>
      <c r="LLE115" s="56"/>
      <c r="LLF115" s="57"/>
      <c r="LLG115" s="57"/>
      <c r="LLH115" s="58"/>
      <c r="LLI115" s="49"/>
      <c r="LLJ115" s="50"/>
      <c r="LLK115" s="49"/>
      <c r="LLL115" s="109"/>
      <c r="LLM115" s="52"/>
      <c r="LLN115" s="52"/>
      <c r="LLO115" s="55"/>
      <c r="LLP115" s="55"/>
      <c r="LLQ115" s="55"/>
      <c r="LLR115" s="51"/>
      <c r="LLS115" s="51"/>
      <c r="LLT115" s="51"/>
      <c r="LLU115" s="56"/>
      <c r="LLV115" s="57"/>
      <c r="LLW115" s="57"/>
      <c r="LLX115" s="58"/>
      <c r="LLY115" s="49"/>
      <c r="LLZ115" s="50"/>
      <c r="LMA115" s="49"/>
      <c r="LMB115" s="109"/>
      <c r="LMC115" s="52"/>
      <c r="LMD115" s="52"/>
      <c r="LME115" s="55"/>
      <c r="LMF115" s="55"/>
      <c r="LMG115" s="55"/>
      <c r="LMH115" s="51"/>
      <c r="LMI115" s="51"/>
      <c r="LMJ115" s="51"/>
      <c r="LMK115" s="56"/>
      <c r="LML115" s="57"/>
      <c r="LMM115" s="57"/>
      <c r="LMN115" s="58"/>
      <c r="LMO115" s="49"/>
      <c r="LMP115" s="50"/>
      <c r="LMQ115" s="49"/>
      <c r="LMR115" s="109"/>
      <c r="LMS115" s="52"/>
      <c r="LMT115" s="52"/>
      <c r="LMU115" s="55"/>
      <c r="LMV115" s="55"/>
      <c r="LMW115" s="55"/>
      <c r="LMX115" s="51"/>
      <c r="LMY115" s="51"/>
      <c r="LMZ115" s="51"/>
      <c r="LNA115" s="56"/>
      <c r="LNB115" s="57"/>
      <c r="LNC115" s="57"/>
      <c r="LND115" s="58"/>
      <c r="LNE115" s="49"/>
      <c r="LNF115" s="50"/>
      <c r="LNG115" s="49"/>
      <c r="LNH115" s="109"/>
      <c r="LNI115" s="52"/>
      <c r="LNJ115" s="52"/>
      <c r="LNK115" s="55"/>
      <c r="LNL115" s="55"/>
      <c r="LNM115" s="55"/>
      <c r="LNN115" s="51"/>
      <c r="LNO115" s="51"/>
      <c r="LNP115" s="51"/>
      <c r="LNQ115" s="56"/>
      <c r="LNR115" s="57"/>
      <c r="LNS115" s="57"/>
      <c r="LNT115" s="58"/>
      <c r="LNU115" s="49"/>
      <c r="LNV115" s="50"/>
      <c r="LNW115" s="49"/>
      <c r="LNX115" s="109"/>
      <c r="LNY115" s="52"/>
      <c r="LNZ115" s="52"/>
      <c r="LOA115" s="55"/>
      <c r="LOB115" s="55"/>
      <c r="LOC115" s="55"/>
      <c r="LOD115" s="51"/>
      <c r="LOE115" s="51"/>
      <c r="LOF115" s="51"/>
      <c r="LOG115" s="56"/>
      <c r="LOH115" s="57"/>
      <c r="LOI115" s="57"/>
      <c r="LOJ115" s="58"/>
      <c r="LOK115" s="49"/>
      <c r="LOL115" s="50"/>
      <c r="LOM115" s="49"/>
      <c r="LON115" s="109"/>
      <c r="LOO115" s="52"/>
      <c r="LOP115" s="52"/>
      <c r="LOQ115" s="55"/>
      <c r="LOR115" s="55"/>
      <c r="LOS115" s="55"/>
      <c r="LOT115" s="51"/>
      <c r="LOU115" s="51"/>
      <c r="LOV115" s="51"/>
      <c r="LOW115" s="56"/>
      <c r="LOX115" s="57"/>
      <c r="LOY115" s="57"/>
      <c r="LOZ115" s="58"/>
      <c r="LPA115" s="49"/>
      <c r="LPB115" s="50"/>
      <c r="LPC115" s="49"/>
      <c r="LPD115" s="109"/>
      <c r="LPE115" s="52"/>
      <c r="LPF115" s="52"/>
      <c r="LPG115" s="55"/>
      <c r="LPH115" s="55"/>
      <c r="LPI115" s="55"/>
      <c r="LPJ115" s="51"/>
      <c r="LPK115" s="51"/>
      <c r="LPL115" s="51"/>
      <c r="LPM115" s="56"/>
      <c r="LPN115" s="57"/>
      <c r="LPO115" s="57"/>
      <c r="LPP115" s="58"/>
      <c r="LPQ115" s="49"/>
      <c r="LPR115" s="50"/>
      <c r="LPS115" s="49"/>
      <c r="LPT115" s="109"/>
      <c r="LPU115" s="52"/>
      <c r="LPV115" s="52"/>
      <c r="LPW115" s="55"/>
      <c r="LPX115" s="55"/>
      <c r="LPY115" s="55"/>
      <c r="LPZ115" s="51"/>
      <c r="LQA115" s="51"/>
      <c r="LQB115" s="51"/>
      <c r="LQC115" s="56"/>
      <c r="LQD115" s="57"/>
      <c r="LQE115" s="57"/>
      <c r="LQF115" s="58"/>
      <c r="LQG115" s="49"/>
      <c r="LQH115" s="50"/>
      <c r="LQI115" s="49"/>
      <c r="LQJ115" s="109"/>
      <c r="LQK115" s="52"/>
      <c r="LQL115" s="52"/>
      <c r="LQM115" s="55"/>
      <c r="LQN115" s="55"/>
      <c r="LQO115" s="55"/>
      <c r="LQP115" s="51"/>
      <c r="LQQ115" s="51"/>
      <c r="LQR115" s="51"/>
      <c r="LQS115" s="56"/>
      <c r="LQT115" s="57"/>
      <c r="LQU115" s="57"/>
      <c r="LQV115" s="58"/>
      <c r="LQW115" s="49"/>
      <c r="LQX115" s="50"/>
      <c r="LQY115" s="49"/>
      <c r="LQZ115" s="109"/>
      <c r="LRA115" s="52"/>
      <c r="LRB115" s="52"/>
      <c r="LRC115" s="55"/>
      <c r="LRD115" s="55"/>
      <c r="LRE115" s="55"/>
      <c r="LRF115" s="51"/>
      <c r="LRG115" s="51"/>
      <c r="LRH115" s="51"/>
      <c r="LRI115" s="56"/>
      <c r="LRJ115" s="57"/>
      <c r="LRK115" s="57"/>
      <c r="LRL115" s="58"/>
      <c r="LRM115" s="49"/>
      <c r="LRN115" s="50"/>
      <c r="LRO115" s="49"/>
      <c r="LRP115" s="109"/>
      <c r="LRQ115" s="52"/>
      <c r="LRR115" s="52"/>
      <c r="LRS115" s="55"/>
      <c r="LRT115" s="55"/>
      <c r="LRU115" s="55"/>
      <c r="LRV115" s="51"/>
      <c r="LRW115" s="51"/>
      <c r="LRX115" s="51"/>
      <c r="LRY115" s="56"/>
      <c r="LRZ115" s="57"/>
      <c r="LSA115" s="57"/>
      <c r="LSB115" s="58"/>
      <c r="LSC115" s="49"/>
      <c r="LSD115" s="50"/>
      <c r="LSE115" s="49"/>
      <c r="LSF115" s="109"/>
      <c r="LSG115" s="52"/>
      <c r="LSH115" s="52"/>
      <c r="LSI115" s="55"/>
      <c r="LSJ115" s="55"/>
      <c r="LSK115" s="55"/>
      <c r="LSL115" s="51"/>
      <c r="LSM115" s="51"/>
      <c r="LSN115" s="51"/>
      <c r="LSO115" s="56"/>
      <c r="LSP115" s="57"/>
      <c r="LSQ115" s="57"/>
      <c r="LSR115" s="58"/>
      <c r="LSS115" s="49"/>
      <c r="LST115" s="50"/>
      <c r="LSU115" s="49"/>
      <c r="LSV115" s="109"/>
      <c r="LSW115" s="52"/>
      <c r="LSX115" s="52"/>
      <c r="LSY115" s="55"/>
      <c r="LSZ115" s="55"/>
      <c r="LTA115" s="55"/>
      <c r="LTB115" s="51"/>
      <c r="LTC115" s="51"/>
      <c r="LTD115" s="51"/>
      <c r="LTE115" s="56"/>
      <c r="LTF115" s="57"/>
      <c r="LTG115" s="57"/>
      <c r="LTH115" s="58"/>
      <c r="LTI115" s="49"/>
      <c r="LTJ115" s="50"/>
      <c r="LTK115" s="49"/>
      <c r="LTL115" s="109"/>
      <c r="LTM115" s="52"/>
      <c r="LTN115" s="52"/>
      <c r="LTO115" s="55"/>
      <c r="LTP115" s="55"/>
      <c r="LTQ115" s="55"/>
      <c r="LTR115" s="51"/>
      <c r="LTS115" s="51"/>
      <c r="LTT115" s="51"/>
      <c r="LTU115" s="56"/>
      <c r="LTV115" s="57"/>
      <c r="LTW115" s="57"/>
      <c r="LTX115" s="58"/>
      <c r="LTY115" s="49"/>
      <c r="LTZ115" s="50"/>
      <c r="LUA115" s="49"/>
      <c r="LUB115" s="109"/>
      <c r="LUC115" s="52"/>
      <c r="LUD115" s="52"/>
      <c r="LUE115" s="55"/>
      <c r="LUF115" s="55"/>
      <c r="LUG115" s="55"/>
      <c r="LUH115" s="51"/>
      <c r="LUI115" s="51"/>
      <c r="LUJ115" s="51"/>
      <c r="LUK115" s="56"/>
      <c r="LUL115" s="57"/>
      <c r="LUM115" s="57"/>
      <c r="LUN115" s="58"/>
      <c r="LUO115" s="49"/>
      <c r="LUP115" s="50"/>
      <c r="LUQ115" s="49"/>
      <c r="LUR115" s="109"/>
      <c r="LUS115" s="52"/>
      <c r="LUT115" s="52"/>
      <c r="LUU115" s="55"/>
      <c r="LUV115" s="55"/>
      <c r="LUW115" s="55"/>
      <c r="LUX115" s="51"/>
      <c r="LUY115" s="51"/>
      <c r="LUZ115" s="51"/>
      <c r="LVA115" s="56"/>
      <c r="LVB115" s="57"/>
      <c r="LVC115" s="57"/>
      <c r="LVD115" s="58"/>
      <c r="LVE115" s="49"/>
      <c r="LVF115" s="50"/>
      <c r="LVG115" s="49"/>
      <c r="LVH115" s="109"/>
      <c r="LVI115" s="52"/>
      <c r="LVJ115" s="52"/>
      <c r="LVK115" s="55"/>
      <c r="LVL115" s="55"/>
      <c r="LVM115" s="55"/>
      <c r="LVN115" s="51"/>
      <c r="LVO115" s="51"/>
      <c r="LVP115" s="51"/>
      <c r="LVQ115" s="56"/>
      <c r="LVR115" s="57"/>
      <c r="LVS115" s="57"/>
      <c r="LVT115" s="58"/>
      <c r="LVU115" s="49"/>
      <c r="LVV115" s="50"/>
      <c r="LVW115" s="49"/>
      <c r="LVX115" s="109"/>
      <c r="LVY115" s="52"/>
      <c r="LVZ115" s="52"/>
      <c r="LWA115" s="55"/>
      <c r="LWB115" s="55"/>
      <c r="LWC115" s="55"/>
      <c r="LWD115" s="51"/>
      <c r="LWE115" s="51"/>
      <c r="LWF115" s="51"/>
      <c r="LWG115" s="56"/>
      <c r="LWH115" s="57"/>
      <c r="LWI115" s="57"/>
      <c r="LWJ115" s="58"/>
      <c r="LWK115" s="49"/>
      <c r="LWL115" s="50"/>
      <c r="LWM115" s="49"/>
      <c r="LWN115" s="109"/>
      <c r="LWO115" s="52"/>
      <c r="LWP115" s="52"/>
      <c r="LWQ115" s="55"/>
      <c r="LWR115" s="55"/>
      <c r="LWS115" s="55"/>
      <c r="LWT115" s="51"/>
      <c r="LWU115" s="51"/>
      <c r="LWV115" s="51"/>
      <c r="LWW115" s="56"/>
      <c r="LWX115" s="57"/>
      <c r="LWY115" s="57"/>
      <c r="LWZ115" s="58"/>
      <c r="LXA115" s="49"/>
      <c r="LXB115" s="50"/>
      <c r="LXC115" s="49"/>
      <c r="LXD115" s="109"/>
      <c r="LXE115" s="52"/>
      <c r="LXF115" s="52"/>
      <c r="LXG115" s="55"/>
      <c r="LXH115" s="55"/>
      <c r="LXI115" s="55"/>
      <c r="LXJ115" s="51"/>
      <c r="LXK115" s="51"/>
      <c r="LXL115" s="51"/>
      <c r="LXM115" s="56"/>
      <c r="LXN115" s="57"/>
      <c r="LXO115" s="57"/>
      <c r="LXP115" s="58"/>
      <c r="LXQ115" s="49"/>
      <c r="LXR115" s="50"/>
      <c r="LXS115" s="49"/>
      <c r="LXT115" s="109"/>
      <c r="LXU115" s="52"/>
      <c r="LXV115" s="52"/>
      <c r="LXW115" s="55"/>
      <c r="LXX115" s="55"/>
      <c r="LXY115" s="55"/>
      <c r="LXZ115" s="51"/>
      <c r="LYA115" s="51"/>
      <c r="LYB115" s="51"/>
      <c r="LYC115" s="56"/>
      <c r="LYD115" s="57"/>
      <c r="LYE115" s="57"/>
      <c r="LYF115" s="58"/>
      <c r="LYG115" s="49"/>
      <c r="LYH115" s="50"/>
      <c r="LYI115" s="49"/>
      <c r="LYJ115" s="109"/>
      <c r="LYK115" s="52"/>
      <c r="LYL115" s="52"/>
      <c r="LYM115" s="55"/>
      <c r="LYN115" s="55"/>
      <c r="LYO115" s="55"/>
      <c r="LYP115" s="51"/>
      <c r="LYQ115" s="51"/>
      <c r="LYR115" s="51"/>
      <c r="LYS115" s="56"/>
      <c r="LYT115" s="57"/>
      <c r="LYU115" s="57"/>
      <c r="LYV115" s="58"/>
      <c r="LYW115" s="49"/>
      <c r="LYX115" s="50"/>
      <c r="LYY115" s="49"/>
      <c r="LYZ115" s="109"/>
      <c r="LZA115" s="52"/>
      <c r="LZB115" s="52"/>
      <c r="LZC115" s="55"/>
      <c r="LZD115" s="55"/>
      <c r="LZE115" s="55"/>
      <c r="LZF115" s="51"/>
      <c r="LZG115" s="51"/>
      <c r="LZH115" s="51"/>
      <c r="LZI115" s="56"/>
      <c r="LZJ115" s="57"/>
      <c r="LZK115" s="57"/>
      <c r="LZL115" s="58"/>
      <c r="LZM115" s="49"/>
      <c r="LZN115" s="50"/>
      <c r="LZO115" s="49"/>
      <c r="LZP115" s="109"/>
      <c r="LZQ115" s="52"/>
      <c r="LZR115" s="52"/>
      <c r="LZS115" s="55"/>
      <c r="LZT115" s="55"/>
      <c r="LZU115" s="55"/>
      <c r="LZV115" s="51"/>
      <c r="LZW115" s="51"/>
      <c r="LZX115" s="51"/>
      <c r="LZY115" s="56"/>
      <c r="LZZ115" s="57"/>
      <c r="MAA115" s="57"/>
      <c r="MAB115" s="58"/>
      <c r="MAC115" s="49"/>
      <c r="MAD115" s="50"/>
      <c r="MAE115" s="49"/>
      <c r="MAF115" s="109"/>
      <c r="MAG115" s="52"/>
      <c r="MAH115" s="52"/>
      <c r="MAI115" s="55"/>
      <c r="MAJ115" s="55"/>
      <c r="MAK115" s="55"/>
      <c r="MAL115" s="51"/>
      <c r="MAM115" s="51"/>
      <c r="MAN115" s="51"/>
      <c r="MAO115" s="56"/>
      <c r="MAP115" s="57"/>
      <c r="MAQ115" s="57"/>
      <c r="MAR115" s="58"/>
      <c r="MAS115" s="49"/>
      <c r="MAT115" s="50"/>
      <c r="MAU115" s="49"/>
      <c r="MAV115" s="109"/>
      <c r="MAW115" s="52"/>
      <c r="MAX115" s="52"/>
      <c r="MAY115" s="55"/>
      <c r="MAZ115" s="55"/>
      <c r="MBA115" s="55"/>
      <c r="MBB115" s="51"/>
      <c r="MBC115" s="51"/>
      <c r="MBD115" s="51"/>
      <c r="MBE115" s="56"/>
      <c r="MBF115" s="57"/>
      <c r="MBG115" s="57"/>
      <c r="MBH115" s="58"/>
      <c r="MBI115" s="49"/>
      <c r="MBJ115" s="50"/>
      <c r="MBK115" s="49"/>
      <c r="MBL115" s="109"/>
      <c r="MBM115" s="52"/>
      <c r="MBN115" s="52"/>
      <c r="MBO115" s="55"/>
      <c r="MBP115" s="55"/>
      <c r="MBQ115" s="55"/>
      <c r="MBR115" s="51"/>
      <c r="MBS115" s="51"/>
      <c r="MBT115" s="51"/>
      <c r="MBU115" s="56"/>
      <c r="MBV115" s="57"/>
      <c r="MBW115" s="57"/>
      <c r="MBX115" s="58"/>
      <c r="MBY115" s="49"/>
      <c r="MBZ115" s="50"/>
      <c r="MCA115" s="49"/>
      <c r="MCB115" s="109"/>
      <c r="MCC115" s="52"/>
      <c r="MCD115" s="52"/>
      <c r="MCE115" s="55"/>
      <c r="MCF115" s="55"/>
      <c r="MCG115" s="55"/>
      <c r="MCH115" s="51"/>
      <c r="MCI115" s="51"/>
      <c r="MCJ115" s="51"/>
      <c r="MCK115" s="56"/>
      <c r="MCL115" s="57"/>
      <c r="MCM115" s="57"/>
      <c r="MCN115" s="58"/>
      <c r="MCO115" s="49"/>
      <c r="MCP115" s="50"/>
      <c r="MCQ115" s="49"/>
      <c r="MCR115" s="109"/>
      <c r="MCS115" s="52"/>
      <c r="MCT115" s="52"/>
      <c r="MCU115" s="55"/>
      <c r="MCV115" s="55"/>
      <c r="MCW115" s="55"/>
      <c r="MCX115" s="51"/>
      <c r="MCY115" s="51"/>
      <c r="MCZ115" s="51"/>
      <c r="MDA115" s="56"/>
      <c r="MDB115" s="57"/>
      <c r="MDC115" s="57"/>
      <c r="MDD115" s="58"/>
      <c r="MDE115" s="49"/>
      <c r="MDF115" s="50"/>
      <c r="MDG115" s="49"/>
      <c r="MDH115" s="109"/>
      <c r="MDI115" s="52"/>
      <c r="MDJ115" s="52"/>
      <c r="MDK115" s="55"/>
      <c r="MDL115" s="55"/>
      <c r="MDM115" s="55"/>
      <c r="MDN115" s="51"/>
      <c r="MDO115" s="51"/>
      <c r="MDP115" s="51"/>
      <c r="MDQ115" s="56"/>
      <c r="MDR115" s="57"/>
      <c r="MDS115" s="57"/>
      <c r="MDT115" s="58"/>
      <c r="MDU115" s="49"/>
      <c r="MDV115" s="50"/>
      <c r="MDW115" s="49"/>
      <c r="MDX115" s="109"/>
      <c r="MDY115" s="52"/>
      <c r="MDZ115" s="52"/>
      <c r="MEA115" s="55"/>
      <c r="MEB115" s="55"/>
      <c r="MEC115" s="55"/>
      <c r="MED115" s="51"/>
      <c r="MEE115" s="51"/>
      <c r="MEF115" s="51"/>
      <c r="MEG115" s="56"/>
      <c r="MEH115" s="57"/>
      <c r="MEI115" s="57"/>
      <c r="MEJ115" s="58"/>
      <c r="MEK115" s="49"/>
      <c r="MEL115" s="50"/>
      <c r="MEM115" s="49"/>
      <c r="MEN115" s="109"/>
      <c r="MEO115" s="52"/>
      <c r="MEP115" s="52"/>
      <c r="MEQ115" s="55"/>
      <c r="MER115" s="55"/>
      <c r="MES115" s="55"/>
      <c r="MET115" s="51"/>
      <c r="MEU115" s="51"/>
      <c r="MEV115" s="51"/>
      <c r="MEW115" s="56"/>
      <c r="MEX115" s="57"/>
      <c r="MEY115" s="57"/>
      <c r="MEZ115" s="58"/>
      <c r="MFA115" s="49"/>
      <c r="MFB115" s="50"/>
      <c r="MFC115" s="49"/>
      <c r="MFD115" s="109"/>
      <c r="MFE115" s="52"/>
      <c r="MFF115" s="52"/>
      <c r="MFG115" s="55"/>
      <c r="MFH115" s="55"/>
      <c r="MFI115" s="55"/>
      <c r="MFJ115" s="51"/>
      <c r="MFK115" s="51"/>
      <c r="MFL115" s="51"/>
      <c r="MFM115" s="56"/>
      <c r="MFN115" s="57"/>
      <c r="MFO115" s="57"/>
      <c r="MFP115" s="58"/>
      <c r="MFQ115" s="49"/>
      <c r="MFR115" s="50"/>
      <c r="MFS115" s="49"/>
      <c r="MFT115" s="109"/>
      <c r="MFU115" s="52"/>
      <c r="MFV115" s="52"/>
      <c r="MFW115" s="55"/>
      <c r="MFX115" s="55"/>
      <c r="MFY115" s="55"/>
      <c r="MFZ115" s="51"/>
      <c r="MGA115" s="51"/>
      <c r="MGB115" s="51"/>
      <c r="MGC115" s="56"/>
      <c r="MGD115" s="57"/>
      <c r="MGE115" s="57"/>
      <c r="MGF115" s="58"/>
      <c r="MGG115" s="49"/>
      <c r="MGH115" s="50"/>
      <c r="MGI115" s="49"/>
      <c r="MGJ115" s="109"/>
      <c r="MGK115" s="52"/>
      <c r="MGL115" s="52"/>
      <c r="MGM115" s="55"/>
      <c r="MGN115" s="55"/>
      <c r="MGO115" s="55"/>
      <c r="MGP115" s="51"/>
      <c r="MGQ115" s="51"/>
      <c r="MGR115" s="51"/>
      <c r="MGS115" s="56"/>
      <c r="MGT115" s="57"/>
      <c r="MGU115" s="57"/>
      <c r="MGV115" s="58"/>
      <c r="MGW115" s="49"/>
      <c r="MGX115" s="50"/>
      <c r="MGY115" s="49"/>
      <c r="MGZ115" s="109"/>
      <c r="MHA115" s="52"/>
      <c r="MHB115" s="52"/>
      <c r="MHC115" s="55"/>
      <c r="MHD115" s="55"/>
      <c r="MHE115" s="55"/>
      <c r="MHF115" s="51"/>
      <c r="MHG115" s="51"/>
      <c r="MHH115" s="51"/>
      <c r="MHI115" s="56"/>
      <c r="MHJ115" s="57"/>
      <c r="MHK115" s="57"/>
      <c r="MHL115" s="58"/>
      <c r="MHM115" s="49"/>
      <c r="MHN115" s="50"/>
      <c r="MHO115" s="49"/>
      <c r="MHP115" s="109"/>
      <c r="MHQ115" s="52"/>
      <c r="MHR115" s="52"/>
      <c r="MHS115" s="55"/>
      <c r="MHT115" s="55"/>
      <c r="MHU115" s="55"/>
      <c r="MHV115" s="51"/>
      <c r="MHW115" s="51"/>
      <c r="MHX115" s="51"/>
      <c r="MHY115" s="56"/>
      <c r="MHZ115" s="57"/>
      <c r="MIA115" s="57"/>
      <c r="MIB115" s="58"/>
      <c r="MIC115" s="49"/>
      <c r="MID115" s="50"/>
      <c r="MIE115" s="49"/>
      <c r="MIF115" s="109"/>
      <c r="MIG115" s="52"/>
      <c r="MIH115" s="52"/>
      <c r="MII115" s="55"/>
      <c r="MIJ115" s="55"/>
      <c r="MIK115" s="55"/>
      <c r="MIL115" s="51"/>
      <c r="MIM115" s="51"/>
      <c r="MIN115" s="51"/>
      <c r="MIO115" s="56"/>
      <c r="MIP115" s="57"/>
      <c r="MIQ115" s="57"/>
      <c r="MIR115" s="58"/>
      <c r="MIS115" s="49"/>
      <c r="MIT115" s="50"/>
      <c r="MIU115" s="49"/>
      <c r="MIV115" s="109"/>
      <c r="MIW115" s="52"/>
      <c r="MIX115" s="52"/>
      <c r="MIY115" s="55"/>
      <c r="MIZ115" s="55"/>
      <c r="MJA115" s="55"/>
      <c r="MJB115" s="51"/>
      <c r="MJC115" s="51"/>
      <c r="MJD115" s="51"/>
      <c r="MJE115" s="56"/>
      <c r="MJF115" s="57"/>
      <c r="MJG115" s="57"/>
      <c r="MJH115" s="58"/>
      <c r="MJI115" s="49"/>
      <c r="MJJ115" s="50"/>
      <c r="MJK115" s="49"/>
      <c r="MJL115" s="109"/>
      <c r="MJM115" s="52"/>
      <c r="MJN115" s="52"/>
      <c r="MJO115" s="55"/>
      <c r="MJP115" s="55"/>
      <c r="MJQ115" s="55"/>
      <c r="MJR115" s="51"/>
      <c r="MJS115" s="51"/>
      <c r="MJT115" s="51"/>
      <c r="MJU115" s="56"/>
      <c r="MJV115" s="57"/>
      <c r="MJW115" s="57"/>
      <c r="MJX115" s="58"/>
      <c r="MJY115" s="49"/>
      <c r="MJZ115" s="50"/>
      <c r="MKA115" s="49"/>
      <c r="MKB115" s="109"/>
      <c r="MKC115" s="52"/>
      <c r="MKD115" s="52"/>
      <c r="MKE115" s="55"/>
      <c r="MKF115" s="55"/>
      <c r="MKG115" s="55"/>
      <c r="MKH115" s="51"/>
      <c r="MKI115" s="51"/>
      <c r="MKJ115" s="51"/>
      <c r="MKK115" s="56"/>
      <c r="MKL115" s="57"/>
      <c r="MKM115" s="57"/>
      <c r="MKN115" s="58"/>
      <c r="MKO115" s="49"/>
      <c r="MKP115" s="50"/>
      <c r="MKQ115" s="49"/>
      <c r="MKR115" s="109"/>
      <c r="MKS115" s="52"/>
      <c r="MKT115" s="52"/>
      <c r="MKU115" s="55"/>
      <c r="MKV115" s="55"/>
      <c r="MKW115" s="55"/>
      <c r="MKX115" s="51"/>
      <c r="MKY115" s="51"/>
      <c r="MKZ115" s="51"/>
      <c r="MLA115" s="56"/>
      <c r="MLB115" s="57"/>
      <c r="MLC115" s="57"/>
      <c r="MLD115" s="58"/>
      <c r="MLE115" s="49"/>
      <c r="MLF115" s="50"/>
      <c r="MLG115" s="49"/>
      <c r="MLH115" s="109"/>
      <c r="MLI115" s="52"/>
      <c r="MLJ115" s="52"/>
      <c r="MLK115" s="55"/>
      <c r="MLL115" s="55"/>
      <c r="MLM115" s="55"/>
      <c r="MLN115" s="51"/>
      <c r="MLO115" s="51"/>
      <c r="MLP115" s="51"/>
      <c r="MLQ115" s="56"/>
      <c r="MLR115" s="57"/>
      <c r="MLS115" s="57"/>
      <c r="MLT115" s="58"/>
      <c r="MLU115" s="49"/>
      <c r="MLV115" s="50"/>
      <c r="MLW115" s="49"/>
      <c r="MLX115" s="109"/>
      <c r="MLY115" s="52"/>
      <c r="MLZ115" s="52"/>
      <c r="MMA115" s="55"/>
      <c r="MMB115" s="55"/>
      <c r="MMC115" s="55"/>
      <c r="MMD115" s="51"/>
      <c r="MME115" s="51"/>
      <c r="MMF115" s="51"/>
      <c r="MMG115" s="56"/>
      <c r="MMH115" s="57"/>
      <c r="MMI115" s="57"/>
      <c r="MMJ115" s="58"/>
      <c r="MMK115" s="49"/>
      <c r="MML115" s="50"/>
      <c r="MMM115" s="49"/>
      <c r="MMN115" s="109"/>
      <c r="MMO115" s="52"/>
      <c r="MMP115" s="52"/>
      <c r="MMQ115" s="55"/>
      <c r="MMR115" s="55"/>
      <c r="MMS115" s="55"/>
      <c r="MMT115" s="51"/>
      <c r="MMU115" s="51"/>
      <c r="MMV115" s="51"/>
      <c r="MMW115" s="56"/>
      <c r="MMX115" s="57"/>
      <c r="MMY115" s="57"/>
      <c r="MMZ115" s="58"/>
      <c r="MNA115" s="49"/>
      <c r="MNB115" s="50"/>
      <c r="MNC115" s="49"/>
      <c r="MND115" s="109"/>
      <c r="MNE115" s="52"/>
      <c r="MNF115" s="52"/>
      <c r="MNG115" s="55"/>
      <c r="MNH115" s="55"/>
      <c r="MNI115" s="55"/>
      <c r="MNJ115" s="51"/>
      <c r="MNK115" s="51"/>
      <c r="MNL115" s="51"/>
      <c r="MNM115" s="56"/>
      <c r="MNN115" s="57"/>
      <c r="MNO115" s="57"/>
      <c r="MNP115" s="58"/>
      <c r="MNQ115" s="49"/>
      <c r="MNR115" s="50"/>
      <c r="MNS115" s="49"/>
      <c r="MNT115" s="109"/>
      <c r="MNU115" s="52"/>
      <c r="MNV115" s="52"/>
      <c r="MNW115" s="55"/>
      <c r="MNX115" s="55"/>
      <c r="MNY115" s="55"/>
      <c r="MNZ115" s="51"/>
      <c r="MOA115" s="51"/>
      <c r="MOB115" s="51"/>
      <c r="MOC115" s="56"/>
      <c r="MOD115" s="57"/>
      <c r="MOE115" s="57"/>
      <c r="MOF115" s="58"/>
      <c r="MOG115" s="49"/>
      <c r="MOH115" s="50"/>
      <c r="MOI115" s="49"/>
      <c r="MOJ115" s="109"/>
      <c r="MOK115" s="52"/>
      <c r="MOL115" s="52"/>
      <c r="MOM115" s="55"/>
      <c r="MON115" s="55"/>
      <c r="MOO115" s="55"/>
      <c r="MOP115" s="51"/>
      <c r="MOQ115" s="51"/>
      <c r="MOR115" s="51"/>
      <c r="MOS115" s="56"/>
      <c r="MOT115" s="57"/>
      <c r="MOU115" s="57"/>
      <c r="MOV115" s="58"/>
      <c r="MOW115" s="49"/>
      <c r="MOX115" s="50"/>
      <c r="MOY115" s="49"/>
      <c r="MOZ115" s="109"/>
      <c r="MPA115" s="52"/>
      <c r="MPB115" s="52"/>
      <c r="MPC115" s="55"/>
      <c r="MPD115" s="55"/>
      <c r="MPE115" s="55"/>
      <c r="MPF115" s="51"/>
      <c r="MPG115" s="51"/>
      <c r="MPH115" s="51"/>
      <c r="MPI115" s="56"/>
      <c r="MPJ115" s="57"/>
      <c r="MPK115" s="57"/>
      <c r="MPL115" s="58"/>
      <c r="MPM115" s="49"/>
      <c r="MPN115" s="50"/>
      <c r="MPO115" s="49"/>
      <c r="MPP115" s="109"/>
      <c r="MPQ115" s="52"/>
      <c r="MPR115" s="52"/>
      <c r="MPS115" s="55"/>
      <c r="MPT115" s="55"/>
      <c r="MPU115" s="55"/>
      <c r="MPV115" s="51"/>
      <c r="MPW115" s="51"/>
      <c r="MPX115" s="51"/>
      <c r="MPY115" s="56"/>
      <c r="MPZ115" s="57"/>
      <c r="MQA115" s="57"/>
      <c r="MQB115" s="58"/>
      <c r="MQC115" s="49"/>
      <c r="MQD115" s="50"/>
      <c r="MQE115" s="49"/>
      <c r="MQF115" s="109"/>
      <c r="MQG115" s="52"/>
      <c r="MQH115" s="52"/>
      <c r="MQI115" s="55"/>
      <c r="MQJ115" s="55"/>
      <c r="MQK115" s="55"/>
      <c r="MQL115" s="51"/>
      <c r="MQM115" s="51"/>
      <c r="MQN115" s="51"/>
      <c r="MQO115" s="56"/>
      <c r="MQP115" s="57"/>
      <c r="MQQ115" s="57"/>
      <c r="MQR115" s="58"/>
      <c r="MQS115" s="49"/>
      <c r="MQT115" s="50"/>
      <c r="MQU115" s="49"/>
      <c r="MQV115" s="109"/>
      <c r="MQW115" s="52"/>
      <c r="MQX115" s="52"/>
      <c r="MQY115" s="55"/>
      <c r="MQZ115" s="55"/>
      <c r="MRA115" s="55"/>
      <c r="MRB115" s="51"/>
      <c r="MRC115" s="51"/>
      <c r="MRD115" s="51"/>
      <c r="MRE115" s="56"/>
      <c r="MRF115" s="57"/>
      <c r="MRG115" s="57"/>
      <c r="MRH115" s="58"/>
      <c r="MRI115" s="49"/>
      <c r="MRJ115" s="50"/>
      <c r="MRK115" s="49"/>
      <c r="MRL115" s="109"/>
      <c r="MRM115" s="52"/>
      <c r="MRN115" s="52"/>
      <c r="MRO115" s="55"/>
      <c r="MRP115" s="55"/>
      <c r="MRQ115" s="55"/>
      <c r="MRR115" s="51"/>
      <c r="MRS115" s="51"/>
      <c r="MRT115" s="51"/>
      <c r="MRU115" s="56"/>
      <c r="MRV115" s="57"/>
      <c r="MRW115" s="57"/>
      <c r="MRX115" s="58"/>
      <c r="MRY115" s="49"/>
      <c r="MRZ115" s="50"/>
      <c r="MSA115" s="49"/>
      <c r="MSB115" s="109"/>
      <c r="MSC115" s="52"/>
      <c r="MSD115" s="52"/>
      <c r="MSE115" s="55"/>
      <c r="MSF115" s="55"/>
      <c r="MSG115" s="55"/>
      <c r="MSH115" s="51"/>
      <c r="MSI115" s="51"/>
      <c r="MSJ115" s="51"/>
      <c r="MSK115" s="56"/>
      <c r="MSL115" s="57"/>
      <c r="MSM115" s="57"/>
      <c r="MSN115" s="58"/>
      <c r="MSO115" s="49"/>
      <c r="MSP115" s="50"/>
      <c r="MSQ115" s="49"/>
      <c r="MSR115" s="109"/>
      <c r="MSS115" s="52"/>
      <c r="MST115" s="52"/>
      <c r="MSU115" s="55"/>
      <c r="MSV115" s="55"/>
      <c r="MSW115" s="55"/>
      <c r="MSX115" s="51"/>
      <c r="MSY115" s="51"/>
      <c r="MSZ115" s="51"/>
      <c r="MTA115" s="56"/>
      <c r="MTB115" s="57"/>
      <c r="MTC115" s="57"/>
      <c r="MTD115" s="58"/>
      <c r="MTE115" s="49"/>
      <c r="MTF115" s="50"/>
      <c r="MTG115" s="49"/>
      <c r="MTH115" s="109"/>
      <c r="MTI115" s="52"/>
      <c r="MTJ115" s="52"/>
      <c r="MTK115" s="55"/>
      <c r="MTL115" s="55"/>
      <c r="MTM115" s="55"/>
      <c r="MTN115" s="51"/>
      <c r="MTO115" s="51"/>
      <c r="MTP115" s="51"/>
      <c r="MTQ115" s="56"/>
      <c r="MTR115" s="57"/>
      <c r="MTS115" s="57"/>
      <c r="MTT115" s="58"/>
      <c r="MTU115" s="49"/>
      <c r="MTV115" s="50"/>
      <c r="MTW115" s="49"/>
      <c r="MTX115" s="109"/>
      <c r="MTY115" s="52"/>
      <c r="MTZ115" s="52"/>
      <c r="MUA115" s="55"/>
      <c r="MUB115" s="55"/>
      <c r="MUC115" s="55"/>
      <c r="MUD115" s="51"/>
      <c r="MUE115" s="51"/>
      <c r="MUF115" s="51"/>
      <c r="MUG115" s="56"/>
      <c r="MUH115" s="57"/>
      <c r="MUI115" s="57"/>
      <c r="MUJ115" s="58"/>
      <c r="MUK115" s="49"/>
      <c r="MUL115" s="50"/>
      <c r="MUM115" s="49"/>
      <c r="MUN115" s="109"/>
      <c r="MUO115" s="52"/>
      <c r="MUP115" s="52"/>
      <c r="MUQ115" s="55"/>
      <c r="MUR115" s="55"/>
      <c r="MUS115" s="55"/>
      <c r="MUT115" s="51"/>
      <c r="MUU115" s="51"/>
      <c r="MUV115" s="51"/>
      <c r="MUW115" s="56"/>
      <c r="MUX115" s="57"/>
      <c r="MUY115" s="57"/>
      <c r="MUZ115" s="58"/>
      <c r="MVA115" s="49"/>
      <c r="MVB115" s="50"/>
      <c r="MVC115" s="49"/>
      <c r="MVD115" s="109"/>
      <c r="MVE115" s="52"/>
      <c r="MVF115" s="52"/>
      <c r="MVG115" s="55"/>
      <c r="MVH115" s="55"/>
      <c r="MVI115" s="55"/>
      <c r="MVJ115" s="51"/>
      <c r="MVK115" s="51"/>
      <c r="MVL115" s="51"/>
      <c r="MVM115" s="56"/>
      <c r="MVN115" s="57"/>
      <c r="MVO115" s="57"/>
      <c r="MVP115" s="58"/>
      <c r="MVQ115" s="49"/>
      <c r="MVR115" s="50"/>
      <c r="MVS115" s="49"/>
      <c r="MVT115" s="109"/>
      <c r="MVU115" s="52"/>
      <c r="MVV115" s="52"/>
      <c r="MVW115" s="55"/>
      <c r="MVX115" s="55"/>
      <c r="MVY115" s="55"/>
      <c r="MVZ115" s="51"/>
      <c r="MWA115" s="51"/>
      <c r="MWB115" s="51"/>
      <c r="MWC115" s="56"/>
      <c r="MWD115" s="57"/>
      <c r="MWE115" s="57"/>
      <c r="MWF115" s="58"/>
      <c r="MWG115" s="49"/>
      <c r="MWH115" s="50"/>
      <c r="MWI115" s="49"/>
      <c r="MWJ115" s="109"/>
      <c r="MWK115" s="52"/>
      <c r="MWL115" s="52"/>
      <c r="MWM115" s="55"/>
      <c r="MWN115" s="55"/>
      <c r="MWO115" s="55"/>
      <c r="MWP115" s="51"/>
      <c r="MWQ115" s="51"/>
      <c r="MWR115" s="51"/>
      <c r="MWS115" s="56"/>
      <c r="MWT115" s="57"/>
      <c r="MWU115" s="57"/>
      <c r="MWV115" s="58"/>
      <c r="MWW115" s="49"/>
      <c r="MWX115" s="50"/>
      <c r="MWY115" s="49"/>
      <c r="MWZ115" s="109"/>
      <c r="MXA115" s="52"/>
      <c r="MXB115" s="52"/>
      <c r="MXC115" s="55"/>
      <c r="MXD115" s="55"/>
      <c r="MXE115" s="55"/>
      <c r="MXF115" s="51"/>
      <c r="MXG115" s="51"/>
      <c r="MXH115" s="51"/>
      <c r="MXI115" s="56"/>
      <c r="MXJ115" s="57"/>
      <c r="MXK115" s="57"/>
      <c r="MXL115" s="58"/>
      <c r="MXM115" s="49"/>
      <c r="MXN115" s="50"/>
      <c r="MXO115" s="49"/>
      <c r="MXP115" s="109"/>
      <c r="MXQ115" s="52"/>
      <c r="MXR115" s="52"/>
      <c r="MXS115" s="55"/>
      <c r="MXT115" s="55"/>
      <c r="MXU115" s="55"/>
      <c r="MXV115" s="51"/>
      <c r="MXW115" s="51"/>
      <c r="MXX115" s="51"/>
      <c r="MXY115" s="56"/>
      <c r="MXZ115" s="57"/>
      <c r="MYA115" s="57"/>
      <c r="MYB115" s="58"/>
      <c r="MYC115" s="49"/>
      <c r="MYD115" s="50"/>
      <c r="MYE115" s="49"/>
      <c r="MYF115" s="109"/>
      <c r="MYG115" s="52"/>
      <c r="MYH115" s="52"/>
      <c r="MYI115" s="55"/>
      <c r="MYJ115" s="55"/>
      <c r="MYK115" s="55"/>
      <c r="MYL115" s="51"/>
      <c r="MYM115" s="51"/>
      <c r="MYN115" s="51"/>
      <c r="MYO115" s="56"/>
      <c r="MYP115" s="57"/>
      <c r="MYQ115" s="57"/>
      <c r="MYR115" s="58"/>
      <c r="MYS115" s="49"/>
      <c r="MYT115" s="50"/>
      <c r="MYU115" s="49"/>
      <c r="MYV115" s="109"/>
      <c r="MYW115" s="52"/>
      <c r="MYX115" s="52"/>
      <c r="MYY115" s="55"/>
      <c r="MYZ115" s="55"/>
      <c r="MZA115" s="55"/>
      <c r="MZB115" s="51"/>
      <c r="MZC115" s="51"/>
      <c r="MZD115" s="51"/>
      <c r="MZE115" s="56"/>
      <c r="MZF115" s="57"/>
      <c r="MZG115" s="57"/>
      <c r="MZH115" s="58"/>
      <c r="MZI115" s="49"/>
      <c r="MZJ115" s="50"/>
      <c r="MZK115" s="49"/>
      <c r="MZL115" s="109"/>
      <c r="MZM115" s="52"/>
      <c r="MZN115" s="52"/>
      <c r="MZO115" s="55"/>
      <c r="MZP115" s="55"/>
      <c r="MZQ115" s="55"/>
      <c r="MZR115" s="51"/>
      <c r="MZS115" s="51"/>
      <c r="MZT115" s="51"/>
      <c r="MZU115" s="56"/>
      <c r="MZV115" s="57"/>
      <c r="MZW115" s="57"/>
      <c r="MZX115" s="58"/>
      <c r="MZY115" s="49"/>
      <c r="MZZ115" s="50"/>
      <c r="NAA115" s="49"/>
      <c r="NAB115" s="109"/>
      <c r="NAC115" s="52"/>
      <c r="NAD115" s="52"/>
      <c r="NAE115" s="55"/>
      <c r="NAF115" s="55"/>
      <c r="NAG115" s="55"/>
      <c r="NAH115" s="51"/>
      <c r="NAI115" s="51"/>
      <c r="NAJ115" s="51"/>
      <c r="NAK115" s="56"/>
      <c r="NAL115" s="57"/>
      <c r="NAM115" s="57"/>
      <c r="NAN115" s="58"/>
      <c r="NAO115" s="49"/>
      <c r="NAP115" s="50"/>
      <c r="NAQ115" s="49"/>
      <c r="NAR115" s="109"/>
      <c r="NAS115" s="52"/>
      <c r="NAT115" s="52"/>
      <c r="NAU115" s="55"/>
      <c r="NAV115" s="55"/>
      <c r="NAW115" s="55"/>
      <c r="NAX115" s="51"/>
      <c r="NAY115" s="51"/>
      <c r="NAZ115" s="51"/>
      <c r="NBA115" s="56"/>
      <c r="NBB115" s="57"/>
      <c r="NBC115" s="57"/>
      <c r="NBD115" s="58"/>
      <c r="NBE115" s="49"/>
      <c r="NBF115" s="50"/>
      <c r="NBG115" s="49"/>
      <c r="NBH115" s="109"/>
      <c r="NBI115" s="52"/>
      <c r="NBJ115" s="52"/>
      <c r="NBK115" s="55"/>
      <c r="NBL115" s="55"/>
      <c r="NBM115" s="55"/>
      <c r="NBN115" s="51"/>
      <c r="NBO115" s="51"/>
      <c r="NBP115" s="51"/>
      <c r="NBQ115" s="56"/>
      <c r="NBR115" s="57"/>
      <c r="NBS115" s="57"/>
      <c r="NBT115" s="58"/>
      <c r="NBU115" s="49"/>
      <c r="NBV115" s="50"/>
      <c r="NBW115" s="49"/>
      <c r="NBX115" s="109"/>
      <c r="NBY115" s="52"/>
      <c r="NBZ115" s="52"/>
      <c r="NCA115" s="55"/>
      <c r="NCB115" s="55"/>
      <c r="NCC115" s="55"/>
      <c r="NCD115" s="51"/>
      <c r="NCE115" s="51"/>
      <c r="NCF115" s="51"/>
      <c r="NCG115" s="56"/>
      <c r="NCH115" s="57"/>
      <c r="NCI115" s="57"/>
      <c r="NCJ115" s="58"/>
      <c r="NCK115" s="49"/>
      <c r="NCL115" s="50"/>
      <c r="NCM115" s="49"/>
      <c r="NCN115" s="109"/>
      <c r="NCO115" s="52"/>
      <c r="NCP115" s="52"/>
      <c r="NCQ115" s="55"/>
      <c r="NCR115" s="55"/>
      <c r="NCS115" s="55"/>
      <c r="NCT115" s="51"/>
      <c r="NCU115" s="51"/>
      <c r="NCV115" s="51"/>
      <c r="NCW115" s="56"/>
      <c r="NCX115" s="57"/>
      <c r="NCY115" s="57"/>
      <c r="NCZ115" s="58"/>
      <c r="NDA115" s="49"/>
      <c r="NDB115" s="50"/>
      <c r="NDC115" s="49"/>
      <c r="NDD115" s="109"/>
      <c r="NDE115" s="52"/>
      <c r="NDF115" s="52"/>
      <c r="NDG115" s="55"/>
      <c r="NDH115" s="55"/>
      <c r="NDI115" s="55"/>
      <c r="NDJ115" s="51"/>
      <c r="NDK115" s="51"/>
      <c r="NDL115" s="51"/>
      <c r="NDM115" s="56"/>
      <c r="NDN115" s="57"/>
      <c r="NDO115" s="57"/>
      <c r="NDP115" s="58"/>
      <c r="NDQ115" s="49"/>
      <c r="NDR115" s="50"/>
      <c r="NDS115" s="49"/>
      <c r="NDT115" s="109"/>
      <c r="NDU115" s="52"/>
      <c r="NDV115" s="52"/>
      <c r="NDW115" s="55"/>
      <c r="NDX115" s="55"/>
      <c r="NDY115" s="55"/>
      <c r="NDZ115" s="51"/>
      <c r="NEA115" s="51"/>
      <c r="NEB115" s="51"/>
      <c r="NEC115" s="56"/>
      <c r="NED115" s="57"/>
      <c r="NEE115" s="57"/>
      <c r="NEF115" s="58"/>
      <c r="NEG115" s="49"/>
      <c r="NEH115" s="50"/>
      <c r="NEI115" s="49"/>
      <c r="NEJ115" s="109"/>
      <c r="NEK115" s="52"/>
      <c r="NEL115" s="52"/>
      <c r="NEM115" s="55"/>
      <c r="NEN115" s="55"/>
      <c r="NEO115" s="55"/>
      <c r="NEP115" s="51"/>
      <c r="NEQ115" s="51"/>
      <c r="NER115" s="51"/>
      <c r="NES115" s="56"/>
      <c r="NET115" s="57"/>
      <c r="NEU115" s="57"/>
      <c r="NEV115" s="58"/>
      <c r="NEW115" s="49"/>
      <c r="NEX115" s="50"/>
      <c r="NEY115" s="49"/>
      <c r="NEZ115" s="109"/>
      <c r="NFA115" s="52"/>
      <c r="NFB115" s="52"/>
      <c r="NFC115" s="55"/>
      <c r="NFD115" s="55"/>
      <c r="NFE115" s="55"/>
      <c r="NFF115" s="51"/>
      <c r="NFG115" s="51"/>
      <c r="NFH115" s="51"/>
      <c r="NFI115" s="56"/>
      <c r="NFJ115" s="57"/>
      <c r="NFK115" s="57"/>
      <c r="NFL115" s="58"/>
      <c r="NFM115" s="49"/>
      <c r="NFN115" s="50"/>
      <c r="NFO115" s="49"/>
      <c r="NFP115" s="109"/>
      <c r="NFQ115" s="52"/>
      <c r="NFR115" s="52"/>
      <c r="NFS115" s="55"/>
      <c r="NFT115" s="55"/>
      <c r="NFU115" s="55"/>
      <c r="NFV115" s="51"/>
      <c r="NFW115" s="51"/>
      <c r="NFX115" s="51"/>
      <c r="NFY115" s="56"/>
      <c r="NFZ115" s="57"/>
      <c r="NGA115" s="57"/>
      <c r="NGB115" s="58"/>
      <c r="NGC115" s="49"/>
      <c r="NGD115" s="50"/>
      <c r="NGE115" s="49"/>
      <c r="NGF115" s="109"/>
      <c r="NGG115" s="52"/>
      <c r="NGH115" s="52"/>
      <c r="NGI115" s="55"/>
      <c r="NGJ115" s="55"/>
      <c r="NGK115" s="55"/>
      <c r="NGL115" s="51"/>
      <c r="NGM115" s="51"/>
      <c r="NGN115" s="51"/>
      <c r="NGO115" s="56"/>
      <c r="NGP115" s="57"/>
      <c r="NGQ115" s="57"/>
      <c r="NGR115" s="58"/>
      <c r="NGS115" s="49"/>
      <c r="NGT115" s="50"/>
      <c r="NGU115" s="49"/>
      <c r="NGV115" s="109"/>
      <c r="NGW115" s="52"/>
      <c r="NGX115" s="52"/>
      <c r="NGY115" s="55"/>
      <c r="NGZ115" s="55"/>
      <c r="NHA115" s="55"/>
      <c r="NHB115" s="51"/>
      <c r="NHC115" s="51"/>
      <c r="NHD115" s="51"/>
      <c r="NHE115" s="56"/>
      <c r="NHF115" s="57"/>
      <c r="NHG115" s="57"/>
      <c r="NHH115" s="58"/>
      <c r="NHI115" s="49"/>
      <c r="NHJ115" s="50"/>
      <c r="NHK115" s="49"/>
      <c r="NHL115" s="109"/>
      <c r="NHM115" s="52"/>
      <c r="NHN115" s="52"/>
      <c r="NHO115" s="55"/>
      <c r="NHP115" s="55"/>
      <c r="NHQ115" s="55"/>
      <c r="NHR115" s="51"/>
      <c r="NHS115" s="51"/>
      <c r="NHT115" s="51"/>
      <c r="NHU115" s="56"/>
      <c r="NHV115" s="57"/>
      <c r="NHW115" s="57"/>
      <c r="NHX115" s="58"/>
      <c r="NHY115" s="49"/>
      <c r="NHZ115" s="50"/>
      <c r="NIA115" s="49"/>
      <c r="NIB115" s="109"/>
      <c r="NIC115" s="52"/>
      <c r="NID115" s="52"/>
      <c r="NIE115" s="55"/>
      <c r="NIF115" s="55"/>
      <c r="NIG115" s="55"/>
      <c r="NIH115" s="51"/>
      <c r="NII115" s="51"/>
      <c r="NIJ115" s="51"/>
      <c r="NIK115" s="56"/>
      <c r="NIL115" s="57"/>
      <c r="NIM115" s="57"/>
      <c r="NIN115" s="58"/>
      <c r="NIO115" s="49"/>
      <c r="NIP115" s="50"/>
      <c r="NIQ115" s="49"/>
      <c r="NIR115" s="109"/>
      <c r="NIS115" s="52"/>
      <c r="NIT115" s="52"/>
      <c r="NIU115" s="55"/>
      <c r="NIV115" s="55"/>
      <c r="NIW115" s="55"/>
      <c r="NIX115" s="51"/>
      <c r="NIY115" s="51"/>
      <c r="NIZ115" s="51"/>
      <c r="NJA115" s="56"/>
      <c r="NJB115" s="57"/>
      <c r="NJC115" s="57"/>
      <c r="NJD115" s="58"/>
      <c r="NJE115" s="49"/>
      <c r="NJF115" s="50"/>
      <c r="NJG115" s="49"/>
      <c r="NJH115" s="109"/>
      <c r="NJI115" s="52"/>
      <c r="NJJ115" s="52"/>
      <c r="NJK115" s="55"/>
      <c r="NJL115" s="55"/>
      <c r="NJM115" s="55"/>
      <c r="NJN115" s="51"/>
      <c r="NJO115" s="51"/>
      <c r="NJP115" s="51"/>
      <c r="NJQ115" s="56"/>
      <c r="NJR115" s="57"/>
      <c r="NJS115" s="57"/>
      <c r="NJT115" s="58"/>
      <c r="NJU115" s="49"/>
      <c r="NJV115" s="50"/>
      <c r="NJW115" s="49"/>
      <c r="NJX115" s="109"/>
      <c r="NJY115" s="52"/>
      <c r="NJZ115" s="52"/>
      <c r="NKA115" s="55"/>
      <c r="NKB115" s="55"/>
      <c r="NKC115" s="55"/>
      <c r="NKD115" s="51"/>
      <c r="NKE115" s="51"/>
      <c r="NKF115" s="51"/>
      <c r="NKG115" s="56"/>
      <c r="NKH115" s="57"/>
      <c r="NKI115" s="57"/>
      <c r="NKJ115" s="58"/>
      <c r="NKK115" s="49"/>
      <c r="NKL115" s="50"/>
      <c r="NKM115" s="49"/>
      <c r="NKN115" s="109"/>
      <c r="NKO115" s="52"/>
      <c r="NKP115" s="52"/>
      <c r="NKQ115" s="55"/>
      <c r="NKR115" s="55"/>
      <c r="NKS115" s="55"/>
      <c r="NKT115" s="51"/>
      <c r="NKU115" s="51"/>
      <c r="NKV115" s="51"/>
      <c r="NKW115" s="56"/>
      <c r="NKX115" s="57"/>
      <c r="NKY115" s="57"/>
      <c r="NKZ115" s="58"/>
      <c r="NLA115" s="49"/>
      <c r="NLB115" s="50"/>
      <c r="NLC115" s="49"/>
      <c r="NLD115" s="109"/>
      <c r="NLE115" s="52"/>
      <c r="NLF115" s="52"/>
      <c r="NLG115" s="55"/>
      <c r="NLH115" s="55"/>
      <c r="NLI115" s="55"/>
      <c r="NLJ115" s="51"/>
      <c r="NLK115" s="51"/>
      <c r="NLL115" s="51"/>
      <c r="NLM115" s="56"/>
      <c r="NLN115" s="57"/>
      <c r="NLO115" s="57"/>
      <c r="NLP115" s="58"/>
      <c r="NLQ115" s="49"/>
      <c r="NLR115" s="50"/>
      <c r="NLS115" s="49"/>
      <c r="NLT115" s="109"/>
      <c r="NLU115" s="52"/>
      <c r="NLV115" s="52"/>
      <c r="NLW115" s="55"/>
      <c r="NLX115" s="55"/>
      <c r="NLY115" s="55"/>
      <c r="NLZ115" s="51"/>
      <c r="NMA115" s="51"/>
      <c r="NMB115" s="51"/>
      <c r="NMC115" s="56"/>
      <c r="NMD115" s="57"/>
      <c r="NME115" s="57"/>
      <c r="NMF115" s="58"/>
      <c r="NMG115" s="49"/>
      <c r="NMH115" s="50"/>
      <c r="NMI115" s="49"/>
      <c r="NMJ115" s="109"/>
      <c r="NMK115" s="52"/>
      <c r="NML115" s="52"/>
      <c r="NMM115" s="55"/>
      <c r="NMN115" s="55"/>
      <c r="NMO115" s="55"/>
      <c r="NMP115" s="51"/>
      <c r="NMQ115" s="51"/>
      <c r="NMR115" s="51"/>
      <c r="NMS115" s="56"/>
      <c r="NMT115" s="57"/>
      <c r="NMU115" s="57"/>
      <c r="NMV115" s="58"/>
      <c r="NMW115" s="49"/>
      <c r="NMX115" s="50"/>
      <c r="NMY115" s="49"/>
      <c r="NMZ115" s="109"/>
      <c r="NNA115" s="52"/>
      <c r="NNB115" s="52"/>
      <c r="NNC115" s="55"/>
      <c r="NND115" s="55"/>
      <c r="NNE115" s="55"/>
      <c r="NNF115" s="51"/>
      <c r="NNG115" s="51"/>
      <c r="NNH115" s="51"/>
      <c r="NNI115" s="56"/>
      <c r="NNJ115" s="57"/>
      <c r="NNK115" s="57"/>
      <c r="NNL115" s="58"/>
      <c r="NNM115" s="49"/>
      <c r="NNN115" s="50"/>
      <c r="NNO115" s="49"/>
      <c r="NNP115" s="109"/>
      <c r="NNQ115" s="52"/>
      <c r="NNR115" s="52"/>
      <c r="NNS115" s="55"/>
      <c r="NNT115" s="55"/>
      <c r="NNU115" s="55"/>
      <c r="NNV115" s="51"/>
      <c r="NNW115" s="51"/>
      <c r="NNX115" s="51"/>
      <c r="NNY115" s="56"/>
      <c r="NNZ115" s="57"/>
      <c r="NOA115" s="57"/>
      <c r="NOB115" s="58"/>
      <c r="NOC115" s="49"/>
      <c r="NOD115" s="50"/>
      <c r="NOE115" s="49"/>
      <c r="NOF115" s="109"/>
      <c r="NOG115" s="52"/>
      <c r="NOH115" s="52"/>
      <c r="NOI115" s="55"/>
      <c r="NOJ115" s="55"/>
      <c r="NOK115" s="55"/>
      <c r="NOL115" s="51"/>
      <c r="NOM115" s="51"/>
      <c r="NON115" s="51"/>
      <c r="NOO115" s="56"/>
      <c r="NOP115" s="57"/>
      <c r="NOQ115" s="57"/>
      <c r="NOR115" s="58"/>
      <c r="NOS115" s="49"/>
      <c r="NOT115" s="50"/>
      <c r="NOU115" s="49"/>
      <c r="NOV115" s="109"/>
      <c r="NOW115" s="52"/>
      <c r="NOX115" s="52"/>
      <c r="NOY115" s="55"/>
      <c r="NOZ115" s="55"/>
      <c r="NPA115" s="55"/>
      <c r="NPB115" s="51"/>
      <c r="NPC115" s="51"/>
      <c r="NPD115" s="51"/>
      <c r="NPE115" s="56"/>
      <c r="NPF115" s="57"/>
      <c r="NPG115" s="57"/>
      <c r="NPH115" s="58"/>
      <c r="NPI115" s="49"/>
      <c r="NPJ115" s="50"/>
      <c r="NPK115" s="49"/>
      <c r="NPL115" s="109"/>
      <c r="NPM115" s="52"/>
      <c r="NPN115" s="52"/>
      <c r="NPO115" s="55"/>
      <c r="NPP115" s="55"/>
      <c r="NPQ115" s="55"/>
      <c r="NPR115" s="51"/>
      <c r="NPS115" s="51"/>
      <c r="NPT115" s="51"/>
      <c r="NPU115" s="56"/>
      <c r="NPV115" s="57"/>
      <c r="NPW115" s="57"/>
      <c r="NPX115" s="58"/>
      <c r="NPY115" s="49"/>
      <c r="NPZ115" s="50"/>
      <c r="NQA115" s="49"/>
      <c r="NQB115" s="109"/>
      <c r="NQC115" s="52"/>
      <c r="NQD115" s="52"/>
      <c r="NQE115" s="55"/>
      <c r="NQF115" s="55"/>
      <c r="NQG115" s="55"/>
      <c r="NQH115" s="51"/>
      <c r="NQI115" s="51"/>
      <c r="NQJ115" s="51"/>
      <c r="NQK115" s="56"/>
      <c r="NQL115" s="57"/>
      <c r="NQM115" s="57"/>
      <c r="NQN115" s="58"/>
      <c r="NQO115" s="49"/>
      <c r="NQP115" s="50"/>
      <c r="NQQ115" s="49"/>
      <c r="NQR115" s="109"/>
      <c r="NQS115" s="52"/>
      <c r="NQT115" s="52"/>
      <c r="NQU115" s="55"/>
      <c r="NQV115" s="55"/>
      <c r="NQW115" s="55"/>
      <c r="NQX115" s="51"/>
      <c r="NQY115" s="51"/>
      <c r="NQZ115" s="51"/>
      <c r="NRA115" s="56"/>
      <c r="NRB115" s="57"/>
      <c r="NRC115" s="57"/>
      <c r="NRD115" s="58"/>
      <c r="NRE115" s="49"/>
      <c r="NRF115" s="50"/>
      <c r="NRG115" s="49"/>
      <c r="NRH115" s="109"/>
      <c r="NRI115" s="52"/>
      <c r="NRJ115" s="52"/>
      <c r="NRK115" s="55"/>
      <c r="NRL115" s="55"/>
      <c r="NRM115" s="55"/>
      <c r="NRN115" s="51"/>
      <c r="NRO115" s="51"/>
      <c r="NRP115" s="51"/>
      <c r="NRQ115" s="56"/>
      <c r="NRR115" s="57"/>
      <c r="NRS115" s="57"/>
      <c r="NRT115" s="58"/>
      <c r="NRU115" s="49"/>
      <c r="NRV115" s="50"/>
      <c r="NRW115" s="49"/>
      <c r="NRX115" s="109"/>
      <c r="NRY115" s="52"/>
      <c r="NRZ115" s="52"/>
      <c r="NSA115" s="55"/>
      <c r="NSB115" s="55"/>
      <c r="NSC115" s="55"/>
      <c r="NSD115" s="51"/>
      <c r="NSE115" s="51"/>
      <c r="NSF115" s="51"/>
      <c r="NSG115" s="56"/>
      <c r="NSH115" s="57"/>
      <c r="NSI115" s="57"/>
      <c r="NSJ115" s="58"/>
      <c r="NSK115" s="49"/>
      <c r="NSL115" s="50"/>
      <c r="NSM115" s="49"/>
      <c r="NSN115" s="109"/>
      <c r="NSO115" s="52"/>
      <c r="NSP115" s="52"/>
      <c r="NSQ115" s="55"/>
      <c r="NSR115" s="55"/>
      <c r="NSS115" s="55"/>
      <c r="NST115" s="51"/>
      <c r="NSU115" s="51"/>
      <c r="NSV115" s="51"/>
      <c r="NSW115" s="56"/>
      <c r="NSX115" s="57"/>
      <c r="NSY115" s="57"/>
      <c r="NSZ115" s="58"/>
      <c r="NTA115" s="49"/>
      <c r="NTB115" s="50"/>
      <c r="NTC115" s="49"/>
      <c r="NTD115" s="109"/>
      <c r="NTE115" s="52"/>
      <c r="NTF115" s="52"/>
      <c r="NTG115" s="55"/>
      <c r="NTH115" s="55"/>
      <c r="NTI115" s="55"/>
      <c r="NTJ115" s="51"/>
      <c r="NTK115" s="51"/>
      <c r="NTL115" s="51"/>
      <c r="NTM115" s="56"/>
      <c r="NTN115" s="57"/>
      <c r="NTO115" s="57"/>
      <c r="NTP115" s="58"/>
      <c r="NTQ115" s="49"/>
      <c r="NTR115" s="50"/>
      <c r="NTS115" s="49"/>
      <c r="NTT115" s="109"/>
      <c r="NTU115" s="52"/>
      <c r="NTV115" s="52"/>
      <c r="NTW115" s="55"/>
      <c r="NTX115" s="55"/>
      <c r="NTY115" s="55"/>
      <c r="NTZ115" s="51"/>
      <c r="NUA115" s="51"/>
      <c r="NUB115" s="51"/>
      <c r="NUC115" s="56"/>
      <c r="NUD115" s="57"/>
      <c r="NUE115" s="57"/>
      <c r="NUF115" s="58"/>
      <c r="NUG115" s="49"/>
      <c r="NUH115" s="50"/>
      <c r="NUI115" s="49"/>
      <c r="NUJ115" s="109"/>
      <c r="NUK115" s="52"/>
      <c r="NUL115" s="52"/>
      <c r="NUM115" s="55"/>
      <c r="NUN115" s="55"/>
      <c r="NUO115" s="55"/>
      <c r="NUP115" s="51"/>
      <c r="NUQ115" s="51"/>
      <c r="NUR115" s="51"/>
      <c r="NUS115" s="56"/>
      <c r="NUT115" s="57"/>
      <c r="NUU115" s="57"/>
      <c r="NUV115" s="58"/>
      <c r="NUW115" s="49"/>
      <c r="NUX115" s="50"/>
      <c r="NUY115" s="49"/>
      <c r="NUZ115" s="109"/>
      <c r="NVA115" s="52"/>
      <c r="NVB115" s="52"/>
      <c r="NVC115" s="55"/>
      <c r="NVD115" s="55"/>
      <c r="NVE115" s="55"/>
      <c r="NVF115" s="51"/>
      <c r="NVG115" s="51"/>
      <c r="NVH115" s="51"/>
      <c r="NVI115" s="56"/>
      <c r="NVJ115" s="57"/>
      <c r="NVK115" s="57"/>
      <c r="NVL115" s="58"/>
      <c r="NVM115" s="49"/>
      <c r="NVN115" s="50"/>
      <c r="NVO115" s="49"/>
      <c r="NVP115" s="109"/>
      <c r="NVQ115" s="52"/>
      <c r="NVR115" s="52"/>
      <c r="NVS115" s="55"/>
      <c r="NVT115" s="55"/>
      <c r="NVU115" s="55"/>
      <c r="NVV115" s="51"/>
      <c r="NVW115" s="51"/>
      <c r="NVX115" s="51"/>
      <c r="NVY115" s="56"/>
      <c r="NVZ115" s="57"/>
      <c r="NWA115" s="57"/>
      <c r="NWB115" s="58"/>
      <c r="NWC115" s="49"/>
      <c r="NWD115" s="50"/>
      <c r="NWE115" s="49"/>
      <c r="NWF115" s="109"/>
      <c r="NWG115" s="52"/>
      <c r="NWH115" s="52"/>
      <c r="NWI115" s="55"/>
      <c r="NWJ115" s="55"/>
      <c r="NWK115" s="55"/>
      <c r="NWL115" s="51"/>
      <c r="NWM115" s="51"/>
      <c r="NWN115" s="51"/>
      <c r="NWO115" s="56"/>
      <c r="NWP115" s="57"/>
      <c r="NWQ115" s="57"/>
      <c r="NWR115" s="58"/>
      <c r="NWS115" s="49"/>
      <c r="NWT115" s="50"/>
      <c r="NWU115" s="49"/>
      <c r="NWV115" s="109"/>
      <c r="NWW115" s="52"/>
      <c r="NWX115" s="52"/>
      <c r="NWY115" s="55"/>
      <c r="NWZ115" s="55"/>
      <c r="NXA115" s="55"/>
      <c r="NXB115" s="51"/>
      <c r="NXC115" s="51"/>
      <c r="NXD115" s="51"/>
      <c r="NXE115" s="56"/>
      <c r="NXF115" s="57"/>
      <c r="NXG115" s="57"/>
      <c r="NXH115" s="58"/>
      <c r="NXI115" s="49"/>
      <c r="NXJ115" s="50"/>
      <c r="NXK115" s="49"/>
      <c r="NXL115" s="109"/>
      <c r="NXM115" s="52"/>
      <c r="NXN115" s="52"/>
      <c r="NXO115" s="55"/>
      <c r="NXP115" s="55"/>
      <c r="NXQ115" s="55"/>
      <c r="NXR115" s="51"/>
      <c r="NXS115" s="51"/>
      <c r="NXT115" s="51"/>
      <c r="NXU115" s="56"/>
      <c r="NXV115" s="57"/>
      <c r="NXW115" s="57"/>
      <c r="NXX115" s="58"/>
      <c r="NXY115" s="49"/>
      <c r="NXZ115" s="50"/>
      <c r="NYA115" s="49"/>
      <c r="NYB115" s="109"/>
      <c r="NYC115" s="52"/>
      <c r="NYD115" s="52"/>
      <c r="NYE115" s="55"/>
      <c r="NYF115" s="55"/>
      <c r="NYG115" s="55"/>
      <c r="NYH115" s="51"/>
      <c r="NYI115" s="51"/>
      <c r="NYJ115" s="51"/>
      <c r="NYK115" s="56"/>
      <c r="NYL115" s="57"/>
      <c r="NYM115" s="57"/>
      <c r="NYN115" s="58"/>
      <c r="NYO115" s="49"/>
      <c r="NYP115" s="50"/>
      <c r="NYQ115" s="49"/>
      <c r="NYR115" s="109"/>
      <c r="NYS115" s="52"/>
      <c r="NYT115" s="52"/>
      <c r="NYU115" s="55"/>
      <c r="NYV115" s="55"/>
      <c r="NYW115" s="55"/>
      <c r="NYX115" s="51"/>
      <c r="NYY115" s="51"/>
      <c r="NYZ115" s="51"/>
      <c r="NZA115" s="56"/>
      <c r="NZB115" s="57"/>
      <c r="NZC115" s="57"/>
      <c r="NZD115" s="58"/>
      <c r="NZE115" s="49"/>
      <c r="NZF115" s="50"/>
      <c r="NZG115" s="49"/>
      <c r="NZH115" s="109"/>
      <c r="NZI115" s="52"/>
      <c r="NZJ115" s="52"/>
      <c r="NZK115" s="55"/>
      <c r="NZL115" s="55"/>
      <c r="NZM115" s="55"/>
      <c r="NZN115" s="51"/>
      <c r="NZO115" s="51"/>
      <c r="NZP115" s="51"/>
      <c r="NZQ115" s="56"/>
      <c r="NZR115" s="57"/>
      <c r="NZS115" s="57"/>
      <c r="NZT115" s="58"/>
      <c r="NZU115" s="49"/>
      <c r="NZV115" s="50"/>
      <c r="NZW115" s="49"/>
      <c r="NZX115" s="109"/>
      <c r="NZY115" s="52"/>
      <c r="NZZ115" s="52"/>
      <c r="OAA115" s="55"/>
      <c r="OAB115" s="55"/>
      <c r="OAC115" s="55"/>
      <c r="OAD115" s="51"/>
      <c r="OAE115" s="51"/>
      <c r="OAF115" s="51"/>
      <c r="OAG115" s="56"/>
      <c r="OAH115" s="57"/>
      <c r="OAI115" s="57"/>
      <c r="OAJ115" s="58"/>
      <c r="OAK115" s="49"/>
      <c r="OAL115" s="50"/>
      <c r="OAM115" s="49"/>
      <c r="OAN115" s="109"/>
      <c r="OAO115" s="52"/>
      <c r="OAP115" s="52"/>
      <c r="OAQ115" s="55"/>
      <c r="OAR115" s="55"/>
      <c r="OAS115" s="55"/>
      <c r="OAT115" s="51"/>
      <c r="OAU115" s="51"/>
      <c r="OAV115" s="51"/>
      <c r="OAW115" s="56"/>
      <c r="OAX115" s="57"/>
      <c r="OAY115" s="57"/>
      <c r="OAZ115" s="58"/>
      <c r="OBA115" s="49"/>
      <c r="OBB115" s="50"/>
      <c r="OBC115" s="49"/>
      <c r="OBD115" s="109"/>
      <c r="OBE115" s="52"/>
      <c r="OBF115" s="52"/>
      <c r="OBG115" s="55"/>
      <c r="OBH115" s="55"/>
      <c r="OBI115" s="55"/>
      <c r="OBJ115" s="51"/>
      <c r="OBK115" s="51"/>
      <c r="OBL115" s="51"/>
      <c r="OBM115" s="56"/>
      <c r="OBN115" s="57"/>
      <c r="OBO115" s="57"/>
      <c r="OBP115" s="58"/>
      <c r="OBQ115" s="49"/>
      <c r="OBR115" s="50"/>
      <c r="OBS115" s="49"/>
      <c r="OBT115" s="109"/>
      <c r="OBU115" s="52"/>
      <c r="OBV115" s="52"/>
      <c r="OBW115" s="55"/>
      <c r="OBX115" s="55"/>
      <c r="OBY115" s="55"/>
      <c r="OBZ115" s="51"/>
      <c r="OCA115" s="51"/>
      <c r="OCB115" s="51"/>
      <c r="OCC115" s="56"/>
      <c r="OCD115" s="57"/>
      <c r="OCE115" s="57"/>
      <c r="OCF115" s="58"/>
      <c r="OCG115" s="49"/>
      <c r="OCH115" s="50"/>
      <c r="OCI115" s="49"/>
      <c r="OCJ115" s="109"/>
      <c r="OCK115" s="52"/>
      <c r="OCL115" s="52"/>
      <c r="OCM115" s="55"/>
      <c r="OCN115" s="55"/>
      <c r="OCO115" s="55"/>
      <c r="OCP115" s="51"/>
      <c r="OCQ115" s="51"/>
      <c r="OCR115" s="51"/>
      <c r="OCS115" s="56"/>
      <c r="OCT115" s="57"/>
      <c r="OCU115" s="57"/>
      <c r="OCV115" s="58"/>
      <c r="OCW115" s="49"/>
      <c r="OCX115" s="50"/>
      <c r="OCY115" s="49"/>
      <c r="OCZ115" s="109"/>
      <c r="ODA115" s="52"/>
      <c r="ODB115" s="52"/>
      <c r="ODC115" s="55"/>
      <c r="ODD115" s="55"/>
      <c r="ODE115" s="55"/>
      <c r="ODF115" s="51"/>
      <c r="ODG115" s="51"/>
      <c r="ODH115" s="51"/>
      <c r="ODI115" s="56"/>
      <c r="ODJ115" s="57"/>
      <c r="ODK115" s="57"/>
      <c r="ODL115" s="58"/>
      <c r="ODM115" s="49"/>
      <c r="ODN115" s="50"/>
      <c r="ODO115" s="49"/>
      <c r="ODP115" s="109"/>
      <c r="ODQ115" s="52"/>
      <c r="ODR115" s="52"/>
      <c r="ODS115" s="55"/>
      <c r="ODT115" s="55"/>
      <c r="ODU115" s="55"/>
      <c r="ODV115" s="51"/>
      <c r="ODW115" s="51"/>
      <c r="ODX115" s="51"/>
      <c r="ODY115" s="56"/>
      <c r="ODZ115" s="57"/>
      <c r="OEA115" s="57"/>
      <c r="OEB115" s="58"/>
      <c r="OEC115" s="49"/>
      <c r="OED115" s="50"/>
      <c r="OEE115" s="49"/>
      <c r="OEF115" s="109"/>
      <c r="OEG115" s="52"/>
      <c r="OEH115" s="52"/>
      <c r="OEI115" s="55"/>
      <c r="OEJ115" s="55"/>
      <c r="OEK115" s="55"/>
      <c r="OEL115" s="51"/>
      <c r="OEM115" s="51"/>
      <c r="OEN115" s="51"/>
      <c r="OEO115" s="56"/>
      <c r="OEP115" s="57"/>
      <c r="OEQ115" s="57"/>
      <c r="OER115" s="58"/>
      <c r="OES115" s="49"/>
      <c r="OET115" s="50"/>
      <c r="OEU115" s="49"/>
      <c r="OEV115" s="109"/>
      <c r="OEW115" s="52"/>
      <c r="OEX115" s="52"/>
      <c r="OEY115" s="55"/>
      <c r="OEZ115" s="55"/>
      <c r="OFA115" s="55"/>
      <c r="OFB115" s="51"/>
      <c r="OFC115" s="51"/>
      <c r="OFD115" s="51"/>
      <c r="OFE115" s="56"/>
      <c r="OFF115" s="57"/>
      <c r="OFG115" s="57"/>
      <c r="OFH115" s="58"/>
      <c r="OFI115" s="49"/>
      <c r="OFJ115" s="50"/>
      <c r="OFK115" s="49"/>
      <c r="OFL115" s="109"/>
      <c r="OFM115" s="52"/>
      <c r="OFN115" s="52"/>
      <c r="OFO115" s="55"/>
      <c r="OFP115" s="55"/>
      <c r="OFQ115" s="55"/>
      <c r="OFR115" s="51"/>
      <c r="OFS115" s="51"/>
      <c r="OFT115" s="51"/>
      <c r="OFU115" s="56"/>
      <c r="OFV115" s="57"/>
      <c r="OFW115" s="57"/>
      <c r="OFX115" s="58"/>
      <c r="OFY115" s="49"/>
      <c r="OFZ115" s="50"/>
      <c r="OGA115" s="49"/>
      <c r="OGB115" s="109"/>
      <c r="OGC115" s="52"/>
      <c r="OGD115" s="52"/>
      <c r="OGE115" s="55"/>
      <c r="OGF115" s="55"/>
      <c r="OGG115" s="55"/>
      <c r="OGH115" s="51"/>
      <c r="OGI115" s="51"/>
      <c r="OGJ115" s="51"/>
      <c r="OGK115" s="56"/>
      <c r="OGL115" s="57"/>
      <c r="OGM115" s="57"/>
      <c r="OGN115" s="58"/>
      <c r="OGO115" s="49"/>
      <c r="OGP115" s="50"/>
      <c r="OGQ115" s="49"/>
      <c r="OGR115" s="109"/>
      <c r="OGS115" s="52"/>
      <c r="OGT115" s="52"/>
      <c r="OGU115" s="55"/>
      <c r="OGV115" s="55"/>
      <c r="OGW115" s="55"/>
      <c r="OGX115" s="51"/>
      <c r="OGY115" s="51"/>
      <c r="OGZ115" s="51"/>
      <c r="OHA115" s="56"/>
      <c r="OHB115" s="57"/>
      <c r="OHC115" s="57"/>
      <c r="OHD115" s="58"/>
      <c r="OHE115" s="49"/>
      <c r="OHF115" s="50"/>
      <c r="OHG115" s="49"/>
      <c r="OHH115" s="109"/>
      <c r="OHI115" s="52"/>
      <c r="OHJ115" s="52"/>
      <c r="OHK115" s="55"/>
      <c r="OHL115" s="55"/>
      <c r="OHM115" s="55"/>
      <c r="OHN115" s="51"/>
      <c r="OHO115" s="51"/>
      <c r="OHP115" s="51"/>
      <c r="OHQ115" s="56"/>
      <c r="OHR115" s="57"/>
      <c r="OHS115" s="57"/>
      <c r="OHT115" s="58"/>
      <c r="OHU115" s="49"/>
      <c r="OHV115" s="50"/>
      <c r="OHW115" s="49"/>
      <c r="OHX115" s="109"/>
      <c r="OHY115" s="52"/>
      <c r="OHZ115" s="52"/>
      <c r="OIA115" s="55"/>
      <c r="OIB115" s="55"/>
      <c r="OIC115" s="55"/>
      <c r="OID115" s="51"/>
      <c r="OIE115" s="51"/>
      <c r="OIF115" s="51"/>
      <c r="OIG115" s="56"/>
      <c r="OIH115" s="57"/>
      <c r="OII115" s="57"/>
      <c r="OIJ115" s="58"/>
      <c r="OIK115" s="49"/>
      <c r="OIL115" s="50"/>
      <c r="OIM115" s="49"/>
      <c r="OIN115" s="109"/>
      <c r="OIO115" s="52"/>
      <c r="OIP115" s="52"/>
      <c r="OIQ115" s="55"/>
      <c r="OIR115" s="55"/>
      <c r="OIS115" s="55"/>
      <c r="OIT115" s="51"/>
      <c r="OIU115" s="51"/>
      <c r="OIV115" s="51"/>
      <c r="OIW115" s="56"/>
      <c r="OIX115" s="57"/>
      <c r="OIY115" s="57"/>
      <c r="OIZ115" s="58"/>
      <c r="OJA115" s="49"/>
      <c r="OJB115" s="50"/>
      <c r="OJC115" s="49"/>
      <c r="OJD115" s="109"/>
      <c r="OJE115" s="52"/>
      <c r="OJF115" s="52"/>
      <c r="OJG115" s="55"/>
      <c r="OJH115" s="55"/>
      <c r="OJI115" s="55"/>
      <c r="OJJ115" s="51"/>
      <c r="OJK115" s="51"/>
      <c r="OJL115" s="51"/>
      <c r="OJM115" s="56"/>
      <c r="OJN115" s="57"/>
      <c r="OJO115" s="57"/>
      <c r="OJP115" s="58"/>
      <c r="OJQ115" s="49"/>
      <c r="OJR115" s="50"/>
      <c r="OJS115" s="49"/>
      <c r="OJT115" s="109"/>
      <c r="OJU115" s="52"/>
      <c r="OJV115" s="52"/>
      <c r="OJW115" s="55"/>
      <c r="OJX115" s="55"/>
      <c r="OJY115" s="55"/>
      <c r="OJZ115" s="51"/>
      <c r="OKA115" s="51"/>
      <c r="OKB115" s="51"/>
      <c r="OKC115" s="56"/>
      <c r="OKD115" s="57"/>
      <c r="OKE115" s="57"/>
      <c r="OKF115" s="58"/>
      <c r="OKG115" s="49"/>
      <c r="OKH115" s="50"/>
      <c r="OKI115" s="49"/>
      <c r="OKJ115" s="109"/>
      <c r="OKK115" s="52"/>
      <c r="OKL115" s="52"/>
      <c r="OKM115" s="55"/>
      <c r="OKN115" s="55"/>
      <c r="OKO115" s="55"/>
      <c r="OKP115" s="51"/>
      <c r="OKQ115" s="51"/>
      <c r="OKR115" s="51"/>
      <c r="OKS115" s="56"/>
      <c r="OKT115" s="57"/>
      <c r="OKU115" s="57"/>
      <c r="OKV115" s="58"/>
      <c r="OKW115" s="49"/>
      <c r="OKX115" s="50"/>
      <c r="OKY115" s="49"/>
      <c r="OKZ115" s="109"/>
      <c r="OLA115" s="52"/>
      <c r="OLB115" s="52"/>
      <c r="OLC115" s="55"/>
      <c r="OLD115" s="55"/>
      <c r="OLE115" s="55"/>
      <c r="OLF115" s="51"/>
      <c r="OLG115" s="51"/>
      <c r="OLH115" s="51"/>
      <c r="OLI115" s="56"/>
      <c r="OLJ115" s="57"/>
      <c r="OLK115" s="57"/>
      <c r="OLL115" s="58"/>
      <c r="OLM115" s="49"/>
      <c r="OLN115" s="50"/>
      <c r="OLO115" s="49"/>
      <c r="OLP115" s="109"/>
      <c r="OLQ115" s="52"/>
      <c r="OLR115" s="52"/>
      <c r="OLS115" s="55"/>
      <c r="OLT115" s="55"/>
      <c r="OLU115" s="55"/>
      <c r="OLV115" s="51"/>
      <c r="OLW115" s="51"/>
      <c r="OLX115" s="51"/>
      <c r="OLY115" s="56"/>
      <c r="OLZ115" s="57"/>
      <c r="OMA115" s="57"/>
      <c r="OMB115" s="58"/>
      <c r="OMC115" s="49"/>
      <c r="OMD115" s="50"/>
      <c r="OME115" s="49"/>
      <c r="OMF115" s="109"/>
      <c r="OMG115" s="52"/>
      <c r="OMH115" s="52"/>
      <c r="OMI115" s="55"/>
      <c r="OMJ115" s="55"/>
      <c r="OMK115" s="55"/>
      <c r="OML115" s="51"/>
      <c r="OMM115" s="51"/>
      <c r="OMN115" s="51"/>
      <c r="OMO115" s="56"/>
      <c r="OMP115" s="57"/>
      <c r="OMQ115" s="57"/>
      <c r="OMR115" s="58"/>
      <c r="OMS115" s="49"/>
      <c r="OMT115" s="50"/>
      <c r="OMU115" s="49"/>
      <c r="OMV115" s="109"/>
      <c r="OMW115" s="52"/>
      <c r="OMX115" s="52"/>
      <c r="OMY115" s="55"/>
      <c r="OMZ115" s="55"/>
      <c r="ONA115" s="55"/>
      <c r="ONB115" s="51"/>
      <c r="ONC115" s="51"/>
      <c r="OND115" s="51"/>
      <c r="ONE115" s="56"/>
      <c r="ONF115" s="57"/>
      <c r="ONG115" s="57"/>
      <c r="ONH115" s="58"/>
      <c r="ONI115" s="49"/>
      <c r="ONJ115" s="50"/>
      <c r="ONK115" s="49"/>
      <c r="ONL115" s="109"/>
      <c r="ONM115" s="52"/>
      <c r="ONN115" s="52"/>
      <c r="ONO115" s="55"/>
      <c r="ONP115" s="55"/>
      <c r="ONQ115" s="55"/>
      <c r="ONR115" s="51"/>
      <c r="ONS115" s="51"/>
      <c r="ONT115" s="51"/>
      <c r="ONU115" s="56"/>
      <c r="ONV115" s="57"/>
      <c r="ONW115" s="57"/>
      <c r="ONX115" s="58"/>
      <c r="ONY115" s="49"/>
      <c r="ONZ115" s="50"/>
      <c r="OOA115" s="49"/>
      <c r="OOB115" s="109"/>
      <c r="OOC115" s="52"/>
      <c r="OOD115" s="52"/>
      <c r="OOE115" s="55"/>
      <c r="OOF115" s="55"/>
      <c r="OOG115" s="55"/>
      <c r="OOH115" s="51"/>
      <c r="OOI115" s="51"/>
      <c r="OOJ115" s="51"/>
      <c r="OOK115" s="56"/>
      <c r="OOL115" s="57"/>
      <c r="OOM115" s="57"/>
      <c r="OON115" s="58"/>
      <c r="OOO115" s="49"/>
      <c r="OOP115" s="50"/>
      <c r="OOQ115" s="49"/>
      <c r="OOR115" s="109"/>
      <c r="OOS115" s="52"/>
      <c r="OOT115" s="52"/>
      <c r="OOU115" s="55"/>
      <c r="OOV115" s="55"/>
      <c r="OOW115" s="55"/>
      <c r="OOX115" s="51"/>
      <c r="OOY115" s="51"/>
      <c r="OOZ115" s="51"/>
      <c r="OPA115" s="56"/>
      <c r="OPB115" s="57"/>
      <c r="OPC115" s="57"/>
      <c r="OPD115" s="58"/>
      <c r="OPE115" s="49"/>
      <c r="OPF115" s="50"/>
      <c r="OPG115" s="49"/>
      <c r="OPH115" s="109"/>
      <c r="OPI115" s="52"/>
      <c r="OPJ115" s="52"/>
      <c r="OPK115" s="55"/>
      <c r="OPL115" s="55"/>
      <c r="OPM115" s="55"/>
      <c r="OPN115" s="51"/>
      <c r="OPO115" s="51"/>
      <c r="OPP115" s="51"/>
      <c r="OPQ115" s="56"/>
      <c r="OPR115" s="57"/>
      <c r="OPS115" s="57"/>
      <c r="OPT115" s="58"/>
      <c r="OPU115" s="49"/>
      <c r="OPV115" s="50"/>
      <c r="OPW115" s="49"/>
      <c r="OPX115" s="109"/>
      <c r="OPY115" s="52"/>
      <c r="OPZ115" s="52"/>
      <c r="OQA115" s="55"/>
      <c r="OQB115" s="55"/>
      <c r="OQC115" s="55"/>
      <c r="OQD115" s="51"/>
      <c r="OQE115" s="51"/>
      <c r="OQF115" s="51"/>
      <c r="OQG115" s="56"/>
      <c r="OQH115" s="57"/>
      <c r="OQI115" s="57"/>
      <c r="OQJ115" s="58"/>
      <c r="OQK115" s="49"/>
      <c r="OQL115" s="50"/>
      <c r="OQM115" s="49"/>
      <c r="OQN115" s="109"/>
      <c r="OQO115" s="52"/>
      <c r="OQP115" s="52"/>
      <c r="OQQ115" s="55"/>
      <c r="OQR115" s="55"/>
      <c r="OQS115" s="55"/>
      <c r="OQT115" s="51"/>
      <c r="OQU115" s="51"/>
      <c r="OQV115" s="51"/>
      <c r="OQW115" s="56"/>
      <c r="OQX115" s="57"/>
      <c r="OQY115" s="57"/>
      <c r="OQZ115" s="58"/>
      <c r="ORA115" s="49"/>
      <c r="ORB115" s="50"/>
      <c r="ORC115" s="49"/>
      <c r="ORD115" s="109"/>
      <c r="ORE115" s="52"/>
      <c r="ORF115" s="52"/>
      <c r="ORG115" s="55"/>
      <c r="ORH115" s="55"/>
      <c r="ORI115" s="55"/>
      <c r="ORJ115" s="51"/>
      <c r="ORK115" s="51"/>
      <c r="ORL115" s="51"/>
      <c r="ORM115" s="56"/>
      <c r="ORN115" s="57"/>
      <c r="ORO115" s="57"/>
      <c r="ORP115" s="58"/>
      <c r="ORQ115" s="49"/>
      <c r="ORR115" s="50"/>
      <c r="ORS115" s="49"/>
      <c r="ORT115" s="109"/>
      <c r="ORU115" s="52"/>
      <c r="ORV115" s="52"/>
      <c r="ORW115" s="55"/>
      <c r="ORX115" s="55"/>
      <c r="ORY115" s="55"/>
      <c r="ORZ115" s="51"/>
      <c r="OSA115" s="51"/>
      <c r="OSB115" s="51"/>
      <c r="OSC115" s="56"/>
      <c r="OSD115" s="57"/>
      <c r="OSE115" s="57"/>
      <c r="OSF115" s="58"/>
      <c r="OSG115" s="49"/>
      <c r="OSH115" s="50"/>
      <c r="OSI115" s="49"/>
      <c r="OSJ115" s="109"/>
      <c r="OSK115" s="52"/>
      <c r="OSL115" s="52"/>
      <c r="OSM115" s="55"/>
      <c r="OSN115" s="55"/>
      <c r="OSO115" s="55"/>
      <c r="OSP115" s="51"/>
      <c r="OSQ115" s="51"/>
      <c r="OSR115" s="51"/>
      <c r="OSS115" s="56"/>
      <c r="OST115" s="57"/>
      <c r="OSU115" s="57"/>
      <c r="OSV115" s="58"/>
      <c r="OSW115" s="49"/>
      <c r="OSX115" s="50"/>
      <c r="OSY115" s="49"/>
      <c r="OSZ115" s="109"/>
      <c r="OTA115" s="52"/>
      <c r="OTB115" s="52"/>
      <c r="OTC115" s="55"/>
      <c r="OTD115" s="55"/>
      <c r="OTE115" s="55"/>
      <c r="OTF115" s="51"/>
      <c r="OTG115" s="51"/>
      <c r="OTH115" s="51"/>
      <c r="OTI115" s="56"/>
      <c r="OTJ115" s="57"/>
      <c r="OTK115" s="57"/>
      <c r="OTL115" s="58"/>
      <c r="OTM115" s="49"/>
      <c r="OTN115" s="50"/>
      <c r="OTO115" s="49"/>
      <c r="OTP115" s="109"/>
      <c r="OTQ115" s="52"/>
      <c r="OTR115" s="52"/>
      <c r="OTS115" s="55"/>
      <c r="OTT115" s="55"/>
      <c r="OTU115" s="55"/>
      <c r="OTV115" s="51"/>
      <c r="OTW115" s="51"/>
      <c r="OTX115" s="51"/>
      <c r="OTY115" s="56"/>
      <c r="OTZ115" s="57"/>
      <c r="OUA115" s="57"/>
      <c r="OUB115" s="58"/>
      <c r="OUC115" s="49"/>
      <c r="OUD115" s="50"/>
      <c r="OUE115" s="49"/>
      <c r="OUF115" s="109"/>
      <c r="OUG115" s="52"/>
      <c r="OUH115" s="52"/>
      <c r="OUI115" s="55"/>
      <c r="OUJ115" s="55"/>
      <c r="OUK115" s="55"/>
      <c r="OUL115" s="51"/>
      <c r="OUM115" s="51"/>
      <c r="OUN115" s="51"/>
      <c r="OUO115" s="56"/>
      <c r="OUP115" s="57"/>
      <c r="OUQ115" s="57"/>
      <c r="OUR115" s="58"/>
      <c r="OUS115" s="49"/>
      <c r="OUT115" s="50"/>
      <c r="OUU115" s="49"/>
      <c r="OUV115" s="109"/>
      <c r="OUW115" s="52"/>
      <c r="OUX115" s="52"/>
      <c r="OUY115" s="55"/>
      <c r="OUZ115" s="55"/>
      <c r="OVA115" s="55"/>
      <c r="OVB115" s="51"/>
      <c r="OVC115" s="51"/>
      <c r="OVD115" s="51"/>
      <c r="OVE115" s="56"/>
      <c r="OVF115" s="57"/>
      <c r="OVG115" s="57"/>
      <c r="OVH115" s="58"/>
      <c r="OVI115" s="49"/>
      <c r="OVJ115" s="50"/>
      <c r="OVK115" s="49"/>
      <c r="OVL115" s="109"/>
      <c r="OVM115" s="52"/>
      <c r="OVN115" s="52"/>
      <c r="OVO115" s="55"/>
      <c r="OVP115" s="55"/>
      <c r="OVQ115" s="55"/>
      <c r="OVR115" s="51"/>
      <c r="OVS115" s="51"/>
      <c r="OVT115" s="51"/>
      <c r="OVU115" s="56"/>
      <c r="OVV115" s="57"/>
      <c r="OVW115" s="57"/>
      <c r="OVX115" s="58"/>
      <c r="OVY115" s="49"/>
      <c r="OVZ115" s="50"/>
      <c r="OWA115" s="49"/>
      <c r="OWB115" s="109"/>
      <c r="OWC115" s="52"/>
      <c r="OWD115" s="52"/>
      <c r="OWE115" s="55"/>
      <c r="OWF115" s="55"/>
      <c r="OWG115" s="55"/>
      <c r="OWH115" s="51"/>
      <c r="OWI115" s="51"/>
      <c r="OWJ115" s="51"/>
      <c r="OWK115" s="56"/>
      <c r="OWL115" s="57"/>
      <c r="OWM115" s="57"/>
      <c r="OWN115" s="58"/>
      <c r="OWO115" s="49"/>
      <c r="OWP115" s="50"/>
      <c r="OWQ115" s="49"/>
      <c r="OWR115" s="109"/>
      <c r="OWS115" s="52"/>
      <c r="OWT115" s="52"/>
      <c r="OWU115" s="55"/>
      <c r="OWV115" s="55"/>
      <c r="OWW115" s="55"/>
      <c r="OWX115" s="51"/>
      <c r="OWY115" s="51"/>
      <c r="OWZ115" s="51"/>
      <c r="OXA115" s="56"/>
      <c r="OXB115" s="57"/>
      <c r="OXC115" s="57"/>
      <c r="OXD115" s="58"/>
      <c r="OXE115" s="49"/>
      <c r="OXF115" s="50"/>
      <c r="OXG115" s="49"/>
      <c r="OXH115" s="109"/>
      <c r="OXI115" s="52"/>
      <c r="OXJ115" s="52"/>
      <c r="OXK115" s="55"/>
      <c r="OXL115" s="55"/>
      <c r="OXM115" s="55"/>
      <c r="OXN115" s="51"/>
      <c r="OXO115" s="51"/>
      <c r="OXP115" s="51"/>
      <c r="OXQ115" s="56"/>
      <c r="OXR115" s="57"/>
      <c r="OXS115" s="57"/>
      <c r="OXT115" s="58"/>
      <c r="OXU115" s="49"/>
      <c r="OXV115" s="50"/>
      <c r="OXW115" s="49"/>
      <c r="OXX115" s="109"/>
      <c r="OXY115" s="52"/>
      <c r="OXZ115" s="52"/>
      <c r="OYA115" s="55"/>
      <c r="OYB115" s="55"/>
      <c r="OYC115" s="55"/>
      <c r="OYD115" s="51"/>
      <c r="OYE115" s="51"/>
      <c r="OYF115" s="51"/>
      <c r="OYG115" s="56"/>
      <c r="OYH115" s="57"/>
      <c r="OYI115" s="57"/>
      <c r="OYJ115" s="58"/>
      <c r="OYK115" s="49"/>
      <c r="OYL115" s="50"/>
      <c r="OYM115" s="49"/>
      <c r="OYN115" s="109"/>
      <c r="OYO115" s="52"/>
      <c r="OYP115" s="52"/>
      <c r="OYQ115" s="55"/>
      <c r="OYR115" s="55"/>
      <c r="OYS115" s="55"/>
      <c r="OYT115" s="51"/>
      <c r="OYU115" s="51"/>
      <c r="OYV115" s="51"/>
      <c r="OYW115" s="56"/>
      <c r="OYX115" s="57"/>
      <c r="OYY115" s="57"/>
      <c r="OYZ115" s="58"/>
      <c r="OZA115" s="49"/>
      <c r="OZB115" s="50"/>
      <c r="OZC115" s="49"/>
      <c r="OZD115" s="109"/>
      <c r="OZE115" s="52"/>
      <c r="OZF115" s="52"/>
      <c r="OZG115" s="55"/>
      <c r="OZH115" s="55"/>
      <c r="OZI115" s="55"/>
      <c r="OZJ115" s="51"/>
      <c r="OZK115" s="51"/>
      <c r="OZL115" s="51"/>
      <c r="OZM115" s="56"/>
      <c r="OZN115" s="57"/>
      <c r="OZO115" s="57"/>
      <c r="OZP115" s="58"/>
      <c r="OZQ115" s="49"/>
      <c r="OZR115" s="50"/>
      <c r="OZS115" s="49"/>
      <c r="OZT115" s="109"/>
      <c r="OZU115" s="52"/>
      <c r="OZV115" s="52"/>
      <c r="OZW115" s="55"/>
      <c r="OZX115" s="55"/>
      <c r="OZY115" s="55"/>
      <c r="OZZ115" s="51"/>
      <c r="PAA115" s="51"/>
      <c r="PAB115" s="51"/>
      <c r="PAC115" s="56"/>
      <c r="PAD115" s="57"/>
      <c r="PAE115" s="57"/>
      <c r="PAF115" s="58"/>
      <c r="PAG115" s="49"/>
      <c r="PAH115" s="50"/>
      <c r="PAI115" s="49"/>
      <c r="PAJ115" s="109"/>
      <c r="PAK115" s="52"/>
      <c r="PAL115" s="52"/>
      <c r="PAM115" s="55"/>
      <c r="PAN115" s="55"/>
      <c r="PAO115" s="55"/>
      <c r="PAP115" s="51"/>
      <c r="PAQ115" s="51"/>
      <c r="PAR115" s="51"/>
      <c r="PAS115" s="56"/>
      <c r="PAT115" s="57"/>
      <c r="PAU115" s="57"/>
      <c r="PAV115" s="58"/>
      <c r="PAW115" s="49"/>
      <c r="PAX115" s="50"/>
      <c r="PAY115" s="49"/>
      <c r="PAZ115" s="109"/>
      <c r="PBA115" s="52"/>
      <c r="PBB115" s="52"/>
      <c r="PBC115" s="55"/>
      <c r="PBD115" s="55"/>
      <c r="PBE115" s="55"/>
      <c r="PBF115" s="51"/>
      <c r="PBG115" s="51"/>
      <c r="PBH115" s="51"/>
      <c r="PBI115" s="56"/>
      <c r="PBJ115" s="57"/>
      <c r="PBK115" s="57"/>
      <c r="PBL115" s="58"/>
      <c r="PBM115" s="49"/>
      <c r="PBN115" s="50"/>
      <c r="PBO115" s="49"/>
      <c r="PBP115" s="109"/>
      <c r="PBQ115" s="52"/>
      <c r="PBR115" s="52"/>
      <c r="PBS115" s="55"/>
      <c r="PBT115" s="55"/>
      <c r="PBU115" s="55"/>
      <c r="PBV115" s="51"/>
      <c r="PBW115" s="51"/>
      <c r="PBX115" s="51"/>
      <c r="PBY115" s="56"/>
      <c r="PBZ115" s="57"/>
      <c r="PCA115" s="57"/>
      <c r="PCB115" s="58"/>
      <c r="PCC115" s="49"/>
      <c r="PCD115" s="50"/>
      <c r="PCE115" s="49"/>
      <c r="PCF115" s="109"/>
      <c r="PCG115" s="52"/>
      <c r="PCH115" s="52"/>
      <c r="PCI115" s="55"/>
      <c r="PCJ115" s="55"/>
      <c r="PCK115" s="55"/>
      <c r="PCL115" s="51"/>
      <c r="PCM115" s="51"/>
      <c r="PCN115" s="51"/>
      <c r="PCO115" s="56"/>
      <c r="PCP115" s="57"/>
      <c r="PCQ115" s="57"/>
      <c r="PCR115" s="58"/>
      <c r="PCS115" s="49"/>
      <c r="PCT115" s="50"/>
      <c r="PCU115" s="49"/>
      <c r="PCV115" s="109"/>
      <c r="PCW115" s="52"/>
      <c r="PCX115" s="52"/>
      <c r="PCY115" s="55"/>
      <c r="PCZ115" s="55"/>
      <c r="PDA115" s="55"/>
      <c r="PDB115" s="51"/>
      <c r="PDC115" s="51"/>
      <c r="PDD115" s="51"/>
      <c r="PDE115" s="56"/>
      <c r="PDF115" s="57"/>
      <c r="PDG115" s="57"/>
      <c r="PDH115" s="58"/>
      <c r="PDI115" s="49"/>
      <c r="PDJ115" s="50"/>
      <c r="PDK115" s="49"/>
      <c r="PDL115" s="109"/>
      <c r="PDM115" s="52"/>
      <c r="PDN115" s="52"/>
      <c r="PDO115" s="55"/>
      <c r="PDP115" s="55"/>
      <c r="PDQ115" s="55"/>
      <c r="PDR115" s="51"/>
      <c r="PDS115" s="51"/>
      <c r="PDT115" s="51"/>
      <c r="PDU115" s="56"/>
      <c r="PDV115" s="57"/>
      <c r="PDW115" s="57"/>
      <c r="PDX115" s="58"/>
      <c r="PDY115" s="49"/>
      <c r="PDZ115" s="50"/>
      <c r="PEA115" s="49"/>
      <c r="PEB115" s="109"/>
      <c r="PEC115" s="52"/>
      <c r="PED115" s="52"/>
      <c r="PEE115" s="55"/>
      <c r="PEF115" s="55"/>
      <c r="PEG115" s="55"/>
      <c r="PEH115" s="51"/>
      <c r="PEI115" s="51"/>
      <c r="PEJ115" s="51"/>
      <c r="PEK115" s="56"/>
      <c r="PEL115" s="57"/>
      <c r="PEM115" s="57"/>
      <c r="PEN115" s="58"/>
      <c r="PEO115" s="49"/>
      <c r="PEP115" s="50"/>
      <c r="PEQ115" s="49"/>
      <c r="PER115" s="109"/>
      <c r="PES115" s="52"/>
      <c r="PET115" s="52"/>
      <c r="PEU115" s="55"/>
      <c r="PEV115" s="55"/>
      <c r="PEW115" s="55"/>
      <c r="PEX115" s="51"/>
      <c r="PEY115" s="51"/>
      <c r="PEZ115" s="51"/>
      <c r="PFA115" s="56"/>
      <c r="PFB115" s="57"/>
      <c r="PFC115" s="57"/>
      <c r="PFD115" s="58"/>
      <c r="PFE115" s="49"/>
      <c r="PFF115" s="50"/>
      <c r="PFG115" s="49"/>
      <c r="PFH115" s="109"/>
      <c r="PFI115" s="52"/>
      <c r="PFJ115" s="52"/>
      <c r="PFK115" s="55"/>
      <c r="PFL115" s="55"/>
      <c r="PFM115" s="55"/>
      <c r="PFN115" s="51"/>
      <c r="PFO115" s="51"/>
      <c r="PFP115" s="51"/>
      <c r="PFQ115" s="56"/>
      <c r="PFR115" s="57"/>
      <c r="PFS115" s="57"/>
      <c r="PFT115" s="58"/>
      <c r="PFU115" s="49"/>
      <c r="PFV115" s="50"/>
      <c r="PFW115" s="49"/>
      <c r="PFX115" s="109"/>
      <c r="PFY115" s="52"/>
      <c r="PFZ115" s="52"/>
      <c r="PGA115" s="55"/>
      <c r="PGB115" s="55"/>
      <c r="PGC115" s="55"/>
      <c r="PGD115" s="51"/>
      <c r="PGE115" s="51"/>
      <c r="PGF115" s="51"/>
      <c r="PGG115" s="56"/>
      <c r="PGH115" s="57"/>
      <c r="PGI115" s="57"/>
      <c r="PGJ115" s="58"/>
      <c r="PGK115" s="49"/>
      <c r="PGL115" s="50"/>
      <c r="PGM115" s="49"/>
      <c r="PGN115" s="109"/>
      <c r="PGO115" s="52"/>
      <c r="PGP115" s="52"/>
      <c r="PGQ115" s="55"/>
      <c r="PGR115" s="55"/>
      <c r="PGS115" s="55"/>
      <c r="PGT115" s="51"/>
      <c r="PGU115" s="51"/>
      <c r="PGV115" s="51"/>
      <c r="PGW115" s="56"/>
      <c r="PGX115" s="57"/>
      <c r="PGY115" s="57"/>
      <c r="PGZ115" s="58"/>
      <c r="PHA115" s="49"/>
      <c r="PHB115" s="50"/>
      <c r="PHC115" s="49"/>
      <c r="PHD115" s="109"/>
      <c r="PHE115" s="52"/>
      <c r="PHF115" s="52"/>
      <c r="PHG115" s="55"/>
      <c r="PHH115" s="55"/>
      <c r="PHI115" s="55"/>
      <c r="PHJ115" s="51"/>
      <c r="PHK115" s="51"/>
      <c r="PHL115" s="51"/>
      <c r="PHM115" s="56"/>
      <c r="PHN115" s="57"/>
      <c r="PHO115" s="57"/>
      <c r="PHP115" s="58"/>
      <c r="PHQ115" s="49"/>
      <c r="PHR115" s="50"/>
      <c r="PHS115" s="49"/>
      <c r="PHT115" s="109"/>
      <c r="PHU115" s="52"/>
      <c r="PHV115" s="52"/>
      <c r="PHW115" s="55"/>
      <c r="PHX115" s="55"/>
      <c r="PHY115" s="55"/>
      <c r="PHZ115" s="51"/>
      <c r="PIA115" s="51"/>
      <c r="PIB115" s="51"/>
      <c r="PIC115" s="56"/>
      <c r="PID115" s="57"/>
      <c r="PIE115" s="57"/>
      <c r="PIF115" s="58"/>
      <c r="PIG115" s="49"/>
      <c r="PIH115" s="50"/>
      <c r="PII115" s="49"/>
      <c r="PIJ115" s="109"/>
      <c r="PIK115" s="52"/>
      <c r="PIL115" s="52"/>
      <c r="PIM115" s="55"/>
      <c r="PIN115" s="55"/>
      <c r="PIO115" s="55"/>
      <c r="PIP115" s="51"/>
      <c r="PIQ115" s="51"/>
      <c r="PIR115" s="51"/>
      <c r="PIS115" s="56"/>
      <c r="PIT115" s="57"/>
      <c r="PIU115" s="57"/>
      <c r="PIV115" s="58"/>
      <c r="PIW115" s="49"/>
      <c r="PIX115" s="50"/>
      <c r="PIY115" s="49"/>
      <c r="PIZ115" s="109"/>
      <c r="PJA115" s="52"/>
      <c r="PJB115" s="52"/>
      <c r="PJC115" s="55"/>
      <c r="PJD115" s="55"/>
      <c r="PJE115" s="55"/>
      <c r="PJF115" s="51"/>
      <c r="PJG115" s="51"/>
      <c r="PJH115" s="51"/>
      <c r="PJI115" s="56"/>
      <c r="PJJ115" s="57"/>
      <c r="PJK115" s="57"/>
      <c r="PJL115" s="58"/>
      <c r="PJM115" s="49"/>
      <c r="PJN115" s="50"/>
      <c r="PJO115" s="49"/>
      <c r="PJP115" s="109"/>
      <c r="PJQ115" s="52"/>
      <c r="PJR115" s="52"/>
      <c r="PJS115" s="55"/>
      <c r="PJT115" s="55"/>
      <c r="PJU115" s="55"/>
      <c r="PJV115" s="51"/>
      <c r="PJW115" s="51"/>
      <c r="PJX115" s="51"/>
      <c r="PJY115" s="56"/>
      <c r="PJZ115" s="57"/>
      <c r="PKA115" s="57"/>
      <c r="PKB115" s="58"/>
      <c r="PKC115" s="49"/>
      <c r="PKD115" s="50"/>
      <c r="PKE115" s="49"/>
      <c r="PKF115" s="109"/>
      <c r="PKG115" s="52"/>
      <c r="PKH115" s="52"/>
      <c r="PKI115" s="55"/>
      <c r="PKJ115" s="55"/>
      <c r="PKK115" s="55"/>
      <c r="PKL115" s="51"/>
      <c r="PKM115" s="51"/>
      <c r="PKN115" s="51"/>
      <c r="PKO115" s="56"/>
      <c r="PKP115" s="57"/>
      <c r="PKQ115" s="57"/>
      <c r="PKR115" s="58"/>
      <c r="PKS115" s="49"/>
      <c r="PKT115" s="50"/>
      <c r="PKU115" s="49"/>
      <c r="PKV115" s="109"/>
      <c r="PKW115" s="52"/>
      <c r="PKX115" s="52"/>
      <c r="PKY115" s="55"/>
      <c r="PKZ115" s="55"/>
      <c r="PLA115" s="55"/>
      <c r="PLB115" s="51"/>
      <c r="PLC115" s="51"/>
      <c r="PLD115" s="51"/>
      <c r="PLE115" s="56"/>
      <c r="PLF115" s="57"/>
      <c r="PLG115" s="57"/>
      <c r="PLH115" s="58"/>
      <c r="PLI115" s="49"/>
      <c r="PLJ115" s="50"/>
      <c r="PLK115" s="49"/>
      <c r="PLL115" s="109"/>
      <c r="PLM115" s="52"/>
      <c r="PLN115" s="52"/>
      <c r="PLO115" s="55"/>
      <c r="PLP115" s="55"/>
      <c r="PLQ115" s="55"/>
      <c r="PLR115" s="51"/>
      <c r="PLS115" s="51"/>
      <c r="PLT115" s="51"/>
      <c r="PLU115" s="56"/>
      <c r="PLV115" s="57"/>
      <c r="PLW115" s="57"/>
      <c r="PLX115" s="58"/>
      <c r="PLY115" s="49"/>
      <c r="PLZ115" s="50"/>
      <c r="PMA115" s="49"/>
      <c r="PMB115" s="109"/>
      <c r="PMC115" s="52"/>
      <c r="PMD115" s="52"/>
      <c r="PME115" s="55"/>
      <c r="PMF115" s="55"/>
      <c r="PMG115" s="55"/>
      <c r="PMH115" s="51"/>
      <c r="PMI115" s="51"/>
      <c r="PMJ115" s="51"/>
      <c r="PMK115" s="56"/>
      <c r="PML115" s="57"/>
      <c r="PMM115" s="57"/>
      <c r="PMN115" s="58"/>
      <c r="PMO115" s="49"/>
      <c r="PMP115" s="50"/>
      <c r="PMQ115" s="49"/>
      <c r="PMR115" s="109"/>
      <c r="PMS115" s="52"/>
      <c r="PMT115" s="52"/>
      <c r="PMU115" s="55"/>
      <c r="PMV115" s="55"/>
      <c r="PMW115" s="55"/>
      <c r="PMX115" s="51"/>
      <c r="PMY115" s="51"/>
      <c r="PMZ115" s="51"/>
      <c r="PNA115" s="56"/>
      <c r="PNB115" s="57"/>
      <c r="PNC115" s="57"/>
      <c r="PND115" s="58"/>
      <c r="PNE115" s="49"/>
      <c r="PNF115" s="50"/>
      <c r="PNG115" s="49"/>
      <c r="PNH115" s="109"/>
      <c r="PNI115" s="52"/>
      <c r="PNJ115" s="52"/>
      <c r="PNK115" s="55"/>
      <c r="PNL115" s="55"/>
      <c r="PNM115" s="55"/>
      <c r="PNN115" s="51"/>
      <c r="PNO115" s="51"/>
      <c r="PNP115" s="51"/>
      <c r="PNQ115" s="56"/>
      <c r="PNR115" s="57"/>
      <c r="PNS115" s="57"/>
      <c r="PNT115" s="58"/>
      <c r="PNU115" s="49"/>
      <c r="PNV115" s="50"/>
      <c r="PNW115" s="49"/>
      <c r="PNX115" s="109"/>
      <c r="PNY115" s="52"/>
      <c r="PNZ115" s="52"/>
      <c r="POA115" s="55"/>
      <c r="POB115" s="55"/>
      <c r="POC115" s="55"/>
      <c r="POD115" s="51"/>
      <c r="POE115" s="51"/>
      <c r="POF115" s="51"/>
      <c r="POG115" s="56"/>
      <c r="POH115" s="57"/>
      <c r="POI115" s="57"/>
      <c r="POJ115" s="58"/>
      <c r="POK115" s="49"/>
      <c r="POL115" s="50"/>
      <c r="POM115" s="49"/>
      <c r="PON115" s="109"/>
      <c r="POO115" s="52"/>
      <c r="POP115" s="52"/>
      <c r="POQ115" s="55"/>
      <c r="POR115" s="55"/>
      <c r="POS115" s="55"/>
      <c r="POT115" s="51"/>
      <c r="POU115" s="51"/>
      <c r="POV115" s="51"/>
      <c r="POW115" s="56"/>
      <c r="POX115" s="57"/>
      <c r="POY115" s="57"/>
      <c r="POZ115" s="58"/>
      <c r="PPA115" s="49"/>
      <c r="PPB115" s="50"/>
      <c r="PPC115" s="49"/>
      <c r="PPD115" s="109"/>
      <c r="PPE115" s="52"/>
      <c r="PPF115" s="52"/>
      <c r="PPG115" s="55"/>
      <c r="PPH115" s="55"/>
      <c r="PPI115" s="55"/>
      <c r="PPJ115" s="51"/>
      <c r="PPK115" s="51"/>
      <c r="PPL115" s="51"/>
      <c r="PPM115" s="56"/>
      <c r="PPN115" s="57"/>
      <c r="PPO115" s="57"/>
      <c r="PPP115" s="58"/>
      <c r="PPQ115" s="49"/>
      <c r="PPR115" s="50"/>
      <c r="PPS115" s="49"/>
      <c r="PPT115" s="109"/>
      <c r="PPU115" s="52"/>
      <c r="PPV115" s="52"/>
      <c r="PPW115" s="55"/>
      <c r="PPX115" s="55"/>
      <c r="PPY115" s="55"/>
      <c r="PPZ115" s="51"/>
      <c r="PQA115" s="51"/>
      <c r="PQB115" s="51"/>
      <c r="PQC115" s="56"/>
      <c r="PQD115" s="57"/>
      <c r="PQE115" s="57"/>
      <c r="PQF115" s="58"/>
      <c r="PQG115" s="49"/>
      <c r="PQH115" s="50"/>
      <c r="PQI115" s="49"/>
      <c r="PQJ115" s="109"/>
      <c r="PQK115" s="52"/>
      <c r="PQL115" s="52"/>
      <c r="PQM115" s="55"/>
      <c r="PQN115" s="55"/>
      <c r="PQO115" s="55"/>
      <c r="PQP115" s="51"/>
      <c r="PQQ115" s="51"/>
      <c r="PQR115" s="51"/>
      <c r="PQS115" s="56"/>
      <c r="PQT115" s="57"/>
      <c r="PQU115" s="57"/>
      <c r="PQV115" s="58"/>
      <c r="PQW115" s="49"/>
      <c r="PQX115" s="50"/>
      <c r="PQY115" s="49"/>
      <c r="PQZ115" s="109"/>
      <c r="PRA115" s="52"/>
      <c r="PRB115" s="52"/>
      <c r="PRC115" s="55"/>
      <c r="PRD115" s="55"/>
      <c r="PRE115" s="55"/>
      <c r="PRF115" s="51"/>
      <c r="PRG115" s="51"/>
      <c r="PRH115" s="51"/>
      <c r="PRI115" s="56"/>
      <c r="PRJ115" s="57"/>
      <c r="PRK115" s="57"/>
      <c r="PRL115" s="58"/>
      <c r="PRM115" s="49"/>
      <c r="PRN115" s="50"/>
      <c r="PRO115" s="49"/>
      <c r="PRP115" s="109"/>
      <c r="PRQ115" s="52"/>
      <c r="PRR115" s="52"/>
      <c r="PRS115" s="55"/>
      <c r="PRT115" s="55"/>
      <c r="PRU115" s="55"/>
      <c r="PRV115" s="51"/>
      <c r="PRW115" s="51"/>
      <c r="PRX115" s="51"/>
      <c r="PRY115" s="56"/>
      <c r="PRZ115" s="57"/>
      <c r="PSA115" s="57"/>
      <c r="PSB115" s="58"/>
      <c r="PSC115" s="49"/>
      <c r="PSD115" s="50"/>
      <c r="PSE115" s="49"/>
      <c r="PSF115" s="109"/>
      <c r="PSG115" s="52"/>
      <c r="PSH115" s="52"/>
      <c r="PSI115" s="55"/>
      <c r="PSJ115" s="55"/>
      <c r="PSK115" s="55"/>
      <c r="PSL115" s="51"/>
      <c r="PSM115" s="51"/>
      <c r="PSN115" s="51"/>
      <c r="PSO115" s="56"/>
      <c r="PSP115" s="57"/>
      <c r="PSQ115" s="57"/>
      <c r="PSR115" s="58"/>
      <c r="PSS115" s="49"/>
      <c r="PST115" s="50"/>
      <c r="PSU115" s="49"/>
      <c r="PSV115" s="109"/>
      <c r="PSW115" s="52"/>
      <c r="PSX115" s="52"/>
      <c r="PSY115" s="55"/>
      <c r="PSZ115" s="55"/>
      <c r="PTA115" s="55"/>
      <c r="PTB115" s="51"/>
      <c r="PTC115" s="51"/>
      <c r="PTD115" s="51"/>
      <c r="PTE115" s="56"/>
      <c r="PTF115" s="57"/>
      <c r="PTG115" s="57"/>
      <c r="PTH115" s="58"/>
      <c r="PTI115" s="49"/>
      <c r="PTJ115" s="50"/>
      <c r="PTK115" s="49"/>
      <c r="PTL115" s="109"/>
      <c r="PTM115" s="52"/>
      <c r="PTN115" s="52"/>
      <c r="PTO115" s="55"/>
      <c r="PTP115" s="55"/>
      <c r="PTQ115" s="55"/>
      <c r="PTR115" s="51"/>
      <c r="PTS115" s="51"/>
      <c r="PTT115" s="51"/>
      <c r="PTU115" s="56"/>
      <c r="PTV115" s="57"/>
      <c r="PTW115" s="57"/>
      <c r="PTX115" s="58"/>
      <c r="PTY115" s="49"/>
      <c r="PTZ115" s="50"/>
      <c r="PUA115" s="49"/>
      <c r="PUB115" s="109"/>
      <c r="PUC115" s="52"/>
      <c r="PUD115" s="52"/>
      <c r="PUE115" s="55"/>
      <c r="PUF115" s="55"/>
      <c r="PUG115" s="55"/>
      <c r="PUH115" s="51"/>
      <c r="PUI115" s="51"/>
      <c r="PUJ115" s="51"/>
      <c r="PUK115" s="56"/>
      <c r="PUL115" s="57"/>
      <c r="PUM115" s="57"/>
      <c r="PUN115" s="58"/>
      <c r="PUO115" s="49"/>
      <c r="PUP115" s="50"/>
      <c r="PUQ115" s="49"/>
      <c r="PUR115" s="109"/>
      <c r="PUS115" s="52"/>
      <c r="PUT115" s="52"/>
      <c r="PUU115" s="55"/>
      <c r="PUV115" s="55"/>
      <c r="PUW115" s="55"/>
      <c r="PUX115" s="51"/>
      <c r="PUY115" s="51"/>
      <c r="PUZ115" s="51"/>
      <c r="PVA115" s="56"/>
      <c r="PVB115" s="57"/>
      <c r="PVC115" s="57"/>
      <c r="PVD115" s="58"/>
      <c r="PVE115" s="49"/>
      <c r="PVF115" s="50"/>
      <c r="PVG115" s="49"/>
      <c r="PVH115" s="109"/>
      <c r="PVI115" s="52"/>
      <c r="PVJ115" s="52"/>
      <c r="PVK115" s="55"/>
      <c r="PVL115" s="55"/>
      <c r="PVM115" s="55"/>
      <c r="PVN115" s="51"/>
      <c r="PVO115" s="51"/>
      <c r="PVP115" s="51"/>
      <c r="PVQ115" s="56"/>
      <c r="PVR115" s="57"/>
      <c r="PVS115" s="57"/>
      <c r="PVT115" s="58"/>
      <c r="PVU115" s="49"/>
      <c r="PVV115" s="50"/>
      <c r="PVW115" s="49"/>
      <c r="PVX115" s="109"/>
      <c r="PVY115" s="52"/>
      <c r="PVZ115" s="52"/>
      <c r="PWA115" s="55"/>
      <c r="PWB115" s="55"/>
      <c r="PWC115" s="55"/>
      <c r="PWD115" s="51"/>
      <c r="PWE115" s="51"/>
      <c r="PWF115" s="51"/>
      <c r="PWG115" s="56"/>
      <c r="PWH115" s="57"/>
      <c r="PWI115" s="57"/>
      <c r="PWJ115" s="58"/>
      <c r="PWK115" s="49"/>
      <c r="PWL115" s="50"/>
      <c r="PWM115" s="49"/>
      <c r="PWN115" s="109"/>
      <c r="PWO115" s="52"/>
      <c r="PWP115" s="52"/>
      <c r="PWQ115" s="55"/>
      <c r="PWR115" s="55"/>
      <c r="PWS115" s="55"/>
      <c r="PWT115" s="51"/>
      <c r="PWU115" s="51"/>
      <c r="PWV115" s="51"/>
      <c r="PWW115" s="56"/>
      <c r="PWX115" s="57"/>
      <c r="PWY115" s="57"/>
      <c r="PWZ115" s="58"/>
      <c r="PXA115" s="49"/>
      <c r="PXB115" s="50"/>
      <c r="PXC115" s="49"/>
      <c r="PXD115" s="109"/>
      <c r="PXE115" s="52"/>
      <c r="PXF115" s="52"/>
      <c r="PXG115" s="55"/>
      <c r="PXH115" s="55"/>
      <c r="PXI115" s="55"/>
      <c r="PXJ115" s="51"/>
      <c r="PXK115" s="51"/>
      <c r="PXL115" s="51"/>
      <c r="PXM115" s="56"/>
      <c r="PXN115" s="57"/>
      <c r="PXO115" s="57"/>
      <c r="PXP115" s="58"/>
      <c r="PXQ115" s="49"/>
      <c r="PXR115" s="50"/>
      <c r="PXS115" s="49"/>
      <c r="PXT115" s="109"/>
      <c r="PXU115" s="52"/>
      <c r="PXV115" s="52"/>
      <c r="PXW115" s="55"/>
      <c r="PXX115" s="55"/>
      <c r="PXY115" s="55"/>
      <c r="PXZ115" s="51"/>
      <c r="PYA115" s="51"/>
      <c r="PYB115" s="51"/>
      <c r="PYC115" s="56"/>
      <c r="PYD115" s="57"/>
      <c r="PYE115" s="57"/>
      <c r="PYF115" s="58"/>
      <c r="PYG115" s="49"/>
      <c r="PYH115" s="50"/>
      <c r="PYI115" s="49"/>
      <c r="PYJ115" s="109"/>
      <c r="PYK115" s="52"/>
      <c r="PYL115" s="52"/>
      <c r="PYM115" s="55"/>
      <c r="PYN115" s="55"/>
      <c r="PYO115" s="55"/>
      <c r="PYP115" s="51"/>
      <c r="PYQ115" s="51"/>
      <c r="PYR115" s="51"/>
      <c r="PYS115" s="56"/>
      <c r="PYT115" s="57"/>
      <c r="PYU115" s="57"/>
      <c r="PYV115" s="58"/>
      <c r="PYW115" s="49"/>
      <c r="PYX115" s="50"/>
      <c r="PYY115" s="49"/>
      <c r="PYZ115" s="109"/>
      <c r="PZA115" s="52"/>
      <c r="PZB115" s="52"/>
      <c r="PZC115" s="55"/>
      <c r="PZD115" s="55"/>
      <c r="PZE115" s="55"/>
      <c r="PZF115" s="51"/>
      <c r="PZG115" s="51"/>
      <c r="PZH115" s="51"/>
      <c r="PZI115" s="56"/>
      <c r="PZJ115" s="57"/>
      <c r="PZK115" s="57"/>
      <c r="PZL115" s="58"/>
      <c r="PZM115" s="49"/>
      <c r="PZN115" s="50"/>
      <c r="PZO115" s="49"/>
      <c r="PZP115" s="109"/>
      <c r="PZQ115" s="52"/>
      <c r="PZR115" s="52"/>
      <c r="PZS115" s="55"/>
      <c r="PZT115" s="55"/>
      <c r="PZU115" s="55"/>
      <c r="PZV115" s="51"/>
      <c r="PZW115" s="51"/>
      <c r="PZX115" s="51"/>
      <c r="PZY115" s="56"/>
      <c r="PZZ115" s="57"/>
      <c r="QAA115" s="57"/>
      <c r="QAB115" s="58"/>
      <c r="QAC115" s="49"/>
      <c r="QAD115" s="50"/>
      <c r="QAE115" s="49"/>
      <c r="QAF115" s="109"/>
      <c r="QAG115" s="52"/>
      <c r="QAH115" s="52"/>
      <c r="QAI115" s="55"/>
      <c r="QAJ115" s="55"/>
      <c r="QAK115" s="55"/>
      <c r="QAL115" s="51"/>
      <c r="QAM115" s="51"/>
      <c r="QAN115" s="51"/>
      <c r="QAO115" s="56"/>
      <c r="QAP115" s="57"/>
      <c r="QAQ115" s="57"/>
      <c r="QAR115" s="58"/>
      <c r="QAS115" s="49"/>
      <c r="QAT115" s="50"/>
      <c r="QAU115" s="49"/>
      <c r="QAV115" s="109"/>
      <c r="QAW115" s="52"/>
      <c r="QAX115" s="52"/>
      <c r="QAY115" s="55"/>
      <c r="QAZ115" s="55"/>
      <c r="QBA115" s="55"/>
      <c r="QBB115" s="51"/>
      <c r="QBC115" s="51"/>
      <c r="QBD115" s="51"/>
      <c r="QBE115" s="56"/>
      <c r="QBF115" s="57"/>
      <c r="QBG115" s="57"/>
      <c r="QBH115" s="58"/>
      <c r="QBI115" s="49"/>
      <c r="QBJ115" s="50"/>
      <c r="QBK115" s="49"/>
      <c r="QBL115" s="109"/>
      <c r="QBM115" s="52"/>
      <c r="QBN115" s="52"/>
      <c r="QBO115" s="55"/>
      <c r="QBP115" s="55"/>
      <c r="QBQ115" s="55"/>
      <c r="QBR115" s="51"/>
      <c r="QBS115" s="51"/>
      <c r="QBT115" s="51"/>
      <c r="QBU115" s="56"/>
      <c r="QBV115" s="57"/>
      <c r="QBW115" s="57"/>
      <c r="QBX115" s="58"/>
      <c r="QBY115" s="49"/>
      <c r="QBZ115" s="50"/>
      <c r="QCA115" s="49"/>
      <c r="QCB115" s="109"/>
      <c r="QCC115" s="52"/>
      <c r="QCD115" s="52"/>
      <c r="QCE115" s="55"/>
      <c r="QCF115" s="55"/>
      <c r="QCG115" s="55"/>
      <c r="QCH115" s="51"/>
      <c r="QCI115" s="51"/>
      <c r="QCJ115" s="51"/>
      <c r="QCK115" s="56"/>
      <c r="QCL115" s="57"/>
      <c r="QCM115" s="57"/>
      <c r="QCN115" s="58"/>
      <c r="QCO115" s="49"/>
      <c r="QCP115" s="50"/>
      <c r="QCQ115" s="49"/>
      <c r="QCR115" s="109"/>
      <c r="QCS115" s="52"/>
      <c r="QCT115" s="52"/>
      <c r="QCU115" s="55"/>
      <c r="QCV115" s="55"/>
      <c r="QCW115" s="55"/>
      <c r="QCX115" s="51"/>
      <c r="QCY115" s="51"/>
      <c r="QCZ115" s="51"/>
      <c r="QDA115" s="56"/>
      <c r="QDB115" s="57"/>
      <c r="QDC115" s="57"/>
      <c r="QDD115" s="58"/>
      <c r="QDE115" s="49"/>
      <c r="QDF115" s="50"/>
      <c r="QDG115" s="49"/>
      <c r="QDH115" s="109"/>
      <c r="QDI115" s="52"/>
      <c r="QDJ115" s="52"/>
      <c r="QDK115" s="55"/>
      <c r="QDL115" s="55"/>
      <c r="QDM115" s="55"/>
      <c r="QDN115" s="51"/>
      <c r="QDO115" s="51"/>
      <c r="QDP115" s="51"/>
      <c r="QDQ115" s="56"/>
      <c r="QDR115" s="57"/>
      <c r="QDS115" s="57"/>
      <c r="QDT115" s="58"/>
      <c r="QDU115" s="49"/>
      <c r="QDV115" s="50"/>
      <c r="QDW115" s="49"/>
      <c r="QDX115" s="109"/>
      <c r="QDY115" s="52"/>
      <c r="QDZ115" s="52"/>
      <c r="QEA115" s="55"/>
      <c r="QEB115" s="55"/>
      <c r="QEC115" s="55"/>
      <c r="QED115" s="51"/>
      <c r="QEE115" s="51"/>
      <c r="QEF115" s="51"/>
      <c r="QEG115" s="56"/>
      <c r="QEH115" s="57"/>
      <c r="QEI115" s="57"/>
      <c r="QEJ115" s="58"/>
      <c r="QEK115" s="49"/>
      <c r="QEL115" s="50"/>
      <c r="QEM115" s="49"/>
      <c r="QEN115" s="109"/>
      <c r="QEO115" s="52"/>
      <c r="QEP115" s="52"/>
      <c r="QEQ115" s="55"/>
      <c r="QER115" s="55"/>
      <c r="QES115" s="55"/>
      <c r="QET115" s="51"/>
      <c r="QEU115" s="51"/>
      <c r="QEV115" s="51"/>
      <c r="QEW115" s="56"/>
      <c r="QEX115" s="57"/>
      <c r="QEY115" s="57"/>
      <c r="QEZ115" s="58"/>
      <c r="QFA115" s="49"/>
      <c r="QFB115" s="50"/>
      <c r="QFC115" s="49"/>
      <c r="QFD115" s="109"/>
      <c r="QFE115" s="52"/>
      <c r="QFF115" s="52"/>
      <c r="QFG115" s="55"/>
      <c r="QFH115" s="55"/>
      <c r="QFI115" s="55"/>
      <c r="QFJ115" s="51"/>
      <c r="QFK115" s="51"/>
      <c r="QFL115" s="51"/>
      <c r="QFM115" s="56"/>
      <c r="QFN115" s="57"/>
      <c r="QFO115" s="57"/>
      <c r="QFP115" s="58"/>
      <c r="QFQ115" s="49"/>
      <c r="QFR115" s="50"/>
      <c r="QFS115" s="49"/>
      <c r="QFT115" s="109"/>
      <c r="QFU115" s="52"/>
      <c r="QFV115" s="52"/>
      <c r="QFW115" s="55"/>
      <c r="QFX115" s="55"/>
      <c r="QFY115" s="55"/>
      <c r="QFZ115" s="51"/>
      <c r="QGA115" s="51"/>
      <c r="QGB115" s="51"/>
      <c r="QGC115" s="56"/>
      <c r="QGD115" s="57"/>
      <c r="QGE115" s="57"/>
      <c r="QGF115" s="58"/>
      <c r="QGG115" s="49"/>
      <c r="QGH115" s="50"/>
      <c r="QGI115" s="49"/>
      <c r="QGJ115" s="109"/>
      <c r="QGK115" s="52"/>
      <c r="QGL115" s="52"/>
      <c r="QGM115" s="55"/>
      <c r="QGN115" s="55"/>
      <c r="QGO115" s="55"/>
      <c r="QGP115" s="51"/>
      <c r="QGQ115" s="51"/>
      <c r="QGR115" s="51"/>
      <c r="QGS115" s="56"/>
      <c r="QGT115" s="57"/>
      <c r="QGU115" s="57"/>
      <c r="QGV115" s="58"/>
      <c r="QGW115" s="49"/>
      <c r="QGX115" s="50"/>
      <c r="QGY115" s="49"/>
      <c r="QGZ115" s="109"/>
      <c r="QHA115" s="52"/>
      <c r="QHB115" s="52"/>
      <c r="QHC115" s="55"/>
      <c r="QHD115" s="55"/>
      <c r="QHE115" s="55"/>
      <c r="QHF115" s="51"/>
      <c r="QHG115" s="51"/>
      <c r="QHH115" s="51"/>
      <c r="QHI115" s="56"/>
      <c r="QHJ115" s="57"/>
      <c r="QHK115" s="57"/>
      <c r="QHL115" s="58"/>
      <c r="QHM115" s="49"/>
      <c r="QHN115" s="50"/>
      <c r="QHO115" s="49"/>
      <c r="QHP115" s="109"/>
      <c r="QHQ115" s="52"/>
      <c r="QHR115" s="52"/>
      <c r="QHS115" s="55"/>
      <c r="QHT115" s="55"/>
      <c r="QHU115" s="55"/>
      <c r="QHV115" s="51"/>
      <c r="QHW115" s="51"/>
      <c r="QHX115" s="51"/>
      <c r="QHY115" s="56"/>
      <c r="QHZ115" s="57"/>
      <c r="QIA115" s="57"/>
      <c r="QIB115" s="58"/>
      <c r="QIC115" s="49"/>
      <c r="QID115" s="50"/>
      <c r="QIE115" s="49"/>
      <c r="QIF115" s="109"/>
      <c r="QIG115" s="52"/>
      <c r="QIH115" s="52"/>
      <c r="QII115" s="55"/>
      <c r="QIJ115" s="55"/>
      <c r="QIK115" s="55"/>
      <c r="QIL115" s="51"/>
      <c r="QIM115" s="51"/>
      <c r="QIN115" s="51"/>
      <c r="QIO115" s="56"/>
      <c r="QIP115" s="57"/>
      <c r="QIQ115" s="57"/>
      <c r="QIR115" s="58"/>
      <c r="QIS115" s="49"/>
      <c r="QIT115" s="50"/>
      <c r="QIU115" s="49"/>
      <c r="QIV115" s="109"/>
      <c r="QIW115" s="52"/>
      <c r="QIX115" s="52"/>
      <c r="QIY115" s="55"/>
      <c r="QIZ115" s="55"/>
      <c r="QJA115" s="55"/>
      <c r="QJB115" s="51"/>
      <c r="QJC115" s="51"/>
      <c r="QJD115" s="51"/>
      <c r="QJE115" s="56"/>
      <c r="QJF115" s="57"/>
      <c r="QJG115" s="57"/>
      <c r="QJH115" s="58"/>
      <c r="QJI115" s="49"/>
      <c r="QJJ115" s="50"/>
      <c r="QJK115" s="49"/>
      <c r="QJL115" s="109"/>
      <c r="QJM115" s="52"/>
      <c r="QJN115" s="52"/>
      <c r="QJO115" s="55"/>
      <c r="QJP115" s="55"/>
      <c r="QJQ115" s="55"/>
      <c r="QJR115" s="51"/>
      <c r="QJS115" s="51"/>
      <c r="QJT115" s="51"/>
      <c r="QJU115" s="56"/>
      <c r="QJV115" s="57"/>
      <c r="QJW115" s="57"/>
      <c r="QJX115" s="58"/>
      <c r="QJY115" s="49"/>
      <c r="QJZ115" s="50"/>
      <c r="QKA115" s="49"/>
      <c r="QKB115" s="109"/>
      <c r="QKC115" s="52"/>
      <c r="QKD115" s="52"/>
      <c r="QKE115" s="55"/>
      <c r="QKF115" s="55"/>
      <c r="QKG115" s="55"/>
      <c r="QKH115" s="51"/>
      <c r="QKI115" s="51"/>
      <c r="QKJ115" s="51"/>
      <c r="QKK115" s="56"/>
      <c r="QKL115" s="57"/>
      <c r="QKM115" s="57"/>
      <c r="QKN115" s="58"/>
      <c r="QKO115" s="49"/>
      <c r="QKP115" s="50"/>
      <c r="QKQ115" s="49"/>
      <c r="QKR115" s="109"/>
      <c r="QKS115" s="52"/>
      <c r="QKT115" s="52"/>
      <c r="QKU115" s="55"/>
      <c r="QKV115" s="55"/>
      <c r="QKW115" s="55"/>
      <c r="QKX115" s="51"/>
      <c r="QKY115" s="51"/>
      <c r="QKZ115" s="51"/>
      <c r="QLA115" s="56"/>
      <c r="QLB115" s="57"/>
      <c r="QLC115" s="57"/>
      <c r="QLD115" s="58"/>
      <c r="QLE115" s="49"/>
      <c r="QLF115" s="50"/>
      <c r="QLG115" s="49"/>
      <c r="QLH115" s="109"/>
      <c r="QLI115" s="52"/>
      <c r="QLJ115" s="52"/>
      <c r="QLK115" s="55"/>
      <c r="QLL115" s="55"/>
      <c r="QLM115" s="55"/>
      <c r="QLN115" s="51"/>
      <c r="QLO115" s="51"/>
      <c r="QLP115" s="51"/>
      <c r="QLQ115" s="56"/>
      <c r="QLR115" s="57"/>
      <c r="QLS115" s="57"/>
      <c r="QLT115" s="58"/>
      <c r="QLU115" s="49"/>
      <c r="QLV115" s="50"/>
      <c r="QLW115" s="49"/>
      <c r="QLX115" s="109"/>
      <c r="QLY115" s="52"/>
      <c r="QLZ115" s="52"/>
      <c r="QMA115" s="55"/>
      <c r="QMB115" s="55"/>
      <c r="QMC115" s="55"/>
      <c r="QMD115" s="51"/>
      <c r="QME115" s="51"/>
      <c r="QMF115" s="51"/>
      <c r="QMG115" s="56"/>
      <c r="QMH115" s="57"/>
      <c r="QMI115" s="57"/>
      <c r="QMJ115" s="58"/>
      <c r="QMK115" s="49"/>
      <c r="QML115" s="50"/>
      <c r="QMM115" s="49"/>
      <c r="QMN115" s="109"/>
      <c r="QMO115" s="52"/>
      <c r="QMP115" s="52"/>
      <c r="QMQ115" s="55"/>
      <c r="QMR115" s="55"/>
      <c r="QMS115" s="55"/>
      <c r="QMT115" s="51"/>
      <c r="QMU115" s="51"/>
      <c r="QMV115" s="51"/>
      <c r="QMW115" s="56"/>
      <c r="QMX115" s="57"/>
      <c r="QMY115" s="57"/>
      <c r="QMZ115" s="58"/>
      <c r="QNA115" s="49"/>
      <c r="QNB115" s="50"/>
      <c r="QNC115" s="49"/>
      <c r="QND115" s="109"/>
      <c r="QNE115" s="52"/>
      <c r="QNF115" s="52"/>
      <c r="QNG115" s="55"/>
      <c r="QNH115" s="55"/>
      <c r="QNI115" s="55"/>
      <c r="QNJ115" s="51"/>
      <c r="QNK115" s="51"/>
      <c r="QNL115" s="51"/>
      <c r="QNM115" s="56"/>
      <c r="QNN115" s="57"/>
      <c r="QNO115" s="57"/>
      <c r="QNP115" s="58"/>
      <c r="QNQ115" s="49"/>
      <c r="QNR115" s="50"/>
      <c r="QNS115" s="49"/>
      <c r="QNT115" s="109"/>
      <c r="QNU115" s="52"/>
      <c r="QNV115" s="52"/>
      <c r="QNW115" s="55"/>
      <c r="QNX115" s="55"/>
      <c r="QNY115" s="55"/>
      <c r="QNZ115" s="51"/>
      <c r="QOA115" s="51"/>
      <c r="QOB115" s="51"/>
      <c r="QOC115" s="56"/>
      <c r="QOD115" s="57"/>
      <c r="QOE115" s="57"/>
      <c r="QOF115" s="58"/>
      <c r="QOG115" s="49"/>
      <c r="QOH115" s="50"/>
      <c r="QOI115" s="49"/>
      <c r="QOJ115" s="109"/>
      <c r="QOK115" s="52"/>
      <c r="QOL115" s="52"/>
      <c r="QOM115" s="55"/>
      <c r="QON115" s="55"/>
      <c r="QOO115" s="55"/>
      <c r="QOP115" s="51"/>
      <c r="QOQ115" s="51"/>
      <c r="QOR115" s="51"/>
      <c r="QOS115" s="56"/>
      <c r="QOT115" s="57"/>
      <c r="QOU115" s="57"/>
      <c r="QOV115" s="58"/>
      <c r="QOW115" s="49"/>
      <c r="QOX115" s="50"/>
      <c r="QOY115" s="49"/>
      <c r="QOZ115" s="109"/>
      <c r="QPA115" s="52"/>
      <c r="QPB115" s="52"/>
      <c r="QPC115" s="55"/>
      <c r="QPD115" s="55"/>
      <c r="QPE115" s="55"/>
      <c r="QPF115" s="51"/>
      <c r="QPG115" s="51"/>
      <c r="QPH115" s="51"/>
      <c r="QPI115" s="56"/>
      <c r="QPJ115" s="57"/>
      <c r="QPK115" s="57"/>
      <c r="QPL115" s="58"/>
      <c r="QPM115" s="49"/>
      <c r="QPN115" s="50"/>
      <c r="QPO115" s="49"/>
      <c r="QPP115" s="109"/>
      <c r="QPQ115" s="52"/>
      <c r="QPR115" s="52"/>
      <c r="QPS115" s="55"/>
      <c r="QPT115" s="55"/>
      <c r="QPU115" s="55"/>
      <c r="QPV115" s="51"/>
      <c r="QPW115" s="51"/>
      <c r="QPX115" s="51"/>
      <c r="QPY115" s="56"/>
      <c r="QPZ115" s="57"/>
      <c r="QQA115" s="57"/>
      <c r="QQB115" s="58"/>
      <c r="QQC115" s="49"/>
      <c r="QQD115" s="50"/>
      <c r="QQE115" s="49"/>
      <c r="QQF115" s="109"/>
      <c r="QQG115" s="52"/>
      <c r="QQH115" s="52"/>
      <c r="QQI115" s="55"/>
      <c r="QQJ115" s="55"/>
      <c r="QQK115" s="55"/>
      <c r="QQL115" s="51"/>
      <c r="QQM115" s="51"/>
      <c r="QQN115" s="51"/>
      <c r="QQO115" s="56"/>
      <c r="QQP115" s="57"/>
      <c r="QQQ115" s="57"/>
      <c r="QQR115" s="58"/>
      <c r="QQS115" s="49"/>
      <c r="QQT115" s="50"/>
      <c r="QQU115" s="49"/>
      <c r="QQV115" s="109"/>
      <c r="QQW115" s="52"/>
      <c r="QQX115" s="52"/>
      <c r="QQY115" s="55"/>
      <c r="QQZ115" s="55"/>
      <c r="QRA115" s="55"/>
      <c r="QRB115" s="51"/>
      <c r="QRC115" s="51"/>
      <c r="QRD115" s="51"/>
      <c r="QRE115" s="56"/>
      <c r="QRF115" s="57"/>
      <c r="QRG115" s="57"/>
      <c r="QRH115" s="58"/>
      <c r="QRI115" s="49"/>
      <c r="QRJ115" s="50"/>
      <c r="QRK115" s="49"/>
      <c r="QRL115" s="109"/>
      <c r="QRM115" s="52"/>
      <c r="QRN115" s="52"/>
      <c r="QRO115" s="55"/>
      <c r="QRP115" s="55"/>
      <c r="QRQ115" s="55"/>
      <c r="QRR115" s="51"/>
      <c r="QRS115" s="51"/>
      <c r="QRT115" s="51"/>
      <c r="QRU115" s="56"/>
      <c r="QRV115" s="57"/>
      <c r="QRW115" s="57"/>
      <c r="QRX115" s="58"/>
      <c r="QRY115" s="49"/>
      <c r="QRZ115" s="50"/>
      <c r="QSA115" s="49"/>
      <c r="QSB115" s="109"/>
      <c r="QSC115" s="52"/>
      <c r="QSD115" s="52"/>
      <c r="QSE115" s="55"/>
      <c r="QSF115" s="55"/>
      <c r="QSG115" s="55"/>
      <c r="QSH115" s="51"/>
      <c r="QSI115" s="51"/>
      <c r="QSJ115" s="51"/>
      <c r="QSK115" s="56"/>
      <c r="QSL115" s="57"/>
      <c r="QSM115" s="57"/>
      <c r="QSN115" s="58"/>
      <c r="QSO115" s="49"/>
      <c r="QSP115" s="50"/>
      <c r="QSQ115" s="49"/>
      <c r="QSR115" s="109"/>
      <c r="QSS115" s="52"/>
      <c r="QST115" s="52"/>
      <c r="QSU115" s="55"/>
      <c r="QSV115" s="55"/>
      <c r="QSW115" s="55"/>
      <c r="QSX115" s="51"/>
      <c r="QSY115" s="51"/>
      <c r="QSZ115" s="51"/>
      <c r="QTA115" s="56"/>
      <c r="QTB115" s="57"/>
      <c r="QTC115" s="57"/>
      <c r="QTD115" s="58"/>
      <c r="QTE115" s="49"/>
      <c r="QTF115" s="50"/>
      <c r="QTG115" s="49"/>
      <c r="QTH115" s="109"/>
      <c r="QTI115" s="52"/>
      <c r="QTJ115" s="52"/>
      <c r="QTK115" s="55"/>
      <c r="QTL115" s="55"/>
      <c r="QTM115" s="55"/>
      <c r="QTN115" s="51"/>
      <c r="QTO115" s="51"/>
      <c r="QTP115" s="51"/>
      <c r="QTQ115" s="56"/>
      <c r="QTR115" s="57"/>
      <c r="QTS115" s="57"/>
      <c r="QTT115" s="58"/>
      <c r="QTU115" s="49"/>
      <c r="QTV115" s="50"/>
      <c r="QTW115" s="49"/>
      <c r="QTX115" s="109"/>
      <c r="QTY115" s="52"/>
      <c r="QTZ115" s="52"/>
      <c r="QUA115" s="55"/>
      <c r="QUB115" s="55"/>
      <c r="QUC115" s="55"/>
      <c r="QUD115" s="51"/>
      <c r="QUE115" s="51"/>
      <c r="QUF115" s="51"/>
      <c r="QUG115" s="56"/>
      <c r="QUH115" s="57"/>
      <c r="QUI115" s="57"/>
      <c r="QUJ115" s="58"/>
      <c r="QUK115" s="49"/>
      <c r="QUL115" s="50"/>
      <c r="QUM115" s="49"/>
      <c r="QUN115" s="109"/>
      <c r="QUO115" s="52"/>
      <c r="QUP115" s="52"/>
      <c r="QUQ115" s="55"/>
      <c r="QUR115" s="55"/>
      <c r="QUS115" s="55"/>
      <c r="QUT115" s="51"/>
      <c r="QUU115" s="51"/>
      <c r="QUV115" s="51"/>
      <c r="QUW115" s="56"/>
      <c r="QUX115" s="57"/>
      <c r="QUY115" s="57"/>
      <c r="QUZ115" s="58"/>
      <c r="QVA115" s="49"/>
      <c r="QVB115" s="50"/>
      <c r="QVC115" s="49"/>
      <c r="QVD115" s="109"/>
      <c r="QVE115" s="52"/>
      <c r="QVF115" s="52"/>
      <c r="QVG115" s="55"/>
      <c r="QVH115" s="55"/>
      <c r="QVI115" s="55"/>
      <c r="QVJ115" s="51"/>
      <c r="QVK115" s="51"/>
      <c r="QVL115" s="51"/>
      <c r="QVM115" s="56"/>
      <c r="QVN115" s="57"/>
      <c r="QVO115" s="57"/>
      <c r="QVP115" s="58"/>
      <c r="QVQ115" s="49"/>
      <c r="QVR115" s="50"/>
      <c r="QVS115" s="49"/>
      <c r="QVT115" s="109"/>
      <c r="QVU115" s="52"/>
      <c r="QVV115" s="52"/>
      <c r="QVW115" s="55"/>
      <c r="QVX115" s="55"/>
      <c r="QVY115" s="55"/>
      <c r="QVZ115" s="51"/>
      <c r="QWA115" s="51"/>
      <c r="QWB115" s="51"/>
      <c r="QWC115" s="56"/>
      <c r="QWD115" s="57"/>
      <c r="QWE115" s="57"/>
      <c r="QWF115" s="58"/>
      <c r="QWG115" s="49"/>
      <c r="QWH115" s="50"/>
      <c r="QWI115" s="49"/>
      <c r="QWJ115" s="109"/>
      <c r="QWK115" s="52"/>
      <c r="QWL115" s="52"/>
      <c r="QWM115" s="55"/>
      <c r="QWN115" s="55"/>
      <c r="QWO115" s="55"/>
      <c r="QWP115" s="51"/>
      <c r="QWQ115" s="51"/>
      <c r="QWR115" s="51"/>
      <c r="QWS115" s="56"/>
      <c r="QWT115" s="57"/>
      <c r="QWU115" s="57"/>
      <c r="QWV115" s="58"/>
      <c r="QWW115" s="49"/>
      <c r="QWX115" s="50"/>
      <c r="QWY115" s="49"/>
      <c r="QWZ115" s="109"/>
      <c r="QXA115" s="52"/>
      <c r="QXB115" s="52"/>
      <c r="QXC115" s="55"/>
      <c r="QXD115" s="55"/>
      <c r="QXE115" s="55"/>
      <c r="QXF115" s="51"/>
      <c r="QXG115" s="51"/>
      <c r="QXH115" s="51"/>
      <c r="QXI115" s="56"/>
      <c r="QXJ115" s="57"/>
      <c r="QXK115" s="57"/>
      <c r="QXL115" s="58"/>
      <c r="QXM115" s="49"/>
      <c r="QXN115" s="50"/>
      <c r="QXO115" s="49"/>
      <c r="QXP115" s="109"/>
      <c r="QXQ115" s="52"/>
      <c r="QXR115" s="52"/>
      <c r="QXS115" s="55"/>
      <c r="QXT115" s="55"/>
      <c r="QXU115" s="55"/>
      <c r="QXV115" s="51"/>
      <c r="QXW115" s="51"/>
      <c r="QXX115" s="51"/>
      <c r="QXY115" s="56"/>
      <c r="QXZ115" s="57"/>
      <c r="QYA115" s="57"/>
      <c r="QYB115" s="58"/>
      <c r="QYC115" s="49"/>
      <c r="QYD115" s="50"/>
      <c r="QYE115" s="49"/>
      <c r="QYF115" s="109"/>
      <c r="QYG115" s="52"/>
      <c r="QYH115" s="52"/>
      <c r="QYI115" s="55"/>
      <c r="QYJ115" s="55"/>
      <c r="QYK115" s="55"/>
      <c r="QYL115" s="51"/>
      <c r="QYM115" s="51"/>
      <c r="QYN115" s="51"/>
      <c r="QYO115" s="56"/>
      <c r="QYP115" s="57"/>
      <c r="QYQ115" s="57"/>
      <c r="QYR115" s="58"/>
      <c r="QYS115" s="49"/>
      <c r="QYT115" s="50"/>
      <c r="QYU115" s="49"/>
      <c r="QYV115" s="109"/>
      <c r="QYW115" s="52"/>
      <c r="QYX115" s="52"/>
      <c r="QYY115" s="55"/>
      <c r="QYZ115" s="55"/>
      <c r="QZA115" s="55"/>
      <c r="QZB115" s="51"/>
      <c r="QZC115" s="51"/>
      <c r="QZD115" s="51"/>
      <c r="QZE115" s="56"/>
      <c r="QZF115" s="57"/>
      <c r="QZG115" s="57"/>
      <c r="QZH115" s="58"/>
      <c r="QZI115" s="49"/>
      <c r="QZJ115" s="50"/>
      <c r="QZK115" s="49"/>
      <c r="QZL115" s="109"/>
      <c r="QZM115" s="52"/>
      <c r="QZN115" s="52"/>
      <c r="QZO115" s="55"/>
      <c r="QZP115" s="55"/>
      <c r="QZQ115" s="55"/>
      <c r="QZR115" s="51"/>
      <c r="QZS115" s="51"/>
      <c r="QZT115" s="51"/>
      <c r="QZU115" s="56"/>
      <c r="QZV115" s="57"/>
      <c r="QZW115" s="57"/>
      <c r="QZX115" s="58"/>
      <c r="QZY115" s="49"/>
      <c r="QZZ115" s="50"/>
      <c r="RAA115" s="49"/>
      <c r="RAB115" s="109"/>
      <c r="RAC115" s="52"/>
      <c r="RAD115" s="52"/>
      <c r="RAE115" s="55"/>
      <c r="RAF115" s="55"/>
      <c r="RAG115" s="55"/>
      <c r="RAH115" s="51"/>
      <c r="RAI115" s="51"/>
      <c r="RAJ115" s="51"/>
      <c r="RAK115" s="56"/>
      <c r="RAL115" s="57"/>
      <c r="RAM115" s="57"/>
      <c r="RAN115" s="58"/>
      <c r="RAO115" s="49"/>
      <c r="RAP115" s="50"/>
      <c r="RAQ115" s="49"/>
      <c r="RAR115" s="109"/>
      <c r="RAS115" s="52"/>
      <c r="RAT115" s="52"/>
      <c r="RAU115" s="55"/>
      <c r="RAV115" s="55"/>
      <c r="RAW115" s="55"/>
      <c r="RAX115" s="51"/>
      <c r="RAY115" s="51"/>
      <c r="RAZ115" s="51"/>
      <c r="RBA115" s="56"/>
      <c r="RBB115" s="57"/>
      <c r="RBC115" s="57"/>
      <c r="RBD115" s="58"/>
      <c r="RBE115" s="49"/>
      <c r="RBF115" s="50"/>
      <c r="RBG115" s="49"/>
      <c r="RBH115" s="109"/>
      <c r="RBI115" s="52"/>
      <c r="RBJ115" s="52"/>
      <c r="RBK115" s="55"/>
      <c r="RBL115" s="55"/>
      <c r="RBM115" s="55"/>
      <c r="RBN115" s="51"/>
      <c r="RBO115" s="51"/>
      <c r="RBP115" s="51"/>
      <c r="RBQ115" s="56"/>
      <c r="RBR115" s="57"/>
      <c r="RBS115" s="57"/>
      <c r="RBT115" s="58"/>
      <c r="RBU115" s="49"/>
      <c r="RBV115" s="50"/>
      <c r="RBW115" s="49"/>
      <c r="RBX115" s="109"/>
      <c r="RBY115" s="52"/>
      <c r="RBZ115" s="52"/>
      <c r="RCA115" s="55"/>
      <c r="RCB115" s="55"/>
      <c r="RCC115" s="55"/>
      <c r="RCD115" s="51"/>
      <c r="RCE115" s="51"/>
      <c r="RCF115" s="51"/>
      <c r="RCG115" s="56"/>
      <c r="RCH115" s="57"/>
      <c r="RCI115" s="57"/>
      <c r="RCJ115" s="58"/>
      <c r="RCK115" s="49"/>
      <c r="RCL115" s="50"/>
      <c r="RCM115" s="49"/>
      <c r="RCN115" s="109"/>
      <c r="RCO115" s="52"/>
      <c r="RCP115" s="52"/>
      <c r="RCQ115" s="55"/>
      <c r="RCR115" s="55"/>
      <c r="RCS115" s="55"/>
      <c r="RCT115" s="51"/>
      <c r="RCU115" s="51"/>
      <c r="RCV115" s="51"/>
      <c r="RCW115" s="56"/>
      <c r="RCX115" s="57"/>
      <c r="RCY115" s="57"/>
      <c r="RCZ115" s="58"/>
      <c r="RDA115" s="49"/>
      <c r="RDB115" s="50"/>
      <c r="RDC115" s="49"/>
      <c r="RDD115" s="109"/>
      <c r="RDE115" s="52"/>
      <c r="RDF115" s="52"/>
      <c r="RDG115" s="55"/>
      <c r="RDH115" s="55"/>
      <c r="RDI115" s="55"/>
      <c r="RDJ115" s="51"/>
      <c r="RDK115" s="51"/>
      <c r="RDL115" s="51"/>
      <c r="RDM115" s="56"/>
      <c r="RDN115" s="57"/>
      <c r="RDO115" s="57"/>
      <c r="RDP115" s="58"/>
      <c r="RDQ115" s="49"/>
      <c r="RDR115" s="50"/>
      <c r="RDS115" s="49"/>
      <c r="RDT115" s="109"/>
      <c r="RDU115" s="52"/>
      <c r="RDV115" s="52"/>
      <c r="RDW115" s="55"/>
      <c r="RDX115" s="55"/>
      <c r="RDY115" s="55"/>
      <c r="RDZ115" s="51"/>
      <c r="REA115" s="51"/>
      <c r="REB115" s="51"/>
      <c r="REC115" s="56"/>
      <c r="RED115" s="57"/>
      <c r="REE115" s="57"/>
      <c r="REF115" s="58"/>
      <c r="REG115" s="49"/>
      <c r="REH115" s="50"/>
      <c r="REI115" s="49"/>
      <c r="REJ115" s="109"/>
      <c r="REK115" s="52"/>
      <c r="REL115" s="52"/>
      <c r="REM115" s="55"/>
      <c r="REN115" s="55"/>
      <c r="REO115" s="55"/>
      <c r="REP115" s="51"/>
      <c r="REQ115" s="51"/>
      <c r="RER115" s="51"/>
      <c r="RES115" s="56"/>
      <c r="RET115" s="57"/>
      <c r="REU115" s="57"/>
      <c r="REV115" s="58"/>
      <c r="REW115" s="49"/>
      <c r="REX115" s="50"/>
      <c r="REY115" s="49"/>
      <c r="REZ115" s="109"/>
      <c r="RFA115" s="52"/>
      <c r="RFB115" s="52"/>
      <c r="RFC115" s="55"/>
      <c r="RFD115" s="55"/>
      <c r="RFE115" s="55"/>
      <c r="RFF115" s="51"/>
      <c r="RFG115" s="51"/>
      <c r="RFH115" s="51"/>
      <c r="RFI115" s="56"/>
      <c r="RFJ115" s="57"/>
      <c r="RFK115" s="57"/>
      <c r="RFL115" s="58"/>
      <c r="RFM115" s="49"/>
      <c r="RFN115" s="50"/>
      <c r="RFO115" s="49"/>
      <c r="RFP115" s="109"/>
      <c r="RFQ115" s="52"/>
      <c r="RFR115" s="52"/>
      <c r="RFS115" s="55"/>
      <c r="RFT115" s="55"/>
      <c r="RFU115" s="55"/>
      <c r="RFV115" s="51"/>
      <c r="RFW115" s="51"/>
      <c r="RFX115" s="51"/>
      <c r="RFY115" s="56"/>
      <c r="RFZ115" s="57"/>
      <c r="RGA115" s="57"/>
      <c r="RGB115" s="58"/>
      <c r="RGC115" s="49"/>
      <c r="RGD115" s="50"/>
      <c r="RGE115" s="49"/>
      <c r="RGF115" s="109"/>
      <c r="RGG115" s="52"/>
      <c r="RGH115" s="52"/>
      <c r="RGI115" s="55"/>
      <c r="RGJ115" s="55"/>
      <c r="RGK115" s="55"/>
      <c r="RGL115" s="51"/>
      <c r="RGM115" s="51"/>
      <c r="RGN115" s="51"/>
      <c r="RGO115" s="56"/>
      <c r="RGP115" s="57"/>
      <c r="RGQ115" s="57"/>
      <c r="RGR115" s="58"/>
      <c r="RGS115" s="49"/>
      <c r="RGT115" s="50"/>
      <c r="RGU115" s="49"/>
      <c r="RGV115" s="109"/>
      <c r="RGW115" s="52"/>
      <c r="RGX115" s="52"/>
      <c r="RGY115" s="55"/>
      <c r="RGZ115" s="55"/>
      <c r="RHA115" s="55"/>
      <c r="RHB115" s="51"/>
      <c r="RHC115" s="51"/>
      <c r="RHD115" s="51"/>
      <c r="RHE115" s="56"/>
      <c r="RHF115" s="57"/>
      <c r="RHG115" s="57"/>
      <c r="RHH115" s="58"/>
      <c r="RHI115" s="49"/>
      <c r="RHJ115" s="50"/>
      <c r="RHK115" s="49"/>
      <c r="RHL115" s="109"/>
      <c r="RHM115" s="52"/>
      <c r="RHN115" s="52"/>
      <c r="RHO115" s="55"/>
      <c r="RHP115" s="55"/>
      <c r="RHQ115" s="55"/>
      <c r="RHR115" s="51"/>
      <c r="RHS115" s="51"/>
      <c r="RHT115" s="51"/>
      <c r="RHU115" s="56"/>
      <c r="RHV115" s="57"/>
      <c r="RHW115" s="57"/>
      <c r="RHX115" s="58"/>
      <c r="RHY115" s="49"/>
      <c r="RHZ115" s="50"/>
      <c r="RIA115" s="49"/>
      <c r="RIB115" s="109"/>
      <c r="RIC115" s="52"/>
      <c r="RID115" s="52"/>
      <c r="RIE115" s="55"/>
      <c r="RIF115" s="55"/>
      <c r="RIG115" s="55"/>
      <c r="RIH115" s="51"/>
      <c r="RII115" s="51"/>
      <c r="RIJ115" s="51"/>
      <c r="RIK115" s="56"/>
      <c r="RIL115" s="57"/>
      <c r="RIM115" s="57"/>
      <c r="RIN115" s="58"/>
      <c r="RIO115" s="49"/>
      <c r="RIP115" s="50"/>
      <c r="RIQ115" s="49"/>
      <c r="RIR115" s="109"/>
      <c r="RIS115" s="52"/>
      <c r="RIT115" s="52"/>
      <c r="RIU115" s="55"/>
      <c r="RIV115" s="55"/>
      <c r="RIW115" s="55"/>
      <c r="RIX115" s="51"/>
      <c r="RIY115" s="51"/>
      <c r="RIZ115" s="51"/>
      <c r="RJA115" s="56"/>
      <c r="RJB115" s="57"/>
      <c r="RJC115" s="57"/>
      <c r="RJD115" s="58"/>
      <c r="RJE115" s="49"/>
      <c r="RJF115" s="50"/>
      <c r="RJG115" s="49"/>
      <c r="RJH115" s="109"/>
      <c r="RJI115" s="52"/>
      <c r="RJJ115" s="52"/>
      <c r="RJK115" s="55"/>
      <c r="RJL115" s="55"/>
      <c r="RJM115" s="55"/>
      <c r="RJN115" s="51"/>
      <c r="RJO115" s="51"/>
      <c r="RJP115" s="51"/>
      <c r="RJQ115" s="56"/>
      <c r="RJR115" s="57"/>
      <c r="RJS115" s="57"/>
      <c r="RJT115" s="58"/>
      <c r="RJU115" s="49"/>
      <c r="RJV115" s="50"/>
      <c r="RJW115" s="49"/>
      <c r="RJX115" s="109"/>
      <c r="RJY115" s="52"/>
      <c r="RJZ115" s="52"/>
      <c r="RKA115" s="55"/>
      <c r="RKB115" s="55"/>
      <c r="RKC115" s="55"/>
      <c r="RKD115" s="51"/>
      <c r="RKE115" s="51"/>
      <c r="RKF115" s="51"/>
      <c r="RKG115" s="56"/>
      <c r="RKH115" s="57"/>
      <c r="RKI115" s="57"/>
      <c r="RKJ115" s="58"/>
      <c r="RKK115" s="49"/>
      <c r="RKL115" s="50"/>
      <c r="RKM115" s="49"/>
      <c r="RKN115" s="109"/>
      <c r="RKO115" s="52"/>
      <c r="RKP115" s="52"/>
      <c r="RKQ115" s="55"/>
      <c r="RKR115" s="55"/>
      <c r="RKS115" s="55"/>
      <c r="RKT115" s="51"/>
      <c r="RKU115" s="51"/>
      <c r="RKV115" s="51"/>
      <c r="RKW115" s="56"/>
      <c r="RKX115" s="57"/>
      <c r="RKY115" s="57"/>
      <c r="RKZ115" s="58"/>
      <c r="RLA115" s="49"/>
      <c r="RLB115" s="50"/>
      <c r="RLC115" s="49"/>
      <c r="RLD115" s="109"/>
      <c r="RLE115" s="52"/>
      <c r="RLF115" s="52"/>
      <c r="RLG115" s="55"/>
      <c r="RLH115" s="55"/>
      <c r="RLI115" s="55"/>
      <c r="RLJ115" s="51"/>
      <c r="RLK115" s="51"/>
      <c r="RLL115" s="51"/>
      <c r="RLM115" s="56"/>
      <c r="RLN115" s="57"/>
      <c r="RLO115" s="57"/>
      <c r="RLP115" s="58"/>
      <c r="RLQ115" s="49"/>
      <c r="RLR115" s="50"/>
      <c r="RLS115" s="49"/>
      <c r="RLT115" s="109"/>
      <c r="RLU115" s="52"/>
      <c r="RLV115" s="52"/>
      <c r="RLW115" s="55"/>
      <c r="RLX115" s="55"/>
      <c r="RLY115" s="55"/>
      <c r="RLZ115" s="51"/>
      <c r="RMA115" s="51"/>
      <c r="RMB115" s="51"/>
      <c r="RMC115" s="56"/>
      <c r="RMD115" s="57"/>
      <c r="RME115" s="57"/>
      <c r="RMF115" s="58"/>
      <c r="RMG115" s="49"/>
      <c r="RMH115" s="50"/>
      <c r="RMI115" s="49"/>
      <c r="RMJ115" s="109"/>
      <c r="RMK115" s="52"/>
      <c r="RML115" s="52"/>
      <c r="RMM115" s="55"/>
      <c r="RMN115" s="55"/>
      <c r="RMO115" s="55"/>
      <c r="RMP115" s="51"/>
      <c r="RMQ115" s="51"/>
      <c r="RMR115" s="51"/>
      <c r="RMS115" s="56"/>
      <c r="RMT115" s="57"/>
      <c r="RMU115" s="57"/>
      <c r="RMV115" s="58"/>
      <c r="RMW115" s="49"/>
      <c r="RMX115" s="50"/>
      <c r="RMY115" s="49"/>
      <c r="RMZ115" s="109"/>
      <c r="RNA115" s="52"/>
      <c r="RNB115" s="52"/>
      <c r="RNC115" s="55"/>
      <c r="RND115" s="55"/>
      <c r="RNE115" s="55"/>
      <c r="RNF115" s="51"/>
      <c r="RNG115" s="51"/>
      <c r="RNH115" s="51"/>
      <c r="RNI115" s="56"/>
      <c r="RNJ115" s="57"/>
      <c r="RNK115" s="57"/>
      <c r="RNL115" s="58"/>
      <c r="RNM115" s="49"/>
      <c r="RNN115" s="50"/>
      <c r="RNO115" s="49"/>
      <c r="RNP115" s="109"/>
      <c r="RNQ115" s="52"/>
      <c r="RNR115" s="52"/>
      <c r="RNS115" s="55"/>
      <c r="RNT115" s="55"/>
      <c r="RNU115" s="55"/>
      <c r="RNV115" s="51"/>
      <c r="RNW115" s="51"/>
      <c r="RNX115" s="51"/>
      <c r="RNY115" s="56"/>
      <c r="RNZ115" s="57"/>
      <c r="ROA115" s="57"/>
      <c r="ROB115" s="58"/>
      <c r="ROC115" s="49"/>
      <c r="ROD115" s="50"/>
      <c r="ROE115" s="49"/>
      <c r="ROF115" s="109"/>
      <c r="ROG115" s="52"/>
      <c r="ROH115" s="52"/>
      <c r="ROI115" s="55"/>
      <c r="ROJ115" s="55"/>
      <c r="ROK115" s="55"/>
      <c r="ROL115" s="51"/>
      <c r="ROM115" s="51"/>
      <c r="RON115" s="51"/>
      <c r="ROO115" s="56"/>
      <c r="ROP115" s="57"/>
      <c r="ROQ115" s="57"/>
      <c r="ROR115" s="58"/>
      <c r="ROS115" s="49"/>
      <c r="ROT115" s="50"/>
      <c r="ROU115" s="49"/>
      <c r="ROV115" s="109"/>
      <c r="ROW115" s="52"/>
      <c r="ROX115" s="52"/>
      <c r="ROY115" s="55"/>
      <c r="ROZ115" s="55"/>
      <c r="RPA115" s="55"/>
      <c r="RPB115" s="51"/>
      <c r="RPC115" s="51"/>
      <c r="RPD115" s="51"/>
      <c r="RPE115" s="56"/>
      <c r="RPF115" s="57"/>
      <c r="RPG115" s="57"/>
      <c r="RPH115" s="58"/>
      <c r="RPI115" s="49"/>
      <c r="RPJ115" s="50"/>
      <c r="RPK115" s="49"/>
      <c r="RPL115" s="109"/>
      <c r="RPM115" s="52"/>
      <c r="RPN115" s="52"/>
      <c r="RPO115" s="55"/>
      <c r="RPP115" s="55"/>
      <c r="RPQ115" s="55"/>
      <c r="RPR115" s="51"/>
      <c r="RPS115" s="51"/>
      <c r="RPT115" s="51"/>
      <c r="RPU115" s="56"/>
      <c r="RPV115" s="57"/>
      <c r="RPW115" s="57"/>
      <c r="RPX115" s="58"/>
      <c r="RPY115" s="49"/>
      <c r="RPZ115" s="50"/>
      <c r="RQA115" s="49"/>
      <c r="RQB115" s="109"/>
      <c r="RQC115" s="52"/>
      <c r="RQD115" s="52"/>
      <c r="RQE115" s="55"/>
      <c r="RQF115" s="55"/>
      <c r="RQG115" s="55"/>
      <c r="RQH115" s="51"/>
      <c r="RQI115" s="51"/>
      <c r="RQJ115" s="51"/>
      <c r="RQK115" s="56"/>
      <c r="RQL115" s="57"/>
      <c r="RQM115" s="57"/>
      <c r="RQN115" s="58"/>
      <c r="RQO115" s="49"/>
      <c r="RQP115" s="50"/>
      <c r="RQQ115" s="49"/>
      <c r="RQR115" s="109"/>
      <c r="RQS115" s="52"/>
      <c r="RQT115" s="52"/>
      <c r="RQU115" s="55"/>
      <c r="RQV115" s="55"/>
      <c r="RQW115" s="55"/>
      <c r="RQX115" s="51"/>
      <c r="RQY115" s="51"/>
      <c r="RQZ115" s="51"/>
      <c r="RRA115" s="56"/>
      <c r="RRB115" s="57"/>
      <c r="RRC115" s="57"/>
      <c r="RRD115" s="58"/>
      <c r="RRE115" s="49"/>
      <c r="RRF115" s="50"/>
      <c r="RRG115" s="49"/>
      <c r="RRH115" s="109"/>
      <c r="RRI115" s="52"/>
      <c r="RRJ115" s="52"/>
      <c r="RRK115" s="55"/>
      <c r="RRL115" s="55"/>
      <c r="RRM115" s="55"/>
      <c r="RRN115" s="51"/>
      <c r="RRO115" s="51"/>
      <c r="RRP115" s="51"/>
      <c r="RRQ115" s="56"/>
      <c r="RRR115" s="57"/>
      <c r="RRS115" s="57"/>
      <c r="RRT115" s="58"/>
      <c r="RRU115" s="49"/>
      <c r="RRV115" s="50"/>
      <c r="RRW115" s="49"/>
      <c r="RRX115" s="109"/>
      <c r="RRY115" s="52"/>
      <c r="RRZ115" s="52"/>
      <c r="RSA115" s="55"/>
      <c r="RSB115" s="55"/>
      <c r="RSC115" s="55"/>
      <c r="RSD115" s="51"/>
      <c r="RSE115" s="51"/>
      <c r="RSF115" s="51"/>
      <c r="RSG115" s="56"/>
      <c r="RSH115" s="57"/>
      <c r="RSI115" s="57"/>
      <c r="RSJ115" s="58"/>
      <c r="RSK115" s="49"/>
      <c r="RSL115" s="50"/>
      <c r="RSM115" s="49"/>
      <c r="RSN115" s="109"/>
      <c r="RSO115" s="52"/>
      <c r="RSP115" s="52"/>
      <c r="RSQ115" s="55"/>
      <c r="RSR115" s="55"/>
      <c r="RSS115" s="55"/>
      <c r="RST115" s="51"/>
      <c r="RSU115" s="51"/>
      <c r="RSV115" s="51"/>
      <c r="RSW115" s="56"/>
      <c r="RSX115" s="57"/>
      <c r="RSY115" s="57"/>
      <c r="RSZ115" s="58"/>
      <c r="RTA115" s="49"/>
      <c r="RTB115" s="50"/>
      <c r="RTC115" s="49"/>
      <c r="RTD115" s="109"/>
      <c r="RTE115" s="52"/>
      <c r="RTF115" s="52"/>
      <c r="RTG115" s="55"/>
      <c r="RTH115" s="55"/>
      <c r="RTI115" s="55"/>
      <c r="RTJ115" s="51"/>
      <c r="RTK115" s="51"/>
      <c r="RTL115" s="51"/>
      <c r="RTM115" s="56"/>
      <c r="RTN115" s="57"/>
      <c r="RTO115" s="57"/>
      <c r="RTP115" s="58"/>
      <c r="RTQ115" s="49"/>
      <c r="RTR115" s="50"/>
      <c r="RTS115" s="49"/>
      <c r="RTT115" s="109"/>
      <c r="RTU115" s="52"/>
      <c r="RTV115" s="52"/>
      <c r="RTW115" s="55"/>
      <c r="RTX115" s="55"/>
      <c r="RTY115" s="55"/>
      <c r="RTZ115" s="51"/>
      <c r="RUA115" s="51"/>
      <c r="RUB115" s="51"/>
      <c r="RUC115" s="56"/>
      <c r="RUD115" s="57"/>
      <c r="RUE115" s="57"/>
      <c r="RUF115" s="58"/>
      <c r="RUG115" s="49"/>
      <c r="RUH115" s="50"/>
      <c r="RUI115" s="49"/>
      <c r="RUJ115" s="109"/>
      <c r="RUK115" s="52"/>
      <c r="RUL115" s="52"/>
      <c r="RUM115" s="55"/>
      <c r="RUN115" s="55"/>
      <c r="RUO115" s="55"/>
      <c r="RUP115" s="51"/>
      <c r="RUQ115" s="51"/>
      <c r="RUR115" s="51"/>
      <c r="RUS115" s="56"/>
      <c r="RUT115" s="57"/>
      <c r="RUU115" s="57"/>
      <c r="RUV115" s="58"/>
      <c r="RUW115" s="49"/>
      <c r="RUX115" s="50"/>
      <c r="RUY115" s="49"/>
      <c r="RUZ115" s="109"/>
      <c r="RVA115" s="52"/>
      <c r="RVB115" s="52"/>
      <c r="RVC115" s="55"/>
      <c r="RVD115" s="55"/>
      <c r="RVE115" s="55"/>
      <c r="RVF115" s="51"/>
      <c r="RVG115" s="51"/>
      <c r="RVH115" s="51"/>
      <c r="RVI115" s="56"/>
      <c r="RVJ115" s="57"/>
      <c r="RVK115" s="57"/>
      <c r="RVL115" s="58"/>
      <c r="RVM115" s="49"/>
      <c r="RVN115" s="50"/>
      <c r="RVO115" s="49"/>
      <c r="RVP115" s="109"/>
      <c r="RVQ115" s="52"/>
      <c r="RVR115" s="52"/>
      <c r="RVS115" s="55"/>
      <c r="RVT115" s="55"/>
      <c r="RVU115" s="55"/>
      <c r="RVV115" s="51"/>
      <c r="RVW115" s="51"/>
      <c r="RVX115" s="51"/>
      <c r="RVY115" s="56"/>
      <c r="RVZ115" s="57"/>
      <c r="RWA115" s="57"/>
      <c r="RWB115" s="58"/>
      <c r="RWC115" s="49"/>
      <c r="RWD115" s="50"/>
      <c r="RWE115" s="49"/>
      <c r="RWF115" s="109"/>
      <c r="RWG115" s="52"/>
      <c r="RWH115" s="52"/>
      <c r="RWI115" s="55"/>
      <c r="RWJ115" s="55"/>
      <c r="RWK115" s="55"/>
      <c r="RWL115" s="51"/>
      <c r="RWM115" s="51"/>
      <c r="RWN115" s="51"/>
      <c r="RWO115" s="56"/>
      <c r="RWP115" s="57"/>
      <c r="RWQ115" s="57"/>
      <c r="RWR115" s="58"/>
      <c r="RWS115" s="49"/>
      <c r="RWT115" s="50"/>
      <c r="RWU115" s="49"/>
      <c r="RWV115" s="109"/>
      <c r="RWW115" s="52"/>
      <c r="RWX115" s="52"/>
      <c r="RWY115" s="55"/>
      <c r="RWZ115" s="55"/>
      <c r="RXA115" s="55"/>
      <c r="RXB115" s="51"/>
      <c r="RXC115" s="51"/>
      <c r="RXD115" s="51"/>
      <c r="RXE115" s="56"/>
      <c r="RXF115" s="57"/>
      <c r="RXG115" s="57"/>
      <c r="RXH115" s="58"/>
      <c r="RXI115" s="49"/>
      <c r="RXJ115" s="50"/>
      <c r="RXK115" s="49"/>
      <c r="RXL115" s="109"/>
      <c r="RXM115" s="52"/>
      <c r="RXN115" s="52"/>
      <c r="RXO115" s="55"/>
      <c r="RXP115" s="55"/>
      <c r="RXQ115" s="55"/>
      <c r="RXR115" s="51"/>
      <c r="RXS115" s="51"/>
      <c r="RXT115" s="51"/>
      <c r="RXU115" s="56"/>
      <c r="RXV115" s="57"/>
      <c r="RXW115" s="57"/>
      <c r="RXX115" s="58"/>
      <c r="RXY115" s="49"/>
      <c r="RXZ115" s="50"/>
      <c r="RYA115" s="49"/>
      <c r="RYB115" s="109"/>
      <c r="RYC115" s="52"/>
      <c r="RYD115" s="52"/>
      <c r="RYE115" s="55"/>
      <c r="RYF115" s="55"/>
      <c r="RYG115" s="55"/>
      <c r="RYH115" s="51"/>
      <c r="RYI115" s="51"/>
      <c r="RYJ115" s="51"/>
      <c r="RYK115" s="56"/>
      <c r="RYL115" s="57"/>
      <c r="RYM115" s="57"/>
      <c r="RYN115" s="58"/>
      <c r="RYO115" s="49"/>
      <c r="RYP115" s="50"/>
      <c r="RYQ115" s="49"/>
      <c r="RYR115" s="109"/>
      <c r="RYS115" s="52"/>
      <c r="RYT115" s="52"/>
      <c r="RYU115" s="55"/>
      <c r="RYV115" s="55"/>
      <c r="RYW115" s="55"/>
      <c r="RYX115" s="51"/>
      <c r="RYY115" s="51"/>
      <c r="RYZ115" s="51"/>
      <c r="RZA115" s="56"/>
      <c r="RZB115" s="57"/>
      <c r="RZC115" s="57"/>
      <c r="RZD115" s="58"/>
      <c r="RZE115" s="49"/>
      <c r="RZF115" s="50"/>
      <c r="RZG115" s="49"/>
      <c r="RZH115" s="109"/>
      <c r="RZI115" s="52"/>
      <c r="RZJ115" s="52"/>
      <c r="RZK115" s="55"/>
      <c r="RZL115" s="55"/>
      <c r="RZM115" s="55"/>
      <c r="RZN115" s="51"/>
      <c r="RZO115" s="51"/>
      <c r="RZP115" s="51"/>
      <c r="RZQ115" s="56"/>
      <c r="RZR115" s="57"/>
      <c r="RZS115" s="57"/>
      <c r="RZT115" s="58"/>
      <c r="RZU115" s="49"/>
      <c r="RZV115" s="50"/>
      <c r="RZW115" s="49"/>
      <c r="RZX115" s="109"/>
      <c r="RZY115" s="52"/>
      <c r="RZZ115" s="52"/>
      <c r="SAA115" s="55"/>
      <c r="SAB115" s="55"/>
      <c r="SAC115" s="55"/>
      <c r="SAD115" s="51"/>
      <c r="SAE115" s="51"/>
      <c r="SAF115" s="51"/>
      <c r="SAG115" s="56"/>
      <c r="SAH115" s="57"/>
      <c r="SAI115" s="57"/>
      <c r="SAJ115" s="58"/>
      <c r="SAK115" s="49"/>
      <c r="SAL115" s="50"/>
      <c r="SAM115" s="49"/>
      <c r="SAN115" s="109"/>
      <c r="SAO115" s="52"/>
      <c r="SAP115" s="52"/>
      <c r="SAQ115" s="55"/>
      <c r="SAR115" s="55"/>
      <c r="SAS115" s="55"/>
      <c r="SAT115" s="51"/>
      <c r="SAU115" s="51"/>
      <c r="SAV115" s="51"/>
      <c r="SAW115" s="56"/>
      <c r="SAX115" s="57"/>
      <c r="SAY115" s="57"/>
      <c r="SAZ115" s="58"/>
      <c r="SBA115" s="49"/>
      <c r="SBB115" s="50"/>
      <c r="SBC115" s="49"/>
      <c r="SBD115" s="109"/>
      <c r="SBE115" s="52"/>
      <c r="SBF115" s="52"/>
      <c r="SBG115" s="55"/>
      <c r="SBH115" s="55"/>
      <c r="SBI115" s="55"/>
      <c r="SBJ115" s="51"/>
      <c r="SBK115" s="51"/>
      <c r="SBL115" s="51"/>
      <c r="SBM115" s="56"/>
      <c r="SBN115" s="57"/>
      <c r="SBO115" s="57"/>
      <c r="SBP115" s="58"/>
      <c r="SBQ115" s="49"/>
      <c r="SBR115" s="50"/>
      <c r="SBS115" s="49"/>
      <c r="SBT115" s="109"/>
      <c r="SBU115" s="52"/>
      <c r="SBV115" s="52"/>
      <c r="SBW115" s="55"/>
      <c r="SBX115" s="55"/>
      <c r="SBY115" s="55"/>
      <c r="SBZ115" s="51"/>
      <c r="SCA115" s="51"/>
      <c r="SCB115" s="51"/>
      <c r="SCC115" s="56"/>
      <c r="SCD115" s="57"/>
      <c r="SCE115" s="57"/>
      <c r="SCF115" s="58"/>
      <c r="SCG115" s="49"/>
      <c r="SCH115" s="50"/>
      <c r="SCI115" s="49"/>
      <c r="SCJ115" s="109"/>
      <c r="SCK115" s="52"/>
      <c r="SCL115" s="52"/>
      <c r="SCM115" s="55"/>
      <c r="SCN115" s="55"/>
      <c r="SCO115" s="55"/>
      <c r="SCP115" s="51"/>
      <c r="SCQ115" s="51"/>
      <c r="SCR115" s="51"/>
      <c r="SCS115" s="56"/>
      <c r="SCT115" s="57"/>
      <c r="SCU115" s="57"/>
      <c r="SCV115" s="58"/>
      <c r="SCW115" s="49"/>
      <c r="SCX115" s="50"/>
      <c r="SCY115" s="49"/>
      <c r="SCZ115" s="109"/>
      <c r="SDA115" s="52"/>
      <c r="SDB115" s="52"/>
      <c r="SDC115" s="55"/>
      <c r="SDD115" s="55"/>
      <c r="SDE115" s="55"/>
      <c r="SDF115" s="51"/>
      <c r="SDG115" s="51"/>
      <c r="SDH115" s="51"/>
      <c r="SDI115" s="56"/>
      <c r="SDJ115" s="57"/>
      <c r="SDK115" s="57"/>
      <c r="SDL115" s="58"/>
      <c r="SDM115" s="49"/>
      <c r="SDN115" s="50"/>
      <c r="SDO115" s="49"/>
      <c r="SDP115" s="109"/>
      <c r="SDQ115" s="52"/>
      <c r="SDR115" s="52"/>
      <c r="SDS115" s="55"/>
      <c r="SDT115" s="55"/>
      <c r="SDU115" s="55"/>
      <c r="SDV115" s="51"/>
      <c r="SDW115" s="51"/>
      <c r="SDX115" s="51"/>
      <c r="SDY115" s="56"/>
      <c r="SDZ115" s="57"/>
      <c r="SEA115" s="57"/>
      <c r="SEB115" s="58"/>
      <c r="SEC115" s="49"/>
      <c r="SED115" s="50"/>
      <c r="SEE115" s="49"/>
      <c r="SEF115" s="109"/>
      <c r="SEG115" s="52"/>
      <c r="SEH115" s="52"/>
      <c r="SEI115" s="55"/>
      <c r="SEJ115" s="55"/>
      <c r="SEK115" s="55"/>
      <c r="SEL115" s="51"/>
      <c r="SEM115" s="51"/>
      <c r="SEN115" s="51"/>
      <c r="SEO115" s="56"/>
      <c r="SEP115" s="57"/>
      <c r="SEQ115" s="57"/>
      <c r="SER115" s="58"/>
      <c r="SES115" s="49"/>
      <c r="SET115" s="50"/>
      <c r="SEU115" s="49"/>
      <c r="SEV115" s="109"/>
      <c r="SEW115" s="52"/>
      <c r="SEX115" s="52"/>
      <c r="SEY115" s="55"/>
      <c r="SEZ115" s="55"/>
      <c r="SFA115" s="55"/>
      <c r="SFB115" s="51"/>
      <c r="SFC115" s="51"/>
      <c r="SFD115" s="51"/>
      <c r="SFE115" s="56"/>
      <c r="SFF115" s="57"/>
      <c r="SFG115" s="57"/>
      <c r="SFH115" s="58"/>
      <c r="SFI115" s="49"/>
      <c r="SFJ115" s="50"/>
      <c r="SFK115" s="49"/>
      <c r="SFL115" s="109"/>
      <c r="SFM115" s="52"/>
      <c r="SFN115" s="52"/>
      <c r="SFO115" s="55"/>
      <c r="SFP115" s="55"/>
      <c r="SFQ115" s="55"/>
      <c r="SFR115" s="51"/>
      <c r="SFS115" s="51"/>
      <c r="SFT115" s="51"/>
      <c r="SFU115" s="56"/>
      <c r="SFV115" s="57"/>
      <c r="SFW115" s="57"/>
      <c r="SFX115" s="58"/>
      <c r="SFY115" s="49"/>
      <c r="SFZ115" s="50"/>
      <c r="SGA115" s="49"/>
      <c r="SGB115" s="109"/>
      <c r="SGC115" s="52"/>
      <c r="SGD115" s="52"/>
      <c r="SGE115" s="55"/>
      <c r="SGF115" s="55"/>
      <c r="SGG115" s="55"/>
      <c r="SGH115" s="51"/>
      <c r="SGI115" s="51"/>
      <c r="SGJ115" s="51"/>
      <c r="SGK115" s="56"/>
      <c r="SGL115" s="57"/>
      <c r="SGM115" s="57"/>
      <c r="SGN115" s="58"/>
      <c r="SGO115" s="49"/>
      <c r="SGP115" s="50"/>
      <c r="SGQ115" s="49"/>
      <c r="SGR115" s="109"/>
      <c r="SGS115" s="52"/>
      <c r="SGT115" s="52"/>
      <c r="SGU115" s="55"/>
      <c r="SGV115" s="55"/>
      <c r="SGW115" s="55"/>
      <c r="SGX115" s="51"/>
      <c r="SGY115" s="51"/>
      <c r="SGZ115" s="51"/>
      <c r="SHA115" s="56"/>
      <c r="SHB115" s="57"/>
      <c r="SHC115" s="57"/>
      <c r="SHD115" s="58"/>
      <c r="SHE115" s="49"/>
      <c r="SHF115" s="50"/>
      <c r="SHG115" s="49"/>
      <c r="SHH115" s="109"/>
      <c r="SHI115" s="52"/>
      <c r="SHJ115" s="52"/>
      <c r="SHK115" s="55"/>
      <c r="SHL115" s="55"/>
      <c r="SHM115" s="55"/>
      <c r="SHN115" s="51"/>
      <c r="SHO115" s="51"/>
      <c r="SHP115" s="51"/>
      <c r="SHQ115" s="56"/>
      <c r="SHR115" s="57"/>
      <c r="SHS115" s="57"/>
      <c r="SHT115" s="58"/>
      <c r="SHU115" s="49"/>
      <c r="SHV115" s="50"/>
      <c r="SHW115" s="49"/>
      <c r="SHX115" s="109"/>
      <c r="SHY115" s="52"/>
      <c r="SHZ115" s="52"/>
      <c r="SIA115" s="55"/>
      <c r="SIB115" s="55"/>
      <c r="SIC115" s="55"/>
      <c r="SID115" s="51"/>
      <c r="SIE115" s="51"/>
      <c r="SIF115" s="51"/>
      <c r="SIG115" s="56"/>
      <c r="SIH115" s="57"/>
      <c r="SII115" s="57"/>
      <c r="SIJ115" s="58"/>
      <c r="SIK115" s="49"/>
      <c r="SIL115" s="50"/>
      <c r="SIM115" s="49"/>
      <c r="SIN115" s="109"/>
      <c r="SIO115" s="52"/>
      <c r="SIP115" s="52"/>
      <c r="SIQ115" s="55"/>
      <c r="SIR115" s="55"/>
      <c r="SIS115" s="55"/>
      <c r="SIT115" s="51"/>
      <c r="SIU115" s="51"/>
      <c r="SIV115" s="51"/>
      <c r="SIW115" s="56"/>
      <c r="SIX115" s="57"/>
      <c r="SIY115" s="57"/>
      <c r="SIZ115" s="58"/>
      <c r="SJA115" s="49"/>
      <c r="SJB115" s="50"/>
      <c r="SJC115" s="49"/>
      <c r="SJD115" s="109"/>
      <c r="SJE115" s="52"/>
      <c r="SJF115" s="52"/>
      <c r="SJG115" s="55"/>
      <c r="SJH115" s="55"/>
      <c r="SJI115" s="55"/>
      <c r="SJJ115" s="51"/>
      <c r="SJK115" s="51"/>
      <c r="SJL115" s="51"/>
      <c r="SJM115" s="56"/>
      <c r="SJN115" s="57"/>
      <c r="SJO115" s="57"/>
      <c r="SJP115" s="58"/>
      <c r="SJQ115" s="49"/>
      <c r="SJR115" s="50"/>
      <c r="SJS115" s="49"/>
      <c r="SJT115" s="109"/>
      <c r="SJU115" s="52"/>
      <c r="SJV115" s="52"/>
      <c r="SJW115" s="55"/>
      <c r="SJX115" s="55"/>
      <c r="SJY115" s="55"/>
      <c r="SJZ115" s="51"/>
      <c r="SKA115" s="51"/>
      <c r="SKB115" s="51"/>
      <c r="SKC115" s="56"/>
      <c r="SKD115" s="57"/>
      <c r="SKE115" s="57"/>
      <c r="SKF115" s="58"/>
      <c r="SKG115" s="49"/>
      <c r="SKH115" s="50"/>
      <c r="SKI115" s="49"/>
      <c r="SKJ115" s="109"/>
      <c r="SKK115" s="52"/>
      <c r="SKL115" s="52"/>
      <c r="SKM115" s="55"/>
      <c r="SKN115" s="55"/>
      <c r="SKO115" s="55"/>
      <c r="SKP115" s="51"/>
      <c r="SKQ115" s="51"/>
      <c r="SKR115" s="51"/>
      <c r="SKS115" s="56"/>
      <c r="SKT115" s="57"/>
      <c r="SKU115" s="57"/>
      <c r="SKV115" s="58"/>
      <c r="SKW115" s="49"/>
      <c r="SKX115" s="50"/>
      <c r="SKY115" s="49"/>
      <c r="SKZ115" s="109"/>
      <c r="SLA115" s="52"/>
      <c r="SLB115" s="52"/>
      <c r="SLC115" s="55"/>
      <c r="SLD115" s="55"/>
      <c r="SLE115" s="55"/>
      <c r="SLF115" s="51"/>
      <c r="SLG115" s="51"/>
      <c r="SLH115" s="51"/>
      <c r="SLI115" s="56"/>
      <c r="SLJ115" s="57"/>
      <c r="SLK115" s="57"/>
      <c r="SLL115" s="58"/>
      <c r="SLM115" s="49"/>
      <c r="SLN115" s="50"/>
      <c r="SLO115" s="49"/>
      <c r="SLP115" s="109"/>
      <c r="SLQ115" s="52"/>
      <c r="SLR115" s="52"/>
      <c r="SLS115" s="55"/>
      <c r="SLT115" s="55"/>
      <c r="SLU115" s="55"/>
      <c r="SLV115" s="51"/>
      <c r="SLW115" s="51"/>
      <c r="SLX115" s="51"/>
      <c r="SLY115" s="56"/>
      <c r="SLZ115" s="57"/>
      <c r="SMA115" s="57"/>
      <c r="SMB115" s="58"/>
      <c r="SMC115" s="49"/>
      <c r="SMD115" s="50"/>
      <c r="SME115" s="49"/>
      <c r="SMF115" s="109"/>
      <c r="SMG115" s="52"/>
      <c r="SMH115" s="52"/>
      <c r="SMI115" s="55"/>
      <c r="SMJ115" s="55"/>
      <c r="SMK115" s="55"/>
      <c r="SML115" s="51"/>
      <c r="SMM115" s="51"/>
      <c r="SMN115" s="51"/>
      <c r="SMO115" s="56"/>
      <c r="SMP115" s="57"/>
      <c r="SMQ115" s="57"/>
      <c r="SMR115" s="58"/>
      <c r="SMS115" s="49"/>
      <c r="SMT115" s="50"/>
      <c r="SMU115" s="49"/>
      <c r="SMV115" s="109"/>
      <c r="SMW115" s="52"/>
      <c r="SMX115" s="52"/>
      <c r="SMY115" s="55"/>
      <c r="SMZ115" s="55"/>
      <c r="SNA115" s="55"/>
      <c r="SNB115" s="51"/>
      <c r="SNC115" s="51"/>
      <c r="SND115" s="51"/>
      <c r="SNE115" s="56"/>
      <c r="SNF115" s="57"/>
      <c r="SNG115" s="57"/>
      <c r="SNH115" s="58"/>
      <c r="SNI115" s="49"/>
      <c r="SNJ115" s="50"/>
      <c r="SNK115" s="49"/>
      <c r="SNL115" s="109"/>
      <c r="SNM115" s="52"/>
      <c r="SNN115" s="52"/>
      <c r="SNO115" s="55"/>
      <c r="SNP115" s="55"/>
      <c r="SNQ115" s="55"/>
      <c r="SNR115" s="51"/>
      <c r="SNS115" s="51"/>
      <c r="SNT115" s="51"/>
      <c r="SNU115" s="56"/>
      <c r="SNV115" s="57"/>
      <c r="SNW115" s="57"/>
      <c r="SNX115" s="58"/>
      <c r="SNY115" s="49"/>
      <c r="SNZ115" s="50"/>
      <c r="SOA115" s="49"/>
      <c r="SOB115" s="109"/>
      <c r="SOC115" s="52"/>
      <c r="SOD115" s="52"/>
      <c r="SOE115" s="55"/>
      <c r="SOF115" s="55"/>
      <c r="SOG115" s="55"/>
      <c r="SOH115" s="51"/>
      <c r="SOI115" s="51"/>
      <c r="SOJ115" s="51"/>
      <c r="SOK115" s="56"/>
      <c r="SOL115" s="57"/>
      <c r="SOM115" s="57"/>
      <c r="SON115" s="58"/>
      <c r="SOO115" s="49"/>
      <c r="SOP115" s="50"/>
      <c r="SOQ115" s="49"/>
      <c r="SOR115" s="109"/>
      <c r="SOS115" s="52"/>
      <c r="SOT115" s="52"/>
      <c r="SOU115" s="55"/>
      <c r="SOV115" s="55"/>
      <c r="SOW115" s="55"/>
      <c r="SOX115" s="51"/>
      <c r="SOY115" s="51"/>
      <c r="SOZ115" s="51"/>
      <c r="SPA115" s="56"/>
      <c r="SPB115" s="57"/>
      <c r="SPC115" s="57"/>
      <c r="SPD115" s="58"/>
      <c r="SPE115" s="49"/>
      <c r="SPF115" s="50"/>
      <c r="SPG115" s="49"/>
      <c r="SPH115" s="109"/>
      <c r="SPI115" s="52"/>
      <c r="SPJ115" s="52"/>
      <c r="SPK115" s="55"/>
      <c r="SPL115" s="55"/>
      <c r="SPM115" s="55"/>
      <c r="SPN115" s="51"/>
      <c r="SPO115" s="51"/>
      <c r="SPP115" s="51"/>
      <c r="SPQ115" s="56"/>
      <c r="SPR115" s="57"/>
      <c r="SPS115" s="57"/>
      <c r="SPT115" s="58"/>
      <c r="SPU115" s="49"/>
      <c r="SPV115" s="50"/>
      <c r="SPW115" s="49"/>
      <c r="SPX115" s="109"/>
      <c r="SPY115" s="52"/>
      <c r="SPZ115" s="52"/>
      <c r="SQA115" s="55"/>
      <c r="SQB115" s="55"/>
      <c r="SQC115" s="55"/>
      <c r="SQD115" s="51"/>
      <c r="SQE115" s="51"/>
      <c r="SQF115" s="51"/>
      <c r="SQG115" s="56"/>
      <c r="SQH115" s="57"/>
      <c r="SQI115" s="57"/>
      <c r="SQJ115" s="58"/>
      <c r="SQK115" s="49"/>
      <c r="SQL115" s="50"/>
      <c r="SQM115" s="49"/>
      <c r="SQN115" s="109"/>
      <c r="SQO115" s="52"/>
      <c r="SQP115" s="52"/>
      <c r="SQQ115" s="55"/>
      <c r="SQR115" s="55"/>
      <c r="SQS115" s="55"/>
      <c r="SQT115" s="51"/>
      <c r="SQU115" s="51"/>
      <c r="SQV115" s="51"/>
      <c r="SQW115" s="56"/>
      <c r="SQX115" s="57"/>
      <c r="SQY115" s="57"/>
      <c r="SQZ115" s="58"/>
      <c r="SRA115" s="49"/>
      <c r="SRB115" s="50"/>
      <c r="SRC115" s="49"/>
      <c r="SRD115" s="109"/>
      <c r="SRE115" s="52"/>
      <c r="SRF115" s="52"/>
      <c r="SRG115" s="55"/>
      <c r="SRH115" s="55"/>
      <c r="SRI115" s="55"/>
      <c r="SRJ115" s="51"/>
      <c r="SRK115" s="51"/>
      <c r="SRL115" s="51"/>
      <c r="SRM115" s="56"/>
      <c r="SRN115" s="57"/>
      <c r="SRO115" s="57"/>
      <c r="SRP115" s="58"/>
      <c r="SRQ115" s="49"/>
      <c r="SRR115" s="50"/>
      <c r="SRS115" s="49"/>
      <c r="SRT115" s="109"/>
      <c r="SRU115" s="52"/>
      <c r="SRV115" s="52"/>
      <c r="SRW115" s="55"/>
      <c r="SRX115" s="55"/>
      <c r="SRY115" s="55"/>
      <c r="SRZ115" s="51"/>
      <c r="SSA115" s="51"/>
      <c r="SSB115" s="51"/>
      <c r="SSC115" s="56"/>
      <c r="SSD115" s="57"/>
      <c r="SSE115" s="57"/>
      <c r="SSF115" s="58"/>
      <c r="SSG115" s="49"/>
      <c r="SSH115" s="50"/>
      <c r="SSI115" s="49"/>
      <c r="SSJ115" s="109"/>
      <c r="SSK115" s="52"/>
      <c r="SSL115" s="52"/>
      <c r="SSM115" s="55"/>
      <c r="SSN115" s="55"/>
      <c r="SSO115" s="55"/>
      <c r="SSP115" s="51"/>
      <c r="SSQ115" s="51"/>
      <c r="SSR115" s="51"/>
      <c r="SSS115" s="56"/>
      <c r="SST115" s="57"/>
      <c r="SSU115" s="57"/>
      <c r="SSV115" s="58"/>
      <c r="SSW115" s="49"/>
      <c r="SSX115" s="50"/>
      <c r="SSY115" s="49"/>
      <c r="SSZ115" s="109"/>
      <c r="STA115" s="52"/>
      <c r="STB115" s="52"/>
      <c r="STC115" s="55"/>
      <c r="STD115" s="55"/>
      <c r="STE115" s="55"/>
      <c r="STF115" s="51"/>
      <c r="STG115" s="51"/>
      <c r="STH115" s="51"/>
      <c r="STI115" s="56"/>
      <c r="STJ115" s="57"/>
      <c r="STK115" s="57"/>
      <c r="STL115" s="58"/>
      <c r="STM115" s="49"/>
      <c r="STN115" s="50"/>
      <c r="STO115" s="49"/>
      <c r="STP115" s="109"/>
      <c r="STQ115" s="52"/>
      <c r="STR115" s="52"/>
      <c r="STS115" s="55"/>
      <c r="STT115" s="55"/>
      <c r="STU115" s="55"/>
      <c r="STV115" s="51"/>
      <c r="STW115" s="51"/>
      <c r="STX115" s="51"/>
      <c r="STY115" s="56"/>
      <c r="STZ115" s="57"/>
      <c r="SUA115" s="57"/>
      <c r="SUB115" s="58"/>
      <c r="SUC115" s="49"/>
      <c r="SUD115" s="50"/>
      <c r="SUE115" s="49"/>
      <c r="SUF115" s="109"/>
      <c r="SUG115" s="52"/>
      <c r="SUH115" s="52"/>
      <c r="SUI115" s="55"/>
      <c r="SUJ115" s="55"/>
      <c r="SUK115" s="55"/>
      <c r="SUL115" s="51"/>
      <c r="SUM115" s="51"/>
      <c r="SUN115" s="51"/>
      <c r="SUO115" s="56"/>
      <c r="SUP115" s="57"/>
      <c r="SUQ115" s="57"/>
      <c r="SUR115" s="58"/>
      <c r="SUS115" s="49"/>
      <c r="SUT115" s="50"/>
      <c r="SUU115" s="49"/>
      <c r="SUV115" s="109"/>
      <c r="SUW115" s="52"/>
      <c r="SUX115" s="52"/>
      <c r="SUY115" s="55"/>
      <c r="SUZ115" s="55"/>
      <c r="SVA115" s="55"/>
      <c r="SVB115" s="51"/>
      <c r="SVC115" s="51"/>
      <c r="SVD115" s="51"/>
      <c r="SVE115" s="56"/>
      <c r="SVF115" s="57"/>
      <c r="SVG115" s="57"/>
      <c r="SVH115" s="58"/>
      <c r="SVI115" s="49"/>
      <c r="SVJ115" s="50"/>
      <c r="SVK115" s="49"/>
      <c r="SVL115" s="109"/>
      <c r="SVM115" s="52"/>
      <c r="SVN115" s="52"/>
      <c r="SVO115" s="55"/>
      <c r="SVP115" s="55"/>
      <c r="SVQ115" s="55"/>
      <c r="SVR115" s="51"/>
      <c r="SVS115" s="51"/>
      <c r="SVT115" s="51"/>
      <c r="SVU115" s="56"/>
      <c r="SVV115" s="57"/>
      <c r="SVW115" s="57"/>
      <c r="SVX115" s="58"/>
      <c r="SVY115" s="49"/>
      <c r="SVZ115" s="50"/>
      <c r="SWA115" s="49"/>
      <c r="SWB115" s="109"/>
      <c r="SWC115" s="52"/>
      <c r="SWD115" s="52"/>
      <c r="SWE115" s="55"/>
      <c r="SWF115" s="55"/>
      <c r="SWG115" s="55"/>
      <c r="SWH115" s="51"/>
      <c r="SWI115" s="51"/>
      <c r="SWJ115" s="51"/>
      <c r="SWK115" s="56"/>
      <c r="SWL115" s="57"/>
      <c r="SWM115" s="57"/>
      <c r="SWN115" s="58"/>
      <c r="SWO115" s="49"/>
      <c r="SWP115" s="50"/>
      <c r="SWQ115" s="49"/>
      <c r="SWR115" s="109"/>
      <c r="SWS115" s="52"/>
      <c r="SWT115" s="52"/>
      <c r="SWU115" s="55"/>
      <c r="SWV115" s="55"/>
      <c r="SWW115" s="55"/>
      <c r="SWX115" s="51"/>
      <c r="SWY115" s="51"/>
      <c r="SWZ115" s="51"/>
      <c r="SXA115" s="56"/>
      <c r="SXB115" s="57"/>
      <c r="SXC115" s="57"/>
      <c r="SXD115" s="58"/>
      <c r="SXE115" s="49"/>
      <c r="SXF115" s="50"/>
      <c r="SXG115" s="49"/>
      <c r="SXH115" s="109"/>
      <c r="SXI115" s="52"/>
      <c r="SXJ115" s="52"/>
      <c r="SXK115" s="55"/>
      <c r="SXL115" s="55"/>
      <c r="SXM115" s="55"/>
      <c r="SXN115" s="51"/>
      <c r="SXO115" s="51"/>
      <c r="SXP115" s="51"/>
      <c r="SXQ115" s="56"/>
      <c r="SXR115" s="57"/>
      <c r="SXS115" s="57"/>
      <c r="SXT115" s="58"/>
      <c r="SXU115" s="49"/>
      <c r="SXV115" s="50"/>
      <c r="SXW115" s="49"/>
      <c r="SXX115" s="109"/>
      <c r="SXY115" s="52"/>
      <c r="SXZ115" s="52"/>
      <c r="SYA115" s="55"/>
      <c r="SYB115" s="55"/>
      <c r="SYC115" s="55"/>
      <c r="SYD115" s="51"/>
      <c r="SYE115" s="51"/>
      <c r="SYF115" s="51"/>
      <c r="SYG115" s="56"/>
      <c r="SYH115" s="57"/>
      <c r="SYI115" s="57"/>
      <c r="SYJ115" s="58"/>
      <c r="SYK115" s="49"/>
      <c r="SYL115" s="50"/>
      <c r="SYM115" s="49"/>
      <c r="SYN115" s="109"/>
      <c r="SYO115" s="52"/>
      <c r="SYP115" s="52"/>
      <c r="SYQ115" s="55"/>
      <c r="SYR115" s="55"/>
      <c r="SYS115" s="55"/>
      <c r="SYT115" s="51"/>
      <c r="SYU115" s="51"/>
      <c r="SYV115" s="51"/>
      <c r="SYW115" s="56"/>
      <c r="SYX115" s="57"/>
      <c r="SYY115" s="57"/>
      <c r="SYZ115" s="58"/>
      <c r="SZA115" s="49"/>
      <c r="SZB115" s="50"/>
      <c r="SZC115" s="49"/>
      <c r="SZD115" s="109"/>
      <c r="SZE115" s="52"/>
      <c r="SZF115" s="52"/>
      <c r="SZG115" s="55"/>
      <c r="SZH115" s="55"/>
      <c r="SZI115" s="55"/>
      <c r="SZJ115" s="51"/>
      <c r="SZK115" s="51"/>
      <c r="SZL115" s="51"/>
      <c r="SZM115" s="56"/>
      <c r="SZN115" s="57"/>
      <c r="SZO115" s="57"/>
      <c r="SZP115" s="58"/>
      <c r="SZQ115" s="49"/>
      <c r="SZR115" s="50"/>
      <c r="SZS115" s="49"/>
      <c r="SZT115" s="109"/>
      <c r="SZU115" s="52"/>
      <c r="SZV115" s="52"/>
      <c r="SZW115" s="55"/>
      <c r="SZX115" s="55"/>
      <c r="SZY115" s="55"/>
      <c r="SZZ115" s="51"/>
      <c r="TAA115" s="51"/>
      <c r="TAB115" s="51"/>
      <c r="TAC115" s="56"/>
      <c r="TAD115" s="57"/>
      <c r="TAE115" s="57"/>
      <c r="TAF115" s="58"/>
      <c r="TAG115" s="49"/>
      <c r="TAH115" s="50"/>
      <c r="TAI115" s="49"/>
      <c r="TAJ115" s="109"/>
      <c r="TAK115" s="52"/>
      <c r="TAL115" s="52"/>
      <c r="TAM115" s="55"/>
      <c r="TAN115" s="55"/>
      <c r="TAO115" s="55"/>
      <c r="TAP115" s="51"/>
      <c r="TAQ115" s="51"/>
      <c r="TAR115" s="51"/>
      <c r="TAS115" s="56"/>
      <c r="TAT115" s="57"/>
      <c r="TAU115" s="57"/>
      <c r="TAV115" s="58"/>
      <c r="TAW115" s="49"/>
      <c r="TAX115" s="50"/>
      <c r="TAY115" s="49"/>
      <c r="TAZ115" s="109"/>
      <c r="TBA115" s="52"/>
      <c r="TBB115" s="52"/>
      <c r="TBC115" s="55"/>
      <c r="TBD115" s="55"/>
      <c r="TBE115" s="55"/>
      <c r="TBF115" s="51"/>
      <c r="TBG115" s="51"/>
      <c r="TBH115" s="51"/>
      <c r="TBI115" s="56"/>
      <c r="TBJ115" s="57"/>
      <c r="TBK115" s="57"/>
      <c r="TBL115" s="58"/>
      <c r="TBM115" s="49"/>
      <c r="TBN115" s="50"/>
      <c r="TBO115" s="49"/>
      <c r="TBP115" s="109"/>
      <c r="TBQ115" s="52"/>
      <c r="TBR115" s="52"/>
      <c r="TBS115" s="55"/>
      <c r="TBT115" s="55"/>
      <c r="TBU115" s="55"/>
      <c r="TBV115" s="51"/>
      <c r="TBW115" s="51"/>
      <c r="TBX115" s="51"/>
      <c r="TBY115" s="56"/>
      <c r="TBZ115" s="57"/>
      <c r="TCA115" s="57"/>
      <c r="TCB115" s="58"/>
      <c r="TCC115" s="49"/>
      <c r="TCD115" s="50"/>
      <c r="TCE115" s="49"/>
      <c r="TCF115" s="109"/>
      <c r="TCG115" s="52"/>
      <c r="TCH115" s="52"/>
      <c r="TCI115" s="55"/>
      <c r="TCJ115" s="55"/>
      <c r="TCK115" s="55"/>
      <c r="TCL115" s="51"/>
      <c r="TCM115" s="51"/>
      <c r="TCN115" s="51"/>
      <c r="TCO115" s="56"/>
      <c r="TCP115" s="57"/>
      <c r="TCQ115" s="57"/>
      <c r="TCR115" s="58"/>
      <c r="TCS115" s="49"/>
      <c r="TCT115" s="50"/>
      <c r="TCU115" s="49"/>
      <c r="TCV115" s="109"/>
      <c r="TCW115" s="52"/>
      <c r="TCX115" s="52"/>
      <c r="TCY115" s="55"/>
      <c r="TCZ115" s="55"/>
      <c r="TDA115" s="55"/>
      <c r="TDB115" s="51"/>
      <c r="TDC115" s="51"/>
      <c r="TDD115" s="51"/>
      <c r="TDE115" s="56"/>
      <c r="TDF115" s="57"/>
      <c r="TDG115" s="57"/>
      <c r="TDH115" s="58"/>
      <c r="TDI115" s="49"/>
      <c r="TDJ115" s="50"/>
      <c r="TDK115" s="49"/>
      <c r="TDL115" s="109"/>
      <c r="TDM115" s="52"/>
      <c r="TDN115" s="52"/>
      <c r="TDO115" s="55"/>
      <c r="TDP115" s="55"/>
      <c r="TDQ115" s="55"/>
      <c r="TDR115" s="51"/>
      <c r="TDS115" s="51"/>
      <c r="TDT115" s="51"/>
      <c r="TDU115" s="56"/>
      <c r="TDV115" s="57"/>
      <c r="TDW115" s="57"/>
      <c r="TDX115" s="58"/>
      <c r="TDY115" s="49"/>
      <c r="TDZ115" s="50"/>
      <c r="TEA115" s="49"/>
      <c r="TEB115" s="109"/>
      <c r="TEC115" s="52"/>
      <c r="TED115" s="52"/>
      <c r="TEE115" s="55"/>
      <c r="TEF115" s="55"/>
      <c r="TEG115" s="55"/>
      <c r="TEH115" s="51"/>
      <c r="TEI115" s="51"/>
      <c r="TEJ115" s="51"/>
      <c r="TEK115" s="56"/>
      <c r="TEL115" s="57"/>
      <c r="TEM115" s="57"/>
      <c r="TEN115" s="58"/>
      <c r="TEO115" s="49"/>
      <c r="TEP115" s="50"/>
      <c r="TEQ115" s="49"/>
      <c r="TER115" s="109"/>
      <c r="TES115" s="52"/>
      <c r="TET115" s="52"/>
      <c r="TEU115" s="55"/>
      <c r="TEV115" s="55"/>
      <c r="TEW115" s="55"/>
      <c r="TEX115" s="51"/>
      <c r="TEY115" s="51"/>
      <c r="TEZ115" s="51"/>
      <c r="TFA115" s="56"/>
      <c r="TFB115" s="57"/>
      <c r="TFC115" s="57"/>
      <c r="TFD115" s="58"/>
      <c r="TFE115" s="49"/>
      <c r="TFF115" s="50"/>
      <c r="TFG115" s="49"/>
      <c r="TFH115" s="109"/>
      <c r="TFI115" s="52"/>
      <c r="TFJ115" s="52"/>
      <c r="TFK115" s="55"/>
      <c r="TFL115" s="55"/>
      <c r="TFM115" s="55"/>
      <c r="TFN115" s="51"/>
      <c r="TFO115" s="51"/>
      <c r="TFP115" s="51"/>
      <c r="TFQ115" s="56"/>
      <c r="TFR115" s="57"/>
      <c r="TFS115" s="57"/>
      <c r="TFT115" s="58"/>
      <c r="TFU115" s="49"/>
      <c r="TFV115" s="50"/>
      <c r="TFW115" s="49"/>
      <c r="TFX115" s="109"/>
      <c r="TFY115" s="52"/>
      <c r="TFZ115" s="52"/>
      <c r="TGA115" s="55"/>
      <c r="TGB115" s="55"/>
      <c r="TGC115" s="55"/>
      <c r="TGD115" s="51"/>
      <c r="TGE115" s="51"/>
      <c r="TGF115" s="51"/>
      <c r="TGG115" s="56"/>
      <c r="TGH115" s="57"/>
      <c r="TGI115" s="57"/>
      <c r="TGJ115" s="58"/>
      <c r="TGK115" s="49"/>
      <c r="TGL115" s="50"/>
      <c r="TGM115" s="49"/>
      <c r="TGN115" s="109"/>
      <c r="TGO115" s="52"/>
      <c r="TGP115" s="52"/>
      <c r="TGQ115" s="55"/>
      <c r="TGR115" s="55"/>
      <c r="TGS115" s="55"/>
      <c r="TGT115" s="51"/>
      <c r="TGU115" s="51"/>
      <c r="TGV115" s="51"/>
      <c r="TGW115" s="56"/>
      <c r="TGX115" s="57"/>
      <c r="TGY115" s="57"/>
      <c r="TGZ115" s="58"/>
      <c r="THA115" s="49"/>
      <c r="THB115" s="50"/>
      <c r="THC115" s="49"/>
      <c r="THD115" s="109"/>
      <c r="THE115" s="52"/>
      <c r="THF115" s="52"/>
      <c r="THG115" s="55"/>
      <c r="THH115" s="55"/>
      <c r="THI115" s="55"/>
      <c r="THJ115" s="51"/>
      <c r="THK115" s="51"/>
      <c r="THL115" s="51"/>
      <c r="THM115" s="56"/>
      <c r="THN115" s="57"/>
      <c r="THO115" s="57"/>
      <c r="THP115" s="58"/>
      <c r="THQ115" s="49"/>
      <c r="THR115" s="50"/>
      <c r="THS115" s="49"/>
      <c r="THT115" s="109"/>
      <c r="THU115" s="52"/>
      <c r="THV115" s="52"/>
      <c r="THW115" s="55"/>
      <c r="THX115" s="55"/>
      <c r="THY115" s="55"/>
      <c r="THZ115" s="51"/>
      <c r="TIA115" s="51"/>
      <c r="TIB115" s="51"/>
      <c r="TIC115" s="56"/>
      <c r="TID115" s="57"/>
      <c r="TIE115" s="57"/>
      <c r="TIF115" s="58"/>
      <c r="TIG115" s="49"/>
      <c r="TIH115" s="50"/>
      <c r="TII115" s="49"/>
      <c r="TIJ115" s="109"/>
      <c r="TIK115" s="52"/>
      <c r="TIL115" s="52"/>
      <c r="TIM115" s="55"/>
      <c r="TIN115" s="55"/>
      <c r="TIO115" s="55"/>
      <c r="TIP115" s="51"/>
      <c r="TIQ115" s="51"/>
      <c r="TIR115" s="51"/>
      <c r="TIS115" s="56"/>
      <c r="TIT115" s="57"/>
      <c r="TIU115" s="57"/>
      <c r="TIV115" s="58"/>
      <c r="TIW115" s="49"/>
      <c r="TIX115" s="50"/>
      <c r="TIY115" s="49"/>
      <c r="TIZ115" s="109"/>
      <c r="TJA115" s="52"/>
      <c r="TJB115" s="52"/>
      <c r="TJC115" s="55"/>
      <c r="TJD115" s="55"/>
      <c r="TJE115" s="55"/>
      <c r="TJF115" s="51"/>
      <c r="TJG115" s="51"/>
      <c r="TJH115" s="51"/>
      <c r="TJI115" s="56"/>
      <c r="TJJ115" s="57"/>
      <c r="TJK115" s="57"/>
      <c r="TJL115" s="58"/>
      <c r="TJM115" s="49"/>
      <c r="TJN115" s="50"/>
      <c r="TJO115" s="49"/>
      <c r="TJP115" s="109"/>
      <c r="TJQ115" s="52"/>
      <c r="TJR115" s="52"/>
      <c r="TJS115" s="55"/>
      <c r="TJT115" s="55"/>
      <c r="TJU115" s="55"/>
      <c r="TJV115" s="51"/>
      <c r="TJW115" s="51"/>
      <c r="TJX115" s="51"/>
      <c r="TJY115" s="56"/>
      <c r="TJZ115" s="57"/>
      <c r="TKA115" s="57"/>
      <c r="TKB115" s="58"/>
      <c r="TKC115" s="49"/>
      <c r="TKD115" s="50"/>
      <c r="TKE115" s="49"/>
      <c r="TKF115" s="109"/>
      <c r="TKG115" s="52"/>
      <c r="TKH115" s="52"/>
      <c r="TKI115" s="55"/>
      <c r="TKJ115" s="55"/>
      <c r="TKK115" s="55"/>
      <c r="TKL115" s="51"/>
      <c r="TKM115" s="51"/>
      <c r="TKN115" s="51"/>
      <c r="TKO115" s="56"/>
      <c r="TKP115" s="57"/>
      <c r="TKQ115" s="57"/>
      <c r="TKR115" s="58"/>
      <c r="TKS115" s="49"/>
      <c r="TKT115" s="50"/>
      <c r="TKU115" s="49"/>
      <c r="TKV115" s="109"/>
      <c r="TKW115" s="52"/>
      <c r="TKX115" s="52"/>
      <c r="TKY115" s="55"/>
      <c r="TKZ115" s="55"/>
      <c r="TLA115" s="55"/>
      <c r="TLB115" s="51"/>
      <c r="TLC115" s="51"/>
      <c r="TLD115" s="51"/>
      <c r="TLE115" s="56"/>
      <c r="TLF115" s="57"/>
      <c r="TLG115" s="57"/>
      <c r="TLH115" s="58"/>
      <c r="TLI115" s="49"/>
      <c r="TLJ115" s="50"/>
      <c r="TLK115" s="49"/>
      <c r="TLL115" s="109"/>
      <c r="TLM115" s="52"/>
      <c r="TLN115" s="52"/>
      <c r="TLO115" s="55"/>
      <c r="TLP115" s="55"/>
      <c r="TLQ115" s="55"/>
      <c r="TLR115" s="51"/>
      <c r="TLS115" s="51"/>
      <c r="TLT115" s="51"/>
      <c r="TLU115" s="56"/>
      <c r="TLV115" s="57"/>
      <c r="TLW115" s="57"/>
      <c r="TLX115" s="58"/>
      <c r="TLY115" s="49"/>
      <c r="TLZ115" s="50"/>
      <c r="TMA115" s="49"/>
      <c r="TMB115" s="109"/>
      <c r="TMC115" s="52"/>
      <c r="TMD115" s="52"/>
      <c r="TME115" s="55"/>
      <c r="TMF115" s="55"/>
      <c r="TMG115" s="55"/>
      <c r="TMH115" s="51"/>
      <c r="TMI115" s="51"/>
      <c r="TMJ115" s="51"/>
      <c r="TMK115" s="56"/>
      <c r="TML115" s="57"/>
      <c r="TMM115" s="57"/>
      <c r="TMN115" s="58"/>
      <c r="TMO115" s="49"/>
      <c r="TMP115" s="50"/>
      <c r="TMQ115" s="49"/>
      <c r="TMR115" s="109"/>
      <c r="TMS115" s="52"/>
      <c r="TMT115" s="52"/>
      <c r="TMU115" s="55"/>
      <c r="TMV115" s="55"/>
      <c r="TMW115" s="55"/>
      <c r="TMX115" s="51"/>
      <c r="TMY115" s="51"/>
      <c r="TMZ115" s="51"/>
      <c r="TNA115" s="56"/>
      <c r="TNB115" s="57"/>
      <c r="TNC115" s="57"/>
      <c r="TND115" s="58"/>
      <c r="TNE115" s="49"/>
      <c r="TNF115" s="50"/>
      <c r="TNG115" s="49"/>
      <c r="TNH115" s="109"/>
      <c r="TNI115" s="52"/>
      <c r="TNJ115" s="52"/>
      <c r="TNK115" s="55"/>
      <c r="TNL115" s="55"/>
      <c r="TNM115" s="55"/>
      <c r="TNN115" s="51"/>
      <c r="TNO115" s="51"/>
      <c r="TNP115" s="51"/>
      <c r="TNQ115" s="56"/>
      <c r="TNR115" s="57"/>
      <c r="TNS115" s="57"/>
      <c r="TNT115" s="58"/>
      <c r="TNU115" s="49"/>
      <c r="TNV115" s="50"/>
      <c r="TNW115" s="49"/>
      <c r="TNX115" s="109"/>
      <c r="TNY115" s="52"/>
      <c r="TNZ115" s="52"/>
      <c r="TOA115" s="55"/>
      <c r="TOB115" s="55"/>
      <c r="TOC115" s="55"/>
      <c r="TOD115" s="51"/>
      <c r="TOE115" s="51"/>
      <c r="TOF115" s="51"/>
      <c r="TOG115" s="56"/>
      <c r="TOH115" s="57"/>
      <c r="TOI115" s="57"/>
      <c r="TOJ115" s="58"/>
      <c r="TOK115" s="49"/>
      <c r="TOL115" s="50"/>
      <c r="TOM115" s="49"/>
      <c r="TON115" s="109"/>
      <c r="TOO115" s="52"/>
      <c r="TOP115" s="52"/>
      <c r="TOQ115" s="55"/>
      <c r="TOR115" s="55"/>
      <c r="TOS115" s="55"/>
      <c r="TOT115" s="51"/>
      <c r="TOU115" s="51"/>
      <c r="TOV115" s="51"/>
      <c r="TOW115" s="56"/>
      <c r="TOX115" s="57"/>
      <c r="TOY115" s="57"/>
      <c r="TOZ115" s="58"/>
      <c r="TPA115" s="49"/>
      <c r="TPB115" s="50"/>
      <c r="TPC115" s="49"/>
      <c r="TPD115" s="109"/>
      <c r="TPE115" s="52"/>
      <c r="TPF115" s="52"/>
      <c r="TPG115" s="55"/>
      <c r="TPH115" s="55"/>
      <c r="TPI115" s="55"/>
      <c r="TPJ115" s="51"/>
      <c r="TPK115" s="51"/>
      <c r="TPL115" s="51"/>
      <c r="TPM115" s="56"/>
      <c r="TPN115" s="57"/>
      <c r="TPO115" s="57"/>
      <c r="TPP115" s="58"/>
      <c r="TPQ115" s="49"/>
      <c r="TPR115" s="50"/>
      <c r="TPS115" s="49"/>
      <c r="TPT115" s="109"/>
      <c r="TPU115" s="52"/>
      <c r="TPV115" s="52"/>
      <c r="TPW115" s="55"/>
      <c r="TPX115" s="55"/>
      <c r="TPY115" s="55"/>
      <c r="TPZ115" s="51"/>
      <c r="TQA115" s="51"/>
      <c r="TQB115" s="51"/>
      <c r="TQC115" s="56"/>
      <c r="TQD115" s="57"/>
      <c r="TQE115" s="57"/>
      <c r="TQF115" s="58"/>
      <c r="TQG115" s="49"/>
      <c r="TQH115" s="50"/>
      <c r="TQI115" s="49"/>
      <c r="TQJ115" s="109"/>
      <c r="TQK115" s="52"/>
      <c r="TQL115" s="52"/>
      <c r="TQM115" s="55"/>
      <c r="TQN115" s="55"/>
      <c r="TQO115" s="55"/>
      <c r="TQP115" s="51"/>
      <c r="TQQ115" s="51"/>
      <c r="TQR115" s="51"/>
      <c r="TQS115" s="56"/>
      <c r="TQT115" s="57"/>
      <c r="TQU115" s="57"/>
      <c r="TQV115" s="58"/>
      <c r="TQW115" s="49"/>
      <c r="TQX115" s="50"/>
      <c r="TQY115" s="49"/>
      <c r="TQZ115" s="109"/>
      <c r="TRA115" s="52"/>
      <c r="TRB115" s="52"/>
      <c r="TRC115" s="55"/>
      <c r="TRD115" s="55"/>
      <c r="TRE115" s="55"/>
      <c r="TRF115" s="51"/>
      <c r="TRG115" s="51"/>
      <c r="TRH115" s="51"/>
      <c r="TRI115" s="56"/>
      <c r="TRJ115" s="57"/>
      <c r="TRK115" s="57"/>
      <c r="TRL115" s="58"/>
      <c r="TRM115" s="49"/>
      <c r="TRN115" s="50"/>
      <c r="TRO115" s="49"/>
      <c r="TRP115" s="109"/>
      <c r="TRQ115" s="52"/>
      <c r="TRR115" s="52"/>
      <c r="TRS115" s="55"/>
      <c r="TRT115" s="55"/>
      <c r="TRU115" s="55"/>
      <c r="TRV115" s="51"/>
      <c r="TRW115" s="51"/>
      <c r="TRX115" s="51"/>
      <c r="TRY115" s="56"/>
      <c r="TRZ115" s="57"/>
      <c r="TSA115" s="57"/>
      <c r="TSB115" s="58"/>
      <c r="TSC115" s="49"/>
      <c r="TSD115" s="50"/>
      <c r="TSE115" s="49"/>
      <c r="TSF115" s="109"/>
      <c r="TSG115" s="52"/>
      <c r="TSH115" s="52"/>
      <c r="TSI115" s="55"/>
      <c r="TSJ115" s="55"/>
      <c r="TSK115" s="55"/>
      <c r="TSL115" s="51"/>
      <c r="TSM115" s="51"/>
      <c r="TSN115" s="51"/>
      <c r="TSO115" s="56"/>
      <c r="TSP115" s="57"/>
      <c r="TSQ115" s="57"/>
      <c r="TSR115" s="58"/>
      <c r="TSS115" s="49"/>
      <c r="TST115" s="50"/>
      <c r="TSU115" s="49"/>
      <c r="TSV115" s="109"/>
      <c r="TSW115" s="52"/>
      <c r="TSX115" s="52"/>
      <c r="TSY115" s="55"/>
      <c r="TSZ115" s="55"/>
      <c r="TTA115" s="55"/>
      <c r="TTB115" s="51"/>
      <c r="TTC115" s="51"/>
      <c r="TTD115" s="51"/>
      <c r="TTE115" s="56"/>
      <c r="TTF115" s="57"/>
      <c r="TTG115" s="57"/>
      <c r="TTH115" s="58"/>
      <c r="TTI115" s="49"/>
      <c r="TTJ115" s="50"/>
      <c r="TTK115" s="49"/>
      <c r="TTL115" s="109"/>
      <c r="TTM115" s="52"/>
      <c r="TTN115" s="52"/>
      <c r="TTO115" s="55"/>
      <c r="TTP115" s="55"/>
      <c r="TTQ115" s="55"/>
      <c r="TTR115" s="51"/>
      <c r="TTS115" s="51"/>
      <c r="TTT115" s="51"/>
      <c r="TTU115" s="56"/>
      <c r="TTV115" s="57"/>
      <c r="TTW115" s="57"/>
      <c r="TTX115" s="58"/>
      <c r="TTY115" s="49"/>
      <c r="TTZ115" s="50"/>
      <c r="TUA115" s="49"/>
      <c r="TUB115" s="109"/>
      <c r="TUC115" s="52"/>
      <c r="TUD115" s="52"/>
      <c r="TUE115" s="55"/>
      <c r="TUF115" s="55"/>
      <c r="TUG115" s="55"/>
      <c r="TUH115" s="51"/>
      <c r="TUI115" s="51"/>
      <c r="TUJ115" s="51"/>
      <c r="TUK115" s="56"/>
      <c r="TUL115" s="57"/>
      <c r="TUM115" s="57"/>
      <c r="TUN115" s="58"/>
      <c r="TUO115" s="49"/>
      <c r="TUP115" s="50"/>
      <c r="TUQ115" s="49"/>
      <c r="TUR115" s="109"/>
      <c r="TUS115" s="52"/>
      <c r="TUT115" s="52"/>
      <c r="TUU115" s="55"/>
      <c r="TUV115" s="55"/>
      <c r="TUW115" s="55"/>
      <c r="TUX115" s="51"/>
      <c r="TUY115" s="51"/>
      <c r="TUZ115" s="51"/>
      <c r="TVA115" s="56"/>
      <c r="TVB115" s="57"/>
      <c r="TVC115" s="57"/>
      <c r="TVD115" s="58"/>
      <c r="TVE115" s="49"/>
      <c r="TVF115" s="50"/>
      <c r="TVG115" s="49"/>
      <c r="TVH115" s="109"/>
      <c r="TVI115" s="52"/>
      <c r="TVJ115" s="52"/>
      <c r="TVK115" s="55"/>
      <c r="TVL115" s="55"/>
      <c r="TVM115" s="55"/>
      <c r="TVN115" s="51"/>
      <c r="TVO115" s="51"/>
      <c r="TVP115" s="51"/>
      <c r="TVQ115" s="56"/>
      <c r="TVR115" s="57"/>
      <c r="TVS115" s="57"/>
      <c r="TVT115" s="58"/>
      <c r="TVU115" s="49"/>
      <c r="TVV115" s="50"/>
      <c r="TVW115" s="49"/>
      <c r="TVX115" s="109"/>
      <c r="TVY115" s="52"/>
      <c r="TVZ115" s="52"/>
      <c r="TWA115" s="55"/>
      <c r="TWB115" s="55"/>
      <c r="TWC115" s="55"/>
      <c r="TWD115" s="51"/>
      <c r="TWE115" s="51"/>
      <c r="TWF115" s="51"/>
      <c r="TWG115" s="56"/>
      <c r="TWH115" s="57"/>
      <c r="TWI115" s="57"/>
      <c r="TWJ115" s="58"/>
      <c r="TWK115" s="49"/>
      <c r="TWL115" s="50"/>
      <c r="TWM115" s="49"/>
      <c r="TWN115" s="109"/>
      <c r="TWO115" s="52"/>
      <c r="TWP115" s="52"/>
      <c r="TWQ115" s="55"/>
      <c r="TWR115" s="55"/>
      <c r="TWS115" s="55"/>
      <c r="TWT115" s="51"/>
      <c r="TWU115" s="51"/>
      <c r="TWV115" s="51"/>
      <c r="TWW115" s="56"/>
      <c r="TWX115" s="57"/>
      <c r="TWY115" s="57"/>
      <c r="TWZ115" s="58"/>
      <c r="TXA115" s="49"/>
      <c r="TXB115" s="50"/>
      <c r="TXC115" s="49"/>
      <c r="TXD115" s="109"/>
      <c r="TXE115" s="52"/>
      <c r="TXF115" s="52"/>
      <c r="TXG115" s="55"/>
      <c r="TXH115" s="55"/>
      <c r="TXI115" s="55"/>
      <c r="TXJ115" s="51"/>
      <c r="TXK115" s="51"/>
      <c r="TXL115" s="51"/>
      <c r="TXM115" s="56"/>
      <c r="TXN115" s="57"/>
      <c r="TXO115" s="57"/>
      <c r="TXP115" s="58"/>
      <c r="TXQ115" s="49"/>
      <c r="TXR115" s="50"/>
      <c r="TXS115" s="49"/>
      <c r="TXT115" s="109"/>
      <c r="TXU115" s="52"/>
      <c r="TXV115" s="52"/>
      <c r="TXW115" s="55"/>
      <c r="TXX115" s="55"/>
      <c r="TXY115" s="55"/>
      <c r="TXZ115" s="51"/>
      <c r="TYA115" s="51"/>
      <c r="TYB115" s="51"/>
      <c r="TYC115" s="56"/>
      <c r="TYD115" s="57"/>
      <c r="TYE115" s="57"/>
      <c r="TYF115" s="58"/>
      <c r="TYG115" s="49"/>
      <c r="TYH115" s="50"/>
      <c r="TYI115" s="49"/>
      <c r="TYJ115" s="109"/>
      <c r="TYK115" s="52"/>
      <c r="TYL115" s="52"/>
      <c r="TYM115" s="55"/>
      <c r="TYN115" s="55"/>
      <c r="TYO115" s="55"/>
      <c r="TYP115" s="51"/>
      <c r="TYQ115" s="51"/>
      <c r="TYR115" s="51"/>
      <c r="TYS115" s="56"/>
      <c r="TYT115" s="57"/>
      <c r="TYU115" s="57"/>
      <c r="TYV115" s="58"/>
      <c r="TYW115" s="49"/>
      <c r="TYX115" s="50"/>
      <c r="TYY115" s="49"/>
      <c r="TYZ115" s="109"/>
      <c r="TZA115" s="52"/>
      <c r="TZB115" s="52"/>
      <c r="TZC115" s="55"/>
      <c r="TZD115" s="55"/>
      <c r="TZE115" s="55"/>
      <c r="TZF115" s="51"/>
      <c r="TZG115" s="51"/>
      <c r="TZH115" s="51"/>
      <c r="TZI115" s="56"/>
      <c r="TZJ115" s="57"/>
      <c r="TZK115" s="57"/>
      <c r="TZL115" s="58"/>
      <c r="TZM115" s="49"/>
      <c r="TZN115" s="50"/>
      <c r="TZO115" s="49"/>
      <c r="TZP115" s="109"/>
      <c r="TZQ115" s="52"/>
      <c r="TZR115" s="52"/>
      <c r="TZS115" s="55"/>
      <c r="TZT115" s="55"/>
      <c r="TZU115" s="55"/>
      <c r="TZV115" s="51"/>
      <c r="TZW115" s="51"/>
      <c r="TZX115" s="51"/>
      <c r="TZY115" s="56"/>
      <c r="TZZ115" s="57"/>
      <c r="UAA115" s="57"/>
      <c r="UAB115" s="58"/>
      <c r="UAC115" s="49"/>
      <c r="UAD115" s="50"/>
      <c r="UAE115" s="49"/>
      <c r="UAF115" s="109"/>
      <c r="UAG115" s="52"/>
      <c r="UAH115" s="52"/>
      <c r="UAI115" s="55"/>
      <c r="UAJ115" s="55"/>
      <c r="UAK115" s="55"/>
      <c r="UAL115" s="51"/>
      <c r="UAM115" s="51"/>
      <c r="UAN115" s="51"/>
      <c r="UAO115" s="56"/>
      <c r="UAP115" s="57"/>
      <c r="UAQ115" s="57"/>
      <c r="UAR115" s="58"/>
      <c r="UAS115" s="49"/>
      <c r="UAT115" s="50"/>
      <c r="UAU115" s="49"/>
      <c r="UAV115" s="109"/>
      <c r="UAW115" s="52"/>
      <c r="UAX115" s="52"/>
      <c r="UAY115" s="55"/>
      <c r="UAZ115" s="55"/>
      <c r="UBA115" s="55"/>
      <c r="UBB115" s="51"/>
      <c r="UBC115" s="51"/>
      <c r="UBD115" s="51"/>
      <c r="UBE115" s="56"/>
      <c r="UBF115" s="57"/>
      <c r="UBG115" s="57"/>
      <c r="UBH115" s="58"/>
      <c r="UBI115" s="49"/>
      <c r="UBJ115" s="50"/>
      <c r="UBK115" s="49"/>
      <c r="UBL115" s="109"/>
      <c r="UBM115" s="52"/>
      <c r="UBN115" s="52"/>
      <c r="UBO115" s="55"/>
      <c r="UBP115" s="55"/>
      <c r="UBQ115" s="55"/>
      <c r="UBR115" s="51"/>
      <c r="UBS115" s="51"/>
      <c r="UBT115" s="51"/>
      <c r="UBU115" s="56"/>
      <c r="UBV115" s="57"/>
      <c r="UBW115" s="57"/>
      <c r="UBX115" s="58"/>
      <c r="UBY115" s="49"/>
      <c r="UBZ115" s="50"/>
      <c r="UCA115" s="49"/>
      <c r="UCB115" s="109"/>
      <c r="UCC115" s="52"/>
      <c r="UCD115" s="52"/>
      <c r="UCE115" s="55"/>
      <c r="UCF115" s="55"/>
      <c r="UCG115" s="55"/>
      <c r="UCH115" s="51"/>
      <c r="UCI115" s="51"/>
      <c r="UCJ115" s="51"/>
      <c r="UCK115" s="56"/>
      <c r="UCL115" s="57"/>
      <c r="UCM115" s="57"/>
      <c r="UCN115" s="58"/>
      <c r="UCO115" s="49"/>
      <c r="UCP115" s="50"/>
      <c r="UCQ115" s="49"/>
      <c r="UCR115" s="109"/>
      <c r="UCS115" s="52"/>
      <c r="UCT115" s="52"/>
      <c r="UCU115" s="55"/>
      <c r="UCV115" s="55"/>
      <c r="UCW115" s="55"/>
      <c r="UCX115" s="51"/>
      <c r="UCY115" s="51"/>
      <c r="UCZ115" s="51"/>
      <c r="UDA115" s="56"/>
      <c r="UDB115" s="57"/>
      <c r="UDC115" s="57"/>
      <c r="UDD115" s="58"/>
      <c r="UDE115" s="49"/>
      <c r="UDF115" s="50"/>
      <c r="UDG115" s="49"/>
      <c r="UDH115" s="109"/>
      <c r="UDI115" s="52"/>
      <c r="UDJ115" s="52"/>
      <c r="UDK115" s="55"/>
      <c r="UDL115" s="55"/>
      <c r="UDM115" s="55"/>
      <c r="UDN115" s="51"/>
      <c r="UDO115" s="51"/>
      <c r="UDP115" s="51"/>
      <c r="UDQ115" s="56"/>
      <c r="UDR115" s="57"/>
      <c r="UDS115" s="57"/>
      <c r="UDT115" s="58"/>
      <c r="UDU115" s="49"/>
      <c r="UDV115" s="50"/>
      <c r="UDW115" s="49"/>
      <c r="UDX115" s="109"/>
      <c r="UDY115" s="52"/>
      <c r="UDZ115" s="52"/>
      <c r="UEA115" s="55"/>
      <c r="UEB115" s="55"/>
      <c r="UEC115" s="55"/>
      <c r="UED115" s="51"/>
      <c r="UEE115" s="51"/>
      <c r="UEF115" s="51"/>
      <c r="UEG115" s="56"/>
      <c r="UEH115" s="57"/>
      <c r="UEI115" s="57"/>
      <c r="UEJ115" s="58"/>
      <c r="UEK115" s="49"/>
      <c r="UEL115" s="50"/>
      <c r="UEM115" s="49"/>
      <c r="UEN115" s="109"/>
      <c r="UEO115" s="52"/>
      <c r="UEP115" s="52"/>
      <c r="UEQ115" s="55"/>
      <c r="UER115" s="55"/>
      <c r="UES115" s="55"/>
      <c r="UET115" s="51"/>
      <c r="UEU115" s="51"/>
      <c r="UEV115" s="51"/>
      <c r="UEW115" s="56"/>
      <c r="UEX115" s="57"/>
      <c r="UEY115" s="57"/>
      <c r="UEZ115" s="58"/>
      <c r="UFA115" s="49"/>
      <c r="UFB115" s="50"/>
      <c r="UFC115" s="49"/>
      <c r="UFD115" s="109"/>
      <c r="UFE115" s="52"/>
      <c r="UFF115" s="52"/>
      <c r="UFG115" s="55"/>
      <c r="UFH115" s="55"/>
      <c r="UFI115" s="55"/>
      <c r="UFJ115" s="51"/>
      <c r="UFK115" s="51"/>
      <c r="UFL115" s="51"/>
      <c r="UFM115" s="56"/>
      <c r="UFN115" s="57"/>
      <c r="UFO115" s="57"/>
      <c r="UFP115" s="58"/>
      <c r="UFQ115" s="49"/>
      <c r="UFR115" s="50"/>
      <c r="UFS115" s="49"/>
      <c r="UFT115" s="109"/>
      <c r="UFU115" s="52"/>
      <c r="UFV115" s="52"/>
      <c r="UFW115" s="55"/>
      <c r="UFX115" s="55"/>
      <c r="UFY115" s="55"/>
      <c r="UFZ115" s="51"/>
      <c r="UGA115" s="51"/>
      <c r="UGB115" s="51"/>
      <c r="UGC115" s="56"/>
      <c r="UGD115" s="57"/>
      <c r="UGE115" s="57"/>
      <c r="UGF115" s="58"/>
      <c r="UGG115" s="49"/>
      <c r="UGH115" s="50"/>
      <c r="UGI115" s="49"/>
      <c r="UGJ115" s="109"/>
      <c r="UGK115" s="52"/>
      <c r="UGL115" s="52"/>
      <c r="UGM115" s="55"/>
      <c r="UGN115" s="55"/>
      <c r="UGO115" s="55"/>
      <c r="UGP115" s="51"/>
      <c r="UGQ115" s="51"/>
      <c r="UGR115" s="51"/>
      <c r="UGS115" s="56"/>
      <c r="UGT115" s="57"/>
      <c r="UGU115" s="57"/>
      <c r="UGV115" s="58"/>
      <c r="UGW115" s="49"/>
      <c r="UGX115" s="50"/>
      <c r="UGY115" s="49"/>
      <c r="UGZ115" s="109"/>
      <c r="UHA115" s="52"/>
      <c r="UHB115" s="52"/>
      <c r="UHC115" s="55"/>
      <c r="UHD115" s="55"/>
      <c r="UHE115" s="55"/>
      <c r="UHF115" s="51"/>
      <c r="UHG115" s="51"/>
      <c r="UHH115" s="51"/>
      <c r="UHI115" s="56"/>
      <c r="UHJ115" s="57"/>
      <c r="UHK115" s="57"/>
      <c r="UHL115" s="58"/>
      <c r="UHM115" s="49"/>
      <c r="UHN115" s="50"/>
      <c r="UHO115" s="49"/>
      <c r="UHP115" s="109"/>
      <c r="UHQ115" s="52"/>
      <c r="UHR115" s="52"/>
      <c r="UHS115" s="55"/>
      <c r="UHT115" s="55"/>
      <c r="UHU115" s="55"/>
      <c r="UHV115" s="51"/>
      <c r="UHW115" s="51"/>
      <c r="UHX115" s="51"/>
      <c r="UHY115" s="56"/>
      <c r="UHZ115" s="57"/>
      <c r="UIA115" s="57"/>
      <c r="UIB115" s="58"/>
      <c r="UIC115" s="49"/>
      <c r="UID115" s="50"/>
      <c r="UIE115" s="49"/>
      <c r="UIF115" s="109"/>
      <c r="UIG115" s="52"/>
      <c r="UIH115" s="52"/>
      <c r="UII115" s="55"/>
      <c r="UIJ115" s="55"/>
      <c r="UIK115" s="55"/>
      <c r="UIL115" s="51"/>
      <c r="UIM115" s="51"/>
      <c r="UIN115" s="51"/>
      <c r="UIO115" s="56"/>
      <c r="UIP115" s="57"/>
      <c r="UIQ115" s="57"/>
      <c r="UIR115" s="58"/>
      <c r="UIS115" s="49"/>
      <c r="UIT115" s="50"/>
      <c r="UIU115" s="49"/>
      <c r="UIV115" s="109"/>
      <c r="UIW115" s="52"/>
      <c r="UIX115" s="52"/>
      <c r="UIY115" s="55"/>
      <c r="UIZ115" s="55"/>
      <c r="UJA115" s="55"/>
      <c r="UJB115" s="51"/>
      <c r="UJC115" s="51"/>
      <c r="UJD115" s="51"/>
      <c r="UJE115" s="56"/>
      <c r="UJF115" s="57"/>
      <c r="UJG115" s="57"/>
      <c r="UJH115" s="58"/>
      <c r="UJI115" s="49"/>
      <c r="UJJ115" s="50"/>
      <c r="UJK115" s="49"/>
      <c r="UJL115" s="109"/>
      <c r="UJM115" s="52"/>
      <c r="UJN115" s="52"/>
      <c r="UJO115" s="55"/>
      <c r="UJP115" s="55"/>
      <c r="UJQ115" s="55"/>
      <c r="UJR115" s="51"/>
      <c r="UJS115" s="51"/>
      <c r="UJT115" s="51"/>
      <c r="UJU115" s="56"/>
      <c r="UJV115" s="57"/>
      <c r="UJW115" s="57"/>
      <c r="UJX115" s="58"/>
      <c r="UJY115" s="49"/>
      <c r="UJZ115" s="50"/>
      <c r="UKA115" s="49"/>
      <c r="UKB115" s="109"/>
      <c r="UKC115" s="52"/>
      <c r="UKD115" s="52"/>
      <c r="UKE115" s="55"/>
      <c r="UKF115" s="55"/>
      <c r="UKG115" s="55"/>
      <c r="UKH115" s="51"/>
      <c r="UKI115" s="51"/>
      <c r="UKJ115" s="51"/>
      <c r="UKK115" s="56"/>
      <c r="UKL115" s="57"/>
      <c r="UKM115" s="57"/>
      <c r="UKN115" s="58"/>
      <c r="UKO115" s="49"/>
      <c r="UKP115" s="50"/>
      <c r="UKQ115" s="49"/>
      <c r="UKR115" s="109"/>
      <c r="UKS115" s="52"/>
      <c r="UKT115" s="52"/>
      <c r="UKU115" s="55"/>
      <c r="UKV115" s="55"/>
      <c r="UKW115" s="55"/>
      <c r="UKX115" s="51"/>
      <c r="UKY115" s="51"/>
      <c r="UKZ115" s="51"/>
      <c r="ULA115" s="56"/>
      <c r="ULB115" s="57"/>
      <c r="ULC115" s="57"/>
      <c r="ULD115" s="58"/>
      <c r="ULE115" s="49"/>
      <c r="ULF115" s="50"/>
      <c r="ULG115" s="49"/>
      <c r="ULH115" s="109"/>
      <c r="ULI115" s="52"/>
      <c r="ULJ115" s="52"/>
      <c r="ULK115" s="55"/>
      <c r="ULL115" s="55"/>
      <c r="ULM115" s="55"/>
      <c r="ULN115" s="51"/>
      <c r="ULO115" s="51"/>
      <c r="ULP115" s="51"/>
      <c r="ULQ115" s="56"/>
      <c r="ULR115" s="57"/>
      <c r="ULS115" s="57"/>
      <c r="ULT115" s="58"/>
      <c r="ULU115" s="49"/>
      <c r="ULV115" s="50"/>
      <c r="ULW115" s="49"/>
      <c r="ULX115" s="109"/>
      <c r="ULY115" s="52"/>
      <c r="ULZ115" s="52"/>
      <c r="UMA115" s="55"/>
      <c r="UMB115" s="55"/>
      <c r="UMC115" s="55"/>
      <c r="UMD115" s="51"/>
      <c r="UME115" s="51"/>
      <c r="UMF115" s="51"/>
      <c r="UMG115" s="56"/>
      <c r="UMH115" s="57"/>
      <c r="UMI115" s="57"/>
      <c r="UMJ115" s="58"/>
      <c r="UMK115" s="49"/>
      <c r="UML115" s="50"/>
      <c r="UMM115" s="49"/>
      <c r="UMN115" s="109"/>
      <c r="UMO115" s="52"/>
      <c r="UMP115" s="52"/>
      <c r="UMQ115" s="55"/>
      <c r="UMR115" s="55"/>
      <c r="UMS115" s="55"/>
      <c r="UMT115" s="51"/>
      <c r="UMU115" s="51"/>
      <c r="UMV115" s="51"/>
      <c r="UMW115" s="56"/>
      <c r="UMX115" s="57"/>
      <c r="UMY115" s="57"/>
      <c r="UMZ115" s="58"/>
      <c r="UNA115" s="49"/>
      <c r="UNB115" s="50"/>
      <c r="UNC115" s="49"/>
      <c r="UND115" s="109"/>
      <c r="UNE115" s="52"/>
      <c r="UNF115" s="52"/>
      <c r="UNG115" s="55"/>
      <c r="UNH115" s="55"/>
      <c r="UNI115" s="55"/>
      <c r="UNJ115" s="51"/>
      <c r="UNK115" s="51"/>
      <c r="UNL115" s="51"/>
      <c r="UNM115" s="56"/>
      <c r="UNN115" s="57"/>
      <c r="UNO115" s="57"/>
      <c r="UNP115" s="58"/>
      <c r="UNQ115" s="49"/>
      <c r="UNR115" s="50"/>
      <c r="UNS115" s="49"/>
      <c r="UNT115" s="109"/>
      <c r="UNU115" s="52"/>
      <c r="UNV115" s="52"/>
      <c r="UNW115" s="55"/>
      <c r="UNX115" s="55"/>
      <c r="UNY115" s="55"/>
      <c r="UNZ115" s="51"/>
      <c r="UOA115" s="51"/>
      <c r="UOB115" s="51"/>
      <c r="UOC115" s="56"/>
      <c r="UOD115" s="57"/>
      <c r="UOE115" s="57"/>
      <c r="UOF115" s="58"/>
      <c r="UOG115" s="49"/>
      <c r="UOH115" s="50"/>
      <c r="UOI115" s="49"/>
      <c r="UOJ115" s="109"/>
      <c r="UOK115" s="52"/>
      <c r="UOL115" s="52"/>
      <c r="UOM115" s="55"/>
      <c r="UON115" s="55"/>
      <c r="UOO115" s="55"/>
      <c r="UOP115" s="51"/>
      <c r="UOQ115" s="51"/>
      <c r="UOR115" s="51"/>
      <c r="UOS115" s="56"/>
      <c r="UOT115" s="57"/>
      <c r="UOU115" s="57"/>
      <c r="UOV115" s="58"/>
      <c r="UOW115" s="49"/>
      <c r="UOX115" s="50"/>
      <c r="UOY115" s="49"/>
      <c r="UOZ115" s="109"/>
      <c r="UPA115" s="52"/>
      <c r="UPB115" s="52"/>
      <c r="UPC115" s="55"/>
      <c r="UPD115" s="55"/>
      <c r="UPE115" s="55"/>
      <c r="UPF115" s="51"/>
      <c r="UPG115" s="51"/>
      <c r="UPH115" s="51"/>
      <c r="UPI115" s="56"/>
      <c r="UPJ115" s="57"/>
      <c r="UPK115" s="57"/>
      <c r="UPL115" s="58"/>
      <c r="UPM115" s="49"/>
      <c r="UPN115" s="50"/>
      <c r="UPO115" s="49"/>
      <c r="UPP115" s="109"/>
      <c r="UPQ115" s="52"/>
      <c r="UPR115" s="52"/>
      <c r="UPS115" s="55"/>
      <c r="UPT115" s="55"/>
      <c r="UPU115" s="55"/>
      <c r="UPV115" s="51"/>
      <c r="UPW115" s="51"/>
      <c r="UPX115" s="51"/>
      <c r="UPY115" s="56"/>
      <c r="UPZ115" s="57"/>
      <c r="UQA115" s="57"/>
      <c r="UQB115" s="58"/>
      <c r="UQC115" s="49"/>
      <c r="UQD115" s="50"/>
      <c r="UQE115" s="49"/>
      <c r="UQF115" s="109"/>
      <c r="UQG115" s="52"/>
      <c r="UQH115" s="52"/>
      <c r="UQI115" s="55"/>
      <c r="UQJ115" s="55"/>
      <c r="UQK115" s="55"/>
      <c r="UQL115" s="51"/>
      <c r="UQM115" s="51"/>
      <c r="UQN115" s="51"/>
      <c r="UQO115" s="56"/>
      <c r="UQP115" s="57"/>
      <c r="UQQ115" s="57"/>
      <c r="UQR115" s="58"/>
      <c r="UQS115" s="49"/>
      <c r="UQT115" s="50"/>
      <c r="UQU115" s="49"/>
      <c r="UQV115" s="109"/>
      <c r="UQW115" s="52"/>
      <c r="UQX115" s="52"/>
      <c r="UQY115" s="55"/>
      <c r="UQZ115" s="55"/>
      <c r="URA115" s="55"/>
      <c r="URB115" s="51"/>
      <c r="URC115" s="51"/>
      <c r="URD115" s="51"/>
      <c r="URE115" s="56"/>
      <c r="URF115" s="57"/>
      <c r="URG115" s="57"/>
      <c r="URH115" s="58"/>
      <c r="URI115" s="49"/>
      <c r="URJ115" s="50"/>
      <c r="URK115" s="49"/>
      <c r="URL115" s="109"/>
      <c r="URM115" s="52"/>
      <c r="URN115" s="52"/>
      <c r="URO115" s="55"/>
      <c r="URP115" s="55"/>
      <c r="URQ115" s="55"/>
      <c r="URR115" s="51"/>
      <c r="URS115" s="51"/>
      <c r="URT115" s="51"/>
      <c r="URU115" s="56"/>
      <c r="URV115" s="57"/>
      <c r="URW115" s="57"/>
      <c r="URX115" s="58"/>
      <c r="URY115" s="49"/>
      <c r="URZ115" s="50"/>
      <c r="USA115" s="49"/>
      <c r="USB115" s="109"/>
      <c r="USC115" s="52"/>
      <c r="USD115" s="52"/>
      <c r="USE115" s="55"/>
      <c r="USF115" s="55"/>
      <c r="USG115" s="55"/>
      <c r="USH115" s="51"/>
      <c r="USI115" s="51"/>
      <c r="USJ115" s="51"/>
      <c r="USK115" s="56"/>
      <c r="USL115" s="57"/>
      <c r="USM115" s="57"/>
      <c r="USN115" s="58"/>
      <c r="USO115" s="49"/>
      <c r="USP115" s="50"/>
      <c r="USQ115" s="49"/>
      <c r="USR115" s="109"/>
      <c r="USS115" s="52"/>
      <c r="UST115" s="52"/>
      <c r="USU115" s="55"/>
      <c r="USV115" s="55"/>
      <c r="USW115" s="55"/>
      <c r="USX115" s="51"/>
      <c r="USY115" s="51"/>
      <c r="USZ115" s="51"/>
      <c r="UTA115" s="56"/>
      <c r="UTB115" s="57"/>
      <c r="UTC115" s="57"/>
      <c r="UTD115" s="58"/>
      <c r="UTE115" s="49"/>
      <c r="UTF115" s="50"/>
      <c r="UTG115" s="49"/>
      <c r="UTH115" s="109"/>
      <c r="UTI115" s="52"/>
      <c r="UTJ115" s="52"/>
      <c r="UTK115" s="55"/>
      <c r="UTL115" s="55"/>
      <c r="UTM115" s="55"/>
      <c r="UTN115" s="51"/>
      <c r="UTO115" s="51"/>
      <c r="UTP115" s="51"/>
      <c r="UTQ115" s="56"/>
      <c r="UTR115" s="57"/>
      <c r="UTS115" s="57"/>
      <c r="UTT115" s="58"/>
      <c r="UTU115" s="49"/>
      <c r="UTV115" s="50"/>
      <c r="UTW115" s="49"/>
      <c r="UTX115" s="109"/>
      <c r="UTY115" s="52"/>
      <c r="UTZ115" s="52"/>
      <c r="UUA115" s="55"/>
      <c r="UUB115" s="55"/>
      <c r="UUC115" s="55"/>
      <c r="UUD115" s="51"/>
      <c r="UUE115" s="51"/>
      <c r="UUF115" s="51"/>
      <c r="UUG115" s="56"/>
      <c r="UUH115" s="57"/>
      <c r="UUI115" s="57"/>
      <c r="UUJ115" s="58"/>
      <c r="UUK115" s="49"/>
      <c r="UUL115" s="50"/>
      <c r="UUM115" s="49"/>
      <c r="UUN115" s="109"/>
      <c r="UUO115" s="52"/>
      <c r="UUP115" s="52"/>
      <c r="UUQ115" s="55"/>
      <c r="UUR115" s="55"/>
      <c r="UUS115" s="55"/>
      <c r="UUT115" s="51"/>
      <c r="UUU115" s="51"/>
      <c r="UUV115" s="51"/>
      <c r="UUW115" s="56"/>
      <c r="UUX115" s="57"/>
      <c r="UUY115" s="57"/>
      <c r="UUZ115" s="58"/>
      <c r="UVA115" s="49"/>
      <c r="UVB115" s="50"/>
      <c r="UVC115" s="49"/>
      <c r="UVD115" s="109"/>
      <c r="UVE115" s="52"/>
      <c r="UVF115" s="52"/>
      <c r="UVG115" s="55"/>
      <c r="UVH115" s="55"/>
      <c r="UVI115" s="55"/>
      <c r="UVJ115" s="51"/>
      <c r="UVK115" s="51"/>
      <c r="UVL115" s="51"/>
      <c r="UVM115" s="56"/>
      <c r="UVN115" s="57"/>
      <c r="UVO115" s="57"/>
      <c r="UVP115" s="58"/>
      <c r="UVQ115" s="49"/>
      <c r="UVR115" s="50"/>
      <c r="UVS115" s="49"/>
      <c r="UVT115" s="109"/>
      <c r="UVU115" s="52"/>
      <c r="UVV115" s="52"/>
      <c r="UVW115" s="55"/>
      <c r="UVX115" s="55"/>
      <c r="UVY115" s="55"/>
      <c r="UVZ115" s="51"/>
      <c r="UWA115" s="51"/>
      <c r="UWB115" s="51"/>
      <c r="UWC115" s="56"/>
      <c r="UWD115" s="57"/>
      <c r="UWE115" s="57"/>
      <c r="UWF115" s="58"/>
      <c r="UWG115" s="49"/>
      <c r="UWH115" s="50"/>
      <c r="UWI115" s="49"/>
      <c r="UWJ115" s="109"/>
      <c r="UWK115" s="52"/>
      <c r="UWL115" s="52"/>
      <c r="UWM115" s="55"/>
      <c r="UWN115" s="55"/>
      <c r="UWO115" s="55"/>
      <c r="UWP115" s="51"/>
      <c r="UWQ115" s="51"/>
      <c r="UWR115" s="51"/>
      <c r="UWS115" s="56"/>
      <c r="UWT115" s="57"/>
      <c r="UWU115" s="57"/>
      <c r="UWV115" s="58"/>
      <c r="UWW115" s="49"/>
      <c r="UWX115" s="50"/>
      <c r="UWY115" s="49"/>
      <c r="UWZ115" s="109"/>
      <c r="UXA115" s="52"/>
      <c r="UXB115" s="52"/>
      <c r="UXC115" s="55"/>
      <c r="UXD115" s="55"/>
      <c r="UXE115" s="55"/>
      <c r="UXF115" s="51"/>
      <c r="UXG115" s="51"/>
      <c r="UXH115" s="51"/>
      <c r="UXI115" s="56"/>
      <c r="UXJ115" s="57"/>
      <c r="UXK115" s="57"/>
      <c r="UXL115" s="58"/>
      <c r="UXM115" s="49"/>
      <c r="UXN115" s="50"/>
      <c r="UXO115" s="49"/>
      <c r="UXP115" s="109"/>
      <c r="UXQ115" s="52"/>
      <c r="UXR115" s="52"/>
      <c r="UXS115" s="55"/>
      <c r="UXT115" s="55"/>
      <c r="UXU115" s="55"/>
      <c r="UXV115" s="51"/>
      <c r="UXW115" s="51"/>
      <c r="UXX115" s="51"/>
      <c r="UXY115" s="56"/>
      <c r="UXZ115" s="57"/>
      <c r="UYA115" s="57"/>
      <c r="UYB115" s="58"/>
      <c r="UYC115" s="49"/>
      <c r="UYD115" s="50"/>
      <c r="UYE115" s="49"/>
      <c r="UYF115" s="109"/>
      <c r="UYG115" s="52"/>
      <c r="UYH115" s="52"/>
      <c r="UYI115" s="55"/>
      <c r="UYJ115" s="55"/>
      <c r="UYK115" s="55"/>
      <c r="UYL115" s="51"/>
      <c r="UYM115" s="51"/>
      <c r="UYN115" s="51"/>
      <c r="UYO115" s="56"/>
      <c r="UYP115" s="57"/>
      <c r="UYQ115" s="57"/>
      <c r="UYR115" s="58"/>
      <c r="UYS115" s="49"/>
      <c r="UYT115" s="50"/>
      <c r="UYU115" s="49"/>
      <c r="UYV115" s="109"/>
      <c r="UYW115" s="52"/>
      <c r="UYX115" s="52"/>
      <c r="UYY115" s="55"/>
      <c r="UYZ115" s="55"/>
      <c r="UZA115" s="55"/>
      <c r="UZB115" s="51"/>
      <c r="UZC115" s="51"/>
      <c r="UZD115" s="51"/>
      <c r="UZE115" s="56"/>
      <c r="UZF115" s="57"/>
      <c r="UZG115" s="57"/>
      <c r="UZH115" s="58"/>
      <c r="UZI115" s="49"/>
      <c r="UZJ115" s="50"/>
      <c r="UZK115" s="49"/>
      <c r="UZL115" s="109"/>
      <c r="UZM115" s="52"/>
      <c r="UZN115" s="52"/>
      <c r="UZO115" s="55"/>
      <c r="UZP115" s="55"/>
      <c r="UZQ115" s="55"/>
      <c r="UZR115" s="51"/>
      <c r="UZS115" s="51"/>
      <c r="UZT115" s="51"/>
      <c r="UZU115" s="56"/>
      <c r="UZV115" s="57"/>
      <c r="UZW115" s="57"/>
      <c r="UZX115" s="58"/>
      <c r="UZY115" s="49"/>
      <c r="UZZ115" s="50"/>
      <c r="VAA115" s="49"/>
      <c r="VAB115" s="109"/>
      <c r="VAC115" s="52"/>
      <c r="VAD115" s="52"/>
      <c r="VAE115" s="55"/>
      <c r="VAF115" s="55"/>
      <c r="VAG115" s="55"/>
      <c r="VAH115" s="51"/>
      <c r="VAI115" s="51"/>
      <c r="VAJ115" s="51"/>
      <c r="VAK115" s="56"/>
      <c r="VAL115" s="57"/>
      <c r="VAM115" s="57"/>
      <c r="VAN115" s="58"/>
      <c r="VAO115" s="49"/>
      <c r="VAP115" s="50"/>
      <c r="VAQ115" s="49"/>
      <c r="VAR115" s="109"/>
      <c r="VAS115" s="52"/>
      <c r="VAT115" s="52"/>
      <c r="VAU115" s="55"/>
      <c r="VAV115" s="55"/>
      <c r="VAW115" s="55"/>
      <c r="VAX115" s="51"/>
      <c r="VAY115" s="51"/>
      <c r="VAZ115" s="51"/>
      <c r="VBA115" s="56"/>
      <c r="VBB115" s="57"/>
      <c r="VBC115" s="57"/>
      <c r="VBD115" s="58"/>
      <c r="VBE115" s="49"/>
      <c r="VBF115" s="50"/>
      <c r="VBG115" s="49"/>
      <c r="VBH115" s="109"/>
      <c r="VBI115" s="52"/>
      <c r="VBJ115" s="52"/>
      <c r="VBK115" s="55"/>
      <c r="VBL115" s="55"/>
      <c r="VBM115" s="55"/>
      <c r="VBN115" s="51"/>
      <c r="VBO115" s="51"/>
      <c r="VBP115" s="51"/>
      <c r="VBQ115" s="56"/>
      <c r="VBR115" s="57"/>
      <c r="VBS115" s="57"/>
      <c r="VBT115" s="58"/>
      <c r="VBU115" s="49"/>
      <c r="VBV115" s="50"/>
      <c r="VBW115" s="49"/>
      <c r="VBX115" s="109"/>
      <c r="VBY115" s="52"/>
      <c r="VBZ115" s="52"/>
      <c r="VCA115" s="55"/>
      <c r="VCB115" s="55"/>
      <c r="VCC115" s="55"/>
      <c r="VCD115" s="51"/>
      <c r="VCE115" s="51"/>
      <c r="VCF115" s="51"/>
      <c r="VCG115" s="56"/>
      <c r="VCH115" s="57"/>
      <c r="VCI115" s="57"/>
      <c r="VCJ115" s="58"/>
      <c r="VCK115" s="49"/>
      <c r="VCL115" s="50"/>
      <c r="VCM115" s="49"/>
      <c r="VCN115" s="109"/>
      <c r="VCO115" s="52"/>
      <c r="VCP115" s="52"/>
      <c r="VCQ115" s="55"/>
      <c r="VCR115" s="55"/>
      <c r="VCS115" s="55"/>
      <c r="VCT115" s="51"/>
      <c r="VCU115" s="51"/>
      <c r="VCV115" s="51"/>
      <c r="VCW115" s="56"/>
      <c r="VCX115" s="57"/>
      <c r="VCY115" s="57"/>
      <c r="VCZ115" s="58"/>
      <c r="VDA115" s="49"/>
      <c r="VDB115" s="50"/>
      <c r="VDC115" s="49"/>
      <c r="VDD115" s="109"/>
      <c r="VDE115" s="52"/>
      <c r="VDF115" s="52"/>
      <c r="VDG115" s="55"/>
      <c r="VDH115" s="55"/>
      <c r="VDI115" s="55"/>
      <c r="VDJ115" s="51"/>
      <c r="VDK115" s="51"/>
      <c r="VDL115" s="51"/>
      <c r="VDM115" s="56"/>
      <c r="VDN115" s="57"/>
      <c r="VDO115" s="57"/>
      <c r="VDP115" s="58"/>
      <c r="VDQ115" s="49"/>
      <c r="VDR115" s="50"/>
      <c r="VDS115" s="49"/>
      <c r="VDT115" s="109"/>
      <c r="VDU115" s="52"/>
      <c r="VDV115" s="52"/>
      <c r="VDW115" s="55"/>
      <c r="VDX115" s="55"/>
      <c r="VDY115" s="55"/>
      <c r="VDZ115" s="51"/>
      <c r="VEA115" s="51"/>
      <c r="VEB115" s="51"/>
      <c r="VEC115" s="56"/>
      <c r="VED115" s="57"/>
      <c r="VEE115" s="57"/>
      <c r="VEF115" s="58"/>
      <c r="VEG115" s="49"/>
      <c r="VEH115" s="50"/>
      <c r="VEI115" s="49"/>
      <c r="VEJ115" s="109"/>
      <c r="VEK115" s="52"/>
      <c r="VEL115" s="52"/>
      <c r="VEM115" s="55"/>
      <c r="VEN115" s="55"/>
      <c r="VEO115" s="55"/>
      <c r="VEP115" s="51"/>
      <c r="VEQ115" s="51"/>
      <c r="VER115" s="51"/>
      <c r="VES115" s="56"/>
      <c r="VET115" s="57"/>
      <c r="VEU115" s="57"/>
      <c r="VEV115" s="58"/>
      <c r="VEW115" s="49"/>
      <c r="VEX115" s="50"/>
      <c r="VEY115" s="49"/>
      <c r="VEZ115" s="109"/>
      <c r="VFA115" s="52"/>
      <c r="VFB115" s="52"/>
      <c r="VFC115" s="55"/>
      <c r="VFD115" s="55"/>
      <c r="VFE115" s="55"/>
      <c r="VFF115" s="51"/>
      <c r="VFG115" s="51"/>
      <c r="VFH115" s="51"/>
      <c r="VFI115" s="56"/>
      <c r="VFJ115" s="57"/>
      <c r="VFK115" s="57"/>
      <c r="VFL115" s="58"/>
      <c r="VFM115" s="49"/>
      <c r="VFN115" s="50"/>
      <c r="VFO115" s="49"/>
      <c r="VFP115" s="109"/>
      <c r="VFQ115" s="52"/>
      <c r="VFR115" s="52"/>
      <c r="VFS115" s="55"/>
      <c r="VFT115" s="55"/>
      <c r="VFU115" s="55"/>
      <c r="VFV115" s="51"/>
      <c r="VFW115" s="51"/>
      <c r="VFX115" s="51"/>
      <c r="VFY115" s="56"/>
      <c r="VFZ115" s="57"/>
      <c r="VGA115" s="57"/>
      <c r="VGB115" s="58"/>
      <c r="VGC115" s="49"/>
      <c r="VGD115" s="50"/>
      <c r="VGE115" s="49"/>
      <c r="VGF115" s="109"/>
      <c r="VGG115" s="52"/>
      <c r="VGH115" s="52"/>
      <c r="VGI115" s="55"/>
      <c r="VGJ115" s="55"/>
      <c r="VGK115" s="55"/>
      <c r="VGL115" s="51"/>
      <c r="VGM115" s="51"/>
      <c r="VGN115" s="51"/>
      <c r="VGO115" s="56"/>
      <c r="VGP115" s="57"/>
      <c r="VGQ115" s="57"/>
      <c r="VGR115" s="58"/>
      <c r="VGS115" s="49"/>
      <c r="VGT115" s="50"/>
      <c r="VGU115" s="49"/>
      <c r="VGV115" s="109"/>
      <c r="VGW115" s="52"/>
      <c r="VGX115" s="52"/>
      <c r="VGY115" s="55"/>
      <c r="VGZ115" s="55"/>
      <c r="VHA115" s="55"/>
      <c r="VHB115" s="51"/>
      <c r="VHC115" s="51"/>
      <c r="VHD115" s="51"/>
      <c r="VHE115" s="56"/>
      <c r="VHF115" s="57"/>
      <c r="VHG115" s="57"/>
      <c r="VHH115" s="58"/>
      <c r="VHI115" s="49"/>
      <c r="VHJ115" s="50"/>
      <c r="VHK115" s="49"/>
      <c r="VHL115" s="109"/>
      <c r="VHM115" s="52"/>
      <c r="VHN115" s="52"/>
      <c r="VHO115" s="55"/>
      <c r="VHP115" s="55"/>
      <c r="VHQ115" s="55"/>
      <c r="VHR115" s="51"/>
      <c r="VHS115" s="51"/>
      <c r="VHT115" s="51"/>
      <c r="VHU115" s="56"/>
      <c r="VHV115" s="57"/>
      <c r="VHW115" s="57"/>
      <c r="VHX115" s="58"/>
      <c r="VHY115" s="49"/>
      <c r="VHZ115" s="50"/>
      <c r="VIA115" s="49"/>
      <c r="VIB115" s="109"/>
      <c r="VIC115" s="52"/>
      <c r="VID115" s="52"/>
      <c r="VIE115" s="55"/>
      <c r="VIF115" s="55"/>
      <c r="VIG115" s="55"/>
      <c r="VIH115" s="51"/>
      <c r="VII115" s="51"/>
      <c r="VIJ115" s="51"/>
      <c r="VIK115" s="56"/>
      <c r="VIL115" s="57"/>
      <c r="VIM115" s="57"/>
      <c r="VIN115" s="58"/>
      <c r="VIO115" s="49"/>
      <c r="VIP115" s="50"/>
      <c r="VIQ115" s="49"/>
      <c r="VIR115" s="109"/>
      <c r="VIS115" s="52"/>
      <c r="VIT115" s="52"/>
      <c r="VIU115" s="55"/>
      <c r="VIV115" s="55"/>
      <c r="VIW115" s="55"/>
      <c r="VIX115" s="51"/>
      <c r="VIY115" s="51"/>
      <c r="VIZ115" s="51"/>
      <c r="VJA115" s="56"/>
      <c r="VJB115" s="57"/>
      <c r="VJC115" s="57"/>
      <c r="VJD115" s="58"/>
      <c r="VJE115" s="49"/>
      <c r="VJF115" s="50"/>
      <c r="VJG115" s="49"/>
      <c r="VJH115" s="109"/>
      <c r="VJI115" s="52"/>
      <c r="VJJ115" s="52"/>
      <c r="VJK115" s="55"/>
      <c r="VJL115" s="55"/>
      <c r="VJM115" s="55"/>
      <c r="VJN115" s="51"/>
      <c r="VJO115" s="51"/>
      <c r="VJP115" s="51"/>
      <c r="VJQ115" s="56"/>
      <c r="VJR115" s="57"/>
      <c r="VJS115" s="57"/>
      <c r="VJT115" s="58"/>
      <c r="VJU115" s="49"/>
      <c r="VJV115" s="50"/>
      <c r="VJW115" s="49"/>
      <c r="VJX115" s="109"/>
      <c r="VJY115" s="52"/>
      <c r="VJZ115" s="52"/>
      <c r="VKA115" s="55"/>
      <c r="VKB115" s="55"/>
      <c r="VKC115" s="55"/>
      <c r="VKD115" s="51"/>
      <c r="VKE115" s="51"/>
      <c r="VKF115" s="51"/>
      <c r="VKG115" s="56"/>
      <c r="VKH115" s="57"/>
      <c r="VKI115" s="57"/>
      <c r="VKJ115" s="58"/>
      <c r="VKK115" s="49"/>
      <c r="VKL115" s="50"/>
      <c r="VKM115" s="49"/>
      <c r="VKN115" s="109"/>
      <c r="VKO115" s="52"/>
      <c r="VKP115" s="52"/>
      <c r="VKQ115" s="55"/>
      <c r="VKR115" s="55"/>
      <c r="VKS115" s="55"/>
      <c r="VKT115" s="51"/>
      <c r="VKU115" s="51"/>
      <c r="VKV115" s="51"/>
      <c r="VKW115" s="56"/>
      <c r="VKX115" s="57"/>
      <c r="VKY115" s="57"/>
      <c r="VKZ115" s="58"/>
      <c r="VLA115" s="49"/>
      <c r="VLB115" s="50"/>
      <c r="VLC115" s="49"/>
      <c r="VLD115" s="109"/>
      <c r="VLE115" s="52"/>
      <c r="VLF115" s="52"/>
      <c r="VLG115" s="55"/>
      <c r="VLH115" s="55"/>
      <c r="VLI115" s="55"/>
      <c r="VLJ115" s="51"/>
      <c r="VLK115" s="51"/>
      <c r="VLL115" s="51"/>
      <c r="VLM115" s="56"/>
      <c r="VLN115" s="57"/>
      <c r="VLO115" s="57"/>
      <c r="VLP115" s="58"/>
      <c r="VLQ115" s="49"/>
      <c r="VLR115" s="50"/>
      <c r="VLS115" s="49"/>
      <c r="VLT115" s="109"/>
      <c r="VLU115" s="52"/>
      <c r="VLV115" s="52"/>
      <c r="VLW115" s="55"/>
      <c r="VLX115" s="55"/>
      <c r="VLY115" s="55"/>
      <c r="VLZ115" s="51"/>
      <c r="VMA115" s="51"/>
      <c r="VMB115" s="51"/>
      <c r="VMC115" s="56"/>
      <c r="VMD115" s="57"/>
      <c r="VME115" s="57"/>
      <c r="VMF115" s="58"/>
      <c r="VMG115" s="49"/>
      <c r="VMH115" s="50"/>
      <c r="VMI115" s="49"/>
      <c r="VMJ115" s="109"/>
      <c r="VMK115" s="52"/>
      <c r="VML115" s="52"/>
      <c r="VMM115" s="55"/>
      <c r="VMN115" s="55"/>
      <c r="VMO115" s="55"/>
      <c r="VMP115" s="51"/>
      <c r="VMQ115" s="51"/>
      <c r="VMR115" s="51"/>
      <c r="VMS115" s="56"/>
      <c r="VMT115" s="57"/>
      <c r="VMU115" s="57"/>
      <c r="VMV115" s="58"/>
      <c r="VMW115" s="49"/>
      <c r="VMX115" s="50"/>
      <c r="VMY115" s="49"/>
      <c r="VMZ115" s="109"/>
      <c r="VNA115" s="52"/>
      <c r="VNB115" s="52"/>
      <c r="VNC115" s="55"/>
      <c r="VND115" s="55"/>
      <c r="VNE115" s="55"/>
      <c r="VNF115" s="51"/>
      <c r="VNG115" s="51"/>
      <c r="VNH115" s="51"/>
      <c r="VNI115" s="56"/>
      <c r="VNJ115" s="57"/>
      <c r="VNK115" s="57"/>
      <c r="VNL115" s="58"/>
      <c r="VNM115" s="49"/>
      <c r="VNN115" s="50"/>
      <c r="VNO115" s="49"/>
      <c r="VNP115" s="109"/>
      <c r="VNQ115" s="52"/>
      <c r="VNR115" s="52"/>
      <c r="VNS115" s="55"/>
      <c r="VNT115" s="55"/>
      <c r="VNU115" s="55"/>
      <c r="VNV115" s="51"/>
      <c r="VNW115" s="51"/>
      <c r="VNX115" s="51"/>
      <c r="VNY115" s="56"/>
      <c r="VNZ115" s="57"/>
      <c r="VOA115" s="57"/>
      <c r="VOB115" s="58"/>
      <c r="VOC115" s="49"/>
      <c r="VOD115" s="50"/>
      <c r="VOE115" s="49"/>
      <c r="VOF115" s="109"/>
      <c r="VOG115" s="52"/>
      <c r="VOH115" s="52"/>
      <c r="VOI115" s="55"/>
      <c r="VOJ115" s="55"/>
      <c r="VOK115" s="55"/>
      <c r="VOL115" s="51"/>
      <c r="VOM115" s="51"/>
      <c r="VON115" s="51"/>
      <c r="VOO115" s="56"/>
      <c r="VOP115" s="57"/>
      <c r="VOQ115" s="57"/>
      <c r="VOR115" s="58"/>
      <c r="VOS115" s="49"/>
      <c r="VOT115" s="50"/>
      <c r="VOU115" s="49"/>
      <c r="VOV115" s="109"/>
      <c r="VOW115" s="52"/>
      <c r="VOX115" s="52"/>
      <c r="VOY115" s="55"/>
      <c r="VOZ115" s="55"/>
      <c r="VPA115" s="55"/>
      <c r="VPB115" s="51"/>
      <c r="VPC115" s="51"/>
      <c r="VPD115" s="51"/>
      <c r="VPE115" s="56"/>
      <c r="VPF115" s="57"/>
      <c r="VPG115" s="57"/>
      <c r="VPH115" s="58"/>
      <c r="VPI115" s="49"/>
      <c r="VPJ115" s="50"/>
      <c r="VPK115" s="49"/>
      <c r="VPL115" s="109"/>
      <c r="VPM115" s="52"/>
      <c r="VPN115" s="52"/>
      <c r="VPO115" s="55"/>
      <c r="VPP115" s="55"/>
      <c r="VPQ115" s="55"/>
      <c r="VPR115" s="51"/>
      <c r="VPS115" s="51"/>
      <c r="VPT115" s="51"/>
      <c r="VPU115" s="56"/>
      <c r="VPV115" s="57"/>
      <c r="VPW115" s="57"/>
      <c r="VPX115" s="58"/>
      <c r="VPY115" s="49"/>
      <c r="VPZ115" s="50"/>
      <c r="VQA115" s="49"/>
      <c r="VQB115" s="109"/>
      <c r="VQC115" s="52"/>
      <c r="VQD115" s="52"/>
      <c r="VQE115" s="55"/>
      <c r="VQF115" s="55"/>
      <c r="VQG115" s="55"/>
      <c r="VQH115" s="51"/>
      <c r="VQI115" s="51"/>
      <c r="VQJ115" s="51"/>
      <c r="VQK115" s="56"/>
      <c r="VQL115" s="57"/>
      <c r="VQM115" s="57"/>
      <c r="VQN115" s="58"/>
      <c r="VQO115" s="49"/>
      <c r="VQP115" s="50"/>
      <c r="VQQ115" s="49"/>
      <c r="VQR115" s="109"/>
      <c r="VQS115" s="52"/>
      <c r="VQT115" s="52"/>
      <c r="VQU115" s="55"/>
      <c r="VQV115" s="55"/>
      <c r="VQW115" s="55"/>
      <c r="VQX115" s="51"/>
      <c r="VQY115" s="51"/>
      <c r="VQZ115" s="51"/>
      <c r="VRA115" s="56"/>
      <c r="VRB115" s="57"/>
      <c r="VRC115" s="57"/>
      <c r="VRD115" s="58"/>
      <c r="VRE115" s="49"/>
      <c r="VRF115" s="50"/>
      <c r="VRG115" s="49"/>
      <c r="VRH115" s="109"/>
      <c r="VRI115" s="52"/>
      <c r="VRJ115" s="52"/>
      <c r="VRK115" s="55"/>
      <c r="VRL115" s="55"/>
      <c r="VRM115" s="55"/>
      <c r="VRN115" s="51"/>
      <c r="VRO115" s="51"/>
      <c r="VRP115" s="51"/>
      <c r="VRQ115" s="56"/>
      <c r="VRR115" s="57"/>
      <c r="VRS115" s="57"/>
      <c r="VRT115" s="58"/>
      <c r="VRU115" s="49"/>
      <c r="VRV115" s="50"/>
      <c r="VRW115" s="49"/>
      <c r="VRX115" s="109"/>
      <c r="VRY115" s="52"/>
      <c r="VRZ115" s="52"/>
      <c r="VSA115" s="55"/>
      <c r="VSB115" s="55"/>
      <c r="VSC115" s="55"/>
      <c r="VSD115" s="51"/>
      <c r="VSE115" s="51"/>
      <c r="VSF115" s="51"/>
      <c r="VSG115" s="56"/>
      <c r="VSH115" s="57"/>
      <c r="VSI115" s="57"/>
      <c r="VSJ115" s="58"/>
      <c r="VSK115" s="49"/>
      <c r="VSL115" s="50"/>
      <c r="VSM115" s="49"/>
      <c r="VSN115" s="109"/>
      <c r="VSO115" s="52"/>
      <c r="VSP115" s="52"/>
      <c r="VSQ115" s="55"/>
      <c r="VSR115" s="55"/>
      <c r="VSS115" s="55"/>
      <c r="VST115" s="51"/>
      <c r="VSU115" s="51"/>
      <c r="VSV115" s="51"/>
      <c r="VSW115" s="56"/>
      <c r="VSX115" s="57"/>
      <c r="VSY115" s="57"/>
      <c r="VSZ115" s="58"/>
      <c r="VTA115" s="49"/>
      <c r="VTB115" s="50"/>
      <c r="VTC115" s="49"/>
      <c r="VTD115" s="109"/>
      <c r="VTE115" s="52"/>
      <c r="VTF115" s="52"/>
      <c r="VTG115" s="55"/>
      <c r="VTH115" s="55"/>
      <c r="VTI115" s="55"/>
      <c r="VTJ115" s="51"/>
      <c r="VTK115" s="51"/>
      <c r="VTL115" s="51"/>
      <c r="VTM115" s="56"/>
      <c r="VTN115" s="57"/>
      <c r="VTO115" s="57"/>
      <c r="VTP115" s="58"/>
      <c r="VTQ115" s="49"/>
      <c r="VTR115" s="50"/>
      <c r="VTS115" s="49"/>
      <c r="VTT115" s="109"/>
      <c r="VTU115" s="52"/>
      <c r="VTV115" s="52"/>
      <c r="VTW115" s="55"/>
      <c r="VTX115" s="55"/>
      <c r="VTY115" s="55"/>
      <c r="VTZ115" s="51"/>
      <c r="VUA115" s="51"/>
      <c r="VUB115" s="51"/>
      <c r="VUC115" s="56"/>
      <c r="VUD115" s="57"/>
      <c r="VUE115" s="57"/>
      <c r="VUF115" s="58"/>
      <c r="VUG115" s="49"/>
      <c r="VUH115" s="50"/>
      <c r="VUI115" s="49"/>
      <c r="VUJ115" s="109"/>
      <c r="VUK115" s="52"/>
      <c r="VUL115" s="52"/>
      <c r="VUM115" s="55"/>
      <c r="VUN115" s="55"/>
      <c r="VUO115" s="55"/>
      <c r="VUP115" s="51"/>
      <c r="VUQ115" s="51"/>
      <c r="VUR115" s="51"/>
      <c r="VUS115" s="56"/>
      <c r="VUT115" s="57"/>
      <c r="VUU115" s="57"/>
      <c r="VUV115" s="58"/>
      <c r="VUW115" s="49"/>
      <c r="VUX115" s="50"/>
      <c r="VUY115" s="49"/>
      <c r="VUZ115" s="109"/>
      <c r="VVA115" s="52"/>
      <c r="VVB115" s="52"/>
      <c r="VVC115" s="55"/>
      <c r="VVD115" s="55"/>
      <c r="VVE115" s="55"/>
      <c r="VVF115" s="51"/>
      <c r="VVG115" s="51"/>
      <c r="VVH115" s="51"/>
      <c r="VVI115" s="56"/>
      <c r="VVJ115" s="57"/>
      <c r="VVK115" s="57"/>
      <c r="VVL115" s="58"/>
      <c r="VVM115" s="49"/>
      <c r="VVN115" s="50"/>
      <c r="VVO115" s="49"/>
      <c r="VVP115" s="109"/>
      <c r="VVQ115" s="52"/>
      <c r="VVR115" s="52"/>
      <c r="VVS115" s="55"/>
      <c r="VVT115" s="55"/>
      <c r="VVU115" s="55"/>
      <c r="VVV115" s="51"/>
      <c r="VVW115" s="51"/>
      <c r="VVX115" s="51"/>
      <c r="VVY115" s="56"/>
      <c r="VVZ115" s="57"/>
      <c r="VWA115" s="57"/>
      <c r="VWB115" s="58"/>
      <c r="VWC115" s="49"/>
      <c r="VWD115" s="50"/>
      <c r="VWE115" s="49"/>
      <c r="VWF115" s="109"/>
      <c r="VWG115" s="52"/>
      <c r="VWH115" s="52"/>
      <c r="VWI115" s="55"/>
      <c r="VWJ115" s="55"/>
      <c r="VWK115" s="55"/>
      <c r="VWL115" s="51"/>
      <c r="VWM115" s="51"/>
      <c r="VWN115" s="51"/>
      <c r="VWO115" s="56"/>
      <c r="VWP115" s="57"/>
      <c r="VWQ115" s="57"/>
      <c r="VWR115" s="58"/>
      <c r="VWS115" s="49"/>
      <c r="VWT115" s="50"/>
      <c r="VWU115" s="49"/>
      <c r="VWV115" s="109"/>
      <c r="VWW115" s="52"/>
      <c r="VWX115" s="52"/>
      <c r="VWY115" s="55"/>
      <c r="VWZ115" s="55"/>
      <c r="VXA115" s="55"/>
      <c r="VXB115" s="51"/>
      <c r="VXC115" s="51"/>
      <c r="VXD115" s="51"/>
      <c r="VXE115" s="56"/>
      <c r="VXF115" s="57"/>
      <c r="VXG115" s="57"/>
      <c r="VXH115" s="58"/>
      <c r="VXI115" s="49"/>
      <c r="VXJ115" s="50"/>
      <c r="VXK115" s="49"/>
      <c r="VXL115" s="109"/>
      <c r="VXM115" s="52"/>
      <c r="VXN115" s="52"/>
      <c r="VXO115" s="55"/>
      <c r="VXP115" s="55"/>
      <c r="VXQ115" s="55"/>
      <c r="VXR115" s="51"/>
      <c r="VXS115" s="51"/>
      <c r="VXT115" s="51"/>
      <c r="VXU115" s="56"/>
      <c r="VXV115" s="57"/>
      <c r="VXW115" s="57"/>
      <c r="VXX115" s="58"/>
      <c r="VXY115" s="49"/>
      <c r="VXZ115" s="50"/>
      <c r="VYA115" s="49"/>
      <c r="VYB115" s="109"/>
      <c r="VYC115" s="52"/>
      <c r="VYD115" s="52"/>
      <c r="VYE115" s="55"/>
      <c r="VYF115" s="55"/>
      <c r="VYG115" s="55"/>
      <c r="VYH115" s="51"/>
      <c r="VYI115" s="51"/>
      <c r="VYJ115" s="51"/>
      <c r="VYK115" s="56"/>
      <c r="VYL115" s="57"/>
      <c r="VYM115" s="57"/>
      <c r="VYN115" s="58"/>
      <c r="VYO115" s="49"/>
      <c r="VYP115" s="50"/>
      <c r="VYQ115" s="49"/>
      <c r="VYR115" s="109"/>
      <c r="VYS115" s="52"/>
      <c r="VYT115" s="52"/>
      <c r="VYU115" s="55"/>
      <c r="VYV115" s="55"/>
      <c r="VYW115" s="55"/>
      <c r="VYX115" s="51"/>
      <c r="VYY115" s="51"/>
      <c r="VYZ115" s="51"/>
      <c r="VZA115" s="56"/>
      <c r="VZB115" s="57"/>
      <c r="VZC115" s="57"/>
      <c r="VZD115" s="58"/>
      <c r="VZE115" s="49"/>
      <c r="VZF115" s="50"/>
      <c r="VZG115" s="49"/>
      <c r="VZH115" s="109"/>
      <c r="VZI115" s="52"/>
      <c r="VZJ115" s="52"/>
      <c r="VZK115" s="55"/>
      <c r="VZL115" s="55"/>
      <c r="VZM115" s="55"/>
      <c r="VZN115" s="51"/>
      <c r="VZO115" s="51"/>
      <c r="VZP115" s="51"/>
      <c r="VZQ115" s="56"/>
      <c r="VZR115" s="57"/>
      <c r="VZS115" s="57"/>
      <c r="VZT115" s="58"/>
      <c r="VZU115" s="49"/>
      <c r="VZV115" s="50"/>
      <c r="VZW115" s="49"/>
      <c r="VZX115" s="109"/>
      <c r="VZY115" s="52"/>
      <c r="VZZ115" s="52"/>
      <c r="WAA115" s="55"/>
      <c r="WAB115" s="55"/>
      <c r="WAC115" s="55"/>
      <c r="WAD115" s="51"/>
      <c r="WAE115" s="51"/>
      <c r="WAF115" s="51"/>
      <c r="WAG115" s="56"/>
      <c r="WAH115" s="57"/>
      <c r="WAI115" s="57"/>
      <c r="WAJ115" s="58"/>
      <c r="WAK115" s="49"/>
      <c r="WAL115" s="50"/>
      <c r="WAM115" s="49"/>
      <c r="WAN115" s="109"/>
      <c r="WAO115" s="52"/>
      <c r="WAP115" s="52"/>
      <c r="WAQ115" s="55"/>
      <c r="WAR115" s="55"/>
      <c r="WAS115" s="55"/>
      <c r="WAT115" s="51"/>
      <c r="WAU115" s="51"/>
      <c r="WAV115" s="51"/>
      <c r="WAW115" s="56"/>
      <c r="WAX115" s="57"/>
      <c r="WAY115" s="57"/>
      <c r="WAZ115" s="58"/>
      <c r="WBA115" s="49"/>
      <c r="WBB115" s="50"/>
      <c r="WBC115" s="49"/>
      <c r="WBD115" s="109"/>
      <c r="WBE115" s="52"/>
      <c r="WBF115" s="52"/>
      <c r="WBG115" s="55"/>
      <c r="WBH115" s="55"/>
      <c r="WBI115" s="55"/>
      <c r="WBJ115" s="51"/>
      <c r="WBK115" s="51"/>
      <c r="WBL115" s="51"/>
      <c r="WBM115" s="56"/>
      <c r="WBN115" s="57"/>
      <c r="WBO115" s="57"/>
      <c r="WBP115" s="58"/>
      <c r="WBQ115" s="49"/>
      <c r="WBR115" s="50"/>
      <c r="WBS115" s="49"/>
      <c r="WBT115" s="109"/>
      <c r="WBU115" s="52"/>
      <c r="WBV115" s="52"/>
      <c r="WBW115" s="55"/>
      <c r="WBX115" s="55"/>
      <c r="WBY115" s="55"/>
      <c r="WBZ115" s="51"/>
      <c r="WCA115" s="51"/>
      <c r="WCB115" s="51"/>
      <c r="WCC115" s="56"/>
      <c r="WCD115" s="57"/>
      <c r="WCE115" s="57"/>
      <c r="WCF115" s="58"/>
      <c r="WCG115" s="49"/>
      <c r="WCH115" s="50"/>
      <c r="WCI115" s="49"/>
      <c r="WCJ115" s="109"/>
      <c r="WCK115" s="52"/>
      <c r="WCL115" s="52"/>
      <c r="WCM115" s="55"/>
      <c r="WCN115" s="55"/>
      <c r="WCO115" s="55"/>
      <c r="WCP115" s="51"/>
      <c r="WCQ115" s="51"/>
      <c r="WCR115" s="51"/>
      <c r="WCS115" s="56"/>
      <c r="WCT115" s="57"/>
      <c r="WCU115" s="57"/>
      <c r="WCV115" s="58"/>
      <c r="WCW115" s="49"/>
      <c r="WCX115" s="50"/>
      <c r="WCY115" s="49"/>
      <c r="WCZ115" s="109"/>
      <c r="WDA115" s="52"/>
      <c r="WDB115" s="52"/>
      <c r="WDC115" s="55"/>
      <c r="WDD115" s="55"/>
      <c r="WDE115" s="55"/>
      <c r="WDF115" s="51"/>
      <c r="WDG115" s="51"/>
      <c r="WDH115" s="51"/>
      <c r="WDI115" s="56"/>
      <c r="WDJ115" s="57"/>
      <c r="WDK115" s="57"/>
      <c r="WDL115" s="58"/>
      <c r="WDM115" s="49"/>
      <c r="WDN115" s="50"/>
      <c r="WDO115" s="49"/>
      <c r="WDP115" s="109"/>
      <c r="WDQ115" s="52"/>
      <c r="WDR115" s="52"/>
      <c r="WDS115" s="55"/>
      <c r="WDT115" s="55"/>
      <c r="WDU115" s="55"/>
      <c r="WDV115" s="51"/>
      <c r="WDW115" s="51"/>
      <c r="WDX115" s="51"/>
      <c r="WDY115" s="56"/>
      <c r="WDZ115" s="57"/>
      <c r="WEA115" s="57"/>
      <c r="WEB115" s="58"/>
      <c r="WEC115" s="49"/>
      <c r="WED115" s="50"/>
      <c r="WEE115" s="49"/>
      <c r="WEF115" s="109"/>
      <c r="WEG115" s="52"/>
      <c r="WEH115" s="52"/>
      <c r="WEI115" s="55"/>
      <c r="WEJ115" s="55"/>
      <c r="WEK115" s="55"/>
      <c r="WEL115" s="51"/>
      <c r="WEM115" s="51"/>
      <c r="WEN115" s="51"/>
      <c r="WEO115" s="56"/>
      <c r="WEP115" s="57"/>
      <c r="WEQ115" s="57"/>
      <c r="WER115" s="58"/>
      <c r="WES115" s="49"/>
      <c r="WET115" s="50"/>
      <c r="WEU115" s="49"/>
      <c r="WEV115" s="109"/>
      <c r="WEW115" s="52"/>
      <c r="WEX115" s="52"/>
      <c r="WEY115" s="55"/>
      <c r="WEZ115" s="55"/>
      <c r="WFA115" s="55"/>
      <c r="WFB115" s="51"/>
      <c r="WFC115" s="51"/>
      <c r="WFD115" s="51"/>
      <c r="WFE115" s="56"/>
      <c r="WFF115" s="57"/>
      <c r="WFG115" s="57"/>
      <c r="WFH115" s="58"/>
      <c r="WFI115" s="49"/>
      <c r="WFJ115" s="50"/>
      <c r="WFK115" s="49"/>
      <c r="WFL115" s="109"/>
      <c r="WFM115" s="52"/>
      <c r="WFN115" s="52"/>
      <c r="WFO115" s="55"/>
      <c r="WFP115" s="55"/>
      <c r="WFQ115" s="55"/>
      <c r="WFR115" s="51"/>
      <c r="WFS115" s="51"/>
      <c r="WFT115" s="51"/>
      <c r="WFU115" s="56"/>
      <c r="WFV115" s="57"/>
      <c r="WFW115" s="57"/>
      <c r="WFX115" s="58"/>
      <c r="WFY115" s="49"/>
      <c r="WFZ115" s="50"/>
      <c r="WGA115" s="49"/>
      <c r="WGB115" s="109"/>
      <c r="WGC115" s="52"/>
      <c r="WGD115" s="52"/>
      <c r="WGE115" s="55"/>
      <c r="WGF115" s="55"/>
      <c r="WGG115" s="55"/>
      <c r="WGH115" s="51"/>
      <c r="WGI115" s="51"/>
      <c r="WGJ115" s="51"/>
      <c r="WGK115" s="56"/>
      <c r="WGL115" s="57"/>
      <c r="WGM115" s="57"/>
      <c r="WGN115" s="58"/>
      <c r="WGO115" s="49"/>
      <c r="WGP115" s="50"/>
      <c r="WGQ115" s="49"/>
      <c r="WGR115" s="109"/>
      <c r="WGS115" s="52"/>
      <c r="WGT115" s="52"/>
      <c r="WGU115" s="55"/>
      <c r="WGV115" s="55"/>
      <c r="WGW115" s="55"/>
      <c r="WGX115" s="51"/>
      <c r="WGY115" s="51"/>
      <c r="WGZ115" s="51"/>
      <c r="WHA115" s="56"/>
      <c r="WHB115" s="57"/>
      <c r="WHC115" s="57"/>
      <c r="WHD115" s="58"/>
      <c r="WHE115" s="49"/>
      <c r="WHF115" s="50"/>
      <c r="WHG115" s="49"/>
      <c r="WHH115" s="109"/>
      <c r="WHI115" s="52"/>
      <c r="WHJ115" s="52"/>
      <c r="WHK115" s="55"/>
      <c r="WHL115" s="55"/>
      <c r="WHM115" s="55"/>
      <c r="WHN115" s="51"/>
      <c r="WHO115" s="51"/>
      <c r="WHP115" s="51"/>
      <c r="WHQ115" s="56"/>
      <c r="WHR115" s="57"/>
      <c r="WHS115" s="57"/>
      <c r="WHT115" s="58"/>
      <c r="WHU115" s="49"/>
      <c r="WHV115" s="50"/>
      <c r="WHW115" s="49"/>
      <c r="WHX115" s="109"/>
      <c r="WHY115" s="52"/>
      <c r="WHZ115" s="52"/>
      <c r="WIA115" s="55"/>
      <c r="WIB115" s="55"/>
      <c r="WIC115" s="55"/>
      <c r="WID115" s="51"/>
      <c r="WIE115" s="51"/>
      <c r="WIF115" s="51"/>
      <c r="WIG115" s="56"/>
      <c r="WIH115" s="57"/>
      <c r="WII115" s="57"/>
      <c r="WIJ115" s="58"/>
      <c r="WIK115" s="49"/>
      <c r="WIL115" s="50"/>
      <c r="WIM115" s="49"/>
      <c r="WIN115" s="109"/>
      <c r="WIO115" s="52"/>
      <c r="WIP115" s="52"/>
      <c r="WIQ115" s="55"/>
      <c r="WIR115" s="55"/>
      <c r="WIS115" s="55"/>
      <c r="WIT115" s="51"/>
      <c r="WIU115" s="51"/>
      <c r="WIV115" s="51"/>
      <c r="WIW115" s="56"/>
      <c r="WIX115" s="57"/>
      <c r="WIY115" s="57"/>
      <c r="WIZ115" s="58"/>
      <c r="WJA115" s="49"/>
      <c r="WJB115" s="50"/>
      <c r="WJC115" s="49"/>
      <c r="WJD115" s="109"/>
      <c r="WJE115" s="52"/>
      <c r="WJF115" s="52"/>
      <c r="WJG115" s="55"/>
      <c r="WJH115" s="55"/>
      <c r="WJI115" s="55"/>
      <c r="WJJ115" s="51"/>
      <c r="WJK115" s="51"/>
      <c r="WJL115" s="51"/>
      <c r="WJM115" s="56"/>
      <c r="WJN115" s="57"/>
      <c r="WJO115" s="57"/>
      <c r="WJP115" s="58"/>
      <c r="WJQ115" s="49"/>
      <c r="WJR115" s="50"/>
      <c r="WJS115" s="49"/>
      <c r="WJT115" s="109"/>
      <c r="WJU115" s="52"/>
      <c r="WJV115" s="52"/>
      <c r="WJW115" s="55"/>
      <c r="WJX115" s="55"/>
      <c r="WJY115" s="55"/>
      <c r="WJZ115" s="51"/>
      <c r="WKA115" s="51"/>
      <c r="WKB115" s="51"/>
      <c r="WKC115" s="56"/>
      <c r="WKD115" s="57"/>
      <c r="WKE115" s="57"/>
      <c r="WKF115" s="58"/>
      <c r="WKG115" s="49"/>
      <c r="WKH115" s="50"/>
      <c r="WKI115" s="49"/>
      <c r="WKJ115" s="109"/>
      <c r="WKK115" s="52"/>
      <c r="WKL115" s="52"/>
      <c r="WKM115" s="55"/>
      <c r="WKN115" s="55"/>
      <c r="WKO115" s="55"/>
      <c r="WKP115" s="51"/>
      <c r="WKQ115" s="51"/>
      <c r="WKR115" s="51"/>
      <c r="WKS115" s="56"/>
      <c r="WKT115" s="57"/>
      <c r="WKU115" s="57"/>
      <c r="WKV115" s="58"/>
      <c r="WKW115" s="49"/>
      <c r="WKX115" s="50"/>
      <c r="WKY115" s="49"/>
      <c r="WKZ115" s="109"/>
      <c r="WLA115" s="52"/>
      <c r="WLB115" s="52"/>
      <c r="WLC115" s="55"/>
      <c r="WLD115" s="55"/>
      <c r="WLE115" s="55"/>
      <c r="WLF115" s="51"/>
      <c r="WLG115" s="51"/>
      <c r="WLH115" s="51"/>
      <c r="WLI115" s="56"/>
      <c r="WLJ115" s="57"/>
      <c r="WLK115" s="57"/>
      <c r="WLL115" s="58"/>
      <c r="WLM115" s="49"/>
      <c r="WLN115" s="50"/>
      <c r="WLO115" s="49"/>
      <c r="WLP115" s="109"/>
      <c r="WLQ115" s="52"/>
      <c r="WLR115" s="52"/>
      <c r="WLS115" s="55"/>
      <c r="WLT115" s="55"/>
      <c r="WLU115" s="55"/>
      <c r="WLV115" s="51"/>
      <c r="WLW115" s="51"/>
      <c r="WLX115" s="51"/>
      <c r="WLY115" s="56"/>
      <c r="WLZ115" s="57"/>
      <c r="WMA115" s="57"/>
      <c r="WMB115" s="58"/>
      <c r="WMC115" s="49"/>
      <c r="WMD115" s="50"/>
      <c r="WME115" s="49"/>
      <c r="WMF115" s="109"/>
      <c r="WMG115" s="52"/>
      <c r="WMH115" s="52"/>
      <c r="WMI115" s="55"/>
      <c r="WMJ115" s="55"/>
      <c r="WMK115" s="55"/>
      <c r="WML115" s="51"/>
      <c r="WMM115" s="51"/>
      <c r="WMN115" s="51"/>
      <c r="WMO115" s="56"/>
      <c r="WMP115" s="57"/>
      <c r="WMQ115" s="57"/>
      <c r="WMR115" s="58"/>
      <c r="WMS115" s="49"/>
      <c r="WMT115" s="50"/>
      <c r="WMU115" s="49"/>
      <c r="WMV115" s="109"/>
      <c r="WMW115" s="52"/>
      <c r="WMX115" s="52"/>
      <c r="WMY115" s="55"/>
      <c r="WMZ115" s="55"/>
      <c r="WNA115" s="55"/>
      <c r="WNB115" s="51"/>
      <c r="WNC115" s="51"/>
      <c r="WND115" s="51"/>
      <c r="WNE115" s="56"/>
      <c r="WNF115" s="57"/>
      <c r="WNG115" s="57"/>
      <c r="WNH115" s="58"/>
      <c r="WNI115" s="49"/>
      <c r="WNJ115" s="50"/>
      <c r="WNK115" s="49"/>
      <c r="WNL115" s="109"/>
      <c r="WNM115" s="52"/>
      <c r="WNN115" s="52"/>
      <c r="WNO115" s="55"/>
      <c r="WNP115" s="55"/>
      <c r="WNQ115" s="55"/>
      <c r="WNR115" s="51"/>
      <c r="WNS115" s="51"/>
      <c r="WNT115" s="51"/>
      <c r="WNU115" s="56"/>
      <c r="WNV115" s="57"/>
      <c r="WNW115" s="57"/>
      <c r="WNX115" s="58"/>
      <c r="WNY115" s="49"/>
      <c r="WNZ115" s="50"/>
      <c r="WOA115" s="49"/>
      <c r="WOB115" s="109"/>
      <c r="WOC115" s="52"/>
      <c r="WOD115" s="52"/>
      <c r="WOE115" s="55"/>
      <c r="WOF115" s="55"/>
      <c r="WOG115" s="55"/>
      <c r="WOH115" s="51"/>
      <c r="WOI115" s="51"/>
      <c r="WOJ115" s="51"/>
      <c r="WOK115" s="56"/>
      <c r="WOL115" s="57"/>
      <c r="WOM115" s="57"/>
      <c r="WON115" s="58"/>
      <c r="WOO115" s="49"/>
      <c r="WOP115" s="50"/>
      <c r="WOQ115" s="49"/>
      <c r="WOR115" s="109"/>
      <c r="WOS115" s="52"/>
      <c r="WOT115" s="52"/>
      <c r="WOU115" s="55"/>
      <c r="WOV115" s="55"/>
      <c r="WOW115" s="55"/>
      <c r="WOX115" s="51"/>
      <c r="WOY115" s="51"/>
      <c r="WOZ115" s="51"/>
      <c r="WPA115" s="56"/>
      <c r="WPB115" s="57"/>
      <c r="WPC115" s="57"/>
      <c r="WPD115" s="58"/>
      <c r="WPE115" s="49"/>
      <c r="WPF115" s="50"/>
      <c r="WPG115" s="49"/>
      <c r="WPH115" s="109"/>
      <c r="WPI115" s="52"/>
      <c r="WPJ115" s="52"/>
      <c r="WPK115" s="55"/>
      <c r="WPL115" s="55"/>
      <c r="WPM115" s="55"/>
      <c r="WPN115" s="51"/>
      <c r="WPO115" s="51"/>
      <c r="WPP115" s="51"/>
      <c r="WPQ115" s="56"/>
      <c r="WPR115" s="57"/>
      <c r="WPS115" s="57"/>
      <c r="WPT115" s="58"/>
      <c r="WPU115" s="49"/>
      <c r="WPV115" s="50"/>
      <c r="WPW115" s="49"/>
      <c r="WPX115" s="109"/>
      <c r="WPY115" s="52"/>
      <c r="WPZ115" s="52"/>
      <c r="WQA115" s="55"/>
      <c r="WQB115" s="55"/>
      <c r="WQC115" s="55"/>
      <c r="WQD115" s="51"/>
      <c r="WQE115" s="51"/>
      <c r="WQF115" s="51"/>
      <c r="WQG115" s="56"/>
      <c r="WQH115" s="57"/>
      <c r="WQI115" s="57"/>
      <c r="WQJ115" s="58"/>
      <c r="WQK115" s="49"/>
      <c r="WQL115" s="50"/>
      <c r="WQM115" s="49"/>
      <c r="WQN115" s="109"/>
      <c r="WQO115" s="52"/>
      <c r="WQP115" s="52"/>
      <c r="WQQ115" s="55"/>
      <c r="WQR115" s="55"/>
      <c r="WQS115" s="55"/>
      <c r="WQT115" s="51"/>
      <c r="WQU115" s="51"/>
      <c r="WQV115" s="51"/>
      <c r="WQW115" s="56"/>
      <c r="WQX115" s="57"/>
      <c r="WQY115" s="57"/>
      <c r="WQZ115" s="58"/>
      <c r="WRA115" s="49"/>
      <c r="WRB115" s="50"/>
      <c r="WRC115" s="49"/>
      <c r="WRD115" s="109"/>
      <c r="WRE115" s="52"/>
      <c r="WRF115" s="52"/>
      <c r="WRG115" s="55"/>
      <c r="WRH115" s="55"/>
      <c r="WRI115" s="55"/>
      <c r="WRJ115" s="51"/>
      <c r="WRK115" s="51"/>
      <c r="WRL115" s="51"/>
      <c r="WRM115" s="56"/>
      <c r="WRN115" s="57"/>
      <c r="WRO115" s="57"/>
      <c r="WRP115" s="58"/>
      <c r="WRQ115" s="49"/>
      <c r="WRR115" s="50"/>
      <c r="WRS115" s="49"/>
      <c r="WRT115" s="109"/>
      <c r="WRU115" s="52"/>
      <c r="WRV115" s="52"/>
      <c r="WRW115" s="55"/>
      <c r="WRX115" s="55"/>
      <c r="WRY115" s="55"/>
      <c r="WRZ115" s="51"/>
      <c r="WSA115" s="51"/>
      <c r="WSB115" s="51"/>
      <c r="WSC115" s="56"/>
      <c r="WSD115" s="57"/>
      <c r="WSE115" s="57"/>
      <c r="WSF115" s="58"/>
      <c r="WSG115" s="49"/>
      <c r="WSH115" s="50"/>
      <c r="WSI115" s="49"/>
      <c r="WSJ115" s="109"/>
      <c r="WSK115" s="52"/>
      <c r="WSL115" s="52"/>
      <c r="WSM115" s="55"/>
      <c r="WSN115" s="55"/>
      <c r="WSO115" s="55"/>
      <c r="WSP115" s="51"/>
      <c r="WSQ115" s="51"/>
      <c r="WSR115" s="51"/>
      <c r="WSS115" s="56"/>
      <c r="WST115" s="57"/>
      <c r="WSU115" s="57"/>
      <c r="WSV115" s="58"/>
      <c r="WSW115" s="49"/>
      <c r="WSX115" s="50"/>
      <c r="WSY115" s="49"/>
      <c r="WSZ115" s="109"/>
      <c r="WTA115" s="52"/>
      <c r="WTB115" s="52"/>
      <c r="WTC115" s="55"/>
      <c r="WTD115" s="55"/>
      <c r="WTE115" s="55"/>
      <c r="WTF115" s="51"/>
      <c r="WTG115" s="51"/>
      <c r="WTH115" s="51"/>
      <c r="WTI115" s="56"/>
      <c r="WTJ115" s="57"/>
      <c r="WTK115" s="57"/>
      <c r="WTL115" s="58"/>
      <c r="WTM115" s="49"/>
      <c r="WTN115" s="50"/>
      <c r="WTO115" s="49"/>
      <c r="WTP115" s="109"/>
      <c r="WTQ115" s="52"/>
      <c r="WTR115" s="52"/>
      <c r="WTS115" s="55"/>
      <c r="WTT115" s="55"/>
      <c r="WTU115" s="55"/>
      <c r="WTV115" s="51"/>
      <c r="WTW115" s="51"/>
      <c r="WTX115" s="51"/>
      <c r="WTY115" s="56"/>
      <c r="WTZ115" s="57"/>
      <c r="WUA115" s="57"/>
      <c r="WUB115" s="58"/>
      <c r="WUC115" s="49"/>
      <c r="WUD115" s="50"/>
      <c r="WUE115" s="49"/>
      <c r="WUF115" s="109"/>
      <c r="WUG115" s="52"/>
      <c r="WUH115" s="52"/>
      <c r="WUI115" s="55"/>
      <c r="WUJ115" s="55"/>
      <c r="WUK115" s="55"/>
      <c r="WUL115" s="51"/>
      <c r="WUM115" s="51"/>
      <c r="WUN115" s="51"/>
      <c r="WUO115" s="56"/>
      <c r="WUP115" s="57"/>
      <c r="WUQ115" s="57"/>
      <c r="WUR115" s="58"/>
      <c r="WUS115" s="49"/>
      <c r="WUT115" s="50"/>
      <c r="WUU115" s="49"/>
      <c r="WUV115" s="109"/>
      <c r="WUW115" s="52"/>
      <c r="WUX115" s="52"/>
      <c r="WUY115" s="55"/>
      <c r="WUZ115" s="55"/>
      <c r="WVA115" s="55"/>
      <c r="WVB115" s="51"/>
      <c r="WVC115" s="51"/>
      <c r="WVD115" s="51"/>
      <c r="WVE115" s="56"/>
      <c r="WVF115" s="57"/>
      <c r="WVG115" s="57"/>
      <c r="WVH115" s="58"/>
      <c r="WVI115" s="49"/>
      <c r="WVJ115" s="50"/>
      <c r="WVK115" s="49"/>
      <c r="WVL115" s="109"/>
      <c r="WVM115" s="52"/>
      <c r="WVN115" s="52"/>
      <c r="WVO115" s="55"/>
      <c r="WVP115" s="55"/>
      <c r="WVQ115" s="55"/>
      <c r="WVR115" s="51"/>
      <c r="WVS115" s="51"/>
      <c r="WVT115" s="51"/>
      <c r="WVU115" s="56"/>
      <c r="WVV115" s="57"/>
      <c r="WVW115" s="57"/>
      <c r="WVX115" s="58"/>
      <c r="WVY115" s="49"/>
      <c r="WVZ115" s="50"/>
      <c r="WWA115" s="49"/>
      <c r="WWB115" s="109"/>
      <c r="WWC115" s="52"/>
      <c r="WWD115" s="52"/>
      <c r="WWE115" s="55"/>
      <c r="WWF115" s="55"/>
      <c r="WWG115" s="55"/>
      <c r="WWH115" s="51"/>
      <c r="WWI115" s="51"/>
      <c r="WWJ115" s="51"/>
      <c r="WWK115" s="56"/>
      <c r="WWL115" s="57"/>
      <c r="WWM115" s="57"/>
      <c r="WWN115" s="58"/>
      <c r="WWO115" s="49"/>
      <c r="WWP115" s="50"/>
      <c r="WWQ115" s="49"/>
      <c r="WWR115" s="109"/>
      <c r="WWS115" s="52"/>
      <c r="WWT115" s="52"/>
      <c r="WWU115" s="55"/>
      <c r="WWV115" s="55"/>
      <c r="WWW115" s="55"/>
      <c r="WWX115" s="51"/>
      <c r="WWY115" s="51"/>
      <c r="WWZ115" s="51"/>
      <c r="WXA115" s="56"/>
      <c r="WXB115" s="57"/>
      <c r="WXC115" s="57"/>
      <c r="WXD115" s="58"/>
      <c r="WXE115" s="49"/>
      <c r="WXF115" s="50"/>
      <c r="WXG115" s="49"/>
      <c r="WXH115" s="109"/>
      <c r="WXI115" s="52"/>
      <c r="WXJ115" s="52"/>
      <c r="WXK115" s="55"/>
      <c r="WXL115" s="55"/>
      <c r="WXM115" s="55"/>
      <c r="WXN115" s="51"/>
      <c r="WXO115" s="51"/>
      <c r="WXP115" s="51"/>
      <c r="WXQ115" s="56"/>
      <c r="WXR115" s="57"/>
      <c r="WXS115" s="57"/>
      <c r="WXT115" s="58"/>
      <c r="WXU115" s="49"/>
      <c r="WXV115" s="50"/>
      <c r="WXW115" s="49"/>
      <c r="WXX115" s="109"/>
      <c r="WXY115" s="52"/>
      <c r="WXZ115" s="52"/>
      <c r="WYA115" s="55"/>
      <c r="WYB115" s="55"/>
      <c r="WYC115" s="55"/>
      <c r="WYD115" s="51"/>
      <c r="WYE115" s="51"/>
      <c r="WYF115" s="51"/>
      <c r="WYG115" s="56"/>
      <c r="WYH115" s="57"/>
      <c r="WYI115" s="57"/>
      <c r="WYJ115" s="58"/>
      <c r="WYK115" s="49"/>
      <c r="WYL115" s="50"/>
      <c r="WYM115" s="49"/>
      <c r="WYN115" s="109"/>
      <c r="WYO115" s="52"/>
      <c r="WYP115" s="52"/>
      <c r="WYQ115" s="55"/>
      <c r="WYR115" s="55"/>
      <c r="WYS115" s="55"/>
      <c r="WYT115" s="51"/>
      <c r="WYU115" s="51"/>
      <c r="WYV115" s="51"/>
      <c r="WYW115" s="56"/>
      <c r="WYX115" s="57"/>
      <c r="WYY115" s="57"/>
      <c r="WYZ115" s="58"/>
      <c r="WZA115" s="49"/>
      <c r="WZB115" s="50"/>
      <c r="WZC115" s="49"/>
      <c r="WZD115" s="109"/>
      <c r="WZE115" s="52"/>
      <c r="WZF115" s="52"/>
      <c r="WZG115" s="55"/>
      <c r="WZH115" s="55"/>
      <c r="WZI115" s="55"/>
      <c r="WZJ115" s="51"/>
      <c r="WZK115" s="51"/>
      <c r="WZL115" s="51"/>
      <c r="WZM115" s="56"/>
      <c r="WZN115" s="57"/>
      <c r="WZO115" s="57"/>
      <c r="WZP115" s="58"/>
      <c r="WZQ115" s="49"/>
      <c r="WZR115" s="50"/>
      <c r="WZS115" s="49"/>
      <c r="WZT115" s="109"/>
      <c r="WZU115" s="52"/>
      <c r="WZV115" s="52"/>
      <c r="WZW115" s="55"/>
      <c r="WZX115" s="55"/>
      <c r="WZY115" s="55"/>
      <c r="WZZ115" s="51"/>
      <c r="XAA115" s="51"/>
      <c r="XAB115" s="51"/>
      <c r="XAC115" s="56"/>
      <c r="XAD115" s="57"/>
      <c r="XAE115" s="57"/>
      <c r="XAF115" s="58"/>
      <c r="XAG115" s="49"/>
      <c r="XAH115" s="50"/>
      <c r="XAI115" s="49"/>
      <c r="XAJ115" s="109"/>
      <c r="XAK115" s="52"/>
      <c r="XAL115" s="52"/>
      <c r="XAM115" s="55"/>
      <c r="XAN115" s="55"/>
      <c r="XAO115" s="55"/>
      <c r="XAP115" s="51"/>
      <c r="XAQ115" s="51"/>
      <c r="XAR115" s="51"/>
      <c r="XAS115" s="56"/>
      <c r="XAT115" s="57"/>
      <c r="XAU115" s="57"/>
      <c r="XAV115" s="58"/>
      <c r="XAW115" s="49"/>
      <c r="XAX115" s="50"/>
      <c r="XAY115" s="49"/>
      <c r="XAZ115" s="109"/>
      <c r="XBA115" s="52"/>
      <c r="XBB115" s="52"/>
      <c r="XBC115" s="55"/>
      <c r="XBD115" s="55"/>
      <c r="XBE115" s="55"/>
      <c r="XBF115" s="51"/>
      <c r="XBG115" s="51"/>
      <c r="XBH115" s="51"/>
      <c r="XBI115" s="56"/>
      <c r="XBJ115" s="57"/>
      <c r="XBK115" s="57"/>
      <c r="XBL115" s="58"/>
      <c r="XBM115" s="49"/>
      <c r="XBN115" s="50"/>
      <c r="XBO115" s="49"/>
      <c r="XBP115" s="109"/>
      <c r="XBQ115" s="52"/>
      <c r="XBR115" s="52"/>
      <c r="XBS115" s="55"/>
      <c r="XBT115" s="55"/>
      <c r="XBU115" s="55"/>
      <c r="XBV115" s="51"/>
      <c r="XBW115" s="51"/>
      <c r="XBX115" s="51"/>
      <c r="XBY115" s="56"/>
      <c r="XBZ115" s="57"/>
      <c r="XCA115" s="57"/>
      <c r="XCB115" s="58"/>
      <c r="XCC115" s="49"/>
      <c r="XCD115" s="50"/>
      <c r="XCE115" s="49"/>
      <c r="XCF115" s="109"/>
      <c r="XCG115" s="52"/>
      <c r="XCH115" s="52"/>
      <c r="XCI115" s="55"/>
      <c r="XCJ115" s="55"/>
      <c r="XCK115" s="55"/>
      <c r="XCL115" s="51"/>
      <c r="XCM115" s="51"/>
      <c r="XCN115" s="51"/>
      <c r="XCO115" s="56"/>
      <c r="XCP115" s="57"/>
      <c r="XCQ115" s="57"/>
      <c r="XCR115" s="58"/>
      <c r="XCS115" s="49"/>
      <c r="XCT115" s="50"/>
      <c r="XCU115" s="49"/>
      <c r="XCV115" s="109"/>
      <c r="XCW115" s="52"/>
      <c r="XCX115" s="52"/>
      <c r="XCY115" s="55"/>
      <c r="XCZ115" s="55"/>
      <c r="XDA115" s="55"/>
      <c r="XDB115" s="51"/>
      <c r="XDC115" s="51"/>
      <c r="XDD115" s="51"/>
      <c r="XDE115" s="56"/>
      <c r="XDF115" s="57"/>
      <c r="XDG115" s="57"/>
      <c r="XDH115" s="58"/>
      <c r="XDI115" s="49"/>
      <c r="XDJ115" s="50"/>
      <c r="XDK115" s="49"/>
      <c r="XDL115" s="109"/>
      <c r="XDM115" s="52"/>
      <c r="XDN115" s="52"/>
      <c r="XDO115" s="55"/>
      <c r="XDP115" s="55"/>
      <c r="XDQ115" s="55"/>
      <c r="XDR115" s="51"/>
      <c r="XDS115" s="51"/>
      <c r="XDT115" s="51"/>
      <c r="XDU115" s="56"/>
      <c r="XDV115" s="57"/>
      <c r="XDW115" s="57"/>
      <c r="XDX115" s="58"/>
      <c r="XDY115" s="49"/>
      <c r="XDZ115" s="50"/>
      <c r="XEA115" s="49"/>
      <c r="XEB115" s="109"/>
      <c r="XEC115" s="52"/>
      <c r="XED115" s="52"/>
      <c r="XEE115" s="55"/>
      <c r="XEF115" s="55"/>
      <c r="XEG115" s="55"/>
      <c r="XEH115" s="51"/>
      <c r="XEI115" s="51"/>
      <c r="XEJ115" s="51"/>
      <c r="XEK115" s="56"/>
      <c r="XEL115" s="57"/>
      <c r="XEM115" s="57"/>
      <c r="XEN115" s="58"/>
      <c r="XEO115" s="49"/>
      <c r="XEP115" s="50"/>
      <c r="XEQ115" s="49"/>
      <c r="XER115" s="109"/>
      <c r="XES115" s="52"/>
      <c r="XET115" s="52"/>
      <c r="XEU115" s="55"/>
      <c r="XEV115" s="55"/>
      <c r="XEW115" s="55"/>
      <c r="XEX115" s="51"/>
      <c r="XEY115" s="51"/>
      <c r="XEZ115" s="51"/>
      <c r="XFA115" s="56"/>
      <c r="XFB115" s="57"/>
      <c r="XFC115" s="57"/>
      <c r="XFD115" s="58"/>
    </row>
    <row r="116" spans="1:16384" s="60" customFormat="1" x14ac:dyDescent="0.25">
      <c r="A116" s="49">
        <f t="shared" si="1"/>
        <v>7</v>
      </c>
      <c r="B116" s="50"/>
      <c r="C116" s="49"/>
      <c r="D116" s="109"/>
      <c r="E116" s="52"/>
      <c r="F116" s="52"/>
      <c r="G116" s="55"/>
      <c r="H116" s="55"/>
      <c r="I116" s="55"/>
      <c r="J116" s="51"/>
      <c r="K116" s="51"/>
      <c r="L116" s="51"/>
      <c r="M116" s="51"/>
      <c r="N116" s="57"/>
      <c r="O116" s="57"/>
      <c r="P116" s="58"/>
      <c r="Q116" s="49"/>
      <c r="R116" s="50"/>
      <c r="S116" s="49"/>
      <c r="T116" s="109"/>
      <c r="U116" s="52"/>
      <c r="V116" s="52"/>
      <c r="W116" s="55"/>
      <c r="X116" s="55"/>
      <c r="Y116" s="55"/>
      <c r="Z116" s="51"/>
      <c r="AA116" s="51"/>
      <c r="AB116" s="51"/>
      <c r="AC116" s="56"/>
      <c r="AD116" s="57"/>
      <c r="AE116" s="57"/>
      <c r="AF116" s="58"/>
      <c r="AG116" s="49"/>
      <c r="AH116" s="50"/>
      <c r="AI116" s="49"/>
      <c r="AJ116" s="109"/>
      <c r="AK116" s="52"/>
      <c r="AL116" s="52"/>
      <c r="AM116" s="55"/>
      <c r="AN116" s="55"/>
      <c r="AO116" s="55"/>
      <c r="AP116" s="51"/>
      <c r="AQ116" s="51"/>
      <c r="AR116" s="51"/>
      <c r="AS116" s="56"/>
      <c r="AT116" s="57"/>
      <c r="AU116" s="57"/>
      <c r="AV116" s="58"/>
      <c r="AW116" s="49"/>
      <c r="AX116" s="50"/>
      <c r="AY116" s="49"/>
      <c r="AZ116" s="109"/>
      <c r="BA116" s="52"/>
      <c r="BB116" s="52"/>
      <c r="BC116" s="55"/>
      <c r="BD116" s="55"/>
      <c r="BE116" s="55"/>
      <c r="BF116" s="51"/>
      <c r="BG116" s="51"/>
      <c r="BH116" s="51"/>
      <c r="BI116" s="56"/>
      <c r="BJ116" s="57"/>
      <c r="BK116" s="57"/>
      <c r="BL116" s="58"/>
      <c r="BM116" s="49"/>
      <c r="BN116" s="50"/>
      <c r="BO116" s="49"/>
      <c r="BP116" s="109"/>
      <c r="BQ116" s="52"/>
      <c r="BR116" s="52"/>
      <c r="BS116" s="55"/>
      <c r="BT116" s="55"/>
      <c r="BU116" s="55"/>
      <c r="BV116" s="51"/>
      <c r="BW116" s="51"/>
      <c r="BX116" s="51"/>
      <c r="BY116" s="56"/>
      <c r="BZ116" s="57"/>
      <c r="CA116" s="57"/>
      <c r="CB116" s="58"/>
      <c r="CC116" s="49"/>
      <c r="CD116" s="50"/>
      <c r="CE116" s="49"/>
      <c r="CF116" s="109"/>
      <c r="CG116" s="52"/>
      <c r="CH116" s="52"/>
      <c r="CI116" s="55"/>
      <c r="CJ116" s="55"/>
      <c r="CK116" s="55"/>
      <c r="CL116" s="51"/>
      <c r="CM116" s="51"/>
      <c r="CN116" s="51"/>
      <c r="CO116" s="56"/>
      <c r="CP116" s="57"/>
      <c r="CQ116" s="57"/>
      <c r="CR116" s="58"/>
      <c r="CS116" s="49"/>
      <c r="CT116" s="50"/>
      <c r="CU116" s="49"/>
      <c r="CV116" s="109"/>
      <c r="CW116" s="52"/>
      <c r="CX116" s="52"/>
      <c r="CY116" s="55"/>
      <c r="CZ116" s="55"/>
      <c r="DA116" s="55"/>
      <c r="DB116" s="51"/>
      <c r="DC116" s="51"/>
      <c r="DD116" s="51"/>
      <c r="DE116" s="56"/>
      <c r="DF116" s="57"/>
      <c r="DG116" s="57"/>
      <c r="DH116" s="58"/>
      <c r="DI116" s="49"/>
      <c r="DJ116" s="50"/>
      <c r="DK116" s="49"/>
      <c r="DL116" s="109"/>
      <c r="DM116" s="52"/>
      <c r="DN116" s="52"/>
      <c r="DO116" s="55"/>
      <c r="DP116" s="55"/>
      <c r="DQ116" s="55"/>
      <c r="DR116" s="51"/>
      <c r="DS116" s="51"/>
      <c r="DT116" s="51"/>
      <c r="DU116" s="56"/>
      <c r="DV116" s="57"/>
      <c r="DW116" s="57"/>
      <c r="DX116" s="58"/>
      <c r="DY116" s="49"/>
      <c r="DZ116" s="50"/>
      <c r="EA116" s="49"/>
      <c r="EB116" s="109"/>
      <c r="EC116" s="52"/>
      <c r="ED116" s="52"/>
      <c r="EE116" s="55"/>
      <c r="EF116" s="55"/>
      <c r="EG116" s="55"/>
      <c r="EH116" s="51"/>
      <c r="EI116" s="51"/>
      <c r="EJ116" s="51"/>
      <c r="EK116" s="56"/>
      <c r="EL116" s="57"/>
      <c r="EM116" s="57"/>
      <c r="EN116" s="58"/>
      <c r="EO116" s="49"/>
      <c r="EP116" s="50"/>
      <c r="EQ116" s="49"/>
      <c r="ER116" s="109"/>
      <c r="ES116" s="52"/>
      <c r="ET116" s="52"/>
      <c r="EU116" s="55"/>
      <c r="EV116" s="55"/>
      <c r="EW116" s="55"/>
      <c r="EX116" s="51"/>
      <c r="EY116" s="51"/>
      <c r="EZ116" s="51"/>
      <c r="FA116" s="56"/>
      <c r="FB116" s="57"/>
      <c r="FC116" s="57"/>
      <c r="FD116" s="58"/>
      <c r="FE116" s="49"/>
      <c r="FF116" s="50"/>
      <c r="FG116" s="49"/>
      <c r="FH116" s="109"/>
      <c r="FI116" s="52"/>
      <c r="FJ116" s="52"/>
      <c r="FK116" s="55"/>
      <c r="FL116" s="55"/>
      <c r="FM116" s="55"/>
      <c r="FN116" s="51"/>
      <c r="FO116" s="51"/>
      <c r="FP116" s="51"/>
      <c r="FQ116" s="56"/>
      <c r="FR116" s="57"/>
      <c r="FS116" s="57"/>
      <c r="FT116" s="58"/>
      <c r="FU116" s="49"/>
      <c r="FV116" s="50"/>
      <c r="FW116" s="49"/>
      <c r="FX116" s="109"/>
      <c r="FY116" s="52"/>
      <c r="FZ116" s="52"/>
      <c r="GA116" s="55"/>
      <c r="GB116" s="55"/>
      <c r="GC116" s="55"/>
      <c r="GD116" s="51"/>
      <c r="GE116" s="51"/>
      <c r="GF116" s="51"/>
      <c r="GG116" s="56"/>
      <c r="GH116" s="57"/>
      <c r="GI116" s="57"/>
      <c r="GJ116" s="58"/>
      <c r="GK116" s="49"/>
      <c r="GL116" s="50"/>
      <c r="GM116" s="49"/>
      <c r="GN116" s="109"/>
      <c r="GO116" s="52"/>
      <c r="GP116" s="52"/>
      <c r="GQ116" s="55"/>
      <c r="GR116" s="55"/>
      <c r="GS116" s="55"/>
      <c r="GT116" s="51"/>
      <c r="GU116" s="51"/>
      <c r="GV116" s="51"/>
      <c r="GW116" s="56"/>
      <c r="GX116" s="57"/>
      <c r="GY116" s="57"/>
      <c r="GZ116" s="58"/>
      <c r="HA116" s="49"/>
      <c r="HB116" s="50"/>
      <c r="HC116" s="49"/>
      <c r="HD116" s="109"/>
      <c r="HE116" s="52"/>
      <c r="HF116" s="52"/>
      <c r="HG116" s="55"/>
      <c r="HH116" s="55"/>
      <c r="HI116" s="55"/>
      <c r="HJ116" s="51"/>
      <c r="HK116" s="51"/>
      <c r="HL116" s="51"/>
      <c r="HM116" s="56"/>
      <c r="HN116" s="57"/>
      <c r="HO116" s="57"/>
      <c r="HP116" s="58"/>
      <c r="HQ116" s="49"/>
      <c r="HR116" s="50"/>
      <c r="HS116" s="49"/>
      <c r="HT116" s="109"/>
      <c r="HU116" s="52"/>
      <c r="HV116" s="52"/>
      <c r="HW116" s="55"/>
      <c r="HX116" s="55"/>
      <c r="HY116" s="55"/>
      <c r="HZ116" s="51"/>
      <c r="IA116" s="51"/>
      <c r="IB116" s="51"/>
      <c r="IC116" s="56"/>
      <c r="ID116" s="57"/>
      <c r="IE116" s="57"/>
      <c r="IF116" s="58"/>
      <c r="IG116" s="49"/>
      <c r="IH116" s="50"/>
      <c r="II116" s="49"/>
      <c r="IJ116" s="109"/>
      <c r="IK116" s="52"/>
      <c r="IL116" s="52"/>
      <c r="IM116" s="55"/>
      <c r="IN116" s="55"/>
      <c r="IO116" s="55"/>
      <c r="IP116" s="51"/>
      <c r="IQ116" s="51"/>
      <c r="IR116" s="51"/>
      <c r="IS116" s="56"/>
      <c r="IT116" s="57"/>
      <c r="IU116" s="57"/>
      <c r="IV116" s="58"/>
      <c r="IW116" s="49"/>
      <c r="IX116" s="50"/>
      <c r="IY116" s="49"/>
      <c r="IZ116" s="109"/>
      <c r="JA116" s="52"/>
      <c r="JB116" s="52"/>
      <c r="JC116" s="55"/>
      <c r="JD116" s="55"/>
      <c r="JE116" s="55"/>
      <c r="JF116" s="51"/>
      <c r="JG116" s="51"/>
      <c r="JH116" s="51"/>
      <c r="JI116" s="56"/>
      <c r="JJ116" s="57"/>
      <c r="JK116" s="57"/>
      <c r="JL116" s="58"/>
      <c r="JM116" s="49"/>
      <c r="JN116" s="50"/>
      <c r="JO116" s="49"/>
      <c r="JP116" s="109"/>
      <c r="JQ116" s="52"/>
      <c r="JR116" s="52"/>
      <c r="JS116" s="55"/>
      <c r="JT116" s="55"/>
      <c r="JU116" s="55"/>
      <c r="JV116" s="51"/>
      <c r="JW116" s="51"/>
      <c r="JX116" s="51"/>
      <c r="JY116" s="56"/>
      <c r="JZ116" s="57"/>
      <c r="KA116" s="57"/>
      <c r="KB116" s="58"/>
      <c r="KC116" s="49"/>
      <c r="KD116" s="50"/>
      <c r="KE116" s="49"/>
      <c r="KF116" s="109"/>
      <c r="KG116" s="52"/>
      <c r="KH116" s="52"/>
      <c r="KI116" s="55"/>
      <c r="KJ116" s="55"/>
      <c r="KK116" s="55"/>
      <c r="KL116" s="51"/>
      <c r="KM116" s="51"/>
      <c r="KN116" s="51"/>
      <c r="KO116" s="56"/>
      <c r="KP116" s="57"/>
      <c r="KQ116" s="57"/>
      <c r="KR116" s="58"/>
      <c r="KS116" s="49"/>
      <c r="KT116" s="50"/>
      <c r="KU116" s="49"/>
      <c r="KV116" s="109"/>
      <c r="KW116" s="52"/>
      <c r="KX116" s="52"/>
      <c r="KY116" s="55"/>
      <c r="KZ116" s="55"/>
      <c r="LA116" s="55"/>
      <c r="LB116" s="51"/>
      <c r="LC116" s="51"/>
      <c r="LD116" s="51"/>
      <c r="LE116" s="56"/>
      <c r="LF116" s="57"/>
      <c r="LG116" s="57"/>
      <c r="LH116" s="58"/>
      <c r="LI116" s="49"/>
      <c r="LJ116" s="50"/>
      <c r="LK116" s="49"/>
      <c r="LL116" s="109"/>
      <c r="LM116" s="52"/>
      <c r="LN116" s="52"/>
      <c r="LO116" s="55"/>
      <c r="LP116" s="55"/>
      <c r="LQ116" s="55"/>
      <c r="LR116" s="51"/>
      <c r="LS116" s="51"/>
      <c r="LT116" s="51"/>
      <c r="LU116" s="56"/>
      <c r="LV116" s="57"/>
      <c r="LW116" s="57"/>
      <c r="LX116" s="58"/>
      <c r="LY116" s="49"/>
      <c r="LZ116" s="50"/>
      <c r="MA116" s="49"/>
      <c r="MB116" s="109"/>
      <c r="MC116" s="52"/>
      <c r="MD116" s="52"/>
      <c r="ME116" s="55"/>
      <c r="MF116" s="55"/>
      <c r="MG116" s="55"/>
      <c r="MH116" s="51"/>
      <c r="MI116" s="51"/>
      <c r="MJ116" s="51"/>
      <c r="MK116" s="56"/>
      <c r="ML116" s="57"/>
      <c r="MM116" s="57"/>
      <c r="MN116" s="58"/>
      <c r="MO116" s="49"/>
      <c r="MP116" s="50"/>
      <c r="MQ116" s="49"/>
      <c r="MR116" s="109"/>
      <c r="MS116" s="52"/>
      <c r="MT116" s="52"/>
      <c r="MU116" s="55"/>
      <c r="MV116" s="55"/>
      <c r="MW116" s="55"/>
      <c r="MX116" s="51"/>
      <c r="MY116" s="51"/>
      <c r="MZ116" s="51"/>
      <c r="NA116" s="56"/>
      <c r="NB116" s="57"/>
      <c r="NC116" s="57"/>
      <c r="ND116" s="58"/>
      <c r="NE116" s="49"/>
      <c r="NF116" s="50"/>
      <c r="NG116" s="49"/>
      <c r="NH116" s="109"/>
      <c r="NI116" s="52"/>
      <c r="NJ116" s="52"/>
      <c r="NK116" s="55"/>
      <c r="NL116" s="55"/>
      <c r="NM116" s="55"/>
      <c r="NN116" s="51"/>
      <c r="NO116" s="51"/>
      <c r="NP116" s="51"/>
      <c r="NQ116" s="56"/>
      <c r="NR116" s="57"/>
      <c r="NS116" s="57"/>
      <c r="NT116" s="58"/>
      <c r="NU116" s="49"/>
      <c r="NV116" s="50"/>
      <c r="NW116" s="49"/>
      <c r="NX116" s="109"/>
      <c r="NY116" s="52"/>
      <c r="NZ116" s="52"/>
      <c r="OA116" s="55"/>
      <c r="OB116" s="55"/>
      <c r="OC116" s="55"/>
      <c r="OD116" s="51"/>
      <c r="OE116" s="51"/>
      <c r="OF116" s="51"/>
      <c r="OG116" s="56"/>
      <c r="OH116" s="57"/>
      <c r="OI116" s="57"/>
      <c r="OJ116" s="58"/>
      <c r="OK116" s="49"/>
      <c r="OL116" s="50"/>
      <c r="OM116" s="49"/>
      <c r="ON116" s="109"/>
      <c r="OO116" s="52"/>
      <c r="OP116" s="52"/>
      <c r="OQ116" s="55"/>
      <c r="OR116" s="55"/>
      <c r="OS116" s="55"/>
      <c r="OT116" s="51"/>
      <c r="OU116" s="51"/>
      <c r="OV116" s="51"/>
      <c r="OW116" s="56"/>
      <c r="OX116" s="57"/>
      <c r="OY116" s="57"/>
      <c r="OZ116" s="58"/>
      <c r="PA116" s="49"/>
      <c r="PB116" s="50"/>
      <c r="PC116" s="49"/>
      <c r="PD116" s="109"/>
      <c r="PE116" s="52"/>
      <c r="PF116" s="52"/>
      <c r="PG116" s="55"/>
      <c r="PH116" s="55"/>
      <c r="PI116" s="55"/>
      <c r="PJ116" s="51"/>
      <c r="PK116" s="51"/>
      <c r="PL116" s="51"/>
      <c r="PM116" s="56"/>
      <c r="PN116" s="57"/>
      <c r="PO116" s="57"/>
      <c r="PP116" s="58"/>
      <c r="PQ116" s="49"/>
      <c r="PR116" s="50"/>
      <c r="PS116" s="49"/>
      <c r="PT116" s="109"/>
      <c r="PU116" s="52"/>
      <c r="PV116" s="52"/>
      <c r="PW116" s="55"/>
      <c r="PX116" s="55"/>
      <c r="PY116" s="55"/>
      <c r="PZ116" s="51"/>
      <c r="QA116" s="51"/>
      <c r="QB116" s="51"/>
      <c r="QC116" s="56"/>
      <c r="QD116" s="57"/>
      <c r="QE116" s="57"/>
      <c r="QF116" s="58"/>
      <c r="QG116" s="49"/>
      <c r="QH116" s="50"/>
      <c r="QI116" s="49"/>
      <c r="QJ116" s="109"/>
      <c r="QK116" s="52"/>
      <c r="QL116" s="52"/>
      <c r="QM116" s="55"/>
      <c r="QN116" s="55"/>
      <c r="QO116" s="55"/>
      <c r="QP116" s="51"/>
      <c r="QQ116" s="51"/>
      <c r="QR116" s="51"/>
      <c r="QS116" s="56"/>
      <c r="QT116" s="57"/>
      <c r="QU116" s="57"/>
      <c r="QV116" s="58"/>
      <c r="QW116" s="49"/>
      <c r="QX116" s="50"/>
      <c r="QY116" s="49"/>
      <c r="QZ116" s="109"/>
      <c r="RA116" s="52"/>
      <c r="RB116" s="52"/>
      <c r="RC116" s="55"/>
      <c r="RD116" s="55"/>
      <c r="RE116" s="55"/>
      <c r="RF116" s="51"/>
      <c r="RG116" s="51"/>
      <c r="RH116" s="51"/>
      <c r="RI116" s="56"/>
      <c r="RJ116" s="57"/>
      <c r="RK116" s="57"/>
      <c r="RL116" s="58"/>
      <c r="RM116" s="49"/>
      <c r="RN116" s="50"/>
      <c r="RO116" s="49"/>
      <c r="RP116" s="109"/>
      <c r="RQ116" s="52"/>
      <c r="RR116" s="52"/>
      <c r="RS116" s="55"/>
      <c r="RT116" s="55"/>
      <c r="RU116" s="55"/>
      <c r="RV116" s="51"/>
      <c r="RW116" s="51"/>
      <c r="RX116" s="51"/>
      <c r="RY116" s="56"/>
      <c r="RZ116" s="57"/>
      <c r="SA116" s="57"/>
      <c r="SB116" s="58"/>
      <c r="SC116" s="49"/>
      <c r="SD116" s="50"/>
      <c r="SE116" s="49"/>
      <c r="SF116" s="109"/>
      <c r="SG116" s="52"/>
      <c r="SH116" s="52"/>
      <c r="SI116" s="55"/>
      <c r="SJ116" s="55"/>
      <c r="SK116" s="55"/>
      <c r="SL116" s="51"/>
      <c r="SM116" s="51"/>
      <c r="SN116" s="51"/>
      <c r="SO116" s="56"/>
      <c r="SP116" s="57"/>
      <c r="SQ116" s="57"/>
      <c r="SR116" s="58"/>
      <c r="SS116" s="49"/>
      <c r="ST116" s="50"/>
      <c r="SU116" s="49"/>
      <c r="SV116" s="109"/>
      <c r="SW116" s="52"/>
      <c r="SX116" s="52"/>
      <c r="SY116" s="55"/>
      <c r="SZ116" s="55"/>
      <c r="TA116" s="55"/>
      <c r="TB116" s="51"/>
      <c r="TC116" s="51"/>
      <c r="TD116" s="51"/>
      <c r="TE116" s="56"/>
      <c r="TF116" s="57"/>
      <c r="TG116" s="57"/>
      <c r="TH116" s="58"/>
      <c r="TI116" s="49"/>
      <c r="TJ116" s="50"/>
      <c r="TK116" s="49"/>
      <c r="TL116" s="109"/>
      <c r="TM116" s="52"/>
      <c r="TN116" s="52"/>
      <c r="TO116" s="55"/>
      <c r="TP116" s="55"/>
      <c r="TQ116" s="55"/>
      <c r="TR116" s="51"/>
      <c r="TS116" s="51"/>
      <c r="TT116" s="51"/>
      <c r="TU116" s="56"/>
      <c r="TV116" s="57"/>
      <c r="TW116" s="57"/>
      <c r="TX116" s="58"/>
      <c r="TY116" s="49"/>
      <c r="TZ116" s="50"/>
      <c r="UA116" s="49"/>
      <c r="UB116" s="109"/>
      <c r="UC116" s="52"/>
      <c r="UD116" s="52"/>
      <c r="UE116" s="55"/>
      <c r="UF116" s="55"/>
      <c r="UG116" s="55"/>
      <c r="UH116" s="51"/>
      <c r="UI116" s="51"/>
      <c r="UJ116" s="51"/>
      <c r="UK116" s="56"/>
      <c r="UL116" s="57"/>
      <c r="UM116" s="57"/>
      <c r="UN116" s="58"/>
      <c r="UO116" s="49"/>
      <c r="UP116" s="50"/>
      <c r="UQ116" s="49"/>
      <c r="UR116" s="109"/>
      <c r="US116" s="52"/>
      <c r="UT116" s="52"/>
      <c r="UU116" s="55"/>
      <c r="UV116" s="55"/>
      <c r="UW116" s="55"/>
      <c r="UX116" s="51"/>
      <c r="UY116" s="51"/>
      <c r="UZ116" s="51"/>
      <c r="VA116" s="56"/>
      <c r="VB116" s="57"/>
      <c r="VC116" s="57"/>
      <c r="VD116" s="58"/>
      <c r="VE116" s="49"/>
      <c r="VF116" s="50"/>
      <c r="VG116" s="49"/>
      <c r="VH116" s="109"/>
      <c r="VI116" s="52"/>
      <c r="VJ116" s="52"/>
      <c r="VK116" s="55"/>
      <c r="VL116" s="55"/>
      <c r="VM116" s="55"/>
      <c r="VN116" s="51"/>
      <c r="VO116" s="51"/>
      <c r="VP116" s="51"/>
      <c r="VQ116" s="56"/>
      <c r="VR116" s="57"/>
      <c r="VS116" s="57"/>
      <c r="VT116" s="58"/>
      <c r="VU116" s="49"/>
      <c r="VV116" s="50"/>
      <c r="VW116" s="49"/>
      <c r="VX116" s="109"/>
      <c r="VY116" s="52"/>
      <c r="VZ116" s="52"/>
      <c r="WA116" s="55"/>
      <c r="WB116" s="55"/>
      <c r="WC116" s="55"/>
      <c r="WD116" s="51"/>
      <c r="WE116" s="51"/>
      <c r="WF116" s="51"/>
      <c r="WG116" s="56"/>
      <c r="WH116" s="57"/>
      <c r="WI116" s="57"/>
      <c r="WJ116" s="58"/>
      <c r="WK116" s="49"/>
      <c r="WL116" s="50"/>
      <c r="WM116" s="49"/>
      <c r="WN116" s="109"/>
      <c r="WO116" s="52"/>
      <c r="WP116" s="52"/>
      <c r="WQ116" s="55"/>
      <c r="WR116" s="55"/>
      <c r="WS116" s="55"/>
      <c r="WT116" s="51"/>
      <c r="WU116" s="51"/>
      <c r="WV116" s="51"/>
      <c r="WW116" s="56"/>
      <c r="WX116" s="57"/>
      <c r="WY116" s="57"/>
      <c r="WZ116" s="58"/>
      <c r="XA116" s="49"/>
      <c r="XB116" s="50"/>
      <c r="XC116" s="49"/>
      <c r="XD116" s="109"/>
      <c r="XE116" s="52"/>
      <c r="XF116" s="52"/>
      <c r="XG116" s="55"/>
      <c r="XH116" s="55"/>
      <c r="XI116" s="55"/>
      <c r="XJ116" s="51"/>
      <c r="XK116" s="51"/>
      <c r="XL116" s="51"/>
      <c r="XM116" s="56"/>
      <c r="XN116" s="57"/>
      <c r="XO116" s="57"/>
      <c r="XP116" s="58"/>
      <c r="XQ116" s="49"/>
      <c r="XR116" s="50"/>
      <c r="XS116" s="49"/>
      <c r="XT116" s="109"/>
      <c r="XU116" s="52"/>
      <c r="XV116" s="52"/>
      <c r="XW116" s="55"/>
      <c r="XX116" s="55"/>
      <c r="XY116" s="55"/>
      <c r="XZ116" s="51"/>
      <c r="YA116" s="51"/>
      <c r="YB116" s="51"/>
      <c r="YC116" s="56"/>
      <c r="YD116" s="57"/>
      <c r="YE116" s="57"/>
      <c r="YF116" s="58"/>
      <c r="YG116" s="49"/>
      <c r="YH116" s="50"/>
      <c r="YI116" s="49"/>
      <c r="YJ116" s="109"/>
      <c r="YK116" s="52"/>
      <c r="YL116" s="52"/>
      <c r="YM116" s="55"/>
      <c r="YN116" s="55"/>
      <c r="YO116" s="55"/>
      <c r="YP116" s="51"/>
      <c r="YQ116" s="51"/>
      <c r="YR116" s="51"/>
      <c r="YS116" s="56"/>
      <c r="YT116" s="57"/>
      <c r="YU116" s="57"/>
      <c r="YV116" s="58"/>
      <c r="YW116" s="49"/>
      <c r="YX116" s="50"/>
      <c r="YY116" s="49"/>
      <c r="YZ116" s="109"/>
      <c r="ZA116" s="52"/>
      <c r="ZB116" s="52"/>
      <c r="ZC116" s="55"/>
      <c r="ZD116" s="55"/>
      <c r="ZE116" s="55"/>
      <c r="ZF116" s="51"/>
      <c r="ZG116" s="51"/>
      <c r="ZH116" s="51"/>
      <c r="ZI116" s="56"/>
      <c r="ZJ116" s="57"/>
      <c r="ZK116" s="57"/>
      <c r="ZL116" s="58"/>
      <c r="ZM116" s="49"/>
      <c r="ZN116" s="50"/>
      <c r="ZO116" s="49"/>
      <c r="ZP116" s="109"/>
      <c r="ZQ116" s="52"/>
      <c r="ZR116" s="52"/>
      <c r="ZS116" s="55"/>
      <c r="ZT116" s="55"/>
      <c r="ZU116" s="55"/>
      <c r="ZV116" s="51"/>
      <c r="ZW116" s="51"/>
      <c r="ZX116" s="51"/>
      <c r="ZY116" s="56"/>
      <c r="ZZ116" s="57"/>
      <c r="AAA116" s="57"/>
      <c r="AAB116" s="58"/>
      <c r="AAC116" s="49"/>
      <c r="AAD116" s="50"/>
      <c r="AAE116" s="49"/>
      <c r="AAF116" s="109"/>
      <c r="AAG116" s="52"/>
      <c r="AAH116" s="52"/>
      <c r="AAI116" s="55"/>
      <c r="AAJ116" s="55"/>
      <c r="AAK116" s="55"/>
      <c r="AAL116" s="51"/>
      <c r="AAM116" s="51"/>
      <c r="AAN116" s="51"/>
      <c r="AAO116" s="56"/>
      <c r="AAP116" s="57"/>
      <c r="AAQ116" s="57"/>
      <c r="AAR116" s="58"/>
      <c r="AAS116" s="49"/>
      <c r="AAT116" s="50"/>
      <c r="AAU116" s="49"/>
      <c r="AAV116" s="109"/>
      <c r="AAW116" s="52"/>
      <c r="AAX116" s="52"/>
      <c r="AAY116" s="55"/>
      <c r="AAZ116" s="55"/>
      <c r="ABA116" s="55"/>
      <c r="ABB116" s="51"/>
      <c r="ABC116" s="51"/>
      <c r="ABD116" s="51"/>
      <c r="ABE116" s="56"/>
      <c r="ABF116" s="57"/>
      <c r="ABG116" s="57"/>
      <c r="ABH116" s="58"/>
      <c r="ABI116" s="49"/>
      <c r="ABJ116" s="50"/>
      <c r="ABK116" s="49"/>
      <c r="ABL116" s="109"/>
      <c r="ABM116" s="52"/>
      <c r="ABN116" s="52"/>
      <c r="ABO116" s="55"/>
      <c r="ABP116" s="55"/>
      <c r="ABQ116" s="55"/>
      <c r="ABR116" s="51"/>
      <c r="ABS116" s="51"/>
      <c r="ABT116" s="51"/>
      <c r="ABU116" s="56"/>
      <c r="ABV116" s="57"/>
      <c r="ABW116" s="57"/>
      <c r="ABX116" s="58"/>
      <c r="ABY116" s="49"/>
      <c r="ABZ116" s="50"/>
      <c r="ACA116" s="49"/>
      <c r="ACB116" s="109"/>
      <c r="ACC116" s="52"/>
      <c r="ACD116" s="52"/>
      <c r="ACE116" s="55"/>
      <c r="ACF116" s="55"/>
      <c r="ACG116" s="55"/>
      <c r="ACH116" s="51"/>
      <c r="ACI116" s="51"/>
      <c r="ACJ116" s="51"/>
      <c r="ACK116" s="56"/>
      <c r="ACL116" s="57"/>
      <c r="ACM116" s="57"/>
      <c r="ACN116" s="58"/>
      <c r="ACO116" s="49"/>
      <c r="ACP116" s="50"/>
      <c r="ACQ116" s="49"/>
      <c r="ACR116" s="109"/>
      <c r="ACS116" s="52"/>
      <c r="ACT116" s="52"/>
      <c r="ACU116" s="55"/>
      <c r="ACV116" s="55"/>
      <c r="ACW116" s="55"/>
      <c r="ACX116" s="51"/>
      <c r="ACY116" s="51"/>
      <c r="ACZ116" s="51"/>
      <c r="ADA116" s="56"/>
      <c r="ADB116" s="57"/>
      <c r="ADC116" s="57"/>
      <c r="ADD116" s="58"/>
      <c r="ADE116" s="49"/>
      <c r="ADF116" s="50"/>
      <c r="ADG116" s="49"/>
      <c r="ADH116" s="109"/>
      <c r="ADI116" s="52"/>
      <c r="ADJ116" s="52"/>
      <c r="ADK116" s="55"/>
      <c r="ADL116" s="55"/>
      <c r="ADM116" s="55"/>
      <c r="ADN116" s="51"/>
      <c r="ADO116" s="51"/>
      <c r="ADP116" s="51"/>
      <c r="ADQ116" s="56"/>
      <c r="ADR116" s="57"/>
      <c r="ADS116" s="57"/>
      <c r="ADT116" s="58"/>
      <c r="ADU116" s="49"/>
      <c r="ADV116" s="50"/>
      <c r="ADW116" s="49"/>
      <c r="ADX116" s="109"/>
      <c r="ADY116" s="52"/>
      <c r="ADZ116" s="52"/>
      <c r="AEA116" s="55"/>
      <c r="AEB116" s="55"/>
      <c r="AEC116" s="55"/>
      <c r="AED116" s="51"/>
      <c r="AEE116" s="51"/>
      <c r="AEF116" s="51"/>
      <c r="AEG116" s="56"/>
      <c r="AEH116" s="57"/>
      <c r="AEI116" s="57"/>
      <c r="AEJ116" s="58"/>
      <c r="AEK116" s="49"/>
      <c r="AEL116" s="50"/>
      <c r="AEM116" s="49"/>
      <c r="AEN116" s="109"/>
      <c r="AEO116" s="52"/>
      <c r="AEP116" s="52"/>
      <c r="AEQ116" s="55"/>
      <c r="AER116" s="55"/>
      <c r="AES116" s="55"/>
      <c r="AET116" s="51"/>
      <c r="AEU116" s="51"/>
      <c r="AEV116" s="51"/>
      <c r="AEW116" s="56"/>
      <c r="AEX116" s="57"/>
      <c r="AEY116" s="57"/>
      <c r="AEZ116" s="58"/>
      <c r="AFA116" s="49"/>
      <c r="AFB116" s="50"/>
      <c r="AFC116" s="49"/>
      <c r="AFD116" s="109"/>
      <c r="AFE116" s="52"/>
      <c r="AFF116" s="52"/>
      <c r="AFG116" s="55"/>
      <c r="AFH116" s="55"/>
      <c r="AFI116" s="55"/>
      <c r="AFJ116" s="51"/>
      <c r="AFK116" s="51"/>
      <c r="AFL116" s="51"/>
      <c r="AFM116" s="56"/>
      <c r="AFN116" s="57"/>
      <c r="AFO116" s="57"/>
      <c r="AFP116" s="58"/>
      <c r="AFQ116" s="49"/>
      <c r="AFR116" s="50"/>
      <c r="AFS116" s="49"/>
      <c r="AFT116" s="109"/>
      <c r="AFU116" s="52"/>
      <c r="AFV116" s="52"/>
      <c r="AFW116" s="55"/>
      <c r="AFX116" s="55"/>
      <c r="AFY116" s="55"/>
      <c r="AFZ116" s="51"/>
      <c r="AGA116" s="51"/>
      <c r="AGB116" s="51"/>
      <c r="AGC116" s="56"/>
      <c r="AGD116" s="57"/>
      <c r="AGE116" s="57"/>
      <c r="AGF116" s="58"/>
      <c r="AGG116" s="49"/>
      <c r="AGH116" s="50"/>
      <c r="AGI116" s="49"/>
      <c r="AGJ116" s="109"/>
      <c r="AGK116" s="52"/>
      <c r="AGL116" s="52"/>
      <c r="AGM116" s="55"/>
      <c r="AGN116" s="55"/>
      <c r="AGO116" s="55"/>
      <c r="AGP116" s="51"/>
      <c r="AGQ116" s="51"/>
      <c r="AGR116" s="51"/>
      <c r="AGS116" s="56"/>
      <c r="AGT116" s="57"/>
      <c r="AGU116" s="57"/>
      <c r="AGV116" s="58"/>
      <c r="AGW116" s="49"/>
      <c r="AGX116" s="50"/>
      <c r="AGY116" s="49"/>
      <c r="AGZ116" s="109"/>
      <c r="AHA116" s="52"/>
      <c r="AHB116" s="52"/>
      <c r="AHC116" s="55"/>
      <c r="AHD116" s="55"/>
      <c r="AHE116" s="55"/>
      <c r="AHF116" s="51"/>
      <c r="AHG116" s="51"/>
      <c r="AHH116" s="51"/>
      <c r="AHI116" s="56"/>
      <c r="AHJ116" s="57"/>
      <c r="AHK116" s="57"/>
      <c r="AHL116" s="58"/>
      <c r="AHM116" s="49"/>
      <c r="AHN116" s="50"/>
      <c r="AHO116" s="49"/>
      <c r="AHP116" s="109"/>
      <c r="AHQ116" s="52"/>
      <c r="AHR116" s="52"/>
      <c r="AHS116" s="55"/>
      <c r="AHT116" s="55"/>
      <c r="AHU116" s="55"/>
      <c r="AHV116" s="51"/>
      <c r="AHW116" s="51"/>
      <c r="AHX116" s="51"/>
      <c r="AHY116" s="56"/>
      <c r="AHZ116" s="57"/>
      <c r="AIA116" s="57"/>
      <c r="AIB116" s="58"/>
      <c r="AIC116" s="49"/>
      <c r="AID116" s="50"/>
      <c r="AIE116" s="49"/>
      <c r="AIF116" s="109"/>
      <c r="AIG116" s="52"/>
      <c r="AIH116" s="52"/>
      <c r="AII116" s="55"/>
      <c r="AIJ116" s="55"/>
      <c r="AIK116" s="55"/>
      <c r="AIL116" s="51"/>
      <c r="AIM116" s="51"/>
      <c r="AIN116" s="51"/>
      <c r="AIO116" s="56"/>
      <c r="AIP116" s="57"/>
      <c r="AIQ116" s="57"/>
      <c r="AIR116" s="58"/>
      <c r="AIS116" s="49"/>
      <c r="AIT116" s="50"/>
      <c r="AIU116" s="49"/>
      <c r="AIV116" s="109"/>
      <c r="AIW116" s="52"/>
      <c r="AIX116" s="52"/>
      <c r="AIY116" s="55"/>
      <c r="AIZ116" s="55"/>
      <c r="AJA116" s="55"/>
      <c r="AJB116" s="51"/>
      <c r="AJC116" s="51"/>
      <c r="AJD116" s="51"/>
      <c r="AJE116" s="56"/>
      <c r="AJF116" s="57"/>
      <c r="AJG116" s="57"/>
      <c r="AJH116" s="58"/>
      <c r="AJI116" s="49"/>
      <c r="AJJ116" s="50"/>
      <c r="AJK116" s="49"/>
      <c r="AJL116" s="109"/>
      <c r="AJM116" s="52"/>
      <c r="AJN116" s="52"/>
      <c r="AJO116" s="55"/>
      <c r="AJP116" s="55"/>
      <c r="AJQ116" s="55"/>
      <c r="AJR116" s="51"/>
      <c r="AJS116" s="51"/>
      <c r="AJT116" s="51"/>
      <c r="AJU116" s="56"/>
      <c r="AJV116" s="57"/>
      <c r="AJW116" s="57"/>
      <c r="AJX116" s="58"/>
      <c r="AJY116" s="49"/>
      <c r="AJZ116" s="50"/>
      <c r="AKA116" s="49"/>
      <c r="AKB116" s="109"/>
      <c r="AKC116" s="52"/>
      <c r="AKD116" s="52"/>
      <c r="AKE116" s="55"/>
      <c r="AKF116" s="55"/>
      <c r="AKG116" s="55"/>
      <c r="AKH116" s="51"/>
      <c r="AKI116" s="51"/>
      <c r="AKJ116" s="51"/>
      <c r="AKK116" s="56"/>
      <c r="AKL116" s="57"/>
      <c r="AKM116" s="57"/>
      <c r="AKN116" s="58"/>
      <c r="AKO116" s="49"/>
      <c r="AKP116" s="50"/>
      <c r="AKQ116" s="49"/>
      <c r="AKR116" s="109"/>
      <c r="AKS116" s="52"/>
      <c r="AKT116" s="52"/>
      <c r="AKU116" s="55"/>
      <c r="AKV116" s="55"/>
      <c r="AKW116" s="55"/>
      <c r="AKX116" s="51"/>
      <c r="AKY116" s="51"/>
      <c r="AKZ116" s="51"/>
      <c r="ALA116" s="56"/>
      <c r="ALB116" s="57"/>
      <c r="ALC116" s="57"/>
      <c r="ALD116" s="58"/>
      <c r="ALE116" s="49"/>
      <c r="ALF116" s="50"/>
      <c r="ALG116" s="49"/>
      <c r="ALH116" s="109"/>
      <c r="ALI116" s="52"/>
      <c r="ALJ116" s="52"/>
      <c r="ALK116" s="55"/>
      <c r="ALL116" s="55"/>
      <c r="ALM116" s="55"/>
      <c r="ALN116" s="51"/>
      <c r="ALO116" s="51"/>
      <c r="ALP116" s="51"/>
      <c r="ALQ116" s="56"/>
      <c r="ALR116" s="57"/>
      <c r="ALS116" s="57"/>
      <c r="ALT116" s="58"/>
      <c r="ALU116" s="49"/>
      <c r="ALV116" s="50"/>
      <c r="ALW116" s="49"/>
      <c r="ALX116" s="109"/>
      <c r="ALY116" s="52"/>
      <c r="ALZ116" s="52"/>
      <c r="AMA116" s="55"/>
      <c r="AMB116" s="55"/>
      <c r="AMC116" s="55"/>
      <c r="AMD116" s="51"/>
      <c r="AME116" s="51"/>
      <c r="AMF116" s="51"/>
      <c r="AMG116" s="56"/>
      <c r="AMH116" s="57"/>
      <c r="AMI116" s="57"/>
      <c r="AMJ116" s="58"/>
      <c r="AMK116" s="49"/>
      <c r="AML116" s="50"/>
      <c r="AMM116" s="49"/>
      <c r="AMN116" s="109"/>
      <c r="AMO116" s="52"/>
      <c r="AMP116" s="52"/>
      <c r="AMQ116" s="55"/>
      <c r="AMR116" s="55"/>
      <c r="AMS116" s="55"/>
      <c r="AMT116" s="51"/>
      <c r="AMU116" s="51"/>
      <c r="AMV116" s="51"/>
      <c r="AMW116" s="56"/>
      <c r="AMX116" s="57"/>
      <c r="AMY116" s="57"/>
      <c r="AMZ116" s="58"/>
      <c r="ANA116" s="49"/>
      <c r="ANB116" s="50"/>
      <c r="ANC116" s="49"/>
      <c r="AND116" s="109"/>
      <c r="ANE116" s="52"/>
      <c r="ANF116" s="52"/>
      <c r="ANG116" s="55"/>
      <c r="ANH116" s="55"/>
      <c r="ANI116" s="55"/>
      <c r="ANJ116" s="51"/>
      <c r="ANK116" s="51"/>
      <c r="ANL116" s="51"/>
      <c r="ANM116" s="56"/>
      <c r="ANN116" s="57"/>
      <c r="ANO116" s="57"/>
      <c r="ANP116" s="58"/>
      <c r="ANQ116" s="49"/>
      <c r="ANR116" s="50"/>
      <c r="ANS116" s="49"/>
      <c r="ANT116" s="109"/>
      <c r="ANU116" s="52"/>
      <c r="ANV116" s="52"/>
      <c r="ANW116" s="55"/>
      <c r="ANX116" s="55"/>
      <c r="ANY116" s="55"/>
      <c r="ANZ116" s="51"/>
      <c r="AOA116" s="51"/>
      <c r="AOB116" s="51"/>
      <c r="AOC116" s="56"/>
      <c r="AOD116" s="57"/>
      <c r="AOE116" s="57"/>
      <c r="AOF116" s="58"/>
      <c r="AOG116" s="49"/>
      <c r="AOH116" s="50"/>
      <c r="AOI116" s="49"/>
      <c r="AOJ116" s="109"/>
      <c r="AOK116" s="52"/>
      <c r="AOL116" s="52"/>
      <c r="AOM116" s="55"/>
      <c r="AON116" s="55"/>
      <c r="AOO116" s="55"/>
      <c r="AOP116" s="51"/>
      <c r="AOQ116" s="51"/>
      <c r="AOR116" s="51"/>
      <c r="AOS116" s="56"/>
      <c r="AOT116" s="57"/>
      <c r="AOU116" s="57"/>
      <c r="AOV116" s="58"/>
      <c r="AOW116" s="49"/>
      <c r="AOX116" s="50"/>
      <c r="AOY116" s="49"/>
      <c r="AOZ116" s="109"/>
      <c r="APA116" s="52"/>
      <c r="APB116" s="52"/>
      <c r="APC116" s="55"/>
      <c r="APD116" s="55"/>
      <c r="APE116" s="55"/>
      <c r="APF116" s="51"/>
      <c r="APG116" s="51"/>
      <c r="APH116" s="51"/>
      <c r="API116" s="56"/>
      <c r="APJ116" s="57"/>
      <c r="APK116" s="57"/>
      <c r="APL116" s="58"/>
      <c r="APM116" s="49"/>
      <c r="APN116" s="50"/>
      <c r="APO116" s="49"/>
      <c r="APP116" s="109"/>
      <c r="APQ116" s="52"/>
      <c r="APR116" s="52"/>
      <c r="APS116" s="55"/>
      <c r="APT116" s="55"/>
      <c r="APU116" s="55"/>
      <c r="APV116" s="51"/>
      <c r="APW116" s="51"/>
      <c r="APX116" s="51"/>
      <c r="APY116" s="56"/>
      <c r="APZ116" s="57"/>
      <c r="AQA116" s="57"/>
      <c r="AQB116" s="58"/>
      <c r="AQC116" s="49"/>
      <c r="AQD116" s="50"/>
      <c r="AQE116" s="49"/>
      <c r="AQF116" s="109"/>
      <c r="AQG116" s="52"/>
      <c r="AQH116" s="52"/>
      <c r="AQI116" s="55"/>
      <c r="AQJ116" s="55"/>
      <c r="AQK116" s="55"/>
      <c r="AQL116" s="51"/>
      <c r="AQM116" s="51"/>
      <c r="AQN116" s="51"/>
      <c r="AQO116" s="56"/>
      <c r="AQP116" s="57"/>
      <c r="AQQ116" s="57"/>
      <c r="AQR116" s="58"/>
      <c r="AQS116" s="49"/>
      <c r="AQT116" s="50"/>
      <c r="AQU116" s="49"/>
      <c r="AQV116" s="109"/>
      <c r="AQW116" s="52"/>
      <c r="AQX116" s="52"/>
      <c r="AQY116" s="55"/>
      <c r="AQZ116" s="55"/>
      <c r="ARA116" s="55"/>
      <c r="ARB116" s="51"/>
      <c r="ARC116" s="51"/>
      <c r="ARD116" s="51"/>
      <c r="ARE116" s="56"/>
      <c r="ARF116" s="57"/>
      <c r="ARG116" s="57"/>
      <c r="ARH116" s="58"/>
      <c r="ARI116" s="49"/>
      <c r="ARJ116" s="50"/>
      <c r="ARK116" s="49"/>
      <c r="ARL116" s="109"/>
      <c r="ARM116" s="52"/>
      <c r="ARN116" s="52"/>
      <c r="ARO116" s="55"/>
      <c r="ARP116" s="55"/>
      <c r="ARQ116" s="55"/>
      <c r="ARR116" s="51"/>
      <c r="ARS116" s="51"/>
      <c r="ART116" s="51"/>
      <c r="ARU116" s="56"/>
      <c r="ARV116" s="57"/>
      <c r="ARW116" s="57"/>
      <c r="ARX116" s="58"/>
      <c r="ARY116" s="49"/>
      <c r="ARZ116" s="50"/>
      <c r="ASA116" s="49"/>
      <c r="ASB116" s="109"/>
      <c r="ASC116" s="52"/>
      <c r="ASD116" s="52"/>
      <c r="ASE116" s="55"/>
      <c r="ASF116" s="55"/>
      <c r="ASG116" s="55"/>
      <c r="ASH116" s="51"/>
      <c r="ASI116" s="51"/>
      <c r="ASJ116" s="51"/>
      <c r="ASK116" s="56"/>
      <c r="ASL116" s="57"/>
      <c r="ASM116" s="57"/>
      <c r="ASN116" s="58"/>
      <c r="ASO116" s="49"/>
      <c r="ASP116" s="50"/>
      <c r="ASQ116" s="49"/>
      <c r="ASR116" s="109"/>
      <c r="ASS116" s="52"/>
      <c r="AST116" s="52"/>
      <c r="ASU116" s="55"/>
      <c r="ASV116" s="55"/>
      <c r="ASW116" s="55"/>
      <c r="ASX116" s="51"/>
      <c r="ASY116" s="51"/>
      <c r="ASZ116" s="51"/>
      <c r="ATA116" s="56"/>
      <c r="ATB116" s="57"/>
      <c r="ATC116" s="57"/>
      <c r="ATD116" s="58"/>
      <c r="ATE116" s="49"/>
      <c r="ATF116" s="50"/>
      <c r="ATG116" s="49"/>
      <c r="ATH116" s="109"/>
      <c r="ATI116" s="52"/>
      <c r="ATJ116" s="52"/>
      <c r="ATK116" s="55"/>
      <c r="ATL116" s="55"/>
      <c r="ATM116" s="55"/>
      <c r="ATN116" s="51"/>
      <c r="ATO116" s="51"/>
      <c r="ATP116" s="51"/>
      <c r="ATQ116" s="56"/>
      <c r="ATR116" s="57"/>
      <c r="ATS116" s="57"/>
      <c r="ATT116" s="58"/>
      <c r="ATU116" s="49"/>
      <c r="ATV116" s="50"/>
      <c r="ATW116" s="49"/>
      <c r="ATX116" s="109"/>
      <c r="ATY116" s="52"/>
      <c r="ATZ116" s="52"/>
      <c r="AUA116" s="55"/>
      <c r="AUB116" s="55"/>
      <c r="AUC116" s="55"/>
      <c r="AUD116" s="51"/>
      <c r="AUE116" s="51"/>
      <c r="AUF116" s="51"/>
      <c r="AUG116" s="56"/>
      <c r="AUH116" s="57"/>
      <c r="AUI116" s="57"/>
      <c r="AUJ116" s="58"/>
      <c r="AUK116" s="49"/>
      <c r="AUL116" s="50"/>
      <c r="AUM116" s="49"/>
      <c r="AUN116" s="109"/>
      <c r="AUO116" s="52"/>
      <c r="AUP116" s="52"/>
      <c r="AUQ116" s="55"/>
      <c r="AUR116" s="55"/>
      <c r="AUS116" s="55"/>
      <c r="AUT116" s="51"/>
      <c r="AUU116" s="51"/>
      <c r="AUV116" s="51"/>
      <c r="AUW116" s="56"/>
      <c r="AUX116" s="57"/>
      <c r="AUY116" s="57"/>
      <c r="AUZ116" s="58"/>
      <c r="AVA116" s="49"/>
      <c r="AVB116" s="50"/>
      <c r="AVC116" s="49"/>
      <c r="AVD116" s="109"/>
      <c r="AVE116" s="52"/>
      <c r="AVF116" s="52"/>
      <c r="AVG116" s="55"/>
      <c r="AVH116" s="55"/>
      <c r="AVI116" s="55"/>
      <c r="AVJ116" s="51"/>
      <c r="AVK116" s="51"/>
      <c r="AVL116" s="51"/>
      <c r="AVM116" s="56"/>
      <c r="AVN116" s="57"/>
      <c r="AVO116" s="57"/>
      <c r="AVP116" s="58"/>
      <c r="AVQ116" s="49"/>
      <c r="AVR116" s="50"/>
      <c r="AVS116" s="49"/>
      <c r="AVT116" s="109"/>
      <c r="AVU116" s="52"/>
      <c r="AVV116" s="52"/>
      <c r="AVW116" s="55"/>
      <c r="AVX116" s="55"/>
      <c r="AVY116" s="55"/>
      <c r="AVZ116" s="51"/>
      <c r="AWA116" s="51"/>
      <c r="AWB116" s="51"/>
      <c r="AWC116" s="56"/>
      <c r="AWD116" s="57"/>
      <c r="AWE116" s="57"/>
      <c r="AWF116" s="58"/>
      <c r="AWG116" s="49"/>
      <c r="AWH116" s="50"/>
      <c r="AWI116" s="49"/>
      <c r="AWJ116" s="109"/>
      <c r="AWK116" s="52"/>
      <c r="AWL116" s="52"/>
      <c r="AWM116" s="55"/>
      <c r="AWN116" s="55"/>
      <c r="AWO116" s="55"/>
      <c r="AWP116" s="51"/>
      <c r="AWQ116" s="51"/>
      <c r="AWR116" s="51"/>
      <c r="AWS116" s="56"/>
      <c r="AWT116" s="57"/>
      <c r="AWU116" s="57"/>
      <c r="AWV116" s="58"/>
      <c r="AWW116" s="49"/>
      <c r="AWX116" s="50"/>
      <c r="AWY116" s="49"/>
      <c r="AWZ116" s="109"/>
      <c r="AXA116" s="52"/>
      <c r="AXB116" s="52"/>
      <c r="AXC116" s="55"/>
      <c r="AXD116" s="55"/>
      <c r="AXE116" s="55"/>
      <c r="AXF116" s="51"/>
      <c r="AXG116" s="51"/>
      <c r="AXH116" s="51"/>
      <c r="AXI116" s="56"/>
      <c r="AXJ116" s="57"/>
      <c r="AXK116" s="57"/>
      <c r="AXL116" s="58"/>
      <c r="AXM116" s="49"/>
      <c r="AXN116" s="50"/>
      <c r="AXO116" s="49"/>
      <c r="AXP116" s="109"/>
      <c r="AXQ116" s="52"/>
      <c r="AXR116" s="52"/>
      <c r="AXS116" s="55"/>
      <c r="AXT116" s="55"/>
      <c r="AXU116" s="55"/>
      <c r="AXV116" s="51"/>
      <c r="AXW116" s="51"/>
      <c r="AXX116" s="51"/>
      <c r="AXY116" s="56"/>
      <c r="AXZ116" s="57"/>
      <c r="AYA116" s="57"/>
      <c r="AYB116" s="58"/>
      <c r="AYC116" s="49"/>
      <c r="AYD116" s="50"/>
      <c r="AYE116" s="49"/>
      <c r="AYF116" s="109"/>
      <c r="AYG116" s="52"/>
      <c r="AYH116" s="52"/>
      <c r="AYI116" s="55"/>
      <c r="AYJ116" s="55"/>
      <c r="AYK116" s="55"/>
      <c r="AYL116" s="51"/>
      <c r="AYM116" s="51"/>
      <c r="AYN116" s="51"/>
      <c r="AYO116" s="56"/>
      <c r="AYP116" s="57"/>
      <c r="AYQ116" s="57"/>
      <c r="AYR116" s="58"/>
      <c r="AYS116" s="49"/>
      <c r="AYT116" s="50"/>
      <c r="AYU116" s="49"/>
      <c r="AYV116" s="109"/>
      <c r="AYW116" s="52"/>
      <c r="AYX116" s="52"/>
      <c r="AYY116" s="55"/>
      <c r="AYZ116" s="55"/>
      <c r="AZA116" s="55"/>
      <c r="AZB116" s="51"/>
      <c r="AZC116" s="51"/>
      <c r="AZD116" s="51"/>
      <c r="AZE116" s="56"/>
      <c r="AZF116" s="57"/>
      <c r="AZG116" s="57"/>
      <c r="AZH116" s="58"/>
      <c r="AZI116" s="49"/>
      <c r="AZJ116" s="50"/>
      <c r="AZK116" s="49"/>
      <c r="AZL116" s="109"/>
      <c r="AZM116" s="52"/>
      <c r="AZN116" s="52"/>
      <c r="AZO116" s="55"/>
      <c r="AZP116" s="55"/>
      <c r="AZQ116" s="55"/>
      <c r="AZR116" s="51"/>
      <c r="AZS116" s="51"/>
      <c r="AZT116" s="51"/>
      <c r="AZU116" s="56"/>
      <c r="AZV116" s="57"/>
      <c r="AZW116" s="57"/>
      <c r="AZX116" s="58"/>
      <c r="AZY116" s="49"/>
      <c r="AZZ116" s="50"/>
      <c r="BAA116" s="49"/>
      <c r="BAB116" s="109"/>
      <c r="BAC116" s="52"/>
      <c r="BAD116" s="52"/>
      <c r="BAE116" s="55"/>
      <c r="BAF116" s="55"/>
      <c r="BAG116" s="55"/>
      <c r="BAH116" s="51"/>
      <c r="BAI116" s="51"/>
      <c r="BAJ116" s="51"/>
      <c r="BAK116" s="56"/>
      <c r="BAL116" s="57"/>
      <c r="BAM116" s="57"/>
      <c r="BAN116" s="58"/>
      <c r="BAO116" s="49"/>
      <c r="BAP116" s="50"/>
      <c r="BAQ116" s="49"/>
      <c r="BAR116" s="109"/>
      <c r="BAS116" s="52"/>
      <c r="BAT116" s="52"/>
      <c r="BAU116" s="55"/>
      <c r="BAV116" s="55"/>
      <c r="BAW116" s="55"/>
      <c r="BAX116" s="51"/>
      <c r="BAY116" s="51"/>
      <c r="BAZ116" s="51"/>
      <c r="BBA116" s="56"/>
      <c r="BBB116" s="57"/>
      <c r="BBC116" s="57"/>
      <c r="BBD116" s="58"/>
      <c r="BBE116" s="49"/>
      <c r="BBF116" s="50"/>
      <c r="BBG116" s="49"/>
      <c r="BBH116" s="109"/>
      <c r="BBI116" s="52"/>
      <c r="BBJ116" s="52"/>
      <c r="BBK116" s="55"/>
      <c r="BBL116" s="55"/>
      <c r="BBM116" s="55"/>
      <c r="BBN116" s="51"/>
      <c r="BBO116" s="51"/>
      <c r="BBP116" s="51"/>
      <c r="BBQ116" s="56"/>
      <c r="BBR116" s="57"/>
      <c r="BBS116" s="57"/>
      <c r="BBT116" s="58"/>
      <c r="BBU116" s="49"/>
      <c r="BBV116" s="50"/>
      <c r="BBW116" s="49"/>
      <c r="BBX116" s="109"/>
      <c r="BBY116" s="52"/>
      <c r="BBZ116" s="52"/>
      <c r="BCA116" s="55"/>
      <c r="BCB116" s="55"/>
      <c r="BCC116" s="55"/>
      <c r="BCD116" s="51"/>
      <c r="BCE116" s="51"/>
      <c r="BCF116" s="51"/>
      <c r="BCG116" s="56"/>
      <c r="BCH116" s="57"/>
      <c r="BCI116" s="57"/>
      <c r="BCJ116" s="58"/>
      <c r="BCK116" s="49"/>
      <c r="BCL116" s="50"/>
      <c r="BCM116" s="49"/>
      <c r="BCN116" s="109"/>
      <c r="BCO116" s="52"/>
      <c r="BCP116" s="52"/>
      <c r="BCQ116" s="55"/>
      <c r="BCR116" s="55"/>
      <c r="BCS116" s="55"/>
      <c r="BCT116" s="51"/>
      <c r="BCU116" s="51"/>
      <c r="BCV116" s="51"/>
      <c r="BCW116" s="56"/>
      <c r="BCX116" s="57"/>
      <c r="BCY116" s="57"/>
      <c r="BCZ116" s="58"/>
      <c r="BDA116" s="49"/>
      <c r="BDB116" s="50"/>
      <c r="BDC116" s="49"/>
      <c r="BDD116" s="109"/>
      <c r="BDE116" s="52"/>
      <c r="BDF116" s="52"/>
      <c r="BDG116" s="55"/>
      <c r="BDH116" s="55"/>
      <c r="BDI116" s="55"/>
      <c r="BDJ116" s="51"/>
      <c r="BDK116" s="51"/>
      <c r="BDL116" s="51"/>
      <c r="BDM116" s="56"/>
      <c r="BDN116" s="57"/>
      <c r="BDO116" s="57"/>
      <c r="BDP116" s="58"/>
      <c r="BDQ116" s="49"/>
      <c r="BDR116" s="50"/>
      <c r="BDS116" s="49"/>
      <c r="BDT116" s="109"/>
      <c r="BDU116" s="52"/>
      <c r="BDV116" s="52"/>
      <c r="BDW116" s="55"/>
      <c r="BDX116" s="55"/>
      <c r="BDY116" s="55"/>
      <c r="BDZ116" s="51"/>
      <c r="BEA116" s="51"/>
      <c r="BEB116" s="51"/>
      <c r="BEC116" s="56"/>
      <c r="BED116" s="57"/>
      <c r="BEE116" s="57"/>
      <c r="BEF116" s="58"/>
      <c r="BEG116" s="49"/>
      <c r="BEH116" s="50"/>
      <c r="BEI116" s="49"/>
      <c r="BEJ116" s="109"/>
      <c r="BEK116" s="52"/>
      <c r="BEL116" s="52"/>
      <c r="BEM116" s="55"/>
      <c r="BEN116" s="55"/>
      <c r="BEO116" s="55"/>
      <c r="BEP116" s="51"/>
      <c r="BEQ116" s="51"/>
      <c r="BER116" s="51"/>
      <c r="BES116" s="56"/>
      <c r="BET116" s="57"/>
      <c r="BEU116" s="57"/>
      <c r="BEV116" s="58"/>
      <c r="BEW116" s="49"/>
      <c r="BEX116" s="50"/>
      <c r="BEY116" s="49"/>
      <c r="BEZ116" s="109"/>
      <c r="BFA116" s="52"/>
      <c r="BFB116" s="52"/>
      <c r="BFC116" s="55"/>
      <c r="BFD116" s="55"/>
      <c r="BFE116" s="55"/>
      <c r="BFF116" s="51"/>
      <c r="BFG116" s="51"/>
      <c r="BFH116" s="51"/>
      <c r="BFI116" s="56"/>
      <c r="BFJ116" s="57"/>
      <c r="BFK116" s="57"/>
      <c r="BFL116" s="58"/>
      <c r="BFM116" s="49"/>
      <c r="BFN116" s="50"/>
      <c r="BFO116" s="49"/>
      <c r="BFP116" s="109"/>
      <c r="BFQ116" s="52"/>
      <c r="BFR116" s="52"/>
      <c r="BFS116" s="55"/>
      <c r="BFT116" s="55"/>
      <c r="BFU116" s="55"/>
      <c r="BFV116" s="51"/>
      <c r="BFW116" s="51"/>
      <c r="BFX116" s="51"/>
      <c r="BFY116" s="56"/>
      <c r="BFZ116" s="57"/>
      <c r="BGA116" s="57"/>
      <c r="BGB116" s="58"/>
      <c r="BGC116" s="49"/>
      <c r="BGD116" s="50"/>
      <c r="BGE116" s="49"/>
      <c r="BGF116" s="109"/>
      <c r="BGG116" s="52"/>
      <c r="BGH116" s="52"/>
      <c r="BGI116" s="55"/>
      <c r="BGJ116" s="55"/>
      <c r="BGK116" s="55"/>
      <c r="BGL116" s="51"/>
      <c r="BGM116" s="51"/>
      <c r="BGN116" s="51"/>
      <c r="BGO116" s="56"/>
      <c r="BGP116" s="57"/>
      <c r="BGQ116" s="57"/>
      <c r="BGR116" s="58"/>
      <c r="BGS116" s="49"/>
      <c r="BGT116" s="50"/>
      <c r="BGU116" s="49"/>
      <c r="BGV116" s="109"/>
      <c r="BGW116" s="52"/>
      <c r="BGX116" s="52"/>
      <c r="BGY116" s="55"/>
      <c r="BGZ116" s="55"/>
      <c r="BHA116" s="55"/>
      <c r="BHB116" s="51"/>
      <c r="BHC116" s="51"/>
      <c r="BHD116" s="51"/>
      <c r="BHE116" s="56"/>
      <c r="BHF116" s="57"/>
      <c r="BHG116" s="57"/>
      <c r="BHH116" s="58"/>
      <c r="BHI116" s="49"/>
      <c r="BHJ116" s="50"/>
      <c r="BHK116" s="49"/>
      <c r="BHL116" s="109"/>
      <c r="BHM116" s="52"/>
      <c r="BHN116" s="52"/>
      <c r="BHO116" s="55"/>
      <c r="BHP116" s="55"/>
      <c r="BHQ116" s="55"/>
      <c r="BHR116" s="51"/>
      <c r="BHS116" s="51"/>
      <c r="BHT116" s="51"/>
      <c r="BHU116" s="56"/>
      <c r="BHV116" s="57"/>
      <c r="BHW116" s="57"/>
      <c r="BHX116" s="58"/>
      <c r="BHY116" s="49"/>
      <c r="BHZ116" s="50"/>
      <c r="BIA116" s="49"/>
      <c r="BIB116" s="109"/>
      <c r="BIC116" s="52"/>
      <c r="BID116" s="52"/>
      <c r="BIE116" s="55"/>
      <c r="BIF116" s="55"/>
      <c r="BIG116" s="55"/>
      <c r="BIH116" s="51"/>
      <c r="BII116" s="51"/>
      <c r="BIJ116" s="51"/>
      <c r="BIK116" s="56"/>
      <c r="BIL116" s="57"/>
      <c r="BIM116" s="57"/>
      <c r="BIN116" s="58"/>
      <c r="BIO116" s="49"/>
      <c r="BIP116" s="50"/>
      <c r="BIQ116" s="49"/>
      <c r="BIR116" s="109"/>
      <c r="BIS116" s="52"/>
      <c r="BIT116" s="52"/>
      <c r="BIU116" s="55"/>
      <c r="BIV116" s="55"/>
      <c r="BIW116" s="55"/>
      <c r="BIX116" s="51"/>
      <c r="BIY116" s="51"/>
      <c r="BIZ116" s="51"/>
      <c r="BJA116" s="56"/>
      <c r="BJB116" s="57"/>
      <c r="BJC116" s="57"/>
      <c r="BJD116" s="58"/>
      <c r="BJE116" s="49"/>
      <c r="BJF116" s="50"/>
      <c r="BJG116" s="49"/>
      <c r="BJH116" s="109"/>
      <c r="BJI116" s="52"/>
      <c r="BJJ116" s="52"/>
      <c r="BJK116" s="55"/>
      <c r="BJL116" s="55"/>
      <c r="BJM116" s="55"/>
      <c r="BJN116" s="51"/>
      <c r="BJO116" s="51"/>
      <c r="BJP116" s="51"/>
      <c r="BJQ116" s="56"/>
      <c r="BJR116" s="57"/>
      <c r="BJS116" s="57"/>
      <c r="BJT116" s="58"/>
      <c r="BJU116" s="49"/>
      <c r="BJV116" s="50"/>
      <c r="BJW116" s="49"/>
      <c r="BJX116" s="109"/>
      <c r="BJY116" s="52"/>
      <c r="BJZ116" s="52"/>
      <c r="BKA116" s="55"/>
      <c r="BKB116" s="55"/>
      <c r="BKC116" s="55"/>
      <c r="BKD116" s="51"/>
      <c r="BKE116" s="51"/>
      <c r="BKF116" s="51"/>
      <c r="BKG116" s="56"/>
      <c r="BKH116" s="57"/>
      <c r="BKI116" s="57"/>
      <c r="BKJ116" s="58"/>
      <c r="BKK116" s="49"/>
      <c r="BKL116" s="50"/>
      <c r="BKM116" s="49"/>
      <c r="BKN116" s="109"/>
      <c r="BKO116" s="52"/>
      <c r="BKP116" s="52"/>
      <c r="BKQ116" s="55"/>
      <c r="BKR116" s="55"/>
      <c r="BKS116" s="55"/>
      <c r="BKT116" s="51"/>
      <c r="BKU116" s="51"/>
      <c r="BKV116" s="51"/>
      <c r="BKW116" s="56"/>
      <c r="BKX116" s="57"/>
      <c r="BKY116" s="57"/>
      <c r="BKZ116" s="58"/>
      <c r="BLA116" s="49"/>
      <c r="BLB116" s="50"/>
      <c r="BLC116" s="49"/>
      <c r="BLD116" s="109"/>
      <c r="BLE116" s="52"/>
      <c r="BLF116" s="52"/>
      <c r="BLG116" s="55"/>
      <c r="BLH116" s="55"/>
      <c r="BLI116" s="55"/>
      <c r="BLJ116" s="51"/>
      <c r="BLK116" s="51"/>
      <c r="BLL116" s="51"/>
      <c r="BLM116" s="56"/>
      <c r="BLN116" s="57"/>
      <c r="BLO116" s="57"/>
      <c r="BLP116" s="58"/>
      <c r="BLQ116" s="49"/>
      <c r="BLR116" s="50"/>
      <c r="BLS116" s="49"/>
      <c r="BLT116" s="109"/>
      <c r="BLU116" s="52"/>
      <c r="BLV116" s="52"/>
      <c r="BLW116" s="55"/>
      <c r="BLX116" s="55"/>
      <c r="BLY116" s="55"/>
      <c r="BLZ116" s="51"/>
      <c r="BMA116" s="51"/>
      <c r="BMB116" s="51"/>
      <c r="BMC116" s="56"/>
      <c r="BMD116" s="57"/>
      <c r="BME116" s="57"/>
      <c r="BMF116" s="58"/>
      <c r="BMG116" s="49"/>
      <c r="BMH116" s="50"/>
      <c r="BMI116" s="49"/>
      <c r="BMJ116" s="109"/>
      <c r="BMK116" s="52"/>
      <c r="BML116" s="52"/>
      <c r="BMM116" s="55"/>
      <c r="BMN116" s="55"/>
      <c r="BMO116" s="55"/>
      <c r="BMP116" s="51"/>
      <c r="BMQ116" s="51"/>
      <c r="BMR116" s="51"/>
      <c r="BMS116" s="56"/>
      <c r="BMT116" s="57"/>
      <c r="BMU116" s="57"/>
      <c r="BMV116" s="58"/>
      <c r="BMW116" s="49"/>
      <c r="BMX116" s="50"/>
      <c r="BMY116" s="49"/>
      <c r="BMZ116" s="109"/>
      <c r="BNA116" s="52"/>
      <c r="BNB116" s="52"/>
      <c r="BNC116" s="55"/>
      <c r="BND116" s="55"/>
      <c r="BNE116" s="55"/>
      <c r="BNF116" s="51"/>
      <c r="BNG116" s="51"/>
      <c r="BNH116" s="51"/>
      <c r="BNI116" s="56"/>
      <c r="BNJ116" s="57"/>
      <c r="BNK116" s="57"/>
      <c r="BNL116" s="58"/>
      <c r="BNM116" s="49"/>
      <c r="BNN116" s="50"/>
      <c r="BNO116" s="49"/>
      <c r="BNP116" s="109"/>
      <c r="BNQ116" s="52"/>
      <c r="BNR116" s="52"/>
      <c r="BNS116" s="55"/>
      <c r="BNT116" s="55"/>
      <c r="BNU116" s="55"/>
      <c r="BNV116" s="51"/>
      <c r="BNW116" s="51"/>
      <c r="BNX116" s="51"/>
      <c r="BNY116" s="56"/>
      <c r="BNZ116" s="57"/>
      <c r="BOA116" s="57"/>
      <c r="BOB116" s="58"/>
      <c r="BOC116" s="49"/>
      <c r="BOD116" s="50"/>
      <c r="BOE116" s="49"/>
      <c r="BOF116" s="109"/>
      <c r="BOG116" s="52"/>
      <c r="BOH116" s="52"/>
      <c r="BOI116" s="55"/>
      <c r="BOJ116" s="55"/>
      <c r="BOK116" s="55"/>
      <c r="BOL116" s="51"/>
      <c r="BOM116" s="51"/>
      <c r="BON116" s="51"/>
      <c r="BOO116" s="56"/>
      <c r="BOP116" s="57"/>
      <c r="BOQ116" s="57"/>
      <c r="BOR116" s="58"/>
      <c r="BOS116" s="49"/>
      <c r="BOT116" s="50"/>
      <c r="BOU116" s="49"/>
      <c r="BOV116" s="109"/>
      <c r="BOW116" s="52"/>
      <c r="BOX116" s="52"/>
      <c r="BOY116" s="55"/>
      <c r="BOZ116" s="55"/>
      <c r="BPA116" s="55"/>
      <c r="BPB116" s="51"/>
      <c r="BPC116" s="51"/>
      <c r="BPD116" s="51"/>
      <c r="BPE116" s="56"/>
      <c r="BPF116" s="57"/>
      <c r="BPG116" s="57"/>
      <c r="BPH116" s="58"/>
      <c r="BPI116" s="49"/>
      <c r="BPJ116" s="50"/>
      <c r="BPK116" s="49"/>
      <c r="BPL116" s="109"/>
      <c r="BPM116" s="52"/>
      <c r="BPN116" s="52"/>
      <c r="BPO116" s="55"/>
      <c r="BPP116" s="55"/>
      <c r="BPQ116" s="55"/>
      <c r="BPR116" s="51"/>
      <c r="BPS116" s="51"/>
      <c r="BPT116" s="51"/>
      <c r="BPU116" s="56"/>
      <c r="BPV116" s="57"/>
      <c r="BPW116" s="57"/>
      <c r="BPX116" s="58"/>
      <c r="BPY116" s="49"/>
      <c r="BPZ116" s="50"/>
      <c r="BQA116" s="49"/>
      <c r="BQB116" s="109"/>
      <c r="BQC116" s="52"/>
      <c r="BQD116" s="52"/>
      <c r="BQE116" s="55"/>
      <c r="BQF116" s="55"/>
      <c r="BQG116" s="55"/>
      <c r="BQH116" s="51"/>
      <c r="BQI116" s="51"/>
      <c r="BQJ116" s="51"/>
      <c r="BQK116" s="56"/>
      <c r="BQL116" s="57"/>
      <c r="BQM116" s="57"/>
      <c r="BQN116" s="58"/>
      <c r="BQO116" s="49"/>
      <c r="BQP116" s="50"/>
      <c r="BQQ116" s="49"/>
      <c r="BQR116" s="109"/>
      <c r="BQS116" s="52"/>
      <c r="BQT116" s="52"/>
      <c r="BQU116" s="55"/>
      <c r="BQV116" s="55"/>
      <c r="BQW116" s="55"/>
      <c r="BQX116" s="51"/>
      <c r="BQY116" s="51"/>
      <c r="BQZ116" s="51"/>
      <c r="BRA116" s="56"/>
      <c r="BRB116" s="57"/>
      <c r="BRC116" s="57"/>
      <c r="BRD116" s="58"/>
      <c r="BRE116" s="49"/>
      <c r="BRF116" s="50"/>
      <c r="BRG116" s="49"/>
      <c r="BRH116" s="109"/>
      <c r="BRI116" s="52"/>
      <c r="BRJ116" s="52"/>
      <c r="BRK116" s="55"/>
      <c r="BRL116" s="55"/>
      <c r="BRM116" s="55"/>
      <c r="BRN116" s="51"/>
      <c r="BRO116" s="51"/>
      <c r="BRP116" s="51"/>
      <c r="BRQ116" s="56"/>
      <c r="BRR116" s="57"/>
      <c r="BRS116" s="57"/>
      <c r="BRT116" s="58"/>
      <c r="BRU116" s="49"/>
      <c r="BRV116" s="50"/>
      <c r="BRW116" s="49"/>
      <c r="BRX116" s="109"/>
      <c r="BRY116" s="52"/>
      <c r="BRZ116" s="52"/>
      <c r="BSA116" s="55"/>
      <c r="BSB116" s="55"/>
      <c r="BSC116" s="55"/>
      <c r="BSD116" s="51"/>
      <c r="BSE116" s="51"/>
      <c r="BSF116" s="51"/>
      <c r="BSG116" s="56"/>
      <c r="BSH116" s="57"/>
      <c r="BSI116" s="57"/>
      <c r="BSJ116" s="58"/>
      <c r="BSK116" s="49"/>
      <c r="BSL116" s="50"/>
      <c r="BSM116" s="49"/>
      <c r="BSN116" s="109"/>
      <c r="BSO116" s="52"/>
      <c r="BSP116" s="52"/>
      <c r="BSQ116" s="55"/>
      <c r="BSR116" s="55"/>
      <c r="BSS116" s="55"/>
      <c r="BST116" s="51"/>
      <c r="BSU116" s="51"/>
      <c r="BSV116" s="51"/>
      <c r="BSW116" s="56"/>
      <c r="BSX116" s="57"/>
      <c r="BSY116" s="57"/>
      <c r="BSZ116" s="58"/>
      <c r="BTA116" s="49"/>
      <c r="BTB116" s="50"/>
      <c r="BTC116" s="49"/>
      <c r="BTD116" s="109"/>
      <c r="BTE116" s="52"/>
      <c r="BTF116" s="52"/>
      <c r="BTG116" s="55"/>
      <c r="BTH116" s="55"/>
      <c r="BTI116" s="55"/>
      <c r="BTJ116" s="51"/>
      <c r="BTK116" s="51"/>
      <c r="BTL116" s="51"/>
      <c r="BTM116" s="56"/>
      <c r="BTN116" s="57"/>
      <c r="BTO116" s="57"/>
      <c r="BTP116" s="58"/>
      <c r="BTQ116" s="49"/>
      <c r="BTR116" s="50"/>
      <c r="BTS116" s="49"/>
      <c r="BTT116" s="109"/>
      <c r="BTU116" s="52"/>
      <c r="BTV116" s="52"/>
      <c r="BTW116" s="55"/>
      <c r="BTX116" s="55"/>
      <c r="BTY116" s="55"/>
      <c r="BTZ116" s="51"/>
      <c r="BUA116" s="51"/>
      <c r="BUB116" s="51"/>
      <c r="BUC116" s="56"/>
      <c r="BUD116" s="57"/>
      <c r="BUE116" s="57"/>
      <c r="BUF116" s="58"/>
      <c r="BUG116" s="49"/>
      <c r="BUH116" s="50"/>
      <c r="BUI116" s="49"/>
      <c r="BUJ116" s="109"/>
      <c r="BUK116" s="52"/>
      <c r="BUL116" s="52"/>
      <c r="BUM116" s="55"/>
      <c r="BUN116" s="55"/>
      <c r="BUO116" s="55"/>
      <c r="BUP116" s="51"/>
      <c r="BUQ116" s="51"/>
      <c r="BUR116" s="51"/>
      <c r="BUS116" s="56"/>
      <c r="BUT116" s="57"/>
      <c r="BUU116" s="57"/>
      <c r="BUV116" s="58"/>
      <c r="BUW116" s="49"/>
      <c r="BUX116" s="50"/>
      <c r="BUY116" s="49"/>
      <c r="BUZ116" s="109"/>
      <c r="BVA116" s="52"/>
      <c r="BVB116" s="52"/>
      <c r="BVC116" s="55"/>
      <c r="BVD116" s="55"/>
      <c r="BVE116" s="55"/>
      <c r="BVF116" s="51"/>
      <c r="BVG116" s="51"/>
      <c r="BVH116" s="51"/>
      <c r="BVI116" s="56"/>
      <c r="BVJ116" s="57"/>
      <c r="BVK116" s="57"/>
      <c r="BVL116" s="58"/>
      <c r="BVM116" s="49"/>
      <c r="BVN116" s="50"/>
      <c r="BVO116" s="49"/>
      <c r="BVP116" s="109"/>
      <c r="BVQ116" s="52"/>
      <c r="BVR116" s="52"/>
      <c r="BVS116" s="55"/>
      <c r="BVT116" s="55"/>
      <c r="BVU116" s="55"/>
      <c r="BVV116" s="51"/>
      <c r="BVW116" s="51"/>
      <c r="BVX116" s="51"/>
      <c r="BVY116" s="56"/>
      <c r="BVZ116" s="57"/>
      <c r="BWA116" s="57"/>
      <c r="BWB116" s="58"/>
      <c r="BWC116" s="49"/>
      <c r="BWD116" s="50"/>
      <c r="BWE116" s="49"/>
      <c r="BWF116" s="109"/>
      <c r="BWG116" s="52"/>
      <c r="BWH116" s="52"/>
      <c r="BWI116" s="55"/>
      <c r="BWJ116" s="55"/>
      <c r="BWK116" s="55"/>
      <c r="BWL116" s="51"/>
      <c r="BWM116" s="51"/>
      <c r="BWN116" s="51"/>
      <c r="BWO116" s="56"/>
      <c r="BWP116" s="57"/>
      <c r="BWQ116" s="57"/>
      <c r="BWR116" s="58"/>
      <c r="BWS116" s="49"/>
      <c r="BWT116" s="50"/>
      <c r="BWU116" s="49"/>
      <c r="BWV116" s="109"/>
      <c r="BWW116" s="52"/>
      <c r="BWX116" s="52"/>
      <c r="BWY116" s="55"/>
      <c r="BWZ116" s="55"/>
      <c r="BXA116" s="55"/>
      <c r="BXB116" s="51"/>
      <c r="BXC116" s="51"/>
      <c r="BXD116" s="51"/>
      <c r="BXE116" s="56"/>
      <c r="BXF116" s="57"/>
      <c r="BXG116" s="57"/>
      <c r="BXH116" s="58"/>
      <c r="BXI116" s="49"/>
      <c r="BXJ116" s="50"/>
      <c r="BXK116" s="49"/>
      <c r="BXL116" s="109"/>
      <c r="BXM116" s="52"/>
      <c r="BXN116" s="52"/>
      <c r="BXO116" s="55"/>
      <c r="BXP116" s="55"/>
      <c r="BXQ116" s="55"/>
      <c r="BXR116" s="51"/>
      <c r="BXS116" s="51"/>
      <c r="BXT116" s="51"/>
      <c r="BXU116" s="56"/>
      <c r="BXV116" s="57"/>
      <c r="BXW116" s="57"/>
      <c r="BXX116" s="58"/>
      <c r="BXY116" s="49"/>
      <c r="BXZ116" s="50"/>
      <c r="BYA116" s="49"/>
      <c r="BYB116" s="109"/>
      <c r="BYC116" s="52"/>
      <c r="BYD116" s="52"/>
      <c r="BYE116" s="55"/>
      <c r="BYF116" s="55"/>
      <c r="BYG116" s="55"/>
      <c r="BYH116" s="51"/>
      <c r="BYI116" s="51"/>
      <c r="BYJ116" s="51"/>
      <c r="BYK116" s="56"/>
      <c r="BYL116" s="57"/>
      <c r="BYM116" s="57"/>
      <c r="BYN116" s="58"/>
      <c r="BYO116" s="49"/>
      <c r="BYP116" s="50"/>
      <c r="BYQ116" s="49"/>
      <c r="BYR116" s="109"/>
      <c r="BYS116" s="52"/>
      <c r="BYT116" s="52"/>
      <c r="BYU116" s="55"/>
      <c r="BYV116" s="55"/>
      <c r="BYW116" s="55"/>
      <c r="BYX116" s="51"/>
      <c r="BYY116" s="51"/>
      <c r="BYZ116" s="51"/>
      <c r="BZA116" s="56"/>
      <c r="BZB116" s="57"/>
      <c r="BZC116" s="57"/>
      <c r="BZD116" s="58"/>
      <c r="BZE116" s="49"/>
      <c r="BZF116" s="50"/>
      <c r="BZG116" s="49"/>
      <c r="BZH116" s="109"/>
      <c r="BZI116" s="52"/>
      <c r="BZJ116" s="52"/>
      <c r="BZK116" s="55"/>
      <c r="BZL116" s="55"/>
      <c r="BZM116" s="55"/>
      <c r="BZN116" s="51"/>
      <c r="BZO116" s="51"/>
      <c r="BZP116" s="51"/>
      <c r="BZQ116" s="56"/>
      <c r="BZR116" s="57"/>
      <c r="BZS116" s="57"/>
      <c r="BZT116" s="58"/>
      <c r="BZU116" s="49"/>
      <c r="BZV116" s="50"/>
      <c r="BZW116" s="49"/>
      <c r="BZX116" s="109"/>
      <c r="BZY116" s="52"/>
      <c r="BZZ116" s="52"/>
      <c r="CAA116" s="55"/>
      <c r="CAB116" s="55"/>
      <c r="CAC116" s="55"/>
      <c r="CAD116" s="51"/>
      <c r="CAE116" s="51"/>
      <c r="CAF116" s="51"/>
      <c r="CAG116" s="56"/>
      <c r="CAH116" s="57"/>
      <c r="CAI116" s="57"/>
      <c r="CAJ116" s="58"/>
      <c r="CAK116" s="49"/>
      <c r="CAL116" s="50"/>
      <c r="CAM116" s="49"/>
      <c r="CAN116" s="109"/>
      <c r="CAO116" s="52"/>
      <c r="CAP116" s="52"/>
      <c r="CAQ116" s="55"/>
      <c r="CAR116" s="55"/>
      <c r="CAS116" s="55"/>
      <c r="CAT116" s="51"/>
      <c r="CAU116" s="51"/>
      <c r="CAV116" s="51"/>
      <c r="CAW116" s="56"/>
      <c r="CAX116" s="57"/>
      <c r="CAY116" s="57"/>
      <c r="CAZ116" s="58"/>
      <c r="CBA116" s="49"/>
      <c r="CBB116" s="50"/>
      <c r="CBC116" s="49"/>
      <c r="CBD116" s="109"/>
      <c r="CBE116" s="52"/>
      <c r="CBF116" s="52"/>
      <c r="CBG116" s="55"/>
      <c r="CBH116" s="55"/>
      <c r="CBI116" s="55"/>
      <c r="CBJ116" s="51"/>
      <c r="CBK116" s="51"/>
      <c r="CBL116" s="51"/>
      <c r="CBM116" s="56"/>
      <c r="CBN116" s="57"/>
      <c r="CBO116" s="57"/>
      <c r="CBP116" s="58"/>
      <c r="CBQ116" s="49"/>
      <c r="CBR116" s="50"/>
      <c r="CBS116" s="49"/>
      <c r="CBT116" s="109"/>
      <c r="CBU116" s="52"/>
      <c r="CBV116" s="52"/>
      <c r="CBW116" s="55"/>
      <c r="CBX116" s="55"/>
      <c r="CBY116" s="55"/>
      <c r="CBZ116" s="51"/>
      <c r="CCA116" s="51"/>
      <c r="CCB116" s="51"/>
      <c r="CCC116" s="56"/>
      <c r="CCD116" s="57"/>
      <c r="CCE116" s="57"/>
      <c r="CCF116" s="58"/>
      <c r="CCG116" s="49"/>
      <c r="CCH116" s="50"/>
      <c r="CCI116" s="49"/>
      <c r="CCJ116" s="109"/>
      <c r="CCK116" s="52"/>
      <c r="CCL116" s="52"/>
      <c r="CCM116" s="55"/>
      <c r="CCN116" s="55"/>
      <c r="CCO116" s="55"/>
      <c r="CCP116" s="51"/>
      <c r="CCQ116" s="51"/>
      <c r="CCR116" s="51"/>
      <c r="CCS116" s="56"/>
      <c r="CCT116" s="57"/>
      <c r="CCU116" s="57"/>
      <c r="CCV116" s="58"/>
      <c r="CCW116" s="49"/>
      <c r="CCX116" s="50"/>
      <c r="CCY116" s="49"/>
      <c r="CCZ116" s="109"/>
      <c r="CDA116" s="52"/>
      <c r="CDB116" s="52"/>
      <c r="CDC116" s="55"/>
      <c r="CDD116" s="55"/>
      <c r="CDE116" s="55"/>
      <c r="CDF116" s="51"/>
      <c r="CDG116" s="51"/>
      <c r="CDH116" s="51"/>
      <c r="CDI116" s="56"/>
      <c r="CDJ116" s="57"/>
      <c r="CDK116" s="57"/>
      <c r="CDL116" s="58"/>
      <c r="CDM116" s="49"/>
      <c r="CDN116" s="50"/>
      <c r="CDO116" s="49"/>
      <c r="CDP116" s="109"/>
      <c r="CDQ116" s="52"/>
      <c r="CDR116" s="52"/>
      <c r="CDS116" s="55"/>
      <c r="CDT116" s="55"/>
      <c r="CDU116" s="55"/>
      <c r="CDV116" s="51"/>
      <c r="CDW116" s="51"/>
      <c r="CDX116" s="51"/>
      <c r="CDY116" s="56"/>
      <c r="CDZ116" s="57"/>
      <c r="CEA116" s="57"/>
      <c r="CEB116" s="58"/>
      <c r="CEC116" s="49"/>
      <c r="CED116" s="50"/>
      <c r="CEE116" s="49"/>
      <c r="CEF116" s="109"/>
      <c r="CEG116" s="52"/>
      <c r="CEH116" s="52"/>
      <c r="CEI116" s="55"/>
      <c r="CEJ116" s="55"/>
      <c r="CEK116" s="55"/>
      <c r="CEL116" s="51"/>
      <c r="CEM116" s="51"/>
      <c r="CEN116" s="51"/>
      <c r="CEO116" s="56"/>
      <c r="CEP116" s="57"/>
      <c r="CEQ116" s="57"/>
      <c r="CER116" s="58"/>
      <c r="CES116" s="49"/>
      <c r="CET116" s="50"/>
      <c r="CEU116" s="49"/>
      <c r="CEV116" s="109"/>
      <c r="CEW116" s="52"/>
      <c r="CEX116" s="52"/>
      <c r="CEY116" s="55"/>
      <c r="CEZ116" s="55"/>
      <c r="CFA116" s="55"/>
      <c r="CFB116" s="51"/>
      <c r="CFC116" s="51"/>
      <c r="CFD116" s="51"/>
      <c r="CFE116" s="56"/>
      <c r="CFF116" s="57"/>
      <c r="CFG116" s="57"/>
      <c r="CFH116" s="58"/>
      <c r="CFI116" s="49"/>
      <c r="CFJ116" s="50"/>
      <c r="CFK116" s="49"/>
      <c r="CFL116" s="109"/>
      <c r="CFM116" s="52"/>
      <c r="CFN116" s="52"/>
      <c r="CFO116" s="55"/>
      <c r="CFP116" s="55"/>
      <c r="CFQ116" s="55"/>
      <c r="CFR116" s="51"/>
      <c r="CFS116" s="51"/>
      <c r="CFT116" s="51"/>
      <c r="CFU116" s="56"/>
      <c r="CFV116" s="57"/>
      <c r="CFW116" s="57"/>
      <c r="CFX116" s="58"/>
      <c r="CFY116" s="49"/>
      <c r="CFZ116" s="50"/>
      <c r="CGA116" s="49"/>
      <c r="CGB116" s="109"/>
      <c r="CGC116" s="52"/>
      <c r="CGD116" s="52"/>
      <c r="CGE116" s="55"/>
      <c r="CGF116" s="55"/>
      <c r="CGG116" s="55"/>
      <c r="CGH116" s="51"/>
      <c r="CGI116" s="51"/>
      <c r="CGJ116" s="51"/>
      <c r="CGK116" s="56"/>
      <c r="CGL116" s="57"/>
      <c r="CGM116" s="57"/>
      <c r="CGN116" s="58"/>
      <c r="CGO116" s="49"/>
      <c r="CGP116" s="50"/>
      <c r="CGQ116" s="49"/>
      <c r="CGR116" s="109"/>
      <c r="CGS116" s="52"/>
      <c r="CGT116" s="52"/>
      <c r="CGU116" s="55"/>
      <c r="CGV116" s="55"/>
      <c r="CGW116" s="55"/>
      <c r="CGX116" s="51"/>
      <c r="CGY116" s="51"/>
      <c r="CGZ116" s="51"/>
      <c r="CHA116" s="56"/>
      <c r="CHB116" s="57"/>
      <c r="CHC116" s="57"/>
      <c r="CHD116" s="58"/>
      <c r="CHE116" s="49"/>
      <c r="CHF116" s="50"/>
      <c r="CHG116" s="49"/>
      <c r="CHH116" s="109"/>
      <c r="CHI116" s="52"/>
      <c r="CHJ116" s="52"/>
      <c r="CHK116" s="55"/>
      <c r="CHL116" s="55"/>
      <c r="CHM116" s="55"/>
      <c r="CHN116" s="51"/>
      <c r="CHO116" s="51"/>
      <c r="CHP116" s="51"/>
      <c r="CHQ116" s="56"/>
      <c r="CHR116" s="57"/>
      <c r="CHS116" s="57"/>
      <c r="CHT116" s="58"/>
      <c r="CHU116" s="49"/>
      <c r="CHV116" s="50"/>
      <c r="CHW116" s="49"/>
      <c r="CHX116" s="109"/>
      <c r="CHY116" s="52"/>
      <c r="CHZ116" s="52"/>
      <c r="CIA116" s="55"/>
      <c r="CIB116" s="55"/>
      <c r="CIC116" s="55"/>
      <c r="CID116" s="51"/>
      <c r="CIE116" s="51"/>
      <c r="CIF116" s="51"/>
      <c r="CIG116" s="56"/>
      <c r="CIH116" s="57"/>
      <c r="CII116" s="57"/>
      <c r="CIJ116" s="58"/>
      <c r="CIK116" s="49"/>
      <c r="CIL116" s="50"/>
      <c r="CIM116" s="49"/>
      <c r="CIN116" s="109"/>
      <c r="CIO116" s="52"/>
      <c r="CIP116" s="52"/>
      <c r="CIQ116" s="55"/>
      <c r="CIR116" s="55"/>
      <c r="CIS116" s="55"/>
      <c r="CIT116" s="51"/>
      <c r="CIU116" s="51"/>
      <c r="CIV116" s="51"/>
      <c r="CIW116" s="56"/>
      <c r="CIX116" s="57"/>
      <c r="CIY116" s="57"/>
      <c r="CIZ116" s="58"/>
      <c r="CJA116" s="49"/>
      <c r="CJB116" s="50"/>
      <c r="CJC116" s="49"/>
      <c r="CJD116" s="109"/>
      <c r="CJE116" s="52"/>
      <c r="CJF116" s="52"/>
      <c r="CJG116" s="55"/>
      <c r="CJH116" s="55"/>
      <c r="CJI116" s="55"/>
      <c r="CJJ116" s="51"/>
      <c r="CJK116" s="51"/>
      <c r="CJL116" s="51"/>
      <c r="CJM116" s="56"/>
      <c r="CJN116" s="57"/>
      <c r="CJO116" s="57"/>
      <c r="CJP116" s="58"/>
      <c r="CJQ116" s="49"/>
      <c r="CJR116" s="50"/>
      <c r="CJS116" s="49"/>
      <c r="CJT116" s="109"/>
      <c r="CJU116" s="52"/>
      <c r="CJV116" s="52"/>
      <c r="CJW116" s="55"/>
      <c r="CJX116" s="55"/>
      <c r="CJY116" s="55"/>
      <c r="CJZ116" s="51"/>
      <c r="CKA116" s="51"/>
      <c r="CKB116" s="51"/>
      <c r="CKC116" s="56"/>
      <c r="CKD116" s="57"/>
      <c r="CKE116" s="57"/>
      <c r="CKF116" s="58"/>
      <c r="CKG116" s="49"/>
      <c r="CKH116" s="50"/>
      <c r="CKI116" s="49"/>
      <c r="CKJ116" s="109"/>
      <c r="CKK116" s="52"/>
      <c r="CKL116" s="52"/>
      <c r="CKM116" s="55"/>
      <c r="CKN116" s="55"/>
      <c r="CKO116" s="55"/>
      <c r="CKP116" s="51"/>
      <c r="CKQ116" s="51"/>
      <c r="CKR116" s="51"/>
      <c r="CKS116" s="56"/>
      <c r="CKT116" s="57"/>
      <c r="CKU116" s="57"/>
      <c r="CKV116" s="58"/>
      <c r="CKW116" s="49"/>
      <c r="CKX116" s="50"/>
      <c r="CKY116" s="49"/>
      <c r="CKZ116" s="109"/>
      <c r="CLA116" s="52"/>
      <c r="CLB116" s="52"/>
      <c r="CLC116" s="55"/>
      <c r="CLD116" s="55"/>
      <c r="CLE116" s="55"/>
      <c r="CLF116" s="51"/>
      <c r="CLG116" s="51"/>
      <c r="CLH116" s="51"/>
      <c r="CLI116" s="56"/>
      <c r="CLJ116" s="57"/>
      <c r="CLK116" s="57"/>
      <c r="CLL116" s="58"/>
      <c r="CLM116" s="49"/>
      <c r="CLN116" s="50"/>
      <c r="CLO116" s="49"/>
      <c r="CLP116" s="109"/>
      <c r="CLQ116" s="52"/>
      <c r="CLR116" s="52"/>
      <c r="CLS116" s="55"/>
      <c r="CLT116" s="55"/>
      <c r="CLU116" s="55"/>
      <c r="CLV116" s="51"/>
      <c r="CLW116" s="51"/>
      <c r="CLX116" s="51"/>
      <c r="CLY116" s="56"/>
      <c r="CLZ116" s="57"/>
      <c r="CMA116" s="57"/>
      <c r="CMB116" s="58"/>
      <c r="CMC116" s="49"/>
      <c r="CMD116" s="50"/>
      <c r="CME116" s="49"/>
      <c r="CMF116" s="109"/>
      <c r="CMG116" s="52"/>
      <c r="CMH116" s="52"/>
      <c r="CMI116" s="55"/>
      <c r="CMJ116" s="55"/>
      <c r="CMK116" s="55"/>
      <c r="CML116" s="51"/>
      <c r="CMM116" s="51"/>
      <c r="CMN116" s="51"/>
      <c r="CMO116" s="56"/>
      <c r="CMP116" s="57"/>
      <c r="CMQ116" s="57"/>
      <c r="CMR116" s="58"/>
      <c r="CMS116" s="49"/>
      <c r="CMT116" s="50"/>
      <c r="CMU116" s="49"/>
      <c r="CMV116" s="109"/>
      <c r="CMW116" s="52"/>
      <c r="CMX116" s="52"/>
      <c r="CMY116" s="55"/>
      <c r="CMZ116" s="55"/>
      <c r="CNA116" s="55"/>
      <c r="CNB116" s="51"/>
      <c r="CNC116" s="51"/>
      <c r="CND116" s="51"/>
      <c r="CNE116" s="56"/>
      <c r="CNF116" s="57"/>
      <c r="CNG116" s="57"/>
      <c r="CNH116" s="58"/>
      <c r="CNI116" s="49"/>
      <c r="CNJ116" s="50"/>
      <c r="CNK116" s="49"/>
      <c r="CNL116" s="109"/>
      <c r="CNM116" s="52"/>
      <c r="CNN116" s="52"/>
      <c r="CNO116" s="55"/>
      <c r="CNP116" s="55"/>
      <c r="CNQ116" s="55"/>
      <c r="CNR116" s="51"/>
      <c r="CNS116" s="51"/>
      <c r="CNT116" s="51"/>
      <c r="CNU116" s="56"/>
      <c r="CNV116" s="57"/>
      <c r="CNW116" s="57"/>
      <c r="CNX116" s="58"/>
      <c r="CNY116" s="49"/>
      <c r="CNZ116" s="50"/>
      <c r="COA116" s="49"/>
      <c r="COB116" s="109"/>
      <c r="COC116" s="52"/>
      <c r="COD116" s="52"/>
      <c r="COE116" s="55"/>
      <c r="COF116" s="55"/>
      <c r="COG116" s="55"/>
      <c r="COH116" s="51"/>
      <c r="COI116" s="51"/>
      <c r="COJ116" s="51"/>
      <c r="COK116" s="56"/>
      <c r="COL116" s="57"/>
      <c r="COM116" s="57"/>
      <c r="CON116" s="58"/>
      <c r="COO116" s="49"/>
      <c r="COP116" s="50"/>
      <c r="COQ116" s="49"/>
      <c r="COR116" s="109"/>
      <c r="COS116" s="52"/>
      <c r="COT116" s="52"/>
      <c r="COU116" s="55"/>
      <c r="COV116" s="55"/>
      <c r="COW116" s="55"/>
      <c r="COX116" s="51"/>
      <c r="COY116" s="51"/>
      <c r="COZ116" s="51"/>
      <c r="CPA116" s="56"/>
      <c r="CPB116" s="57"/>
      <c r="CPC116" s="57"/>
      <c r="CPD116" s="58"/>
      <c r="CPE116" s="49"/>
      <c r="CPF116" s="50"/>
      <c r="CPG116" s="49"/>
      <c r="CPH116" s="109"/>
      <c r="CPI116" s="52"/>
      <c r="CPJ116" s="52"/>
      <c r="CPK116" s="55"/>
      <c r="CPL116" s="55"/>
      <c r="CPM116" s="55"/>
      <c r="CPN116" s="51"/>
      <c r="CPO116" s="51"/>
      <c r="CPP116" s="51"/>
      <c r="CPQ116" s="56"/>
      <c r="CPR116" s="57"/>
      <c r="CPS116" s="57"/>
      <c r="CPT116" s="58"/>
      <c r="CPU116" s="49"/>
      <c r="CPV116" s="50"/>
      <c r="CPW116" s="49"/>
      <c r="CPX116" s="109"/>
      <c r="CPY116" s="52"/>
      <c r="CPZ116" s="52"/>
      <c r="CQA116" s="55"/>
      <c r="CQB116" s="55"/>
      <c r="CQC116" s="55"/>
      <c r="CQD116" s="51"/>
      <c r="CQE116" s="51"/>
      <c r="CQF116" s="51"/>
      <c r="CQG116" s="56"/>
      <c r="CQH116" s="57"/>
      <c r="CQI116" s="57"/>
      <c r="CQJ116" s="58"/>
      <c r="CQK116" s="49"/>
      <c r="CQL116" s="50"/>
      <c r="CQM116" s="49"/>
      <c r="CQN116" s="109"/>
      <c r="CQO116" s="52"/>
      <c r="CQP116" s="52"/>
      <c r="CQQ116" s="55"/>
      <c r="CQR116" s="55"/>
      <c r="CQS116" s="55"/>
      <c r="CQT116" s="51"/>
      <c r="CQU116" s="51"/>
      <c r="CQV116" s="51"/>
      <c r="CQW116" s="56"/>
      <c r="CQX116" s="57"/>
      <c r="CQY116" s="57"/>
      <c r="CQZ116" s="58"/>
      <c r="CRA116" s="49"/>
      <c r="CRB116" s="50"/>
      <c r="CRC116" s="49"/>
      <c r="CRD116" s="109"/>
      <c r="CRE116" s="52"/>
      <c r="CRF116" s="52"/>
      <c r="CRG116" s="55"/>
      <c r="CRH116" s="55"/>
      <c r="CRI116" s="55"/>
      <c r="CRJ116" s="51"/>
      <c r="CRK116" s="51"/>
      <c r="CRL116" s="51"/>
      <c r="CRM116" s="56"/>
      <c r="CRN116" s="57"/>
      <c r="CRO116" s="57"/>
      <c r="CRP116" s="58"/>
      <c r="CRQ116" s="49"/>
      <c r="CRR116" s="50"/>
      <c r="CRS116" s="49"/>
      <c r="CRT116" s="109"/>
      <c r="CRU116" s="52"/>
      <c r="CRV116" s="52"/>
      <c r="CRW116" s="55"/>
      <c r="CRX116" s="55"/>
      <c r="CRY116" s="55"/>
      <c r="CRZ116" s="51"/>
      <c r="CSA116" s="51"/>
      <c r="CSB116" s="51"/>
      <c r="CSC116" s="56"/>
      <c r="CSD116" s="57"/>
      <c r="CSE116" s="57"/>
      <c r="CSF116" s="58"/>
      <c r="CSG116" s="49"/>
      <c r="CSH116" s="50"/>
      <c r="CSI116" s="49"/>
      <c r="CSJ116" s="109"/>
      <c r="CSK116" s="52"/>
      <c r="CSL116" s="52"/>
      <c r="CSM116" s="55"/>
      <c r="CSN116" s="55"/>
      <c r="CSO116" s="55"/>
      <c r="CSP116" s="51"/>
      <c r="CSQ116" s="51"/>
      <c r="CSR116" s="51"/>
      <c r="CSS116" s="56"/>
      <c r="CST116" s="57"/>
      <c r="CSU116" s="57"/>
      <c r="CSV116" s="58"/>
      <c r="CSW116" s="49"/>
      <c r="CSX116" s="50"/>
      <c r="CSY116" s="49"/>
      <c r="CSZ116" s="109"/>
      <c r="CTA116" s="52"/>
      <c r="CTB116" s="52"/>
      <c r="CTC116" s="55"/>
      <c r="CTD116" s="55"/>
      <c r="CTE116" s="55"/>
      <c r="CTF116" s="51"/>
      <c r="CTG116" s="51"/>
      <c r="CTH116" s="51"/>
      <c r="CTI116" s="56"/>
      <c r="CTJ116" s="57"/>
      <c r="CTK116" s="57"/>
      <c r="CTL116" s="58"/>
      <c r="CTM116" s="49"/>
      <c r="CTN116" s="50"/>
      <c r="CTO116" s="49"/>
      <c r="CTP116" s="109"/>
      <c r="CTQ116" s="52"/>
      <c r="CTR116" s="52"/>
      <c r="CTS116" s="55"/>
      <c r="CTT116" s="55"/>
      <c r="CTU116" s="55"/>
      <c r="CTV116" s="51"/>
      <c r="CTW116" s="51"/>
      <c r="CTX116" s="51"/>
      <c r="CTY116" s="56"/>
      <c r="CTZ116" s="57"/>
      <c r="CUA116" s="57"/>
      <c r="CUB116" s="58"/>
      <c r="CUC116" s="49"/>
      <c r="CUD116" s="50"/>
      <c r="CUE116" s="49"/>
      <c r="CUF116" s="109"/>
      <c r="CUG116" s="52"/>
      <c r="CUH116" s="52"/>
      <c r="CUI116" s="55"/>
      <c r="CUJ116" s="55"/>
      <c r="CUK116" s="55"/>
      <c r="CUL116" s="51"/>
      <c r="CUM116" s="51"/>
      <c r="CUN116" s="51"/>
      <c r="CUO116" s="56"/>
      <c r="CUP116" s="57"/>
      <c r="CUQ116" s="57"/>
      <c r="CUR116" s="58"/>
      <c r="CUS116" s="49"/>
      <c r="CUT116" s="50"/>
      <c r="CUU116" s="49"/>
      <c r="CUV116" s="109"/>
      <c r="CUW116" s="52"/>
      <c r="CUX116" s="52"/>
      <c r="CUY116" s="55"/>
      <c r="CUZ116" s="55"/>
      <c r="CVA116" s="55"/>
      <c r="CVB116" s="51"/>
      <c r="CVC116" s="51"/>
      <c r="CVD116" s="51"/>
      <c r="CVE116" s="56"/>
      <c r="CVF116" s="57"/>
      <c r="CVG116" s="57"/>
      <c r="CVH116" s="58"/>
      <c r="CVI116" s="49"/>
      <c r="CVJ116" s="50"/>
      <c r="CVK116" s="49"/>
      <c r="CVL116" s="109"/>
      <c r="CVM116" s="52"/>
      <c r="CVN116" s="52"/>
      <c r="CVO116" s="55"/>
      <c r="CVP116" s="55"/>
      <c r="CVQ116" s="55"/>
      <c r="CVR116" s="51"/>
      <c r="CVS116" s="51"/>
      <c r="CVT116" s="51"/>
      <c r="CVU116" s="56"/>
      <c r="CVV116" s="57"/>
      <c r="CVW116" s="57"/>
      <c r="CVX116" s="58"/>
      <c r="CVY116" s="49"/>
      <c r="CVZ116" s="50"/>
      <c r="CWA116" s="49"/>
      <c r="CWB116" s="109"/>
      <c r="CWC116" s="52"/>
      <c r="CWD116" s="52"/>
      <c r="CWE116" s="55"/>
      <c r="CWF116" s="55"/>
      <c r="CWG116" s="55"/>
      <c r="CWH116" s="51"/>
      <c r="CWI116" s="51"/>
      <c r="CWJ116" s="51"/>
      <c r="CWK116" s="56"/>
      <c r="CWL116" s="57"/>
      <c r="CWM116" s="57"/>
      <c r="CWN116" s="58"/>
      <c r="CWO116" s="49"/>
      <c r="CWP116" s="50"/>
      <c r="CWQ116" s="49"/>
      <c r="CWR116" s="109"/>
      <c r="CWS116" s="52"/>
      <c r="CWT116" s="52"/>
      <c r="CWU116" s="55"/>
      <c r="CWV116" s="55"/>
      <c r="CWW116" s="55"/>
      <c r="CWX116" s="51"/>
      <c r="CWY116" s="51"/>
      <c r="CWZ116" s="51"/>
      <c r="CXA116" s="56"/>
      <c r="CXB116" s="57"/>
      <c r="CXC116" s="57"/>
      <c r="CXD116" s="58"/>
      <c r="CXE116" s="49"/>
      <c r="CXF116" s="50"/>
      <c r="CXG116" s="49"/>
      <c r="CXH116" s="109"/>
      <c r="CXI116" s="52"/>
      <c r="CXJ116" s="52"/>
      <c r="CXK116" s="55"/>
      <c r="CXL116" s="55"/>
      <c r="CXM116" s="55"/>
      <c r="CXN116" s="51"/>
      <c r="CXO116" s="51"/>
      <c r="CXP116" s="51"/>
      <c r="CXQ116" s="56"/>
      <c r="CXR116" s="57"/>
      <c r="CXS116" s="57"/>
      <c r="CXT116" s="58"/>
      <c r="CXU116" s="49"/>
      <c r="CXV116" s="50"/>
      <c r="CXW116" s="49"/>
      <c r="CXX116" s="109"/>
      <c r="CXY116" s="52"/>
      <c r="CXZ116" s="52"/>
      <c r="CYA116" s="55"/>
      <c r="CYB116" s="55"/>
      <c r="CYC116" s="55"/>
      <c r="CYD116" s="51"/>
      <c r="CYE116" s="51"/>
      <c r="CYF116" s="51"/>
      <c r="CYG116" s="56"/>
      <c r="CYH116" s="57"/>
      <c r="CYI116" s="57"/>
      <c r="CYJ116" s="58"/>
      <c r="CYK116" s="49"/>
      <c r="CYL116" s="50"/>
      <c r="CYM116" s="49"/>
      <c r="CYN116" s="109"/>
      <c r="CYO116" s="52"/>
      <c r="CYP116" s="52"/>
      <c r="CYQ116" s="55"/>
      <c r="CYR116" s="55"/>
      <c r="CYS116" s="55"/>
      <c r="CYT116" s="51"/>
      <c r="CYU116" s="51"/>
      <c r="CYV116" s="51"/>
      <c r="CYW116" s="56"/>
      <c r="CYX116" s="57"/>
      <c r="CYY116" s="57"/>
      <c r="CYZ116" s="58"/>
      <c r="CZA116" s="49"/>
      <c r="CZB116" s="50"/>
      <c r="CZC116" s="49"/>
      <c r="CZD116" s="109"/>
      <c r="CZE116" s="52"/>
      <c r="CZF116" s="52"/>
      <c r="CZG116" s="55"/>
      <c r="CZH116" s="55"/>
      <c r="CZI116" s="55"/>
      <c r="CZJ116" s="51"/>
      <c r="CZK116" s="51"/>
      <c r="CZL116" s="51"/>
      <c r="CZM116" s="56"/>
      <c r="CZN116" s="57"/>
      <c r="CZO116" s="57"/>
      <c r="CZP116" s="58"/>
      <c r="CZQ116" s="49"/>
      <c r="CZR116" s="50"/>
      <c r="CZS116" s="49"/>
      <c r="CZT116" s="109"/>
      <c r="CZU116" s="52"/>
      <c r="CZV116" s="52"/>
      <c r="CZW116" s="55"/>
      <c r="CZX116" s="55"/>
      <c r="CZY116" s="55"/>
      <c r="CZZ116" s="51"/>
      <c r="DAA116" s="51"/>
      <c r="DAB116" s="51"/>
      <c r="DAC116" s="56"/>
      <c r="DAD116" s="57"/>
      <c r="DAE116" s="57"/>
      <c r="DAF116" s="58"/>
      <c r="DAG116" s="49"/>
      <c r="DAH116" s="50"/>
      <c r="DAI116" s="49"/>
      <c r="DAJ116" s="109"/>
      <c r="DAK116" s="52"/>
      <c r="DAL116" s="52"/>
      <c r="DAM116" s="55"/>
      <c r="DAN116" s="55"/>
      <c r="DAO116" s="55"/>
      <c r="DAP116" s="51"/>
      <c r="DAQ116" s="51"/>
      <c r="DAR116" s="51"/>
      <c r="DAS116" s="56"/>
      <c r="DAT116" s="57"/>
      <c r="DAU116" s="57"/>
      <c r="DAV116" s="58"/>
      <c r="DAW116" s="49"/>
      <c r="DAX116" s="50"/>
      <c r="DAY116" s="49"/>
      <c r="DAZ116" s="109"/>
      <c r="DBA116" s="52"/>
      <c r="DBB116" s="52"/>
      <c r="DBC116" s="55"/>
      <c r="DBD116" s="55"/>
      <c r="DBE116" s="55"/>
      <c r="DBF116" s="51"/>
      <c r="DBG116" s="51"/>
      <c r="DBH116" s="51"/>
      <c r="DBI116" s="56"/>
      <c r="DBJ116" s="57"/>
      <c r="DBK116" s="57"/>
      <c r="DBL116" s="58"/>
      <c r="DBM116" s="49"/>
      <c r="DBN116" s="50"/>
      <c r="DBO116" s="49"/>
      <c r="DBP116" s="109"/>
      <c r="DBQ116" s="52"/>
      <c r="DBR116" s="52"/>
      <c r="DBS116" s="55"/>
      <c r="DBT116" s="55"/>
      <c r="DBU116" s="55"/>
      <c r="DBV116" s="51"/>
      <c r="DBW116" s="51"/>
      <c r="DBX116" s="51"/>
      <c r="DBY116" s="56"/>
      <c r="DBZ116" s="57"/>
      <c r="DCA116" s="57"/>
      <c r="DCB116" s="58"/>
      <c r="DCC116" s="49"/>
      <c r="DCD116" s="50"/>
      <c r="DCE116" s="49"/>
      <c r="DCF116" s="109"/>
      <c r="DCG116" s="52"/>
      <c r="DCH116" s="52"/>
      <c r="DCI116" s="55"/>
      <c r="DCJ116" s="55"/>
      <c r="DCK116" s="55"/>
      <c r="DCL116" s="51"/>
      <c r="DCM116" s="51"/>
      <c r="DCN116" s="51"/>
      <c r="DCO116" s="56"/>
      <c r="DCP116" s="57"/>
      <c r="DCQ116" s="57"/>
      <c r="DCR116" s="58"/>
      <c r="DCS116" s="49"/>
      <c r="DCT116" s="50"/>
      <c r="DCU116" s="49"/>
      <c r="DCV116" s="109"/>
      <c r="DCW116" s="52"/>
      <c r="DCX116" s="52"/>
      <c r="DCY116" s="55"/>
      <c r="DCZ116" s="55"/>
      <c r="DDA116" s="55"/>
      <c r="DDB116" s="51"/>
      <c r="DDC116" s="51"/>
      <c r="DDD116" s="51"/>
      <c r="DDE116" s="56"/>
      <c r="DDF116" s="57"/>
      <c r="DDG116" s="57"/>
      <c r="DDH116" s="58"/>
      <c r="DDI116" s="49"/>
      <c r="DDJ116" s="50"/>
      <c r="DDK116" s="49"/>
      <c r="DDL116" s="109"/>
      <c r="DDM116" s="52"/>
      <c r="DDN116" s="52"/>
      <c r="DDO116" s="55"/>
      <c r="DDP116" s="55"/>
      <c r="DDQ116" s="55"/>
      <c r="DDR116" s="51"/>
      <c r="DDS116" s="51"/>
      <c r="DDT116" s="51"/>
      <c r="DDU116" s="56"/>
      <c r="DDV116" s="57"/>
      <c r="DDW116" s="57"/>
      <c r="DDX116" s="58"/>
      <c r="DDY116" s="49"/>
      <c r="DDZ116" s="50"/>
      <c r="DEA116" s="49"/>
      <c r="DEB116" s="109"/>
      <c r="DEC116" s="52"/>
      <c r="DED116" s="52"/>
      <c r="DEE116" s="55"/>
      <c r="DEF116" s="55"/>
      <c r="DEG116" s="55"/>
      <c r="DEH116" s="51"/>
      <c r="DEI116" s="51"/>
      <c r="DEJ116" s="51"/>
      <c r="DEK116" s="56"/>
      <c r="DEL116" s="57"/>
      <c r="DEM116" s="57"/>
      <c r="DEN116" s="58"/>
      <c r="DEO116" s="49"/>
      <c r="DEP116" s="50"/>
      <c r="DEQ116" s="49"/>
      <c r="DER116" s="109"/>
      <c r="DES116" s="52"/>
      <c r="DET116" s="52"/>
      <c r="DEU116" s="55"/>
      <c r="DEV116" s="55"/>
      <c r="DEW116" s="55"/>
      <c r="DEX116" s="51"/>
      <c r="DEY116" s="51"/>
      <c r="DEZ116" s="51"/>
      <c r="DFA116" s="56"/>
      <c r="DFB116" s="57"/>
      <c r="DFC116" s="57"/>
      <c r="DFD116" s="58"/>
      <c r="DFE116" s="49"/>
      <c r="DFF116" s="50"/>
      <c r="DFG116" s="49"/>
      <c r="DFH116" s="109"/>
      <c r="DFI116" s="52"/>
      <c r="DFJ116" s="52"/>
      <c r="DFK116" s="55"/>
      <c r="DFL116" s="55"/>
      <c r="DFM116" s="55"/>
      <c r="DFN116" s="51"/>
      <c r="DFO116" s="51"/>
      <c r="DFP116" s="51"/>
      <c r="DFQ116" s="56"/>
      <c r="DFR116" s="57"/>
      <c r="DFS116" s="57"/>
      <c r="DFT116" s="58"/>
      <c r="DFU116" s="49"/>
      <c r="DFV116" s="50"/>
      <c r="DFW116" s="49"/>
      <c r="DFX116" s="109"/>
      <c r="DFY116" s="52"/>
      <c r="DFZ116" s="52"/>
      <c r="DGA116" s="55"/>
      <c r="DGB116" s="55"/>
      <c r="DGC116" s="55"/>
      <c r="DGD116" s="51"/>
      <c r="DGE116" s="51"/>
      <c r="DGF116" s="51"/>
      <c r="DGG116" s="56"/>
      <c r="DGH116" s="57"/>
      <c r="DGI116" s="57"/>
      <c r="DGJ116" s="58"/>
      <c r="DGK116" s="49"/>
      <c r="DGL116" s="50"/>
      <c r="DGM116" s="49"/>
      <c r="DGN116" s="109"/>
      <c r="DGO116" s="52"/>
      <c r="DGP116" s="52"/>
      <c r="DGQ116" s="55"/>
      <c r="DGR116" s="55"/>
      <c r="DGS116" s="55"/>
      <c r="DGT116" s="51"/>
      <c r="DGU116" s="51"/>
      <c r="DGV116" s="51"/>
      <c r="DGW116" s="56"/>
      <c r="DGX116" s="57"/>
      <c r="DGY116" s="57"/>
      <c r="DGZ116" s="58"/>
      <c r="DHA116" s="49"/>
      <c r="DHB116" s="50"/>
      <c r="DHC116" s="49"/>
      <c r="DHD116" s="109"/>
      <c r="DHE116" s="52"/>
      <c r="DHF116" s="52"/>
      <c r="DHG116" s="55"/>
      <c r="DHH116" s="55"/>
      <c r="DHI116" s="55"/>
      <c r="DHJ116" s="51"/>
      <c r="DHK116" s="51"/>
      <c r="DHL116" s="51"/>
      <c r="DHM116" s="56"/>
      <c r="DHN116" s="57"/>
      <c r="DHO116" s="57"/>
      <c r="DHP116" s="58"/>
      <c r="DHQ116" s="49"/>
      <c r="DHR116" s="50"/>
      <c r="DHS116" s="49"/>
      <c r="DHT116" s="109"/>
      <c r="DHU116" s="52"/>
      <c r="DHV116" s="52"/>
      <c r="DHW116" s="55"/>
      <c r="DHX116" s="55"/>
      <c r="DHY116" s="55"/>
      <c r="DHZ116" s="51"/>
      <c r="DIA116" s="51"/>
      <c r="DIB116" s="51"/>
      <c r="DIC116" s="56"/>
      <c r="DID116" s="57"/>
      <c r="DIE116" s="57"/>
      <c r="DIF116" s="58"/>
      <c r="DIG116" s="49"/>
      <c r="DIH116" s="50"/>
      <c r="DII116" s="49"/>
      <c r="DIJ116" s="109"/>
      <c r="DIK116" s="52"/>
      <c r="DIL116" s="52"/>
      <c r="DIM116" s="55"/>
      <c r="DIN116" s="55"/>
      <c r="DIO116" s="55"/>
      <c r="DIP116" s="51"/>
      <c r="DIQ116" s="51"/>
      <c r="DIR116" s="51"/>
      <c r="DIS116" s="56"/>
      <c r="DIT116" s="57"/>
      <c r="DIU116" s="57"/>
      <c r="DIV116" s="58"/>
      <c r="DIW116" s="49"/>
      <c r="DIX116" s="50"/>
      <c r="DIY116" s="49"/>
      <c r="DIZ116" s="109"/>
      <c r="DJA116" s="52"/>
      <c r="DJB116" s="52"/>
      <c r="DJC116" s="55"/>
      <c r="DJD116" s="55"/>
      <c r="DJE116" s="55"/>
      <c r="DJF116" s="51"/>
      <c r="DJG116" s="51"/>
      <c r="DJH116" s="51"/>
      <c r="DJI116" s="56"/>
      <c r="DJJ116" s="57"/>
      <c r="DJK116" s="57"/>
      <c r="DJL116" s="58"/>
      <c r="DJM116" s="49"/>
      <c r="DJN116" s="50"/>
      <c r="DJO116" s="49"/>
      <c r="DJP116" s="109"/>
      <c r="DJQ116" s="52"/>
      <c r="DJR116" s="52"/>
      <c r="DJS116" s="55"/>
      <c r="DJT116" s="55"/>
      <c r="DJU116" s="55"/>
      <c r="DJV116" s="51"/>
      <c r="DJW116" s="51"/>
      <c r="DJX116" s="51"/>
      <c r="DJY116" s="56"/>
      <c r="DJZ116" s="57"/>
      <c r="DKA116" s="57"/>
      <c r="DKB116" s="58"/>
      <c r="DKC116" s="49"/>
      <c r="DKD116" s="50"/>
      <c r="DKE116" s="49"/>
      <c r="DKF116" s="109"/>
      <c r="DKG116" s="52"/>
      <c r="DKH116" s="52"/>
      <c r="DKI116" s="55"/>
      <c r="DKJ116" s="55"/>
      <c r="DKK116" s="55"/>
      <c r="DKL116" s="51"/>
      <c r="DKM116" s="51"/>
      <c r="DKN116" s="51"/>
      <c r="DKO116" s="56"/>
      <c r="DKP116" s="57"/>
      <c r="DKQ116" s="57"/>
      <c r="DKR116" s="58"/>
      <c r="DKS116" s="49"/>
      <c r="DKT116" s="50"/>
      <c r="DKU116" s="49"/>
      <c r="DKV116" s="109"/>
      <c r="DKW116" s="52"/>
      <c r="DKX116" s="52"/>
      <c r="DKY116" s="55"/>
      <c r="DKZ116" s="55"/>
      <c r="DLA116" s="55"/>
      <c r="DLB116" s="51"/>
      <c r="DLC116" s="51"/>
      <c r="DLD116" s="51"/>
      <c r="DLE116" s="56"/>
      <c r="DLF116" s="57"/>
      <c r="DLG116" s="57"/>
      <c r="DLH116" s="58"/>
      <c r="DLI116" s="49"/>
      <c r="DLJ116" s="50"/>
      <c r="DLK116" s="49"/>
      <c r="DLL116" s="109"/>
      <c r="DLM116" s="52"/>
      <c r="DLN116" s="52"/>
      <c r="DLO116" s="55"/>
      <c r="DLP116" s="55"/>
      <c r="DLQ116" s="55"/>
      <c r="DLR116" s="51"/>
      <c r="DLS116" s="51"/>
      <c r="DLT116" s="51"/>
      <c r="DLU116" s="56"/>
      <c r="DLV116" s="57"/>
      <c r="DLW116" s="57"/>
      <c r="DLX116" s="58"/>
      <c r="DLY116" s="49"/>
      <c r="DLZ116" s="50"/>
      <c r="DMA116" s="49"/>
      <c r="DMB116" s="109"/>
      <c r="DMC116" s="52"/>
      <c r="DMD116" s="52"/>
      <c r="DME116" s="55"/>
      <c r="DMF116" s="55"/>
      <c r="DMG116" s="55"/>
      <c r="DMH116" s="51"/>
      <c r="DMI116" s="51"/>
      <c r="DMJ116" s="51"/>
      <c r="DMK116" s="56"/>
      <c r="DML116" s="57"/>
      <c r="DMM116" s="57"/>
      <c r="DMN116" s="58"/>
      <c r="DMO116" s="49"/>
      <c r="DMP116" s="50"/>
      <c r="DMQ116" s="49"/>
      <c r="DMR116" s="109"/>
      <c r="DMS116" s="52"/>
      <c r="DMT116" s="52"/>
      <c r="DMU116" s="55"/>
      <c r="DMV116" s="55"/>
      <c r="DMW116" s="55"/>
      <c r="DMX116" s="51"/>
      <c r="DMY116" s="51"/>
      <c r="DMZ116" s="51"/>
      <c r="DNA116" s="56"/>
      <c r="DNB116" s="57"/>
      <c r="DNC116" s="57"/>
      <c r="DND116" s="58"/>
      <c r="DNE116" s="49"/>
      <c r="DNF116" s="50"/>
      <c r="DNG116" s="49"/>
      <c r="DNH116" s="109"/>
      <c r="DNI116" s="52"/>
      <c r="DNJ116" s="52"/>
      <c r="DNK116" s="55"/>
      <c r="DNL116" s="55"/>
      <c r="DNM116" s="55"/>
      <c r="DNN116" s="51"/>
      <c r="DNO116" s="51"/>
      <c r="DNP116" s="51"/>
      <c r="DNQ116" s="56"/>
      <c r="DNR116" s="57"/>
      <c r="DNS116" s="57"/>
      <c r="DNT116" s="58"/>
      <c r="DNU116" s="49"/>
      <c r="DNV116" s="50"/>
      <c r="DNW116" s="49"/>
      <c r="DNX116" s="109"/>
      <c r="DNY116" s="52"/>
      <c r="DNZ116" s="52"/>
      <c r="DOA116" s="55"/>
      <c r="DOB116" s="55"/>
      <c r="DOC116" s="55"/>
      <c r="DOD116" s="51"/>
      <c r="DOE116" s="51"/>
      <c r="DOF116" s="51"/>
      <c r="DOG116" s="56"/>
      <c r="DOH116" s="57"/>
      <c r="DOI116" s="57"/>
      <c r="DOJ116" s="58"/>
      <c r="DOK116" s="49"/>
      <c r="DOL116" s="50"/>
      <c r="DOM116" s="49"/>
      <c r="DON116" s="109"/>
      <c r="DOO116" s="52"/>
      <c r="DOP116" s="52"/>
      <c r="DOQ116" s="55"/>
      <c r="DOR116" s="55"/>
      <c r="DOS116" s="55"/>
      <c r="DOT116" s="51"/>
      <c r="DOU116" s="51"/>
      <c r="DOV116" s="51"/>
      <c r="DOW116" s="56"/>
      <c r="DOX116" s="57"/>
      <c r="DOY116" s="57"/>
      <c r="DOZ116" s="58"/>
      <c r="DPA116" s="49"/>
      <c r="DPB116" s="50"/>
      <c r="DPC116" s="49"/>
      <c r="DPD116" s="109"/>
      <c r="DPE116" s="52"/>
      <c r="DPF116" s="52"/>
      <c r="DPG116" s="55"/>
      <c r="DPH116" s="55"/>
      <c r="DPI116" s="55"/>
      <c r="DPJ116" s="51"/>
      <c r="DPK116" s="51"/>
      <c r="DPL116" s="51"/>
      <c r="DPM116" s="56"/>
      <c r="DPN116" s="57"/>
      <c r="DPO116" s="57"/>
      <c r="DPP116" s="58"/>
      <c r="DPQ116" s="49"/>
      <c r="DPR116" s="50"/>
      <c r="DPS116" s="49"/>
      <c r="DPT116" s="109"/>
      <c r="DPU116" s="52"/>
      <c r="DPV116" s="52"/>
      <c r="DPW116" s="55"/>
      <c r="DPX116" s="55"/>
      <c r="DPY116" s="55"/>
      <c r="DPZ116" s="51"/>
      <c r="DQA116" s="51"/>
      <c r="DQB116" s="51"/>
      <c r="DQC116" s="56"/>
      <c r="DQD116" s="57"/>
      <c r="DQE116" s="57"/>
      <c r="DQF116" s="58"/>
      <c r="DQG116" s="49"/>
      <c r="DQH116" s="50"/>
      <c r="DQI116" s="49"/>
      <c r="DQJ116" s="109"/>
      <c r="DQK116" s="52"/>
      <c r="DQL116" s="52"/>
      <c r="DQM116" s="55"/>
      <c r="DQN116" s="55"/>
      <c r="DQO116" s="55"/>
      <c r="DQP116" s="51"/>
      <c r="DQQ116" s="51"/>
      <c r="DQR116" s="51"/>
      <c r="DQS116" s="56"/>
      <c r="DQT116" s="57"/>
      <c r="DQU116" s="57"/>
      <c r="DQV116" s="58"/>
      <c r="DQW116" s="49"/>
      <c r="DQX116" s="50"/>
      <c r="DQY116" s="49"/>
      <c r="DQZ116" s="109"/>
      <c r="DRA116" s="52"/>
      <c r="DRB116" s="52"/>
      <c r="DRC116" s="55"/>
      <c r="DRD116" s="55"/>
      <c r="DRE116" s="55"/>
      <c r="DRF116" s="51"/>
      <c r="DRG116" s="51"/>
      <c r="DRH116" s="51"/>
      <c r="DRI116" s="56"/>
      <c r="DRJ116" s="57"/>
      <c r="DRK116" s="57"/>
      <c r="DRL116" s="58"/>
      <c r="DRM116" s="49"/>
      <c r="DRN116" s="50"/>
      <c r="DRO116" s="49"/>
      <c r="DRP116" s="109"/>
      <c r="DRQ116" s="52"/>
      <c r="DRR116" s="52"/>
      <c r="DRS116" s="55"/>
      <c r="DRT116" s="55"/>
      <c r="DRU116" s="55"/>
      <c r="DRV116" s="51"/>
      <c r="DRW116" s="51"/>
      <c r="DRX116" s="51"/>
      <c r="DRY116" s="56"/>
      <c r="DRZ116" s="57"/>
      <c r="DSA116" s="57"/>
      <c r="DSB116" s="58"/>
      <c r="DSC116" s="49"/>
      <c r="DSD116" s="50"/>
      <c r="DSE116" s="49"/>
      <c r="DSF116" s="109"/>
      <c r="DSG116" s="52"/>
      <c r="DSH116" s="52"/>
      <c r="DSI116" s="55"/>
      <c r="DSJ116" s="55"/>
      <c r="DSK116" s="55"/>
      <c r="DSL116" s="51"/>
      <c r="DSM116" s="51"/>
      <c r="DSN116" s="51"/>
      <c r="DSO116" s="56"/>
      <c r="DSP116" s="57"/>
      <c r="DSQ116" s="57"/>
      <c r="DSR116" s="58"/>
      <c r="DSS116" s="49"/>
      <c r="DST116" s="50"/>
      <c r="DSU116" s="49"/>
      <c r="DSV116" s="109"/>
      <c r="DSW116" s="52"/>
      <c r="DSX116" s="52"/>
      <c r="DSY116" s="55"/>
      <c r="DSZ116" s="55"/>
      <c r="DTA116" s="55"/>
      <c r="DTB116" s="51"/>
      <c r="DTC116" s="51"/>
      <c r="DTD116" s="51"/>
      <c r="DTE116" s="56"/>
      <c r="DTF116" s="57"/>
      <c r="DTG116" s="57"/>
      <c r="DTH116" s="58"/>
      <c r="DTI116" s="49"/>
      <c r="DTJ116" s="50"/>
      <c r="DTK116" s="49"/>
      <c r="DTL116" s="109"/>
      <c r="DTM116" s="52"/>
      <c r="DTN116" s="52"/>
      <c r="DTO116" s="55"/>
      <c r="DTP116" s="55"/>
      <c r="DTQ116" s="55"/>
      <c r="DTR116" s="51"/>
      <c r="DTS116" s="51"/>
      <c r="DTT116" s="51"/>
      <c r="DTU116" s="56"/>
      <c r="DTV116" s="57"/>
      <c r="DTW116" s="57"/>
      <c r="DTX116" s="58"/>
      <c r="DTY116" s="49"/>
      <c r="DTZ116" s="50"/>
      <c r="DUA116" s="49"/>
      <c r="DUB116" s="109"/>
      <c r="DUC116" s="52"/>
      <c r="DUD116" s="52"/>
      <c r="DUE116" s="55"/>
      <c r="DUF116" s="55"/>
      <c r="DUG116" s="55"/>
      <c r="DUH116" s="51"/>
      <c r="DUI116" s="51"/>
      <c r="DUJ116" s="51"/>
      <c r="DUK116" s="56"/>
      <c r="DUL116" s="57"/>
      <c r="DUM116" s="57"/>
      <c r="DUN116" s="58"/>
      <c r="DUO116" s="49"/>
      <c r="DUP116" s="50"/>
      <c r="DUQ116" s="49"/>
      <c r="DUR116" s="109"/>
      <c r="DUS116" s="52"/>
      <c r="DUT116" s="52"/>
      <c r="DUU116" s="55"/>
      <c r="DUV116" s="55"/>
      <c r="DUW116" s="55"/>
      <c r="DUX116" s="51"/>
      <c r="DUY116" s="51"/>
      <c r="DUZ116" s="51"/>
      <c r="DVA116" s="56"/>
      <c r="DVB116" s="57"/>
      <c r="DVC116" s="57"/>
      <c r="DVD116" s="58"/>
      <c r="DVE116" s="49"/>
      <c r="DVF116" s="50"/>
      <c r="DVG116" s="49"/>
      <c r="DVH116" s="109"/>
      <c r="DVI116" s="52"/>
      <c r="DVJ116" s="52"/>
      <c r="DVK116" s="55"/>
      <c r="DVL116" s="55"/>
      <c r="DVM116" s="55"/>
      <c r="DVN116" s="51"/>
      <c r="DVO116" s="51"/>
      <c r="DVP116" s="51"/>
      <c r="DVQ116" s="56"/>
      <c r="DVR116" s="57"/>
      <c r="DVS116" s="57"/>
      <c r="DVT116" s="58"/>
      <c r="DVU116" s="49"/>
      <c r="DVV116" s="50"/>
      <c r="DVW116" s="49"/>
      <c r="DVX116" s="109"/>
      <c r="DVY116" s="52"/>
      <c r="DVZ116" s="52"/>
      <c r="DWA116" s="55"/>
      <c r="DWB116" s="55"/>
      <c r="DWC116" s="55"/>
      <c r="DWD116" s="51"/>
      <c r="DWE116" s="51"/>
      <c r="DWF116" s="51"/>
      <c r="DWG116" s="56"/>
      <c r="DWH116" s="57"/>
      <c r="DWI116" s="57"/>
      <c r="DWJ116" s="58"/>
      <c r="DWK116" s="49"/>
      <c r="DWL116" s="50"/>
      <c r="DWM116" s="49"/>
      <c r="DWN116" s="109"/>
      <c r="DWO116" s="52"/>
      <c r="DWP116" s="52"/>
      <c r="DWQ116" s="55"/>
      <c r="DWR116" s="55"/>
      <c r="DWS116" s="55"/>
      <c r="DWT116" s="51"/>
      <c r="DWU116" s="51"/>
      <c r="DWV116" s="51"/>
      <c r="DWW116" s="56"/>
      <c r="DWX116" s="57"/>
      <c r="DWY116" s="57"/>
      <c r="DWZ116" s="58"/>
      <c r="DXA116" s="49"/>
      <c r="DXB116" s="50"/>
      <c r="DXC116" s="49"/>
      <c r="DXD116" s="109"/>
      <c r="DXE116" s="52"/>
      <c r="DXF116" s="52"/>
      <c r="DXG116" s="55"/>
      <c r="DXH116" s="55"/>
      <c r="DXI116" s="55"/>
      <c r="DXJ116" s="51"/>
      <c r="DXK116" s="51"/>
      <c r="DXL116" s="51"/>
      <c r="DXM116" s="56"/>
      <c r="DXN116" s="57"/>
      <c r="DXO116" s="57"/>
      <c r="DXP116" s="58"/>
      <c r="DXQ116" s="49"/>
      <c r="DXR116" s="50"/>
      <c r="DXS116" s="49"/>
      <c r="DXT116" s="109"/>
      <c r="DXU116" s="52"/>
      <c r="DXV116" s="52"/>
      <c r="DXW116" s="55"/>
      <c r="DXX116" s="55"/>
      <c r="DXY116" s="55"/>
      <c r="DXZ116" s="51"/>
      <c r="DYA116" s="51"/>
      <c r="DYB116" s="51"/>
      <c r="DYC116" s="56"/>
      <c r="DYD116" s="57"/>
      <c r="DYE116" s="57"/>
      <c r="DYF116" s="58"/>
      <c r="DYG116" s="49"/>
      <c r="DYH116" s="50"/>
      <c r="DYI116" s="49"/>
      <c r="DYJ116" s="109"/>
      <c r="DYK116" s="52"/>
      <c r="DYL116" s="52"/>
      <c r="DYM116" s="55"/>
      <c r="DYN116" s="55"/>
      <c r="DYO116" s="55"/>
      <c r="DYP116" s="51"/>
      <c r="DYQ116" s="51"/>
      <c r="DYR116" s="51"/>
      <c r="DYS116" s="56"/>
      <c r="DYT116" s="57"/>
      <c r="DYU116" s="57"/>
      <c r="DYV116" s="58"/>
      <c r="DYW116" s="49"/>
      <c r="DYX116" s="50"/>
      <c r="DYY116" s="49"/>
      <c r="DYZ116" s="109"/>
      <c r="DZA116" s="52"/>
      <c r="DZB116" s="52"/>
      <c r="DZC116" s="55"/>
      <c r="DZD116" s="55"/>
      <c r="DZE116" s="55"/>
      <c r="DZF116" s="51"/>
      <c r="DZG116" s="51"/>
      <c r="DZH116" s="51"/>
      <c r="DZI116" s="56"/>
      <c r="DZJ116" s="57"/>
      <c r="DZK116" s="57"/>
      <c r="DZL116" s="58"/>
      <c r="DZM116" s="49"/>
      <c r="DZN116" s="50"/>
      <c r="DZO116" s="49"/>
      <c r="DZP116" s="109"/>
      <c r="DZQ116" s="52"/>
      <c r="DZR116" s="52"/>
      <c r="DZS116" s="55"/>
      <c r="DZT116" s="55"/>
      <c r="DZU116" s="55"/>
      <c r="DZV116" s="51"/>
      <c r="DZW116" s="51"/>
      <c r="DZX116" s="51"/>
      <c r="DZY116" s="56"/>
      <c r="DZZ116" s="57"/>
      <c r="EAA116" s="57"/>
      <c r="EAB116" s="58"/>
      <c r="EAC116" s="49"/>
      <c r="EAD116" s="50"/>
      <c r="EAE116" s="49"/>
      <c r="EAF116" s="109"/>
      <c r="EAG116" s="52"/>
      <c r="EAH116" s="52"/>
      <c r="EAI116" s="55"/>
      <c r="EAJ116" s="55"/>
      <c r="EAK116" s="55"/>
      <c r="EAL116" s="51"/>
      <c r="EAM116" s="51"/>
      <c r="EAN116" s="51"/>
      <c r="EAO116" s="56"/>
      <c r="EAP116" s="57"/>
      <c r="EAQ116" s="57"/>
      <c r="EAR116" s="58"/>
      <c r="EAS116" s="49"/>
      <c r="EAT116" s="50"/>
      <c r="EAU116" s="49"/>
      <c r="EAV116" s="109"/>
      <c r="EAW116" s="52"/>
      <c r="EAX116" s="52"/>
      <c r="EAY116" s="55"/>
      <c r="EAZ116" s="55"/>
      <c r="EBA116" s="55"/>
      <c r="EBB116" s="51"/>
      <c r="EBC116" s="51"/>
      <c r="EBD116" s="51"/>
      <c r="EBE116" s="56"/>
      <c r="EBF116" s="57"/>
      <c r="EBG116" s="57"/>
      <c r="EBH116" s="58"/>
      <c r="EBI116" s="49"/>
      <c r="EBJ116" s="50"/>
      <c r="EBK116" s="49"/>
      <c r="EBL116" s="109"/>
      <c r="EBM116" s="52"/>
      <c r="EBN116" s="52"/>
      <c r="EBO116" s="55"/>
      <c r="EBP116" s="55"/>
      <c r="EBQ116" s="55"/>
      <c r="EBR116" s="51"/>
      <c r="EBS116" s="51"/>
      <c r="EBT116" s="51"/>
      <c r="EBU116" s="56"/>
      <c r="EBV116" s="57"/>
      <c r="EBW116" s="57"/>
      <c r="EBX116" s="58"/>
      <c r="EBY116" s="49"/>
      <c r="EBZ116" s="50"/>
      <c r="ECA116" s="49"/>
      <c r="ECB116" s="109"/>
      <c r="ECC116" s="52"/>
      <c r="ECD116" s="52"/>
      <c r="ECE116" s="55"/>
      <c r="ECF116" s="55"/>
      <c r="ECG116" s="55"/>
      <c r="ECH116" s="51"/>
      <c r="ECI116" s="51"/>
      <c r="ECJ116" s="51"/>
      <c r="ECK116" s="56"/>
      <c r="ECL116" s="57"/>
      <c r="ECM116" s="57"/>
      <c r="ECN116" s="58"/>
      <c r="ECO116" s="49"/>
      <c r="ECP116" s="50"/>
      <c r="ECQ116" s="49"/>
      <c r="ECR116" s="109"/>
      <c r="ECS116" s="52"/>
      <c r="ECT116" s="52"/>
      <c r="ECU116" s="55"/>
      <c r="ECV116" s="55"/>
      <c r="ECW116" s="55"/>
      <c r="ECX116" s="51"/>
      <c r="ECY116" s="51"/>
      <c r="ECZ116" s="51"/>
      <c r="EDA116" s="56"/>
      <c r="EDB116" s="57"/>
      <c r="EDC116" s="57"/>
      <c r="EDD116" s="58"/>
      <c r="EDE116" s="49"/>
      <c r="EDF116" s="50"/>
      <c r="EDG116" s="49"/>
      <c r="EDH116" s="109"/>
      <c r="EDI116" s="52"/>
      <c r="EDJ116" s="52"/>
      <c r="EDK116" s="55"/>
      <c r="EDL116" s="55"/>
      <c r="EDM116" s="55"/>
      <c r="EDN116" s="51"/>
      <c r="EDO116" s="51"/>
      <c r="EDP116" s="51"/>
      <c r="EDQ116" s="56"/>
      <c r="EDR116" s="57"/>
      <c r="EDS116" s="57"/>
      <c r="EDT116" s="58"/>
      <c r="EDU116" s="49"/>
      <c r="EDV116" s="50"/>
      <c r="EDW116" s="49"/>
      <c r="EDX116" s="109"/>
      <c r="EDY116" s="52"/>
      <c r="EDZ116" s="52"/>
      <c r="EEA116" s="55"/>
      <c r="EEB116" s="55"/>
      <c r="EEC116" s="55"/>
      <c r="EED116" s="51"/>
      <c r="EEE116" s="51"/>
      <c r="EEF116" s="51"/>
      <c r="EEG116" s="56"/>
      <c r="EEH116" s="57"/>
      <c r="EEI116" s="57"/>
      <c r="EEJ116" s="58"/>
      <c r="EEK116" s="49"/>
      <c r="EEL116" s="50"/>
      <c r="EEM116" s="49"/>
      <c r="EEN116" s="109"/>
      <c r="EEO116" s="52"/>
      <c r="EEP116" s="52"/>
      <c r="EEQ116" s="55"/>
      <c r="EER116" s="55"/>
      <c r="EES116" s="55"/>
      <c r="EET116" s="51"/>
      <c r="EEU116" s="51"/>
      <c r="EEV116" s="51"/>
      <c r="EEW116" s="56"/>
      <c r="EEX116" s="57"/>
      <c r="EEY116" s="57"/>
      <c r="EEZ116" s="58"/>
      <c r="EFA116" s="49"/>
      <c r="EFB116" s="50"/>
      <c r="EFC116" s="49"/>
      <c r="EFD116" s="109"/>
      <c r="EFE116" s="52"/>
      <c r="EFF116" s="52"/>
      <c r="EFG116" s="55"/>
      <c r="EFH116" s="55"/>
      <c r="EFI116" s="55"/>
      <c r="EFJ116" s="51"/>
      <c r="EFK116" s="51"/>
      <c r="EFL116" s="51"/>
      <c r="EFM116" s="56"/>
      <c r="EFN116" s="57"/>
      <c r="EFO116" s="57"/>
      <c r="EFP116" s="58"/>
      <c r="EFQ116" s="49"/>
      <c r="EFR116" s="50"/>
      <c r="EFS116" s="49"/>
      <c r="EFT116" s="109"/>
      <c r="EFU116" s="52"/>
      <c r="EFV116" s="52"/>
      <c r="EFW116" s="55"/>
      <c r="EFX116" s="55"/>
      <c r="EFY116" s="55"/>
      <c r="EFZ116" s="51"/>
      <c r="EGA116" s="51"/>
      <c r="EGB116" s="51"/>
      <c r="EGC116" s="56"/>
      <c r="EGD116" s="57"/>
      <c r="EGE116" s="57"/>
      <c r="EGF116" s="58"/>
      <c r="EGG116" s="49"/>
      <c r="EGH116" s="50"/>
      <c r="EGI116" s="49"/>
      <c r="EGJ116" s="109"/>
      <c r="EGK116" s="52"/>
      <c r="EGL116" s="52"/>
      <c r="EGM116" s="55"/>
      <c r="EGN116" s="55"/>
      <c r="EGO116" s="55"/>
      <c r="EGP116" s="51"/>
      <c r="EGQ116" s="51"/>
      <c r="EGR116" s="51"/>
      <c r="EGS116" s="56"/>
      <c r="EGT116" s="57"/>
      <c r="EGU116" s="57"/>
      <c r="EGV116" s="58"/>
      <c r="EGW116" s="49"/>
      <c r="EGX116" s="50"/>
      <c r="EGY116" s="49"/>
      <c r="EGZ116" s="109"/>
      <c r="EHA116" s="52"/>
      <c r="EHB116" s="52"/>
      <c r="EHC116" s="55"/>
      <c r="EHD116" s="55"/>
      <c r="EHE116" s="55"/>
      <c r="EHF116" s="51"/>
      <c r="EHG116" s="51"/>
      <c r="EHH116" s="51"/>
      <c r="EHI116" s="56"/>
      <c r="EHJ116" s="57"/>
      <c r="EHK116" s="57"/>
      <c r="EHL116" s="58"/>
      <c r="EHM116" s="49"/>
      <c r="EHN116" s="50"/>
      <c r="EHO116" s="49"/>
      <c r="EHP116" s="109"/>
      <c r="EHQ116" s="52"/>
      <c r="EHR116" s="52"/>
      <c r="EHS116" s="55"/>
      <c r="EHT116" s="55"/>
      <c r="EHU116" s="55"/>
      <c r="EHV116" s="51"/>
      <c r="EHW116" s="51"/>
      <c r="EHX116" s="51"/>
      <c r="EHY116" s="56"/>
      <c r="EHZ116" s="57"/>
      <c r="EIA116" s="57"/>
      <c r="EIB116" s="58"/>
      <c r="EIC116" s="49"/>
      <c r="EID116" s="50"/>
      <c r="EIE116" s="49"/>
      <c r="EIF116" s="109"/>
      <c r="EIG116" s="52"/>
      <c r="EIH116" s="52"/>
      <c r="EII116" s="55"/>
      <c r="EIJ116" s="55"/>
      <c r="EIK116" s="55"/>
      <c r="EIL116" s="51"/>
      <c r="EIM116" s="51"/>
      <c r="EIN116" s="51"/>
      <c r="EIO116" s="56"/>
      <c r="EIP116" s="57"/>
      <c r="EIQ116" s="57"/>
      <c r="EIR116" s="58"/>
      <c r="EIS116" s="49"/>
      <c r="EIT116" s="50"/>
      <c r="EIU116" s="49"/>
      <c r="EIV116" s="109"/>
      <c r="EIW116" s="52"/>
      <c r="EIX116" s="52"/>
      <c r="EIY116" s="55"/>
      <c r="EIZ116" s="55"/>
      <c r="EJA116" s="55"/>
      <c r="EJB116" s="51"/>
      <c r="EJC116" s="51"/>
      <c r="EJD116" s="51"/>
      <c r="EJE116" s="56"/>
      <c r="EJF116" s="57"/>
      <c r="EJG116" s="57"/>
      <c r="EJH116" s="58"/>
      <c r="EJI116" s="49"/>
      <c r="EJJ116" s="50"/>
      <c r="EJK116" s="49"/>
      <c r="EJL116" s="109"/>
      <c r="EJM116" s="52"/>
      <c r="EJN116" s="52"/>
      <c r="EJO116" s="55"/>
      <c r="EJP116" s="55"/>
      <c r="EJQ116" s="55"/>
      <c r="EJR116" s="51"/>
      <c r="EJS116" s="51"/>
      <c r="EJT116" s="51"/>
      <c r="EJU116" s="56"/>
      <c r="EJV116" s="57"/>
      <c r="EJW116" s="57"/>
      <c r="EJX116" s="58"/>
      <c r="EJY116" s="49"/>
      <c r="EJZ116" s="50"/>
      <c r="EKA116" s="49"/>
      <c r="EKB116" s="109"/>
      <c r="EKC116" s="52"/>
      <c r="EKD116" s="52"/>
      <c r="EKE116" s="55"/>
      <c r="EKF116" s="55"/>
      <c r="EKG116" s="55"/>
      <c r="EKH116" s="51"/>
      <c r="EKI116" s="51"/>
      <c r="EKJ116" s="51"/>
      <c r="EKK116" s="56"/>
      <c r="EKL116" s="57"/>
      <c r="EKM116" s="57"/>
      <c r="EKN116" s="58"/>
      <c r="EKO116" s="49"/>
      <c r="EKP116" s="50"/>
      <c r="EKQ116" s="49"/>
      <c r="EKR116" s="109"/>
      <c r="EKS116" s="52"/>
      <c r="EKT116" s="52"/>
      <c r="EKU116" s="55"/>
      <c r="EKV116" s="55"/>
      <c r="EKW116" s="55"/>
      <c r="EKX116" s="51"/>
      <c r="EKY116" s="51"/>
      <c r="EKZ116" s="51"/>
      <c r="ELA116" s="56"/>
      <c r="ELB116" s="57"/>
      <c r="ELC116" s="57"/>
      <c r="ELD116" s="58"/>
      <c r="ELE116" s="49"/>
      <c r="ELF116" s="50"/>
      <c r="ELG116" s="49"/>
      <c r="ELH116" s="109"/>
      <c r="ELI116" s="52"/>
      <c r="ELJ116" s="52"/>
      <c r="ELK116" s="55"/>
      <c r="ELL116" s="55"/>
      <c r="ELM116" s="55"/>
      <c r="ELN116" s="51"/>
      <c r="ELO116" s="51"/>
      <c r="ELP116" s="51"/>
      <c r="ELQ116" s="56"/>
      <c r="ELR116" s="57"/>
      <c r="ELS116" s="57"/>
      <c r="ELT116" s="58"/>
      <c r="ELU116" s="49"/>
      <c r="ELV116" s="50"/>
      <c r="ELW116" s="49"/>
      <c r="ELX116" s="109"/>
      <c r="ELY116" s="52"/>
      <c r="ELZ116" s="52"/>
      <c r="EMA116" s="55"/>
      <c r="EMB116" s="55"/>
      <c r="EMC116" s="55"/>
      <c r="EMD116" s="51"/>
      <c r="EME116" s="51"/>
      <c r="EMF116" s="51"/>
      <c r="EMG116" s="56"/>
      <c r="EMH116" s="57"/>
      <c r="EMI116" s="57"/>
      <c r="EMJ116" s="58"/>
      <c r="EMK116" s="49"/>
      <c r="EML116" s="50"/>
      <c r="EMM116" s="49"/>
      <c r="EMN116" s="109"/>
      <c r="EMO116" s="52"/>
      <c r="EMP116" s="52"/>
      <c r="EMQ116" s="55"/>
      <c r="EMR116" s="55"/>
      <c r="EMS116" s="55"/>
      <c r="EMT116" s="51"/>
      <c r="EMU116" s="51"/>
      <c r="EMV116" s="51"/>
      <c r="EMW116" s="56"/>
      <c r="EMX116" s="57"/>
      <c r="EMY116" s="57"/>
      <c r="EMZ116" s="58"/>
      <c r="ENA116" s="49"/>
      <c r="ENB116" s="50"/>
      <c r="ENC116" s="49"/>
      <c r="END116" s="109"/>
      <c r="ENE116" s="52"/>
      <c r="ENF116" s="52"/>
      <c r="ENG116" s="55"/>
      <c r="ENH116" s="55"/>
      <c r="ENI116" s="55"/>
      <c r="ENJ116" s="51"/>
      <c r="ENK116" s="51"/>
      <c r="ENL116" s="51"/>
      <c r="ENM116" s="56"/>
      <c r="ENN116" s="57"/>
      <c r="ENO116" s="57"/>
      <c r="ENP116" s="58"/>
      <c r="ENQ116" s="49"/>
      <c r="ENR116" s="50"/>
      <c r="ENS116" s="49"/>
      <c r="ENT116" s="109"/>
      <c r="ENU116" s="52"/>
      <c r="ENV116" s="52"/>
      <c r="ENW116" s="55"/>
      <c r="ENX116" s="55"/>
      <c r="ENY116" s="55"/>
      <c r="ENZ116" s="51"/>
      <c r="EOA116" s="51"/>
      <c r="EOB116" s="51"/>
      <c r="EOC116" s="56"/>
      <c r="EOD116" s="57"/>
      <c r="EOE116" s="57"/>
      <c r="EOF116" s="58"/>
      <c r="EOG116" s="49"/>
      <c r="EOH116" s="50"/>
      <c r="EOI116" s="49"/>
      <c r="EOJ116" s="109"/>
      <c r="EOK116" s="52"/>
      <c r="EOL116" s="52"/>
      <c r="EOM116" s="55"/>
      <c r="EON116" s="55"/>
      <c r="EOO116" s="55"/>
      <c r="EOP116" s="51"/>
      <c r="EOQ116" s="51"/>
      <c r="EOR116" s="51"/>
      <c r="EOS116" s="56"/>
      <c r="EOT116" s="57"/>
      <c r="EOU116" s="57"/>
      <c r="EOV116" s="58"/>
      <c r="EOW116" s="49"/>
      <c r="EOX116" s="50"/>
      <c r="EOY116" s="49"/>
      <c r="EOZ116" s="109"/>
      <c r="EPA116" s="52"/>
      <c r="EPB116" s="52"/>
      <c r="EPC116" s="55"/>
      <c r="EPD116" s="55"/>
      <c r="EPE116" s="55"/>
      <c r="EPF116" s="51"/>
      <c r="EPG116" s="51"/>
      <c r="EPH116" s="51"/>
      <c r="EPI116" s="56"/>
      <c r="EPJ116" s="57"/>
      <c r="EPK116" s="57"/>
      <c r="EPL116" s="58"/>
      <c r="EPM116" s="49"/>
      <c r="EPN116" s="50"/>
      <c r="EPO116" s="49"/>
      <c r="EPP116" s="109"/>
      <c r="EPQ116" s="52"/>
      <c r="EPR116" s="52"/>
      <c r="EPS116" s="55"/>
      <c r="EPT116" s="55"/>
      <c r="EPU116" s="55"/>
      <c r="EPV116" s="51"/>
      <c r="EPW116" s="51"/>
      <c r="EPX116" s="51"/>
      <c r="EPY116" s="56"/>
      <c r="EPZ116" s="57"/>
      <c r="EQA116" s="57"/>
      <c r="EQB116" s="58"/>
      <c r="EQC116" s="49"/>
      <c r="EQD116" s="50"/>
      <c r="EQE116" s="49"/>
      <c r="EQF116" s="109"/>
      <c r="EQG116" s="52"/>
      <c r="EQH116" s="52"/>
      <c r="EQI116" s="55"/>
      <c r="EQJ116" s="55"/>
      <c r="EQK116" s="55"/>
      <c r="EQL116" s="51"/>
      <c r="EQM116" s="51"/>
      <c r="EQN116" s="51"/>
      <c r="EQO116" s="56"/>
      <c r="EQP116" s="57"/>
      <c r="EQQ116" s="57"/>
      <c r="EQR116" s="58"/>
      <c r="EQS116" s="49"/>
      <c r="EQT116" s="50"/>
      <c r="EQU116" s="49"/>
      <c r="EQV116" s="109"/>
      <c r="EQW116" s="52"/>
      <c r="EQX116" s="52"/>
      <c r="EQY116" s="55"/>
      <c r="EQZ116" s="55"/>
      <c r="ERA116" s="55"/>
      <c r="ERB116" s="51"/>
      <c r="ERC116" s="51"/>
      <c r="ERD116" s="51"/>
      <c r="ERE116" s="56"/>
      <c r="ERF116" s="57"/>
      <c r="ERG116" s="57"/>
      <c r="ERH116" s="58"/>
      <c r="ERI116" s="49"/>
      <c r="ERJ116" s="50"/>
      <c r="ERK116" s="49"/>
      <c r="ERL116" s="109"/>
      <c r="ERM116" s="52"/>
      <c r="ERN116" s="52"/>
      <c r="ERO116" s="55"/>
      <c r="ERP116" s="55"/>
      <c r="ERQ116" s="55"/>
      <c r="ERR116" s="51"/>
      <c r="ERS116" s="51"/>
      <c r="ERT116" s="51"/>
      <c r="ERU116" s="56"/>
      <c r="ERV116" s="57"/>
      <c r="ERW116" s="57"/>
      <c r="ERX116" s="58"/>
      <c r="ERY116" s="49"/>
      <c r="ERZ116" s="50"/>
      <c r="ESA116" s="49"/>
      <c r="ESB116" s="109"/>
      <c r="ESC116" s="52"/>
      <c r="ESD116" s="52"/>
      <c r="ESE116" s="55"/>
      <c r="ESF116" s="55"/>
      <c r="ESG116" s="55"/>
      <c r="ESH116" s="51"/>
      <c r="ESI116" s="51"/>
      <c r="ESJ116" s="51"/>
      <c r="ESK116" s="56"/>
      <c r="ESL116" s="57"/>
      <c r="ESM116" s="57"/>
      <c r="ESN116" s="58"/>
      <c r="ESO116" s="49"/>
      <c r="ESP116" s="50"/>
      <c r="ESQ116" s="49"/>
      <c r="ESR116" s="109"/>
      <c r="ESS116" s="52"/>
      <c r="EST116" s="52"/>
      <c r="ESU116" s="55"/>
      <c r="ESV116" s="55"/>
      <c r="ESW116" s="55"/>
      <c r="ESX116" s="51"/>
      <c r="ESY116" s="51"/>
      <c r="ESZ116" s="51"/>
      <c r="ETA116" s="56"/>
      <c r="ETB116" s="57"/>
      <c r="ETC116" s="57"/>
      <c r="ETD116" s="58"/>
      <c r="ETE116" s="49"/>
      <c r="ETF116" s="50"/>
      <c r="ETG116" s="49"/>
      <c r="ETH116" s="109"/>
      <c r="ETI116" s="52"/>
      <c r="ETJ116" s="52"/>
      <c r="ETK116" s="55"/>
      <c r="ETL116" s="55"/>
      <c r="ETM116" s="55"/>
      <c r="ETN116" s="51"/>
      <c r="ETO116" s="51"/>
      <c r="ETP116" s="51"/>
      <c r="ETQ116" s="56"/>
      <c r="ETR116" s="57"/>
      <c r="ETS116" s="57"/>
      <c r="ETT116" s="58"/>
      <c r="ETU116" s="49"/>
      <c r="ETV116" s="50"/>
      <c r="ETW116" s="49"/>
      <c r="ETX116" s="109"/>
      <c r="ETY116" s="52"/>
      <c r="ETZ116" s="52"/>
      <c r="EUA116" s="55"/>
      <c r="EUB116" s="55"/>
      <c r="EUC116" s="55"/>
      <c r="EUD116" s="51"/>
      <c r="EUE116" s="51"/>
      <c r="EUF116" s="51"/>
      <c r="EUG116" s="56"/>
      <c r="EUH116" s="57"/>
      <c r="EUI116" s="57"/>
      <c r="EUJ116" s="58"/>
      <c r="EUK116" s="49"/>
      <c r="EUL116" s="50"/>
      <c r="EUM116" s="49"/>
      <c r="EUN116" s="109"/>
      <c r="EUO116" s="52"/>
      <c r="EUP116" s="52"/>
      <c r="EUQ116" s="55"/>
      <c r="EUR116" s="55"/>
      <c r="EUS116" s="55"/>
      <c r="EUT116" s="51"/>
      <c r="EUU116" s="51"/>
      <c r="EUV116" s="51"/>
      <c r="EUW116" s="56"/>
      <c r="EUX116" s="57"/>
      <c r="EUY116" s="57"/>
      <c r="EUZ116" s="58"/>
      <c r="EVA116" s="49"/>
      <c r="EVB116" s="50"/>
      <c r="EVC116" s="49"/>
      <c r="EVD116" s="109"/>
      <c r="EVE116" s="52"/>
      <c r="EVF116" s="52"/>
      <c r="EVG116" s="55"/>
      <c r="EVH116" s="55"/>
      <c r="EVI116" s="55"/>
      <c r="EVJ116" s="51"/>
      <c r="EVK116" s="51"/>
      <c r="EVL116" s="51"/>
      <c r="EVM116" s="56"/>
      <c r="EVN116" s="57"/>
      <c r="EVO116" s="57"/>
      <c r="EVP116" s="58"/>
      <c r="EVQ116" s="49"/>
      <c r="EVR116" s="50"/>
      <c r="EVS116" s="49"/>
      <c r="EVT116" s="109"/>
      <c r="EVU116" s="52"/>
      <c r="EVV116" s="52"/>
      <c r="EVW116" s="55"/>
      <c r="EVX116" s="55"/>
      <c r="EVY116" s="55"/>
      <c r="EVZ116" s="51"/>
      <c r="EWA116" s="51"/>
      <c r="EWB116" s="51"/>
      <c r="EWC116" s="56"/>
      <c r="EWD116" s="57"/>
      <c r="EWE116" s="57"/>
      <c r="EWF116" s="58"/>
      <c r="EWG116" s="49"/>
      <c r="EWH116" s="50"/>
      <c r="EWI116" s="49"/>
      <c r="EWJ116" s="109"/>
      <c r="EWK116" s="52"/>
      <c r="EWL116" s="52"/>
      <c r="EWM116" s="55"/>
      <c r="EWN116" s="55"/>
      <c r="EWO116" s="55"/>
      <c r="EWP116" s="51"/>
      <c r="EWQ116" s="51"/>
      <c r="EWR116" s="51"/>
      <c r="EWS116" s="56"/>
      <c r="EWT116" s="57"/>
      <c r="EWU116" s="57"/>
      <c r="EWV116" s="58"/>
      <c r="EWW116" s="49"/>
      <c r="EWX116" s="50"/>
      <c r="EWY116" s="49"/>
      <c r="EWZ116" s="109"/>
      <c r="EXA116" s="52"/>
      <c r="EXB116" s="52"/>
      <c r="EXC116" s="55"/>
      <c r="EXD116" s="55"/>
      <c r="EXE116" s="55"/>
      <c r="EXF116" s="51"/>
      <c r="EXG116" s="51"/>
      <c r="EXH116" s="51"/>
      <c r="EXI116" s="56"/>
      <c r="EXJ116" s="57"/>
      <c r="EXK116" s="57"/>
      <c r="EXL116" s="58"/>
      <c r="EXM116" s="49"/>
      <c r="EXN116" s="50"/>
      <c r="EXO116" s="49"/>
      <c r="EXP116" s="109"/>
      <c r="EXQ116" s="52"/>
      <c r="EXR116" s="52"/>
      <c r="EXS116" s="55"/>
      <c r="EXT116" s="55"/>
      <c r="EXU116" s="55"/>
      <c r="EXV116" s="51"/>
      <c r="EXW116" s="51"/>
      <c r="EXX116" s="51"/>
      <c r="EXY116" s="56"/>
      <c r="EXZ116" s="57"/>
      <c r="EYA116" s="57"/>
      <c r="EYB116" s="58"/>
      <c r="EYC116" s="49"/>
      <c r="EYD116" s="50"/>
      <c r="EYE116" s="49"/>
      <c r="EYF116" s="109"/>
      <c r="EYG116" s="52"/>
      <c r="EYH116" s="52"/>
      <c r="EYI116" s="55"/>
      <c r="EYJ116" s="55"/>
      <c r="EYK116" s="55"/>
      <c r="EYL116" s="51"/>
      <c r="EYM116" s="51"/>
      <c r="EYN116" s="51"/>
      <c r="EYO116" s="56"/>
      <c r="EYP116" s="57"/>
      <c r="EYQ116" s="57"/>
      <c r="EYR116" s="58"/>
      <c r="EYS116" s="49"/>
      <c r="EYT116" s="50"/>
      <c r="EYU116" s="49"/>
      <c r="EYV116" s="109"/>
      <c r="EYW116" s="52"/>
      <c r="EYX116" s="52"/>
      <c r="EYY116" s="55"/>
      <c r="EYZ116" s="55"/>
      <c r="EZA116" s="55"/>
      <c r="EZB116" s="51"/>
      <c r="EZC116" s="51"/>
      <c r="EZD116" s="51"/>
      <c r="EZE116" s="56"/>
      <c r="EZF116" s="57"/>
      <c r="EZG116" s="57"/>
      <c r="EZH116" s="58"/>
      <c r="EZI116" s="49"/>
      <c r="EZJ116" s="50"/>
      <c r="EZK116" s="49"/>
      <c r="EZL116" s="109"/>
      <c r="EZM116" s="52"/>
      <c r="EZN116" s="52"/>
      <c r="EZO116" s="55"/>
      <c r="EZP116" s="55"/>
      <c r="EZQ116" s="55"/>
      <c r="EZR116" s="51"/>
      <c r="EZS116" s="51"/>
      <c r="EZT116" s="51"/>
      <c r="EZU116" s="56"/>
      <c r="EZV116" s="57"/>
      <c r="EZW116" s="57"/>
      <c r="EZX116" s="58"/>
      <c r="EZY116" s="49"/>
      <c r="EZZ116" s="50"/>
      <c r="FAA116" s="49"/>
      <c r="FAB116" s="109"/>
      <c r="FAC116" s="52"/>
      <c r="FAD116" s="52"/>
      <c r="FAE116" s="55"/>
      <c r="FAF116" s="55"/>
      <c r="FAG116" s="55"/>
      <c r="FAH116" s="51"/>
      <c r="FAI116" s="51"/>
      <c r="FAJ116" s="51"/>
      <c r="FAK116" s="56"/>
      <c r="FAL116" s="57"/>
      <c r="FAM116" s="57"/>
      <c r="FAN116" s="58"/>
      <c r="FAO116" s="49"/>
      <c r="FAP116" s="50"/>
      <c r="FAQ116" s="49"/>
      <c r="FAR116" s="109"/>
      <c r="FAS116" s="52"/>
      <c r="FAT116" s="52"/>
      <c r="FAU116" s="55"/>
      <c r="FAV116" s="55"/>
      <c r="FAW116" s="55"/>
      <c r="FAX116" s="51"/>
      <c r="FAY116" s="51"/>
      <c r="FAZ116" s="51"/>
      <c r="FBA116" s="56"/>
      <c r="FBB116" s="57"/>
      <c r="FBC116" s="57"/>
      <c r="FBD116" s="58"/>
      <c r="FBE116" s="49"/>
      <c r="FBF116" s="50"/>
      <c r="FBG116" s="49"/>
      <c r="FBH116" s="109"/>
      <c r="FBI116" s="52"/>
      <c r="FBJ116" s="52"/>
      <c r="FBK116" s="55"/>
      <c r="FBL116" s="55"/>
      <c r="FBM116" s="55"/>
      <c r="FBN116" s="51"/>
      <c r="FBO116" s="51"/>
      <c r="FBP116" s="51"/>
      <c r="FBQ116" s="56"/>
      <c r="FBR116" s="57"/>
      <c r="FBS116" s="57"/>
      <c r="FBT116" s="58"/>
      <c r="FBU116" s="49"/>
      <c r="FBV116" s="50"/>
      <c r="FBW116" s="49"/>
      <c r="FBX116" s="109"/>
      <c r="FBY116" s="52"/>
      <c r="FBZ116" s="52"/>
      <c r="FCA116" s="55"/>
      <c r="FCB116" s="55"/>
      <c r="FCC116" s="55"/>
      <c r="FCD116" s="51"/>
      <c r="FCE116" s="51"/>
      <c r="FCF116" s="51"/>
      <c r="FCG116" s="56"/>
      <c r="FCH116" s="57"/>
      <c r="FCI116" s="57"/>
      <c r="FCJ116" s="58"/>
      <c r="FCK116" s="49"/>
      <c r="FCL116" s="50"/>
      <c r="FCM116" s="49"/>
      <c r="FCN116" s="109"/>
      <c r="FCO116" s="52"/>
      <c r="FCP116" s="52"/>
      <c r="FCQ116" s="55"/>
      <c r="FCR116" s="55"/>
      <c r="FCS116" s="55"/>
      <c r="FCT116" s="51"/>
      <c r="FCU116" s="51"/>
      <c r="FCV116" s="51"/>
      <c r="FCW116" s="56"/>
      <c r="FCX116" s="57"/>
      <c r="FCY116" s="57"/>
      <c r="FCZ116" s="58"/>
      <c r="FDA116" s="49"/>
      <c r="FDB116" s="50"/>
      <c r="FDC116" s="49"/>
      <c r="FDD116" s="109"/>
      <c r="FDE116" s="52"/>
      <c r="FDF116" s="52"/>
      <c r="FDG116" s="55"/>
      <c r="FDH116" s="55"/>
      <c r="FDI116" s="55"/>
      <c r="FDJ116" s="51"/>
      <c r="FDK116" s="51"/>
      <c r="FDL116" s="51"/>
      <c r="FDM116" s="56"/>
      <c r="FDN116" s="57"/>
      <c r="FDO116" s="57"/>
      <c r="FDP116" s="58"/>
      <c r="FDQ116" s="49"/>
      <c r="FDR116" s="50"/>
      <c r="FDS116" s="49"/>
      <c r="FDT116" s="109"/>
      <c r="FDU116" s="52"/>
      <c r="FDV116" s="52"/>
      <c r="FDW116" s="55"/>
      <c r="FDX116" s="55"/>
      <c r="FDY116" s="55"/>
      <c r="FDZ116" s="51"/>
      <c r="FEA116" s="51"/>
      <c r="FEB116" s="51"/>
      <c r="FEC116" s="56"/>
      <c r="FED116" s="57"/>
      <c r="FEE116" s="57"/>
      <c r="FEF116" s="58"/>
      <c r="FEG116" s="49"/>
      <c r="FEH116" s="50"/>
      <c r="FEI116" s="49"/>
      <c r="FEJ116" s="109"/>
      <c r="FEK116" s="52"/>
      <c r="FEL116" s="52"/>
      <c r="FEM116" s="55"/>
      <c r="FEN116" s="55"/>
      <c r="FEO116" s="55"/>
      <c r="FEP116" s="51"/>
      <c r="FEQ116" s="51"/>
      <c r="FER116" s="51"/>
      <c r="FES116" s="56"/>
      <c r="FET116" s="57"/>
      <c r="FEU116" s="57"/>
      <c r="FEV116" s="58"/>
      <c r="FEW116" s="49"/>
      <c r="FEX116" s="50"/>
      <c r="FEY116" s="49"/>
      <c r="FEZ116" s="109"/>
      <c r="FFA116" s="52"/>
      <c r="FFB116" s="52"/>
      <c r="FFC116" s="55"/>
      <c r="FFD116" s="55"/>
      <c r="FFE116" s="55"/>
      <c r="FFF116" s="51"/>
      <c r="FFG116" s="51"/>
      <c r="FFH116" s="51"/>
      <c r="FFI116" s="56"/>
      <c r="FFJ116" s="57"/>
      <c r="FFK116" s="57"/>
      <c r="FFL116" s="58"/>
      <c r="FFM116" s="49"/>
      <c r="FFN116" s="50"/>
      <c r="FFO116" s="49"/>
      <c r="FFP116" s="109"/>
      <c r="FFQ116" s="52"/>
      <c r="FFR116" s="52"/>
      <c r="FFS116" s="55"/>
      <c r="FFT116" s="55"/>
      <c r="FFU116" s="55"/>
      <c r="FFV116" s="51"/>
      <c r="FFW116" s="51"/>
      <c r="FFX116" s="51"/>
      <c r="FFY116" s="56"/>
      <c r="FFZ116" s="57"/>
      <c r="FGA116" s="57"/>
      <c r="FGB116" s="58"/>
      <c r="FGC116" s="49"/>
      <c r="FGD116" s="50"/>
      <c r="FGE116" s="49"/>
      <c r="FGF116" s="109"/>
      <c r="FGG116" s="52"/>
      <c r="FGH116" s="52"/>
      <c r="FGI116" s="55"/>
      <c r="FGJ116" s="55"/>
      <c r="FGK116" s="55"/>
      <c r="FGL116" s="51"/>
      <c r="FGM116" s="51"/>
      <c r="FGN116" s="51"/>
      <c r="FGO116" s="56"/>
      <c r="FGP116" s="57"/>
      <c r="FGQ116" s="57"/>
      <c r="FGR116" s="58"/>
      <c r="FGS116" s="49"/>
      <c r="FGT116" s="50"/>
      <c r="FGU116" s="49"/>
      <c r="FGV116" s="109"/>
      <c r="FGW116" s="52"/>
      <c r="FGX116" s="52"/>
      <c r="FGY116" s="55"/>
      <c r="FGZ116" s="55"/>
      <c r="FHA116" s="55"/>
      <c r="FHB116" s="51"/>
      <c r="FHC116" s="51"/>
      <c r="FHD116" s="51"/>
      <c r="FHE116" s="56"/>
      <c r="FHF116" s="57"/>
      <c r="FHG116" s="57"/>
      <c r="FHH116" s="58"/>
      <c r="FHI116" s="49"/>
      <c r="FHJ116" s="50"/>
      <c r="FHK116" s="49"/>
      <c r="FHL116" s="109"/>
      <c r="FHM116" s="52"/>
      <c r="FHN116" s="52"/>
      <c r="FHO116" s="55"/>
      <c r="FHP116" s="55"/>
      <c r="FHQ116" s="55"/>
      <c r="FHR116" s="51"/>
      <c r="FHS116" s="51"/>
      <c r="FHT116" s="51"/>
      <c r="FHU116" s="56"/>
      <c r="FHV116" s="57"/>
      <c r="FHW116" s="57"/>
      <c r="FHX116" s="58"/>
      <c r="FHY116" s="49"/>
      <c r="FHZ116" s="50"/>
      <c r="FIA116" s="49"/>
      <c r="FIB116" s="109"/>
      <c r="FIC116" s="52"/>
      <c r="FID116" s="52"/>
      <c r="FIE116" s="55"/>
      <c r="FIF116" s="55"/>
      <c r="FIG116" s="55"/>
      <c r="FIH116" s="51"/>
      <c r="FII116" s="51"/>
      <c r="FIJ116" s="51"/>
      <c r="FIK116" s="56"/>
      <c r="FIL116" s="57"/>
      <c r="FIM116" s="57"/>
      <c r="FIN116" s="58"/>
      <c r="FIO116" s="49"/>
      <c r="FIP116" s="50"/>
      <c r="FIQ116" s="49"/>
      <c r="FIR116" s="109"/>
      <c r="FIS116" s="52"/>
      <c r="FIT116" s="52"/>
      <c r="FIU116" s="55"/>
      <c r="FIV116" s="55"/>
      <c r="FIW116" s="55"/>
      <c r="FIX116" s="51"/>
      <c r="FIY116" s="51"/>
      <c r="FIZ116" s="51"/>
      <c r="FJA116" s="56"/>
      <c r="FJB116" s="57"/>
      <c r="FJC116" s="57"/>
      <c r="FJD116" s="58"/>
      <c r="FJE116" s="49"/>
      <c r="FJF116" s="50"/>
      <c r="FJG116" s="49"/>
      <c r="FJH116" s="109"/>
      <c r="FJI116" s="52"/>
      <c r="FJJ116" s="52"/>
      <c r="FJK116" s="55"/>
      <c r="FJL116" s="55"/>
      <c r="FJM116" s="55"/>
      <c r="FJN116" s="51"/>
      <c r="FJO116" s="51"/>
      <c r="FJP116" s="51"/>
      <c r="FJQ116" s="56"/>
      <c r="FJR116" s="57"/>
      <c r="FJS116" s="57"/>
      <c r="FJT116" s="58"/>
      <c r="FJU116" s="49"/>
      <c r="FJV116" s="50"/>
      <c r="FJW116" s="49"/>
      <c r="FJX116" s="109"/>
      <c r="FJY116" s="52"/>
      <c r="FJZ116" s="52"/>
      <c r="FKA116" s="55"/>
      <c r="FKB116" s="55"/>
      <c r="FKC116" s="55"/>
      <c r="FKD116" s="51"/>
      <c r="FKE116" s="51"/>
      <c r="FKF116" s="51"/>
      <c r="FKG116" s="56"/>
      <c r="FKH116" s="57"/>
      <c r="FKI116" s="57"/>
      <c r="FKJ116" s="58"/>
      <c r="FKK116" s="49"/>
      <c r="FKL116" s="50"/>
      <c r="FKM116" s="49"/>
      <c r="FKN116" s="109"/>
      <c r="FKO116" s="52"/>
      <c r="FKP116" s="52"/>
      <c r="FKQ116" s="55"/>
      <c r="FKR116" s="55"/>
      <c r="FKS116" s="55"/>
      <c r="FKT116" s="51"/>
      <c r="FKU116" s="51"/>
      <c r="FKV116" s="51"/>
      <c r="FKW116" s="56"/>
      <c r="FKX116" s="57"/>
      <c r="FKY116" s="57"/>
      <c r="FKZ116" s="58"/>
      <c r="FLA116" s="49"/>
      <c r="FLB116" s="50"/>
      <c r="FLC116" s="49"/>
      <c r="FLD116" s="109"/>
      <c r="FLE116" s="52"/>
      <c r="FLF116" s="52"/>
      <c r="FLG116" s="55"/>
      <c r="FLH116" s="55"/>
      <c r="FLI116" s="55"/>
      <c r="FLJ116" s="51"/>
      <c r="FLK116" s="51"/>
      <c r="FLL116" s="51"/>
      <c r="FLM116" s="56"/>
      <c r="FLN116" s="57"/>
      <c r="FLO116" s="57"/>
      <c r="FLP116" s="58"/>
      <c r="FLQ116" s="49"/>
      <c r="FLR116" s="50"/>
      <c r="FLS116" s="49"/>
      <c r="FLT116" s="109"/>
      <c r="FLU116" s="52"/>
      <c r="FLV116" s="52"/>
      <c r="FLW116" s="55"/>
      <c r="FLX116" s="55"/>
      <c r="FLY116" s="55"/>
      <c r="FLZ116" s="51"/>
      <c r="FMA116" s="51"/>
      <c r="FMB116" s="51"/>
      <c r="FMC116" s="56"/>
      <c r="FMD116" s="57"/>
      <c r="FME116" s="57"/>
      <c r="FMF116" s="58"/>
      <c r="FMG116" s="49"/>
      <c r="FMH116" s="50"/>
      <c r="FMI116" s="49"/>
      <c r="FMJ116" s="109"/>
      <c r="FMK116" s="52"/>
      <c r="FML116" s="52"/>
      <c r="FMM116" s="55"/>
      <c r="FMN116" s="55"/>
      <c r="FMO116" s="55"/>
      <c r="FMP116" s="51"/>
      <c r="FMQ116" s="51"/>
      <c r="FMR116" s="51"/>
      <c r="FMS116" s="56"/>
      <c r="FMT116" s="57"/>
      <c r="FMU116" s="57"/>
      <c r="FMV116" s="58"/>
      <c r="FMW116" s="49"/>
      <c r="FMX116" s="50"/>
      <c r="FMY116" s="49"/>
      <c r="FMZ116" s="109"/>
      <c r="FNA116" s="52"/>
      <c r="FNB116" s="52"/>
      <c r="FNC116" s="55"/>
      <c r="FND116" s="55"/>
      <c r="FNE116" s="55"/>
      <c r="FNF116" s="51"/>
      <c r="FNG116" s="51"/>
      <c r="FNH116" s="51"/>
      <c r="FNI116" s="56"/>
      <c r="FNJ116" s="57"/>
      <c r="FNK116" s="57"/>
      <c r="FNL116" s="58"/>
      <c r="FNM116" s="49"/>
      <c r="FNN116" s="50"/>
      <c r="FNO116" s="49"/>
      <c r="FNP116" s="109"/>
      <c r="FNQ116" s="52"/>
      <c r="FNR116" s="52"/>
      <c r="FNS116" s="55"/>
      <c r="FNT116" s="55"/>
      <c r="FNU116" s="55"/>
      <c r="FNV116" s="51"/>
      <c r="FNW116" s="51"/>
      <c r="FNX116" s="51"/>
      <c r="FNY116" s="56"/>
      <c r="FNZ116" s="57"/>
      <c r="FOA116" s="57"/>
      <c r="FOB116" s="58"/>
      <c r="FOC116" s="49"/>
      <c r="FOD116" s="50"/>
      <c r="FOE116" s="49"/>
      <c r="FOF116" s="109"/>
      <c r="FOG116" s="52"/>
      <c r="FOH116" s="52"/>
      <c r="FOI116" s="55"/>
      <c r="FOJ116" s="55"/>
      <c r="FOK116" s="55"/>
      <c r="FOL116" s="51"/>
      <c r="FOM116" s="51"/>
      <c r="FON116" s="51"/>
      <c r="FOO116" s="56"/>
      <c r="FOP116" s="57"/>
      <c r="FOQ116" s="57"/>
      <c r="FOR116" s="58"/>
      <c r="FOS116" s="49"/>
      <c r="FOT116" s="50"/>
      <c r="FOU116" s="49"/>
      <c r="FOV116" s="109"/>
      <c r="FOW116" s="52"/>
      <c r="FOX116" s="52"/>
      <c r="FOY116" s="55"/>
      <c r="FOZ116" s="55"/>
      <c r="FPA116" s="55"/>
      <c r="FPB116" s="51"/>
      <c r="FPC116" s="51"/>
      <c r="FPD116" s="51"/>
      <c r="FPE116" s="56"/>
      <c r="FPF116" s="57"/>
      <c r="FPG116" s="57"/>
      <c r="FPH116" s="58"/>
      <c r="FPI116" s="49"/>
      <c r="FPJ116" s="50"/>
      <c r="FPK116" s="49"/>
      <c r="FPL116" s="109"/>
      <c r="FPM116" s="52"/>
      <c r="FPN116" s="52"/>
      <c r="FPO116" s="55"/>
      <c r="FPP116" s="55"/>
      <c r="FPQ116" s="55"/>
      <c r="FPR116" s="51"/>
      <c r="FPS116" s="51"/>
      <c r="FPT116" s="51"/>
      <c r="FPU116" s="56"/>
      <c r="FPV116" s="57"/>
      <c r="FPW116" s="57"/>
      <c r="FPX116" s="58"/>
      <c r="FPY116" s="49"/>
      <c r="FPZ116" s="50"/>
      <c r="FQA116" s="49"/>
      <c r="FQB116" s="109"/>
      <c r="FQC116" s="52"/>
      <c r="FQD116" s="52"/>
      <c r="FQE116" s="55"/>
      <c r="FQF116" s="55"/>
      <c r="FQG116" s="55"/>
      <c r="FQH116" s="51"/>
      <c r="FQI116" s="51"/>
      <c r="FQJ116" s="51"/>
      <c r="FQK116" s="56"/>
      <c r="FQL116" s="57"/>
      <c r="FQM116" s="57"/>
      <c r="FQN116" s="58"/>
      <c r="FQO116" s="49"/>
      <c r="FQP116" s="50"/>
      <c r="FQQ116" s="49"/>
      <c r="FQR116" s="109"/>
      <c r="FQS116" s="52"/>
      <c r="FQT116" s="52"/>
      <c r="FQU116" s="55"/>
      <c r="FQV116" s="55"/>
      <c r="FQW116" s="55"/>
      <c r="FQX116" s="51"/>
      <c r="FQY116" s="51"/>
      <c r="FQZ116" s="51"/>
      <c r="FRA116" s="56"/>
      <c r="FRB116" s="57"/>
      <c r="FRC116" s="57"/>
      <c r="FRD116" s="58"/>
      <c r="FRE116" s="49"/>
      <c r="FRF116" s="50"/>
      <c r="FRG116" s="49"/>
      <c r="FRH116" s="109"/>
      <c r="FRI116" s="52"/>
      <c r="FRJ116" s="52"/>
      <c r="FRK116" s="55"/>
      <c r="FRL116" s="55"/>
      <c r="FRM116" s="55"/>
      <c r="FRN116" s="51"/>
      <c r="FRO116" s="51"/>
      <c r="FRP116" s="51"/>
      <c r="FRQ116" s="56"/>
      <c r="FRR116" s="57"/>
      <c r="FRS116" s="57"/>
      <c r="FRT116" s="58"/>
      <c r="FRU116" s="49"/>
      <c r="FRV116" s="50"/>
      <c r="FRW116" s="49"/>
      <c r="FRX116" s="109"/>
      <c r="FRY116" s="52"/>
      <c r="FRZ116" s="52"/>
      <c r="FSA116" s="55"/>
      <c r="FSB116" s="55"/>
      <c r="FSC116" s="55"/>
      <c r="FSD116" s="51"/>
      <c r="FSE116" s="51"/>
      <c r="FSF116" s="51"/>
      <c r="FSG116" s="56"/>
      <c r="FSH116" s="57"/>
      <c r="FSI116" s="57"/>
      <c r="FSJ116" s="58"/>
      <c r="FSK116" s="49"/>
      <c r="FSL116" s="50"/>
      <c r="FSM116" s="49"/>
      <c r="FSN116" s="109"/>
      <c r="FSO116" s="52"/>
      <c r="FSP116" s="52"/>
      <c r="FSQ116" s="55"/>
      <c r="FSR116" s="55"/>
      <c r="FSS116" s="55"/>
      <c r="FST116" s="51"/>
      <c r="FSU116" s="51"/>
      <c r="FSV116" s="51"/>
      <c r="FSW116" s="56"/>
      <c r="FSX116" s="57"/>
      <c r="FSY116" s="57"/>
      <c r="FSZ116" s="58"/>
      <c r="FTA116" s="49"/>
      <c r="FTB116" s="50"/>
      <c r="FTC116" s="49"/>
      <c r="FTD116" s="109"/>
      <c r="FTE116" s="52"/>
      <c r="FTF116" s="52"/>
      <c r="FTG116" s="55"/>
      <c r="FTH116" s="55"/>
      <c r="FTI116" s="55"/>
      <c r="FTJ116" s="51"/>
      <c r="FTK116" s="51"/>
      <c r="FTL116" s="51"/>
      <c r="FTM116" s="56"/>
      <c r="FTN116" s="57"/>
      <c r="FTO116" s="57"/>
      <c r="FTP116" s="58"/>
      <c r="FTQ116" s="49"/>
      <c r="FTR116" s="50"/>
      <c r="FTS116" s="49"/>
      <c r="FTT116" s="109"/>
      <c r="FTU116" s="52"/>
      <c r="FTV116" s="52"/>
      <c r="FTW116" s="55"/>
      <c r="FTX116" s="55"/>
      <c r="FTY116" s="55"/>
      <c r="FTZ116" s="51"/>
      <c r="FUA116" s="51"/>
      <c r="FUB116" s="51"/>
      <c r="FUC116" s="56"/>
      <c r="FUD116" s="57"/>
      <c r="FUE116" s="57"/>
      <c r="FUF116" s="58"/>
      <c r="FUG116" s="49"/>
      <c r="FUH116" s="50"/>
      <c r="FUI116" s="49"/>
      <c r="FUJ116" s="109"/>
      <c r="FUK116" s="52"/>
      <c r="FUL116" s="52"/>
      <c r="FUM116" s="55"/>
      <c r="FUN116" s="55"/>
      <c r="FUO116" s="55"/>
      <c r="FUP116" s="51"/>
      <c r="FUQ116" s="51"/>
      <c r="FUR116" s="51"/>
      <c r="FUS116" s="56"/>
      <c r="FUT116" s="57"/>
      <c r="FUU116" s="57"/>
      <c r="FUV116" s="58"/>
      <c r="FUW116" s="49"/>
      <c r="FUX116" s="50"/>
      <c r="FUY116" s="49"/>
      <c r="FUZ116" s="109"/>
      <c r="FVA116" s="52"/>
      <c r="FVB116" s="52"/>
      <c r="FVC116" s="55"/>
      <c r="FVD116" s="55"/>
      <c r="FVE116" s="55"/>
      <c r="FVF116" s="51"/>
      <c r="FVG116" s="51"/>
      <c r="FVH116" s="51"/>
      <c r="FVI116" s="56"/>
      <c r="FVJ116" s="57"/>
      <c r="FVK116" s="57"/>
      <c r="FVL116" s="58"/>
      <c r="FVM116" s="49"/>
      <c r="FVN116" s="50"/>
      <c r="FVO116" s="49"/>
      <c r="FVP116" s="109"/>
      <c r="FVQ116" s="52"/>
      <c r="FVR116" s="52"/>
      <c r="FVS116" s="55"/>
      <c r="FVT116" s="55"/>
      <c r="FVU116" s="55"/>
      <c r="FVV116" s="51"/>
      <c r="FVW116" s="51"/>
      <c r="FVX116" s="51"/>
      <c r="FVY116" s="56"/>
      <c r="FVZ116" s="57"/>
      <c r="FWA116" s="57"/>
      <c r="FWB116" s="58"/>
      <c r="FWC116" s="49"/>
      <c r="FWD116" s="50"/>
      <c r="FWE116" s="49"/>
      <c r="FWF116" s="109"/>
      <c r="FWG116" s="52"/>
      <c r="FWH116" s="52"/>
      <c r="FWI116" s="55"/>
      <c r="FWJ116" s="55"/>
      <c r="FWK116" s="55"/>
      <c r="FWL116" s="51"/>
      <c r="FWM116" s="51"/>
      <c r="FWN116" s="51"/>
      <c r="FWO116" s="56"/>
      <c r="FWP116" s="57"/>
      <c r="FWQ116" s="57"/>
      <c r="FWR116" s="58"/>
      <c r="FWS116" s="49"/>
      <c r="FWT116" s="50"/>
      <c r="FWU116" s="49"/>
      <c r="FWV116" s="109"/>
      <c r="FWW116" s="52"/>
      <c r="FWX116" s="52"/>
      <c r="FWY116" s="55"/>
      <c r="FWZ116" s="55"/>
      <c r="FXA116" s="55"/>
      <c r="FXB116" s="51"/>
      <c r="FXC116" s="51"/>
      <c r="FXD116" s="51"/>
      <c r="FXE116" s="56"/>
      <c r="FXF116" s="57"/>
      <c r="FXG116" s="57"/>
      <c r="FXH116" s="58"/>
      <c r="FXI116" s="49"/>
      <c r="FXJ116" s="50"/>
      <c r="FXK116" s="49"/>
      <c r="FXL116" s="109"/>
      <c r="FXM116" s="52"/>
      <c r="FXN116" s="52"/>
      <c r="FXO116" s="55"/>
      <c r="FXP116" s="55"/>
      <c r="FXQ116" s="55"/>
      <c r="FXR116" s="51"/>
      <c r="FXS116" s="51"/>
      <c r="FXT116" s="51"/>
      <c r="FXU116" s="56"/>
      <c r="FXV116" s="57"/>
      <c r="FXW116" s="57"/>
      <c r="FXX116" s="58"/>
      <c r="FXY116" s="49"/>
      <c r="FXZ116" s="50"/>
      <c r="FYA116" s="49"/>
      <c r="FYB116" s="109"/>
      <c r="FYC116" s="52"/>
      <c r="FYD116" s="52"/>
      <c r="FYE116" s="55"/>
      <c r="FYF116" s="55"/>
      <c r="FYG116" s="55"/>
      <c r="FYH116" s="51"/>
      <c r="FYI116" s="51"/>
      <c r="FYJ116" s="51"/>
      <c r="FYK116" s="56"/>
      <c r="FYL116" s="57"/>
      <c r="FYM116" s="57"/>
      <c r="FYN116" s="58"/>
      <c r="FYO116" s="49"/>
      <c r="FYP116" s="50"/>
      <c r="FYQ116" s="49"/>
      <c r="FYR116" s="109"/>
      <c r="FYS116" s="52"/>
      <c r="FYT116" s="52"/>
      <c r="FYU116" s="55"/>
      <c r="FYV116" s="55"/>
      <c r="FYW116" s="55"/>
      <c r="FYX116" s="51"/>
      <c r="FYY116" s="51"/>
      <c r="FYZ116" s="51"/>
      <c r="FZA116" s="56"/>
      <c r="FZB116" s="57"/>
      <c r="FZC116" s="57"/>
      <c r="FZD116" s="58"/>
      <c r="FZE116" s="49"/>
      <c r="FZF116" s="50"/>
      <c r="FZG116" s="49"/>
      <c r="FZH116" s="109"/>
      <c r="FZI116" s="52"/>
      <c r="FZJ116" s="52"/>
      <c r="FZK116" s="55"/>
      <c r="FZL116" s="55"/>
      <c r="FZM116" s="55"/>
      <c r="FZN116" s="51"/>
      <c r="FZO116" s="51"/>
      <c r="FZP116" s="51"/>
      <c r="FZQ116" s="56"/>
      <c r="FZR116" s="57"/>
      <c r="FZS116" s="57"/>
      <c r="FZT116" s="58"/>
      <c r="FZU116" s="49"/>
      <c r="FZV116" s="50"/>
      <c r="FZW116" s="49"/>
      <c r="FZX116" s="109"/>
      <c r="FZY116" s="52"/>
      <c r="FZZ116" s="52"/>
      <c r="GAA116" s="55"/>
      <c r="GAB116" s="55"/>
      <c r="GAC116" s="55"/>
      <c r="GAD116" s="51"/>
      <c r="GAE116" s="51"/>
      <c r="GAF116" s="51"/>
      <c r="GAG116" s="56"/>
      <c r="GAH116" s="57"/>
      <c r="GAI116" s="57"/>
      <c r="GAJ116" s="58"/>
      <c r="GAK116" s="49"/>
      <c r="GAL116" s="50"/>
      <c r="GAM116" s="49"/>
      <c r="GAN116" s="109"/>
      <c r="GAO116" s="52"/>
      <c r="GAP116" s="52"/>
      <c r="GAQ116" s="55"/>
      <c r="GAR116" s="55"/>
      <c r="GAS116" s="55"/>
      <c r="GAT116" s="51"/>
      <c r="GAU116" s="51"/>
      <c r="GAV116" s="51"/>
      <c r="GAW116" s="56"/>
      <c r="GAX116" s="57"/>
      <c r="GAY116" s="57"/>
      <c r="GAZ116" s="58"/>
      <c r="GBA116" s="49"/>
      <c r="GBB116" s="50"/>
      <c r="GBC116" s="49"/>
      <c r="GBD116" s="109"/>
      <c r="GBE116" s="52"/>
      <c r="GBF116" s="52"/>
      <c r="GBG116" s="55"/>
      <c r="GBH116" s="55"/>
      <c r="GBI116" s="55"/>
      <c r="GBJ116" s="51"/>
      <c r="GBK116" s="51"/>
      <c r="GBL116" s="51"/>
      <c r="GBM116" s="56"/>
      <c r="GBN116" s="57"/>
      <c r="GBO116" s="57"/>
      <c r="GBP116" s="58"/>
      <c r="GBQ116" s="49"/>
      <c r="GBR116" s="50"/>
      <c r="GBS116" s="49"/>
      <c r="GBT116" s="109"/>
      <c r="GBU116" s="52"/>
      <c r="GBV116" s="52"/>
      <c r="GBW116" s="55"/>
      <c r="GBX116" s="55"/>
      <c r="GBY116" s="55"/>
      <c r="GBZ116" s="51"/>
      <c r="GCA116" s="51"/>
      <c r="GCB116" s="51"/>
      <c r="GCC116" s="56"/>
      <c r="GCD116" s="57"/>
      <c r="GCE116" s="57"/>
      <c r="GCF116" s="58"/>
      <c r="GCG116" s="49"/>
      <c r="GCH116" s="50"/>
      <c r="GCI116" s="49"/>
      <c r="GCJ116" s="109"/>
      <c r="GCK116" s="52"/>
      <c r="GCL116" s="52"/>
      <c r="GCM116" s="55"/>
      <c r="GCN116" s="55"/>
      <c r="GCO116" s="55"/>
      <c r="GCP116" s="51"/>
      <c r="GCQ116" s="51"/>
      <c r="GCR116" s="51"/>
      <c r="GCS116" s="56"/>
      <c r="GCT116" s="57"/>
      <c r="GCU116" s="57"/>
      <c r="GCV116" s="58"/>
      <c r="GCW116" s="49"/>
      <c r="GCX116" s="50"/>
      <c r="GCY116" s="49"/>
      <c r="GCZ116" s="109"/>
      <c r="GDA116" s="52"/>
      <c r="GDB116" s="52"/>
      <c r="GDC116" s="55"/>
      <c r="GDD116" s="55"/>
      <c r="GDE116" s="55"/>
      <c r="GDF116" s="51"/>
      <c r="GDG116" s="51"/>
      <c r="GDH116" s="51"/>
      <c r="GDI116" s="56"/>
      <c r="GDJ116" s="57"/>
      <c r="GDK116" s="57"/>
      <c r="GDL116" s="58"/>
      <c r="GDM116" s="49"/>
      <c r="GDN116" s="50"/>
      <c r="GDO116" s="49"/>
      <c r="GDP116" s="109"/>
      <c r="GDQ116" s="52"/>
      <c r="GDR116" s="52"/>
      <c r="GDS116" s="55"/>
      <c r="GDT116" s="55"/>
      <c r="GDU116" s="55"/>
      <c r="GDV116" s="51"/>
      <c r="GDW116" s="51"/>
      <c r="GDX116" s="51"/>
      <c r="GDY116" s="56"/>
      <c r="GDZ116" s="57"/>
      <c r="GEA116" s="57"/>
      <c r="GEB116" s="58"/>
      <c r="GEC116" s="49"/>
      <c r="GED116" s="50"/>
      <c r="GEE116" s="49"/>
      <c r="GEF116" s="109"/>
      <c r="GEG116" s="52"/>
      <c r="GEH116" s="52"/>
      <c r="GEI116" s="55"/>
      <c r="GEJ116" s="55"/>
      <c r="GEK116" s="55"/>
      <c r="GEL116" s="51"/>
      <c r="GEM116" s="51"/>
      <c r="GEN116" s="51"/>
      <c r="GEO116" s="56"/>
      <c r="GEP116" s="57"/>
      <c r="GEQ116" s="57"/>
      <c r="GER116" s="58"/>
      <c r="GES116" s="49"/>
      <c r="GET116" s="50"/>
      <c r="GEU116" s="49"/>
      <c r="GEV116" s="109"/>
      <c r="GEW116" s="52"/>
      <c r="GEX116" s="52"/>
      <c r="GEY116" s="55"/>
      <c r="GEZ116" s="55"/>
      <c r="GFA116" s="55"/>
      <c r="GFB116" s="51"/>
      <c r="GFC116" s="51"/>
      <c r="GFD116" s="51"/>
      <c r="GFE116" s="56"/>
      <c r="GFF116" s="57"/>
      <c r="GFG116" s="57"/>
      <c r="GFH116" s="58"/>
      <c r="GFI116" s="49"/>
      <c r="GFJ116" s="50"/>
      <c r="GFK116" s="49"/>
      <c r="GFL116" s="109"/>
      <c r="GFM116" s="52"/>
      <c r="GFN116" s="52"/>
      <c r="GFO116" s="55"/>
      <c r="GFP116" s="55"/>
      <c r="GFQ116" s="55"/>
      <c r="GFR116" s="51"/>
      <c r="GFS116" s="51"/>
      <c r="GFT116" s="51"/>
      <c r="GFU116" s="56"/>
      <c r="GFV116" s="57"/>
      <c r="GFW116" s="57"/>
      <c r="GFX116" s="58"/>
      <c r="GFY116" s="49"/>
      <c r="GFZ116" s="50"/>
      <c r="GGA116" s="49"/>
      <c r="GGB116" s="109"/>
      <c r="GGC116" s="52"/>
      <c r="GGD116" s="52"/>
      <c r="GGE116" s="55"/>
      <c r="GGF116" s="55"/>
      <c r="GGG116" s="55"/>
      <c r="GGH116" s="51"/>
      <c r="GGI116" s="51"/>
      <c r="GGJ116" s="51"/>
      <c r="GGK116" s="56"/>
      <c r="GGL116" s="57"/>
      <c r="GGM116" s="57"/>
      <c r="GGN116" s="58"/>
      <c r="GGO116" s="49"/>
      <c r="GGP116" s="50"/>
      <c r="GGQ116" s="49"/>
      <c r="GGR116" s="109"/>
      <c r="GGS116" s="52"/>
      <c r="GGT116" s="52"/>
      <c r="GGU116" s="55"/>
      <c r="GGV116" s="55"/>
      <c r="GGW116" s="55"/>
      <c r="GGX116" s="51"/>
      <c r="GGY116" s="51"/>
      <c r="GGZ116" s="51"/>
      <c r="GHA116" s="56"/>
      <c r="GHB116" s="57"/>
      <c r="GHC116" s="57"/>
      <c r="GHD116" s="58"/>
      <c r="GHE116" s="49"/>
      <c r="GHF116" s="50"/>
      <c r="GHG116" s="49"/>
      <c r="GHH116" s="109"/>
      <c r="GHI116" s="52"/>
      <c r="GHJ116" s="52"/>
      <c r="GHK116" s="55"/>
      <c r="GHL116" s="55"/>
      <c r="GHM116" s="55"/>
      <c r="GHN116" s="51"/>
      <c r="GHO116" s="51"/>
      <c r="GHP116" s="51"/>
      <c r="GHQ116" s="56"/>
      <c r="GHR116" s="57"/>
      <c r="GHS116" s="57"/>
      <c r="GHT116" s="58"/>
      <c r="GHU116" s="49"/>
      <c r="GHV116" s="50"/>
      <c r="GHW116" s="49"/>
      <c r="GHX116" s="109"/>
      <c r="GHY116" s="52"/>
      <c r="GHZ116" s="52"/>
      <c r="GIA116" s="55"/>
      <c r="GIB116" s="55"/>
      <c r="GIC116" s="55"/>
      <c r="GID116" s="51"/>
      <c r="GIE116" s="51"/>
      <c r="GIF116" s="51"/>
      <c r="GIG116" s="56"/>
      <c r="GIH116" s="57"/>
      <c r="GII116" s="57"/>
      <c r="GIJ116" s="58"/>
      <c r="GIK116" s="49"/>
      <c r="GIL116" s="50"/>
      <c r="GIM116" s="49"/>
      <c r="GIN116" s="109"/>
      <c r="GIO116" s="52"/>
      <c r="GIP116" s="52"/>
      <c r="GIQ116" s="55"/>
      <c r="GIR116" s="55"/>
      <c r="GIS116" s="55"/>
      <c r="GIT116" s="51"/>
      <c r="GIU116" s="51"/>
      <c r="GIV116" s="51"/>
      <c r="GIW116" s="56"/>
      <c r="GIX116" s="57"/>
      <c r="GIY116" s="57"/>
      <c r="GIZ116" s="58"/>
      <c r="GJA116" s="49"/>
      <c r="GJB116" s="50"/>
      <c r="GJC116" s="49"/>
      <c r="GJD116" s="109"/>
      <c r="GJE116" s="52"/>
      <c r="GJF116" s="52"/>
      <c r="GJG116" s="55"/>
      <c r="GJH116" s="55"/>
      <c r="GJI116" s="55"/>
      <c r="GJJ116" s="51"/>
      <c r="GJK116" s="51"/>
      <c r="GJL116" s="51"/>
      <c r="GJM116" s="56"/>
      <c r="GJN116" s="57"/>
      <c r="GJO116" s="57"/>
      <c r="GJP116" s="58"/>
      <c r="GJQ116" s="49"/>
      <c r="GJR116" s="50"/>
      <c r="GJS116" s="49"/>
      <c r="GJT116" s="109"/>
      <c r="GJU116" s="52"/>
      <c r="GJV116" s="52"/>
      <c r="GJW116" s="55"/>
      <c r="GJX116" s="55"/>
      <c r="GJY116" s="55"/>
      <c r="GJZ116" s="51"/>
      <c r="GKA116" s="51"/>
      <c r="GKB116" s="51"/>
      <c r="GKC116" s="56"/>
      <c r="GKD116" s="57"/>
      <c r="GKE116" s="57"/>
      <c r="GKF116" s="58"/>
      <c r="GKG116" s="49"/>
      <c r="GKH116" s="50"/>
      <c r="GKI116" s="49"/>
      <c r="GKJ116" s="109"/>
      <c r="GKK116" s="52"/>
      <c r="GKL116" s="52"/>
      <c r="GKM116" s="55"/>
      <c r="GKN116" s="55"/>
      <c r="GKO116" s="55"/>
      <c r="GKP116" s="51"/>
      <c r="GKQ116" s="51"/>
      <c r="GKR116" s="51"/>
      <c r="GKS116" s="56"/>
      <c r="GKT116" s="57"/>
      <c r="GKU116" s="57"/>
      <c r="GKV116" s="58"/>
      <c r="GKW116" s="49"/>
      <c r="GKX116" s="50"/>
      <c r="GKY116" s="49"/>
      <c r="GKZ116" s="109"/>
      <c r="GLA116" s="52"/>
      <c r="GLB116" s="52"/>
      <c r="GLC116" s="55"/>
      <c r="GLD116" s="55"/>
      <c r="GLE116" s="55"/>
      <c r="GLF116" s="51"/>
      <c r="GLG116" s="51"/>
      <c r="GLH116" s="51"/>
      <c r="GLI116" s="56"/>
      <c r="GLJ116" s="57"/>
      <c r="GLK116" s="57"/>
      <c r="GLL116" s="58"/>
      <c r="GLM116" s="49"/>
      <c r="GLN116" s="50"/>
      <c r="GLO116" s="49"/>
      <c r="GLP116" s="109"/>
      <c r="GLQ116" s="52"/>
      <c r="GLR116" s="52"/>
      <c r="GLS116" s="55"/>
      <c r="GLT116" s="55"/>
      <c r="GLU116" s="55"/>
      <c r="GLV116" s="51"/>
      <c r="GLW116" s="51"/>
      <c r="GLX116" s="51"/>
      <c r="GLY116" s="56"/>
      <c r="GLZ116" s="57"/>
      <c r="GMA116" s="57"/>
      <c r="GMB116" s="58"/>
      <c r="GMC116" s="49"/>
      <c r="GMD116" s="50"/>
      <c r="GME116" s="49"/>
      <c r="GMF116" s="109"/>
      <c r="GMG116" s="52"/>
      <c r="GMH116" s="52"/>
      <c r="GMI116" s="55"/>
      <c r="GMJ116" s="55"/>
      <c r="GMK116" s="55"/>
      <c r="GML116" s="51"/>
      <c r="GMM116" s="51"/>
      <c r="GMN116" s="51"/>
      <c r="GMO116" s="56"/>
      <c r="GMP116" s="57"/>
      <c r="GMQ116" s="57"/>
      <c r="GMR116" s="58"/>
      <c r="GMS116" s="49"/>
      <c r="GMT116" s="50"/>
      <c r="GMU116" s="49"/>
      <c r="GMV116" s="109"/>
      <c r="GMW116" s="52"/>
      <c r="GMX116" s="52"/>
      <c r="GMY116" s="55"/>
      <c r="GMZ116" s="55"/>
      <c r="GNA116" s="55"/>
      <c r="GNB116" s="51"/>
      <c r="GNC116" s="51"/>
      <c r="GND116" s="51"/>
      <c r="GNE116" s="56"/>
      <c r="GNF116" s="57"/>
      <c r="GNG116" s="57"/>
      <c r="GNH116" s="58"/>
      <c r="GNI116" s="49"/>
      <c r="GNJ116" s="50"/>
      <c r="GNK116" s="49"/>
      <c r="GNL116" s="109"/>
      <c r="GNM116" s="52"/>
      <c r="GNN116" s="52"/>
      <c r="GNO116" s="55"/>
      <c r="GNP116" s="55"/>
      <c r="GNQ116" s="55"/>
      <c r="GNR116" s="51"/>
      <c r="GNS116" s="51"/>
      <c r="GNT116" s="51"/>
      <c r="GNU116" s="56"/>
      <c r="GNV116" s="57"/>
      <c r="GNW116" s="57"/>
      <c r="GNX116" s="58"/>
      <c r="GNY116" s="49"/>
      <c r="GNZ116" s="50"/>
      <c r="GOA116" s="49"/>
      <c r="GOB116" s="109"/>
      <c r="GOC116" s="52"/>
      <c r="GOD116" s="52"/>
      <c r="GOE116" s="55"/>
      <c r="GOF116" s="55"/>
      <c r="GOG116" s="55"/>
      <c r="GOH116" s="51"/>
      <c r="GOI116" s="51"/>
      <c r="GOJ116" s="51"/>
      <c r="GOK116" s="56"/>
      <c r="GOL116" s="57"/>
      <c r="GOM116" s="57"/>
      <c r="GON116" s="58"/>
      <c r="GOO116" s="49"/>
      <c r="GOP116" s="50"/>
      <c r="GOQ116" s="49"/>
      <c r="GOR116" s="109"/>
      <c r="GOS116" s="52"/>
      <c r="GOT116" s="52"/>
      <c r="GOU116" s="55"/>
      <c r="GOV116" s="55"/>
      <c r="GOW116" s="55"/>
      <c r="GOX116" s="51"/>
      <c r="GOY116" s="51"/>
      <c r="GOZ116" s="51"/>
      <c r="GPA116" s="56"/>
      <c r="GPB116" s="57"/>
      <c r="GPC116" s="57"/>
      <c r="GPD116" s="58"/>
      <c r="GPE116" s="49"/>
      <c r="GPF116" s="50"/>
      <c r="GPG116" s="49"/>
      <c r="GPH116" s="109"/>
      <c r="GPI116" s="52"/>
      <c r="GPJ116" s="52"/>
      <c r="GPK116" s="55"/>
      <c r="GPL116" s="55"/>
      <c r="GPM116" s="55"/>
      <c r="GPN116" s="51"/>
      <c r="GPO116" s="51"/>
      <c r="GPP116" s="51"/>
      <c r="GPQ116" s="56"/>
      <c r="GPR116" s="57"/>
      <c r="GPS116" s="57"/>
      <c r="GPT116" s="58"/>
      <c r="GPU116" s="49"/>
      <c r="GPV116" s="50"/>
      <c r="GPW116" s="49"/>
      <c r="GPX116" s="109"/>
      <c r="GPY116" s="52"/>
      <c r="GPZ116" s="52"/>
      <c r="GQA116" s="55"/>
      <c r="GQB116" s="55"/>
      <c r="GQC116" s="55"/>
      <c r="GQD116" s="51"/>
      <c r="GQE116" s="51"/>
      <c r="GQF116" s="51"/>
      <c r="GQG116" s="56"/>
      <c r="GQH116" s="57"/>
      <c r="GQI116" s="57"/>
      <c r="GQJ116" s="58"/>
      <c r="GQK116" s="49"/>
      <c r="GQL116" s="50"/>
      <c r="GQM116" s="49"/>
      <c r="GQN116" s="109"/>
      <c r="GQO116" s="52"/>
      <c r="GQP116" s="52"/>
      <c r="GQQ116" s="55"/>
      <c r="GQR116" s="55"/>
      <c r="GQS116" s="55"/>
      <c r="GQT116" s="51"/>
      <c r="GQU116" s="51"/>
      <c r="GQV116" s="51"/>
      <c r="GQW116" s="56"/>
      <c r="GQX116" s="57"/>
      <c r="GQY116" s="57"/>
      <c r="GQZ116" s="58"/>
      <c r="GRA116" s="49"/>
      <c r="GRB116" s="50"/>
      <c r="GRC116" s="49"/>
      <c r="GRD116" s="109"/>
      <c r="GRE116" s="52"/>
      <c r="GRF116" s="52"/>
      <c r="GRG116" s="55"/>
      <c r="GRH116" s="55"/>
      <c r="GRI116" s="55"/>
      <c r="GRJ116" s="51"/>
      <c r="GRK116" s="51"/>
      <c r="GRL116" s="51"/>
      <c r="GRM116" s="56"/>
      <c r="GRN116" s="57"/>
      <c r="GRO116" s="57"/>
      <c r="GRP116" s="58"/>
      <c r="GRQ116" s="49"/>
      <c r="GRR116" s="50"/>
      <c r="GRS116" s="49"/>
      <c r="GRT116" s="109"/>
      <c r="GRU116" s="52"/>
      <c r="GRV116" s="52"/>
      <c r="GRW116" s="55"/>
      <c r="GRX116" s="55"/>
      <c r="GRY116" s="55"/>
      <c r="GRZ116" s="51"/>
      <c r="GSA116" s="51"/>
      <c r="GSB116" s="51"/>
      <c r="GSC116" s="56"/>
      <c r="GSD116" s="57"/>
      <c r="GSE116" s="57"/>
      <c r="GSF116" s="58"/>
      <c r="GSG116" s="49"/>
      <c r="GSH116" s="50"/>
      <c r="GSI116" s="49"/>
      <c r="GSJ116" s="109"/>
      <c r="GSK116" s="52"/>
      <c r="GSL116" s="52"/>
      <c r="GSM116" s="55"/>
      <c r="GSN116" s="55"/>
      <c r="GSO116" s="55"/>
      <c r="GSP116" s="51"/>
      <c r="GSQ116" s="51"/>
      <c r="GSR116" s="51"/>
      <c r="GSS116" s="56"/>
      <c r="GST116" s="57"/>
      <c r="GSU116" s="57"/>
      <c r="GSV116" s="58"/>
      <c r="GSW116" s="49"/>
      <c r="GSX116" s="50"/>
      <c r="GSY116" s="49"/>
      <c r="GSZ116" s="109"/>
      <c r="GTA116" s="52"/>
      <c r="GTB116" s="52"/>
      <c r="GTC116" s="55"/>
      <c r="GTD116" s="55"/>
      <c r="GTE116" s="55"/>
      <c r="GTF116" s="51"/>
      <c r="GTG116" s="51"/>
      <c r="GTH116" s="51"/>
      <c r="GTI116" s="56"/>
      <c r="GTJ116" s="57"/>
      <c r="GTK116" s="57"/>
      <c r="GTL116" s="58"/>
      <c r="GTM116" s="49"/>
      <c r="GTN116" s="50"/>
      <c r="GTO116" s="49"/>
      <c r="GTP116" s="109"/>
      <c r="GTQ116" s="52"/>
      <c r="GTR116" s="52"/>
      <c r="GTS116" s="55"/>
      <c r="GTT116" s="55"/>
      <c r="GTU116" s="55"/>
      <c r="GTV116" s="51"/>
      <c r="GTW116" s="51"/>
      <c r="GTX116" s="51"/>
      <c r="GTY116" s="56"/>
      <c r="GTZ116" s="57"/>
      <c r="GUA116" s="57"/>
      <c r="GUB116" s="58"/>
      <c r="GUC116" s="49"/>
      <c r="GUD116" s="50"/>
      <c r="GUE116" s="49"/>
      <c r="GUF116" s="109"/>
      <c r="GUG116" s="52"/>
      <c r="GUH116" s="52"/>
      <c r="GUI116" s="55"/>
      <c r="GUJ116" s="55"/>
      <c r="GUK116" s="55"/>
      <c r="GUL116" s="51"/>
      <c r="GUM116" s="51"/>
      <c r="GUN116" s="51"/>
      <c r="GUO116" s="56"/>
      <c r="GUP116" s="57"/>
      <c r="GUQ116" s="57"/>
      <c r="GUR116" s="58"/>
      <c r="GUS116" s="49"/>
      <c r="GUT116" s="50"/>
      <c r="GUU116" s="49"/>
      <c r="GUV116" s="109"/>
      <c r="GUW116" s="52"/>
      <c r="GUX116" s="52"/>
      <c r="GUY116" s="55"/>
      <c r="GUZ116" s="55"/>
      <c r="GVA116" s="55"/>
      <c r="GVB116" s="51"/>
      <c r="GVC116" s="51"/>
      <c r="GVD116" s="51"/>
      <c r="GVE116" s="56"/>
      <c r="GVF116" s="57"/>
      <c r="GVG116" s="57"/>
      <c r="GVH116" s="58"/>
      <c r="GVI116" s="49"/>
      <c r="GVJ116" s="50"/>
      <c r="GVK116" s="49"/>
      <c r="GVL116" s="109"/>
      <c r="GVM116" s="52"/>
      <c r="GVN116" s="52"/>
      <c r="GVO116" s="55"/>
      <c r="GVP116" s="55"/>
      <c r="GVQ116" s="55"/>
      <c r="GVR116" s="51"/>
      <c r="GVS116" s="51"/>
      <c r="GVT116" s="51"/>
      <c r="GVU116" s="56"/>
      <c r="GVV116" s="57"/>
      <c r="GVW116" s="57"/>
      <c r="GVX116" s="58"/>
      <c r="GVY116" s="49"/>
      <c r="GVZ116" s="50"/>
      <c r="GWA116" s="49"/>
      <c r="GWB116" s="109"/>
      <c r="GWC116" s="52"/>
      <c r="GWD116" s="52"/>
      <c r="GWE116" s="55"/>
      <c r="GWF116" s="55"/>
      <c r="GWG116" s="55"/>
      <c r="GWH116" s="51"/>
      <c r="GWI116" s="51"/>
      <c r="GWJ116" s="51"/>
      <c r="GWK116" s="56"/>
      <c r="GWL116" s="57"/>
      <c r="GWM116" s="57"/>
      <c r="GWN116" s="58"/>
      <c r="GWO116" s="49"/>
      <c r="GWP116" s="50"/>
      <c r="GWQ116" s="49"/>
      <c r="GWR116" s="109"/>
      <c r="GWS116" s="52"/>
      <c r="GWT116" s="52"/>
      <c r="GWU116" s="55"/>
      <c r="GWV116" s="55"/>
      <c r="GWW116" s="55"/>
      <c r="GWX116" s="51"/>
      <c r="GWY116" s="51"/>
      <c r="GWZ116" s="51"/>
      <c r="GXA116" s="56"/>
      <c r="GXB116" s="57"/>
      <c r="GXC116" s="57"/>
      <c r="GXD116" s="58"/>
      <c r="GXE116" s="49"/>
      <c r="GXF116" s="50"/>
      <c r="GXG116" s="49"/>
      <c r="GXH116" s="109"/>
      <c r="GXI116" s="52"/>
      <c r="GXJ116" s="52"/>
      <c r="GXK116" s="55"/>
      <c r="GXL116" s="55"/>
      <c r="GXM116" s="55"/>
      <c r="GXN116" s="51"/>
      <c r="GXO116" s="51"/>
      <c r="GXP116" s="51"/>
      <c r="GXQ116" s="56"/>
      <c r="GXR116" s="57"/>
      <c r="GXS116" s="57"/>
      <c r="GXT116" s="58"/>
      <c r="GXU116" s="49"/>
      <c r="GXV116" s="50"/>
      <c r="GXW116" s="49"/>
      <c r="GXX116" s="109"/>
      <c r="GXY116" s="52"/>
      <c r="GXZ116" s="52"/>
      <c r="GYA116" s="55"/>
      <c r="GYB116" s="55"/>
      <c r="GYC116" s="55"/>
      <c r="GYD116" s="51"/>
      <c r="GYE116" s="51"/>
      <c r="GYF116" s="51"/>
      <c r="GYG116" s="56"/>
      <c r="GYH116" s="57"/>
      <c r="GYI116" s="57"/>
      <c r="GYJ116" s="58"/>
      <c r="GYK116" s="49"/>
      <c r="GYL116" s="50"/>
      <c r="GYM116" s="49"/>
      <c r="GYN116" s="109"/>
      <c r="GYO116" s="52"/>
      <c r="GYP116" s="52"/>
      <c r="GYQ116" s="55"/>
      <c r="GYR116" s="55"/>
      <c r="GYS116" s="55"/>
      <c r="GYT116" s="51"/>
      <c r="GYU116" s="51"/>
      <c r="GYV116" s="51"/>
      <c r="GYW116" s="56"/>
      <c r="GYX116" s="57"/>
      <c r="GYY116" s="57"/>
      <c r="GYZ116" s="58"/>
      <c r="GZA116" s="49"/>
      <c r="GZB116" s="50"/>
      <c r="GZC116" s="49"/>
      <c r="GZD116" s="109"/>
      <c r="GZE116" s="52"/>
      <c r="GZF116" s="52"/>
      <c r="GZG116" s="55"/>
      <c r="GZH116" s="55"/>
      <c r="GZI116" s="55"/>
      <c r="GZJ116" s="51"/>
      <c r="GZK116" s="51"/>
      <c r="GZL116" s="51"/>
      <c r="GZM116" s="56"/>
      <c r="GZN116" s="57"/>
      <c r="GZO116" s="57"/>
      <c r="GZP116" s="58"/>
      <c r="GZQ116" s="49"/>
      <c r="GZR116" s="50"/>
      <c r="GZS116" s="49"/>
      <c r="GZT116" s="109"/>
      <c r="GZU116" s="52"/>
      <c r="GZV116" s="52"/>
      <c r="GZW116" s="55"/>
      <c r="GZX116" s="55"/>
      <c r="GZY116" s="55"/>
      <c r="GZZ116" s="51"/>
      <c r="HAA116" s="51"/>
      <c r="HAB116" s="51"/>
      <c r="HAC116" s="56"/>
      <c r="HAD116" s="57"/>
      <c r="HAE116" s="57"/>
      <c r="HAF116" s="58"/>
      <c r="HAG116" s="49"/>
      <c r="HAH116" s="50"/>
      <c r="HAI116" s="49"/>
      <c r="HAJ116" s="109"/>
      <c r="HAK116" s="52"/>
      <c r="HAL116" s="52"/>
      <c r="HAM116" s="55"/>
      <c r="HAN116" s="55"/>
      <c r="HAO116" s="55"/>
      <c r="HAP116" s="51"/>
      <c r="HAQ116" s="51"/>
      <c r="HAR116" s="51"/>
      <c r="HAS116" s="56"/>
      <c r="HAT116" s="57"/>
      <c r="HAU116" s="57"/>
      <c r="HAV116" s="58"/>
      <c r="HAW116" s="49"/>
      <c r="HAX116" s="50"/>
      <c r="HAY116" s="49"/>
      <c r="HAZ116" s="109"/>
      <c r="HBA116" s="52"/>
      <c r="HBB116" s="52"/>
      <c r="HBC116" s="55"/>
      <c r="HBD116" s="55"/>
      <c r="HBE116" s="55"/>
      <c r="HBF116" s="51"/>
      <c r="HBG116" s="51"/>
      <c r="HBH116" s="51"/>
      <c r="HBI116" s="56"/>
      <c r="HBJ116" s="57"/>
      <c r="HBK116" s="57"/>
      <c r="HBL116" s="58"/>
      <c r="HBM116" s="49"/>
      <c r="HBN116" s="50"/>
      <c r="HBO116" s="49"/>
      <c r="HBP116" s="109"/>
      <c r="HBQ116" s="52"/>
      <c r="HBR116" s="52"/>
      <c r="HBS116" s="55"/>
      <c r="HBT116" s="55"/>
      <c r="HBU116" s="55"/>
      <c r="HBV116" s="51"/>
      <c r="HBW116" s="51"/>
      <c r="HBX116" s="51"/>
      <c r="HBY116" s="56"/>
      <c r="HBZ116" s="57"/>
      <c r="HCA116" s="57"/>
      <c r="HCB116" s="58"/>
      <c r="HCC116" s="49"/>
      <c r="HCD116" s="50"/>
      <c r="HCE116" s="49"/>
      <c r="HCF116" s="109"/>
      <c r="HCG116" s="52"/>
      <c r="HCH116" s="52"/>
      <c r="HCI116" s="55"/>
      <c r="HCJ116" s="55"/>
      <c r="HCK116" s="55"/>
      <c r="HCL116" s="51"/>
      <c r="HCM116" s="51"/>
      <c r="HCN116" s="51"/>
      <c r="HCO116" s="56"/>
      <c r="HCP116" s="57"/>
      <c r="HCQ116" s="57"/>
      <c r="HCR116" s="58"/>
      <c r="HCS116" s="49"/>
      <c r="HCT116" s="50"/>
      <c r="HCU116" s="49"/>
      <c r="HCV116" s="109"/>
      <c r="HCW116" s="52"/>
      <c r="HCX116" s="52"/>
      <c r="HCY116" s="55"/>
      <c r="HCZ116" s="55"/>
      <c r="HDA116" s="55"/>
      <c r="HDB116" s="51"/>
      <c r="HDC116" s="51"/>
      <c r="HDD116" s="51"/>
      <c r="HDE116" s="56"/>
      <c r="HDF116" s="57"/>
      <c r="HDG116" s="57"/>
      <c r="HDH116" s="58"/>
      <c r="HDI116" s="49"/>
      <c r="HDJ116" s="50"/>
      <c r="HDK116" s="49"/>
      <c r="HDL116" s="109"/>
      <c r="HDM116" s="52"/>
      <c r="HDN116" s="52"/>
      <c r="HDO116" s="55"/>
      <c r="HDP116" s="55"/>
      <c r="HDQ116" s="55"/>
      <c r="HDR116" s="51"/>
      <c r="HDS116" s="51"/>
      <c r="HDT116" s="51"/>
      <c r="HDU116" s="56"/>
      <c r="HDV116" s="57"/>
      <c r="HDW116" s="57"/>
      <c r="HDX116" s="58"/>
      <c r="HDY116" s="49"/>
      <c r="HDZ116" s="50"/>
      <c r="HEA116" s="49"/>
      <c r="HEB116" s="109"/>
      <c r="HEC116" s="52"/>
      <c r="HED116" s="52"/>
      <c r="HEE116" s="55"/>
      <c r="HEF116" s="55"/>
      <c r="HEG116" s="55"/>
      <c r="HEH116" s="51"/>
      <c r="HEI116" s="51"/>
      <c r="HEJ116" s="51"/>
      <c r="HEK116" s="56"/>
      <c r="HEL116" s="57"/>
      <c r="HEM116" s="57"/>
      <c r="HEN116" s="58"/>
      <c r="HEO116" s="49"/>
      <c r="HEP116" s="50"/>
      <c r="HEQ116" s="49"/>
      <c r="HER116" s="109"/>
      <c r="HES116" s="52"/>
      <c r="HET116" s="52"/>
      <c r="HEU116" s="55"/>
      <c r="HEV116" s="55"/>
      <c r="HEW116" s="55"/>
      <c r="HEX116" s="51"/>
      <c r="HEY116" s="51"/>
      <c r="HEZ116" s="51"/>
      <c r="HFA116" s="56"/>
      <c r="HFB116" s="57"/>
      <c r="HFC116" s="57"/>
      <c r="HFD116" s="58"/>
      <c r="HFE116" s="49"/>
      <c r="HFF116" s="50"/>
      <c r="HFG116" s="49"/>
      <c r="HFH116" s="109"/>
      <c r="HFI116" s="52"/>
      <c r="HFJ116" s="52"/>
      <c r="HFK116" s="55"/>
      <c r="HFL116" s="55"/>
      <c r="HFM116" s="55"/>
      <c r="HFN116" s="51"/>
      <c r="HFO116" s="51"/>
      <c r="HFP116" s="51"/>
      <c r="HFQ116" s="56"/>
      <c r="HFR116" s="57"/>
      <c r="HFS116" s="57"/>
      <c r="HFT116" s="58"/>
      <c r="HFU116" s="49"/>
      <c r="HFV116" s="50"/>
      <c r="HFW116" s="49"/>
      <c r="HFX116" s="109"/>
      <c r="HFY116" s="52"/>
      <c r="HFZ116" s="52"/>
      <c r="HGA116" s="55"/>
      <c r="HGB116" s="55"/>
      <c r="HGC116" s="55"/>
      <c r="HGD116" s="51"/>
      <c r="HGE116" s="51"/>
      <c r="HGF116" s="51"/>
      <c r="HGG116" s="56"/>
      <c r="HGH116" s="57"/>
      <c r="HGI116" s="57"/>
      <c r="HGJ116" s="58"/>
      <c r="HGK116" s="49"/>
      <c r="HGL116" s="50"/>
      <c r="HGM116" s="49"/>
      <c r="HGN116" s="109"/>
      <c r="HGO116" s="52"/>
      <c r="HGP116" s="52"/>
      <c r="HGQ116" s="55"/>
      <c r="HGR116" s="55"/>
      <c r="HGS116" s="55"/>
      <c r="HGT116" s="51"/>
      <c r="HGU116" s="51"/>
      <c r="HGV116" s="51"/>
      <c r="HGW116" s="56"/>
      <c r="HGX116" s="57"/>
      <c r="HGY116" s="57"/>
      <c r="HGZ116" s="58"/>
      <c r="HHA116" s="49"/>
      <c r="HHB116" s="50"/>
      <c r="HHC116" s="49"/>
      <c r="HHD116" s="109"/>
      <c r="HHE116" s="52"/>
      <c r="HHF116" s="52"/>
      <c r="HHG116" s="55"/>
      <c r="HHH116" s="55"/>
      <c r="HHI116" s="55"/>
      <c r="HHJ116" s="51"/>
      <c r="HHK116" s="51"/>
      <c r="HHL116" s="51"/>
      <c r="HHM116" s="56"/>
      <c r="HHN116" s="57"/>
      <c r="HHO116" s="57"/>
      <c r="HHP116" s="58"/>
      <c r="HHQ116" s="49"/>
      <c r="HHR116" s="50"/>
      <c r="HHS116" s="49"/>
      <c r="HHT116" s="109"/>
      <c r="HHU116" s="52"/>
      <c r="HHV116" s="52"/>
      <c r="HHW116" s="55"/>
      <c r="HHX116" s="55"/>
      <c r="HHY116" s="55"/>
      <c r="HHZ116" s="51"/>
      <c r="HIA116" s="51"/>
      <c r="HIB116" s="51"/>
      <c r="HIC116" s="56"/>
      <c r="HID116" s="57"/>
      <c r="HIE116" s="57"/>
      <c r="HIF116" s="58"/>
      <c r="HIG116" s="49"/>
      <c r="HIH116" s="50"/>
      <c r="HII116" s="49"/>
      <c r="HIJ116" s="109"/>
      <c r="HIK116" s="52"/>
      <c r="HIL116" s="52"/>
      <c r="HIM116" s="55"/>
      <c r="HIN116" s="55"/>
      <c r="HIO116" s="55"/>
      <c r="HIP116" s="51"/>
      <c r="HIQ116" s="51"/>
      <c r="HIR116" s="51"/>
      <c r="HIS116" s="56"/>
      <c r="HIT116" s="57"/>
      <c r="HIU116" s="57"/>
      <c r="HIV116" s="58"/>
      <c r="HIW116" s="49"/>
      <c r="HIX116" s="50"/>
      <c r="HIY116" s="49"/>
      <c r="HIZ116" s="109"/>
      <c r="HJA116" s="52"/>
      <c r="HJB116" s="52"/>
      <c r="HJC116" s="55"/>
      <c r="HJD116" s="55"/>
      <c r="HJE116" s="55"/>
      <c r="HJF116" s="51"/>
      <c r="HJG116" s="51"/>
      <c r="HJH116" s="51"/>
      <c r="HJI116" s="56"/>
      <c r="HJJ116" s="57"/>
      <c r="HJK116" s="57"/>
      <c r="HJL116" s="58"/>
      <c r="HJM116" s="49"/>
      <c r="HJN116" s="50"/>
      <c r="HJO116" s="49"/>
      <c r="HJP116" s="109"/>
      <c r="HJQ116" s="52"/>
      <c r="HJR116" s="52"/>
      <c r="HJS116" s="55"/>
      <c r="HJT116" s="55"/>
      <c r="HJU116" s="55"/>
      <c r="HJV116" s="51"/>
      <c r="HJW116" s="51"/>
      <c r="HJX116" s="51"/>
      <c r="HJY116" s="56"/>
      <c r="HJZ116" s="57"/>
      <c r="HKA116" s="57"/>
      <c r="HKB116" s="58"/>
      <c r="HKC116" s="49"/>
      <c r="HKD116" s="50"/>
      <c r="HKE116" s="49"/>
      <c r="HKF116" s="109"/>
      <c r="HKG116" s="52"/>
      <c r="HKH116" s="52"/>
      <c r="HKI116" s="55"/>
      <c r="HKJ116" s="55"/>
      <c r="HKK116" s="55"/>
      <c r="HKL116" s="51"/>
      <c r="HKM116" s="51"/>
      <c r="HKN116" s="51"/>
      <c r="HKO116" s="56"/>
      <c r="HKP116" s="57"/>
      <c r="HKQ116" s="57"/>
      <c r="HKR116" s="58"/>
      <c r="HKS116" s="49"/>
      <c r="HKT116" s="50"/>
      <c r="HKU116" s="49"/>
      <c r="HKV116" s="109"/>
      <c r="HKW116" s="52"/>
      <c r="HKX116" s="52"/>
      <c r="HKY116" s="55"/>
      <c r="HKZ116" s="55"/>
      <c r="HLA116" s="55"/>
      <c r="HLB116" s="51"/>
      <c r="HLC116" s="51"/>
      <c r="HLD116" s="51"/>
      <c r="HLE116" s="56"/>
      <c r="HLF116" s="57"/>
      <c r="HLG116" s="57"/>
      <c r="HLH116" s="58"/>
      <c r="HLI116" s="49"/>
      <c r="HLJ116" s="50"/>
      <c r="HLK116" s="49"/>
      <c r="HLL116" s="109"/>
      <c r="HLM116" s="52"/>
      <c r="HLN116" s="52"/>
      <c r="HLO116" s="55"/>
      <c r="HLP116" s="55"/>
      <c r="HLQ116" s="55"/>
      <c r="HLR116" s="51"/>
      <c r="HLS116" s="51"/>
      <c r="HLT116" s="51"/>
      <c r="HLU116" s="56"/>
      <c r="HLV116" s="57"/>
      <c r="HLW116" s="57"/>
      <c r="HLX116" s="58"/>
      <c r="HLY116" s="49"/>
      <c r="HLZ116" s="50"/>
      <c r="HMA116" s="49"/>
      <c r="HMB116" s="109"/>
      <c r="HMC116" s="52"/>
      <c r="HMD116" s="52"/>
      <c r="HME116" s="55"/>
      <c r="HMF116" s="55"/>
      <c r="HMG116" s="55"/>
      <c r="HMH116" s="51"/>
      <c r="HMI116" s="51"/>
      <c r="HMJ116" s="51"/>
      <c r="HMK116" s="56"/>
      <c r="HML116" s="57"/>
      <c r="HMM116" s="57"/>
      <c r="HMN116" s="58"/>
      <c r="HMO116" s="49"/>
      <c r="HMP116" s="50"/>
      <c r="HMQ116" s="49"/>
      <c r="HMR116" s="109"/>
      <c r="HMS116" s="52"/>
      <c r="HMT116" s="52"/>
      <c r="HMU116" s="55"/>
      <c r="HMV116" s="55"/>
      <c r="HMW116" s="55"/>
      <c r="HMX116" s="51"/>
      <c r="HMY116" s="51"/>
      <c r="HMZ116" s="51"/>
      <c r="HNA116" s="56"/>
      <c r="HNB116" s="57"/>
      <c r="HNC116" s="57"/>
      <c r="HND116" s="58"/>
      <c r="HNE116" s="49"/>
      <c r="HNF116" s="50"/>
      <c r="HNG116" s="49"/>
      <c r="HNH116" s="109"/>
      <c r="HNI116" s="52"/>
      <c r="HNJ116" s="52"/>
      <c r="HNK116" s="55"/>
      <c r="HNL116" s="55"/>
      <c r="HNM116" s="55"/>
      <c r="HNN116" s="51"/>
      <c r="HNO116" s="51"/>
      <c r="HNP116" s="51"/>
      <c r="HNQ116" s="56"/>
      <c r="HNR116" s="57"/>
      <c r="HNS116" s="57"/>
      <c r="HNT116" s="58"/>
      <c r="HNU116" s="49"/>
      <c r="HNV116" s="50"/>
      <c r="HNW116" s="49"/>
      <c r="HNX116" s="109"/>
      <c r="HNY116" s="52"/>
      <c r="HNZ116" s="52"/>
      <c r="HOA116" s="55"/>
      <c r="HOB116" s="55"/>
      <c r="HOC116" s="55"/>
      <c r="HOD116" s="51"/>
      <c r="HOE116" s="51"/>
      <c r="HOF116" s="51"/>
      <c r="HOG116" s="56"/>
      <c r="HOH116" s="57"/>
      <c r="HOI116" s="57"/>
      <c r="HOJ116" s="58"/>
      <c r="HOK116" s="49"/>
      <c r="HOL116" s="50"/>
      <c r="HOM116" s="49"/>
      <c r="HON116" s="109"/>
      <c r="HOO116" s="52"/>
      <c r="HOP116" s="52"/>
      <c r="HOQ116" s="55"/>
      <c r="HOR116" s="55"/>
      <c r="HOS116" s="55"/>
      <c r="HOT116" s="51"/>
      <c r="HOU116" s="51"/>
      <c r="HOV116" s="51"/>
      <c r="HOW116" s="56"/>
      <c r="HOX116" s="57"/>
      <c r="HOY116" s="57"/>
      <c r="HOZ116" s="58"/>
      <c r="HPA116" s="49"/>
      <c r="HPB116" s="50"/>
      <c r="HPC116" s="49"/>
      <c r="HPD116" s="109"/>
      <c r="HPE116" s="52"/>
      <c r="HPF116" s="52"/>
      <c r="HPG116" s="55"/>
      <c r="HPH116" s="55"/>
      <c r="HPI116" s="55"/>
      <c r="HPJ116" s="51"/>
      <c r="HPK116" s="51"/>
      <c r="HPL116" s="51"/>
      <c r="HPM116" s="56"/>
      <c r="HPN116" s="57"/>
      <c r="HPO116" s="57"/>
      <c r="HPP116" s="58"/>
      <c r="HPQ116" s="49"/>
      <c r="HPR116" s="50"/>
      <c r="HPS116" s="49"/>
      <c r="HPT116" s="109"/>
      <c r="HPU116" s="52"/>
      <c r="HPV116" s="52"/>
      <c r="HPW116" s="55"/>
      <c r="HPX116" s="55"/>
      <c r="HPY116" s="55"/>
      <c r="HPZ116" s="51"/>
      <c r="HQA116" s="51"/>
      <c r="HQB116" s="51"/>
      <c r="HQC116" s="56"/>
      <c r="HQD116" s="57"/>
      <c r="HQE116" s="57"/>
      <c r="HQF116" s="58"/>
      <c r="HQG116" s="49"/>
      <c r="HQH116" s="50"/>
      <c r="HQI116" s="49"/>
      <c r="HQJ116" s="109"/>
      <c r="HQK116" s="52"/>
      <c r="HQL116" s="52"/>
      <c r="HQM116" s="55"/>
      <c r="HQN116" s="55"/>
      <c r="HQO116" s="55"/>
      <c r="HQP116" s="51"/>
      <c r="HQQ116" s="51"/>
      <c r="HQR116" s="51"/>
      <c r="HQS116" s="56"/>
      <c r="HQT116" s="57"/>
      <c r="HQU116" s="57"/>
      <c r="HQV116" s="58"/>
      <c r="HQW116" s="49"/>
      <c r="HQX116" s="50"/>
      <c r="HQY116" s="49"/>
      <c r="HQZ116" s="109"/>
      <c r="HRA116" s="52"/>
      <c r="HRB116" s="52"/>
      <c r="HRC116" s="55"/>
      <c r="HRD116" s="55"/>
      <c r="HRE116" s="55"/>
      <c r="HRF116" s="51"/>
      <c r="HRG116" s="51"/>
      <c r="HRH116" s="51"/>
      <c r="HRI116" s="56"/>
      <c r="HRJ116" s="57"/>
      <c r="HRK116" s="57"/>
      <c r="HRL116" s="58"/>
      <c r="HRM116" s="49"/>
      <c r="HRN116" s="50"/>
      <c r="HRO116" s="49"/>
      <c r="HRP116" s="109"/>
      <c r="HRQ116" s="52"/>
      <c r="HRR116" s="52"/>
      <c r="HRS116" s="55"/>
      <c r="HRT116" s="55"/>
      <c r="HRU116" s="55"/>
      <c r="HRV116" s="51"/>
      <c r="HRW116" s="51"/>
      <c r="HRX116" s="51"/>
      <c r="HRY116" s="56"/>
      <c r="HRZ116" s="57"/>
      <c r="HSA116" s="57"/>
      <c r="HSB116" s="58"/>
      <c r="HSC116" s="49"/>
      <c r="HSD116" s="50"/>
      <c r="HSE116" s="49"/>
      <c r="HSF116" s="109"/>
      <c r="HSG116" s="52"/>
      <c r="HSH116" s="52"/>
      <c r="HSI116" s="55"/>
      <c r="HSJ116" s="55"/>
      <c r="HSK116" s="55"/>
      <c r="HSL116" s="51"/>
      <c r="HSM116" s="51"/>
      <c r="HSN116" s="51"/>
      <c r="HSO116" s="56"/>
      <c r="HSP116" s="57"/>
      <c r="HSQ116" s="57"/>
      <c r="HSR116" s="58"/>
      <c r="HSS116" s="49"/>
      <c r="HST116" s="50"/>
      <c r="HSU116" s="49"/>
      <c r="HSV116" s="109"/>
      <c r="HSW116" s="52"/>
      <c r="HSX116" s="52"/>
      <c r="HSY116" s="55"/>
      <c r="HSZ116" s="55"/>
      <c r="HTA116" s="55"/>
      <c r="HTB116" s="51"/>
      <c r="HTC116" s="51"/>
      <c r="HTD116" s="51"/>
      <c r="HTE116" s="56"/>
      <c r="HTF116" s="57"/>
      <c r="HTG116" s="57"/>
      <c r="HTH116" s="58"/>
      <c r="HTI116" s="49"/>
      <c r="HTJ116" s="50"/>
      <c r="HTK116" s="49"/>
      <c r="HTL116" s="109"/>
      <c r="HTM116" s="52"/>
      <c r="HTN116" s="52"/>
      <c r="HTO116" s="55"/>
      <c r="HTP116" s="55"/>
      <c r="HTQ116" s="55"/>
      <c r="HTR116" s="51"/>
      <c r="HTS116" s="51"/>
      <c r="HTT116" s="51"/>
      <c r="HTU116" s="56"/>
      <c r="HTV116" s="57"/>
      <c r="HTW116" s="57"/>
      <c r="HTX116" s="58"/>
      <c r="HTY116" s="49"/>
      <c r="HTZ116" s="50"/>
      <c r="HUA116" s="49"/>
      <c r="HUB116" s="109"/>
      <c r="HUC116" s="52"/>
      <c r="HUD116" s="52"/>
      <c r="HUE116" s="55"/>
      <c r="HUF116" s="55"/>
      <c r="HUG116" s="55"/>
      <c r="HUH116" s="51"/>
      <c r="HUI116" s="51"/>
      <c r="HUJ116" s="51"/>
      <c r="HUK116" s="56"/>
      <c r="HUL116" s="57"/>
      <c r="HUM116" s="57"/>
      <c r="HUN116" s="58"/>
      <c r="HUO116" s="49"/>
      <c r="HUP116" s="50"/>
      <c r="HUQ116" s="49"/>
      <c r="HUR116" s="109"/>
      <c r="HUS116" s="52"/>
      <c r="HUT116" s="52"/>
      <c r="HUU116" s="55"/>
      <c r="HUV116" s="55"/>
      <c r="HUW116" s="55"/>
      <c r="HUX116" s="51"/>
      <c r="HUY116" s="51"/>
      <c r="HUZ116" s="51"/>
      <c r="HVA116" s="56"/>
      <c r="HVB116" s="57"/>
      <c r="HVC116" s="57"/>
      <c r="HVD116" s="58"/>
      <c r="HVE116" s="49"/>
      <c r="HVF116" s="50"/>
      <c r="HVG116" s="49"/>
      <c r="HVH116" s="109"/>
      <c r="HVI116" s="52"/>
      <c r="HVJ116" s="52"/>
      <c r="HVK116" s="55"/>
      <c r="HVL116" s="55"/>
      <c r="HVM116" s="55"/>
      <c r="HVN116" s="51"/>
      <c r="HVO116" s="51"/>
      <c r="HVP116" s="51"/>
      <c r="HVQ116" s="56"/>
      <c r="HVR116" s="57"/>
      <c r="HVS116" s="57"/>
      <c r="HVT116" s="58"/>
      <c r="HVU116" s="49"/>
      <c r="HVV116" s="50"/>
      <c r="HVW116" s="49"/>
      <c r="HVX116" s="109"/>
      <c r="HVY116" s="52"/>
      <c r="HVZ116" s="52"/>
      <c r="HWA116" s="55"/>
      <c r="HWB116" s="55"/>
      <c r="HWC116" s="55"/>
      <c r="HWD116" s="51"/>
      <c r="HWE116" s="51"/>
      <c r="HWF116" s="51"/>
      <c r="HWG116" s="56"/>
      <c r="HWH116" s="57"/>
      <c r="HWI116" s="57"/>
      <c r="HWJ116" s="58"/>
      <c r="HWK116" s="49"/>
      <c r="HWL116" s="50"/>
      <c r="HWM116" s="49"/>
      <c r="HWN116" s="109"/>
      <c r="HWO116" s="52"/>
      <c r="HWP116" s="52"/>
      <c r="HWQ116" s="55"/>
      <c r="HWR116" s="55"/>
      <c r="HWS116" s="55"/>
      <c r="HWT116" s="51"/>
      <c r="HWU116" s="51"/>
      <c r="HWV116" s="51"/>
      <c r="HWW116" s="56"/>
      <c r="HWX116" s="57"/>
      <c r="HWY116" s="57"/>
      <c r="HWZ116" s="58"/>
      <c r="HXA116" s="49"/>
      <c r="HXB116" s="50"/>
      <c r="HXC116" s="49"/>
      <c r="HXD116" s="109"/>
      <c r="HXE116" s="52"/>
      <c r="HXF116" s="52"/>
      <c r="HXG116" s="55"/>
      <c r="HXH116" s="55"/>
      <c r="HXI116" s="55"/>
      <c r="HXJ116" s="51"/>
      <c r="HXK116" s="51"/>
      <c r="HXL116" s="51"/>
      <c r="HXM116" s="56"/>
      <c r="HXN116" s="57"/>
      <c r="HXO116" s="57"/>
      <c r="HXP116" s="58"/>
      <c r="HXQ116" s="49"/>
      <c r="HXR116" s="50"/>
      <c r="HXS116" s="49"/>
      <c r="HXT116" s="109"/>
      <c r="HXU116" s="52"/>
      <c r="HXV116" s="52"/>
      <c r="HXW116" s="55"/>
      <c r="HXX116" s="55"/>
      <c r="HXY116" s="55"/>
      <c r="HXZ116" s="51"/>
      <c r="HYA116" s="51"/>
      <c r="HYB116" s="51"/>
      <c r="HYC116" s="56"/>
      <c r="HYD116" s="57"/>
      <c r="HYE116" s="57"/>
      <c r="HYF116" s="58"/>
      <c r="HYG116" s="49"/>
      <c r="HYH116" s="50"/>
      <c r="HYI116" s="49"/>
      <c r="HYJ116" s="109"/>
      <c r="HYK116" s="52"/>
      <c r="HYL116" s="52"/>
      <c r="HYM116" s="55"/>
      <c r="HYN116" s="55"/>
      <c r="HYO116" s="55"/>
      <c r="HYP116" s="51"/>
      <c r="HYQ116" s="51"/>
      <c r="HYR116" s="51"/>
      <c r="HYS116" s="56"/>
      <c r="HYT116" s="57"/>
      <c r="HYU116" s="57"/>
      <c r="HYV116" s="58"/>
      <c r="HYW116" s="49"/>
      <c r="HYX116" s="50"/>
      <c r="HYY116" s="49"/>
      <c r="HYZ116" s="109"/>
      <c r="HZA116" s="52"/>
      <c r="HZB116" s="52"/>
      <c r="HZC116" s="55"/>
      <c r="HZD116" s="55"/>
      <c r="HZE116" s="55"/>
      <c r="HZF116" s="51"/>
      <c r="HZG116" s="51"/>
      <c r="HZH116" s="51"/>
      <c r="HZI116" s="56"/>
      <c r="HZJ116" s="57"/>
      <c r="HZK116" s="57"/>
      <c r="HZL116" s="58"/>
      <c r="HZM116" s="49"/>
      <c r="HZN116" s="50"/>
      <c r="HZO116" s="49"/>
      <c r="HZP116" s="109"/>
      <c r="HZQ116" s="52"/>
      <c r="HZR116" s="52"/>
      <c r="HZS116" s="55"/>
      <c r="HZT116" s="55"/>
      <c r="HZU116" s="55"/>
      <c r="HZV116" s="51"/>
      <c r="HZW116" s="51"/>
      <c r="HZX116" s="51"/>
      <c r="HZY116" s="56"/>
      <c r="HZZ116" s="57"/>
      <c r="IAA116" s="57"/>
      <c r="IAB116" s="58"/>
      <c r="IAC116" s="49"/>
      <c r="IAD116" s="50"/>
      <c r="IAE116" s="49"/>
      <c r="IAF116" s="109"/>
      <c r="IAG116" s="52"/>
      <c r="IAH116" s="52"/>
      <c r="IAI116" s="55"/>
      <c r="IAJ116" s="55"/>
      <c r="IAK116" s="55"/>
      <c r="IAL116" s="51"/>
      <c r="IAM116" s="51"/>
      <c r="IAN116" s="51"/>
      <c r="IAO116" s="56"/>
      <c r="IAP116" s="57"/>
      <c r="IAQ116" s="57"/>
      <c r="IAR116" s="58"/>
      <c r="IAS116" s="49"/>
      <c r="IAT116" s="50"/>
      <c r="IAU116" s="49"/>
      <c r="IAV116" s="109"/>
      <c r="IAW116" s="52"/>
      <c r="IAX116" s="52"/>
      <c r="IAY116" s="55"/>
      <c r="IAZ116" s="55"/>
      <c r="IBA116" s="55"/>
      <c r="IBB116" s="51"/>
      <c r="IBC116" s="51"/>
      <c r="IBD116" s="51"/>
      <c r="IBE116" s="56"/>
      <c r="IBF116" s="57"/>
      <c r="IBG116" s="57"/>
      <c r="IBH116" s="58"/>
      <c r="IBI116" s="49"/>
      <c r="IBJ116" s="50"/>
      <c r="IBK116" s="49"/>
      <c r="IBL116" s="109"/>
      <c r="IBM116" s="52"/>
      <c r="IBN116" s="52"/>
      <c r="IBO116" s="55"/>
      <c r="IBP116" s="55"/>
      <c r="IBQ116" s="55"/>
      <c r="IBR116" s="51"/>
      <c r="IBS116" s="51"/>
      <c r="IBT116" s="51"/>
      <c r="IBU116" s="56"/>
      <c r="IBV116" s="57"/>
      <c r="IBW116" s="57"/>
      <c r="IBX116" s="58"/>
      <c r="IBY116" s="49"/>
      <c r="IBZ116" s="50"/>
      <c r="ICA116" s="49"/>
      <c r="ICB116" s="109"/>
      <c r="ICC116" s="52"/>
      <c r="ICD116" s="52"/>
      <c r="ICE116" s="55"/>
      <c r="ICF116" s="55"/>
      <c r="ICG116" s="55"/>
      <c r="ICH116" s="51"/>
      <c r="ICI116" s="51"/>
      <c r="ICJ116" s="51"/>
      <c r="ICK116" s="56"/>
      <c r="ICL116" s="57"/>
      <c r="ICM116" s="57"/>
      <c r="ICN116" s="58"/>
      <c r="ICO116" s="49"/>
      <c r="ICP116" s="50"/>
      <c r="ICQ116" s="49"/>
      <c r="ICR116" s="109"/>
      <c r="ICS116" s="52"/>
      <c r="ICT116" s="52"/>
      <c r="ICU116" s="55"/>
      <c r="ICV116" s="55"/>
      <c r="ICW116" s="55"/>
      <c r="ICX116" s="51"/>
      <c r="ICY116" s="51"/>
      <c r="ICZ116" s="51"/>
      <c r="IDA116" s="56"/>
      <c r="IDB116" s="57"/>
      <c r="IDC116" s="57"/>
      <c r="IDD116" s="58"/>
      <c r="IDE116" s="49"/>
      <c r="IDF116" s="50"/>
      <c r="IDG116" s="49"/>
      <c r="IDH116" s="109"/>
      <c r="IDI116" s="52"/>
      <c r="IDJ116" s="52"/>
      <c r="IDK116" s="55"/>
      <c r="IDL116" s="55"/>
      <c r="IDM116" s="55"/>
      <c r="IDN116" s="51"/>
      <c r="IDO116" s="51"/>
      <c r="IDP116" s="51"/>
      <c r="IDQ116" s="56"/>
      <c r="IDR116" s="57"/>
      <c r="IDS116" s="57"/>
      <c r="IDT116" s="58"/>
      <c r="IDU116" s="49"/>
      <c r="IDV116" s="50"/>
      <c r="IDW116" s="49"/>
      <c r="IDX116" s="109"/>
      <c r="IDY116" s="52"/>
      <c r="IDZ116" s="52"/>
      <c r="IEA116" s="55"/>
      <c r="IEB116" s="55"/>
      <c r="IEC116" s="55"/>
      <c r="IED116" s="51"/>
      <c r="IEE116" s="51"/>
      <c r="IEF116" s="51"/>
      <c r="IEG116" s="56"/>
      <c r="IEH116" s="57"/>
      <c r="IEI116" s="57"/>
      <c r="IEJ116" s="58"/>
      <c r="IEK116" s="49"/>
      <c r="IEL116" s="50"/>
      <c r="IEM116" s="49"/>
      <c r="IEN116" s="109"/>
      <c r="IEO116" s="52"/>
      <c r="IEP116" s="52"/>
      <c r="IEQ116" s="55"/>
      <c r="IER116" s="55"/>
      <c r="IES116" s="55"/>
      <c r="IET116" s="51"/>
      <c r="IEU116" s="51"/>
      <c r="IEV116" s="51"/>
      <c r="IEW116" s="56"/>
      <c r="IEX116" s="57"/>
      <c r="IEY116" s="57"/>
      <c r="IEZ116" s="58"/>
      <c r="IFA116" s="49"/>
      <c r="IFB116" s="50"/>
      <c r="IFC116" s="49"/>
      <c r="IFD116" s="109"/>
      <c r="IFE116" s="52"/>
      <c r="IFF116" s="52"/>
      <c r="IFG116" s="55"/>
      <c r="IFH116" s="55"/>
      <c r="IFI116" s="55"/>
      <c r="IFJ116" s="51"/>
      <c r="IFK116" s="51"/>
      <c r="IFL116" s="51"/>
      <c r="IFM116" s="56"/>
      <c r="IFN116" s="57"/>
      <c r="IFO116" s="57"/>
      <c r="IFP116" s="58"/>
      <c r="IFQ116" s="49"/>
      <c r="IFR116" s="50"/>
      <c r="IFS116" s="49"/>
      <c r="IFT116" s="109"/>
      <c r="IFU116" s="52"/>
      <c r="IFV116" s="52"/>
      <c r="IFW116" s="55"/>
      <c r="IFX116" s="55"/>
      <c r="IFY116" s="55"/>
      <c r="IFZ116" s="51"/>
      <c r="IGA116" s="51"/>
      <c r="IGB116" s="51"/>
      <c r="IGC116" s="56"/>
      <c r="IGD116" s="57"/>
      <c r="IGE116" s="57"/>
      <c r="IGF116" s="58"/>
      <c r="IGG116" s="49"/>
      <c r="IGH116" s="50"/>
      <c r="IGI116" s="49"/>
      <c r="IGJ116" s="109"/>
      <c r="IGK116" s="52"/>
      <c r="IGL116" s="52"/>
      <c r="IGM116" s="55"/>
      <c r="IGN116" s="55"/>
      <c r="IGO116" s="55"/>
      <c r="IGP116" s="51"/>
      <c r="IGQ116" s="51"/>
      <c r="IGR116" s="51"/>
      <c r="IGS116" s="56"/>
      <c r="IGT116" s="57"/>
      <c r="IGU116" s="57"/>
      <c r="IGV116" s="58"/>
      <c r="IGW116" s="49"/>
      <c r="IGX116" s="50"/>
      <c r="IGY116" s="49"/>
      <c r="IGZ116" s="109"/>
      <c r="IHA116" s="52"/>
      <c r="IHB116" s="52"/>
      <c r="IHC116" s="55"/>
      <c r="IHD116" s="55"/>
      <c r="IHE116" s="55"/>
      <c r="IHF116" s="51"/>
      <c r="IHG116" s="51"/>
      <c r="IHH116" s="51"/>
      <c r="IHI116" s="56"/>
      <c r="IHJ116" s="57"/>
      <c r="IHK116" s="57"/>
      <c r="IHL116" s="58"/>
      <c r="IHM116" s="49"/>
      <c r="IHN116" s="50"/>
      <c r="IHO116" s="49"/>
      <c r="IHP116" s="109"/>
      <c r="IHQ116" s="52"/>
      <c r="IHR116" s="52"/>
      <c r="IHS116" s="55"/>
      <c r="IHT116" s="55"/>
      <c r="IHU116" s="55"/>
      <c r="IHV116" s="51"/>
      <c r="IHW116" s="51"/>
      <c r="IHX116" s="51"/>
      <c r="IHY116" s="56"/>
      <c r="IHZ116" s="57"/>
      <c r="IIA116" s="57"/>
      <c r="IIB116" s="58"/>
      <c r="IIC116" s="49"/>
      <c r="IID116" s="50"/>
      <c r="IIE116" s="49"/>
      <c r="IIF116" s="109"/>
      <c r="IIG116" s="52"/>
      <c r="IIH116" s="52"/>
      <c r="III116" s="55"/>
      <c r="IIJ116" s="55"/>
      <c r="IIK116" s="55"/>
      <c r="IIL116" s="51"/>
      <c r="IIM116" s="51"/>
      <c r="IIN116" s="51"/>
      <c r="IIO116" s="56"/>
      <c r="IIP116" s="57"/>
      <c r="IIQ116" s="57"/>
      <c r="IIR116" s="58"/>
      <c r="IIS116" s="49"/>
      <c r="IIT116" s="50"/>
      <c r="IIU116" s="49"/>
      <c r="IIV116" s="109"/>
      <c r="IIW116" s="52"/>
      <c r="IIX116" s="52"/>
      <c r="IIY116" s="55"/>
      <c r="IIZ116" s="55"/>
      <c r="IJA116" s="55"/>
      <c r="IJB116" s="51"/>
      <c r="IJC116" s="51"/>
      <c r="IJD116" s="51"/>
      <c r="IJE116" s="56"/>
      <c r="IJF116" s="57"/>
      <c r="IJG116" s="57"/>
      <c r="IJH116" s="58"/>
      <c r="IJI116" s="49"/>
      <c r="IJJ116" s="50"/>
      <c r="IJK116" s="49"/>
      <c r="IJL116" s="109"/>
      <c r="IJM116" s="52"/>
      <c r="IJN116" s="52"/>
      <c r="IJO116" s="55"/>
      <c r="IJP116" s="55"/>
      <c r="IJQ116" s="55"/>
      <c r="IJR116" s="51"/>
      <c r="IJS116" s="51"/>
      <c r="IJT116" s="51"/>
      <c r="IJU116" s="56"/>
      <c r="IJV116" s="57"/>
      <c r="IJW116" s="57"/>
      <c r="IJX116" s="58"/>
      <c r="IJY116" s="49"/>
      <c r="IJZ116" s="50"/>
      <c r="IKA116" s="49"/>
      <c r="IKB116" s="109"/>
      <c r="IKC116" s="52"/>
      <c r="IKD116" s="52"/>
      <c r="IKE116" s="55"/>
      <c r="IKF116" s="55"/>
      <c r="IKG116" s="55"/>
      <c r="IKH116" s="51"/>
      <c r="IKI116" s="51"/>
      <c r="IKJ116" s="51"/>
      <c r="IKK116" s="56"/>
      <c r="IKL116" s="57"/>
      <c r="IKM116" s="57"/>
      <c r="IKN116" s="58"/>
      <c r="IKO116" s="49"/>
      <c r="IKP116" s="50"/>
      <c r="IKQ116" s="49"/>
      <c r="IKR116" s="109"/>
      <c r="IKS116" s="52"/>
      <c r="IKT116" s="52"/>
      <c r="IKU116" s="55"/>
      <c r="IKV116" s="55"/>
      <c r="IKW116" s="55"/>
      <c r="IKX116" s="51"/>
      <c r="IKY116" s="51"/>
      <c r="IKZ116" s="51"/>
      <c r="ILA116" s="56"/>
      <c r="ILB116" s="57"/>
      <c r="ILC116" s="57"/>
      <c r="ILD116" s="58"/>
      <c r="ILE116" s="49"/>
      <c r="ILF116" s="50"/>
      <c r="ILG116" s="49"/>
      <c r="ILH116" s="109"/>
      <c r="ILI116" s="52"/>
      <c r="ILJ116" s="52"/>
      <c r="ILK116" s="55"/>
      <c r="ILL116" s="55"/>
      <c r="ILM116" s="55"/>
      <c r="ILN116" s="51"/>
      <c r="ILO116" s="51"/>
      <c r="ILP116" s="51"/>
      <c r="ILQ116" s="56"/>
      <c r="ILR116" s="57"/>
      <c r="ILS116" s="57"/>
      <c r="ILT116" s="58"/>
      <c r="ILU116" s="49"/>
      <c r="ILV116" s="50"/>
      <c r="ILW116" s="49"/>
      <c r="ILX116" s="109"/>
      <c r="ILY116" s="52"/>
      <c r="ILZ116" s="52"/>
      <c r="IMA116" s="55"/>
      <c r="IMB116" s="55"/>
      <c r="IMC116" s="55"/>
      <c r="IMD116" s="51"/>
      <c r="IME116" s="51"/>
      <c r="IMF116" s="51"/>
      <c r="IMG116" s="56"/>
      <c r="IMH116" s="57"/>
      <c r="IMI116" s="57"/>
      <c r="IMJ116" s="58"/>
      <c r="IMK116" s="49"/>
      <c r="IML116" s="50"/>
      <c r="IMM116" s="49"/>
      <c r="IMN116" s="109"/>
      <c r="IMO116" s="52"/>
      <c r="IMP116" s="52"/>
      <c r="IMQ116" s="55"/>
      <c r="IMR116" s="55"/>
      <c r="IMS116" s="55"/>
      <c r="IMT116" s="51"/>
      <c r="IMU116" s="51"/>
      <c r="IMV116" s="51"/>
      <c r="IMW116" s="56"/>
      <c r="IMX116" s="57"/>
      <c r="IMY116" s="57"/>
      <c r="IMZ116" s="58"/>
      <c r="INA116" s="49"/>
      <c r="INB116" s="50"/>
      <c r="INC116" s="49"/>
      <c r="IND116" s="109"/>
      <c r="INE116" s="52"/>
      <c r="INF116" s="52"/>
      <c r="ING116" s="55"/>
      <c r="INH116" s="55"/>
      <c r="INI116" s="55"/>
      <c r="INJ116" s="51"/>
      <c r="INK116" s="51"/>
      <c r="INL116" s="51"/>
      <c r="INM116" s="56"/>
      <c r="INN116" s="57"/>
      <c r="INO116" s="57"/>
      <c r="INP116" s="58"/>
      <c r="INQ116" s="49"/>
      <c r="INR116" s="50"/>
      <c r="INS116" s="49"/>
      <c r="INT116" s="109"/>
      <c r="INU116" s="52"/>
      <c r="INV116" s="52"/>
      <c r="INW116" s="55"/>
      <c r="INX116" s="55"/>
      <c r="INY116" s="55"/>
      <c r="INZ116" s="51"/>
      <c r="IOA116" s="51"/>
      <c r="IOB116" s="51"/>
      <c r="IOC116" s="56"/>
      <c r="IOD116" s="57"/>
      <c r="IOE116" s="57"/>
      <c r="IOF116" s="58"/>
      <c r="IOG116" s="49"/>
      <c r="IOH116" s="50"/>
      <c r="IOI116" s="49"/>
      <c r="IOJ116" s="109"/>
      <c r="IOK116" s="52"/>
      <c r="IOL116" s="52"/>
      <c r="IOM116" s="55"/>
      <c r="ION116" s="55"/>
      <c r="IOO116" s="55"/>
      <c r="IOP116" s="51"/>
      <c r="IOQ116" s="51"/>
      <c r="IOR116" s="51"/>
      <c r="IOS116" s="56"/>
      <c r="IOT116" s="57"/>
      <c r="IOU116" s="57"/>
      <c r="IOV116" s="58"/>
      <c r="IOW116" s="49"/>
      <c r="IOX116" s="50"/>
      <c r="IOY116" s="49"/>
      <c r="IOZ116" s="109"/>
      <c r="IPA116" s="52"/>
      <c r="IPB116" s="52"/>
      <c r="IPC116" s="55"/>
      <c r="IPD116" s="55"/>
      <c r="IPE116" s="55"/>
      <c r="IPF116" s="51"/>
      <c r="IPG116" s="51"/>
      <c r="IPH116" s="51"/>
      <c r="IPI116" s="56"/>
      <c r="IPJ116" s="57"/>
      <c r="IPK116" s="57"/>
      <c r="IPL116" s="58"/>
      <c r="IPM116" s="49"/>
      <c r="IPN116" s="50"/>
      <c r="IPO116" s="49"/>
      <c r="IPP116" s="109"/>
      <c r="IPQ116" s="52"/>
      <c r="IPR116" s="52"/>
      <c r="IPS116" s="55"/>
      <c r="IPT116" s="55"/>
      <c r="IPU116" s="55"/>
      <c r="IPV116" s="51"/>
      <c r="IPW116" s="51"/>
      <c r="IPX116" s="51"/>
      <c r="IPY116" s="56"/>
      <c r="IPZ116" s="57"/>
      <c r="IQA116" s="57"/>
      <c r="IQB116" s="58"/>
      <c r="IQC116" s="49"/>
      <c r="IQD116" s="50"/>
      <c r="IQE116" s="49"/>
      <c r="IQF116" s="109"/>
      <c r="IQG116" s="52"/>
      <c r="IQH116" s="52"/>
      <c r="IQI116" s="55"/>
      <c r="IQJ116" s="55"/>
      <c r="IQK116" s="55"/>
      <c r="IQL116" s="51"/>
      <c r="IQM116" s="51"/>
      <c r="IQN116" s="51"/>
      <c r="IQO116" s="56"/>
      <c r="IQP116" s="57"/>
      <c r="IQQ116" s="57"/>
      <c r="IQR116" s="58"/>
      <c r="IQS116" s="49"/>
      <c r="IQT116" s="50"/>
      <c r="IQU116" s="49"/>
      <c r="IQV116" s="109"/>
      <c r="IQW116" s="52"/>
      <c r="IQX116" s="52"/>
      <c r="IQY116" s="55"/>
      <c r="IQZ116" s="55"/>
      <c r="IRA116" s="55"/>
      <c r="IRB116" s="51"/>
      <c r="IRC116" s="51"/>
      <c r="IRD116" s="51"/>
      <c r="IRE116" s="56"/>
      <c r="IRF116" s="57"/>
      <c r="IRG116" s="57"/>
      <c r="IRH116" s="58"/>
      <c r="IRI116" s="49"/>
      <c r="IRJ116" s="50"/>
      <c r="IRK116" s="49"/>
      <c r="IRL116" s="109"/>
      <c r="IRM116" s="52"/>
      <c r="IRN116" s="52"/>
      <c r="IRO116" s="55"/>
      <c r="IRP116" s="55"/>
      <c r="IRQ116" s="55"/>
      <c r="IRR116" s="51"/>
      <c r="IRS116" s="51"/>
      <c r="IRT116" s="51"/>
      <c r="IRU116" s="56"/>
      <c r="IRV116" s="57"/>
      <c r="IRW116" s="57"/>
      <c r="IRX116" s="58"/>
      <c r="IRY116" s="49"/>
      <c r="IRZ116" s="50"/>
      <c r="ISA116" s="49"/>
      <c r="ISB116" s="109"/>
      <c r="ISC116" s="52"/>
      <c r="ISD116" s="52"/>
      <c r="ISE116" s="55"/>
      <c r="ISF116" s="55"/>
      <c r="ISG116" s="55"/>
      <c r="ISH116" s="51"/>
      <c r="ISI116" s="51"/>
      <c r="ISJ116" s="51"/>
      <c r="ISK116" s="56"/>
      <c r="ISL116" s="57"/>
      <c r="ISM116" s="57"/>
      <c r="ISN116" s="58"/>
      <c r="ISO116" s="49"/>
      <c r="ISP116" s="50"/>
      <c r="ISQ116" s="49"/>
      <c r="ISR116" s="109"/>
      <c r="ISS116" s="52"/>
      <c r="IST116" s="52"/>
      <c r="ISU116" s="55"/>
      <c r="ISV116" s="55"/>
      <c r="ISW116" s="55"/>
      <c r="ISX116" s="51"/>
      <c r="ISY116" s="51"/>
      <c r="ISZ116" s="51"/>
      <c r="ITA116" s="56"/>
      <c r="ITB116" s="57"/>
      <c r="ITC116" s="57"/>
      <c r="ITD116" s="58"/>
      <c r="ITE116" s="49"/>
      <c r="ITF116" s="50"/>
      <c r="ITG116" s="49"/>
      <c r="ITH116" s="109"/>
      <c r="ITI116" s="52"/>
      <c r="ITJ116" s="52"/>
      <c r="ITK116" s="55"/>
      <c r="ITL116" s="55"/>
      <c r="ITM116" s="55"/>
      <c r="ITN116" s="51"/>
      <c r="ITO116" s="51"/>
      <c r="ITP116" s="51"/>
      <c r="ITQ116" s="56"/>
      <c r="ITR116" s="57"/>
      <c r="ITS116" s="57"/>
      <c r="ITT116" s="58"/>
      <c r="ITU116" s="49"/>
      <c r="ITV116" s="50"/>
      <c r="ITW116" s="49"/>
      <c r="ITX116" s="109"/>
      <c r="ITY116" s="52"/>
      <c r="ITZ116" s="52"/>
      <c r="IUA116" s="55"/>
      <c r="IUB116" s="55"/>
      <c r="IUC116" s="55"/>
      <c r="IUD116" s="51"/>
      <c r="IUE116" s="51"/>
      <c r="IUF116" s="51"/>
      <c r="IUG116" s="56"/>
      <c r="IUH116" s="57"/>
      <c r="IUI116" s="57"/>
      <c r="IUJ116" s="58"/>
      <c r="IUK116" s="49"/>
      <c r="IUL116" s="50"/>
      <c r="IUM116" s="49"/>
      <c r="IUN116" s="109"/>
      <c r="IUO116" s="52"/>
      <c r="IUP116" s="52"/>
      <c r="IUQ116" s="55"/>
      <c r="IUR116" s="55"/>
      <c r="IUS116" s="55"/>
      <c r="IUT116" s="51"/>
      <c r="IUU116" s="51"/>
      <c r="IUV116" s="51"/>
      <c r="IUW116" s="56"/>
      <c r="IUX116" s="57"/>
      <c r="IUY116" s="57"/>
      <c r="IUZ116" s="58"/>
      <c r="IVA116" s="49"/>
      <c r="IVB116" s="50"/>
      <c r="IVC116" s="49"/>
      <c r="IVD116" s="109"/>
      <c r="IVE116" s="52"/>
      <c r="IVF116" s="52"/>
      <c r="IVG116" s="55"/>
      <c r="IVH116" s="55"/>
      <c r="IVI116" s="55"/>
      <c r="IVJ116" s="51"/>
      <c r="IVK116" s="51"/>
      <c r="IVL116" s="51"/>
      <c r="IVM116" s="56"/>
      <c r="IVN116" s="57"/>
      <c r="IVO116" s="57"/>
      <c r="IVP116" s="58"/>
      <c r="IVQ116" s="49"/>
      <c r="IVR116" s="50"/>
      <c r="IVS116" s="49"/>
      <c r="IVT116" s="109"/>
      <c r="IVU116" s="52"/>
      <c r="IVV116" s="52"/>
      <c r="IVW116" s="55"/>
      <c r="IVX116" s="55"/>
      <c r="IVY116" s="55"/>
      <c r="IVZ116" s="51"/>
      <c r="IWA116" s="51"/>
      <c r="IWB116" s="51"/>
      <c r="IWC116" s="56"/>
      <c r="IWD116" s="57"/>
      <c r="IWE116" s="57"/>
      <c r="IWF116" s="58"/>
      <c r="IWG116" s="49"/>
      <c r="IWH116" s="50"/>
      <c r="IWI116" s="49"/>
      <c r="IWJ116" s="109"/>
      <c r="IWK116" s="52"/>
      <c r="IWL116" s="52"/>
      <c r="IWM116" s="55"/>
      <c r="IWN116" s="55"/>
      <c r="IWO116" s="55"/>
      <c r="IWP116" s="51"/>
      <c r="IWQ116" s="51"/>
      <c r="IWR116" s="51"/>
      <c r="IWS116" s="56"/>
      <c r="IWT116" s="57"/>
      <c r="IWU116" s="57"/>
      <c r="IWV116" s="58"/>
      <c r="IWW116" s="49"/>
      <c r="IWX116" s="50"/>
      <c r="IWY116" s="49"/>
      <c r="IWZ116" s="109"/>
      <c r="IXA116" s="52"/>
      <c r="IXB116" s="52"/>
      <c r="IXC116" s="55"/>
      <c r="IXD116" s="55"/>
      <c r="IXE116" s="55"/>
      <c r="IXF116" s="51"/>
      <c r="IXG116" s="51"/>
      <c r="IXH116" s="51"/>
      <c r="IXI116" s="56"/>
      <c r="IXJ116" s="57"/>
      <c r="IXK116" s="57"/>
      <c r="IXL116" s="58"/>
      <c r="IXM116" s="49"/>
      <c r="IXN116" s="50"/>
      <c r="IXO116" s="49"/>
      <c r="IXP116" s="109"/>
      <c r="IXQ116" s="52"/>
      <c r="IXR116" s="52"/>
      <c r="IXS116" s="55"/>
      <c r="IXT116" s="55"/>
      <c r="IXU116" s="55"/>
      <c r="IXV116" s="51"/>
      <c r="IXW116" s="51"/>
      <c r="IXX116" s="51"/>
      <c r="IXY116" s="56"/>
      <c r="IXZ116" s="57"/>
      <c r="IYA116" s="57"/>
      <c r="IYB116" s="58"/>
      <c r="IYC116" s="49"/>
      <c r="IYD116" s="50"/>
      <c r="IYE116" s="49"/>
      <c r="IYF116" s="109"/>
      <c r="IYG116" s="52"/>
      <c r="IYH116" s="52"/>
      <c r="IYI116" s="55"/>
      <c r="IYJ116" s="55"/>
      <c r="IYK116" s="55"/>
      <c r="IYL116" s="51"/>
      <c r="IYM116" s="51"/>
      <c r="IYN116" s="51"/>
      <c r="IYO116" s="56"/>
      <c r="IYP116" s="57"/>
      <c r="IYQ116" s="57"/>
      <c r="IYR116" s="58"/>
      <c r="IYS116" s="49"/>
      <c r="IYT116" s="50"/>
      <c r="IYU116" s="49"/>
      <c r="IYV116" s="109"/>
      <c r="IYW116" s="52"/>
      <c r="IYX116" s="52"/>
      <c r="IYY116" s="55"/>
      <c r="IYZ116" s="55"/>
      <c r="IZA116" s="55"/>
      <c r="IZB116" s="51"/>
      <c r="IZC116" s="51"/>
      <c r="IZD116" s="51"/>
      <c r="IZE116" s="56"/>
      <c r="IZF116" s="57"/>
      <c r="IZG116" s="57"/>
      <c r="IZH116" s="58"/>
      <c r="IZI116" s="49"/>
      <c r="IZJ116" s="50"/>
      <c r="IZK116" s="49"/>
      <c r="IZL116" s="109"/>
      <c r="IZM116" s="52"/>
      <c r="IZN116" s="52"/>
      <c r="IZO116" s="55"/>
      <c r="IZP116" s="55"/>
      <c r="IZQ116" s="55"/>
      <c r="IZR116" s="51"/>
      <c r="IZS116" s="51"/>
      <c r="IZT116" s="51"/>
      <c r="IZU116" s="56"/>
      <c r="IZV116" s="57"/>
      <c r="IZW116" s="57"/>
      <c r="IZX116" s="58"/>
      <c r="IZY116" s="49"/>
      <c r="IZZ116" s="50"/>
      <c r="JAA116" s="49"/>
      <c r="JAB116" s="109"/>
      <c r="JAC116" s="52"/>
      <c r="JAD116" s="52"/>
      <c r="JAE116" s="55"/>
      <c r="JAF116" s="55"/>
      <c r="JAG116" s="55"/>
      <c r="JAH116" s="51"/>
      <c r="JAI116" s="51"/>
      <c r="JAJ116" s="51"/>
      <c r="JAK116" s="56"/>
      <c r="JAL116" s="57"/>
      <c r="JAM116" s="57"/>
      <c r="JAN116" s="58"/>
      <c r="JAO116" s="49"/>
      <c r="JAP116" s="50"/>
      <c r="JAQ116" s="49"/>
      <c r="JAR116" s="109"/>
      <c r="JAS116" s="52"/>
      <c r="JAT116" s="52"/>
      <c r="JAU116" s="55"/>
      <c r="JAV116" s="55"/>
      <c r="JAW116" s="55"/>
      <c r="JAX116" s="51"/>
      <c r="JAY116" s="51"/>
      <c r="JAZ116" s="51"/>
      <c r="JBA116" s="56"/>
      <c r="JBB116" s="57"/>
      <c r="JBC116" s="57"/>
      <c r="JBD116" s="58"/>
      <c r="JBE116" s="49"/>
      <c r="JBF116" s="50"/>
      <c r="JBG116" s="49"/>
      <c r="JBH116" s="109"/>
      <c r="JBI116" s="52"/>
      <c r="JBJ116" s="52"/>
      <c r="JBK116" s="55"/>
      <c r="JBL116" s="55"/>
      <c r="JBM116" s="55"/>
      <c r="JBN116" s="51"/>
      <c r="JBO116" s="51"/>
      <c r="JBP116" s="51"/>
      <c r="JBQ116" s="56"/>
      <c r="JBR116" s="57"/>
      <c r="JBS116" s="57"/>
      <c r="JBT116" s="58"/>
      <c r="JBU116" s="49"/>
      <c r="JBV116" s="50"/>
      <c r="JBW116" s="49"/>
      <c r="JBX116" s="109"/>
      <c r="JBY116" s="52"/>
      <c r="JBZ116" s="52"/>
      <c r="JCA116" s="55"/>
      <c r="JCB116" s="55"/>
      <c r="JCC116" s="55"/>
      <c r="JCD116" s="51"/>
      <c r="JCE116" s="51"/>
      <c r="JCF116" s="51"/>
      <c r="JCG116" s="56"/>
      <c r="JCH116" s="57"/>
      <c r="JCI116" s="57"/>
      <c r="JCJ116" s="58"/>
      <c r="JCK116" s="49"/>
      <c r="JCL116" s="50"/>
      <c r="JCM116" s="49"/>
      <c r="JCN116" s="109"/>
      <c r="JCO116" s="52"/>
      <c r="JCP116" s="52"/>
      <c r="JCQ116" s="55"/>
      <c r="JCR116" s="55"/>
      <c r="JCS116" s="55"/>
      <c r="JCT116" s="51"/>
      <c r="JCU116" s="51"/>
      <c r="JCV116" s="51"/>
      <c r="JCW116" s="56"/>
      <c r="JCX116" s="57"/>
      <c r="JCY116" s="57"/>
      <c r="JCZ116" s="58"/>
      <c r="JDA116" s="49"/>
      <c r="JDB116" s="50"/>
      <c r="JDC116" s="49"/>
      <c r="JDD116" s="109"/>
      <c r="JDE116" s="52"/>
      <c r="JDF116" s="52"/>
      <c r="JDG116" s="55"/>
      <c r="JDH116" s="55"/>
      <c r="JDI116" s="55"/>
      <c r="JDJ116" s="51"/>
      <c r="JDK116" s="51"/>
      <c r="JDL116" s="51"/>
      <c r="JDM116" s="56"/>
      <c r="JDN116" s="57"/>
      <c r="JDO116" s="57"/>
      <c r="JDP116" s="58"/>
      <c r="JDQ116" s="49"/>
      <c r="JDR116" s="50"/>
      <c r="JDS116" s="49"/>
      <c r="JDT116" s="109"/>
      <c r="JDU116" s="52"/>
      <c r="JDV116" s="52"/>
      <c r="JDW116" s="55"/>
      <c r="JDX116" s="55"/>
      <c r="JDY116" s="55"/>
      <c r="JDZ116" s="51"/>
      <c r="JEA116" s="51"/>
      <c r="JEB116" s="51"/>
      <c r="JEC116" s="56"/>
      <c r="JED116" s="57"/>
      <c r="JEE116" s="57"/>
      <c r="JEF116" s="58"/>
      <c r="JEG116" s="49"/>
      <c r="JEH116" s="50"/>
      <c r="JEI116" s="49"/>
      <c r="JEJ116" s="109"/>
      <c r="JEK116" s="52"/>
      <c r="JEL116" s="52"/>
      <c r="JEM116" s="55"/>
      <c r="JEN116" s="55"/>
      <c r="JEO116" s="55"/>
      <c r="JEP116" s="51"/>
      <c r="JEQ116" s="51"/>
      <c r="JER116" s="51"/>
      <c r="JES116" s="56"/>
      <c r="JET116" s="57"/>
      <c r="JEU116" s="57"/>
      <c r="JEV116" s="58"/>
      <c r="JEW116" s="49"/>
      <c r="JEX116" s="50"/>
      <c r="JEY116" s="49"/>
      <c r="JEZ116" s="109"/>
      <c r="JFA116" s="52"/>
      <c r="JFB116" s="52"/>
      <c r="JFC116" s="55"/>
      <c r="JFD116" s="55"/>
      <c r="JFE116" s="55"/>
      <c r="JFF116" s="51"/>
      <c r="JFG116" s="51"/>
      <c r="JFH116" s="51"/>
      <c r="JFI116" s="56"/>
      <c r="JFJ116" s="57"/>
      <c r="JFK116" s="57"/>
      <c r="JFL116" s="58"/>
      <c r="JFM116" s="49"/>
      <c r="JFN116" s="50"/>
      <c r="JFO116" s="49"/>
      <c r="JFP116" s="109"/>
      <c r="JFQ116" s="52"/>
      <c r="JFR116" s="52"/>
      <c r="JFS116" s="55"/>
      <c r="JFT116" s="55"/>
      <c r="JFU116" s="55"/>
      <c r="JFV116" s="51"/>
      <c r="JFW116" s="51"/>
      <c r="JFX116" s="51"/>
      <c r="JFY116" s="56"/>
      <c r="JFZ116" s="57"/>
      <c r="JGA116" s="57"/>
      <c r="JGB116" s="58"/>
      <c r="JGC116" s="49"/>
      <c r="JGD116" s="50"/>
      <c r="JGE116" s="49"/>
      <c r="JGF116" s="109"/>
      <c r="JGG116" s="52"/>
      <c r="JGH116" s="52"/>
      <c r="JGI116" s="55"/>
      <c r="JGJ116" s="55"/>
      <c r="JGK116" s="55"/>
      <c r="JGL116" s="51"/>
      <c r="JGM116" s="51"/>
      <c r="JGN116" s="51"/>
      <c r="JGO116" s="56"/>
      <c r="JGP116" s="57"/>
      <c r="JGQ116" s="57"/>
      <c r="JGR116" s="58"/>
      <c r="JGS116" s="49"/>
      <c r="JGT116" s="50"/>
      <c r="JGU116" s="49"/>
      <c r="JGV116" s="109"/>
      <c r="JGW116" s="52"/>
      <c r="JGX116" s="52"/>
      <c r="JGY116" s="55"/>
      <c r="JGZ116" s="55"/>
      <c r="JHA116" s="55"/>
      <c r="JHB116" s="51"/>
      <c r="JHC116" s="51"/>
      <c r="JHD116" s="51"/>
      <c r="JHE116" s="56"/>
      <c r="JHF116" s="57"/>
      <c r="JHG116" s="57"/>
      <c r="JHH116" s="58"/>
      <c r="JHI116" s="49"/>
      <c r="JHJ116" s="50"/>
      <c r="JHK116" s="49"/>
      <c r="JHL116" s="109"/>
      <c r="JHM116" s="52"/>
      <c r="JHN116" s="52"/>
      <c r="JHO116" s="55"/>
      <c r="JHP116" s="55"/>
      <c r="JHQ116" s="55"/>
      <c r="JHR116" s="51"/>
      <c r="JHS116" s="51"/>
      <c r="JHT116" s="51"/>
      <c r="JHU116" s="56"/>
      <c r="JHV116" s="57"/>
      <c r="JHW116" s="57"/>
      <c r="JHX116" s="58"/>
      <c r="JHY116" s="49"/>
      <c r="JHZ116" s="50"/>
      <c r="JIA116" s="49"/>
      <c r="JIB116" s="109"/>
      <c r="JIC116" s="52"/>
      <c r="JID116" s="52"/>
      <c r="JIE116" s="55"/>
      <c r="JIF116" s="55"/>
      <c r="JIG116" s="55"/>
      <c r="JIH116" s="51"/>
      <c r="JII116" s="51"/>
      <c r="JIJ116" s="51"/>
      <c r="JIK116" s="56"/>
      <c r="JIL116" s="57"/>
      <c r="JIM116" s="57"/>
      <c r="JIN116" s="58"/>
      <c r="JIO116" s="49"/>
      <c r="JIP116" s="50"/>
      <c r="JIQ116" s="49"/>
      <c r="JIR116" s="109"/>
      <c r="JIS116" s="52"/>
      <c r="JIT116" s="52"/>
      <c r="JIU116" s="55"/>
      <c r="JIV116" s="55"/>
      <c r="JIW116" s="55"/>
      <c r="JIX116" s="51"/>
      <c r="JIY116" s="51"/>
      <c r="JIZ116" s="51"/>
      <c r="JJA116" s="56"/>
      <c r="JJB116" s="57"/>
      <c r="JJC116" s="57"/>
      <c r="JJD116" s="58"/>
      <c r="JJE116" s="49"/>
      <c r="JJF116" s="50"/>
      <c r="JJG116" s="49"/>
      <c r="JJH116" s="109"/>
      <c r="JJI116" s="52"/>
      <c r="JJJ116" s="52"/>
      <c r="JJK116" s="55"/>
      <c r="JJL116" s="55"/>
      <c r="JJM116" s="55"/>
      <c r="JJN116" s="51"/>
      <c r="JJO116" s="51"/>
      <c r="JJP116" s="51"/>
      <c r="JJQ116" s="56"/>
      <c r="JJR116" s="57"/>
      <c r="JJS116" s="57"/>
      <c r="JJT116" s="58"/>
      <c r="JJU116" s="49"/>
      <c r="JJV116" s="50"/>
      <c r="JJW116" s="49"/>
      <c r="JJX116" s="109"/>
      <c r="JJY116" s="52"/>
      <c r="JJZ116" s="52"/>
      <c r="JKA116" s="55"/>
      <c r="JKB116" s="55"/>
      <c r="JKC116" s="55"/>
      <c r="JKD116" s="51"/>
      <c r="JKE116" s="51"/>
      <c r="JKF116" s="51"/>
      <c r="JKG116" s="56"/>
      <c r="JKH116" s="57"/>
      <c r="JKI116" s="57"/>
      <c r="JKJ116" s="58"/>
      <c r="JKK116" s="49"/>
      <c r="JKL116" s="50"/>
      <c r="JKM116" s="49"/>
      <c r="JKN116" s="109"/>
      <c r="JKO116" s="52"/>
      <c r="JKP116" s="52"/>
      <c r="JKQ116" s="55"/>
      <c r="JKR116" s="55"/>
      <c r="JKS116" s="55"/>
      <c r="JKT116" s="51"/>
      <c r="JKU116" s="51"/>
      <c r="JKV116" s="51"/>
      <c r="JKW116" s="56"/>
      <c r="JKX116" s="57"/>
      <c r="JKY116" s="57"/>
      <c r="JKZ116" s="58"/>
      <c r="JLA116" s="49"/>
      <c r="JLB116" s="50"/>
      <c r="JLC116" s="49"/>
      <c r="JLD116" s="109"/>
      <c r="JLE116" s="52"/>
      <c r="JLF116" s="52"/>
      <c r="JLG116" s="55"/>
      <c r="JLH116" s="55"/>
      <c r="JLI116" s="55"/>
      <c r="JLJ116" s="51"/>
      <c r="JLK116" s="51"/>
      <c r="JLL116" s="51"/>
      <c r="JLM116" s="56"/>
      <c r="JLN116" s="57"/>
      <c r="JLO116" s="57"/>
      <c r="JLP116" s="58"/>
      <c r="JLQ116" s="49"/>
      <c r="JLR116" s="50"/>
      <c r="JLS116" s="49"/>
      <c r="JLT116" s="109"/>
      <c r="JLU116" s="52"/>
      <c r="JLV116" s="52"/>
      <c r="JLW116" s="55"/>
      <c r="JLX116" s="55"/>
      <c r="JLY116" s="55"/>
      <c r="JLZ116" s="51"/>
      <c r="JMA116" s="51"/>
      <c r="JMB116" s="51"/>
      <c r="JMC116" s="56"/>
      <c r="JMD116" s="57"/>
      <c r="JME116" s="57"/>
      <c r="JMF116" s="58"/>
      <c r="JMG116" s="49"/>
      <c r="JMH116" s="50"/>
      <c r="JMI116" s="49"/>
      <c r="JMJ116" s="109"/>
      <c r="JMK116" s="52"/>
      <c r="JML116" s="52"/>
      <c r="JMM116" s="55"/>
      <c r="JMN116" s="55"/>
      <c r="JMO116" s="55"/>
      <c r="JMP116" s="51"/>
      <c r="JMQ116" s="51"/>
      <c r="JMR116" s="51"/>
      <c r="JMS116" s="56"/>
      <c r="JMT116" s="57"/>
      <c r="JMU116" s="57"/>
      <c r="JMV116" s="58"/>
      <c r="JMW116" s="49"/>
      <c r="JMX116" s="50"/>
      <c r="JMY116" s="49"/>
      <c r="JMZ116" s="109"/>
      <c r="JNA116" s="52"/>
      <c r="JNB116" s="52"/>
      <c r="JNC116" s="55"/>
      <c r="JND116" s="55"/>
      <c r="JNE116" s="55"/>
      <c r="JNF116" s="51"/>
      <c r="JNG116" s="51"/>
      <c r="JNH116" s="51"/>
      <c r="JNI116" s="56"/>
      <c r="JNJ116" s="57"/>
      <c r="JNK116" s="57"/>
      <c r="JNL116" s="58"/>
      <c r="JNM116" s="49"/>
      <c r="JNN116" s="50"/>
      <c r="JNO116" s="49"/>
      <c r="JNP116" s="109"/>
      <c r="JNQ116" s="52"/>
      <c r="JNR116" s="52"/>
      <c r="JNS116" s="55"/>
      <c r="JNT116" s="55"/>
      <c r="JNU116" s="55"/>
      <c r="JNV116" s="51"/>
      <c r="JNW116" s="51"/>
      <c r="JNX116" s="51"/>
      <c r="JNY116" s="56"/>
      <c r="JNZ116" s="57"/>
      <c r="JOA116" s="57"/>
      <c r="JOB116" s="58"/>
      <c r="JOC116" s="49"/>
      <c r="JOD116" s="50"/>
      <c r="JOE116" s="49"/>
      <c r="JOF116" s="109"/>
      <c r="JOG116" s="52"/>
      <c r="JOH116" s="52"/>
      <c r="JOI116" s="55"/>
      <c r="JOJ116" s="55"/>
      <c r="JOK116" s="55"/>
      <c r="JOL116" s="51"/>
      <c r="JOM116" s="51"/>
      <c r="JON116" s="51"/>
      <c r="JOO116" s="56"/>
      <c r="JOP116" s="57"/>
      <c r="JOQ116" s="57"/>
      <c r="JOR116" s="58"/>
      <c r="JOS116" s="49"/>
      <c r="JOT116" s="50"/>
      <c r="JOU116" s="49"/>
      <c r="JOV116" s="109"/>
      <c r="JOW116" s="52"/>
      <c r="JOX116" s="52"/>
      <c r="JOY116" s="55"/>
      <c r="JOZ116" s="55"/>
      <c r="JPA116" s="55"/>
      <c r="JPB116" s="51"/>
      <c r="JPC116" s="51"/>
      <c r="JPD116" s="51"/>
      <c r="JPE116" s="56"/>
      <c r="JPF116" s="57"/>
      <c r="JPG116" s="57"/>
      <c r="JPH116" s="58"/>
      <c r="JPI116" s="49"/>
      <c r="JPJ116" s="50"/>
      <c r="JPK116" s="49"/>
      <c r="JPL116" s="109"/>
      <c r="JPM116" s="52"/>
      <c r="JPN116" s="52"/>
      <c r="JPO116" s="55"/>
      <c r="JPP116" s="55"/>
      <c r="JPQ116" s="55"/>
      <c r="JPR116" s="51"/>
      <c r="JPS116" s="51"/>
      <c r="JPT116" s="51"/>
      <c r="JPU116" s="56"/>
      <c r="JPV116" s="57"/>
      <c r="JPW116" s="57"/>
      <c r="JPX116" s="58"/>
      <c r="JPY116" s="49"/>
      <c r="JPZ116" s="50"/>
      <c r="JQA116" s="49"/>
      <c r="JQB116" s="109"/>
      <c r="JQC116" s="52"/>
      <c r="JQD116" s="52"/>
      <c r="JQE116" s="55"/>
      <c r="JQF116" s="55"/>
      <c r="JQG116" s="55"/>
      <c r="JQH116" s="51"/>
      <c r="JQI116" s="51"/>
      <c r="JQJ116" s="51"/>
      <c r="JQK116" s="56"/>
      <c r="JQL116" s="57"/>
      <c r="JQM116" s="57"/>
      <c r="JQN116" s="58"/>
      <c r="JQO116" s="49"/>
      <c r="JQP116" s="50"/>
      <c r="JQQ116" s="49"/>
      <c r="JQR116" s="109"/>
      <c r="JQS116" s="52"/>
      <c r="JQT116" s="52"/>
      <c r="JQU116" s="55"/>
      <c r="JQV116" s="55"/>
      <c r="JQW116" s="55"/>
      <c r="JQX116" s="51"/>
      <c r="JQY116" s="51"/>
      <c r="JQZ116" s="51"/>
      <c r="JRA116" s="56"/>
      <c r="JRB116" s="57"/>
      <c r="JRC116" s="57"/>
      <c r="JRD116" s="58"/>
      <c r="JRE116" s="49"/>
      <c r="JRF116" s="50"/>
      <c r="JRG116" s="49"/>
      <c r="JRH116" s="109"/>
      <c r="JRI116" s="52"/>
      <c r="JRJ116" s="52"/>
      <c r="JRK116" s="55"/>
      <c r="JRL116" s="55"/>
      <c r="JRM116" s="55"/>
      <c r="JRN116" s="51"/>
      <c r="JRO116" s="51"/>
      <c r="JRP116" s="51"/>
      <c r="JRQ116" s="56"/>
      <c r="JRR116" s="57"/>
      <c r="JRS116" s="57"/>
      <c r="JRT116" s="58"/>
      <c r="JRU116" s="49"/>
      <c r="JRV116" s="50"/>
      <c r="JRW116" s="49"/>
      <c r="JRX116" s="109"/>
      <c r="JRY116" s="52"/>
      <c r="JRZ116" s="52"/>
      <c r="JSA116" s="55"/>
      <c r="JSB116" s="55"/>
      <c r="JSC116" s="55"/>
      <c r="JSD116" s="51"/>
      <c r="JSE116" s="51"/>
      <c r="JSF116" s="51"/>
      <c r="JSG116" s="56"/>
      <c r="JSH116" s="57"/>
      <c r="JSI116" s="57"/>
      <c r="JSJ116" s="58"/>
      <c r="JSK116" s="49"/>
      <c r="JSL116" s="50"/>
      <c r="JSM116" s="49"/>
      <c r="JSN116" s="109"/>
      <c r="JSO116" s="52"/>
      <c r="JSP116" s="52"/>
      <c r="JSQ116" s="55"/>
      <c r="JSR116" s="55"/>
      <c r="JSS116" s="55"/>
      <c r="JST116" s="51"/>
      <c r="JSU116" s="51"/>
      <c r="JSV116" s="51"/>
      <c r="JSW116" s="56"/>
      <c r="JSX116" s="57"/>
      <c r="JSY116" s="57"/>
      <c r="JSZ116" s="58"/>
      <c r="JTA116" s="49"/>
      <c r="JTB116" s="50"/>
      <c r="JTC116" s="49"/>
      <c r="JTD116" s="109"/>
      <c r="JTE116" s="52"/>
      <c r="JTF116" s="52"/>
      <c r="JTG116" s="55"/>
      <c r="JTH116" s="55"/>
      <c r="JTI116" s="55"/>
      <c r="JTJ116" s="51"/>
      <c r="JTK116" s="51"/>
      <c r="JTL116" s="51"/>
      <c r="JTM116" s="56"/>
      <c r="JTN116" s="57"/>
      <c r="JTO116" s="57"/>
      <c r="JTP116" s="58"/>
      <c r="JTQ116" s="49"/>
      <c r="JTR116" s="50"/>
      <c r="JTS116" s="49"/>
      <c r="JTT116" s="109"/>
      <c r="JTU116" s="52"/>
      <c r="JTV116" s="52"/>
      <c r="JTW116" s="55"/>
      <c r="JTX116" s="55"/>
      <c r="JTY116" s="55"/>
      <c r="JTZ116" s="51"/>
      <c r="JUA116" s="51"/>
      <c r="JUB116" s="51"/>
      <c r="JUC116" s="56"/>
      <c r="JUD116" s="57"/>
      <c r="JUE116" s="57"/>
      <c r="JUF116" s="58"/>
      <c r="JUG116" s="49"/>
      <c r="JUH116" s="50"/>
      <c r="JUI116" s="49"/>
      <c r="JUJ116" s="109"/>
      <c r="JUK116" s="52"/>
      <c r="JUL116" s="52"/>
      <c r="JUM116" s="55"/>
      <c r="JUN116" s="55"/>
      <c r="JUO116" s="55"/>
      <c r="JUP116" s="51"/>
      <c r="JUQ116" s="51"/>
      <c r="JUR116" s="51"/>
      <c r="JUS116" s="56"/>
      <c r="JUT116" s="57"/>
      <c r="JUU116" s="57"/>
      <c r="JUV116" s="58"/>
      <c r="JUW116" s="49"/>
      <c r="JUX116" s="50"/>
      <c r="JUY116" s="49"/>
      <c r="JUZ116" s="109"/>
      <c r="JVA116" s="52"/>
      <c r="JVB116" s="52"/>
      <c r="JVC116" s="55"/>
      <c r="JVD116" s="55"/>
      <c r="JVE116" s="55"/>
      <c r="JVF116" s="51"/>
      <c r="JVG116" s="51"/>
      <c r="JVH116" s="51"/>
      <c r="JVI116" s="56"/>
      <c r="JVJ116" s="57"/>
      <c r="JVK116" s="57"/>
      <c r="JVL116" s="58"/>
      <c r="JVM116" s="49"/>
      <c r="JVN116" s="50"/>
      <c r="JVO116" s="49"/>
      <c r="JVP116" s="109"/>
      <c r="JVQ116" s="52"/>
      <c r="JVR116" s="52"/>
      <c r="JVS116" s="55"/>
      <c r="JVT116" s="55"/>
      <c r="JVU116" s="55"/>
      <c r="JVV116" s="51"/>
      <c r="JVW116" s="51"/>
      <c r="JVX116" s="51"/>
      <c r="JVY116" s="56"/>
      <c r="JVZ116" s="57"/>
      <c r="JWA116" s="57"/>
      <c r="JWB116" s="58"/>
      <c r="JWC116" s="49"/>
      <c r="JWD116" s="50"/>
      <c r="JWE116" s="49"/>
      <c r="JWF116" s="109"/>
      <c r="JWG116" s="52"/>
      <c r="JWH116" s="52"/>
      <c r="JWI116" s="55"/>
      <c r="JWJ116" s="55"/>
      <c r="JWK116" s="55"/>
      <c r="JWL116" s="51"/>
      <c r="JWM116" s="51"/>
      <c r="JWN116" s="51"/>
      <c r="JWO116" s="56"/>
      <c r="JWP116" s="57"/>
      <c r="JWQ116" s="57"/>
      <c r="JWR116" s="58"/>
      <c r="JWS116" s="49"/>
      <c r="JWT116" s="50"/>
      <c r="JWU116" s="49"/>
      <c r="JWV116" s="109"/>
      <c r="JWW116" s="52"/>
      <c r="JWX116" s="52"/>
      <c r="JWY116" s="55"/>
      <c r="JWZ116" s="55"/>
      <c r="JXA116" s="55"/>
      <c r="JXB116" s="51"/>
      <c r="JXC116" s="51"/>
      <c r="JXD116" s="51"/>
      <c r="JXE116" s="56"/>
      <c r="JXF116" s="57"/>
      <c r="JXG116" s="57"/>
      <c r="JXH116" s="58"/>
      <c r="JXI116" s="49"/>
      <c r="JXJ116" s="50"/>
      <c r="JXK116" s="49"/>
      <c r="JXL116" s="109"/>
      <c r="JXM116" s="52"/>
      <c r="JXN116" s="52"/>
      <c r="JXO116" s="55"/>
      <c r="JXP116" s="55"/>
      <c r="JXQ116" s="55"/>
      <c r="JXR116" s="51"/>
      <c r="JXS116" s="51"/>
      <c r="JXT116" s="51"/>
      <c r="JXU116" s="56"/>
      <c r="JXV116" s="57"/>
      <c r="JXW116" s="57"/>
      <c r="JXX116" s="58"/>
      <c r="JXY116" s="49"/>
      <c r="JXZ116" s="50"/>
      <c r="JYA116" s="49"/>
      <c r="JYB116" s="109"/>
      <c r="JYC116" s="52"/>
      <c r="JYD116" s="52"/>
      <c r="JYE116" s="55"/>
      <c r="JYF116" s="55"/>
      <c r="JYG116" s="55"/>
      <c r="JYH116" s="51"/>
      <c r="JYI116" s="51"/>
      <c r="JYJ116" s="51"/>
      <c r="JYK116" s="56"/>
      <c r="JYL116" s="57"/>
      <c r="JYM116" s="57"/>
      <c r="JYN116" s="58"/>
      <c r="JYO116" s="49"/>
      <c r="JYP116" s="50"/>
      <c r="JYQ116" s="49"/>
      <c r="JYR116" s="109"/>
      <c r="JYS116" s="52"/>
      <c r="JYT116" s="52"/>
      <c r="JYU116" s="55"/>
      <c r="JYV116" s="55"/>
      <c r="JYW116" s="55"/>
      <c r="JYX116" s="51"/>
      <c r="JYY116" s="51"/>
      <c r="JYZ116" s="51"/>
      <c r="JZA116" s="56"/>
      <c r="JZB116" s="57"/>
      <c r="JZC116" s="57"/>
      <c r="JZD116" s="58"/>
      <c r="JZE116" s="49"/>
      <c r="JZF116" s="50"/>
      <c r="JZG116" s="49"/>
      <c r="JZH116" s="109"/>
      <c r="JZI116" s="52"/>
      <c r="JZJ116" s="52"/>
      <c r="JZK116" s="55"/>
      <c r="JZL116" s="55"/>
      <c r="JZM116" s="55"/>
      <c r="JZN116" s="51"/>
      <c r="JZO116" s="51"/>
      <c r="JZP116" s="51"/>
      <c r="JZQ116" s="56"/>
      <c r="JZR116" s="57"/>
      <c r="JZS116" s="57"/>
      <c r="JZT116" s="58"/>
      <c r="JZU116" s="49"/>
      <c r="JZV116" s="50"/>
      <c r="JZW116" s="49"/>
      <c r="JZX116" s="109"/>
      <c r="JZY116" s="52"/>
      <c r="JZZ116" s="52"/>
      <c r="KAA116" s="55"/>
      <c r="KAB116" s="55"/>
      <c r="KAC116" s="55"/>
      <c r="KAD116" s="51"/>
      <c r="KAE116" s="51"/>
      <c r="KAF116" s="51"/>
      <c r="KAG116" s="56"/>
      <c r="KAH116" s="57"/>
      <c r="KAI116" s="57"/>
      <c r="KAJ116" s="58"/>
      <c r="KAK116" s="49"/>
      <c r="KAL116" s="50"/>
      <c r="KAM116" s="49"/>
      <c r="KAN116" s="109"/>
      <c r="KAO116" s="52"/>
      <c r="KAP116" s="52"/>
      <c r="KAQ116" s="55"/>
      <c r="KAR116" s="55"/>
      <c r="KAS116" s="55"/>
      <c r="KAT116" s="51"/>
      <c r="KAU116" s="51"/>
      <c r="KAV116" s="51"/>
      <c r="KAW116" s="56"/>
      <c r="KAX116" s="57"/>
      <c r="KAY116" s="57"/>
      <c r="KAZ116" s="58"/>
      <c r="KBA116" s="49"/>
      <c r="KBB116" s="50"/>
      <c r="KBC116" s="49"/>
      <c r="KBD116" s="109"/>
      <c r="KBE116" s="52"/>
      <c r="KBF116" s="52"/>
      <c r="KBG116" s="55"/>
      <c r="KBH116" s="55"/>
      <c r="KBI116" s="55"/>
      <c r="KBJ116" s="51"/>
      <c r="KBK116" s="51"/>
      <c r="KBL116" s="51"/>
      <c r="KBM116" s="56"/>
      <c r="KBN116" s="57"/>
      <c r="KBO116" s="57"/>
      <c r="KBP116" s="58"/>
      <c r="KBQ116" s="49"/>
      <c r="KBR116" s="50"/>
      <c r="KBS116" s="49"/>
      <c r="KBT116" s="109"/>
      <c r="KBU116" s="52"/>
      <c r="KBV116" s="52"/>
      <c r="KBW116" s="55"/>
      <c r="KBX116" s="55"/>
      <c r="KBY116" s="55"/>
      <c r="KBZ116" s="51"/>
      <c r="KCA116" s="51"/>
      <c r="KCB116" s="51"/>
      <c r="KCC116" s="56"/>
      <c r="KCD116" s="57"/>
      <c r="KCE116" s="57"/>
      <c r="KCF116" s="58"/>
      <c r="KCG116" s="49"/>
      <c r="KCH116" s="50"/>
      <c r="KCI116" s="49"/>
      <c r="KCJ116" s="109"/>
      <c r="KCK116" s="52"/>
      <c r="KCL116" s="52"/>
      <c r="KCM116" s="55"/>
      <c r="KCN116" s="55"/>
      <c r="KCO116" s="55"/>
      <c r="KCP116" s="51"/>
      <c r="KCQ116" s="51"/>
      <c r="KCR116" s="51"/>
      <c r="KCS116" s="56"/>
      <c r="KCT116" s="57"/>
      <c r="KCU116" s="57"/>
      <c r="KCV116" s="58"/>
      <c r="KCW116" s="49"/>
      <c r="KCX116" s="50"/>
      <c r="KCY116" s="49"/>
      <c r="KCZ116" s="109"/>
      <c r="KDA116" s="52"/>
      <c r="KDB116" s="52"/>
      <c r="KDC116" s="55"/>
      <c r="KDD116" s="55"/>
      <c r="KDE116" s="55"/>
      <c r="KDF116" s="51"/>
      <c r="KDG116" s="51"/>
      <c r="KDH116" s="51"/>
      <c r="KDI116" s="56"/>
      <c r="KDJ116" s="57"/>
      <c r="KDK116" s="57"/>
      <c r="KDL116" s="58"/>
      <c r="KDM116" s="49"/>
      <c r="KDN116" s="50"/>
      <c r="KDO116" s="49"/>
      <c r="KDP116" s="109"/>
      <c r="KDQ116" s="52"/>
      <c r="KDR116" s="52"/>
      <c r="KDS116" s="55"/>
      <c r="KDT116" s="55"/>
      <c r="KDU116" s="55"/>
      <c r="KDV116" s="51"/>
      <c r="KDW116" s="51"/>
      <c r="KDX116" s="51"/>
      <c r="KDY116" s="56"/>
      <c r="KDZ116" s="57"/>
      <c r="KEA116" s="57"/>
      <c r="KEB116" s="58"/>
      <c r="KEC116" s="49"/>
      <c r="KED116" s="50"/>
      <c r="KEE116" s="49"/>
      <c r="KEF116" s="109"/>
      <c r="KEG116" s="52"/>
      <c r="KEH116" s="52"/>
      <c r="KEI116" s="55"/>
      <c r="KEJ116" s="55"/>
      <c r="KEK116" s="55"/>
      <c r="KEL116" s="51"/>
      <c r="KEM116" s="51"/>
      <c r="KEN116" s="51"/>
      <c r="KEO116" s="56"/>
      <c r="KEP116" s="57"/>
      <c r="KEQ116" s="57"/>
      <c r="KER116" s="58"/>
      <c r="KES116" s="49"/>
      <c r="KET116" s="50"/>
      <c r="KEU116" s="49"/>
      <c r="KEV116" s="109"/>
      <c r="KEW116" s="52"/>
      <c r="KEX116" s="52"/>
      <c r="KEY116" s="55"/>
      <c r="KEZ116" s="55"/>
      <c r="KFA116" s="55"/>
      <c r="KFB116" s="51"/>
      <c r="KFC116" s="51"/>
      <c r="KFD116" s="51"/>
      <c r="KFE116" s="56"/>
      <c r="KFF116" s="57"/>
      <c r="KFG116" s="57"/>
      <c r="KFH116" s="58"/>
      <c r="KFI116" s="49"/>
      <c r="KFJ116" s="50"/>
      <c r="KFK116" s="49"/>
      <c r="KFL116" s="109"/>
      <c r="KFM116" s="52"/>
      <c r="KFN116" s="52"/>
      <c r="KFO116" s="55"/>
      <c r="KFP116" s="55"/>
      <c r="KFQ116" s="55"/>
      <c r="KFR116" s="51"/>
      <c r="KFS116" s="51"/>
      <c r="KFT116" s="51"/>
      <c r="KFU116" s="56"/>
      <c r="KFV116" s="57"/>
      <c r="KFW116" s="57"/>
      <c r="KFX116" s="58"/>
      <c r="KFY116" s="49"/>
      <c r="KFZ116" s="50"/>
      <c r="KGA116" s="49"/>
      <c r="KGB116" s="109"/>
      <c r="KGC116" s="52"/>
      <c r="KGD116" s="52"/>
      <c r="KGE116" s="55"/>
      <c r="KGF116" s="55"/>
      <c r="KGG116" s="55"/>
      <c r="KGH116" s="51"/>
      <c r="KGI116" s="51"/>
      <c r="KGJ116" s="51"/>
      <c r="KGK116" s="56"/>
      <c r="KGL116" s="57"/>
      <c r="KGM116" s="57"/>
      <c r="KGN116" s="58"/>
      <c r="KGO116" s="49"/>
      <c r="KGP116" s="50"/>
      <c r="KGQ116" s="49"/>
      <c r="KGR116" s="109"/>
      <c r="KGS116" s="52"/>
      <c r="KGT116" s="52"/>
      <c r="KGU116" s="55"/>
      <c r="KGV116" s="55"/>
      <c r="KGW116" s="55"/>
      <c r="KGX116" s="51"/>
      <c r="KGY116" s="51"/>
      <c r="KGZ116" s="51"/>
      <c r="KHA116" s="56"/>
      <c r="KHB116" s="57"/>
      <c r="KHC116" s="57"/>
      <c r="KHD116" s="58"/>
      <c r="KHE116" s="49"/>
      <c r="KHF116" s="50"/>
      <c r="KHG116" s="49"/>
      <c r="KHH116" s="109"/>
      <c r="KHI116" s="52"/>
      <c r="KHJ116" s="52"/>
      <c r="KHK116" s="55"/>
      <c r="KHL116" s="55"/>
      <c r="KHM116" s="55"/>
      <c r="KHN116" s="51"/>
      <c r="KHO116" s="51"/>
      <c r="KHP116" s="51"/>
      <c r="KHQ116" s="56"/>
      <c r="KHR116" s="57"/>
      <c r="KHS116" s="57"/>
      <c r="KHT116" s="58"/>
      <c r="KHU116" s="49"/>
      <c r="KHV116" s="50"/>
      <c r="KHW116" s="49"/>
      <c r="KHX116" s="109"/>
      <c r="KHY116" s="52"/>
      <c r="KHZ116" s="52"/>
      <c r="KIA116" s="55"/>
      <c r="KIB116" s="55"/>
      <c r="KIC116" s="55"/>
      <c r="KID116" s="51"/>
      <c r="KIE116" s="51"/>
      <c r="KIF116" s="51"/>
      <c r="KIG116" s="56"/>
      <c r="KIH116" s="57"/>
      <c r="KII116" s="57"/>
      <c r="KIJ116" s="58"/>
      <c r="KIK116" s="49"/>
      <c r="KIL116" s="50"/>
      <c r="KIM116" s="49"/>
      <c r="KIN116" s="109"/>
      <c r="KIO116" s="52"/>
      <c r="KIP116" s="52"/>
      <c r="KIQ116" s="55"/>
      <c r="KIR116" s="55"/>
      <c r="KIS116" s="55"/>
      <c r="KIT116" s="51"/>
      <c r="KIU116" s="51"/>
      <c r="KIV116" s="51"/>
      <c r="KIW116" s="56"/>
      <c r="KIX116" s="57"/>
      <c r="KIY116" s="57"/>
      <c r="KIZ116" s="58"/>
      <c r="KJA116" s="49"/>
      <c r="KJB116" s="50"/>
      <c r="KJC116" s="49"/>
      <c r="KJD116" s="109"/>
      <c r="KJE116" s="52"/>
      <c r="KJF116" s="52"/>
      <c r="KJG116" s="55"/>
      <c r="KJH116" s="55"/>
      <c r="KJI116" s="55"/>
      <c r="KJJ116" s="51"/>
      <c r="KJK116" s="51"/>
      <c r="KJL116" s="51"/>
      <c r="KJM116" s="56"/>
      <c r="KJN116" s="57"/>
      <c r="KJO116" s="57"/>
      <c r="KJP116" s="58"/>
      <c r="KJQ116" s="49"/>
      <c r="KJR116" s="50"/>
      <c r="KJS116" s="49"/>
      <c r="KJT116" s="109"/>
      <c r="KJU116" s="52"/>
      <c r="KJV116" s="52"/>
      <c r="KJW116" s="55"/>
      <c r="KJX116" s="55"/>
      <c r="KJY116" s="55"/>
      <c r="KJZ116" s="51"/>
      <c r="KKA116" s="51"/>
      <c r="KKB116" s="51"/>
      <c r="KKC116" s="56"/>
      <c r="KKD116" s="57"/>
      <c r="KKE116" s="57"/>
      <c r="KKF116" s="58"/>
      <c r="KKG116" s="49"/>
      <c r="KKH116" s="50"/>
      <c r="KKI116" s="49"/>
      <c r="KKJ116" s="109"/>
      <c r="KKK116" s="52"/>
      <c r="KKL116" s="52"/>
      <c r="KKM116" s="55"/>
      <c r="KKN116" s="55"/>
      <c r="KKO116" s="55"/>
      <c r="KKP116" s="51"/>
      <c r="KKQ116" s="51"/>
      <c r="KKR116" s="51"/>
      <c r="KKS116" s="56"/>
      <c r="KKT116" s="57"/>
      <c r="KKU116" s="57"/>
      <c r="KKV116" s="58"/>
      <c r="KKW116" s="49"/>
      <c r="KKX116" s="50"/>
      <c r="KKY116" s="49"/>
      <c r="KKZ116" s="109"/>
      <c r="KLA116" s="52"/>
      <c r="KLB116" s="52"/>
      <c r="KLC116" s="55"/>
      <c r="KLD116" s="55"/>
      <c r="KLE116" s="55"/>
      <c r="KLF116" s="51"/>
      <c r="KLG116" s="51"/>
      <c r="KLH116" s="51"/>
      <c r="KLI116" s="56"/>
      <c r="KLJ116" s="57"/>
      <c r="KLK116" s="57"/>
      <c r="KLL116" s="58"/>
      <c r="KLM116" s="49"/>
      <c r="KLN116" s="50"/>
      <c r="KLO116" s="49"/>
      <c r="KLP116" s="109"/>
      <c r="KLQ116" s="52"/>
      <c r="KLR116" s="52"/>
      <c r="KLS116" s="55"/>
      <c r="KLT116" s="55"/>
      <c r="KLU116" s="55"/>
      <c r="KLV116" s="51"/>
      <c r="KLW116" s="51"/>
      <c r="KLX116" s="51"/>
      <c r="KLY116" s="56"/>
      <c r="KLZ116" s="57"/>
      <c r="KMA116" s="57"/>
      <c r="KMB116" s="58"/>
      <c r="KMC116" s="49"/>
      <c r="KMD116" s="50"/>
      <c r="KME116" s="49"/>
      <c r="KMF116" s="109"/>
      <c r="KMG116" s="52"/>
      <c r="KMH116" s="52"/>
      <c r="KMI116" s="55"/>
      <c r="KMJ116" s="55"/>
      <c r="KMK116" s="55"/>
      <c r="KML116" s="51"/>
      <c r="KMM116" s="51"/>
      <c r="KMN116" s="51"/>
      <c r="KMO116" s="56"/>
      <c r="KMP116" s="57"/>
      <c r="KMQ116" s="57"/>
      <c r="KMR116" s="58"/>
      <c r="KMS116" s="49"/>
      <c r="KMT116" s="50"/>
      <c r="KMU116" s="49"/>
      <c r="KMV116" s="109"/>
      <c r="KMW116" s="52"/>
      <c r="KMX116" s="52"/>
      <c r="KMY116" s="55"/>
      <c r="KMZ116" s="55"/>
      <c r="KNA116" s="55"/>
      <c r="KNB116" s="51"/>
      <c r="KNC116" s="51"/>
      <c r="KND116" s="51"/>
      <c r="KNE116" s="56"/>
      <c r="KNF116" s="57"/>
      <c r="KNG116" s="57"/>
      <c r="KNH116" s="58"/>
      <c r="KNI116" s="49"/>
      <c r="KNJ116" s="50"/>
      <c r="KNK116" s="49"/>
      <c r="KNL116" s="109"/>
      <c r="KNM116" s="52"/>
      <c r="KNN116" s="52"/>
      <c r="KNO116" s="55"/>
      <c r="KNP116" s="55"/>
      <c r="KNQ116" s="55"/>
      <c r="KNR116" s="51"/>
      <c r="KNS116" s="51"/>
      <c r="KNT116" s="51"/>
      <c r="KNU116" s="56"/>
      <c r="KNV116" s="57"/>
      <c r="KNW116" s="57"/>
      <c r="KNX116" s="58"/>
      <c r="KNY116" s="49"/>
      <c r="KNZ116" s="50"/>
      <c r="KOA116" s="49"/>
      <c r="KOB116" s="109"/>
      <c r="KOC116" s="52"/>
      <c r="KOD116" s="52"/>
      <c r="KOE116" s="55"/>
      <c r="KOF116" s="55"/>
      <c r="KOG116" s="55"/>
      <c r="KOH116" s="51"/>
      <c r="KOI116" s="51"/>
      <c r="KOJ116" s="51"/>
      <c r="KOK116" s="56"/>
      <c r="KOL116" s="57"/>
      <c r="KOM116" s="57"/>
      <c r="KON116" s="58"/>
      <c r="KOO116" s="49"/>
      <c r="KOP116" s="50"/>
      <c r="KOQ116" s="49"/>
      <c r="KOR116" s="109"/>
      <c r="KOS116" s="52"/>
      <c r="KOT116" s="52"/>
      <c r="KOU116" s="55"/>
      <c r="KOV116" s="55"/>
      <c r="KOW116" s="55"/>
      <c r="KOX116" s="51"/>
      <c r="KOY116" s="51"/>
      <c r="KOZ116" s="51"/>
      <c r="KPA116" s="56"/>
      <c r="KPB116" s="57"/>
      <c r="KPC116" s="57"/>
      <c r="KPD116" s="58"/>
      <c r="KPE116" s="49"/>
      <c r="KPF116" s="50"/>
      <c r="KPG116" s="49"/>
      <c r="KPH116" s="109"/>
      <c r="KPI116" s="52"/>
      <c r="KPJ116" s="52"/>
      <c r="KPK116" s="55"/>
      <c r="KPL116" s="55"/>
      <c r="KPM116" s="55"/>
      <c r="KPN116" s="51"/>
      <c r="KPO116" s="51"/>
      <c r="KPP116" s="51"/>
      <c r="KPQ116" s="56"/>
      <c r="KPR116" s="57"/>
      <c r="KPS116" s="57"/>
      <c r="KPT116" s="58"/>
      <c r="KPU116" s="49"/>
      <c r="KPV116" s="50"/>
      <c r="KPW116" s="49"/>
      <c r="KPX116" s="109"/>
      <c r="KPY116" s="52"/>
      <c r="KPZ116" s="52"/>
      <c r="KQA116" s="55"/>
      <c r="KQB116" s="55"/>
      <c r="KQC116" s="55"/>
      <c r="KQD116" s="51"/>
      <c r="KQE116" s="51"/>
      <c r="KQF116" s="51"/>
      <c r="KQG116" s="56"/>
      <c r="KQH116" s="57"/>
      <c r="KQI116" s="57"/>
      <c r="KQJ116" s="58"/>
      <c r="KQK116" s="49"/>
      <c r="KQL116" s="50"/>
      <c r="KQM116" s="49"/>
      <c r="KQN116" s="109"/>
      <c r="KQO116" s="52"/>
      <c r="KQP116" s="52"/>
      <c r="KQQ116" s="55"/>
      <c r="KQR116" s="55"/>
      <c r="KQS116" s="55"/>
      <c r="KQT116" s="51"/>
      <c r="KQU116" s="51"/>
      <c r="KQV116" s="51"/>
      <c r="KQW116" s="56"/>
      <c r="KQX116" s="57"/>
      <c r="KQY116" s="57"/>
      <c r="KQZ116" s="58"/>
      <c r="KRA116" s="49"/>
      <c r="KRB116" s="50"/>
      <c r="KRC116" s="49"/>
      <c r="KRD116" s="109"/>
      <c r="KRE116" s="52"/>
      <c r="KRF116" s="52"/>
      <c r="KRG116" s="55"/>
      <c r="KRH116" s="55"/>
      <c r="KRI116" s="55"/>
      <c r="KRJ116" s="51"/>
      <c r="KRK116" s="51"/>
      <c r="KRL116" s="51"/>
      <c r="KRM116" s="56"/>
      <c r="KRN116" s="57"/>
      <c r="KRO116" s="57"/>
      <c r="KRP116" s="58"/>
      <c r="KRQ116" s="49"/>
      <c r="KRR116" s="50"/>
      <c r="KRS116" s="49"/>
      <c r="KRT116" s="109"/>
      <c r="KRU116" s="52"/>
      <c r="KRV116" s="52"/>
      <c r="KRW116" s="55"/>
      <c r="KRX116" s="55"/>
      <c r="KRY116" s="55"/>
      <c r="KRZ116" s="51"/>
      <c r="KSA116" s="51"/>
      <c r="KSB116" s="51"/>
      <c r="KSC116" s="56"/>
      <c r="KSD116" s="57"/>
      <c r="KSE116" s="57"/>
      <c r="KSF116" s="58"/>
      <c r="KSG116" s="49"/>
      <c r="KSH116" s="50"/>
      <c r="KSI116" s="49"/>
      <c r="KSJ116" s="109"/>
      <c r="KSK116" s="52"/>
      <c r="KSL116" s="52"/>
      <c r="KSM116" s="55"/>
      <c r="KSN116" s="55"/>
      <c r="KSO116" s="55"/>
      <c r="KSP116" s="51"/>
      <c r="KSQ116" s="51"/>
      <c r="KSR116" s="51"/>
      <c r="KSS116" s="56"/>
      <c r="KST116" s="57"/>
      <c r="KSU116" s="57"/>
      <c r="KSV116" s="58"/>
      <c r="KSW116" s="49"/>
      <c r="KSX116" s="50"/>
      <c r="KSY116" s="49"/>
      <c r="KSZ116" s="109"/>
      <c r="KTA116" s="52"/>
      <c r="KTB116" s="52"/>
      <c r="KTC116" s="55"/>
      <c r="KTD116" s="55"/>
      <c r="KTE116" s="55"/>
      <c r="KTF116" s="51"/>
      <c r="KTG116" s="51"/>
      <c r="KTH116" s="51"/>
      <c r="KTI116" s="56"/>
      <c r="KTJ116" s="57"/>
      <c r="KTK116" s="57"/>
      <c r="KTL116" s="58"/>
      <c r="KTM116" s="49"/>
      <c r="KTN116" s="50"/>
      <c r="KTO116" s="49"/>
      <c r="KTP116" s="109"/>
      <c r="KTQ116" s="52"/>
      <c r="KTR116" s="52"/>
      <c r="KTS116" s="55"/>
      <c r="KTT116" s="55"/>
      <c r="KTU116" s="55"/>
      <c r="KTV116" s="51"/>
      <c r="KTW116" s="51"/>
      <c r="KTX116" s="51"/>
      <c r="KTY116" s="56"/>
      <c r="KTZ116" s="57"/>
      <c r="KUA116" s="57"/>
      <c r="KUB116" s="58"/>
      <c r="KUC116" s="49"/>
      <c r="KUD116" s="50"/>
      <c r="KUE116" s="49"/>
      <c r="KUF116" s="109"/>
      <c r="KUG116" s="52"/>
      <c r="KUH116" s="52"/>
      <c r="KUI116" s="55"/>
      <c r="KUJ116" s="55"/>
      <c r="KUK116" s="55"/>
      <c r="KUL116" s="51"/>
      <c r="KUM116" s="51"/>
      <c r="KUN116" s="51"/>
      <c r="KUO116" s="56"/>
      <c r="KUP116" s="57"/>
      <c r="KUQ116" s="57"/>
      <c r="KUR116" s="58"/>
      <c r="KUS116" s="49"/>
      <c r="KUT116" s="50"/>
      <c r="KUU116" s="49"/>
      <c r="KUV116" s="109"/>
      <c r="KUW116" s="52"/>
      <c r="KUX116" s="52"/>
      <c r="KUY116" s="55"/>
      <c r="KUZ116" s="55"/>
      <c r="KVA116" s="55"/>
      <c r="KVB116" s="51"/>
      <c r="KVC116" s="51"/>
      <c r="KVD116" s="51"/>
      <c r="KVE116" s="56"/>
      <c r="KVF116" s="57"/>
      <c r="KVG116" s="57"/>
      <c r="KVH116" s="58"/>
      <c r="KVI116" s="49"/>
      <c r="KVJ116" s="50"/>
      <c r="KVK116" s="49"/>
      <c r="KVL116" s="109"/>
      <c r="KVM116" s="52"/>
      <c r="KVN116" s="52"/>
      <c r="KVO116" s="55"/>
      <c r="KVP116" s="55"/>
      <c r="KVQ116" s="55"/>
      <c r="KVR116" s="51"/>
      <c r="KVS116" s="51"/>
      <c r="KVT116" s="51"/>
      <c r="KVU116" s="56"/>
      <c r="KVV116" s="57"/>
      <c r="KVW116" s="57"/>
      <c r="KVX116" s="58"/>
      <c r="KVY116" s="49"/>
      <c r="KVZ116" s="50"/>
      <c r="KWA116" s="49"/>
      <c r="KWB116" s="109"/>
      <c r="KWC116" s="52"/>
      <c r="KWD116" s="52"/>
      <c r="KWE116" s="55"/>
      <c r="KWF116" s="55"/>
      <c r="KWG116" s="55"/>
      <c r="KWH116" s="51"/>
      <c r="KWI116" s="51"/>
      <c r="KWJ116" s="51"/>
      <c r="KWK116" s="56"/>
      <c r="KWL116" s="57"/>
      <c r="KWM116" s="57"/>
      <c r="KWN116" s="58"/>
      <c r="KWO116" s="49"/>
      <c r="KWP116" s="50"/>
      <c r="KWQ116" s="49"/>
      <c r="KWR116" s="109"/>
      <c r="KWS116" s="52"/>
      <c r="KWT116" s="52"/>
      <c r="KWU116" s="55"/>
      <c r="KWV116" s="55"/>
      <c r="KWW116" s="55"/>
      <c r="KWX116" s="51"/>
      <c r="KWY116" s="51"/>
      <c r="KWZ116" s="51"/>
      <c r="KXA116" s="56"/>
      <c r="KXB116" s="57"/>
      <c r="KXC116" s="57"/>
      <c r="KXD116" s="58"/>
      <c r="KXE116" s="49"/>
      <c r="KXF116" s="50"/>
      <c r="KXG116" s="49"/>
      <c r="KXH116" s="109"/>
      <c r="KXI116" s="52"/>
      <c r="KXJ116" s="52"/>
      <c r="KXK116" s="55"/>
      <c r="KXL116" s="55"/>
      <c r="KXM116" s="55"/>
      <c r="KXN116" s="51"/>
      <c r="KXO116" s="51"/>
      <c r="KXP116" s="51"/>
      <c r="KXQ116" s="56"/>
      <c r="KXR116" s="57"/>
      <c r="KXS116" s="57"/>
      <c r="KXT116" s="58"/>
      <c r="KXU116" s="49"/>
      <c r="KXV116" s="50"/>
      <c r="KXW116" s="49"/>
      <c r="KXX116" s="109"/>
      <c r="KXY116" s="52"/>
      <c r="KXZ116" s="52"/>
      <c r="KYA116" s="55"/>
      <c r="KYB116" s="55"/>
      <c r="KYC116" s="55"/>
      <c r="KYD116" s="51"/>
      <c r="KYE116" s="51"/>
      <c r="KYF116" s="51"/>
      <c r="KYG116" s="56"/>
      <c r="KYH116" s="57"/>
      <c r="KYI116" s="57"/>
      <c r="KYJ116" s="58"/>
      <c r="KYK116" s="49"/>
      <c r="KYL116" s="50"/>
      <c r="KYM116" s="49"/>
      <c r="KYN116" s="109"/>
      <c r="KYO116" s="52"/>
      <c r="KYP116" s="52"/>
      <c r="KYQ116" s="55"/>
      <c r="KYR116" s="55"/>
      <c r="KYS116" s="55"/>
      <c r="KYT116" s="51"/>
      <c r="KYU116" s="51"/>
      <c r="KYV116" s="51"/>
      <c r="KYW116" s="56"/>
      <c r="KYX116" s="57"/>
      <c r="KYY116" s="57"/>
      <c r="KYZ116" s="58"/>
      <c r="KZA116" s="49"/>
      <c r="KZB116" s="50"/>
      <c r="KZC116" s="49"/>
      <c r="KZD116" s="109"/>
      <c r="KZE116" s="52"/>
      <c r="KZF116" s="52"/>
      <c r="KZG116" s="55"/>
      <c r="KZH116" s="55"/>
      <c r="KZI116" s="55"/>
      <c r="KZJ116" s="51"/>
      <c r="KZK116" s="51"/>
      <c r="KZL116" s="51"/>
      <c r="KZM116" s="56"/>
      <c r="KZN116" s="57"/>
      <c r="KZO116" s="57"/>
      <c r="KZP116" s="58"/>
      <c r="KZQ116" s="49"/>
      <c r="KZR116" s="50"/>
      <c r="KZS116" s="49"/>
      <c r="KZT116" s="109"/>
      <c r="KZU116" s="52"/>
      <c r="KZV116" s="52"/>
      <c r="KZW116" s="55"/>
      <c r="KZX116" s="55"/>
      <c r="KZY116" s="55"/>
      <c r="KZZ116" s="51"/>
      <c r="LAA116" s="51"/>
      <c r="LAB116" s="51"/>
      <c r="LAC116" s="56"/>
      <c r="LAD116" s="57"/>
      <c r="LAE116" s="57"/>
      <c r="LAF116" s="58"/>
      <c r="LAG116" s="49"/>
      <c r="LAH116" s="50"/>
      <c r="LAI116" s="49"/>
      <c r="LAJ116" s="109"/>
      <c r="LAK116" s="52"/>
      <c r="LAL116" s="52"/>
      <c r="LAM116" s="55"/>
      <c r="LAN116" s="55"/>
      <c r="LAO116" s="55"/>
      <c r="LAP116" s="51"/>
      <c r="LAQ116" s="51"/>
      <c r="LAR116" s="51"/>
      <c r="LAS116" s="56"/>
      <c r="LAT116" s="57"/>
      <c r="LAU116" s="57"/>
      <c r="LAV116" s="58"/>
      <c r="LAW116" s="49"/>
      <c r="LAX116" s="50"/>
      <c r="LAY116" s="49"/>
      <c r="LAZ116" s="109"/>
      <c r="LBA116" s="52"/>
      <c r="LBB116" s="52"/>
      <c r="LBC116" s="55"/>
      <c r="LBD116" s="55"/>
      <c r="LBE116" s="55"/>
      <c r="LBF116" s="51"/>
      <c r="LBG116" s="51"/>
      <c r="LBH116" s="51"/>
      <c r="LBI116" s="56"/>
      <c r="LBJ116" s="57"/>
      <c r="LBK116" s="57"/>
      <c r="LBL116" s="58"/>
      <c r="LBM116" s="49"/>
      <c r="LBN116" s="50"/>
      <c r="LBO116" s="49"/>
      <c r="LBP116" s="109"/>
      <c r="LBQ116" s="52"/>
      <c r="LBR116" s="52"/>
      <c r="LBS116" s="55"/>
      <c r="LBT116" s="55"/>
      <c r="LBU116" s="55"/>
      <c r="LBV116" s="51"/>
      <c r="LBW116" s="51"/>
      <c r="LBX116" s="51"/>
      <c r="LBY116" s="56"/>
      <c r="LBZ116" s="57"/>
      <c r="LCA116" s="57"/>
      <c r="LCB116" s="58"/>
      <c r="LCC116" s="49"/>
      <c r="LCD116" s="50"/>
      <c r="LCE116" s="49"/>
      <c r="LCF116" s="109"/>
      <c r="LCG116" s="52"/>
      <c r="LCH116" s="52"/>
      <c r="LCI116" s="55"/>
      <c r="LCJ116" s="55"/>
      <c r="LCK116" s="55"/>
      <c r="LCL116" s="51"/>
      <c r="LCM116" s="51"/>
      <c r="LCN116" s="51"/>
      <c r="LCO116" s="56"/>
      <c r="LCP116" s="57"/>
      <c r="LCQ116" s="57"/>
      <c r="LCR116" s="58"/>
      <c r="LCS116" s="49"/>
      <c r="LCT116" s="50"/>
      <c r="LCU116" s="49"/>
      <c r="LCV116" s="109"/>
      <c r="LCW116" s="52"/>
      <c r="LCX116" s="52"/>
      <c r="LCY116" s="55"/>
      <c r="LCZ116" s="55"/>
      <c r="LDA116" s="55"/>
      <c r="LDB116" s="51"/>
      <c r="LDC116" s="51"/>
      <c r="LDD116" s="51"/>
      <c r="LDE116" s="56"/>
      <c r="LDF116" s="57"/>
      <c r="LDG116" s="57"/>
      <c r="LDH116" s="58"/>
      <c r="LDI116" s="49"/>
      <c r="LDJ116" s="50"/>
      <c r="LDK116" s="49"/>
      <c r="LDL116" s="109"/>
      <c r="LDM116" s="52"/>
      <c r="LDN116" s="52"/>
      <c r="LDO116" s="55"/>
      <c r="LDP116" s="55"/>
      <c r="LDQ116" s="55"/>
      <c r="LDR116" s="51"/>
      <c r="LDS116" s="51"/>
      <c r="LDT116" s="51"/>
      <c r="LDU116" s="56"/>
      <c r="LDV116" s="57"/>
      <c r="LDW116" s="57"/>
      <c r="LDX116" s="58"/>
      <c r="LDY116" s="49"/>
      <c r="LDZ116" s="50"/>
      <c r="LEA116" s="49"/>
      <c r="LEB116" s="109"/>
      <c r="LEC116" s="52"/>
      <c r="LED116" s="52"/>
      <c r="LEE116" s="55"/>
      <c r="LEF116" s="55"/>
      <c r="LEG116" s="55"/>
      <c r="LEH116" s="51"/>
      <c r="LEI116" s="51"/>
      <c r="LEJ116" s="51"/>
      <c r="LEK116" s="56"/>
      <c r="LEL116" s="57"/>
      <c r="LEM116" s="57"/>
      <c r="LEN116" s="58"/>
      <c r="LEO116" s="49"/>
      <c r="LEP116" s="50"/>
      <c r="LEQ116" s="49"/>
      <c r="LER116" s="109"/>
      <c r="LES116" s="52"/>
      <c r="LET116" s="52"/>
      <c r="LEU116" s="55"/>
      <c r="LEV116" s="55"/>
      <c r="LEW116" s="55"/>
      <c r="LEX116" s="51"/>
      <c r="LEY116" s="51"/>
      <c r="LEZ116" s="51"/>
      <c r="LFA116" s="56"/>
      <c r="LFB116" s="57"/>
      <c r="LFC116" s="57"/>
      <c r="LFD116" s="58"/>
      <c r="LFE116" s="49"/>
      <c r="LFF116" s="50"/>
      <c r="LFG116" s="49"/>
      <c r="LFH116" s="109"/>
      <c r="LFI116" s="52"/>
      <c r="LFJ116" s="52"/>
      <c r="LFK116" s="55"/>
      <c r="LFL116" s="55"/>
      <c r="LFM116" s="55"/>
      <c r="LFN116" s="51"/>
      <c r="LFO116" s="51"/>
      <c r="LFP116" s="51"/>
      <c r="LFQ116" s="56"/>
      <c r="LFR116" s="57"/>
      <c r="LFS116" s="57"/>
      <c r="LFT116" s="58"/>
      <c r="LFU116" s="49"/>
      <c r="LFV116" s="50"/>
      <c r="LFW116" s="49"/>
      <c r="LFX116" s="109"/>
      <c r="LFY116" s="52"/>
      <c r="LFZ116" s="52"/>
      <c r="LGA116" s="55"/>
      <c r="LGB116" s="55"/>
      <c r="LGC116" s="55"/>
      <c r="LGD116" s="51"/>
      <c r="LGE116" s="51"/>
      <c r="LGF116" s="51"/>
      <c r="LGG116" s="56"/>
      <c r="LGH116" s="57"/>
      <c r="LGI116" s="57"/>
      <c r="LGJ116" s="58"/>
      <c r="LGK116" s="49"/>
      <c r="LGL116" s="50"/>
      <c r="LGM116" s="49"/>
      <c r="LGN116" s="109"/>
      <c r="LGO116" s="52"/>
      <c r="LGP116" s="52"/>
      <c r="LGQ116" s="55"/>
      <c r="LGR116" s="55"/>
      <c r="LGS116" s="55"/>
      <c r="LGT116" s="51"/>
      <c r="LGU116" s="51"/>
      <c r="LGV116" s="51"/>
      <c r="LGW116" s="56"/>
      <c r="LGX116" s="57"/>
      <c r="LGY116" s="57"/>
      <c r="LGZ116" s="58"/>
      <c r="LHA116" s="49"/>
      <c r="LHB116" s="50"/>
      <c r="LHC116" s="49"/>
      <c r="LHD116" s="109"/>
      <c r="LHE116" s="52"/>
      <c r="LHF116" s="52"/>
      <c r="LHG116" s="55"/>
      <c r="LHH116" s="55"/>
      <c r="LHI116" s="55"/>
      <c r="LHJ116" s="51"/>
      <c r="LHK116" s="51"/>
      <c r="LHL116" s="51"/>
      <c r="LHM116" s="56"/>
      <c r="LHN116" s="57"/>
      <c r="LHO116" s="57"/>
      <c r="LHP116" s="58"/>
      <c r="LHQ116" s="49"/>
      <c r="LHR116" s="50"/>
      <c r="LHS116" s="49"/>
      <c r="LHT116" s="109"/>
      <c r="LHU116" s="52"/>
      <c r="LHV116" s="52"/>
      <c r="LHW116" s="55"/>
      <c r="LHX116" s="55"/>
      <c r="LHY116" s="55"/>
      <c r="LHZ116" s="51"/>
      <c r="LIA116" s="51"/>
      <c r="LIB116" s="51"/>
      <c r="LIC116" s="56"/>
      <c r="LID116" s="57"/>
      <c r="LIE116" s="57"/>
      <c r="LIF116" s="58"/>
      <c r="LIG116" s="49"/>
      <c r="LIH116" s="50"/>
      <c r="LII116" s="49"/>
      <c r="LIJ116" s="109"/>
      <c r="LIK116" s="52"/>
      <c r="LIL116" s="52"/>
      <c r="LIM116" s="55"/>
      <c r="LIN116" s="55"/>
      <c r="LIO116" s="55"/>
      <c r="LIP116" s="51"/>
      <c r="LIQ116" s="51"/>
      <c r="LIR116" s="51"/>
      <c r="LIS116" s="56"/>
      <c r="LIT116" s="57"/>
      <c r="LIU116" s="57"/>
      <c r="LIV116" s="58"/>
      <c r="LIW116" s="49"/>
      <c r="LIX116" s="50"/>
      <c r="LIY116" s="49"/>
      <c r="LIZ116" s="109"/>
      <c r="LJA116" s="52"/>
      <c r="LJB116" s="52"/>
      <c r="LJC116" s="55"/>
      <c r="LJD116" s="55"/>
      <c r="LJE116" s="55"/>
      <c r="LJF116" s="51"/>
      <c r="LJG116" s="51"/>
      <c r="LJH116" s="51"/>
      <c r="LJI116" s="56"/>
      <c r="LJJ116" s="57"/>
      <c r="LJK116" s="57"/>
      <c r="LJL116" s="58"/>
      <c r="LJM116" s="49"/>
      <c r="LJN116" s="50"/>
      <c r="LJO116" s="49"/>
      <c r="LJP116" s="109"/>
      <c r="LJQ116" s="52"/>
      <c r="LJR116" s="52"/>
      <c r="LJS116" s="55"/>
      <c r="LJT116" s="55"/>
      <c r="LJU116" s="55"/>
      <c r="LJV116" s="51"/>
      <c r="LJW116" s="51"/>
      <c r="LJX116" s="51"/>
      <c r="LJY116" s="56"/>
      <c r="LJZ116" s="57"/>
      <c r="LKA116" s="57"/>
      <c r="LKB116" s="58"/>
      <c r="LKC116" s="49"/>
      <c r="LKD116" s="50"/>
      <c r="LKE116" s="49"/>
      <c r="LKF116" s="109"/>
      <c r="LKG116" s="52"/>
      <c r="LKH116" s="52"/>
      <c r="LKI116" s="55"/>
      <c r="LKJ116" s="55"/>
      <c r="LKK116" s="55"/>
      <c r="LKL116" s="51"/>
      <c r="LKM116" s="51"/>
      <c r="LKN116" s="51"/>
      <c r="LKO116" s="56"/>
      <c r="LKP116" s="57"/>
      <c r="LKQ116" s="57"/>
      <c r="LKR116" s="58"/>
      <c r="LKS116" s="49"/>
      <c r="LKT116" s="50"/>
      <c r="LKU116" s="49"/>
      <c r="LKV116" s="109"/>
      <c r="LKW116" s="52"/>
      <c r="LKX116" s="52"/>
      <c r="LKY116" s="55"/>
      <c r="LKZ116" s="55"/>
      <c r="LLA116" s="55"/>
      <c r="LLB116" s="51"/>
      <c r="LLC116" s="51"/>
      <c r="LLD116" s="51"/>
      <c r="LLE116" s="56"/>
      <c r="LLF116" s="57"/>
      <c r="LLG116" s="57"/>
      <c r="LLH116" s="58"/>
      <c r="LLI116" s="49"/>
      <c r="LLJ116" s="50"/>
      <c r="LLK116" s="49"/>
      <c r="LLL116" s="109"/>
      <c r="LLM116" s="52"/>
      <c r="LLN116" s="52"/>
      <c r="LLO116" s="55"/>
      <c r="LLP116" s="55"/>
      <c r="LLQ116" s="55"/>
      <c r="LLR116" s="51"/>
      <c r="LLS116" s="51"/>
      <c r="LLT116" s="51"/>
      <c r="LLU116" s="56"/>
      <c r="LLV116" s="57"/>
      <c r="LLW116" s="57"/>
      <c r="LLX116" s="58"/>
      <c r="LLY116" s="49"/>
      <c r="LLZ116" s="50"/>
      <c r="LMA116" s="49"/>
      <c r="LMB116" s="109"/>
      <c r="LMC116" s="52"/>
      <c r="LMD116" s="52"/>
      <c r="LME116" s="55"/>
      <c r="LMF116" s="55"/>
      <c r="LMG116" s="55"/>
      <c r="LMH116" s="51"/>
      <c r="LMI116" s="51"/>
      <c r="LMJ116" s="51"/>
      <c r="LMK116" s="56"/>
      <c r="LML116" s="57"/>
      <c r="LMM116" s="57"/>
      <c r="LMN116" s="58"/>
      <c r="LMO116" s="49"/>
      <c r="LMP116" s="50"/>
      <c r="LMQ116" s="49"/>
      <c r="LMR116" s="109"/>
      <c r="LMS116" s="52"/>
      <c r="LMT116" s="52"/>
      <c r="LMU116" s="55"/>
      <c r="LMV116" s="55"/>
      <c r="LMW116" s="55"/>
      <c r="LMX116" s="51"/>
      <c r="LMY116" s="51"/>
      <c r="LMZ116" s="51"/>
      <c r="LNA116" s="56"/>
      <c r="LNB116" s="57"/>
      <c r="LNC116" s="57"/>
      <c r="LND116" s="58"/>
      <c r="LNE116" s="49"/>
      <c r="LNF116" s="50"/>
      <c r="LNG116" s="49"/>
      <c r="LNH116" s="109"/>
      <c r="LNI116" s="52"/>
      <c r="LNJ116" s="52"/>
      <c r="LNK116" s="55"/>
      <c r="LNL116" s="55"/>
      <c r="LNM116" s="55"/>
      <c r="LNN116" s="51"/>
      <c r="LNO116" s="51"/>
      <c r="LNP116" s="51"/>
      <c r="LNQ116" s="56"/>
      <c r="LNR116" s="57"/>
      <c r="LNS116" s="57"/>
      <c r="LNT116" s="58"/>
      <c r="LNU116" s="49"/>
      <c r="LNV116" s="50"/>
      <c r="LNW116" s="49"/>
      <c r="LNX116" s="109"/>
      <c r="LNY116" s="52"/>
      <c r="LNZ116" s="52"/>
      <c r="LOA116" s="55"/>
      <c r="LOB116" s="55"/>
      <c r="LOC116" s="55"/>
      <c r="LOD116" s="51"/>
      <c r="LOE116" s="51"/>
      <c r="LOF116" s="51"/>
      <c r="LOG116" s="56"/>
      <c r="LOH116" s="57"/>
      <c r="LOI116" s="57"/>
      <c r="LOJ116" s="58"/>
      <c r="LOK116" s="49"/>
      <c r="LOL116" s="50"/>
      <c r="LOM116" s="49"/>
      <c r="LON116" s="109"/>
      <c r="LOO116" s="52"/>
      <c r="LOP116" s="52"/>
      <c r="LOQ116" s="55"/>
      <c r="LOR116" s="55"/>
      <c r="LOS116" s="55"/>
      <c r="LOT116" s="51"/>
      <c r="LOU116" s="51"/>
      <c r="LOV116" s="51"/>
      <c r="LOW116" s="56"/>
      <c r="LOX116" s="57"/>
      <c r="LOY116" s="57"/>
      <c r="LOZ116" s="58"/>
      <c r="LPA116" s="49"/>
      <c r="LPB116" s="50"/>
      <c r="LPC116" s="49"/>
      <c r="LPD116" s="109"/>
      <c r="LPE116" s="52"/>
      <c r="LPF116" s="52"/>
      <c r="LPG116" s="55"/>
      <c r="LPH116" s="55"/>
      <c r="LPI116" s="55"/>
      <c r="LPJ116" s="51"/>
      <c r="LPK116" s="51"/>
      <c r="LPL116" s="51"/>
      <c r="LPM116" s="56"/>
      <c r="LPN116" s="57"/>
      <c r="LPO116" s="57"/>
      <c r="LPP116" s="58"/>
      <c r="LPQ116" s="49"/>
      <c r="LPR116" s="50"/>
      <c r="LPS116" s="49"/>
      <c r="LPT116" s="109"/>
      <c r="LPU116" s="52"/>
      <c r="LPV116" s="52"/>
      <c r="LPW116" s="55"/>
      <c r="LPX116" s="55"/>
      <c r="LPY116" s="55"/>
      <c r="LPZ116" s="51"/>
      <c r="LQA116" s="51"/>
      <c r="LQB116" s="51"/>
      <c r="LQC116" s="56"/>
      <c r="LQD116" s="57"/>
      <c r="LQE116" s="57"/>
      <c r="LQF116" s="58"/>
      <c r="LQG116" s="49"/>
      <c r="LQH116" s="50"/>
      <c r="LQI116" s="49"/>
      <c r="LQJ116" s="109"/>
      <c r="LQK116" s="52"/>
      <c r="LQL116" s="52"/>
      <c r="LQM116" s="55"/>
      <c r="LQN116" s="55"/>
      <c r="LQO116" s="55"/>
      <c r="LQP116" s="51"/>
      <c r="LQQ116" s="51"/>
      <c r="LQR116" s="51"/>
      <c r="LQS116" s="56"/>
      <c r="LQT116" s="57"/>
      <c r="LQU116" s="57"/>
      <c r="LQV116" s="58"/>
      <c r="LQW116" s="49"/>
      <c r="LQX116" s="50"/>
      <c r="LQY116" s="49"/>
      <c r="LQZ116" s="109"/>
      <c r="LRA116" s="52"/>
      <c r="LRB116" s="52"/>
      <c r="LRC116" s="55"/>
      <c r="LRD116" s="55"/>
      <c r="LRE116" s="55"/>
      <c r="LRF116" s="51"/>
      <c r="LRG116" s="51"/>
      <c r="LRH116" s="51"/>
      <c r="LRI116" s="56"/>
      <c r="LRJ116" s="57"/>
      <c r="LRK116" s="57"/>
      <c r="LRL116" s="58"/>
      <c r="LRM116" s="49"/>
      <c r="LRN116" s="50"/>
      <c r="LRO116" s="49"/>
      <c r="LRP116" s="109"/>
      <c r="LRQ116" s="52"/>
      <c r="LRR116" s="52"/>
      <c r="LRS116" s="55"/>
      <c r="LRT116" s="55"/>
      <c r="LRU116" s="55"/>
      <c r="LRV116" s="51"/>
      <c r="LRW116" s="51"/>
      <c r="LRX116" s="51"/>
      <c r="LRY116" s="56"/>
      <c r="LRZ116" s="57"/>
      <c r="LSA116" s="57"/>
      <c r="LSB116" s="58"/>
      <c r="LSC116" s="49"/>
      <c r="LSD116" s="50"/>
      <c r="LSE116" s="49"/>
      <c r="LSF116" s="109"/>
      <c r="LSG116" s="52"/>
      <c r="LSH116" s="52"/>
      <c r="LSI116" s="55"/>
      <c r="LSJ116" s="55"/>
      <c r="LSK116" s="55"/>
      <c r="LSL116" s="51"/>
      <c r="LSM116" s="51"/>
      <c r="LSN116" s="51"/>
      <c r="LSO116" s="56"/>
      <c r="LSP116" s="57"/>
      <c r="LSQ116" s="57"/>
      <c r="LSR116" s="58"/>
      <c r="LSS116" s="49"/>
      <c r="LST116" s="50"/>
      <c r="LSU116" s="49"/>
      <c r="LSV116" s="109"/>
      <c r="LSW116" s="52"/>
      <c r="LSX116" s="52"/>
      <c r="LSY116" s="55"/>
      <c r="LSZ116" s="55"/>
      <c r="LTA116" s="55"/>
      <c r="LTB116" s="51"/>
      <c r="LTC116" s="51"/>
      <c r="LTD116" s="51"/>
      <c r="LTE116" s="56"/>
      <c r="LTF116" s="57"/>
      <c r="LTG116" s="57"/>
      <c r="LTH116" s="58"/>
      <c r="LTI116" s="49"/>
      <c r="LTJ116" s="50"/>
      <c r="LTK116" s="49"/>
      <c r="LTL116" s="109"/>
      <c r="LTM116" s="52"/>
      <c r="LTN116" s="52"/>
      <c r="LTO116" s="55"/>
      <c r="LTP116" s="55"/>
      <c r="LTQ116" s="55"/>
      <c r="LTR116" s="51"/>
      <c r="LTS116" s="51"/>
      <c r="LTT116" s="51"/>
      <c r="LTU116" s="56"/>
      <c r="LTV116" s="57"/>
      <c r="LTW116" s="57"/>
      <c r="LTX116" s="58"/>
      <c r="LTY116" s="49"/>
      <c r="LTZ116" s="50"/>
      <c r="LUA116" s="49"/>
      <c r="LUB116" s="109"/>
      <c r="LUC116" s="52"/>
      <c r="LUD116" s="52"/>
      <c r="LUE116" s="55"/>
      <c r="LUF116" s="55"/>
      <c r="LUG116" s="55"/>
      <c r="LUH116" s="51"/>
      <c r="LUI116" s="51"/>
      <c r="LUJ116" s="51"/>
      <c r="LUK116" s="56"/>
      <c r="LUL116" s="57"/>
      <c r="LUM116" s="57"/>
      <c r="LUN116" s="58"/>
      <c r="LUO116" s="49"/>
      <c r="LUP116" s="50"/>
      <c r="LUQ116" s="49"/>
      <c r="LUR116" s="109"/>
      <c r="LUS116" s="52"/>
      <c r="LUT116" s="52"/>
      <c r="LUU116" s="55"/>
      <c r="LUV116" s="55"/>
      <c r="LUW116" s="55"/>
      <c r="LUX116" s="51"/>
      <c r="LUY116" s="51"/>
      <c r="LUZ116" s="51"/>
      <c r="LVA116" s="56"/>
      <c r="LVB116" s="57"/>
      <c r="LVC116" s="57"/>
      <c r="LVD116" s="58"/>
      <c r="LVE116" s="49"/>
      <c r="LVF116" s="50"/>
      <c r="LVG116" s="49"/>
      <c r="LVH116" s="109"/>
      <c r="LVI116" s="52"/>
      <c r="LVJ116" s="52"/>
      <c r="LVK116" s="55"/>
      <c r="LVL116" s="55"/>
      <c r="LVM116" s="55"/>
      <c r="LVN116" s="51"/>
      <c r="LVO116" s="51"/>
      <c r="LVP116" s="51"/>
      <c r="LVQ116" s="56"/>
      <c r="LVR116" s="57"/>
      <c r="LVS116" s="57"/>
      <c r="LVT116" s="58"/>
      <c r="LVU116" s="49"/>
      <c r="LVV116" s="50"/>
      <c r="LVW116" s="49"/>
      <c r="LVX116" s="109"/>
      <c r="LVY116" s="52"/>
      <c r="LVZ116" s="52"/>
      <c r="LWA116" s="55"/>
      <c r="LWB116" s="55"/>
      <c r="LWC116" s="55"/>
      <c r="LWD116" s="51"/>
      <c r="LWE116" s="51"/>
      <c r="LWF116" s="51"/>
      <c r="LWG116" s="56"/>
      <c r="LWH116" s="57"/>
      <c r="LWI116" s="57"/>
      <c r="LWJ116" s="58"/>
      <c r="LWK116" s="49"/>
      <c r="LWL116" s="50"/>
      <c r="LWM116" s="49"/>
      <c r="LWN116" s="109"/>
      <c r="LWO116" s="52"/>
      <c r="LWP116" s="52"/>
      <c r="LWQ116" s="55"/>
      <c r="LWR116" s="55"/>
      <c r="LWS116" s="55"/>
      <c r="LWT116" s="51"/>
      <c r="LWU116" s="51"/>
      <c r="LWV116" s="51"/>
      <c r="LWW116" s="56"/>
      <c r="LWX116" s="57"/>
      <c r="LWY116" s="57"/>
      <c r="LWZ116" s="58"/>
      <c r="LXA116" s="49"/>
      <c r="LXB116" s="50"/>
      <c r="LXC116" s="49"/>
      <c r="LXD116" s="109"/>
      <c r="LXE116" s="52"/>
      <c r="LXF116" s="52"/>
      <c r="LXG116" s="55"/>
      <c r="LXH116" s="55"/>
      <c r="LXI116" s="55"/>
      <c r="LXJ116" s="51"/>
      <c r="LXK116" s="51"/>
      <c r="LXL116" s="51"/>
      <c r="LXM116" s="56"/>
      <c r="LXN116" s="57"/>
      <c r="LXO116" s="57"/>
      <c r="LXP116" s="58"/>
      <c r="LXQ116" s="49"/>
      <c r="LXR116" s="50"/>
      <c r="LXS116" s="49"/>
      <c r="LXT116" s="109"/>
      <c r="LXU116" s="52"/>
      <c r="LXV116" s="52"/>
      <c r="LXW116" s="55"/>
      <c r="LXX116" s="55"/>
      <c r="LXY116" s="55"/>
      <c r="LXZ116" s="51"/>
      <c r="LYA116" s="51"/>
      <c r="LYB116" s="51"/>
      <c r="LYC116" s="56"/>
      <c r="LYD116" s="57"/>
      <c r="LYE116" s="57"/>
      <c r="LYF116" s="58"/>
      <c r="LYG116" s="49"/>
      <c r="LYH116" s="50"/>
      <c r="LYI116" s="49"/>
      <c r="LYJ116" s="109"/>
      <c r="LYK116" s="52"/>
      <c r="LYL116" s="52"/>
      <c r="LYM116" s="55"/>
      <c r="LYN116" s="55"/>
      <c r="LYO116" s="55"/>
      <c r="LYP116" s="51"/>
      <c r="LYQ116" s="51"/>
      <c r="LYR116" s="51"/>
      <c r="LYS116" s="56"/>
      <c r="LYT116" s="57"/>
      <c r="LYU116" s="57"/>
      <c r="LYV116" s="58"/>
      <c r="LYW116" s="49"/>
      <c r="LYX116" s="50"/>
      <c r="LYY116" s="49"/>
      <c r="LYZ116" s="109"/>
      <c r="LZA116" s="52"/>
      <c r="LZB116" s="52"/>
      <c r="LZC116" s="55"/>
      <c r="LZD116" s="55"/>
      <c r="LZE116" s="55"/>
      <c r="LZF116" s="51"/>
      <c r="LZG116" s="51"/>
      <c r="LZH116" s="51"/>
      <c r="LZI116" s="56"/>
      <c r="LZJ116" s="57"/>
      <c r="LZK116" s="57"/>
      <c r="LZL116" s="58"/>
      <c r="LZM116" s="49"/>
      <c r="LZN116" s="50"/>
      <c r="LZO116" s="49"/>
      <c r="LZP116" s="109"/>
      <c r="LZQ116" s="52"/>
      <c r="LZR116" s="52"/>
      <c r="LZS116" s="55"/>
      <c r="LZT116" s="55"/>
      <c r="LZU116" s="55"/>
      <c r="LZV116" s="51"/>
      <c r="LZW116" s="51"/>
      <c r="LZX116" s="51"/>
      <c r="LZY116" s="56"/>
      <c r="LZZ116" s="57"/>
      <c r="MAA116" s="57"/>
      <c r="MAB116" s="58"/>
      <c r="MAC116" s="49"/>
      <c r="MAD116" s="50"/>
      <c r="MAE116" s="49"/>
      <c r="MAF116" s="109"/>
      <c r="MAG116" s="52"/>
      <c r="MAH116" s="52"/>
      <c r="MAI116" s="55"/>
      <c r="MAJ116" s="55"/>
      <c r="MAK116" s="55"/>
      <c r="MAL116" s="51"/>
      <c r="MAM116" s="51"/>
      <c r="MAN116" s="51"/>
      <c r="MAO116" s="56"/>
      <c r="MAP116" s="57"/>
      <c r="MAQ116" s="57"/>
      <c r="MAR116" s="58"/>
      <c r="MAS116" s="49"/>
      <c r="MAT116" s="50"/>
      <c r="MAU116" s="49"/>
      <c r="MAV116" s="109"/>
      <c r="MAW116" s="52"/>
      <c r="MAX116" s="52"/>
      <c r="MAY116" s="55"/>
      <c r="MAZ116" s="55"/>
      <c r="MBA116" s="55"/>
      <c r="MBB116" s="51"/>
      <c r="MBC116" s="51"/>
      <c r="MBD116" s="51"/>
      <c r="MBE116" s="56"/>
      <c r="MBF116" s="57"/>
      <c r="MBG116" s="57"/>
      <c r="MBH116" s="58"/>
      <c r="MBI116" s="49"/>
      <c r="MBJ116" s="50"/>
      <c r="MBK116" s="49"/>
      <c r="MBL116" s="109"/>
      <c r="MBM116" s="52"/>
      <c r="MBN116" s="52"/>
      <c r="MBO116" s="55"/>
      <c r="MBP116" s="55"/>
      <c r="MBQ116" s="55"/>
      <c r="MBR116" s="51"/>
      <c r="MBS116" s="51"/>
      <c r="MBT116" s="51"/>
      <c r="MBU116" s="56"/>
      <c r="MBV116" s="57"/>
      <c r="MBW116" s="57"/>
      <c r="MBX116" s="58"/>
      <c r="MBY116" s="49"/>
      <c r="MBZ116" s="50"/>
      <c r="MCA116" s="49"/>
      <c r="MCB116" s="109"/>
      <c r="MCC116" s="52"/>
      <c r="MCD116" s="52"/>
      <c r="MCE116" s="55"/>
      <c r="MCF116" s="55"/>
      <c r="MCG116" s="55"/>
      <c r="MCH116" s="51"/>
      <c r="MCI116" s="51"/>
      <c r="MCJ116" s="51"/>
      <c r="MCK116" s="56"/>
      <c r="MCL116" s="57"/>
      <c r="MCM116" s="57"/>
      <c r="MCN116" s="58"/>
      <c r="MCO116" s="49"/>
      <c r="MCP116" s="50"/>
      <c r="MCQ116" s="49"/>
      <c r="MCR116" s="109"/>
      <c r="MCS116" s="52"/>
      <c r="MCT116" s="52"/>
      <c r="MCU116" s="55"/>
      <c r="MCV116" s="55"/>
      <c r="MCW116" s="55"/>
      <c r="MCX116" s="51"/>
      <c r="MCY116" s="51"/>
      <c r="MCZ116" s="51"/>
      <c r="MDA116" s="56"/>
      <c r="MDB116" s="57"/>
      <c r="MDC116" s="57"/>
      <c r="MDD116" s="58"/>
      <c r="MDE116" s="49"/>
      <c r="MDF116" s="50"/>
      <c r="MDG116" s="49"/>
      <c r="MDH116" s="109"/>
      <c r="MDI116" s="52"/>
      <c r="MDJ116" s="52"/>
      <c r="MDK116" s="55"/>
      <c r="MDL116" s="55"/>
      <c r="MDM116" s="55"/>
      <c r="MDN116" s="51"/>
      <c r="MDO116" s="51"/>
      <c r="MDP116" s="51"/>
      <c r="MDQ116" s="56"/>
      <c r="MDR116" s="57"/>
      <c r="MDS116" s="57"/>
      <c r="MDT116" s="58"/>
      <c r="MDU116" s="49"/>
      <c r="MDV116" s="50"/>
      <c r="MDW116" s="49"/>
      <c r="MDX116" s="109"/>
      <c r="MDY116" s="52"/>
      <c r="MDZ116" s="52"/>
      <c r="MEA116" s="55"/>
      <c r="MEB116" s="55"/>
      <c r="MEC116" s="55"/>
      <c r="MED116" s="51"/>
      <c r="MEE116" s="51"/>
      <c r="MEF116" s="51"/>
      <c r="MEG116" s="56"/>
      <c r="MEH116" s="57"/>
      <c r="MEI116" s="57"/>
      <c r="MEJ116" s="58"/>
      <c r="MEK116" s="49"/>
      <c r="MEL116" s="50"/>
      <c r="MEM116" s="49"/>
      <c r="MEN116" s="109"/>
      <c r="MEO116" s="52"/>
      <c r="MEP116" s="52"/>
      <c r="MEQ116" s="55"/>
      <c r="MER116" s="55"/>
      <c r="MES116" s="55"/>
      <c r="MET116" s="51"/>
      <c r="MEU116" s="51"/>
      <c r="MEV116" s="51"/>
      <c r="MEW116" s="56"/>
      <c r="MEX116" s="57"/>
      <c r="MEY116" s="57"/>
      <c r="MEZ116" s="58"/>
      <c r="MFA116" s="49"/>
      <c r="MFB116" s="50"/>
      <c r="MFC116" s="49"/>
      <c r="MFD116" s="109"/>
      <c r="MFE116" s="52"/>
      <c r="MFF116" s="52"/>
      <c r="MFG116" s="55"/>
      <c r="MFH116" s="55"/>
      <c r="MFI116" s="55"/>
      <c r="MFJ116" s="51"/>
      <c r="MFK116" s="51"/>
      <c r="MFL116" s="51"/>
      <c r="MFM116" s="56"/>
      <c r="MFN116" s="57"/>
      <c r="MFO116" s="57"/>
      <c r="MFP116" s="58"/>
      <c r="MFQ116" s="49"/>
      <c r="MFR116" s="50"/>
      <c r="MFS116" s="49"/>
      <c r="MFT116" s="109"/>
      <c r="MFU116" s="52"/>
      <c r="MFV116" s="52"/>
      <c r="MFW116" s="55"/>
      <c r="MFX116" s="55"/>
      <c r="MFY116" s="55"/>
      <c r="MFZ116" s="51"/>
      <c r="MGA116" s="51"/>
      <c r="MGB116" s="51"/>
      <c r="MGC116" s="56"/>
      <c r="MGD116" s="57"/>
      <c r="MGE116" s="57"/>
      <c r="MGF116" s="58"/>
      <c r="MGG116" s="49"/>
      <c r="MGH116" s="50"/>
      <c r="MGI116" s="49"/>
      <c r="MGJ116" s="109"/>
      <c r="MGK116" s="52"/>
      <c r="MGL116" s="52"/>
      <c r="MGM116" s="55"/>
      <c r="MGN116" s="55"/>
      <c r="MGO116" s="55"/>
      <c r="MGP116" s="51"/>
      <c r="MGQ116" s="51"/>
      <c r="MGR116" s="51"/>
      <c r="MGS116" s="56"/>
      <c r="MGT116" s="57"/>
      <c r="MGU116" s="57"/>
      <c r="MGV116" s="58"/>
      <c r="MGW116" s="49"/>
      <c r="MGX116" s="50"/>
      <c r="MGY116" s="49"/>
      <c r="MGZ116" s="109"/>
      <c r="MHA116" s="52"/>
      <c r="MHB116" s="52"/>
      <c r="MHC116" s="55"/>
      <c r="MHD116" s="55"/>
      <c r="MHE116" s="55"/>
      <c r="MHF116" s="51"/>
      <c r="MHG116" s="51"/>
      <c r="MHH116" s="51"/>
      <c r="MHI116" s="56"/>
      <c r="MHJ116" s="57"/>
      <c r="MHK116" s="57"/>
      <c r="MHL116" s="58"/>
      <c r="MHM116" s="49"/>
      <c r="MHN116" s="50"/>
      <c r="MHO116" s="49"/>
      <c r="MHP116" s="109"/>
      <c r="MHQ116" s="52"/>
      <c r="MHR116" s="52"/>
      <c r="MHS116" s="55"/>
      <c r="MHT116" s="55"/>
      <c r="MHU116" s="55"/>
      <c r="MHV116" s="51"/>
      <c r="MHW116" s="51"/>
      <c r="MHX116" s="51"/>
      <c r="MHY116" s="56"/>
      <c r="MHZ116" s="57"/>
      <c r="MIA116" s="57"/>
      <c r="MIB116" s="58"/>
      <c r="MIC116" s="49"/>
      <c r="MID116" s="50"/>
      <c r="MIE116" s="49"/>
      <c r="MIF116" s="109"/>
      <c r="MIG116" s="52"/>
      <c r="MIH116" s="52"/>
      <c r="MII116" s="55"/>
      <c r="MIJ116" s="55"/>
      <c r="MIK116" s="55"/>
      <c r="MIL116" s="51"/>
      <c r="MIM116" s="51"/>
      <c r="MIN116" s="51"/>
      <c r="MIO116" s="56"/>
      <c r="MIP116" s="57"/>
      <c r="MIQ116" s="57"/>
      <c r="MIR116" s="58"/>
      <c r="MIS116" s="49"/>
      <c r="MIT116" s="50"/>
      <c r="MIU116" s="49"/>
      <c r="MIV116" s="109"/>
      <c r="MIW116" s="52"/>
      <c r="MIX116" s="52"/>
      <c r="MIY116" s="55"/>
      <c r="MIZ116" s="55"/>
      <c r="MJA116" s="55"/>
      <c r="MJB116" s="51"/>
      <c r="MJC116" s="51"/>
      <c r="MJD116" s="51"/>
      <c r="MJE116" s="56"/>
      <c r="MJF116" s="57"/>
      <c r="MJG116" s="57"/>
      <c r="MJH116" s="58"/>
      <c r="MJI116" s="49"/>
      <c r="MJJ116" s="50"/>
      <c r="MJK116" s="49"/>
      <c r="MJL116" s="109"/>
      <c r="MJM116" s="52"/>
      <c r="MJN116" s="52"/>
      <c r="MJO116" s="55"/>
      <c r="MJP116" s="55"/>
      <c r="MJQ116" s="55"/>
      <c r="MJR116" s="51"/>
      <c r="MJS116" s="51"/>
      <c r="MJT116" s="51"/>
      <c r="MJU116" s="56"/>
      <c r="MJV116" s="57"/>
      <c r="MJW116" s="57"/>
      <c r="MJX116" s="58"/>
      <c r="MJY116" s="49"/>
      <c r="MJZ116" s="50"/>
      <c r="MKA116" s="49"/>
      <c r="MKB116" s="109"/>
      <c r="MKC116" s="52"/>
      <c r="MKD116" s="52"/>
      <c r="MKE116" s="55"/>
      <c r="MKF116" s="55"/>
      <c r="MKG116" s="55"/>
      <c r="MKH116" s="51"/>
      <c r="MKI116" s="51"/>
      <c r="MKJ116" s="51"/>
      <c r="MKK116" s="56"/>
      <c r="MKL116" s="57"/>
      <c r="MKM116" s="57"/>
      <c r="MKN116" s="58"/>
      <c r="MKO116" s="49"/>
      <c r="MKP116" s="50"/>
      <c r="MKQ116" s="49"/>
      <c r="MKR116" s="109"/>
      <c r="MKS116" s="52"/>
      <c r="MKT116" s="52"/>
      <c r="MKU116" s="55"/>
      <c r="MKV116" s="55"/>
      <c r="MKW116" s="55"/>
      <c r="MKX116" s="51"/>
      <c r="MKY116" s="51"/>
      <c r="MKZ116" s="51"/>
      <c r="MLA116" s="56"/>
      <c r="MLB116" s="57"/>
      <c r="MLC116" s="57"/>
      <c r="MLD116" s="58"/>
      <c r="MLE116" s="49"/>
      <c r="MLF116" s="50"/>
      <c r="MLG116" s="49"/>
      <c r="MLH116" s="109"/>
      <c r="MLI116" s="52"/>
      <c r="MLJ116" s="52"/>
      <c r="MLK116" s="55"/>
      <c r="MLL116" s="55"/>
      <c r="MLM116" s="55"/>
      <c r="MLN116" s="51"/>
      <c r="MLO116" s="51"/>
      <c r="MLP116" s="51"/>
      <c r="MLQ116" s="56"/>
      <c r="MLR116" s="57"/>
      <c r="MLS116" s="57"/>
      <c r="MLT116" s="58"/>
      <c r="MLU116" s="49"/>
      <c r="MLV116" s="50"/>
      <c r="MLW116" s="49"/>
      <c r="MLX116" s="109"/>
      <c r="MLY116" s="52"/>
      <c r="MLZ116" s="52"/>
      <c r="MMA116" s="55"/>
      <c r="MMB116" s="55"/>
      <c r="MMC116" s="55"/>
      <c r="MMD116" s="51"/>
      <c r="MME116" s="51"/>
      <c r="MMF116" s="51"/>
      <c r="MMG116" s="56"/>
      <c r="MMH116" s="57"/>
      <c r="MMI116" s="57"/>
      <c r="MMJ116" s="58"/>
      <c r="MMK116" s="49"/>
      <c r="MML116" s="50"/>
      <c r="MMM116" s="49"/>
      <c r="MMN116" s="109"/>
      <c r="MMO116" s="52"/>
      <c r="MMP116" s="52"/>
      <c r="MMQ116" s="55"/>
      <c r="MMR116" s="55"/>
      <c r="MMS116" s="55"/>
      <c r="MMT116" s="51"/>
      <c r="MMU116" s="51"/>
      <c r="MMV116" s="51"/>
      <c r="MMW116" s="56"/>
      <c r="MMX116" s="57"/>
      <c r="MMY116" s="57"/>
      <c r="MMZ116" s="58"/>
      <c r="MNA116" s="49"/>
      <c r="MNB116" s="50"/>
      <c r="MNC116" s="49"/>
      <c r="MND116" s="109"/>
      <c r="MNE116" s="52"/>
      <c r="MNF116" s="52"/>
      <c r="MNG116" s="55"/>
      <c r="MNH116" s="55"/>
      <c r="MNI116" s="55"/>
      <c r="MNJ116" s="51"/>
      <c r="MNK116" s="51"/>
      <c r="MNL116" s="51"/>
      <c r="MNM116" s="56"/>
      <c r="MNN116" s="57"/>
      <c r="MNO116" s="57"/>
      <c r="MNP116" s="58"/>
      <c r="MNQ116" s="49"/>
      <c r="MNR116" s="50"/>
      <c r="MNS116" s="49"/>
      <c r="MNT116" s="109"/>
      <c r="MNU116" s="52"/>
      <c r="MNV116" s="52"/>
      <c r="MNW116" s="55"/>
      <c r="MNX116" s="55"/>
      <c r="MNY116" s="55"/>
      <c r="MNZ116" s="51"/>
      <c r="MOA116" s="51"/>
      <c r="MOB116" s="51"/>
      <c r="MOC116" s="56"/>
      <c r="MOD116" s="57"/>
      <c r="MOE116" s="57"/>
      <c r="MOF116" s="58"/>
      <c r="MOG116" s="49"/>
      <c r="MOH116" s="50"/>
      <c r="MOI116" s="49"/>
      <c r="MOJ116" s="109"/>
      <c r="MOK116" s="52"/>
      <c r="MOL116" s="52"/>
      <c r="MOM116" s="55"/>
      <c r="MON116" s="55"/>
      <c r="MOO116" s="55"/>
      <c r="MOP116" s="51"/>
      <c r="MOQ116" s="51"/>
      <c r="MOR116" s="51"/>
      <c r="MOS116" s="56"/>
      <c r="MOT116" s="57"/>
      <c r="MOU116" s="57"/>
      <c r="MOV116" s="58"/>
      <c r="MOW116" s="49"/>
      <c r="MOX116" s="50"/>
      <c r="MOY116" s="49"/>
      <c r="MOZ116" s="109"/>
      <c r="MPA116" s="52"/>
      <c r="MPB116" s="52"/>
      <c r="MPC116" s="55"/>
      <c r="MPD116" s="55"/>
      <c r="MPE116" s="55"/>
      <c r="MPF116" s="51"/>
      <c r="MPG116" s="51"/>
      <c r="MPH116" s="51"/>
      <c r="MPI116" s="56"/>
      <c r="MPJ116" s="57"/>
      <c r="MPK116" s="57"/>
      <c r="MPL116" s="58"/>
      <c r="MPM116" s="49"/>
      <c r="MPN116" s="50"/>
      <c r="MPO116" s="49"/>
      <c r="MPP116" s="109"/>
      <c r="MPQ116" s="52"/>
      <c r="MPR116" s="52"/>
      <c r="MPS116" s="55"/>
      <c r="MPT116" s="55"/>
      <c r="MPU116" s="55"/>
      <c r="MPV116" s="51"/>
      <c r="MPW116" s="51"/>
      <c r="MPX116" s="51"/>
      <c r="MPY116" s="56"/>
      <c r="MPZ116" s="57"/>
      <c r="MQA116" s="57"/>
      <c r="MQB116" s="58"/>
      <c r="MQC116" s="49"/>
      <c r="MQD116" s="50"/>
      <c r="MQE116" s="49"/>
      <c r="MQF116" s="109"/>
      <c r="MQG116" s="52"/>
      <c r="MQH116" s="52"/>
      <c r="MQI116" s="55"/>
      <c r="MQJ116" s="55"/>
      <c r="MQK116" s="55"/>
      <c r="MQL116" s="51"/>
      <c r="MQM116" s="51"/>
      <c r="MQN116" s="51"/>
      <c r="MQO116" s="56"/>
      <c r="MQP116" s="57"/>
      <c r="MQQ116" s="57"/>
      <c r="MQR116" s="58"/>
      <c r="MQS116" s="49"/>
      <c r="MQT116" s="50"/>
      <c r="MQU116" s="49"/>
      <c r="MQV116" s="109"/>
      <c r="MQW116" s="52"/>
      <c r="MQX116" s="52"/>
      <c r="MQY116" s="55"/>
      <c r="MQZ116" s="55"/>
      <c r="MRA116" s="55"/>
      <c r="MRB116" s="51"/>
      <c r="MRC116" s="51"/>
      <c r="MRD116" s="51"/>
      <c r="MRE116" s="56"/>
      <c r="MRF116" s="57"/>
      <c r="MRG116" s="57"/>
      <c r="MRH116" s="58"/>
      <c r="MRI116" s="49"/>
      <c r="MRJ116" s="50"/>
      <c r="MRK116" s="49"/>
      <c r="MRL116" s="109"/>
      <c r="MRM116" s="52"/>
      <c r="MRN116" s="52"/>
      <c r="MRO116" s="55"/>
      <c r="MRP116" s="55"/>
      <c r="MRQ116" s="55"/>
      <c r="MRR116" s="51"/>
      <c r="MRS116" s="51"/>
      <c r="MRT116" s="51"/>
      <c r="MRU116" s="56"/>
      <c r="MRV116" s="57"/>
      <c r="MRW116" s="57"/>
      <c r="MRX116" s="58"/>
      <c r="MRY116" s="49"/>
      <c r="MRZ116" s="50"/>
      <c r="MSA116" s="49"/>
      <c r="MSB116" s="109"/>
      <c r="MSC116" s="52"/>
      <c r="MSD116" s="52"/>
      <c r="MSE116" s="55"/>
      <c r="MSF116" s="55"/>
      <c r="MSG116" s="55"/>
      <c r="MSH116" s="51"/>
      <c r="MSI116" s="51"/>
      <c r="MSJ116" s="51"/>
      <c r="MSK116" s="56"/>
      <c r="MSL116" s="57"/>
      <c r="MSM116" s="57"/>
      <c r="MSN116" s="58"/>
      <c r="MSO116" s="49"/>
      <c r="MSP116" s="50"/>
      <c r="MSQ116" s="49"/>
      <c r="MSR116" s="109"/>
      <c r="MSS116" s="52"/>
      <c r="MST116" s="52"/>
      <c r="MSU116" s="55"/>
      <c r="MSV116" s="55"/>
      <c r="MSW116" s="55"/>
      <c r="MSX116" s="51"/>
      <c r="MSY116" s="51"/>
      <c r="MSZ116" s="51"/>
      <c r="MTA116" s="56"/>
      <c r="MTB116" s="57"/>
      <c r="MTC116" s="57"/>
      <c r="MTD116" s="58"/>
      <c r="MTE116" s="49"/>
      <c r="MTF116" s="50"/>
      <c r="MTG116" s="49"/>
      <c r="MTH116" s="109"/>
      <c r="MTI116" s="52"/>
      <c r="MTJ116" s="52"/>
      <c r="MTK116" s="55"/>
      <c r="MTL116" s="55"/>
      <c r="MTM116" s="55"/>
      <c r="MTN116" s="51"/>
      <c r="MTO116" s="51"/>
      <c r="MTP116" s="51"/>
      <c r="MTQ116" s="56"/>
      <c r="MTR116" s="57"/>
      <c r="MTS116" s="57"/>
      <c r="MTT116" s="58"/>
      <c r="MTU116" s="49"/>
      <c r="MTV116" s="50"/>
      <c r="MTW116" s="49"/>
      <c r="MTX116" s="109"/>
      <c r="MTY116" s="52"/>
      <c r="MTZ116" s="52"/>
      <c r="MUA116" s="55"/>
      <c r="MUB116" s="55"/>
      <c r="MUC116" s="55"/>
      <c r="MUD116" s="51"/>
      <c r="MUE116" s="51"/>
      <c r="MUF116" s="51"/>
      <c r="MUG116" s="56"/>
      <c r="MUH116" s="57"/>
      <c r="MUI116" s="57"/>
      <c r="MUJ116" s="58"/>
      <c r="MUK116" s="49"/>
      <c r="MUL116" s="50"/>
      <c r="MUM116" s="49"/>
      <c r="MUN116" s="109"/>
      <c r="MUO116" s="52"/>
      <c r="MUP116" s="52"/>
      <c r="MUQ116" s="55"/>
      <c r="MUR116" s="55"/>
      <c r="MUS116" s="55"/>
      <c r="MUT116" s="51"/>
      <c r="MUU116" s="51"/>
      <c r="MUV116" s="51"/>
      <c r="MUW116" s="56"/>
      <c r="MUX116" s="57"/>
      <c r="MUY116" s="57"/>
      <c r="MUZ116" s="58"/>
      <c r="MVA116" s="49"/>
      <c r="MVB116" s="50"/>
      <c r="MVC116" s="49"/>
      <c r="MVD116" s="109"/>
      <c r="MVE116" s="52"/>
      <c r="MVF116" s="52"/>
      <c r="MVG116" s="55"/>
      <c r="MVH116" s="55"/>
      <c r="MVI116" s="55"/>
      <c r="MVJ116" s="51"/>
      <c r="MVK116" s="51"/>
      <c r="MVL116" s="51"/>
      <c r="MVM116" s="56"/>
      <c r="MVN116" s="57"/>
      <c r="MVO116" s="57"/>
      <c r="MVP116" s="58"/>
      <c r="MVQ116" s="49"/>
      <c r="MVR116" s="50"/>
      <c r="MVS116" s="49"/>
      <c r="MVT116" s="109"/>
      <c r="MVU116" s="52"/>
      <c r="MVV116" s="52"/>
      <c r="MVW116" s="55"/>
      <c r="MVX116" s="55"/>
      <c r="MVY116" s="55"/>
      <c r="MVZ116" s="51"/>
      <c r="MWA116" s="51"/>
      <c r="MWB116" s="51"/>
      <c r="MWC116" s="56"/>
      <c r="MWD116" s="57"/>
      <c r="MWE116" s="57"/>
      <c r="MWF116" s="58"/>
      <c r="MWG116" s="49"/>
      <c r="MWH116" s="50"/>
      <c r="MWI116" s="49"/>
      <c r="MWJ116" s="109"/>
      <c r="MWK116" s="52"/>
      <c r="MWL116" s="52"/>
      <c r="MWM116" s="55"/>
      <c r="MWN116" s="55"/>
      <c r="MWO116" s="55"/>
      <c r="MWP116" s="51"/>
      <c r="MWQ116" s="51"/>
      <c r="MWR116" s="51"/>
      <c r="MWS116" s="56"/>
      <c r="MWT116" s="57"/>
      <c r="MWU116" s="57"/>
      <c r="MWV116" s="58"/>
      <c r="MWW116" s="49"/>
      <c r="MWX116" s="50"/>
      <c r="MWY116" s="49"/>
      <c r="MWZ116" s="109"/>
      <c r="MXA116" s="52"/>
      <c r="MXB116" s="52"/>
      <c r="MXC116" s="55"/>
      <c r="MXD116" s="55"/>
      <c r="MXE116" s="55"/>
      <c r="MXF116" s="51"/>
      <c r="MXG116" s="51"/>
      <c r="MXH116" s="51"/>
      <c r="MXI116" s="56"/>
      <c r="MXJ116" s="57"/>
      <c r="MXK116" s="57"/>
      <c r="MXL116" s="58"/>
      <c r="MXM116" s="49"/>
      <c r="MXN116" s="50"/>
      <c r="MXO116" s="49"/>
      <c r="MXP116" s="109"/>
      <c r="MXQ116" s="52"/>
      <c r="MXR116" s="52"/>
      <c r="MXS116" s="55"/>
      <c r="MXT116" s="55"/>
      <c r="MXU116" s="55"/>
      <c r="MXV116" s="51"/>
      <c r="MXW116" s="51"/>
      <c r="MXX116" s="51"/>
      <c r="MXY116" s="56"/>
      <c r="MXZ116" s="57"/>
      <c r="MYA116" s="57"/>
      <c r="MYB116" s="58"/>
      <c r="MYC116" s="49"/>
      <c r="MYD116" s="50"/>
      <c r="MYE116" s="49"/>
      <c r="MYF116" s="109"/>
      <c r="MYG116" s="52"/>
      <c r="MYH116" s="52"/>
      <c r="MYI116" s="55"/>
      <c r="MYJ116" s="55"/>
      <c r="MYK116" s="55"/>
      <c r="MYL116" s="51"/>
      <c r="MYM116" s="51"/>
      <c r="MYN116" s="51"/>
      <c r="MYO116" s="56"/>
      <c r="MYP116" s="57"/>
      <c r="MYQ116" s="57"/>
      <c r="MYR116" s="58"/>
      <c r="MYS116" s="49"/>
      <c r="MYT116" s="50"/>
      <c r="MYU116" s="49"/>
      <c r="MYV116" s="109"/>
      <c r="MYW116" s="52"/>
      <c r="MYX116" s="52"/>
      <c r="MYY116" s="55"/>
      <c r="MYZ116" s="55"/>
      <c r="MZA116" s="55"/>
      <c r="MZB116" s="51"/>
      <c r="MZC116" s="51"/>
      <c r="MZD116" s="51"/>
      <c r="MZE116" s="56"/>
      <c r="MZF116" s="57"/>
      <c r="MZG116" s="57"/>
      <c r="MZH116" s="58"/>
      <c r="MZI116" s="49"/>
      <c r="MZJ116" s="50"/>
      <c r="MZK116" s="49"/>
      <c r="MZL116" s="109"/>
      <c r="MZM116" s="52"/>
      <c r="MZN116" s="52"/>
      <c r="MZO116" s="55"/>
      <c r="MZP116" s="55"/>
      <c r="MZQ116" s="55"/>
      <c r="MZR116" s="51"/>
      <c r="MZS116" s="51"/>
      <c r="MZT116" s="51"/>
      <c r="MZU116" s="56"/>
      <c r="MZV116" s="57"/>
      <c r="MZW116" s="57"/>
      <c r="MZX116" s="58"/>
      <c r="MZY116" s="49"/>
      <c r="MZZ116" s="50"/>
      <c r="NAA116" s="49"/>
      <c r="NAB116" s="109"/>
      <c r="NAC116" s="52"/>
      <c r="NAD116" s="52"/>
      <c r="NAE116" s="55"/>
      <c r="NAF116" s="55"/>
      <c r="NAG116" s="55"/>
      <c r="NAH116" s="51"/>
      <c r="NAI116" s="51"/>
      <c r="NAJ116" s="51"/>
      <c r="NAK116" s="56"/>
      <c r="NAL116" s="57"/>
      <c r="NAM116" s="57"/>
      <c r="NAN116" s="58"/>
      <c r="NAO116" s="49"/>
      <c r="NAP116" s="50"/>
      <c r="NAQ116" s="49"/>
      <c r="NAR116" s="109"/>
      <c r="NAS116" s="52"/>
      <c r="NAT116" s="52"/>
      <c r="NAU116" s="55"/>
      <c r="NAV116" s="55"/>
      <c r="NAW116" s="55"/>
      <c r="NAX116" s="51"/>
      <c r="NAY116" s="51"/>
      <c r="NAZ116" s="51"/>
      <c r="NBA116" s="56"/>
      <c r="NBB116" s="57"/>
      <c r="NBC116" s="57"/>
      <c r="NBD116" s="58"/>
      <c r="NBE116" s="49"/>
      <c r="NBF116" s="50"/>
      <c r="NBG116" s="49"/>
      <c r="NBH116" s="109"/>
      <c r="NBI116" s="52"/>
      <c r="NBJ116" s="52"/>
      <c r="NBK116" s="55"/>
      <c r="NBL116" s="55"/>
      <c r="NBM116" s="55"/>
      <c r="NBN116" s="51"/>
      <c r="NBO116" s="51"/>
      <c r="NBP116" s="51"/>
      <c r="NBQ116" s="56"/>
      <c r="NBR116" s="57"/>
      <c r="NBS116" s="57"/>
      <c r="NBT116" s="58"/>
      <c r="NBU116" s="49"/>
      <c r="NBV116" s="50"/>
      <c r="NBW116" s="49"/>
      <c r="NBX116" s="109"/>
      <c r="NBY116" s="52"/>
      <c r="NBZ116" s="52"/>
      <c r="NCA116" s="55"/>
      <c r="NCB116" s="55"/>
      <c r="NCC116" s="55"/>
      <c r="NCD116" s="51"/>
      <c r="NCE116" s="51"/>
      <c r="NCF116" s="51"/>
      <c r="NCG116" s="56"/>
      <c r="NCH116" s="57"/>
      <c r="NCI116" s="57"/>
      <c r="NCJ116" s="58"/>
      <c r="NCK116" s="49"/>
      <c r="NCL116" s="50"/>
      <c r="NCM116" s="49"/>
      <c r="NCN116" s="109"/>
      <c r="NCO116" s="52"/>
      <c r="NCP116" s="52"/>
      <c r="NCQ116" s="55"/>
      <c r="NCR116" s="55"/>
      <c r="NCS116" s="55"/>
      <c r="NCT116" s="51"/>
      <c r="NCU116" s="51"/>
      <c r="NCV116" s="51"/>
      <c r="NCW116" s="56"/>
      <c r="NCX116" s="57"/>
      <c r="NCY116" s="57"/>
      <c r="NCZ116" s="58"/>
      <c r="NDA116" s="49"/>
      <c r="NDB116" s="50"/>
      <c r="NDC116" s="49"/>
      <c r="NDD116" s="109"/>
      <c r="NDE116" s="52"/>
      <c r="NDF116" s="52"/>
      <c r="NDG116" s="55"/>
      <c r="NDH116" s="55"/>
      <c r="NDI116" s="55"/>
      <c r="NDJ116" s="51"/>
      <c r="NDK116" s="51"/>
      <c r="NDL116" s="51"/>
      <c r="NDM116" s="56"/>
      <c r="NDN116" s="57"/>
      <c r="NDO116" s="57"/>
      <c r="NDP116" s="58"/>
      <c r="NDQ116" s="49"/>
      <c r="NDR116" s="50"/>
      <c r="NDS116" s="49"/>
      <c r="NDT116" s="109"/>
      <c r="NDU116" s="52"/>
      <c r="NDV116" s="52"/>
      <c r="NDW116" s="55"/>
      <c r="NDX116" s="55"/>
      <c r="NDY116" s="55"/>
      <c r="NDZ116" s="51"/>
      <c r="NEA116" s="51"/>
      <c r="NEB116" s="51"/>
      <c r="NEC116" s="56"/>
      <c r="NED116" s="57"/>
      <c r="NEE116" s="57"/>
      <c r="NEF116" s="58"/>
      <c r="NEG116" s="49"/>
      <c r="NEH116" s="50"/>
      <c r="NEI116" s="49"/>
      <c r="NEJ116" s="109"/>
      <c r="NEK116" s="52"/>
      <c r="NEL116" s="52"/>
      <c r="NEM116" s="55"/>
      <c r="NEN116" s="55"/>
      <c r="NEO116" s="55"/>
      <c r="NEP116" s="51"/>
      <c r="NEQ116" s="51"/>
      <c r="NER116" s="51"/>
      <c r="NES116" s="56"/>
      <c r="NET116" s="57"/>
      <c r="NEU116" s="57"/>
      <c r="NEV116" s="58"/>
      <c r="NEW116" s="49"/>
      <c r="NEX116" s="50"/>
      <c r="NEY116" s="49"/>
      <c r="NEZ116" s="109"/>
      <c r="NFA116" s="52"/>
      <c r="NFB116" s="52"/>
      <c r="NFC116" s="55"/>
      <c r="NFD116" s="55"/>
      <c r="NFE116" s="55"/>
      <c r="NFF116" s="51"/>
      <c r="NFG116" s="51"/>
      <c r="NFH116" s="51"/>
      <c r="NFI116" s="56"/>
      <c r="NFJ116" s="57"/>
      <c r="NFK116" s="57"/>
      <c r="NFL116" s="58"/>
      <c r="NFM116" s="49"/>
      <c r="NFN116" s="50"/>
      <c r="NFO116" s="49"/>
      <c r="NFP116" s="109"/>
      <c r="NFQ116" s="52"/>
      <c r="NFR116" s="52"/>
      <c r="NFS116" s="55"/>
      <c r="NFT116" s="55"/>
      <c r="NFU116" s="55"/>
      <c r="NFV116" s="51"/>
      <c r="NFW116" s="51"/>
      <c r="NFX116" s="51"/>
      <c r="NFY116" s="56"/>
      <c r="NFZ116" s="57"/>
      <c r="NGA116" s="57"/>
      <c r="NGB116" s="58"/>
      <c r="NGC116" s="49"/>
      <c r="NGD116" s="50"/>
      <c r="NGE116" s="49"/>
      <c r="NGF116" s="109"/>
      <c r="NGG116" s="52"/>
      <c r="NGH116" s="52"/>
      <c r="NGI116" s="55"/>
      <c r="NGJ116" s="55"/>
      <c r="NGK116" s="55"/>
      <c r="NGL116" s="51"/>
      <c r="NGM116" s="51"/>
      <c r="NGN116" s="51"/>
      <c r="NGO116" s="56"/>
      <c r="NGP116" s="57"/>
      <c r="NGQ116" s="57"/>
      <c r="NGR116" s="58"/>
      <c r="NGS116" s="49"/>
      <c r="NGT116" s="50"/>
      <c r="NGU116" s="49"/>
      <c r="NGV116" s="109"/>
      <c r="NGW116" s="52"/>
      <c r="NGX116" s="52"/>
      <c r="NGY116" s="55"/>
      <c r="NGZ116" s="55"/>
      <c r="NHA116" s="55"/>
      <c r="NHB116" s="51"/>
      <c r="NHC116" s="51"/>
      <c r="NHD116" s="51"/>
      <c r="NHE116" s="56"/>
      <c r="NHF116" s="57"/>
      <c r="NHG116" s="57"/>
      <c r="NHH116" s="58"/>
      <c r="NHI116" s="49"/>
      <c r="NHJ116" s="50"/>
      <c r="NHK116" s="49"/>
      <c r="NHL116" s="109"/>
      <c r="NHM116" s="52"/>
      <c r="NHN116" s="52"/>
      <c r="NHO116" s="55"/>
      <c r="NHP116" s="55"/>
      <c r="NHQ116" s="55"/>
      <c r="NHR116" s="51"/>
      <c r="NHS116" s="51"/>
      <c r="NHT116" s="51"/>
      <c r="NHU116" s="56"/>
      <c r="NHV116" s="57"/>
      <c r="NHW116" s="57"/>
      <c r="NHX116" s="58"/>
      <c r="NHY116" s="49"/>
      <c r="NHZ116" s="50"/>
      <c r="NIA116" s="49"/>
      <c r="NIB116" s="109"/>
      <c r="NIC116" s="52"/>
      <c r="NID116" s="52"/>
      <c r="NIE116" s="55"/>
      <c r="NIF116" s="55"/>
      <c r="NIG116" s="55"/>
      <c r="NIH116" s="51"/>
      <c r="NII116" s="51"/>
      <c r="NIJ116" s="51"/>
      <c r="NIK116" s="56"/>
      <c r="NIL116" s="57"/>
      <c r="NIM116" s="57"/>
      <c r="NIN116" s="58"/>
      <c r="NIO116" s="49"/>
      <c r="NIP116" s="50"/>
      <c r="NIQ116" s="49"/>
      <c r="NIR116" s="109"/>
      <c r="NIS116" s="52"/>
      <c r="NIT116" s="52"/>
      <c r="NIU116" s="55"/>
      <c r="NIV116" s="55"/>
      <c r="NIW116" s="55"/>
      <c r="NIX116" s="51"/>
      <c r="NIY116" s="51"/>
      <c r="NIZ116" s="51"/>
      <c r="NJA116" s="56"/>
      <c r="NJB116" s="57"/>
      <c r="NJC116" s="57"/>
      <c r="NJD116" s="58"/>
      <c r="NJE116" s="49"/>
      <c r="NJF116" s="50"/>
      <c r="NJG116" s="49"/>
      <c r="NJH116" s="109"/>
      <c r="NJI116" s="52"/>
      <c r="NJJ116" s="52"/>
      <c r="NJK116" s="55"/>
      <c r="NJL116" s="55"/>
      <c r="NJM116" s="55"/>
      <c r="NJN116" s="51"/>
      <c r="NJO116" s="51"/>
      <c r="NJP116" s="51"/>
      <c r="NJQ116" s="56"/>
      <c r="NJR116" s="57"/>
      <c r="NJS116" s="57"/>
      <c r="NJT116" s="58"/>
      <c r="NJU116" s="49"/>
      <c r="NJV116" s="50"/>
      <c r="NJW116" s="49"/>
      <c r="NJX116" s="109"/>
      <c r="NJY116" s="52"/>
      <c r="NJZ116" s="52"/>
      <c r="NKA116" s="55"/>
      <c r="NKB116" s="55"/>
      <c r="NKC116" s="55"/>
      <c r="NKD116" s="51"/>
      <c r="NKE116" s="51"/>
      <c r="NKF116" s="51"/>
      <c r="NKG116" s="56"/>
      <c r="NKH116" s="57"/>
      <c r="NKI116" s="57"/>
      <c r="NKJ116" s="58"/>
      <c r="NKK116" s="49"/>
      <c r="NKL116" s="50"/>
      <c r="NKM116" s="49"/>
      <c r="NKN116" s="109"/>
      <c r="NKO116" s="52"/>
      <c r="NKP116" s="52"/>
      <c r="NKQ116" s="55"/>
      <c r="NKR116" s="55"/>
      <c r="NKS116" s="55"/>
      <c r="NKT116" s="51"/>
      <c r="NKU116" s="51"/>
      <c r="NKV116" s="51"/>
      <c r="NKW116" s="56"/>
      <c r="NKX116" s="57"/>
      <c r="NKY116" s="57"/>
      <c r="NKZ116" s="58"/>
      <c r="NLA116" s="49"/>
      <c r="NLB116" s="50"/>
      <c r="NLC116" s="49"/>
      <c r="NLD116" s="109"/>
      <c r="NLE116" s="52"/>
      <c r="NLF116" s="52"/>
      <c r="NLG116" s="55"/>
      <c r="NLH116" s="55"/>
      <c r="NLI116" s="55"/>
      <c r="NLJ116" s="51"/>
      <c r="NLK116" s="51"/>
      <c r="NLL116" s="51"/>
      <c r="NLM116" s="56"/>
      <c r="NLN116" s="57"/>
      <c r="NLO116" s="57"/>
      <c r="NLP116" s="58"/>
      <c r="NLQ116" s="49"/>
      <c r="NLR116" s="50"/>
      <c r="NLS116" s="49"/>
      <c r="NLT116" s="109"/>
      <c r="NLU116" s="52"/>
      <c r="NLV116" s="52"/>
      <c r="NLW116" s="55"/>
      <c r="NLX116" s="55"/>
      <c r="NLY116" s="55"/>
      <c r="NLZ116" s="51"/>
      <c r="NMA116" s="51"/>
      <c r="NMB116" s="51"/>
      <c r="NMC116" s="56"/>
      <c r="NMD116" s="57"/>
      <c r="NME116" s="57"/>
      <c r="NMF116" s="58"/>
      <c r="NMG116" s="49"/>
      <c r="NMH116" s="50"/>
      <c r="NMI116" s="49"/>
      <c r="NMJ116" s="109"/>
      <c r="NMK116" s="52"/>
      <c r="NML116" s="52"/>
      <c r="NMM116" s="55"/>
      <c r="NMN116" s="55"/>
      <c r="NMO116" s="55"/>
      <c r="NMP116" s="51"/>
      <c r="NMQ116" s="51"/>
      <c r="NMR116" s="51"/>
      <c r="NMS116" s="56"/>
      <c r="NMT116" s="57"/>
      <c r="NMU116" s="57"/>
      <c r="NMV116" s="58"/>
      <c r="NMW116" s="49"/>
      <c r="NMX116" s="50"/>
      <c r="NMY116" s="49"/>
      <c r="NMZ116" s="109"/>
      <c r="NNA116" s="52"/>
      <c r="NNB116" s="52"/>
      <c r="NNC116" s="55"/>
      <c r="NND116" s="55"/>
      <c r="NNE116" s="55"/>
      <c r="NNF116" s="51"/>
      <c r="NNG116" s="51"/>
      <c r="NNH116" s="51"/>
      <c r="NNI116" s="56"/>
      <c r="NNJ116" s="57"/>
      <c r="NNK116" s="57"/>
      <c r="NNL116" s="58"/>
      <c r="NNM116" s="49"/>
      <c r="NNN116" s="50"/>
      <c r="NNO116" s="49"/>
      <c r="NNP116" s="109"/>
      <c r="NNQ116" s="52"/>
      <c r="NNR116" s="52"/>
      <c r="NNS116" s="55"/>
      <c r="NNT116" s="55"/>
      <c r="NNU116" s="55"/>
      <c r="NNV116" s="51"/>
      <c r="NNW116" s="51"/>
      <c r="NNX116" s="51"/>
      <c r="NNY116" s="56"/>
      <c r="NNZ116" s="57"/>
      <c r="NOA116" s="57"/>
      <c r="NOB116" s="58"/>
      <c r="NOC116" s="49"/>
      <c r="NOD116" s="50"/>
      <c r="NOE116" s="49"/>
      <c r="NOF116" s="109"/>
      <c r="NOG116" s="52"/>
      <c r="NOH116" s="52"/>
      <c r="NOI116" s="55"/>
      <c r="NOJ116" s="55"/>
      <c r="NOK116" s="55"/>
      <c r="NOL116" s="51"/>
      <c r="NOM116" s="51"/>
      <c r="NON116" s="51"/>
      <c r="NOO116" s="56"/>
      <c r="NOP116" s="57"/>
      <c r="NOQ116" s="57"/>
      <c r="NOR116" s="58"/>
      <c r="NOS116" s="49"/>
      <c r="NOT116" s="50"/>
      <c r="NOU116" s="49"/>
      <c r="NOV116" s="109"/>
      <c r="NOW116" s="52"/>
      <c r="NOX116" s="52"/>
      <c r="NOY116" s="55"/>
      <c r="NOZ116" s="55"/>
      <c r="NPA116" s="55"/>
      <c r="NPB116" s="51"/>
      <c r="NPC116" s="51"/>
      <c r="NPD116" s="51"/>
      <c r="NPE116" s="56"/>
      <c r="NPF116" s="57"/>
      <c r="NPG116" s="57"/>
      <c r="NPH116" s="58"/>
      <c r="NPI116" s="49"/>
      <c r="NPJ116" s="50"/>
      <c r="NPK116" s="49"/>
      <c r="NPL116" s="109"/>
      <c r="NPM116" s="52"/>
      <c r="NPN116" s="52"/>
      <c r="NPO116" s="55"/>
      <c r="NPP116" s="55"/>
      <c r="NPQ116" s="55"/>
      <c r="NPR116" s="51"/>
      <c r="NPS116" s="51"/>
      <c r="NPT116" s="51"/>
      <c r="NPU116" s="56"/>
      <c r="NPV116" s="57"/>
      <c r="NPW116" s="57"/>
      <c r="NPX116" s="58"/>
      <c r="NPY116" s="49"/>
      <c r="NPZ116" s="50"/>
      <c r="NQA116" s="49"/>
      <c r="NQB116" s="109"/>
      <c r="NQC116" s="52"/>
      <c r="NQD116" s="52"/>
      <c r="NQE116" s="55"/>
      <c r="NQF116" s="55"/>
      <c r="NQG116" s="55"/>
      <c r="NQH116" s="51"/>
      <c r="NQI116" s="51"/>
      <c r="NQJ116" s="51"/>
      <c r="NQK116" s="56"/>
      <c r="NQL116" s="57"/>
      <c r="NQM116" s="57"/>
      <c r="NQN116" s="58"/>
      <c r="NQO116" s="49"/>
      <c r="NQP116" s="50"/>
      <c r="NQQ116" s="49"/>
      <c r="NQR116" s="109"/>
      <c r="NQS116" s="52"/>
      <c r="NQT116" s="52"/>
      <c r="NQU116" s="55"/>
      <c r="NQV116" s="55"/>
      <c r="NQW116" s="55"/>
      <c r="NQX116" s="51"/>
      <c r="NQY116" s="51"/>
      <c r="NQZ116" s="51"/>
      <c r="NRA116" s="56"/>
      <c r="NRB116" s="57"/>
      <c r="NRC116" s="57"/>
      <c r="NRD116" s="58"/>
      <c r="NRE116" s="49"/>
      <c r="NRF116" s="50"/>
      <c r="NRG116" s="49"/>
      <c r="NRH116" s="109"/>
      <c r="NRI116" s="52"/>
      <c r="NRJ116" s="52"/>
      <c r="NRK116" s="55"/>
      <c r="NRL116" s="55"/>
      <c r="NRM116" s="55"/>
      <c r="NRN116" s="51"/>
      <c r="NRO116" s="51"/>
      <c r="NRP116" s="51"/>
      <c r="NRQ116" s="56"/>
      <c r="NRR116" s="57"/>
      <c r="NRS116" s="57"/>
      <c r="NRT116" s="58"/>
      <c r="NRU116" s="49"/>
      <c r="NRV116" s="50"/>
      <c r="NRW116" s="49"/>
      <c r="NRX116" s="109"/>
      <c r="NRY116" s="52"/>
      <c r="NRZ116" s="52"/>
      <c r="NSA116" s="55"/>
      <c r="NSB116" s="55"/>
      <c r="NSC116" s="55"/>
      <c r="NSD116" s="51"/>
      <c r="NSE116" s="51"/>
      <c r="NSF116" s="51"/>
      <c r="NSG116" s="56"/>
      <c r="NSH116" s="57"/>
      <c r="NSI116" s="57"/>
      <c r="NSJ116" s="58"/>
      <c r="NSK116" s="49"/>
      <c r="NSL116" s="50"/>
      <c r="NSM116" s="49"/>
      <c r="NSN116" s="109"/>
      <c r="NSO116" s="52"/>
      <c r="NSP116" s="52"/>
      <c r="NSQ116" s="55"/>
      <c r="NSR116" s="55"/>
      <c r="NSS116" s="55"/>
      <c r="NST116" s="51"/>
      <c r="NSU116" s="51"/>
      <c r="NSV116" s="51"/>
      <c r="NSW116" s="56"/>
      <c r="NSX116" s="57"/>
      <c r="NSY116" s="57"/>
      <c r="NSZ116" s="58"/>
      <c r="NTA116" s="49"/>
      <c r="NTB116" s="50"/>
      <c r="NTC116" s="49"/>
      <c r="NTD116" s="109"/>
      <c r="NTE116" s="52"/>
      <c r="NTF116" s="52"/>
      <c r="NTG116" s="55"/>
      <c r="NTH116" s="55"/>
      <c r="NTI116" s="55"/>
      <c r="NTJ116" s="51"/>
      <c r="NTK116" s="51"/>
      <c r="NTL116" s="51"/>
      <c r="NTM116" s="56"/>
      <c r="NTN116" s="57"/>
      <c r="NTO116" s="57"/>
      <c r="NTP116" s="58"/>
      <c r="NTQ116" s="49"/>
      <c r="NTR116" s="50"/>
      <c r="NTS116" s="49"/>
      <c r="NTT116" s="109"/>
      <c r="NTU116" s="52"/>
      <c r="NTV116" s="52"/>
      <c r="NTW116" s="55"/>
      <c r="NTX116" s="55"/>
      <c r="NTY116" s="55"/>
      <c r="NTZ116" s="51"/>
      <c r="NUA116" s="51"/>
      <c r="NUB116" s="51"/>
      <c r="NUC116" s="56"/>
      <c r="NUD116" s="57"/>
      <c r="NUE116" s="57"/>
      <c r="NUF116" s="58"/>
      <c r="NUG116" s="49"/>
      <c r="NUH116" s="50"/>
      <c r="NUI116" s="49"/>
      <c r="NUJ116" s="109"/>
      <c r="NUK116" s="52"/>
      <c r="NUL116" s="52"/>
      <c r="NUM116" s="55"/>
      <c r="NUN116" s="55"/>
      <c r="NUO116" s="55"/>
      <c r="NUP116" s="51"/>
      <c r="NUQ116" s="51"/>
      <c r="NUR116" s="51"/>
      <c r="NUS116" s="56"/>
      <c r="NUT116" s="57"/>
      <c r="NUU116" s="57"/>
      <c r="NUV116" s="58"/>
      <c r="NUW116" s="49"/>
      <c r="NUX116" s="50"/>
      <c r="NUY116" s="49"/>
      <c r="NUZ116" s="109"/>
      <c r="NVA116" s="52"/>
      <c r="NVB116" s="52"/>
      <c r="NVC116" s="55"/>
      <c r="NVD116" s="55"/>
      <c r="NVE116" s="55"/>
      <c r="NVF116" s="51"/>
      <c r="NVG116" s="51"/>
      <c r="NVH116" s="51"/>
      <c r="NVI116" s="56"/>
      <c r="NVJ116" s="57"/>
      <c r="NVK116" s="57"/>
      <c r="NVL116" s="58"/>
      <c r="NVM116" s="49"/>
      <c r="NVN116" s="50"/>
      <c r="NVO116" s="49"/>
      <c r="NVP116" s="109"/>
      <c r="NVQ116" s="52"/>
      <c r="NVR116" s="52"/>
      <c r="NVS116" s="55"/>
      <c r="NVT116" s="55"/>
      <c r="NVU116" s="55"/>
      <c r="NVV116" s="51"/>
      <c r="NVW116" s="51"/>
      <c r="NVX116" s="51"/>
      <c r="NVY116" s="56"/>
      <c r="NVZ116" s="57"/>
      <c r="NWA116" s="57"/>
      <c r="NWB116" s="58"/>
      <c r="NWC116" s="49"/>
      <c r="NWD116" s="50"/>
      <c r="NWE116" s="49"/>
      <c r="NWF116" s="109"/>
      <c r="NWG116" s="52"/>
      <c r="NWH116" s="52"/>
      <c r="NWI116" s="55"/>
      <c r="NWJ116" s="55"/>
      <c r="NWK116" s="55"/>
      <c r="NWL116" s="51"/>
      <c r="NWM116" s="51"/>
      <c r="NWN116" s="51"/>
      <c r="NWO116" s="56"/>
      <c r="NWP116" s="57"/>
      <c r="NWQ116" s="57"/>
      <c r="NWR116" s="58"/>
      <c r="NWS116" s="49"/>
      <c r="NWT116" s="50"/>
      <c r="NWU116" s="49"/>
      <c r="NWV116" s="109"/>
      <c r="NWW116" s="52"/>
      <c r="NWX116" s="52"/>
      <c r="NWY116" s="55"/>
      <c r="NWZ116" s="55"/>
      <c r="NXA116" s="55"/>
      <c r="NXB116" s="51"/>
      <c r="NXC116" s="51"/>
      <c r="NXD116" s="51"/>
      <c r="NXE116" s="56"/>
      <c r="NXF116" s="57"/>
      <c r="NXG116" s="57"/>
      <c r="NXH116" s="58"/>
      <c r="NXI116" s="49"/>
      <c r="NXJ116" s="50"/>
      <c r="NXK116" s="49"/>
      <c r="NXL116" s="109"/>
      <c r="NXM116" s="52"/>
      <c r="NXN116" s="52"/>
      <c r="NXO116" s="55"/>
      <c r="NXP116" s="55"/>
      <c r="NXQ116" s="55"/>
      <c r="NXR116" s="51"/>
      <c r="NXS116" s="51"/>
      <c r="NXT116" s="51"/>
      <c r="NXU116" s="56"/>
      <c r="NXV116" s="57"/>
      <c r="NXW116" s="57"/>
      <c r="NXX116" s="58"/>
      <c r="NXY116" s="49"/>
      <c r="NXZ116" s="50"/>
      <c r="NYA116" s="49"/>
      <c r="NYB116" s="109"/>
      <c r="NYC116" s="52"/>
      <c r="NYD116" s="52"/>
      <c r="NYE116" s="55"/>
      <c r="NYF116" s="55"/>
      <c r="NYG116" s="55"/>
      <c r="NYH116" s="51"/>
      <c r="NYI116" s="51"/>
      <c r="NYJ116" s="51"/>
      <c r="NYK116" s="56"/>
      <c r="NYL116" s="57"/>
      <c r="NYM116" s="57"/>
      <c r="NYN116" s="58"/>
      <c r="NYO116" s="49"/>
      <c r="NYP116" s="50"/>
      <c r="NYQ116" s="49"/>
      <c r="NYR116" s="109"/>
      <c r="NYS116" s="52"/>
      <c r="NYT116" s="52"/>
      <c r="NYU116" s="55"/>
      <c r="NYV116" s="55"/>
      <c r="NYW116" s="55"/>
      <c r="NYX116" s="51"/>
      <c r="NYY116" s="51"/>
      <c r="NYZ116" s="51"/>
      <c r="NZA116" s="56"/>
      <c r="NZB116" s="57"/>
      <c r="NZC116" s="57"/>
      <c r="NZD116" s="58"/>
      <c r="NZE116" s="49"/>
      <c r="NZF116" s="50"/>
      <c r="NZG116" s="49"/>
      <c r="NZH116" s="109"/>
      <c r="NZI116" s="52"/>
      <c r="NZJ116" s="52"/>
      <c r="NZK116" s="55"/>
      <c r="NZL116" s="55"/>
      <c r="NZM116" s="55"/>
      <c r="NZN116" s="51"/>
      <c r="NZO116" s="51"/>
      <c r="NZP116" s="51"/>
      <c r="NZQ116" s="56"/>
      <c r="NZR116" s="57"/>
      <c r="NZS116" s="57"/>
      <c r="NZT116" s="58"/>
      <c r="NZU116" s="49"/>
      <c r="NZV116" s="50"/>
      <c r="NZW116" s="49"/>
      <c r="NZX116" s="109"/>
      <c r="NZY116" s="52"/>
      <c r="NZZ116" s="52"/>
      <c r="OAA116" s="55"/>
      <c r="OAB116" s="55"/>
      <c r="OAC116" s="55"/>
      <c r="OAD116" s="51"/>
      <c r="OAE116" s="51"/>
      <c r="OAF116" s="51"/>
      <c r="OAG116" s="56"/>
      <c r="OAH116" s="57"/>
      <c r="OAI116" s="57"/>
      <c r="OAJ116" s="58"/>
      <c r="OAK116" s="49"/>
      <c r="OAL116" s="50"/>
      <c r="OAM116" s="49"/>
      <c r="OAN116" s="109"/>
      <c r="OAO116" s="52"/>
      <c r="OAP116" s="52"/>
      <c r="OAQ116" s="55"/>
      <c r="OAR116" s="55"/>
      <c r="OAS116" s="55"/>
      <c r="OAT116" s="51"/>
      <c r="OAU116" s="51"/>
      <c r="OAV116" s="51"/>
      <c r="OAW116" s="56"/>
      <c r="OAX116" s="57"/>
      <c r="OAY116" s="57"/>
      <c r="OAZ116" s="58"/>
      <c r="OBA116" s="49"/>
      <c r="OBB116" s="50"/>
      <c r="OBC116" s="49"/>
      <c r="OBD116" s="109"/>
      <c r="OBE116" s="52"/>
      <c r="OBF116" s="52"/>
      <c r="OBG116" s="55"/>
      <c r="OBH116" s="55"/>
      <c r="OBI116" s="55"/>
      <c r="OBJ116" s="51"/>
      <c r="OBK116" s="51"/>
      <c r="OBL116" s="51"/>
      <c r="OBM116" s="56"/>
      <c r="OBN116" s="57"/>
      <c r="OBO116" s="57"/>
      <c r="OBP116" s="58"/>
      <c r="OBQ116" s="49"/>
      <c r="OBR116" s="50"/>
      <c r="OBS116" s="49"/>
      <c r="OBT116" s="109"/>
      <c r="OBU116" s="52"/>
      <c r="OBV116" s="52"/>
      <c r="OBW116" s="55"/>
      <c r="OBX116" s="55"/>
      <c r="OBY116" s="55"/>
      <c r="OBZ116" s="51"/>
      <c r="OCA116" s="51"/>
      <c r="OCB116" s="51"/>
      <c r="OCC116" s="56"/>
      <c r="OCD116" s="57"/>
      <c r="OCE116" s="57"/>
      <c r="OCF116" s="58"/>
      <c r="OCG116" s="49"/>
      <c r="OCH116" s="50"/>
      <c r="OCI116" s="49"/>
      <c r="OCJ116" s="109"/>
      <c r="OCK116" s="52"/>
      <c r="OCL116" s="52"/>
      <c r="OCM116" s="55"/>
      <c r="OCN116" s="55"/>
      <c r="OCO116" s="55"/>
      <c r="OCP116" s="51"/>
      <c r="OCQ116" s="51"/>
      <c r="OCR116" s="51"/>
      <c r="OCS116" s="56"/>
      <c r="OCT116" s="57"/>
      <c r="OCU116" s="57"/>
      <c r="OCV116" s="58"/>
      <c r="OCW116" s="49"/>
      <c r="OCX116" s="50"/>
      <c r="OCY116" s="49"/>
      <c r="OCZ116" s="109"/>
      <c r="ODA116" s="52"/>
      <c r="ODB116" s="52"/>
      <c r="ODC116" s="55"/>
      <c r="ODD116" s="55"/>
      <c r="ODE116" s="55"/>
      <c r="ODF116" s="51"/>
      <c r="ODG116" s="51"/>
      <c r="ODH116" s="51"/>
      <c r="ODI116" s="56"/>
      <c r="ODJ116" s="57"/>
      <c r="ODK116" s="57"/>
      <c r="ODL116" s="58"/>
      <c r="ODM116" s="49"/>
      <c r="ODN116" s="50"/>
      <c r="ODO116" s="49"/>
      <c r="ODP116" s="109"/>
      <c r="ODQ116" s="52"/>
      <c r="ODR116" s="52"/>
      <c r="ODS116" s="55"/>
      <c r="ODT116" s="55"/>
      <c r="ODU116" s="55"/>
      <c r="ODV116" s="51"/>
      <c r="ODW116" s="51"/>
      <c r="ODX116" s="51"/>
      <c r="ODY116" s="56"/>
      <c r="ODZ116" s="57"/>
      <c r="OEA116" s="57"/>
      <c r="OEB116" s="58"/>
      <c r="OEC116" s="49"/>
      <c r="OED116" s="50"/>
      <c r="OEE116" s="49"/>
      <c r="OEF116" s="109"/>
      <c r="OEG116" s="52"/>
      <c r="OEH116" s="52"/>
      <c r="OEI116" s="55"/>
      <c r="OEJ116" s="55"/>
      <c r="OEK116" s="55"/>
      <c r="OEL116" s="51"/>
      <c r="OEM116" s="51"/>
      <c r="OEN116" s="51"/>
      <c r="OEO116" s="56"/>
      <c r="OEP116" s="57"/>
      <c r="OEQ116" s="57"/>
      <c r="OER116" s="58"/>
      <c r="OES116" s="49"/>
      <c r="OET116" s="50"/>
      <c r="OEU116" s="49"/>
      <c r="OEV116" s="109"/>
      <c r="OEW116" s="52"/>
      <c r="OEX116" s="52"/>
      <c r="OEY116" s="55"/>
      <c r="OEZ116" s="55"/>
      <c r="OFA116" s="55"/>
      <c r="OFB116" s="51"/>
      <c r="OFC116" s="51"/>
      <c r="OFD116" s="51"/>
      <c r="OFE116" s="56"/>
      <c r="OFF116" s="57"/>
      <c r="OFG116" s="57"/>
      <c r="OFH116" s="58"/>
      <c r="OFI116" s="49"/>
      <c r="OFJ116" s="50"/>
      <c r="OFK116" s="49"/>
      <c r="OFL116" s="109"/>
      <c r="OFM116" s="52"/>
      <c r="OFN116" s="52"/>
      <c r="OFO116" s="55"/>
      <c r="OFP116" s="55"/>
      <c r="OFQ116" s="55"/>
      <c r="OFR116" s="51"/>
      <c r="OFS116" s="51"/>
      <c r="OFT116" s="51"/>
      <c r="OFU116" s="56"/>
      <c r="OFV116" s="57"/>
      <c r="OFW116" s="57"/>
      <c r="OFX116" s="58"/>
      <c r="OFY116" s="49"/>
      <c r="OFZ116" s="50"/>
      <c r="OGA116" s="49"/>
      <c r="OGB116" s="109"/>
      <c r="OGC116" s="52"/>
      <c r="OGD116" s="52"/>
      <c r="OGE116" s="55"/>
      <c r="OGF116" s="55"/>
      <c r="OGG116" s="55"/>
      <c r="OGH116" s="51"/>
      <c r="OGI116" s="51"/>
      <c r="OGJ116" s="51"/>
      <c r="OGK116" s="56"/>
      <c r="OGL116" s="57"/>
      <c r="OGM116" s="57"/>
      <c r="OGN116" s="58"/>
      <c r="OGO116" s="49"/>
      <c r="OGP116" s="50"/>
      <c r="OGQ116" s="49"/>
      <c r="OGR116" s="109"/>
      <c r="OGS116" s="52"/>
      <c r="OGT116" s="52"/>
      <c r="OGU116" s="55"/>
      <c r="OGV116" s="55"/>
      <c r="OGW116" s="55"/>
      <c r="OGX116" s="51"/>
      <c r="OGY116" s="51"/>
      <c r="OGZ116" s="51"/>
      <c r="OHA116" s="56"/>
      <c r="OHB116" s="57"/>
      <c r="OHC116" s="57"/>
      <c r="OHD116" s="58"/>
      <c r="OHE116" s="49"/>
      <c r="OHF116" s="50"/>
      <c r="OHG116" s="49"/>
      <c r="OHH116" s="109"/>
      <c r="OHI116" s="52"/>
      <c r="OHJ116" s="52"/>
      <c r="OHK116" s="55"/>
      <c r="OHL116" s="55"/>
      <c r="OHM116" s="55"/>
      <c r="OHN116" s="51"/>
      <c r="OHO116" s="51"/>
      <c r="OHP116" s="51"/>
      <c r="OHQ116" s="56"/>
      <c r="OHR116" s="57"/>
      <c r="OHS116" s="57"/>
      <c r="OHT116" s="58"/>
      <c r="OHU116" s="49"/>
      <c r="OHV116" s="50"/>
      <c r="OHW116" s="49"/>
      <c r="OHX116" s="109"/>
      <c r="OHY116" s="52"/>
      <c r="OHZ116" s="52"/>
      <c r="OIA116" s="55"/>
      <c r="OIB116" s="55"/>
      <c r="OIC116" s="55"/>
      <c r="OID116" s="51"/>
      <c r="OIE116" s="51"/>
      <c r="OIF116" s="51"/>
      <c r="OIG116" s="56"/>
      <c r="OIH116" s="57"/>
      <c r="OII116" s="57"/>
      <c r="OIJ116" s="58"/>
      <c r="OIK116" s="49"/>
      <c r="OIL116" s="50"/>
      <c r="OIM116" s="49"/>
      <c r="OIN116" s="109"/>
      <c r="OIO116" s="52"/>
      <c r="OIP116" s="52"/>
      <c r="OIQ116" s="55"/>
      <c r="OIR116" s="55"/>
      <c r="OIS116" s="55"/>
      <c r="OIT116" s="51"/>
      <c r="OIU116" s="51"/>
      <c r="OIV116" s="51"/>
      <c r="OIW116" s="56"/>
      <c r="OIX116" s="57"/>
      <c r="OIY116" s="57"/>
      <c r="OIZ116" s="58"/>
      <c r="OJA116" s="49"/>
      <c r="OJB116" s="50"/>
      <c r="OJC116" s="49"/>
      <c r="OJD116" s="109"/>
      <c r="OJE116" s="52"/>
      <c r="OJF116" s="52"/>
      <c r="OJG116" s="55"/>
      <c r="OJH116" s="55"/>
      <c r="OJI116" s="55"/>
      <c r="OJJ116" s="51"/>
      <c r="OJK116" s="51"/>
      <c r="OJL116" s="51"/>
      <c r="OJM116" s="56"/>
      <c r="OJN116" s="57"/>
      <c r="OJO116" s="57"/>
      <c r="OJP116" s="58"/>
      <c r="OJQ116" s="49"/>
      <c r="OJR116" s="50"/>
      <c r="OJS116" s="49"/>
      <c r="OJT116" s="109"/>
      <c r="OJU116" s="52"/>
      <c r="OJV116" s="52"/>
      <c r="OJW116" s="55"/>
      <c r="OJX116" s="55"/>
      <c r="OJY116" s="55"/>
      <c r="OJZ116" s="51"/>
      <c r="OKA116" s="51"/>
      <c r="OKB116" s="51"/>
      <c r="OKC116" s="56"/>
      <c r="OKD116" s="57"/>
      <c r="OKE116" s="57"/>
      <c r="OKF116" s="58"/>
      <c r="OKG116" s="49"/>
      <c r="OKH116" s="50"/>
      <c r="OKI116" s="49"/>
      <c r="OKJ116" s="109"/>
      <c r="OKK116" s="52"/>
      <c r="OKL116" s="52"/>
      <c r="OKM116" s="55"/>
      <c r="OKN116" s="55"/>
      <c r="OKO116" s="55"/>
      <c r="OKP116" s="51"/>
      <c r="OKQ116" s="51"/>
      <c r="OKR116" s="51"/>
      <c r="OKS116" s="56"/>
      <c r="OKT116" s="57"/>
      <c r="OKU116" s="57"/>
      <c r="OKV116" s="58"/>
      <c r="OKW116" s="49"/>
      <c r="OKX116" s="50"/>
      <c r="OKY116" s="49"/>
      <c r="OKZ116" s="109"/>
      <c r="OLA116" s="52"/>
      <c r="OLB116" s="52"/>
      <c r="OLC116" s="55"/>
      <c r="OLD116" s="55"/>
      <c r="OLE116" s="55"/>
      <c r="OLF116" s="51"/>
      <c r="OLG116" s="51"/>
      <c r="OLH116" s="51"/>
      <c r="OLI116" s="56"/>
      <c r="OLJ116" s="57"/>
      <c r="OLK116" s="57"/>
      <c r="OLL116" s="58"/>
      <c r="OLM116" s="49"/>
      <c r="OLN116" s="50"/>
      <c r="OLO116" s="49"/>
      <c r="OLP116" s="109"/>
      <c r="OLQ116" s="52"/>
      <c r="OLR116" s="52"/>
      <c r="OLS116" s="55"/>
      <c r="OLT116" s="55"/>
      <c r="OLU116" s="55"/>
      <c r="OLV116" s="51"/>
      <c r="OLW116" s="51"/>
      <c r="OLX116" s="51"/>
      <c r="OLY116" s="56"/>
      <c r="OLZ116" s="57"/>
      <c r="OMA116" s="57"/>
      <c r="OMB116" s="58"/>
      <c r="OMC116" s="49"/>
      <c r="OMD116" s="50"/>
      <c r="OME116" s="49"/>
      <c r="OMF116" s="109"/>
      <c r="OMG116" s="52"/>
      <c r="OMH116" s="52"/>
      <c r="OMI116" s="55"/>
      <c r="OMJ116" s="55"/>
      <c r="OMK116" s="55"/>
      <c r="OML116" s="51"/>
      <c r="OMM116" s="51"/>
      <c r="OMN116" s="51"/>
      <c r="OMO116" s="56"/>
      <c r="OMP116" s="57"/>
      <c r="OMQ116" s="57"/>
      <c r="OMR116" s="58"/>
      <c r="OMS116" s="49"/>
      <c r="OMT116" s="50"/>
      <c r="OMU116" s="49"/>
      <c r="OMV116" s="109"/>
      <c r="OMW116" s="52"/>
      <c r="OMX116" s="52"/>
      <c r="OMY116" s="55"/>
      <c r="OMZ116" s="55"/>
      <c r="ONA116" s="55"/>
      <c r="ONB116" s="51"/>
      <c r="ONC116" s="51"/>
      <c r="OND116" s="51"/>
      <c r="ONE116" s="56"/>
      <c r="ONF116" s="57"/>
      <c r="ONG116" s="57"/>
      <c r="ONH116" s="58"/>
      <c r="ONI116" s="49"/>
      <c r="ONJ116" s="50"/>
      <c r="ONK116" s="49"/>
      <c r="ONL116" s="109"/>
      <c r="ONM116" s="52"/>
      <c r="ONN116" s="52"/>
      <c r="ONO116" s="55"/>
      <c r="ONP116" s="55"/>
      <c r="ONQ116" s="55"/>
      <c r="ONR116" s="51"/>
      <c r="ONS116" s="51"/>
      <c r="ONT116" s="51"/>
      <c r="ONU116" s="56"/>
      <c r="ONV116" s="57"/>
      <c r="ONW116" s="57"/>
      <c r="ONX116" s="58"/>
      <c r="ONY116" s="49"/>
      <c r="ONZ116" s="50"/>
      <c r="OOA116" s="49"/>
      <c r="OOB116" s="109"/>
      <c r="OOC116" s="52"/>
      <c r="OOD116" s="52"/>
      <c r="OOE116" s="55"/>
      <c r="OOF116" s="55"/>
      <c r="OOG116" s="55"/>
      <c r="OOH116" s="51"/>
      <c r="OOI116" s="51"/>
      <c r="OOJ116" s="51"/>
      <c r="OOK116" s="56"/>
      <c r="OOL116" s="57"/>
      <c r="OOM116" s="57"/>
      <c r="OON116" s="58"/>
      <c r="OOO116" s="49"/>
      <c r="OOP116" s="50"/>
      <c r="OOQ116" s="49"/>
      <c r="OOR116" s="109"/>
      <c r="OOS116" s="52"/>
      <c r="OOT116" s="52"/>
      <c r="OOU116" s="55"/>
      <c r="OOV116" s="55"/>
      <c r="OOW116" s="55"/>
      <c r="OOX116" s="51"/>
      <c r="OOY116" s="51"/>
      <c r="OOZ116" s="51"/>
      <c r="OPA116" s="56"/>
      <c r="OPB116" s="57"/>
      <c r="OPC116" s="57"/>
      <c r="OPD116" s="58"/>
      <c r="OPE116" s="49"/>
      <c r="OPF116" s="50"/>
      <c r="OPG116" s="49"/>
      <c r="OPH116" s="109"/>
      <c r="OPI116" s="52"/>
      <c r="OPJ116" s="52"/>
      <c r="OPK116" s="55"/>
      <c r="OPL116" s="55"/>
      <c r="OPM116" s="55"/>
      <c r="OPN116" s="51"/>
      <c r="OPO116" s="51"/>
      <c r="OPP116" s="51"/>
      <c r="OPQ116" s="56"/>
      <c r="OPR116" s="57"/>
      <c r="OPS116" s="57"/>
      <c r="OPT116" s="58"/>
      <c r="OPU116" s="49"/>
      <c r="OPV116" s="50"/>
      <c r="OPW116" s="49"/>
      <c r="OPX116" s="109"/>
      <c r="OPY116" s="52"/>
      <c r="OPZ116" s="52"/>
      <c r="OQA116" s="55"/>
      <c r="OQB116" s="55"/>
      <c r="OQC116" s="55"/>
      <c r="OQD116" s="51"/>
      <c r="OQE116" s="51"/>
      <c r="OQF116" s="51"/>
      <c r="OQG116" s="56"/>
      <c r="OQH116" s="57"/>
      <c r="OQI116" s="57"/>
      <c r="OQJ116" s="58"/>
      <c r="OQK116" s="49"/>
      <c r="OQL116" s="50"/>
      <c r="OQM116" s="49"/>
      <c r="OQN116" s="109"/>
      <c r="OQO116" s="52"/>
      <c r="OQP116" s="52"/>
      <c r="OQQ116" s="55"/>
      <c r="OQR116" s="55"/>
      <c r="OQS116" s="55"/>
      <c r="OQT116" s="51"/>
      <c r="OQU116" s="51"/>
      <c r="OQV116" s="51"/>
      <c r="OQW116" s="56"/>
      <c r="OQX116" s="57"/>
      <c r="OQY116" s="57"/>
      <c r="OQZ116" s="58"/>
      <c r="ORA116" s="49"/>
      <c r="ORB116" s="50"/>
      <c r="ORC116" s="49"/>
      <c r="ORD116" s="109"/>
      <c r="ORE116" s="52"/>
      <c r="ORF116" s="52"/>
      <c r="ORG116" s="55"/>
      <c r="ORH116" s="55"/>
      <c r="ORI116" s="55"/>
      <c r="ORJ116" s="51"/>
      <c r="ORK116" s="51"/>
      <c r="ORL116" s="51"/>
      <c r="ORM116" s="56"/>
      <c r="ORN116" s="57"/>
      <c r="ORO116" s="57"/>
      <c r="ORP116" s="58"/>
      <c r="ORQ116" s="49"/>
      <c r="ORR116" s="50"/>
      <c r="ORS116" s="49"/>
      <c r="ORT116" s="109"/>
      <c r="ORU116" s="52"/>
      <c r="ORV116" s="52"/>
      <c r="ORW116" s="55"/>
      <c r="ORX116" s="55"/>
      <c r="ORY116" s="55"/>
      <c r="ORZ116" s="51"/>
      <c r="OSA116" s="51"/>
      <c r="OSB116" s="51"/>
      <c r="OSC116" s="56"/>
      <c r="OSD116" s="57"/>
      <c r="OSE116" s="57"/>
      <c r="OSF116" s="58"/>
      <c r="OSG116" s="49"/>
      <c r="OSH116" s="50"/>
      <c r="OSI116" s="49"/>
      <c r="OSJ116" s="109"/>
      <c r="OSK116" s="52"/>
      <c r="OSL116" s="52"/>
      <c r="OSM116" s="55"/>
      <c r="OSN116" s="55"/>
      <c r="OSO116" s="55"/>
      <c r="OSP116" s="51"/>
      <c r="OSQ116" s="51"/>
      <c r="OSR116" s="51"/>
      <c r="OSS116" s="56"/>
      <c r="OST116" s="57"/>
      <c r="OSU116" s="57"/>
      <c r="OSV116" s="58"/>
      <c r="OSW116" s="49"/>
      <c r="OSX116" s="50"/>
      <c r="OSY116" s="49"/>
      <c r="OSZ116" s="109"/>
      <c r="OTA116" s="52"/>
      <c r="OTB116" s="52"/>
      <c r="OTC116" s="55"/>
      <c r="OTD116" s="55"/>
      <c r="OTE116" s="55"/>
      <c r="OTF116" s="51"/>
      <c r="OTG116" s="51"/>
      <c r="OTH116" s="51"/>
      <c r="OTI116" s="56"/>
      <c r="OTJ116" s="57"/>
      <c r="OTK116" s="57"/>
      <c r="OTL116" s="58"/>
      <c r="OTM116" s="49"/>
      <c r="OTN116" s="50"/>
      <c r="OTO116" s="49"/>
      <c r="OTP116" s="109"/>
      <c r="OTQ116" s="52"/>
      <c r="OTR116" s="52"/>
      <c r="OTS116" s="55"/>
      <c r="OTT116" s="55"/>
      <c r="OTU116" s="55"/>
      <c r="OTV116" s="51"/>
      <c r="OTW116" s="51"/>
      <c r="OTX116" s="51"/>
      <c r="OTY116" s="56"/>
      <c r="OTZ116" s="57"/>
      <c r="OUA116" s="57"/>
      <c r="OUB116" s="58"/>
      <c r="OUC116" s="49"/>
      <c r="OUD116" s="50"/>
      <c r="OUE116" s="49"/>
      <c r="OUF116" s="109"/>
      <c r="OUG116" s="52"/>
      <c r="OUH116" s="52"/>
      <c r="OUI116" s="55"/>
      <c r="OUJ116" s="55"/>
      <c r="OUK116" s="55"/>
      <c r="OUL116" s="51"/>
      <c r="OUM116" s="51"/>
      <c r="OUN116" s="51"/>
      <c r="OUO116" s="56"/>
      <c r="OUP116" s="57"/>
      <c r="OUQ116" s="57"/>
      <c r="OUR116" s="58"/>
      <c r="OUS116" s="49"/>
      <c r="OUT116" s="50"/>
      <c r="OUU116" s="49"/>
      <c r="OUV116" s="109"/>
      <c r="OUW116" s="52"/>
      <c r="OUX116" s="52"/>
      <c r="OUY116" s="55"/>
      <c r="OUZ116" s="55"/>
      <c r="OVA116" s="55"/>
      <c r="OVB116" s="51"/>
      <c r="OVC116" s="51"/>
      <c r="OVD116" s="51"/>
      <c r="OVE116" s="56"/>
      <c r="OVF116" s="57"/>
      <c r="OVG116" s="57"/>
      <c r="OVH116" s="58"/>
      <c r="OVI116" s="49"/>
      <c r="OVJ116" s="50"/>
      <c r="OVK116" s="49"/>
      <c r="OVL116" s="109"/>
      <c r="OVM116" s="52"/>
      <c r="OVN116" s="52"/>
      <c r="OVO116" s="55"/>
      <c r="OVP116" s="55"/>
      <c r="OVQ116" s="55"/>
      <c r="OVR116" s="51"/>
      <c r="OVS116" s="51"/>
      <c r="OVT116" s="51"/>
      <c r="OVU116" s="56"/>
      <c r="OVV116" s="57"/>
      <c r="OVW116" s="57"/>
      <c r="OVX116" s="58"/>
      <c r="OVY116" s="49"/>
      <c r="OVZ116" s="50"/>
      <c r="OWA116" s="49"/>
      <c r="OWB116" s="109"/>
      <c r="OWC116" s="52"/>
      <c r="OWD116" s="52"/>
      <c r="OWE116" s="55"/>
      <c r="OWF116" s="55"/>
      <c r="OWG116" s="55"/>
      <c r="OWH116" s="51"/>
      <c r="OWI116" s="51"/>
      <c r="OWJ116" s="51"/>
      <c r="OWK116" s="56"/>
      <c r="OWL116" s="57"/>
      <c r="OWM116" s="57"/>
      <c r="OWN116" s="58"/>
      <c r="OWO116" s="49"/>
      <c r="OWP116" s="50"/>
      <c r="OWQ116" s="49"/>
      <c r="OWR116" s="109"/>
      <c r="OWS116" s="52"/>
      <c r="OWT116" s="52"/>
      <c r="OWU116" s="55"/>
      <c r="OWV116" s="55"/>
      <c r="OWW116" s="55"/>
      <c r="OWX116" s="51"/>
      <c r="OWY116" s="51"/>
      <c r="OWZ116" s="51"/>
      <c r="OXA116" s="56"/>
      <c r="OXB116" s="57"/>
      <c r="OXC116" s="57"/>
      <c r="OXD116" s="58"/>
      <c r="OXE116" s="49"/>
      <c r="OXF116" s="50"/>
      <c r="OXG116" s="49"/>
      <c r="OXH116" s="109"/>
      <c r="OXI116" s="52"/>
      <c r="OXJ116" s="52"/>
      <c r="OXK116" s="55"/>
      <c r="OXL116" s="55"/>
      <c r="OXM116" s="55"/>
      <c r="OXN116" s="51"/>
      <c r="OXO116" s="51"/>
      <c r="OXP116" s="51"/>
      <c r="OXQ116" s="56"/>
      <c r="OXR116" s="57"/>
      <c r="OXS116" s="57"/>
      <c r="OXT116" s="58"/>
      <c r="OXU116" s="49"/>
      <c r="OXV116" s="50"/>
      <c r="OXW116" s="49"/>
      <c r="OXX116" s="109"/>
      <c r="OXY116" s="52"/>
      <c r="OXZ116" s="52"/>
      <c r="OYA116" s="55"/>
      <c r="OYB116" s="55"/>
      <c r="OYC116" s="55"/>
      <c r="OYD116" s="51"/>
      <c r="OYE116" s="51"/>
      <c r="OYF116" s="51"/>
      <c r="OYG116" s="56"/>
      <c r="OYH116" s="57"/>
      <c r="OYI116" s="57"/>
      <c r="OYJ116" s="58"/>
      <c r="OYK116" s="49"/>
      <c r="OYL116" s="50"/>
      <c r="OYM116" s="49"/>
      <c r="OYN116" s="109"/>
      <c r="OYO116" s="52"/>
      <c r="OYP116" s="52"/>
      <c r="OYQ116" s="55"/>
      <c r="OYR116" s="55"/>
      <c r="OYS116" s="55"/>
      <c r="OYT116" s="51"/>
      <c r="OYU116" s="51"/>
      <c r="OYV116" s="51"/>
      <c r="OYW116" s="56"/>
      <c r="OYX116" s="57"/>
      <c r="OYY116" s="57"/>
      <c r="OYZ116" s="58"/>
      <c r="OZA116" s="49"/>
      <c r="OZB116" s="50"/>
      <c r="OZC116" s="49"/>
      <c r="OZD116" s="109"/>
      <c r="OZE116" s="52"/>
      <c r="OZF116" s="52"/>
      <c r="OZG116" s="55"/>
      <c r="OZH116" s="55"/>
      <c r="OZI116" s="55"/>
      <c r="OZJ116" s="51"/>
      <c r="OZK116" s="51"/>
      <c r="OZL116" s="51"/>
      <c r="OZM116" s="56"/>
      <c r="OZN116" s="57"/>
      <c r="OZO116" s="57"/>
      <c r="OZP116" s="58"/>
      <c r="OZQ116" s="49"/>
      <c r="OZR116" s="50"/>
      <c r="OZS116" s="49"/>
      <c r="OZT116" s="109"/>
      <c r="OZU116" s="52"/>
      <c r="OZV116" s="52"/>
      <c r="OZW116" s="55"/>
      <c r="OZX116" s="55"/>
      <c r="OZY116" s="55"/>
      <c r="OZZ116" s="51"/>
      <c r="PAA116" s="51"/>
      <c r="PAB116" s="51"/>
      <c r="PAC116" s="56"/>
      <c r="PAD116" s="57"/>
      <c r="PAE116" s="57"/>
      <c r="PAF116" s="58"/>
      <c r="PAG116" s="49"/>
      <c r="PAH116" s="50"/>
      <c r="PAI116" s="49"/>
      <c r="PAJ116" s="109"/>
      <c r="PAK116" s="52"/>
      <c r="PAL116" s="52"/>
      <c r="PAM116" s="55"/>
      <c r="PAN116" s="55"/>
      <c r="PAO116" s="55"/>
      <c r="PAP116" s="51"/>
      <c r="PAQ116" s="51"/>
      <c r="PAR116" s="51"/>
      <c r="PAS116" s="56"/>
      <c r="PAT116" s="57"/>
      <c r="PAU116" s="57"/>
      <c r="PAV116" s="58"/>
      <c r="PAW116" s="49"/>
      <c r="PAX116" s="50"/>
      <c r="PAY116" s="49"/>
      <c r="PAZ116" s="109"/>
      <c r="PBA116" s="52"/>
      <c r="PBB116" s="52"/>
      <c r="PBC116" s="55"/>
      <c r="PBD116" s="55"/>
      <c r="PBE116" s="55"/>
      <c r="PBF116" s="51"/>
      <c r="PBG116" s="51"/>
      <c r="PBH116" s="51"/>
      <c r="PBI116" s="56"/>
      <c r="PBJ116" s="57"/>
      <c r="PBK116" s="57"/>
      <c r="PBL116" s="58"/>
      <c r="PBM116" s="49"/>
      <c r="PBN116" s="50"/>
      <c r="PBO116" s="49"/>
      <c r="PBP116" s="109"/>
      <c r="PBQ116" s="52"/>
      <c r="PBR116" s="52"/>
      <c r="PBS116" s="55"/>
      <c r="PBT116" s="55"/>
      <c r="PBU116" s="55"/>
      <c r="PBV116" s="51"/>
      <c r="PBW116" s="51"/>
      <c r="PBX116" s="51"/>
      <c r="PBY116" s="56"/>
      <c r="PBZ116" s="57"/>
      <c r="PCA116" s="57"/>
      <c r="PCB116" s="58"/>
      <c r="PCC116" s="49"/>
      <c r="PCD116" s="50"/>
      <c r="PCE116" s="49"/>
      <c r="PCF116" s="109"/>
      <c r="PCG116" s="52"/>
      <c r="PCH116" s="52"/>
      <c r="PCI116" s="55"/>
      <c r="PCJ116" s="55"/>
      <c r="PCK116" s="55"/>
      <c r="PCL116" s="51"/>
      <c r="PCM116" s="51"/>
      <c r="PCN116" s="51"/>
      <c r="PCO116" s="56"/>
      <c r="PCP116" s="57"/>
      <c r="PCQ116" s="57"/>
      <c r="PCR116" s="58"/>
      <c r="PCS116" s="49"/>
      <c r="PCT116" s="50"/>
      <c r="PCU116" s="49"/>
      <c r="PCV116" s="109"/>
      <c r="PCW116" s="52"/>
      <c r="PCX116" s="52"/>
      <c r="PCY116" s="55"/>
      <c r="PCZ116" s="55"/>
      <c r="PDA116" s="55"/>
      <c r="PDB116" s="51"/>
      <c r="PDC116" s="51"/>
      <c r="PDD116" s="51"/>
      <c r="PDE116" s="56"/>
      <c r="PDF116" s="57"/>
      <c r="PDG116" s="57"/>
      <c r="PDH116" s="58"/>
      <c r="PDI116" s="49"/>
      <c r="PDJ116" s="50"/>
      <c r="PDK116" s="49"/>
      <c r="PDL116" s="109"/>
      <c r="PDM116" s="52"/>
      <c r="PDN116" s="52"/>
      <c r="PDO116" s="55"/>
      <c r="PDP116" s="55"/>
      <c r="PDQ116" s="55"/>
      <c r="PDR116" s="51"/>
      <c r="PDS116" s="51"/>
      <c r="PDT116" s="51"/>
      <c r="PDU116" s="56"/>
      <c r="PDV116" s="57"/>
      <c r="PDW116" s="57"/>
      <c r="PDX116" s="58"/>
      <c r="PDY116" s="49"/>
      <c r="PDZ116" s="50"/>
      <c r="PEA116" s="49"/>
      <c r="PEB116" s="109"/>
      <c r="PEC116" s="52"/>
      <c r="PED116" s="52"/>
      <c r="PEE116" s="55"/>
      <c r="PEF116" s="55"/>
      <c r="PEG116" s="55"/>
      <c r="PEH116" s="51"/>
      <c r="PEI116" s="51"/>
      <c r="PEJ116" s="51"/>
      <c r="PEK116" s="56"/>
      <c r="PEL116" s="57"/>
      <c r="PEM116" s="57"/>
      <c r="PEN116" s="58"/>
      <c r="PEO116" s="49"/>
      <c r="PEP116" s="50"/>
      <c r="PEQ116" s="49"/>
      <c r="PER116" s="109"/>
      <c r="PES116" s="52"/>
      <c r="PET116" s="52"/>
      <c r="PEU116" s="55"/>
      <c r="PEV116" s="55"/>
      <c r="PEW116" s="55"/>
      <c r="PEX116" s="51"/>
      <c r="PEY116" s="51"/>
      <c r="PEZ116" s="51"/>
      <c r="PFA116" s="56"/>
      <c r="PFB116" s="57"/>
      <c r="PFC116" s="57"/>
      <c r="PFD116" s="58"/>
      <c r="PFE116" s="49"/>
      <c r="PFF116" s="50"/>
      <c r="PFG116" s="49"/>
      <c r="PFH116" s="109"/>
      <c r="PFI116" s="52"/>
      <c r="PFJ116" s="52"/>
      <c r="PFK116" s="55"/>
      <c r="PFL116" s="55"/>
      <c r="PFM116" s="55"/>
      <c r="PFN116" s="51"/>
      <c r="PFO116" s="51"/>
      <c r="PFP116" s="51"/>
      <c r="PFQ116" s="56"/>
      <c r="PFR116" s="57"/>
      <c r="PFS116" s="57"/>
      <c r="PFT116" s="58"/>
      <c r="PFU116" s="49"/>
      <c r="PFV116" s="50"/>
      <c r="PFW116" s="49"/>
      <c r="PFX116" s="109"/>
      <c r="PFY116" s="52"/>
      <c r="PFZ116" s="52"/>
      <c r="PGA116" s="55"/>
      <c r="PGB116" s="55"/>
      <c r="PGC116" s="55"/>
      <c r="PGD116" s="51"/>
      <c r="PGE116" s="51"/>
      <c r="PGF116" s="51"/>
      <c r="PGG116" s="56"/>
      <c r="PGH116" s="57"/>
      <c r="PGI116" s="57"/>
      <c r="PGJ116" s="58"/>
      <c r="PGK116" s="49"/>
      <c r="PGL116" s="50"/>
      <c r="PGM116" s="49"/>
      <c r="PGN116" s="109"/>
      <c r="PGO116" s="52"/>
      <c r="PGP116" s="52"/>
      <c r="PGQ116" s="55"/>
      <c r="PGR116" s="55"/>
      <c r="PGS116" s="55"/>
      <c r="PGT116" s="51"/>
      <c r="PGU116" s="51"/>
      <c r="PGV116" s="51"/>
      <c r="PGW116" s="56"/>
      <c r="PGX116" s="57"/>
      <c r="PGY116" s="57"/>
      <c r="PGZ116" s="58"/>
      <c r="PHA116" s="49"/>
      <c r="PHB116" s="50"/>
      <c r="PHC116" s="49"/>
      <c r="PHD116" s="109"/>
      <c r="PHE116" s="52"/>
      <c r="PHF116" s="52"/>
      <c r="PHG116" s="55"/>
      <c r="PHH116" s="55"/>
      <c r="PHI116" s="55"/>
      <c r="PHJ116" s="51"/>
      <c r="PHK116" s="51"/>
      <c r="PHL116" s="51"/>
      <c r="PHM116" s="56"/>
      <c r="PHN116" s="57"/>
      <c r="PHO116" s="57"/>
      <c r="PHP116" s="58"/>
      <c r="PHQ116" s="49"/>
      <c r="PHR116" s="50"/>
      <c r="PHS116" s="49"/>
      <c r="PHT116" s="109"/>
      <c r="PHU116" s="52"/>
      <c r="PHV116" s="52"/>
      <c r="PHW116" s="55"/>
      <c r="PHX116" s="55"/>
      <c r="PHY116" s="55"/>
      <c r="PHZ116" s="51"/>
      <c r="PIA116" s="51"/>
      <c r="PIB116" s="51"/>
      <c r="PIC116" s="56"/>
      <c r="PID116" s="57"/>
      <c r="PIE116" s="57"/>
      <c r="PIF116" s="58"/>
      <c r="PIG116" s="49"/>
      <c r="PIH116" s="50"/>
      <c r="PII116" s="49"/>
      <c r="PIJ116" s="109"/>
      <c r="PIK116" s="52"/>
      <c r="PIL116" s="52"/>
      <c r="PIM116" s="55"/>
      <c r="PIN116" s="55"/>
      <c r="PIO116" s="55"/>
      <c r="PIP116" s="51"/>
      <c r="PIQ116" s="51"/>
      <c r="PIR116" s="51"/>
      <c r="PIS116" s="56"/>
      <c r="PIT116" s="57"/>
      <c r="PIU116" s="57"/>
      <c r="PIV116" s="58"/>
      <c r="PIW116" s="49"/>
      <c r="PIX116" s="50"/>
      <c r="PIY116" s="49"/>
      <c r="PIZ116" s="109"/>
      <c r="PJA116" s="52"/>
      <c r="PJB116" s="52"/>
      <c r="PJC116" s="55"/>
      <c r="PJD116" s="55"/>
      <c r="PJE116" s="55"/>
      <c r="PJF116" s="51"/>
      <c r="PJG116" s="51"/>
      <c r="PJH116" s="51"/>
      <c r="PJI116" s="56"/>
      <c r="PJJ116" s="57"/>
      <c r="PJK116" s="57"/>
      <c r="PJL116" s="58"/>
      <c r="PJM116" s="49"/>
      <c r="PJN116" s="50"/>
      <c r="PJO116" s="49"/>
      <c r="PJP116" s="109"/>
      <c r="PJQ116" s="52"/>
      <c r="PJR116" s="52"/>
      <c r="PJS116" s="55"/>
      <c r="PJT116" s="55"/>
      <c r="PJU116" s="55"/>
      <c r="PJV116" s="51"/>
      <c r="PJW116" s="51"/>
      <c r="PJX116" s="51"/>
      <c r="PJY116" s="56"/>
      <c r="PJZ116" s="57"/>
      <c r="PKA116" s="57"/>
      <c r="PKB116" s="58"/>
      <c r="PKC116" s="49"/>
      <c r="PKD116" s="50"/>
      <c r="PKE116" s="49"/>
      <c r="PKF116" s="109"/>
      <c r="PKG116" s="52"/>
      <c r="PKH116" s="52"/>
      <c r="PKI116" s="55"/>
      <c r="PKJ116" s="55"/>
      <c r="PKK116" s="55"/>
      <c r="PKL116" s="51"/>
      <c r="PKM116" s="51"/>
      <c r="PKN116" s="51"/>
      <c r="PKO116" s="56"/>
      <c r="PKP116" s="57"/>
      <c r="PKQ116" s="57"/>
      <c r="PKR116" s="58"/>
      <c r="PKS116" s="49"/>
      <c r="PKT116" s="50"/>
      <c r="PKU116" s="49"/>
      <c r="PKV116" s="109"/>
      <c r="PKW116" s="52"/>
      <c r="PKX116" s="52"/>
      <c r="PKY116" s="55"/>
      <c r="PKZ116" s="55"/>
      <c r="PLA116" s="55"/>
      <c r="PLB116" s="51"/>
      <c r="PLC116" s="51"/>
      <c r="PLD116" s="51"/>
      <c r="PLE116" s="56"/>
      <c r="PLF116" s="57"/>
      <c r="PLG116" s="57"/>
      <c r="PLH116" s="58"/>
      <c r="PLI116" s="49"/>
      <c r="PLJ116" s="50"/>
      <c r="PLK116" s="49"/>
      <c r="PLL116" s="109"/>
      <c r="PLM116" s="52"/>
      <c r="PLN116" s="52"/>
      <c r="PLO116" s="55"/>
      <c r="PLP116" s="55"/>
      <c r="PLQ116" s="55"/>
      <c r="PLR116" s="51"/>
      <c r="PLS116" s="51"/>
      <c r="PLT116" s="51"/>
      <c r="PLU116" s="56"/>
      <c r="PLV116" s="57"/>
      <c r="PLW116" s="57"/>
      <c r="PLX116" s="58"/>
      <c r="PLY116" s="49"/>
      <c r="PLZ116" s="50"/>
      <c r="PMA116" s="49"/>
      <c r="PMB116" s="109"/>
      <c r="PMC116" s="52"/>
      <c r="PMD116" s="52"/>
      <c r="PME116" s="55"/>
      <c r="PMF116" s="55"/>
      <c r="PMG116" s="55"/>
      <c r="PMH116" s="51"/>
      <c r="PMI116" s="51"/>
      <c r="PMJ116" s="51"/>
      <c r="PMK116" s="56"/>
      <c r="PML116" s="57"/>
      <c r="PMM116" s="57"/>
      <c r="PMN116" s="58"/>
      <c r="PMO116" s="49"/>
      <c r="PMP116" s="50"/>
      <c r="PMQ116" s="49"/>
      <c r="PMR116" s="109"/>
      <c r="PMS116" s="52"/>
      <c r="PMT116" s="52"/>
      <c r="PMU116" s="55"/>
      <c r="PMV116" s="55"/>
      <c r="PMW116" s="55"/>
      <c r="PMX116" s="51"/>
      <c r="PMY116" s="51"/>
      <c r="PMZ116" s="51"/>
      <c r="PNA116" s="56"/>
      <c r="PNB116" s="57"/>
      <c r="PNC116" s="57"/>
      <c r="PND116" s="58"/>
      <c r="PNE116" s="49"/>
      <c r="PNF116" s="50"/>
      <c r="PNG116" s="49"/>
      <c r="PNH116" s="109"/>
      <c r="PNI116" s="52"/>
      <c r="PNJ116" s="52"/>
      <c r="PNK116" s="55"/>
      <c r="PNL116" s="55"/>
      <c r="PNM116" s="55"/>
      <c r="PNN116" s="51"/>
      <c r="PNO116" s="51"/>
      <c r="PNP116" s="51"/>
      <c r="PNQ116" s="56"/>
      <c r="PNR116" s="57"/>
      <c r="PNS116" s="57"/>
      <c r="PNT116" s="58"/>
      <c r="PNU116" s="49"/>
      <c r="PNV116" s="50"/>
      <c r="PNW116" s="49"/>
      <c r="PNX116" s="109"/>
      <c r="PNY116" s="52"/>
      <c r="PNZ116" s="52"/>
      <c r="POA116" s="55"/>
      <c r="POB116" s="55"/>
      <c r="POC116" s="55"/>
      <c r="POD116" s="51"/>
      <c r="POE116" s="51"/>
      <c r="POF116" s="51"/>
      <c r="POG116" s="56"/>
      <c r="POH116" s="57"/>
      <c r="POI116" s="57"/>
      <c r="POJ116" s="58"/>
      <c r="POK116" s="49"/>
      <c r="POL116" s="50"/>
      <c r="POM116" s="49"/>
      <c r="PON116" s="109"/>
      <c r="POO116" s="52"/>
      <c r="POP116" s="52"/>
      <c r="POQ116" s="55"/>
      <c r="POR116" s="55"/>
      <c r="POS116" s="55"/>
      <c r="POT116" s="51"/>
      <c r="POU116" s="51"/>
      <c r="POV116" s="51"/>
      <c r="POW116" s="56"/>
      <c r="POX116" s="57"/>
      <c r="POY116" s="57"/>
      <c r="POZ116" s="58"/>
      <c r="PPA116" s="49"/>
      <c r="PPB116" s="50"/>
      <c r="PPC116" s="49"/>
      <c r="PPD116" s="109"/>
      <c r="PPE116" s="52"/>
      <c r="PPF116" s="52"/>
      <c r="PPG116" s="55"/>
      <c r="PPH116" s="55"/>
      <c r="PPI116" s="55"/>
      <c r="PPJ116" s="51"/>
      <c r="PPK116" s="51"/>
      <c r="PPL116" s="51"/>
      <c r="PPM116" s="56"/>
      <c r="PPN116" s="57"/>
      <c r="PPO116" s="57"/>
      <c r="PPP116" s="58"/>
      <c r="PPQ116" s="49"/>
      <c r="PPR116" s="50"/>
      <c r="PPS116" s="49"/>
      <c r="PPT116" s="109"/>
      <c r="PPU116" s="52"/>
      <c r="PPV116" s="52"/>
      <c r="PPW116" s="55"/>
      <c r="PPX116" s="55"/>
      <c r="PPY116" s="55"/>
      <c r="PPZ116" s="51"/>
      <c r="PQA116" s="51"/>
      <c r="PQB116" s="51"/>
      <c r="PQC116" s="56"/>
      <c r="PQD116" s="57"/>
      <c r="PQE116" s="57"/>
      <c r="PQF116" s="58"/>
      <c r="PQG116" s="49"/>
      <c r="PQH116" s="50"/>
      <c r="PQI116" s="49"/>
      <c r="PQJ116" s="109"/>
      <c r="PQK116" s="52"/>
      <c r="PQL116" s="52"/>
      <c r="PQM116" s="55"/>
      <c r="PQN116" s="55"/>
      <c r="PQO116" s="55"/>
      <c r="PQP116" s="51"/>
      <c r="PQQ116" s="51"/>
      <c r="PQR116" s="51"/>
      <c r="PQS116" s="56"/>
      <c r="PQT116" s="57"/>
      <c r="PQU116" s="57"/>
      <c r="PQV116" s="58"/>
      <c r="PQW116" s="49"/>
      <c r="PQX116" s="50"/>
      <c r="PQY116" s="49"/>
      <c r="PQZ116" s="109"/>
      <c r="PRA116" s="52"/>
      <c r="PRB116" s="52"/>
      <c r="PRC116" s="55"/>
      <c r="PRD116" s="55"/>
      <c r="PRE116" s="55"/>
      <c r="PRF116" s="51"/>
      <c r="PRG116" s="51"/>
      <c r="PRH116" s="51"/>
      <c r="PRI116" s="56"/>
      <c r="PRJ116" s="57"/>
      <c r="PRK116" s="57"/>
      <c r="PRL116" s="58"/>
      <c r="PRM116" s="49"/>
      <c r="PRN116" s="50"/>
      <c r="PRO116" s="49"/>
      <c r="PRP116" s="109"/>
      <c r="PRQ116" s="52"/>
      <c r="PRR116" s="52"/>
      <c r="PRS116" s="55"/>
      <c r="PRT116" s="55"/>
      <c r="PRU116" s="55"/>
      <c r="PRV116" s="51"/>
      <c r="PRW116" s="51"/>
      <c r="PRX116" s="51"/>
      <c r="PRY116" s="56"/>
      <c r="PRZ116" s="57"/>
      <c r="PSA116" s="57"/>
      <c r="PSB116" s="58"/>
      <c r="PSC116" s="49"/>
      <c r="PSD116" s="50"/>
      <c r="PSE116" s="49"/>
      <c r="PSF116" s="109"/>
      <c r="PSG116" s="52"/>
      <c r="PSH116" s="52"/>
      <c r="PSI116" s="55"/>
      <c r="PSJ116" s="55"/>
      <c r="PSK116" s="55"/>
      <c r="PSL116" s="51"/>
      <c r="PSM116" s="51"/>
      <c r="PSN116" s="51"/>
      <c r="PSO116" s="56"/>
      <c r="PSP116" s="57"/>
      <c r="PSQ116" s="57"/>
      <c r="PSR116" s="58"/>
      <c r="PSS116" s="49"/>
      <c r="PST116" s="50"/>
      <c r="PSU116" s="49"/>
      <c r="PSV116" s="109"/>
      <c r="PSW116" s="52"/>
      <c r="PSX116" s="52"/>
      <c r="PSY116" s="55"/>
      <c r="PSZ116" s="55"/>
      <c r="PTA116" s="55"/>
      <c r="PTB116" s="51"/>
      <c r="PTC116" s="51"/>
      <c r="PTD116" s="51"/>
      <c r="PTE116" s="56"/>
      <c r="PTF116" s="57"/>
      <c r="PTG116" s="57"/>
      <c r="PTH116" s="58"/>
      <c r="PTI116" s="49"/>
      <c r="PTJ116" s="50"/>
      <c r="PTK116" s="49"/>
      <c r="PTL116" s="109"/>
      <c r="PTM116" s="52"/>
      <c r="PTN116" s="52"/>
      <c r="PTO116" s="55"/>
      <c r="PTP116" s="55"/>
      <c r="PTQ116" s="55"/>
      <c r="PTR116" s="51"/>
      <c r="PTS116" s="51"/>
      <c r="PTT116" s="51"/>
      <c r="PTU116" s="56"/>
      <c r="PTV116" s="57"/>
      <c r="PTW116" s="57"/>
      <c r="PTX116" s="58"/>
      <c r="PTY116" s="49"/>
      <c r="PTZ116" s="50"/>
      <c r="PUA116" s="49"/>
      <c r="PUB116" s="109"/>
      <c r="PUC116" s="52"/>
      <c r="PUD116" s="52"/>
      <c r="PUE116" s="55"/>
      <c r="PUF116" s="55"/>
      <c r="PUG116" s="55"/>
      <c r="PUH116" s="51"/>
      <c r="PUI116" s="51"/>
      <c r="PUJ116" s="51"/>
      <c r="PUK116" s="56"/>
      <c r="PUL116" s="57"/>
      <c r="PUM116" s="57"/>
      <c r="PUN116" s="58"/>
      <c r="PUO116" s="49"/>
      <c r="PUP116" s="50"/>
      <c r="PUQ116" s="49"/>
      <c r="PUR116" s="109"/>
      <c r="PUS116" s="52"/>
      <c r="PUT116" s="52"/>
      <c r="PUU116" s="55"/>
      <c r="PUV116" s="55"/>
      <c r="PUW116" s="55"/>
      <c r="PUX116" s="51"/>
      <c r="PUY116" s="51"/>
      <c r="PUZ116" s="51"/>
      <c r="PVA116" s="56"/>
      <c r="PVB116" s="57"/>
      <c r="PVC116" s="57"/>
      <c r="PVD116" s="58"/>
      <c r="PVE116" s="49"/>
      <c r="PVF116" s="50"/>
      <c r="PVG116" s="49"/>
      <c r="PVH116" s="109"/>
      <c r="PVI116" s="52"/>
      <c r="PVJ116" s="52"/>
      <c r="PVK116" s="55"/>
      <c r="PVL116" s="55"/>
      <c r="PVM116" s="55"/>
      <c r="PVN116" s="51"/>
      <c r="PVO116" s="51"/>
      <c r="PVP116" s="51"/>
      <c r="PVQ116" s="56"/>
      <c r="PVR116" s="57"/>
      <c r="PVS116" s="57"/>
      <c r="PVT116" s="58"/>
      <c r="PVU116" s="49"/>
      <c r="PVV116" s="50"/>
      <c r="PVW116" s="49"/>
      <c r="PVX116" s="109"/>
      <c r="PVY116" s="52"/>
      <c r="PVZ116" s="52"/>
      <c r="PWA116" s="55"/>
      <c r="PWB116" s="55"/>
      <c r="PWC116" s="55"/>
      <c r="PWD116" s="51"/>
      <c r="PWE116" s="51"/>
      <c r="PWF116" s="51"/>
      <c r="PWG116" s="56"/>
      <c r="PWH116" s="57"/>
      <c r="PWI116" s="57"/>
      <c r="PWJ116" s="58"/>
      <c r="PWK116" s="49"/>
      <c r="PWL116" s="50"/>
      <c r="PWM116" s="49"/>
      <c r="PWN116" s="109"/>
      <c r="PWO116" s="52"/>
      <c r="PWP116" s="52"/>
      <c r="PWQ116" s="55"/>
      <c r="PWR116" s="55"/>
      <c r="PWS116" s="55"/>
      <c r="PWT116" s="51"/>
      <c r="PWU116" s="51"/>
      <c r="PWV116" s="51"/>
      <c r="PWW116" s="56"/>
      <c r="PWX116" s="57"/>
      <c r="PWY116" s="57"/>
      <c r="PWZ116" s="58"/>
      <c r="PXA116" s="49"/>
      <c r="PXB116" s="50"/>
      <c r="PXC116" s="49"/>
      <c r="PXD116" s="109"/>
      <c r="PXE116" s="52"/>
      <c r="PXF116" s="52"/>
      <c r="PXG116" s="55"/>
      <c r="PXH116" s="55"/>
      <c r="PXI116" s="55"/>
      <c r="PXJ116" s="51"/>
      <c r="PXK116" s="51"/>
      <c r="PXL116" s="51"/>
      <c r="PXM116" s="56"/>
      <c r="PXN116" s="57"/>
      <c r="PXO116" s="57"/>
      <c r="PXP116" s="58"/>
      <c r="PXQ116" s="49"/>
      <c r="PXR116" s="50"/>
      <c r="PXS116" s="49"/>
      <c r="PXT116" s="109"/>
      <c r="PXU116" s="52"/>
      <c r="PXV116" s="52"/>
      <c r="PXW116" s="55"/>
      <c r="PXX116" s="55"/>
      <c r="PXY116" s="55"/>
      <c r="PXZ116" s="51"/>
      <c r="PYA116" s="51"/>
      <c r="PYB116" s="51"/>
      <c r="PYC116" s="56"/>
      <c r="PYD116" s="57"/>
      <c r="PYE116" s="57"/>
      <c r="PYF116" s="58"/>
      <c r="PYG116" s="49"/>
      <c r="PYH116" s="50"/>
      <c r="PYI116" s="49"/>
      <c r="PYJ116" s="109"/>
      <c r="PYK116" s="52"/>
      <c r="PYL116" s="52"/>
      <c r="PYM116" s="55"/>
      <c r="PYN116" s="55"/>
      <c r="PYO116" s="55"/>
      <c r="PYP116" s="51"/>
      <c r="PYQ116" s="51"/>
      <c r="PYR116" s="51"/>
      <c r="PYS116" s="56"/>
      <c r="PYT116" s="57"/>
      <c r="PYU116" s="57"/>
      <c r="PYV116" s="58"/>
      <c r="PYW116" s="49"/>
      <c r="PYX116" s="50"/>
      <c r="PYY116" s="49"/>
      <c r="PYZ116" s="109"/>
      <c r="PZA116" s="52"/>
      <c r="PZB116" s="52"/>
      <c r="PZC116" s="55"/>
      <c r="PZD116" s="55"/>
      <c r="PZE116" s="55"/>
      <c r="PZF116" s="51"/>
      <c r="PZG116" s="51"/>
      <c r="PZH116" s="51"/>
      <c r="PZI116" s="56"/>
      <c r="PZJ116" s="57"/>
      <c r="PZK116" s="57"/>
      <c r="PZL116" s="58"/>
      <c r="PZM116" s="49"/>
      <c r="PZN116" s="50"/>
      <c r="PZO116" s="49"/>
      <c r="PZP116" s="109"/>
      <c r="PZQ116" s="52"/>
      <c r="PZR116" s="52"/>
      <c r="PZS116" s="55"/>
      <c r="PZT116" s="55"/>
      <c r="PZU116" s="55"/>
      <c r="PZV116" s="51"/>
      <c r="PZW116" s="51"/>
      <c r="PZX116" s="51"/>
      <c r="PZY116" s="56"/>
      <c r="PZZ116" s="57"/>
      <c r="QAA116" s="57"/>
      <c r="QAB116" s="58"/>
      <c r="QAC116" s="49"/>
      <c r="QAD116" s="50"/>
      <c r="QAE116" s="49"/>
      <c r="QAF116" s="109"/>
      <c r="QAG116" s="52"/>
      <c r="QAH116" s="52"/>
      <c r="QAI116" s="55"/>
      <c r="QAJ116" s="55"/>
      <c r="QAK116" s="55"/>
      <c r="QAL116" s="51"/>
      <c r="QAM116" s="51"/>
      <c r="QAN116" s="51"/>
      <c r="QAO116" s="56"/>
      <c r="QAP116" s="57"/>
      <c r="QAQ116" s="57"/>
      <c r="QAR116" s="58"/>
      <c r="QAS116" s="49"/>
      <c r="QAT116" s="50"/>
      <c r="QAU116" s="49"/>
      <c r="QAV116" s="109"/>
      <c r="QAW116" s="52"/>
      <c r="QAX116" s="52"/>
      <c r="QAY116" s="55"/>
      <c r="QAZ116" s="55"/>
      <c r="QBA116" s="55"/>
      <c r="QBB116" s="51"/>
      <c r="QBC116" s="51"/>
      <c r="QBD116" s="51"/>
      <c r="QBE116" s="56"/>
      <c r="QBF116" s="57"/>
      <c r="QBG116" s="57"/>
      <c r="QBH116" s="58"/>
      <c r="QBI116" s="49"/>
      <c r="QBJ116" s="50"/>
      <c r="QBK116" s="49"/>
      <c r="QBL116" s="109"/>
      <c r="QBM116" s="52"/>
      <c r="QBN116" s="52"/>
      <c r="QBO116" s="55"/>
      <c r="QBP116" s="55"/>
      <c r="QBQ116" s="55"/>
      <c r="QBR116" s="51"/>
      <c r="QBS116" s="51"/>
      <c r="QBT116" s="51"/>
      <c r="QBU116" s="56"/>
      <c r="QBV116" s="57"/>
      <c r="QBW116" s="57"/>
      <c r="QBX116" s="58"/>
      <c r="QBY116" s="49"/>
      <c r="QBZ116" s="50"/>
      <c r="QCA116" s="49"/>
      <c r="QCB116" s="109"/>
      <c r="QCC116" s="52"/>
      <c r="QCD116" s="52"/>
      <c r="QCE116" s="55"/>
      <c r="QCF116" s="55"/>
      <c r="QCG116" s="55"/>
      <c r="QCH116" s="51"/>
      <c r="QCI116" s="51"/>
      <c r="QCJ116" s="51"/>
      <c r="QCK116" s="56"/>
      <c r="QCL116" s="57"/>
      <c r="QCM116" s="57"/>
      <c r="QCN116" s="58"/>
      <c r="QCO116" s="49"/>
      <c r="QCP116" s="50"/>
      <c r="QCQ116" s="49"/>
      <c r="QCR116" s="109"/>
      <c r="QCS116" s="52"/>
      <c r="QCT116" s="52"/>
      <c r="QCU116" s="55"/>
      <c r="QCV116" s="55"/>
      <c r="QCW116" s="55"/>
      <c r="QCX116" s="51"/>
      <c r="QCY116" s="51"/>
      <c r="QCZ116" s="51"/>
      <c r="QDA116" s="56"/>
      <c r="QDB116" s="57"/>
      <c r="QDC116" s="57"/>
      <c r="QDD116" s="58"/>
      <c r="QDE116" s="49"/>
      <c r="QDF116" s="50"/>
      <c r="QDG116" s="49"/>
      <c r="QDH116" s="109"/>
      <c r="QDI116" s="52"/>
      <c r="QDJ116" s="52"/>
      <c r="QDK116" s="55"/>
      <c r="QDL116" s="55"/>
      <c r="QDM116" s="55"/>
      <c r="QDN116" s="51"/>
      <c r="QDO116" s="51"/>
      <c r="QDP116" s="51"/>
      <c r="QDQ116" s="56"/>
      <c r="QDR116" s="57"/>
      <c r="QDS116" s="57"/>
      <c r="QDT116" s="58"/>
      <c r="QDU116" s="49"/>
      <c r="QDV116" s="50"/>
      <c r="QDW116" s="49"/>
      <c r="QDX116" s="109"/>
      <c r="QDY116" s="52"/>
      <c r="QDZ116" s="52"/>
      <c r="QEA116" s="55"/>
      <c r="QEB116" s="55"/>
      <c r="QEC116" s="55"/>
      <c r="QED116" s="51"/>
      <c r="QEE116" s="51"/>
      <c r="QEF116" s="51"/>
      <c r="QEG116" s="56"/>
      <c r="QEH116" s="57"/>
      <c r="QEI116" s="57"/>
      <c r="QEJ116" s="58"/>
      <c r="QEK116" s="49"/>
      <c r="QEL116" s="50"/>
      <c r="QEM116" s="49"/>
      <c r="QEN116" s="109"/>
      <c r="QEO116" s="52"/>
      <c r="QEP116" s="52"/>
      <c r="QEQ116" s="55"/>
      <c r="QER116" s="55"/>
      <c r="QES116" s="55"/>
      <c r="QET116" s="51"/>
      <c r="QEU116" s="51"/>
      <c r="QEV116" s="51"/>
      <c r="QEW116" s="56"/>
      <c r="QEX116" s="57"/>
      <c r="QEY116" s="57"/>
      <c r="QEZ116" s="58"/>
      <c r="QFA116" s="49"/>
      <c r="QFB116" s="50"/>
      <c r="QFC116" s="49"/>
      <c r="QFD116" s="109"/>
      <c r="QFE116" s="52"/>
      <c r="QFF116" s="52"/>
      <c r="QFG116" s="55"/>
      <c r="QFH116" s="55"/>
      <c r="QFI116" s="55"/>
      <c r="QFJ116" s="51"/>
      <c r="QFK116" s="51"/>
      <c r="QFL116" s="51"/>
      <c r="QFM116" s="56"/>
      <c r="QFN116" s="57"/>
      <c r="QFO116" s="57"/>
      <c r="QFP116" s="58"/>
      <c r="QFQ116" s="49"/>
      <c r="QFR116" s="50"/>
      <c r="QFS116" s="49"/>
      <c r="QFT116" s="109"/>
      <c r="QFU116" s="52"/>
      <c r="QFV116" s="52"/>
      <c r="QFW116" s="55"/>
      <c r="QFX116" s="55"/>
      <c r="QFY116" s="55"/>
      <c r="QFZ116" s="51"/>
      <c r="QGA116" s="51"/>
      <c r="QGB116" s="51"/>
      <c r="QGC116" s="56"/>
      <c r="QGD116" s="57"/>
      <c r="QGE116" s="57"/>
      <c r="QGF116" s="58"/>
      <c r="QGG116" s="49"/>
      <c r="QGH116" s="50"/>
      <c r="QGI116" s="49"/>
      <c r="QGJ116" s="109"/>
      <c r="QGK116" s="52"/>
      <c r="QGL116" s="52"/>
      <c r="QGM116" s="55"/>
      <c r="QGN116" s="55"/>
      <c r="QGO116" s="55"/>
      <c r="QGP116" s="51"/>
      <c r="QGQ116" s="51"/>
      <c r="QGR116" s="51"/>
      <c r="QGS116" s="56"/>
      <c r="QGT116" s="57"/>
      <c r="QGU116" s="57"/>
      <c r="QGV116" s="58"/>
      <c r="QGW116" s="49"/>
      <c r="QGX116" s="50"/>
      <c r="QGY116" s="49"/>
      <c r="QGZ116" s="109"/>
      <c r="QHA116" s="52"/>
      <c r="QHB116" s="52"/>
      <c r="QHC116" s="55"/>
      <c r="QHD116" s="55"/>
      <c r="QHE116" s="55"/>
      <c r="QHF116" s="51"/>
      <c r="QHG116" s="51"/>
      <c r="QHH116" s="51"/>
      <c r="QHI116" s="56"/>
      <c r="QHJ116" s="57"/>
      <c r="QHK116" s="57"/>
      <c r="QHL116" s="58"/>
      <c r="QHM116" s="49"/>
      <c r="QHN116" s="50"/>
      <c r="QHO116" s="49"/>
      <c r="QHP116" s="109"/>
      <c r="QHQ116" s="52"/>
      <c r="QHR116" s="52"/>
      <c r="QHS116" s="55"/>
      <c r="QHT116" s="55"/>
      <c r="QHU116" s="55"/>
      <c r="QHV116" s="51"/>
      <c r="QHW116" s="51"/>
      <c r="QHX116" s="51"/>
      <c r="QHY116" s="56"/>
      <c r="QHZ116" s="57"/>
      <c r="QIA116" s="57"/>
      <c r="QIB116" s="58"/>
      <c r="QIC116" s="49"/>
      <c r="QID116" s="50"/>
      <c r="QIE116" s="49"/>
      <c r="QIF116" s="109"/>
      <c r="QIG116" s="52"/>
      <c r="QIH116" s="52"/>
      <c r="QII116" s="55"/>
      <c r="QIJ116" s="55"/>
      <c r="QIK116" s="55"/>
      <c r="QIL116" s="51"/>
      <c r="QIM116" s="51"/>
      <c r="QIN116" s="51"/>
      <c r="QIO116" s="56"/>
      <c r="QIP116" s="57"/>
      <c r="QIQ116" s="57"/>
      <c r="QIR116" s="58"/>
      <c r="QIS116" s="49"/>
      <c r="QIT116" s="50"/>
      <c r="QIU116" s="49"/>
      <c r="QIV116" s="109"/>
      <c r="QIW116" s="52"/>
      <c r="QIX116" s="52"/>
      <c r="QIY116" s="55"/>
      <c r="QIZ116" s="55"/>
      <c r="QJA116" s="55"/>
      <c r="QJB116" s="51"/>
      <c r="QJC116" s="51"/>
      <c r="QJD116" s="51"/>
      <c r="QJE116" s="56"/>
      <c r="QJF116" s="57"/>
      <c r="QJG116" s="57"/>
      <c r="QJH116" s="58"/>
      <c r="QJI116" s="49"/>
      <c r="QJJ116" s="50"/>
      <c r="QJK116" s="49"/>
      <c r="QJL116" s="109"/>
      <c r="QJM116" s="52"/>
      <c r="QJN116" s="52"/>
      <c r="QJO116" s="55"/>
      <c r="QJP116" s="55"/>
      <c r="QJQ116" s="55"/>
      <c r="QJR116" s="51"/>
      <c r="QJS116" s="51"/>
      <c r="QJT116" s="51"/>
      <c r="QJU116" s="56"/>
      <c r="QJV116" s="57"/>
      <c r="QJW116" s="57"/>
      <c r="QJX116" s="58"/>
      <c r="QJY116" s="49"/>
      <c r="QJZ116" s="50"/>
      <c r="QKA116" s="49"/>
      <c r="QKB116" s="109"/>
      <c r="QKC116" s="52"/>
      <c r="QKD116" s="52"/>
      <c r="QKE116" s="55"/>
      <c r="QKF116" s="55"/>
      <c r="QKG116" s="55"/>
      <c r="QKH116" s="51"/>
      <c r="QKI116" s="51"/>
      <c r="QKJ116" s="51"/>
      <c r="QKK116" s="56"/>
      <c r="QKL116" s="57"/>
      <c r="QKM116" s="57"/>
      <c r="QKN116" s="58"/>
      <c r="QKO116" s="49"/>
      <c r="QKP116" s="50"/>
      <c r="QKQ116" s="49"/>
      <c r="QKR116" s="109"/>
      <c r="QKS116" s="52"/>
      <c r="QKT116" s="52"/>
      <c r="QKU116" s="55"/>
      <c r="QKV116" s="55"/>
      <c r="QKW116" s="55"/>
      <c r="QKX116" s="51"/>
      <c r="QKY116" s="51"/>
      <c r="QKZ116" s="51"/>
      <c r="QLA116" s="56"/>
      <c r="QLB116" s="57"/>
      <c r="QLC116" s="57"/>
      <c r="QLD116" s="58"/>
      <c r="QLE116" s="49"/>
      <c r="QLF116" s="50"/>
      <c r="QLG116" s="49"/>
      <c r="QLH116" s="109"/>
      <c r="QLI116" s="52"/>
      <c r="QLJ116" s="52"/>
      <c r="QLK116" s="55"/>
      <c r="QLL116" s="55"/>
      <c r="QLM116" s="55"/>
      <c r="QLN116" s="51"/>
      <c r="QLO116" s="51"/>
      <c r="QLP116" s="51"/>
      <c r="QLQ116" s="56"/>
      <c r="QLR116" s="57"/>
      <c r="QLS116" s="57"/>
      <c r="QLT116" s="58"/>
      <c r="QLU116" s="49"/>
      <c r="QLV116" s="50"/>
      <c r="QLW116" s="49"/>
      <c r="QLX116" s="109"/>
      <c r="QLY116" s="52"/>
      <c r="QLZ116" s="52"/>
      <c r="QMA116" s="55"/>
      <c r="QMB116" s="55"/>
      <c r="QMC116" s="55"/>
      <c r="QMD116" s="51"/>
      <c r="QME116" s="51"/>
      <c r="QMF116" s="51"/>
      <c r="QMG116" s="56"/>
      <c r="QMH116" s="57"/>
      <c r="QMI116" s="57"/>
      <c r="QMJ116" s="58"/>
      <c r="QMK116" s="49"/>
      <c r="QML116" s="50"/>
      <c r="QMM116" s="49"/>
      <c r="QMN116" s="109"/>
      <c r="QMO116" s="52"/>
      <c r="QMP116" s="52"/>
      <c r="QMQ116" s="55"/>
      <c r="QMR116" s="55"/>
      <c r="QMS116" s="55"/>
      <c r="QMT116" s="51"/>
      <c r="QMU116" s="51"/>
      <c r="QMV116" s="51"/>
      <c r="QMW116" s="56"/>
      <c r="QMX116" s="57"/>
      <c r="QMY116" s="57"/>
      <c r="QMZ116" s="58"/>
      <c r="QNA116" s="49"/>
      <c r="QNB116" s="50"/>
      <c r="QNC116" s="49"/>
      <c r="QND116" s="109"/>
      <c r="QNE116" s="52"/>
      <c r="QNF116" s="52"/>
      <c r="QNG116" s="55"/>
      <c r="QNH116" s="55"/>
      <c r="QNI116" s="55"/>
      <c r="QNJ116" s="51"/>
      <c r="QNK116" s="51"/>
      <c r="QNL116" s="51"/>
      <c r="QNM116" s="56"/>
      <c r="QNN116" s="57"/>
      <c r="QNO116" s="57"/>
      <c r="QNP116" s="58"/>
      <c r="QNQ116" s="49"/>
      <c r="QNR116" s="50"/>
      <c r="QNS116" s="49"/>
      <c r="QNT116" s="109"/>
      <c r="QNU116" s="52"/>
      <c r="QNV116" s="52"/>
      <c r="QNW116" s="55"/>
      <c r="QNX116" s="55"/>
      <c r="QNY116" s="55"/>
      <c r="QNZ116" s="51"/>
      <c r="QOA116" s="51"/>
      <c r="QOB116" s="51"/>
      <c r="QOC116" s="56"/>
      <c r="QOD116" s="57"/>
      <c r="QOE116" s="57"/>
      <c r="QOF116" s="58"/>
      <c r="QOG116" s="49"/>
      <c r="QOH116" s="50"/>
      <c r="QOI116" s="49"/>
      <c r="QOJ116" s="109"/>
      <c r="QOK116" s="52"/>
      <c r="QOL116" s="52"/>
      <c r="QOM116" s="55"/>
      <c r="QON116" s="55"/>
      <c r="QOO116" s="55"/>
      <c r="QOP116" s="51"/>
      <c r="QOQ116" s="51"/>
      <c r="QOR116" s="51"/>
      <c r="QOS116" s="56"/>
      <c r="QOT116" s="57"/>
      <c r="QOU116" s="57"/>
      <c r="QOV116" s="58"/>
      <c r="QOW116" s="49"/>
      <c r="QOX116" s="50"/>
      <c r="QOY116" s="49"/>
      <c r="QOZ116" s="109"/>
      <c r="QPA116" s="52"/>
      <c r="QPB116" s="52"/>
      <c r="QPC116" s="55"/>
      <c r="QPD116" s="55"/>
      <c r="QPE116" s="55"/>
      <c r="QPF116" s="51"/>
      <c r="QPG116" s="51"/>
      <c r="QPH116" s="51"/>
      <c r="QPI116" s="56"/>
      <c r="QPJ116" s="57"/>
      <c r="QPK116" s="57"/>
      <c r="QPL116" s="58"/>
      <c r="QPM116" s="49"/>
      <c r="QPN116" s="50"/>
      <c r="QPO116" s="49"/>
      <c r="QPP116" s="109"/>
      <c r="QPQ116" s="52"/>
      <c r="QPR116" s="52"/>
      <c r="QPS116" s="55"/>
      <c r="QPT116" s="55"/>
      <c r="QPU116" s="55"/>
      <c r="QPV116" s="51"/>
      <c r="QPW116" s="51"/>
      <c r="QPX116" s="51"/>
      <c r="QPY116" s="56"/>
      <c r="QPZ116" s="57"/>
      <c r="QQA116" s="57"/>
      <c r="QQB116" s="58"/>
      <c r="QQC116" s="49"/>
      <c r="QQD116" s="50"/>
      <c r="QQE116" s="49"/>
      <c r="QQF116" s="109"/>
      <c r="QQG116" s="52"/>
      <c r="QQH116" s="52"/>
      <c r="QQI116" s="55"/>
      <c r="QQJ116" s="55"/>
      <c r="QQK116" s="55"/>
      <c r="QQL116" s="51"/>
      <c r="QQM116" s="51"/>
      <c r="QQN116" s="51"/>
      <c r="QQO116" s="56"/>
      <c r="QQP116" s="57"/>
      <c r="QQQ116" s="57"/>
      <c r="QQR116" s="58"/>
      <c r="QQS116" s="49"/>
      <c r="QQT116" s="50"/>
      <c r="QQU116" s="49"/>
      <c r="QQV116" s="109"/>
      <c r="QQW116" s="52"/>
      <c r="QQX116" s="52"/>
      <c r="QQY116" s="55"/>
      <c r="QQZ116" s="55"/>
      <c r="QRA116" s="55"/>
      <c r="QRB116" s="51"/>
      <c r="QRC116" s="51"/>
      <c r="QRD116" s="51"/>
      <c r="QRE116" s="56"/>
      <c r="QRF116" s="57"/>
      <c r="QRG116" s="57"/>
      <c r="QRH116" s="58"/>
      <c r="QRI116" s="49"/>
      <c r="QRJ116" s="50"/>
      <c r="QRK116" s="49"/>
      <c r="QRL116" s="109"/>
      <c r="QRM116" s="52"/>
      <c r="QRN116" s="52"/>
      <c r="QRO116" s="55"/>
      <c r="QRP116" s="55"/>
      <c r="QRQ116" s="55"/>
      <c r="QRR116" s="51"/>
      <c r="QRS116" s="51"/>
      <c r="QRT116" s="51"/>
      <c r="QRU116" s="56"/>
      <c r="QRV116" s="57"/>
      <c r="QRW116" s="57"/>
      <c r="QRX116" s="58"/>
      <c r="QRY116" s="49"/>
      <c r="QRZ116" s="50"/>
      <c r="QSA116" s="49"/>
      <c r="QSB116" s="109"/>
      <c r="QSC116" s="52"/>
      <c r="QSD116" s="52"/>
      <c r="QSE116" s="55"/>
      <c r="QSF116" s="55"/>
      <c r="QSG116" s="55"/>
      <c r="QSH116" s="51"/>
      <c r="QSI116" s="51"/>
      <c r="QSJ116" s="51"/>
      <c r="QSK116" s="56"/>
      <c r="QSL116" s="57"/>
      <c r="QSM116" s="57"/>
      <c r="QSN116" s="58"/>
      <c r="QSO116" s="49"/>
      <c r="QSP116" s="50"/>
      <c r="QSQ116" s="49"/>
      <c r="QSR116" s="109"/>
      <c r="QSS116" s="52"/>
      <c r="QST116" s="52"/>
      <c r="QSU116" s="55"/>
      <c r="QSV116" s="55"/>
      <c r="QSW116" s="55"/>
      <c r="QSX116" s="51"/>
      <c r="QSY116" s="51"/>
      <c r="QSZ116" s="51"/>
      <c r="QTA116" s="56"/>
      <c r="QTB116" s="57"/>
      <c r="QTC116" s="57"/>
      <c r="QTD116" s="58"/>
      <c r="QTE116" s="49"/>
      <c r="QTF116" s="50"/>
      <c r="QTG116" s="49"/>
      <c r="QTH116" s="109"/>
      <c r="QTI116" s="52"/>
      <c r="QTJ116" s="52"/>
      <c r="QTK116" s="55"/>
      <c r="QTL116" s="55"/>
      <c r="QTM116" s="55"/>
      <c r="QTN116" s="51"/>
      <c r="QTO116" s="51"/>
      <c r="QTP116" s="51"/>
      <c r="QTQ116" s="56"/>
      <c r="QTR116" s="57"/>
      <c r="QTS116" s="57"/>
      <c r="QTT116" s="58"/>
      <c r="QTU116" s="49"/>
      <c r="QTV116" s="50"/>
      <c r="QTW116" s="49"/>
      <c r="QTX116" s="109"/>
      <c r="QTY116" s="52"/>
      <c r="QTZ116" s="52"/>
      <c r="QUA116" s="55"/>
      <c r="QUB116" s="55"/>
      <c r="QUC116" s="55"/>
      <c r="QUD116" s="51"/>
      <c r="QUE116" s="51"/>
      <c r="QUF116" s="51"/>
      <c r="QUG116" s="56"/>
      <c r="QUH116" s="57"/>
      <c r="QUI116" s="57"/>
      <c r="QUJ116" s="58"/>
      <c r="QUK116" s="49"/>
      <c r="QUL116" s="50"/>
      <c r="QUM116" s="49"/>
      <c r="QUN116" s="109"/>
      <c r="QUO116" s="52"/>
      <c r="QUP116" s="52"/>
      <c r="QUQ116" s="55"/>
      <c r="QUR116" s="55"/>
      <c r="QUS116" s="55"/>
      <c r="QUT116" s="51"/>
      <c r="QUU116" s="51"/>
      <c r="QUV116" s="51"/>
      <c r="QUW116" s="56"/>
      <c r="QUX116" s="57"/>
      <c r="QUY116" s="57"/>
      <c r="QUZ116" s="58"/>
      <c r="QVA116" s="49"/>
      <c r="QVB116" s="50"/>
      <c r="QVC116" s="49"/>
      <c r="QVD116" s="109"/>
      <c r="QVE116" s="52"/>
      <c r="QVF116" s="52"/>
      <c r="QVG116" s="55"/>
      <c r="QVH116" s="55"/>
      <c r="QVI116" s="55"/>
      <c r="QVJ116" s="51"/>
      <c r="QVK116" s="51"/>
      <c r="QVL116" s="51"/>
      <c r="QVM116" s="56"/>
      <c r="QVN116" s="57"/>
      <c r="QVO116" s="57"/>
      <c r="QVP116" s="58"/>
      <c r="QVQ116" s="49"/>
      <c r="QVR116" s="50"/>
      <c r="QVS116" s="49"/>
      <c r="QVT116" s="109"/>
      <c r="QVU116" s="52"/>
      <c r="QVV116" s="52"/>
      <c r="QVW116" s="55"/>
      <c r="QVX116" s="55"/>
      <c r="QVY116" s="55"/>
      <c r="QVZ116" s="51"/>
      <c r="QWA116" s="51"/>
      <c r="QWB116" s="51"/>
      <c r="QWC116" s="56"/>
      <c r="QWD116" s="57"/>
      <c r="QWE116" s="57"/>
      <c r="QWF116" s="58"/>
      <c r="QWG116" s="49"/>
      <c r="QWH116" s="50"/>
      <c r="QWI116" s="49"/>
      <c r="QWJ116" s="109"/>
      <c r="QWK116" s="52"/>
      <c r="QWL116" s="52"/>
      <c r="QWM116" s="55"/>
      <c r="QWN116" s="55"/>
      <c r="QWO116" s="55"/>
      <c r="QWP116" s="51"/>
      <c r="QWQ116" s="51"/>
      <c r="QWR116" s="51"/>
      <c r="QWS116" s="56"/>
      <c r="QWT116" s="57"/>
      <c r="QWU116" s="57"/>
      <c r="QWV116" s="58"/>
      <c r="QWW116" s="49"/>
      <c r="QWX116" s="50"/>
      <c r="QWY116" s="49"/>
      <c r="QWZ116" s="109"/>
      <c r="QXA116" s="52"/>
      <c r="QXB116" s="52"/>
      <c r="QXC116" s="55"/>
      <c r="QXD116" s="55"/>
      <c r="QXE116" s="55"/>
      <c r="QXF116" s="51"/>
      <c r="QXG116" s="51"/>
      <c r="QXH116" s="51"/>
      <c r="QXI116" s="56"/>
      <c r="QXJ116" s="57"/>
      <c r="QXK116" s="57"/>
      <c r="QXL116" s="58"/>
      <c r="QXM116" s="49"/>
      <c r="QXN116" s="50"/>
      <c r="QXO116" s="49"/>
      <c r="QXP116" s="109"/>
      <c r="QXQ116" s="52"/>
      <c r="QXR116" s="52"/>
      <c r="QXS116" s="55"/>
      <c r="QXT116" s="55"/>
      <c r="QXU116" s="55"/>
      <c r="QXV116" s="51"/>
      <c r="QXW116" s="51"/>
      <c r="QXX116" s="51"/>
      <c r="QXY116" s="56"/>
      <c r="QXZ116" s="57"/>
      <c r="QYA116" s="57"/>
      <c r="QYB116" s="58"/>
      <c r="QYC116" s="49"/>
      <c r="QYD116" s="50"/>
      <c r="QYE116" s="49"/>
      <c r="QYF116" s="109"/>
      <c r="QYG116" s="52"/>
      <c r="QYH116" s="52"/>
      <c r="QYI116" s="55"/>
      <c r="QYJ116" s="55"/>
      <c r="QYK116" s="55"/>
      <c r="QYL116" s="51"/>
      <c r="QYM116" s="51"/>
      <c r="QYN116" s="51"/>
      <c r="QYO116" s="56"/>
      <c r="QYP116" s="57"/>
      <c r="QYQ116" s="57"/>
      <c r="QYR116" s="58"/>
      <c r="QYS116" s="49"/>
      <c r="QYT116" s="50"/>
      <c r="QYU116" s="49"/>
      <c r="QYV116" s="109"/>
      <c r="QYW116" s="52"/>
      <c r="QYX116" s="52"/>
      <c r="QYY116" s="55"/>
      <c r="QYZ116" s="55"/>
      <c r="QZA116" s="55"/>
      <c r="QZB116" s="51"/>
      <c r="QZC116" s="51"/>
      <c r="QZD116" s="51"/>
      <c r="QZE116" s="56"/>
      <c r="QZF116" s="57"/>
      <c r="QZG116" s="57"/>
      <c r="QZH116" s="58"/>
      <c r="QZI116" s="49"/>
      <c r="QZJ116" s="50"/>
      <c r="QZK116" s="49"/>
      <c r="QZL116" s="109"/>
      <c r="QZM116" s="52"/>
      <c r="QZN116" s="52"/>
      <c r="QZO116" s="55"/>
      <c r="QZP116" s="55"/>
      <c r="QZQ116" s="55"/>
      <c r="QZR116" s="51"/>
      <c r="QZS116" s="51"/>
      <c r="QZT116" s="51"/>
      <c r="QZU116" s="56"/>
      <c r="QZV116" s="57"/>
      <c r="QZW116" s="57"/>
      <c r="QZX116" s="58"/>
      <c r="QZY116" s="49"/>
      <c r="QZZ116" s="50"/>
      <c r="RAA116" s="49"/>
      <c r="RAB116" s="109"/>
      <c r="RAC116" s="52"/>
      <c r="RAD116" s="52"/>
      <c r="RAE116" s="55"/>
      <c r="RAF116" s="55"/>
      <c r="RAG116" s="55"/>
      <c r="RAH116" s="51"/>
      <c r="RAI116" s="51"/>
      <c r="RAJ116" s="51"/>
      <c r="RAK116" s="56"/>
      <c r="RAL116" s="57"/>
      <c r="RAM116" s="57"/>
      <c r="RAN116" s="58"/>
      <c r="RAO116" s="49"/>
      <c r="RAP116" s="50"/>
      <c r="RAQ116" s="49"/>
      <c r="RAR116" s="109"/>
      <c r="RAS116" s="52"/>
      <c r="RAT116" s="52"/>
      <c r="RAU116" s="55"/>
      <c r="RAV116" s="55"/>
      <c r="RAW116" s="55"/>
      <c r="RAX116" s="51"/>
      <c r="RAY116" s="51"/>
      <c r="RAZ116" s="51"/>
      <c r="RBA116" s="56"/>
      <c r="RBB116" s="57"/>
      <c r="RBC116" s="57"/>
      <c r="RBD116" s="58"/>
      <c r="RBE116" s="49"/>
      <c r="RBF116" s="50"/>
      <c r="RBG116" s="49"/>
      <c r="RBH116" s="109"/>
      <c r="RBI116" s="52"/>
      <c r="RBJ116" s="52"/>
      <c r="RBK116" s="55"/>
      <c r="RBL116" s="55"/>
      <c r="RBM116" s="55"/>
      <c r="RBN116" s="51"/>
      <c r="RBO116" s="51"/>
      <c r="RBP116" s="51"/>
      <c r="RBQ116" s="56"/>
      <c r="RBR116" s="57"/>
      <c r="RBS116" s="57"/>
      <c r="RBT116" s="58"/>
      <c r="RBU116" s="49"/>
      <c r="RBV116" s="50"/>
      <c r="RBW116" s="49"/>
      <c r="RBX116" s="109"/>
      <c r="RBY116" s="52"/>
      <c r="RBZ116" s="52"/>
      <c r="RCA116" s="55"/>
      <c r="RCB116" s="55"/>
      <c r="RCC116" s="55"/>
      <c r="RCD116" s="51"/>
      <c r="RCE116" s="51"/>
      <c r="RCF116" s="51"/>
      <c r="RCG116" s="56"/>
      <c r="RCH116" s="57"/>
      <c r="RCI116" s="57"/>
      <c r="RCJ116" s="58"/>
      <c r="RCK116" s="49"/>
      <c r="RCL116" s="50"/>
      <c r="RCM116" s="49"/>
      <c r="RCN116" s="109"/>
      <c r="RCO116" s="52"/>
      <c r="RCP116" s="52"/>
      <c r="RCQ116" s="55"/>
      <c r="RCR116" s="55"/>
      <c r="RCS116" s="55"/>
      <c r="RCT116" s="51"/>
      <c r="RCU116" s="51"/>
      <c r="RCV116" s="51"/>
      <c r="RCW116" s="56"/>
      <c r="RCX116" s="57"/>
      <c r="RCY116" s="57"/>
      <c r="RCZ116" s="58"/>
      <c r="RDA116" s="49"/>
      <c r="RDB116" s="50"/>
      <c r="RDC116" s="49"/>
      <c r="RDD116" s="109"/>
      <c r="RDE116" s="52"/>
      <c r="RDF116" s="52"/>
      <c r="RDG116" s="55"/>
      <c r="RDH116" s="55"/>
      <c r="RDI116" s="55"/>
      <c r="RDJ116" s="51"/>
      <c r="RDK116" s="51"/>
      <c r="RDL116" s="51"/>
      <c r="RDM116" s="56"/>
      <c r="RDN116" s="57"/>
      <c r="RDO116" s="57"/>
      <c r="RDP116" s="58"/>
      <c r="RDQ116" s="49"/>
      <c r="RDR116" s="50"/>
      <c r="RDS116" s="49"/>
      <c r="RDT116" s="109"/>
      <c r="RDU116" s="52"/>
      <c r="RDV116" s="52"/>
      <c r="RDW116" s="55"/>
      <c r="RDX116" s="55"/>
      <c r="RDY116" s="55"/>
      <c r="RDZ116" s="51"/>
      <c r="REA116" s="51"/>
      <c r="REB116" s="51"/>
      <c r="REC116" s="56"/>
      <c r="RED116" s="57"/>
      <c r="REE116" s="57"/>
      <c r="REF116" s="58"/>
      <c r="REG116" s="49"/>
      <c r="REH116" s="50"/>
      <c r="REI116" s="49"/>
      <c r="REJ116" s="109"/>
      <c r="REK116" s="52"/>
      <c r="REL116" s="52"/>
      <c r="REM116" s="55"/>
      <c r="REN116" s="55"/>
      <c r="REO116" s="55"/>
      <c r="REP116" s="51"/>
      <c r="REQ116" s="51"/>
      <c r="RER116" s="51"/>
      <c r="RES116" s="56"/>
      <c r="RET116" s="57"/>
      <c r="REU116" s="57"/>
      <c r="REV116" s="58"/>
      <c r="REW116" s="49"/>
      <c r="REX116" s="50"/>
      <c r="REY116" s="49"/>
      <c r="REZ116" s="109"/>
      <c r="RFA116" s="52"/>
      <c r="RFB116" s="52"/>
      <c r="RFC116" s="55"/>
      <c r="RFD116" s="55"/>
      <c r="RFE116" s="55"/>
      <c r="RFF116" s="51"/>
      <c r="RFG116" s="51"/>
      <c r="RFH116" s="51"/>
      <c r="RFI116" s="56"/>
      <c r="RFJ116" s="57"/>
      <c r="RFK116" s="57"/>
      <c r="RFL116" s="58"/>
      <c r="RFM116" s="49"/>
      <c r="RFN116" s="50"/>
      <c r="RFO116" s="49"/>
      <c r="RFP116" s="109"/>
      <c r="RFQ116" s="52"/>
      <c r="RFR116" s="52"/>
      <c r="RFS116" s="55"/>
      <c r="RFT116" s="55"/>
      <c r="RFU116" s="55"/>
      <c r="RFV116" s="51"/>
      <c r="RFW116" s="51"/>
      <c r="RFX116" s="51"/>
      <c r="RFY116" s="56"/>
      <c r="RFZ116" s="57"/>
      <c r="RGA116" s="57"/>
      <c r="RGB116" s="58"/>
      <c r="RGC116" s="49"/>
      <c r="RGD116" s="50"/>
      <c r="RGE116" s="49"/>
      <c r="RGF116" s="109"/>
      <c r="RGG116" s="52"/>
      <c r="RGH116" s="52"/>
      <c r="RGI116" s="55"/>
      <c r="RGJ116" s="55"/>
      <c r="RGK116" s="55"/>
      <c r="RGL116" s="51"/>
      <c r="RGM116" s="51"/>
      <c r="RGN116" s="51"/>
      <c r="RGO116" s="56"/>
      <c r="RGP116" s="57"/>
      <c r="RGQ116" s="57"/>
      <c r="RGR116" s="58"/>
      <c r="RGS116" s="49"/>
      <c r="RGT116" s="50"/>
      <c r="RGU116" s="49"/>
      <c r="RGV116" s="109"/>
      <c r="RGW116" s="52"/>
      <c r="RGX116" s="52"/>
      <c r="RGY116" s="55"/>
      <c r="RGZ116" s="55"/>
      <c r="RHA116" s="55"/>
      <c r="RHB116" s="51"/>
      <c r="RHC116" s="51"/>
      <c r="RHD116" s="51"/>
      <c r="RHE116" s="56"/>
      <c r="RHF116" s="57"/>
      <c r="RHG116" s="57"/>
      <c r="RHH116" s="58"/>
      <c r="RHI116" s="49"/>
      <c r="RHJ116" s="50"/>
      <c r="RHK116" s="49"/>
      <c r="RHL116" s="109"/>
      <c r="RHM116" s="52"/>
      <c r="RHN116" s="52"/>
      <c r="RHO116" s="55"/>
      <c r="RHP116" s="55"/>
      <c r="RHQ116" s="55"/>
      <c r="RHR116" s="51"/>
      <c r="RHS116" s="51"/>
      <c r="RHT116" s="51"/>
      <c r="RHU116" s="56"/>
      <c r="RHV116" s="57"/>
      <c r="RHW116" s="57"/>
      <c r="RHX116" s="58"/>
      <c r="RHY116" s="49"/>
      <c r="RHZ116" s="50"/>
      <c r="RIA116" s="49"/>
      <c r="RIB116" s="109"/>
      <c r="RIC116" s="52"/>
      <c r="RID116" s="52"/>
      <c r="RIE116" s="55"/>
      <c r="RIF116" s="55"/>
      <c r="RIG116" s="55"/>
      <c r="RIH116" s="51"/>
      <c r="RII116" s="51"/>
      <c r="RIJ116" s="51"/>
      <c r="RIK116" s="56"/>
      <c r="RIL116" s="57"/>
      <c r="RIM116" s="57"/>
      <c r="RIN116" s="58"/>
      <c r="RIO116" s="49"/>
      <c r="RIP116" s="50"/>
      <c r="RIQ116" s="49"/>
      <c r="RIR116" s="109"/>
      <c r="RIS116" s="52"/>
      <c r="RIT116" s="52"/>
      <c r="RIU116" s="55"/>
      <c r="RIV116" s="55"/>
      <c r="RIW116" s="55"/>
      <c r="RIX116" s="51"/>
      <c r="RIY116" s="51"/>
      <c r="RIZ116" s="51"/>
      <c r="RJA116" s="56"/>
      <c r="RJB116" s="57"/>
      <c r="RJC116" s="57"/>
      <c r="RJD116" s="58"/>
      <c r="RJE116" s="49"/>
      <c r="RJF116" s="50"/>
      <c r="RJG116" s="49"/>
      <c r="RJH116" s="109"/>
      <c r="RJI116" s="52"/>
      <c r="RJJ116" s="52"/>
      <c r="RJK116" s="55"/>
      <c r="RJL116" s="55"/>
      <c r="RJM116" s="55"/>
      <c r="RJN116" s="51"/>
      <c r="RJO116" s="51"/>
      <c r="RJP116" s="51"/>
      <c r="RJQ116" s="56"/>
      <c r="RJR116" s="57"/>
      <c r="RJS116" s="57"/>
      <c r="RJT116" s="58"/>
      <c r="RJU116" s="49"/>
      <c r="RJV116" s="50"/>
      <c r="RJW116" s="49"/>
      <c r="RJX116" s="109"/>
      <c r="RJY116" s="52"/>
      <c r="RJZ116" s="52"/>
      <c r="RKA116" s="55"/>
      <c r="RKB116" s="55"/>
      <c r="RKC116" s="55"/>
      <c r="RKD116" s="51"/>
      <c r="RKE116" s="51"/>
      <c r="RKF116" s="51"/>
      <c r="RKG116" s="56"/>
      <c r="RKH116" s="57"/>
      <c r="RKI116" s="57"/>
      <c r="RKJ116" s="58"/>
      <c r="RKK116" s="49"/>
      <c r="RKL116" s="50"/>
      <c r="RKM116" s="49"/>
      <c r="RKN116" s="109"/>
      <c r="RKO116" s="52"/>
      <c r="RKP116" s="52"/>
      <c r="RKQ116" s="55"/>
      <c r="RKR116" s="55"/>
      <c r="RKS116" s="55"/>
      <c r="RKT116" s="51"/>
      <c r="RKU116" s="51"/>
      <c r="RKV116" s="51"/>
      <c r="RKW116" s="56"/>
      <c r="RKX116" s="57"/>
      <c r="RKY116" s="57"/>
      <c r="RKZ116" s="58"/>
      <c r="RLA116" s="49"/>
      <c r="RLB116" s="50"/>
      <c r="RLC116" s="49"/>
      <c r="RLD116" s="109"/>
      <c r="RLE116" s="52"/>
      <c r="RLF116" s="52"/>
      <c r="RLG116" s="55"/>
      <c r="RLH116" s="55"/>
      <c r="RLI116" s="55"/>
      <c r="RLJ116" s="51"/>
      <c r="RLK116" s="51"/>
      <c r="RLL116" s="51"/>
      <c r="RLM116" s="56"/>
      <c r="RLN116" s="57"/>
      <c r="RLO116" s="57"/>
      <c r="RLP116" s="58"/>
      <c r="RLQ116" s="49"/>
      <c r="RLR116" s="50"/>
      <c r="RLS116" s="49"/>
      <c r="RLT116" s="109"/>
      <c r="RLU116" s="52"/>
      <c r="RLV116" s="52"/>
      <c r="RLW116" s="55"/>
      <c r="RLX116" s="55"/>
      <c r="RLY116" s="55"/>
      <c r="RLZ116" s="51"/>
      <c r="RMA116" s="51"/>
      <c r="RMB116" s="51"/>
      <c r="RMC116" s="56"/>
      <c r="RMD116" s="57"/>
      <c r="RME116" s="57"/>
      <c r="RMF116" s="58"/>
      <c r="RMG116" s="49"/>
      <c r="RMH116" s="50"/>
      <c r="RMI116" s="49"/>
      <c r="RMJ116" s="109"/>
      <c r="RMK116" s="52"/>
      <c r="RML116" s="52"/>
      <c r="RMM116" s="55"/>
      <c r="RMN116" s="55"/>
      <c r="RMO116" s="55"/>
      <c r="RMP116" s="51"/>
      <c r="RMQ116" s="51"/>
      <c r="RMR116" s="51"/>
      <c r="RMS116" s="56"/>
      <c r="RMT116" s="57"/>
      <c r="RMU116" s="57"/>
      <c r="RMV116" s="58"/>
      <c r="RMW116" s="49"/>
      <c r="RMX116" s="50"/>
      <c r="RMY116" s="49"/>
      <c r="RMZ116" s="109"/>
      <c r="RNA116" s="52"/>
      <c r="RNB116" s="52"/>
      <c r="RNC116" s="55"/>
      <c r="RND116" s="55"/>
      <c r="RNE116" s="55"/>
      <c r="RNF116" s="51"/>
      <c r="RNG116" s="51"/>
      <c r="RNH116" s="51"/>
      <c r="RNI116" s="56"/>
      <c r="RNJ116" s="57"/>
      <c r="RNK116" s="57"/>
      <c r="RNL116" s="58"/>
      <c r="RNM116" s="49"/>
      <c r="RNN116" s="50"/>
      <c r="RNO116" s="49"/>
      <c r="RNP116" s="109"/>
      <c r="RNQ116" s="52"/>
      <c r="RNR116" s="52"/>
      <c r="RNS116" s="55"/>
      <c r="RNT116" s="55"/>
      <c r="RNU116" s="55"/>
      <c r="RNV116" s="51"/>
      <c r="RNW116" s="51"/>
      <c r="RNX116" s="51"/>
      <c r="RNY116" s="56"/>
      <c r="RNZ116" s="57"/>
      <c r="ROA116" s="57"/>
      <c r="ROB116" s="58"/>
      <c r="ROC116" s="49"/>
      <c r="ROD116" s="50"/>
      <c r="ROE116" s="49"/>
      <c r="ROF116" s="109"/>
      <c r="ROG116" s="52"/>
      <c r="ROH116" s="52"/>
      <c r="ROI116" s="55"/>
      <c r="ROJ116" s="55"/>
      <c r="ROK116" s="55"/>
      <c r="ROL116" s="51"/>
      <c r="ROM116" s="51"/>
      <c r="RON116" s="51"/>
      <c r="ROO116" s="56"/>
      <c r="ROP116" s="57"/>
      <c r="ROQ116" s="57"/>
      <c r="ROR116" s="58"/>
      <c r="ROS116" s="49"/>
      <c r="ROT116" s="50"/>
      <c r="ROU116" s="49"/>
      <c r="ROV116" s="109"/>
      <c r="ROW116" s="52"/>
      <c r="ROX116" s="52"/>
      <c r="ROY116" s="55"/>
      <c r="ROZ116" s="55"/>
      <c r="RPA116" s="55"/>
      <c r="RPB116" s="51"/>
      <c r="RPC116" s="51"/>
      <c r="RPD116" s="51"/>
      <c r="RPE116" s="56"/>
      <c r="RPF116" s="57"/>
      <c r="RPG116" s="57"/>
      <c r="RPH116" s="58"/>
      <c r="RPI116" s="49"/>
      <c r="RPJ116" s="50"/>
      <c r="RPK116" s="49"/>
      <c r="RPL116" s="109"/>
      <c r="RPM116" s="52"/>
      <c r="RPN116" s="52"/>
      <c r="RPO116" s="55"/>
      <c r="RPP116" s="55"/>
      <c r="RPQ116" s="55"/>
      <c r="RPR116" s="51"/>
      <c r="RPS116" s="51"/>
      <c r="RPT116" s="51"/>
      <c r="RPU116" s="56"/>
      <c r="RPV116" s="57"/>
      <c r="RPW116" s="57"/>
      <c r="RPX116" s="58"/>
      <c r="RPY116" s="49"/>
      <c r="RPZ116" s="50"/>
      <c r="RQA116" s="49"/>
      <c r="RQB116" s="109"/>
      <c r="RQC116" s="52"/>
      <c r="RQD116" s="52"/>
      <c r="RQE116" s="55"/>
      <c r="RQF116" s="55"/>
      <c r="RQG116" s="55"/>
      <c r="RQH116" s="51"/>
      <c r="RQI116" s="51"/>
      <c r="RQJ116" s="51"/>
      <c r="RQK116" s="56"/>
      <c r="RQL116" s="57"/>
      <c r="RQM116" s="57"/>
      <c r="RQN116" s="58"/>
      <c r="RQO116" s="49"/>
      <c r="RQP116" s="50"/>
      <c r="RQQ116" s="49"/>
      <c r="RQR116" s="109"/>
      <c r="RQS116" s="52"/>
      <c r="RQT116" s="52"/>
      <c r="RQU116" s="55"/>
      <c r="RQV116" s="55"/>
      <c r="RQW116" s="55"/>
      <c r="RQX116" s="51"/>
      <c r="RQY116" s="51"/>
      <c r="RQZ116" s="51"/>
      <c r="RRA116" s="56"/>
      <c r="RRB116" s="57"/>
      <c r="RRC116" s="57"/>
      <c r="RRD116" s="58"/>
      <c r="RRE116" s="49"/>
      <c r="RRF116" s="50"/>
      <c r="RRG116" s="49"/>
      <c r="RRH116" s="109"/>
      <c r="RRI116" s="52"/>
      <c r="RRJ116" s="52"/>
      <c r="RRK116" s="55"/>
      <c r="RRL116" s="55"/>
      <c r="RRM116" s="55"/>
      <c r="RRN116" s="51"/>
      <c r="RRO116" s="51"/>
      <c r="RRP116" s="51"/>
      <c r="RRQ116" s="56"/>
      <c r="RRR116" s="57"/>
      <c r="RRS116" s="57"/>
      <c r="RRT116" s="58"/>
      <c r="RRU116" s="49"/>
      <c r="RRV116" s="50"/>
      <c r="RRW116" s="49"/>
      <c r="RRX116" s="109"/>
      <c r="RRY116" s="52"/>
      <c r="RRZ116" s="52"/>
      <c r="RSA116" s="55"/>
      <c r="RSB116" s="55"/>
      <c r="RSC116" s="55"/>
      <c r="RSD116" s="51"/>
      <c r="RSE116" s="51"/>
      <c r="RSF116" s="51"/>
      <c r="RSG116" s="56"/>
      <c r="RSH116" s="57"/>
      <c r="RSI116" s="57"/>
      <c r="RSJ116" s="58"/>
      <c r="RSK116" s="49"/>
      <c r="RSL116" s="50"/>
      <c r="RSM116" s="49"/>
      <c r="RSN116" s="109"/>
      <c r="RSO116" s="52"/>
      <c r="RSP116" s="52"/>
      <c r="RSQ116" s="55"/>
      <c r="RSR116" s="55"/>
      <c r="RSS116" s="55"/>
      <c r="RST116" s="51"/>
      <c r="RSU116" s="51"/>
      <c r="RSV116" s="51"/>
      <c r="RSW116" s="56"/>
      <c r="RSX116" s="57"/>
      <c r="RSY116" s="57"/>
      <c r="RSZ116" s="58"/>
      <c r="RTA116" s="49"/>
      <c r="RTB116" s="50"/>
      <c r="RTC116" s="49"/>
      <c r="RTD116" s="109"/>
      <c r="RTE116" s="52"/>
      <c r="RTF116" s="52"/>
      <c r="RTG116" s="55"/>
      <c r="RTH116" s="55"/>
      <c r="RTI116" s="55"/>
      <c r="RTJ116" s="51"/>
      <c r="RTK116" s="51"/>
      <c r="RTL116" s="51"/>
      <c r="RTM116" s="56"/>
      <c r="RTN116" s="57"/>
      <c r="RTO116" s="57"/>
      <c r="RTP116" s="58"/>
      <c r="RTQ116" s="49"/>
      <c r="RTR116" s="50"/>
      <c r="RTS116" s="49"/>
      <c r="RTT116" s="109"/>
      <c r="RTU116" s="52"/>
      <c r="RTV116" s="52"/>
      <c r="RTW116" s="55"/>
      <c r="RTX116" s="55"/>
      <c r="RTY116" s="55"/>
      <c r="RTZ116" s="51"/>
      <c r="RUA116" s="51"/>
      <c r="RUB116" s="51"/>
      <c r="RUC116" s="56"/>
      <c r="RUD116" s="57"/>
      <c r="RUE116" s="57"/>
      <c r="RUF116" s="58"/>
      <c r="RUG116" s="49"/>
      <c r="RUH116" s="50"/>
      <c r="RUI116" s="49"/>
      <c r="RUJ116" s="109"/>
      <c r="RUK116" s="52"/>
      <c r="RUL116" s="52"/>
      <c r="RUM116" s="55"/>
      <c r="RUN116" s="55"/>
      <c r="RUO116" s="55"/>
      <c r="RUP116" s="51"/>
      <c r="RUQ116" s="51"/>
      <c r="RUR116" s="51"/>
      <c r="RUS116" s="56"/>
      <c r="RUT116" s="57"/>
      <c r="RUU116" s="57"/>
      <c r="RUV116" s="58"/>
      <c r="RUW116" s="49"/>
      <c r="RUX116" s="50"/>
      <c r="RUY116" s="49"/>
      <c r="RUZ116" s="109"/>
      <c r="RVA116" s="52"/>
      <c r="RVB116" s="52"/>
      <c r="RVC116" s="55"/>
      <c r="RVD116" s="55"/>
      <c r="RVE116" s="55"/>
      <c r="RVF116" s="51"/>
      <c r="RVG116" s="51"/>
      <c r="RVH116" s="51"/>
      <c r="RVI116" s="56"/>
      <c r="RVJ116" s="57"/>
      <c r="RVK116" s="57"/>
      <c r="RVL116" s="58"/>
      <c r="RVM116" s="49"/>
      <c r="RVN116" s="50"/>
      <c r="RVO116" s="49"/>
      <c r="RVP116" s="109"/>
      <c r="RVQ116" s="52"/>
      <c r="RVR116" s="52"/>
      <c r="RVS116" s="55"/>
      <c r="RVT116" s="55"/>
      <c r="RVU116" s="55"/>
      <c r="RVV116" s="51"/>
      <c r="RVW116" s="51"/>
      <c r="RVX116" s="51"/>
      <c r="RVY116" s="56"/>
      <c r="RVZ116" s="57"/>
      <c r="RWA116" s="57"/>
      <c r="RWB116" s="58"/>
      <c r="RWC116" s="49"/>
      <c r="RWD116" s="50"/>
      <c r="RWE116" s="49"/>
      <c r="RWF116" s="109"/>
      <c r="RWG116" s="52"/>
      <c r="RWH116" s="52"/>
      <c r="RWI116" s="55"/>
      <c r="RWJ116" s="55"/>
      <c r="RWK116" s="55"/>
      <c r="RWL116" s="51"/>
      <c r="RWM116" s="51"/>
      <c r="RWN116" s="51"/>
      <c r="RWO116" s="56"/>
      <c r="RWP116" s="57"/>
      <c r="RWQ116" s="57"/>
      <c r="RWR116" s="58"/>
      <c r="RWS116" s="49"/>
      <c r="RWT116" s="50"/>
      <c r="RWU116" s="49"/>
      <c r="RWV116" s="109"/>
      <c r="RWW116" s="52"/>
      <c r="RWX116" s="52"/>
      <c r="RWY116" s="55"/>
      <c r="RWZ116" s="55"/>
      <c r="RXA116" s="55"/>
      <c r="RXB116" s="51"/>
      <c r="RXC116" s="51"/>
      <c r="RXD116" s="51"/>
      <c r="RXE116" s="56"/>
      <c r="RXF116" s="57"/>
      <c r="RXG116" s="57"/>
      <c r="RXH116" s="58"/>
      <c r="RXI116" s="49"/>
      <c r="RXJ116" s="50"/>
      <c r="RXK116" s="49"/>
      <c r="RXL116" s="109"/>
      <c r="RXM116" s="52"/>
      <c r="RXN116" s="52"/>
      <c r="RXO116" s="55"/>
      <c r="RXP116" s="55"/>
      <c r="RXQ116" s="55"/>
      <c r="RXR116" s="51"/>
      <c r="RXS116" s="51"/>
      <c r="RXT116" s="51"/>
      <c r="RXU116" s="56"/>
      <c r="RXV116" s="57"/>
      <c r="RXW116" s="57"/>
      <c r="RXX116" s="58"/>
      <c r="RXY116" s="49"/>
      <c r="RXZ116" s="50"/>
      <c r="RYA116" s="49"/>
      <c r="RYB116" s="109"/>
      <c r="RYC116" s="52"/>
      <c r="RYD116" s="52"/>
      <c r="RYE116" s="55"/>
      <c r="RYF116" s="55"/>
      <c r="RYG116" s="55"/>
      <c r="RYH116" s="51"/>
      <c r="RYI116" s="51"/>
      <c r="RYJ116" s="51"/>
      <c r="RYK116" s="56"/>
      <c r="RYL116" s="57"/>
      <c r="RYM116" s="57"/>
      <c r="RYN116" s="58"/>
      <c r="RYO116" s="49"/>
      <c r="RYP116" s="50"/>
      <c r="RYQ116" s="49"/>
      <c r="RYR116" s="109"/>
      <c r="RYS116" s="52"/>
      <c r="RYT116" s="52"/>
      <c r="RYU116" s="55"/>
      <c r="RYV116" s="55"/>
      <c r="RYW116" s="55"/>
      <c r="RYX116" s="51"/>
      <c r="RYY116" s="51"/>
      <c r="RYZ116" s="51"/>
      <c r="RZA116" s="56"/>
      <c r="RZB116" s="57"/>
      <c r="RZC116" s="57"/>
      <c r="RZD116" s="58"/>
      <c r="RZE116" s="49"/>
      <c r="RZF116" s="50"/>
      <c r="RZG116" s="49"/>
      <c r="RZH116" s="109"/>
      <c r="RZI116" s="52"/>
      <c r="RZJ116" s="52"/>
      <c r="RZK116" s="55"/>
      <c r="RZL116" s="55"/>
      <c r="RZM116" s="55"/>
      <c r="RZN116" s="51"/>
      <c r="RZO116" s="51"/>
      <c r="RZP116" s="51"/>
      <c r="RZQ116" s="56"/>
      <c r="RZR116" s="57"/>
      <c r="RZS116" s="57"/>
      <c r="RZT116" s="58"/>
      <c r="RZU116" s="49"/>
      <c r="RZV116" s="50"/>
      <c r="RZW116" s="49"/>
      <c r="RZX116" s="109"/>
      <c r="RZY116" s="52"/>
      <c r="RZZ116" s="52"/>
      <c r="SAA116" s="55"/>
      <c r="SAB116" s="55"/>
      <c r="SAC116" s="55"/>
      <c r="SAD116" s="51"/>
      <c r="SAE116" s="51"/>
      <c r="SAF116" s="51"/>
      <c r="SAG116" s="56"/>
      <c r="SAH116" s="57"/>
      <c r="SAI116" s="57"/>
      <c r="SAJ116" s="58"/>
      <c r="SAK116" s="49"/>
      <c r="SAL116" s="50"/>
      <c r="SAM116" s="49"/>
      <c r="SAN116" s="109"/>
      <c r="SAO116" s="52"/>
      <c r="SAP116" s="52"/>
      <c r="SAQ116" s="55"/>
      <c r="SAR116" s="55"/>
      <c r="SAS116" s="55"/>
      <c r="SAT116" s="51"/>
      <c r="SAU116" s="51"/>
      <c r="SAV116" s="51"/>
      <c r="SAW116" s="56"/>
      <c r="SAX116" s="57"/>
      <c r="SAY116" s="57"/>
      <c r="SAZ116" s="58"/>
      <c r="SBA116" s="49"/>
      <c r="SBB116" s="50"/>
      <c r="SBC116" s="49"/>
      <c r="SBD116" s="109"/>
      <c r="SBE116" s="52"/>
      <c r="SBF116" s="52"/>
      <c r="SBG116" s="55"/>
      <c r="SBH116" s="55"/>
      <c r="SBI116" s="55"/>
      <c r="SBJ116" s="51"/>
      <c r="SBK116" s="51"/>
      <c r="SBL116" s="51"/>
      <c r="SBM116" s="56"/>
      <c r="SBN116" s="57"/>
      <c r="SBO116" s="57"/>
      <c r="SBP116" s="58"/>
      <c r="SBQ116" s="49"/>
      <c r="SBR116" s="50"/>
      <c r="SBS116" s="49"/>
      <c r="SBT116" s="109"/>
      <c r="SBU116" s="52"/>
      <c r="SBV116" s="52"/>
      <c r="SBW116" s="55"/>
      <c r="SBX116" s="55"/>
      <c r="SBY116" s="55"/>
      <c r="SBZ116" s="51"/>
      <c r="SCA116" s="51"/>
      <c r="SCB116" s="51"/>
      <c r="SCC116" s="56"/>
      <c r="SCD116" s="57"/>
      <c r="SCE116" s="57"/>
      <c r="SCF116" s="58"/>
      <c r="SCG116" s="49"/>
      <c r="SCH116" s="50"/>
      <c r="SCI116" s="49"/>
      <c r="SCJ116" s="109"/>
      <c r="SCK116" s="52"/>
      <c r="SCL116" s="52"/>
      <c r="SCM116" s="55"/>
      <c r="SCN116" s="55"/>
      <c r="SCO116" s="55"/>
      <c r="SCP116" s="51"/>
      <c r="SCQ116" s="51"/>
      <c r="SCR116" s="51"/>
      <c r="SCS116" s="56"/>
      <c r="SCT116" s="57"/>
      <c r="SCU116" s="57"/>
      <c r="SCV116" s="58"/>
      <c r="SCW116" s="49"/>
      <c r="SCX116" s="50"/>
      <c r="SCY116" s="49"/>
      <c r="SCZ116" s="109"/>
      <c r="SDA116" s="52"/>
      <c r="SDB116" s="52"/>
      <c r="SDC116" s="55"/>
      <c r="SDD116" s="55"/>
      <c r="SDE116" s="55"/>
      <c r="SDF116" s="51"/>
      <c r="SDG116" s="51"/>
      <c r="SDH116" s="51"/>
      <c r="SDI116" s="56"/>
      <c r="SDJ116" s="57"/>
      <c r="SDK116" s="57"/>
      <c r="SDL116" s="58"/>
      <c r="SDM116" s="49"/>
      <c r="SDN116" s="50"/>
      <c r="SDO116" s="49"/>
      <c r="SDP116" s="109"/>
      <c r="SDQ116" s="52"/>
      <c r="SDR116" s="52"/>
      <c r="SDS116" s="55"/>
      <c r="SDT116" s="55"/>
      <c r="SDU116" s="55"/>
      <c r="SDV116" s="51"/>
      <c r="SDW116" s="51"/>
      <c r="SDX116" s="51"/>
      <c r="SDY116" s="56"/>
      <c r="SDZ116" s="57"/>
      <c r="SEA116" s="57"/>
      <c r="SEB116" s="58"/>
      <c r="SEC116" s="49"/>
      <c r="SED116" s="50"/>
      <c r="SEE116" s="49"/>
      <c r="SEF116" s="109"/>
      <c r="SEG116" s="52"/>
      <c r="SEH116" s="52"/>
      <c r="SEI116" s="55"/>
      <c r="SEJ116" s="55"/>
      <c r="SEK116" s="55"/>
      <c r="SEL116" s="51"/>
      <c r="SEM116" s="51"/>
      <c r="SEN116" s="51"/>
      <c r="SEO116" s="56"/>
      <c r="SEP116" s="57"/>
      <c r="SEQ116" s="57"/>
      <c r="SER116" s="58"/>
      <c r="SES116" s="49"/>
      <c r="SET116" s="50"/>
      <c r="SEU116" s="49"/>
      <c r="SEV116" s="109"/>
      <c r="SEW116" s="52"/>
      <c r="SEX116" s="52"/>
      <c r="SEY116" s="55"/>
      <c r="SEZ116" s="55"/>
      <c r="SFA116" s="55"/>
      <c r="SFB116" s="51"/>
      <c r="SFC116" s="51"/>
      <c r="SFD116" s="51"/>
      <c r="SFE116" s="56"/>
      <c r="SFF116" s="57"/>
      <c r="SFG116" s="57"/>
      <c r="SFH116" s="58"/>
      <c r="SFI116" s="49"/>
      <c r="SFJ116" s="50"/>
      <c r="SFK116" s="49"/>
      <c r="SFL116" s="109"/>
      <c r="SFM116" s="52"/>
      <c r="SFN116" s="52"/>
      <c r="SFO116" s="55"/>
      <c r="SFP116" s="55"/>
      <c r="SFQ116" s="55"/>
      <c r="SFR116" s="51"/>
      <c r="SFS116" s="51"/>
      <c r="SFT116" s="51"/>
      <c r="SFU116" s="56"/>
      <c r="SFV116" s="57"/>
      <c r="SFW116" s="57"/>
      <c r="SFX116" s="58"/>
      <c r="SFY116" s="49"/>
      <c r="SFZ116" s="50"/>
      <c r="SGA116" s="49"/>
      <c r="SGB116" s="109"/>
      <c r="SGC116" s="52"/>
      <c r="SGD116" s="52"/>
      <c r="SGE116" s="55"/>
      <c r="SGF116" s="55"/>
      <c r="SGG116" s="55"/>
      <c r="SGH116" s="51"/>
      <c r="SGI116" s="51"/>
      <c r="SGJ116" s="51"/>
      <c r="SGK116" s="56"/>
      <c r="SGL116" s="57"/>
      <c r="SGM116" s="57"/>
      <c r="SGN116" s="58"/>
      <c r="SGO116" s="49"/>
      <c r="SGP116" s="50"/>
      <c r="SGQ116" s="49"/>
      <c r="SGR116" s="109"/>
      <c r="SGS116" s="52"/>
      <c r="SGT116" s="52"/>
      <c r="SGU116" s="55"/>
      <c r="SGV116" s="55"/>
      <c r="SGW116" s="55"/>
      <c r="SGX116" s="51"/>
      <c r="SGY116" s="51"/>
      <c r="SGZ116" s="51"/>
      <c r="SHA116" s="56"/>
      <c r="SHB116" s="57"/>
      <c r="SHC116" s="57"/>
      <c r="SHD116" s="58"/>
      <c r="SHE116" s="49"/>
      <c r="SHF116" s="50"/>
      <c r="SHG116" s="49"/>
      <c r="SHH116" s="109"/>
      <c r="SHI116" s="52"/>
      <c r="SHJ116" s="52"/>
      <c r="SHK116" s="55"/>
      <c r="SHL116" s="55"/>
      <c r="SHM116" s="55"/>
      <c r="SHN116" s="51"/>
      <c r="SHO116" s="51"/>
      <c r="SHP116" s="51"/>
      <c r="SHQ116" s="56"/>
      <c r="SHR116" s="57"/>
      <c r="SHS116" s="57"/>
      <c r="SHT116" s="58"/>
      <c r="SHU116" s="49"/>
      <c r="SHV116" s="50"/>
      <c r="SHW116" s="49"/>
      <c r="SHX116" s="109"/>
      <c r="SHY116" s="52"/>
      <c r="SHZ116" s="52"/>
      <c r="SIA116" s="55"/>
      <c r="SIB116" s="55"/>
      <c r="SIC116" s="55"/>
      <c r="SID116" s="51"/>
      <c r="SIE116" s="51"/>
      <c r="SIF116" s="51"/>
      <c r="SIG116" s="56"/>
      <c r="SIH116" s="57"/>
      <c r="SII116" s="57"/>
      <c r="SIJ116" s="58"/>
      <c r="SIK116" s="49"/>
      <c r="SIL116" s="50"/>
      <c r="SIM116" s="49"/>
      <c r="SIN116" s="109"/>
      <c r="SIO116" s="52"/>
      <c r="SIP116" s="52"/>
      <c r="SIQ116" s="55"/>
      <c r="SIR116" s="55"/>
      <c r="SIS116" s="55"/>
      <c r="SIT116" s="51"/>
      <c r="SIU116" s="51"/>
      <c r="SIV116" s="51"/>
      <c r="SIW116" s="56"/>
      <c r="SIX116" s="57"/>
      <c r="SIY116" s="57"/>
      <c r="SIZ116" s="58"/>
      <c r="SJA116" s="49"/>
      <c r="SJB116" s="50"/>
      <c r="SJC116" s="49"/>
      <c r="SJD116" s="109"/>
      <c r="SJE116" s="52"/>
      <c r="SJF116" s="52"/>
      <c r="SJG116" s="55"/>
      <c r="SJH116" s="55"/>
      <c r="SJI116" s="55"/>
      <c r="SJJ116" s="51"/>
      <c r="SJK116" s="51"/>
      <c r="SJL116" s="51"/>
      <c r="SJM116" s="56"/>
      <c r="SJN116" s="57"/>
      <c r="SJO116" s="57"/>
      <c r="SJP116" s="58"/>
      <c r="SJQ116" s="49"/>
      <c r="SJR116" s="50"/>
      <c r="SJS116" s="49"/>
      <c r="SJT116" s="109"/>
      <c r="SJU116" s="52"/>
      <c r="SJV116" s="52"/>
      <c r="SJW116" s="55"/>
      <c r="SJX116" s="55"/>
      <c r="SJY116" s="55"/>
      <c r="SJZ116" s="51"/>
      <c r="SKA116" s="51"/>
      <c r="SKB116" s="51"/>
      <c r="SKC116" s="56"/>
      <c r="SKD116" s="57"/>
      <c r="SKE116" s="57"/>
      <c r="SKF116" s="58"/>
      <c r="SKG116" s="49"/>
      <c r="SKH116" s="50"/>
      <c r="SKI116" s="49"/>
      <c r="SKJ116" s="109"/>
      <c r="SKK116" s="52"/>
      <c r="SKL116" s="52"/>
      <c r="SKM116" s="55"/>
      <c r="SKN116" s="55"/>
      <c r="SKO116" s="55"/>
      <c r="SKP116" s="51"/>
      <c r="SKQ116" s="51"/>
      <c r="SKR116" s="51"/>
      <c r="SKS116" s="56"/>
      <c r="SKT116" s="57"/>
      <c r="SKU116" s="57"/>
      <c r="SKV116" s="58"/>
      <c r="SKW116" s="49"/>
      <c r="SKX116" s="50"/>
      <c r="SKY116" s="49"/>
      <c r="SKZ116" s="109"/>
      <c r="SLA116" s="52"/>
      <c r="SLB116" s="52"/>
      <c r="SLC116" s="55"/>
      <c r="SLD116" s="55"/>
      <c r="SLE116" s="55"/>
      <c r="SLF116" s="51"/>
      <c r="SLG116" s="51"/>
      <c r="SLH116" s="51"/>
      <c r="SLI116" s="56"/>
      <c r="SLJ116" s="57"/>
      <c r="SLK116" s="57"/>
      <c r="SLL116" s="58"/>
      <c r="SLM116" s="49"/>
      <c r="SLN116" s="50"/>
      <c r="SLO116" s="49"/>
      <c r="SLP116" s="109"/>
      <c r="SLQ116" s="52"/>
      <c r="SLR116" s="52"/>
      <c r="SLS116" s="55"/>
      <c r="SLT116" s="55"/>
      <c r="SLU116" s="55"/>
      <c r="SLV116" s="51"/>
      <c r="SLW116" s="51"/>
      <c r="SLX116" s="51"/>
      <c r="SLY116" s="56"/>
      <c r="SLZ116" s="57"/>
      <c r="SMA116" s="57"/>
      <c r="SMB116" s="58"/>
      <c r="SMC116" s="49"/>
      <c r="SMD116" s="50"/>
      <c r="SME116" s="49"/>
      <c r="SMF116" s="109"/>
      <c r="SMG116" s="52"/>
      <c r="SMH116" s="52"/>
      <c r="SMI116" s="55"/>
      <c r="SMJ116" s="55"/>
      <c r="SMK116" s="55"/>
      <c r="SML116" s="51"/>
      <c r="SMM116" s="51"/>
      <c r="SMN116" s="51"/>
      <c r="SMO116" s="56"/>
      <c r="SMP116" s="57"/>
      <c r="SMQ116" s="57"/>
      <c r="SMR116" s="58"/>
      <c r="SMS116" s="49"/>
      <c r="SMT116" s="50"/>
      <c r="SMU116" s="49"/>
      <c r="SMV116" s="109"/>
      <c r="SMW116" s="52"/>
      <c r="SMX116" s="52"/>
      <c r="SMY116" s="55"/>
      <c r="SMZ116" s="55"/>
      <c r="SNA116" s="55"/>
      <c r="SNB116" s="51"/>
      <c r="SNC116" s="51"/>
      <c r="SND116" s="51"/>
      <c r="SNE116" s="56"/>
      <c r="SNF116" s="57"/>
      <c r="SNG116" s="57"/>
      <c r="SNH116" s="58"/>
      <c r="SNI116" s="49"/>
      <c r="SNJ116" s="50"/>
      <c r="SNK116" s="49"/>
      <c r="SNL116" s="109"/>
      <c r="SNM116" s="52"/>
      <c r="SNN116" s="52"/>
      <c r="SNO116" s="55"/>
      <c r="SNP116" s="55"/>
      <c r="SNQ116" s="55"/>
      <c r="SNR116" s="51"/>
      <c r="SNS116" s="51"/>
      <c r="SNT116" s="51"/>
      <c r="SNU116" s="56"/>
      <c r="SNV116" s="57"/>
      <c r="SNW116" s="57"/>
      <c r="SNX116" s="58"/>
      <c r="SNY116" s="49"/>
      <c r="SNZ116" s="50"/>
      <c r="SOA116" s="49"/>
      <c r="SOB116" s="109"/>
      <c r="SOC116" s="52"/>
      <c r="SOD116" s="52"/>
      <c r="SOE116" s="55"/>
      <c r="SOF116" s="55"/>
      <c r="SOG116" s="55"/>
      <c r="SOH116" s="51"/>
      <c r="SOI116" s="51"/>
      <c r="SOJ116" s="51"/>
      <c r="SOK116" s="56"/>
      <c r="SOL116" s="57"/>
      <c r="SOM116" s="57"/>
      <c r="SON116" s="58"/>
      <c r="SOO116" s="49"/>
      <c r="SOP116" s="50"/>
      <c r="SOQ116" s="49"/>
      <c r="SOR116" s="109"/>
      <c r="SOS116" s="52"/>
      <c r="SOT116" s="52"/>
      <c r="SOU116" s="55"/>
      <c r="SOV116" s="55"/>
      <c r="SOW116" s="55"/>
      <c r="SOX116" s="51"/>
      <c r="SOY116" s="51"/>
      <c r="SOZ116" s="51"/>
      <c r="SPA116" s="56"/>
      <c r="SPB116" s="57"/>
      <c r="SPC116" s="57"/>
      <c r="SPD116" s="58"/>
      <c r="SPE116" s="49"/>
      <c r="SPF116" s="50"/>
      <c r="SPG116" s="49"/>
      <c r="SPH116" s="109"/>
      <c r="SPI116" s="52"/>
      <c r="SPJ116" s="52"/>
      <c r="SPK116" s="55"/>
      <c r="SPL116" s="55"/>
      <c r="SPM116" s="55"/>
      <c r="SPN116" s="51"/>
      <c r="SPO116" s="51"/>
      <c r="SPP116" s="51"/>
      <c r="SPQ116" s="56"/>
      <c r="SPR116" s="57"/>
      <c r="SPS116" s="57"/>
      <c r="SPT116" s="58"/>
      <c r="SPU116" s="49"/>
      <c r="SPV116" s="50"/>
      <c r="SPW116" s="49"/>
      <c r="SPX116" s="109"/>
      <c r="SPY116" s="52"/>
      <c r="SPZ116" s="52"/>
      <c r="SQA116" s="55"/>
      <c r="SQB116" s="55"/>
      <c r="SQC116" s="55"/>
      <c r="SQD116" s="51"/>
      <c r="SQE116" s="51"/>
      <c r="SQF116" s="51"/>
      <c r="SQG116" s="56"/>
      <c r="SQH116" s="57"/>
      <c r="SQI116" s="57"/>
      <c r="SQJ116" s="58"/>
      <c r="SQK116" s="49"/>
      <c r="SQL116" s="50"/>
      <c r="SQM116" s="49"/>
      <c r="SQN116" s="109"/>
      <c r="SQO116" s="52"/>
      <c r="SQP116" s="52"/>
      <c r="SQQ116" s="55"/>
      <c r="SQR116" s="55"/>
      <c r="SQS116" s="55"/>
      <c r="SQT116" s="51"/>
      <c r="SQU116" s="51"/>
      <c r="SQV116" s="51"/>
      <c r="SQW116" s="56"/>
      <c r="SQX116" s="57"/>
      <c r="SQY116" s="57"/>
      <c r="SQZ116" s="58"/>
      <c r="SRA116" s="49"/>
      <c r="SRB116" s="50"/>
      <c r="SRC116" s="49"/>
      <c r="SRD116" s="109"/>
      <c r="SRE116" s="52"/>
      <c r="SRF116" s="52"/>
      <c r="SRG116" s="55"/>
      <c r="SRH116" s="55"/>
      <c r="SRI116" s="55"/>
      <c r="SRJ116" s="51"/>
      <c r="SRK116" s="51"/>
      <c r="SRL116" s="51"/>
      <c r="SRM116" s="56"/>
      <c r="SRN116" s="57"/>
      <c r="SRO116" s="57"/>
      <c r="SRP116" s="58"/>
      <c r="SRQ116" s="49"/>
      <c r="SRR116" s="50"/>
      <c r="SRS116" s="49"/>
      <c r="SRT116" s="109"/>
      <c r="SRU116" s="52"/>
      <c r="SRV116" s="52"/>
      <c r="SRW116" s="55"/>
      <c r="SRX116" s="55"/>
      <c r="SRY116" s="55"/>
      <c r="SRZ116" s="51"/>
      <c r="SSA116" s="51"/>
      <c r="SSB116" s="51"/>
      <c r="SSC116" s="56"/>
      <c r="SSD116" s="57"/>
      <c r="SSE116" s="57"/>
      <c r="SSF116" s="58"/>
      <c r="SSG116" s="49"/>
      <c r="SSH116" s="50"/>
      <c r="SSI116" s="49"/>
      <c r="SSJ116" s="109"/>
      <c r="SSK116" s="52"/>
      <c r="SSL116" s="52"/>
      <c r="SSM116" s="55"/>
      <c r="SSN116" s="55"/>
      <c r="SSO116" s="55"/>
      <c r="SSP116" s="51"/>
      <c r="SSQ116" s="51"/>
      <c r="SSR116" s="51"/>
      <c r="SSS116" s="56"/>
      <c r="SST116" s="57"/>
      <c r="SSU116" s="57"/>
      <c r="SSV116" s="58"/>
      <c r="SSW116" s="49"/>
      <c r="SSX116" s="50"/>
      <c r="SSY116" s="49"/>
      <c r="SSZ116" s="109"/>
      <c r="STA116" s="52"/>
      <c r="STB116" s="52"/>
      <c r="STC116" s="55"/>
      <c r="STD116" s="55"/>
      <c r="STE116" s="55"/>
      <c r="STF116" s="51"/>
      <c r="STG116" s="51"/>
      <c r="STH116" s="51"/>
      <c r="STI116" s="56"/>
      <c r="STJ116" s="57"/>
      <c r="STK116" s="57"/>
      <c r="STL116" s="58"/>
      <c r="STM116" s="49"/>
      <c r="STN116" s="50"/>
      <c r="STO116" s="49"/>
      <c r="STP116" s="109"/>
      <c r="STQ116" s="52"/>
      <c r="STR116" s="52"/>
      <c r="STS116" s="55"/>
      <c r="STT116" s="55"/>
      <c r="STU116" s="55"/>
      <c r="STV116" s="51"/>
      <c r="STW116" s="51"/>
      <c r="STX116" s="51"/>
      <c r="STY116" s="56"/>
      <c r="STZ116" s="57"/>
      <c r="SUA116" s="57"/>
      <c r="SUB116" s="58"/>
      <c r="SUC116" s="49"/>
      <c r="SUD116" s="50"/>
      <c r="SUE116" s="49"/>
      <c r="SUF116" s="109"/>
      <c r="SUG116" s="52"/>
      <c r="SUH116" s="52"/>
      <c r="SUI116" s="55"/>
      <c r="SUJ116" s="55"/>
      <c r="SUK116" s="55"/>
      <c r="SUL116" s="51"/>
      <c r="SUM116" s="51"/>
      <c r="SUN116" s="51"/>
      <c r="SUO116" s="56"/>
      <c r="SUP116" s="57"/>
      <c r="SUQ116" s="57"/>
      <c r="SUR116" s="58"/>
      <c r="SUS116" s="49"/>
      <c r="SUT116" s="50"/>
      <c r="SUU116" s="49"/>
      <c r="SUV116" s="109"/>
      <c r="SUW116" s="52"/>
      <c r="SUX116" s="52"/>
      <c r="SUY116" s="55"/>
      <c r="SUZ116" s="55"/>
      <c r="SVA116" s="55"/>
      <c r="SVB116" s="51"/>
      <c r="SVC116" s="51"/>
      <c r="SVD116" s="51"/>
      <c r="SVE116" s="56"/>
      <c r="SVF116" s="57"/>
      <c r="SVG116" s="57"/>
      <c r="SVH116" s="58"/>
      <c r="SVI116" s="49"/>
      <c r="SVJ116" s="50"/>
      <c r="SVK116" s="49"/>
      <c r="SVL116" s="109"/>
      <c r="SVM116" s="52"/>
      <c r="SVN116" s="52"/>
      <c r="SVO116" s="55"/>
      <c r="SVP116" s="55"/>
      <c r="SVQ116" s="55"/>
      <c r="SVR116" s="51"/>
      <c r="SVS116" s="51"/>
      <c r="SVT116" s="51"/>
      <c r="SVU116" s="56"/>
      <c r="SVV116" s="57"/>
      <c r="SVW116" s="57"/>
      <c r="SVX116" s="58"/>
      <c r="SVY116" s="49"/>
      <c r="SVZ116" s="50"/>
      <c r="SWA116" s="49"/>
      <c r="SWB116" s="109"/>
      <c r="SWC116" s="52"/>
      <c r="SWD116" s="52"/>
      <c r="SWE116" s="55"/>
      <c r="SWF116" s="55"/>
      <c r="SWG116" s="55"/>
      <c r="SWH116" s="51"/>
      <c r="SWI116" s="51"/>
      <c r="SWJ116" s="51"/>
      <c r="SWK116" s="56"/>
      <c r="SWL116" s="57"/>
      <c r="SWM116" s="57"/>
      <c r="SWN116" s="58"/>
      <c r="SWO116" s="49"/>
      <c r="SWP116" s="50"/>
      <c r="SWQ116" s="49"/>
      <c r="SWR116" s="109"/>
      <c r="SWS116" s="52"/>
      <c r="SWT116" s="52"/>
      <c r="SWU116" s="55"/>
      <c r="SWV116" s="55"/>
      <c r="SWW116" s="55"/>
      <c r="SWX116" s="51"/>
      <c r="SWY116" s="51"/>
      <c r="SWZ116" s="51"/>
      <c r="SXA116" s="56"/>
      <c r="SXB116" s="57"/>
      <c r="SXC116" s="57"/>
      <c r="SXD116" s="58"/>
      <c r="SXE116" s="49"/>
      <c r="SXF116" s="50"/>
      <c r="SXG116" s="49"/>
      <c r="SXH116" s="109"/>
      <c r="SXI116" s="52"/>
      <c r="SXJ116" s="52"/>
      <c r="SXK116" s="55"/>
      <c r="SXL116" s="55"/>
      <c r="SXM116" s="55"/>
      <c r="SXN116" s="51"/>
      <c r="SXO116" s="51"/>
      <c r="SXP116" s="51"/>
      <c r="SXQ116" s="56"/>
      <c r="SXR116" s="57"/>
      <c r="SXS116" s="57"/>
      <c r="SXT116" s="58"/>
      <c r="SXU116" s="49"/>
      <c r="SXV116" s="50"/>
      <c r="SXW116" s="49"/>
      <c r="SXX116" s="109"/>
      <c r="SXY116" s="52"/>
      <c r="SXZ116" s="52"/>
      <c r="SYA116" s="55"/>
      <c r="SYB116" s="55"/>
      <c r="SYC116" s="55"/>
      <c r="SYD116" s="51"/>
      <c r="SYE116" s="51"/>
      <c r="SYF116" s="51"/>
      <c r="SYG116" s="56"/>
      <c r="SYH116" s="57"/>
      <c r="SYI116" s="57"/>
      <c r="SYJ116" s="58"/>
      <c r="SYK116" s="49"/>
      <c r="SYL116" s="50"/>
      <c r="SYM116" s="49"/>
      <c r="SYN116" s="109"/>
      <c r="SYO116" s="52"/>
      <c r="SYP116" s="52"/>
      <c r="SYQ116" s="55"/>
      <c r="SYR116" s="55"/>
      <c r="SYS116" s="55"/>
      <c r="SYT116" s="51"/>
      <c r="SYU116" s="51"/>
      <c r="SYV116" s="51"/>
      <c r="SYW116" s="56"/>
      <c r="SYX116" s="57"/>
      <c r="SYY116" s="57"/>
      <c r="SYZ116" s="58"/>
      <c r="SZA116" s="49"/>
      <c r="SZB116" s="50"/>
      <c r="SZC116" s="49"/>
      <c r="SZD116" s="109"/>
      <c r="SZE116" s="52"/>
      <c r="SZF116" s="52"/>
      <c r="SZG116" s="55"/>
      <c r="SZH116" s="55"/>
      <c r="SZI116" s="55"/>
      <c r="SZJ116" s="51"/>
      <c r="SZK116" s="51"/>
      <c r="SZL116" s="51"/>
      <c r="SZM116" s="56"/>
      <c r="SZN116" s="57"/>
      <c r="SZO116" s="57"/>
      <c r="SZP116" s="58"/>
      <c r="SZQ116" s="49"/>
      <c r="SZR116" s="50"/>
      <c r="SZS116" s="49"/>
      <c r="SZT116" s="109"/>
      <c r="SZU116" s="52"/>
      <c r="SZV116" s="52"/>
      <c r="SZW116" s="55"/>
      <c r="SZX116" s="55"/>
      <c r="SZY116" s="55"/>
      <c r="SZZ116" s="51"/>
      <c r="TAA116" s="51"/>
      <c r="TAB116" s="51"/>
      <c r="TAC116" s="56"/>
      <c r="TAD116" s="57"/>
      <c r="TAE116" s="57"/>
      <c r="TAF116" s="58"/>
      <c r="TAG116" s="49"/>
      <c r="TAH116" s="50"/>
      <c r="TAI116" s="49"/>
      <c r="TAJ116" s="109"/>
      <c r="TAK116" s="52"/>
      <c r="TAL116" s="52"/>
      <c r="TAM116" s="55"/>
      <c r="TAN116" s="55"/>
      <c r="TAO116" s="55"/>
      <c r="TAP116" s="51"/>
      <c r="TAQ116" s="51"/>
      <c r="TAR116" s="51"/>
      <c r="TAS116" s="56"/>
      <c r="TAT116" s="57"/>
      <c r="TAU116" s="57"/>
      <c r="TAV116" s="58"/>
      <c r="TAW116" s="49"/>
      <c r="TAX116" s="50"/>
      <c r="TAY116" s="49"/>
      <c r="TAZ116" s="109"/>
      <c r="TBA116" s="52"/>
      <c r="TBB116" s="52"/>
      <c r="TBC116" s="55"/>
      <c r="TBD116" s="55"/>
      <c r="TBE116" s="55"/>
      <c r="TBF116" s="51"/>
      <c r="TBG116" s="51"/>
      <c r="TBH116" s="51"/>
      <c r="TBI116" s="56"/>
      <c r="TBJ116" s="57"/>
      <c r="TBK116" s="57"/>
      <c r="TBL116" s="58"/>
      <c r="TBM116" s="49"/>
      <c r="TBN116" s="50"/>
      <c r="TBO116" s="49"/>
      <c r="TBP116" s="109"/>
      <c r="TBQ116" s="52"/>
      <c r="TBR116" s="52"/>
      <c r="TBS116" s="55"/>
      <c r="TBT116" s="55"/>
      <c r="TBU116" s="55"/>
      <c r="TBV116" s="51"/>
      <c r="TBW116" s="51"/>
      <c r="TBX116" s="51"/>
      <c r="TBY116" s="56"/>
      <c r="TBZ116" s="57"/>
      <c r="TCA116" s="57"/>
      <c r="TCB116" s="58"/>
      <c r="TCC116" s="49"/>
      <c r="TCD116" s="50"/>
      <c r="TCE116" s="49"/>
      <c r="TCF116" s="109"/>
      <c r="TCG116" s="52"/>
      <c r="TCH116" s="52"/>
      <c r="TCI116" s="55"/>
      <c r="TCJ116" s="55"/>
      <c r="TCK116" s="55"/>
      <c r="TCL116" s="51"/>
      <c r="TCM116" s="51"/>
      <c r="TCN116" s="51"/>
      <c r="TCO116" s="56"/>
      <c r="TCP116" s="57"/>
      <c r="TCQ116" s="57"/>
      <c r="TCR116" s="58"/>
      <c r="TCS116" s="49"/>
      <c r="TCT116" s="50"/>
      <c r="TCU116" s="49"/>
      <c r="TCV116" s="109"/>
      <c r="TCW116" s="52"/>
      <c r="TCX116" s="52"/>
      <c r="TCY116" s="55"/>
      <c r="TCZ116" s="55"/>
      <c r="TDA116" s="55"/>
      <c r="TDB116" s="51"/>
      <c r="TDC116" s="51"/>
      <c r="TDD116" s="51"/>
      <c r="TDE116" s="56"/>
      <c r="TDF116" s="57"/>
      <c r="TDG116" s="57"/>
      <c r="TDH116" s="58"/>
      <c r="TDI116" s="49"/>
      <c r="TDJ116" s="50"/>
      <c r="TDK116" s="49"/>
      <c r="TDL116" s="109"/>
      <c r="TDM116" s="52"/>
      <c r="TDN116" s="52"/>
      <c r="TDO116" s="55"/>
      <c r="TDP116" s="55"/>
      <c r="TDQ116" s="55"/>
      <c r="TDR116" s="51"/>
      <c r="TDS116" s="51"/>
      <c r="TDT116" s="51"/>
      <c r="TDU116" s="56"/>
      <c r="TDV116" s="57"/>
      <c r="TDW116" s="57"/>
      <c r="TDX116" s="58"/>
      <c r="TDY116" s="49"/>
      <c r="TDZ116" s="50"/>
      <c r="TEA116" s="49"/>
      <c r="TEB116" s="109"/>
      <c r="TEC116" s="52"/>
      <c r="TED116" s="52"/>
      <c r="TEE116" s="55"/>
      <c r="TEF116" s="55"/>
      <c r="TEG116" s="55"/>
      <c r="TEH116" s="51"/>
      <c r="TEI116" s="51"/>
      <c r="TEJ116" s="51"/>
      <c r="TEK116" s="56"/>
      <c r="TEL116" s="57"/>
      <c r="TEM116" s="57"/>
      <c r="TEN116" s="58"/>
      <c r="TEO116" s="49"/>
      <c r="TEP116" s="50"/>
      <c r="TEQ116" s="49"/>
      <c r="TER116" s="109"/>
      <c r="TES116" s="52"/>
      <c r="TET116" s="52"/>
      <c r="TEU116" s="55"/>
      <c r="TEV116" s="55"/>
      <c r="TEW116" s="55"/>
      <c r="TEX116" s="51"/>
      <c r="TEY116" s="51"/>
      <c r="TEZ116" s="51"/>
      <c r="TFA116" s="56"/>
      <c r="TFB116" s="57"/>
      <c r="TFC116" s="57"/>
      <c r="TFD116" s="58"/>
      <c r="TFE116" s="49"/>
      <c r="TFF116" s="50"/>
      <c r="TFG116" s="49"/>
      <c r="TFH116" s="109"/>
      <c r="TFI116" s="52"/>
      <c r="TFJ116" s="52"/>
      <c r="TFK116" s="55"/>
      <c r="TFL116" s="55"/>
      <c r="TFM116" s="55"/>
      <c r="TFN116" s="51"/>
      <c r="TFO116" s="51"/>
      <c r="TFP116" s="51"/>
      <c r="TFQ116" s="56"/>
      <c r="TFR116" s="57"/>
      <c r="TFS116" s="57"/>
      <c r="TFT116" s="58"/>
      <c r="TFU116" s="49"/>
      <c r="TFV116" s="50"/>
      <c r="TFW116" s="49"/>
      <c r="TFX116" s="109"/>
      <c r="TFY116" s="52"/>
      <c r="TFZ116" s="52"/>
      <c r="TGA116" s="55"/>
      <c r="TGB116" s="55"/>
      <c r="TGC116" s="55"/>
      <c r="TGD116" s="51"/>
      <c r="TGE116" s="51"/>
      <c r="TGF116" s="51"/>
      <c r="TGG116" s="56"/>
      <c r="TGH116" s="57"/>
      <c r="TGI116" s="57"/>
      <c r="TGJ116" s="58"/>
      <c r="TGK116" s="49"/>
      <c r="TGL116" s="50"/>
      <c r="TGM116" s="49"/>
      <c r="TGN116" s="109"/>
      <c r="TGO116" s="52"/>
      <c r="TGP116" s="52"/>
      <c r="TGQ116" s="55"/>
      <c r="TGR116" s="55"/>
      <c r="TGS116" s="55"/>
      <c r="TGT116" s="51"/>
      <c r="TGU116" s="51"/>
      <c r="TGV116" s="51"/>
      <c r="TGW116" s="56"/>
      <c r="TGX116" s="57"/>
      <c r="TGY116" s="57"/>
      <c r="TGZ116" s="58"/>
      <c r="THA116" s="49"/>
      <c r="THB116" s="50"/>
      <c r="THC116" s="49"/>
      <c r="THD116" s="109"/>
      <c r="THE116" s="52"/>
      <c r="THF116" s="52"/>
      <c r="THG116" s="55"/>
      <c r="THH116" s="55"/>
      <c r="THI116" s="55"/>
      <c r="THJ116" s="51"/>
      <c r="THK116" s="51"/>
      <c r="THL116" s="51"/>
      <c r="THM116" s="56"/>
      <c r="THN116" s="57"/>
      <c r="THO116" s="57"/>
      <c r="THP116" s="58"/>
      <c r="THQ116" s="49"/>
      <c r="THR116" s="50"/>
      <c r="THS116" s="49"/>
      <c r="THT116" s="109"/>
      <c r="THU116" s="52"/>
      <c r="THV116" s="52"/>
      <c r="THW116" s="55"/>
      <c r="THX116" s="55"/>
      <c r="THY116" s="55"/>
      <c r="THZ116" s="51"/>
      <c r="TIA116" s="51"/>
      <c r="TIB116" s="51"/>
      <c r="TIC116" s="56"/>
      <c r="TID116" s="57"/>
      <c r="TIE116" s="57"/>
      <c r="TIF116" s="58"/>
      <c r="TIG116" s="49"/>
      <c r="TIH116" s="50"/>
      <c r="TII116" s="49"/>
      <c r="TIJ116" s="109"/>
      <c r="TIK116" s="52"/>
      <c r="TIL116" s="52"/>
      <c r="TIM116" s="55"/>
      <c r="TIN116" s="55"/>
      <c r="TIO116" s="55"/>
      <c r="TIP116" s="51"/>
      <c r="TIQ116" s="51"/>
      <c r="TIR116" s="51"/>
      <c r="TIS116" s="56"/>
      <c r="TIT116" s="57"/>
      <c r="TIU116" s="57"/>
      <c r="TIV116" s="58"/>
      <c r="TIW116" s="49"/>
      <c r="TIX116" s="50"/>
      <c r="TIY116" s="49"/>
      <c r="TIZ116" s="109"/>
      <c r="TJA116" s="52"/>
      <c r="TJB116" s="52"/>
      <c r="TJC116" s="55"/>
      <c r="TJD116" s="55"/>
      <c r="TJE116" s="55"/>
      <c r="TJF116" s="51"/>
      <c r="TJG116" s="51"/>
      <c r="TJH116" s="51"/>
      <c r="TJI116" s="56"/>
      <c r="TJJ116" s="57"/>
      <c r="TJK116" s="57"/>
      <c r="TJL116" s="58"/>
      <c r="TJM116" s="49"/>
      <c r="TJN116" s="50"/>
      <c r="TJO116" s="49"/>
      <c r="TJP116" s="109"/>
      <c r="TJQ116" s="52"/>
      <c r="TJR116" s="52"/>
      <c r="TJS116" s="55"/>
      <c r="TJT116" s="55"/>
      <c r="TJU116" s="55"/>
      <c r="TJV116" s="51"/>
      <c r="TJW116" s="51"/>
      <c r="TJX116" s="51"/>
      <c r="TJY116" s="56"/>
      <c r="TJZ116" s="57"/>
      <c r="TKA116" s="57"/>
      <c r="TKB116" s="58"/>
      <c r="TKC116" s="49"/>
      <c r="TKD116" s="50"/>
      <c r="TKE116" s="49"/>
      <c r="TKF116" s="109"/>
      <c r="TKG116" s="52"/>
      <c r="TKH116" s="52"/>
      <c r="TKI116" s="55"/>
      <c r="TKJ116" s="55"/>
      <c r="TKK116" s="55"/>
      <c r="TKL116" s="51"/>
      <c r="TKM116" s="51"/>
      <c r="TKN116" s="51"/>
      <c r="TKO116" s="56"/>
      <c r="TKP116" s="57"/>
      <c r="TKQ116" s="57"/>
      <c r="TKR116" s="58"/>
      <c r="TKS116" s="49"/>
      <c r="TKT116" s="50"/>
      <c r="TKU116" s="49"/>
      <c r="TKV116" s="109"/>
      <c r="TKW116" s="52"/>
      <c r="TKX116" s="52"/>
      <c r="TKY116" s="55"/>
      <c r="TKZ116" s="55"/>
      <c r="TLA116" s="55"/>
      <c r="TLB116" s="51"/>
      <c r="TLC116" s="51"/>
      <c r="TLD116" s="51"/>
      <c r="TLE116" s="56"/>
      <c r="TLF116" s="57"/>
      <c r="TLG116" s="57"/>
      <c r="TLH116" s="58"/>
      <c r="TLI116" s="49"/>
      <c r="TLJ116" s="50"/>
      <c r="TLK116" s="49"/>
      <c r="TLL116" s="109"/>
      <c r="TLM116" s="52"/>
      <c r="TLN116" s="52"/>
      <c r="TLO116" s="55"/>
      <c r="TLP116" s="55"/>
      <c r="TLQ116" s="55"/>
      <c r="TLR116" s="51"/>
      <c r="TLS116" s="51"/>
      <c r="TLT116" s="51"/>
      <c r="TLU116" s="56"/>
      <c r="TLV116" s="57"/>
      <c r="TLW116" s="57"/>
      <c r="TLX116" s="58"/>
      <c r="TLY116" s="49"/>
      <c r="TLZ116" s="50"/>
      <c r="TMA116" s="49"/>
      <c r="TMB116" s="109"/>
      <c r="TMC116" s="52"/>
      <c r="TMD116" s="52"/>
      <c r="TME116" s="55"/>
      <c r="TMF116" s="55"/>
      <c r="TMG116" s="55"/>
      <c r="TMH116" s="51"/>
      <c r="TMI116" s="51"/>
      <c r="TMJ116" s="51"/>
      <c r="TMK116" s="56"/>
      <c r="TML116" s="57"/>
      <c r="TMM116" s="57"/>
      <c r="TMN116" s="58"/>
      <c r="TMO116" s="49"/>
      <c r="TMP116" s="50"/>
      <c r="TMQ116" s="49"/>
      <c r="TMR116" s="109"/>
      <c r="TMS116" s="52"/>
      <c r="TMT116" s="52"/>
      <c r="TMU116" s="55"/>
      <c r="TMV116" s="55"/>
      <c r="TMW116" s="55"/>
      <c r="TMX116" s="51"/>
      <c r="TMY116" s="51"/>
      <c r="TMZ116" s="51"/>
      <c r="TNA116" s="56"/>
      <c r="TNB116" s="57"/>
      <c r="TNC116" s="57"/>
      <c r="TND116" s="58"/>
      <c r="TNE116" s="49"/>
      <c r="TNF116" s="50"/>
      <c r="TNG116" s="49"/>
      <c r="TNH116" s="109"/>
      <c r="TNI116" s="52"/>
      <c r="TNJ116" s="52"/>
      <c r="TNK116" s="55"/>
      <c r="TNL116" s="55"/>
      <c r="TNM116" s="55"/>
      <c r="TNN116" s="51"/>
      <c r="TNO116" s="51"/>
      <c r="TNP116" s="51"/>
      <c r="TNQ116" s="56"/>
      <c r="TNR116" s="57"/>
      <c r="TNS116" s="57"/>
      <c r="TNT116" s="58"/>
      <c r="TNU116" s="49"/>
      <c r="TNV116" s="50"/>
      <c r="TNW116" s="49"/>
      <c r="TNX116" s="109"/>
      <c r="TNY116" s="52"/>
      <c r="TNZ116" s="52"/>
      <c r="TOA116" s="55"/>
      <c r="TOB116" s="55"/>
      <c r="TOC116" s="55"/>
      <c r="TOD116" s="51"/>
      <c r="TOE116" s="51"/>
      <c r="TOF116" s="51"/>
      <c r="TOG116" s="56"/>
      <c r="TOH116" s="57"/>
      <c r="TOI116" s="57"/>
      <c r="TOJ116" s="58"/>
      <c r="TOK116" s="49"/>
      <c r="TOL116" s="50"/>
      <c r="TOM116" s="49"/>
      <c r="TON116" s="109"/>
      <c r="TOO116" s="52"/>
      <c r="TOP116" s="52"/>
      <c r="TOQ116" s="55"/>
      <c r="TOR116" s="55"/>
      <c r="TOS116" s="55"/>
      <c r="TOT116" s="51"/>
      <c r="TOU116" s="51"/>
      <c r="TOV116" s="51"/>
      <c r="TOW116" s="56"/>
      <c r="TOX116" s="57"/>
      <c r="TOY116" s="57"/>
      <c r="TOZ116" s="58"/>
      <c r="TPA116" s="49"/>
      <c r="TPB116" s="50"/>
      <c r="TPC116" s="49"/>
      <c r="TPD116" s="109"/>
      <c r="TPE116" s="52"/>
      <c r="TPF116" s="52"/>
      <c r="TPG116" s="55"/>
      <c r="TPH116" s="55"/>
      <c r="TPI116" s="55"/>
      <c r="TPJ116" s="51"/>
      <c r="TPK116" s="51"/>
      <c r="TPL116" s="51"/>
      <c r="TPM116" s="56"/>
      <c r="TPN116" s="57"/>
      <c r="TPO116" s="57"/>
      <c r="TPP116" s="58"/>
      <c r="TPQ116" s="49"/>
      <c r="TPR116" s="50"/>
      <c r="TPS116" s="49"/>
      <c r="TPT116" s="109"/>
      <c r="TPU116" s="52"/>
      <c r="TPV116" s="52"/>
      <c r="TPW116" s="55"/>
      <c r="TPX116" s="55"/>
      <c r="TPY116" s="55"/>
      <c r="TPZ116" s="51"/>
      <c r="TQA116" s="51"/>
      <c r="TQB116" s="51"/>
      <c r="TQC116" s="56"/>
      <c r="TQD116" s="57"/>
      <c r="TQE116" s="57"/>
      <c r="TQF116" s="58"/>
      <c r="TQG116" s="49"/>
      <c r="TQH116" s="50"/>
      <c r="TQI116" s="49"/>
      <c r="TQJ116" s="109"/>
      <c r="TQK116" s="52"/>
      <c r="TQL116" s="52"/>
      <c r="TQM116" s="55"/>
      <c r="TQN116" s="55"/>
      <c r="TQO116" s="55"/>
      <c r="TQP116" s="51"/>
      <c r="TQQ116" s="51"/>
      <c r="TQR116" s="51"/>
      <c r="TQS116" s="56"/>
      <c r="TQT116" s="57"/>
      <c r="TQU116" s="57"/>
      <c r="TQV116" s="58"/>
      <c r="TQW116" s="49"/>
      <c r="TQX116" s="50"/>
      <c r="TQY116" s="49"/>
      <c r="TQZ116" s="109"/>
      <c r="TRA116" s="52"/>
      <c r="TRB116" s="52"/>
      <c r="TRC116" s="55"/>
      <c r="TRD116" s="55"/>
      <c r="TRE116" s="55"/>
      <c r="TRF116" s="51"/>
      <c r="TRG116" s="51"/>
      <c r="TRH116" s="51"/>
      <c r="TRI116" s="56"/>
      <c r="TRJ116" s="57"/>
      <c r="TRK116" s="57"/>
      <c r="TRL116" s="58"/>
      <c r="TRM116" s="49"/>
      <c r="TRN116" s="50"/>
      <c r="TRO116" s="49"/>
      <c r="TRP116" s="109"/>
      <c r="TRQ116" s="52"/>
      <c r="TRR116" s="52"/>
      <c r="TRS116" s="55"/>
      <c r="TRT116" s="55"/>
      <c r="TRU116" s="55"/>
      <c r="TRV116" s="51"/>
      <c r="TRW116" s="51"/>
      <c r="TRX116" s="51"/>
      <c r="TRY116" s="56"/>
      <c r="TRZ116" s="57"/>
      <c r="TSA116" s="57"/>
      <c r="TSB116" s="58"/>
      <c r="TSC116" s="49"/>
      <c r="TSD116" s="50"/>
      <c r="TSE116" s="49"/>
      <c r="TSF116" s="109"/>
      <c r="TSG116" s="52"/>
      <c r="TSH116" s="52"/>
      <c r="TSI116" s="55"/>
      <c r="TSJ116" s="55"/>
      <c r="TSK116" s="55"/>
      <c r="TSL116" s="51"/>
      <c r="TSM116" s="51"/>
      <c r="TSN116" s="51"/>
      <c r="TSO116" s="56"/>
      <c r="TSP116" s="57"/>
      <c r="TSQ116" s="57"/>
      <c r="TSR116" s="58"/>
      <c r="TSS116" s="49"/>
      <c r="TST116" s="50"/>
      <c r="TSU116" s="49"/>
      <c r="TSV116" s="109"/>
      <c r="TSW116" s="52"/>
      <c r="TSX116" s="52"/>
      <c r="TSY116" s="55"/>
      <c r="TSZ116" s="55"/>
      <c r="TTA116" s="55"/>
      <c r="TTB116" s="51"/>
      <c r="TTC116" s="51"/>
      <c r="TTD116" s="51"/>
      <c r="TTE116" s="56"/>
      <c r="TTF116" s="57"/>
      <c r="TTG116" s="57"/>
      <c r="TTH116" s="58"/>
      <c r="TTI116" s="49"/>
      <c r="TTJ116" s="50"/>
      <c r="TTK116" s="49"/>
      <c r="TTL116" s="109"/>
      <c r="TTM116" s="52"/>
      <c r="TTN116" s="52"/>
      <c r="TTO116" s="55"/>
      <c r="TTP116" s="55"/>
      <c r="TTQ116" s="55"/>
      <c r="TTR116" s="51"/>
      <c r="TTS116" s="51"/>
      <c r="TTT116" s="51"/>
      <c r="TTU116" s="56"/>
      <c r="TTV116" s="57"/>
      <c r="TTW116" s="57"/>
      <c r="TTX116" s="58"/>
      <c r="TTY116" s="49"/>
      <c r="TTZ116" s="50"/>
      <c r="TUA116" s="49"/>
      <c r="TUB116" s="109"/>
      <c r="TUC116" s="52"/>
      <c r="TUD116" s="52"/>
      <c r="TUE116" s="55"/>
      <c r="TUF116" s="55"/>
      <c r="TUG116" s="55"/>
      <c r="TUH116" s="51"/>
      <c r="TUI116" s="51"/>
      <c r="TUJ116" s="51"/>
      <c r="TUK116" s="56"/>
      <c r="TUL116" s="57"/>
      <c r="TUM116" s="57"/>
      <c r="TUN116" s="58"/>
      <c r="TUO116" s="49"/>
      <c r="TUP116" s="50"/>
      <c r="TUQ116" s="49"/>
      <c r="TUR116" s="109"/>
      <c r="TUS116" s="52"/>
      <c r="TUT116" s="52"/>
      <c r="TUU116" s="55"/>
      <c r="TUV116" s="55"/>
      <c r="TUW116" s="55"/>
      <c r="TUX116" s="51"/>
      <c r="TUY116" s="51"/>
      <c r="TUZ116" s="51"/>
      <c r="TVA116" s="56"/>
      <c r="TVB116" s="57"/>
      <c r="TVC116" s="57"/>
      <c r="TVD116" s="58"/>
      <c r="TVE116" s="49"/>
      <c r="TVF116" s="50"/>
      <c r="TVG116" s="49"/>
      <c r="TVH116" s="109"/>
      <c r="TVI116" s="52"/>
      <c r="TVJ116" s="52"/>
      <c r="TVK116" s="55"/>
      <c r="TVL116" s="55"/>
      <c r="TVM116" s="55"/>
      <c r="TVN116" s="51"/>
      <c r="TVO116" s="51"/>
      <c r="TVP116" s="51"/>
      <c r="TVQ116" s="56"/>
      <c r="TVR116" s="57"/>
      <c r="TVS116" s="57"/>
      <c r="TVT116" s="58"/>
      <c r="TVU116" s="49"/>
      <c r="TVV116" s="50"/>
      <c r="TVW116" s="49"/>
      <c r="TVX116" s="109"/>
      <c r="TVY116" s="52"/>
      <c r="TVZ116" s="52"/>
      <c r="TWA116" s="55"/>
      <c r="TWB116" s="55"/>
      <c r="TWC116" s="55"/>
      <c r="TWD116" s="51"/>
      <c r="TWE116" s="51"/>
      <c r="TWF116" s="51"/>
      <c r="TWG116" s="56"/>
      <c r="TWH116" s="57"/>
      <c r="TWI116" s="57"/>
      <c r="TWJ116" s="58"/>
      <c r="TWK116" s="49"/>
      <c r="TWL116" s="50"/>
      <c r="TWM116" s="49"/>
      <c r="TWN116" s="109"/>
      <c r="TWO116" s="52"/>
      <c r="TWP116" s="52"/>
      <c r="TWQ116" s="55"/>
      <c r="TWR116" s="55"/>
      <c r="TWS116" s="55"/>
      <c r="TWT116" s="51"/>
      <c r="TWU116" s="51"/>
      <c r="TWV116" s="51"/>
      <c r="TWW116" s="56"/>
      <c r="TWX116" s="57"/>
      <c r="TWY116" s="57"/>
      <c r="TWZ116" s="58"/>
      <c r="TXA116" s="49"/>
      <c r="TXB116" s="50"/>
      <c r="TXC116" s="49"/>
      <c r="TXD116" s="109"/>
      <c r="TXE116" s="52"/>
      <c r="TXF116" s="52"/>
      <c r="TXG116" s="55"/>
      <c r="TXH116" s="55"/>
      <c r="TXI116" s="55"/>
      <c r="TXJ116" s="51"/>
      <c r="TXK116" s="51"/>
      <c r="TXL116" s="51"/>
      <c r="TXM116" s="56"/>
      <c r="TXN116" s="57"/>
      <c r="TXO116" s="57"/>
      <c r="TXP116" s="58"/>
      <c r="TXQ116" s="49"/>
      <c r="TXR116" s="50"/>
      <c r="TXS116" s="49"/>
      <c r="TXT116" s="109"/>
      <c r="TXU116" s="52"/>
      <c r="TXV116" s="52"/>
      <c r="TXW116" s="55"/>
      <c r="TXX116" s="55"/>
      <c r="TXY116" s="55"/>
      <c r="TXZ116" s="51"/>
      <c r="TYA116" s="51"/>
      <c r="TYB116" s="51"/>
      <c r="TYC116" s="56"/>
      <c r="TYD116" s="57"/>
      <c r="TYE116" s="57"/>
      <c r="TYF116" s="58"/>
      <c r="TYG116" s="49"/>
      <c r="TYH116" s="50"/>
      <c r="TYI116" s="49"/>
      <c r="TYJ116" s="109"/>
      <c r="TYK116" s="52"/>
      <c r="TYL116" s="52"/>
      <c r="TYM116" s="55"/>
      <c r="TYN116" s="55"/>
      <c r="TYO116" s="55"/>
      <c r="TYP116" s="51"/>
      <c r="TYQ116" s="51"/>
      <c r="TYR116" s="51"/>
      <c r="TYS116" s="56"/>
      <c r="TYT116" s="57"/>
      <c r="TYU116" s="57"/>
      <c r="TYV116" s="58"/>
      <c r="TYW116" s="49"/>
      <c r="TYX116" s="50"/>
      <c r="TYY116" s="49"/>
      <c r="TYZ116" s="109"/>
      <c r="TZA116" s="52"/>
      <c r="TZB116" s="52"/>
      <c r="TZC116" s="55"/>
      <c r="TZD116" s="55"/>
      <c r="TZE116" s="55"/>
      <c r="TZF116" s="51"/>
      <c r="TZG116" s="51"/>
      <c r="TZH116" s="51"/>
      <c r="TZI116" s="56"/>
      <c r="TZJ116" s="57"/>
      <c r="TZK116" s="57"/>
      <c r="TZL116" s="58"/>
      <c r="TZM116" s="49"/>
      <c r="TZN116" s="50"/>
      <c r="TZO116" s="49"/>
      <c r="TZP116" s="109"/>
      <c r="TZQ116" s="52"/>
      <c r="TZR116" s="52"/>
      <c r="TZS116" s="55"/>
      <c r="TZT116" s="55"/>
      <c r="TZU116" s="55"/>
      <c r="TZV116" s="51"/>
      <c r="TZW116" s="51"/>
      <c r="TZX116" s="51"/>
      <c r="TZY116" s="56"/>
      <c r="TZZ116" s="57"/>
      <c r="UAA116" s="57"/>
      <c r="UAB116" s="58"/>
      <c r="UAC116" s="49"/>
      <c r="UAD116" s="50"/>
      <c r="UAE116" s="49"/>
      <c r="UAF116" s="109"/>
      <c r="UAG116" s="52"/>
      <c r="UAH116" s="52"/>
      <c r="UAI116" s="55"/>
      <c r="UAJ116" s="55"/>
      <c r="UAK116" s="55"/>
      <c r="UAL116" s="51"/>
      <c r="UAM116" s="51"/>
      <c r="UAN116" s="51"/>
      <c r="UAO116" s="56"/>
      <c r="UAP116" s="57"/>
      <c r="UAQ116" s="57"/>
      <c r="UAR116" s="58"/>
      <c r="UAS116" s="49"/>
      <c r="UAT116" s="50"/>
      <c r="UAU116" s="49"/>
      <c r="UAV116" s="109"/>
      <c r="UAW116" s="52"/>
      <c r="UAX116" s="52"/>
      <c r="UAY116" s="55"/>
      <c r="UAZ116" s="55"/>
      <c r="UBA116" s="55"/>
      <c r="UBB116" s="51"/>
      <c r="UBC116" s="51"/>
      <c r="UBD116" s="51"/>
      <c r="UBE116" s="56"/>
      <c r="UBF116" s="57"/>
      <c r="UBG116" s="57"/>
      <c r="UBH116" s="58"/>
      <c r="UBI116" s="49"/>
      <c r="UBJ116" s="50"/>
      <c r="UBK116" s="49"/>
      <c r="UBL116" s="109"/>
      <c r="UBM116" s="52"/>
      <c r="UBN116" s="52"/>
      <c r="UBO116" s="55"/>
      <c r="UBP116" s="55"/>
      <c r="UBQ116" s="55"/>
      <c r="UBR116" s="51"/>
      <c r="UBS116" s="51"/>
      <c r="UBT116" s="51"/>
      <c r="UBU116" s="56"/>
      <c r="UBV116" s="57"/>
      <c r="UBW116" s="57"/>
      <c r="UBX116" s="58"/>
      <c r="UBY116" s="49"/>
      <c r="UBZ116" s="50"/>
      <c r="UCA116" s="49"/>
      <c r="UCB116" s="109"/>
      <c r="UCC116" s="52"/>
      <c r="UCD116" s="52"/>
      <c r="UCE116" s="55"/>
      <c r="UCF116" s="55"/>
      <c r="UCG116" s="55"/>
      <c r="UCH116" s="51"/>
      <c r="UCI116" s="51"/>
      <c r="UCJ116" s="51"/>
      <c r="UCK116" s="56"/>
      <c r="UCL116" s="57"/>
      <c r="UCM116" s="57"/>
      <c r="UCN116" s="58"/>
      <c r="UCO116" s="49"/>
      <c r="UCP116" s="50"/>
      <c r="UCQ116" s="49"/>
      <c r="UCR116" s="109"/>
      <c r="UCS116" s="52"/>
      <c r="UCT116" s="52"/>
      <c r="UCU116" s="55"/>
      <c r="UCV116" s="55"/>
      <c r="UCW116" s="55"/>
      <c r="UCX116" s="51"/>
      <c r="UCY116" s="51"/>
      <c r="UCZ116" s="51"/>
      <c r="UDA116" s="56"/>
      <c r="UDB116" s="57"/>
      <c r="UDC116" s="57"/>
      <c r="UDD116" s="58"/>
      <c r="UDE116" s="49"/>
      <c r="UDF116" s="50"/>
      <c r="UDG116" s="49"/>
      <c r="UDH116" s="109"/>
      <c r="UDI116" s="52"/>
      <c r="UDJ116" s="52"/>
      <c r="UDK116" s="55"/>
      <c r="UDL116" s="55"/>
      <c r="UDM116" s="55"/>
      <c r="UDN116" s="51"/>
      <c r="UDO116" s="51"/>
      <c r="UDP116" s="51"/>
      <c r="UDQ116" s="56"/>
      <c r="UDR116" s="57"/>
      <c r="UDS116" s="57"/>
      <c r="UDT116" s="58"/>
      <c r="UDU116" s="49"/>
      <c r="UDV116" s="50"/>
      <c r="UDW116" s="49"/>
      <c r="UDX116" s="109"/>
      <c r="UDY116" s="52"/>
      <c r="UDZ116" s="52"/>
      <c r="UEA116" s="55"/>
      <c r="UEB116" s="55"/>
      <c r="UEC116" s="55"/>
      <c r="UED116" s="51"/>
      <c r="UEE116" s="51"/>
      <c r="UEF116" s="51"/>
      <c r="UEG116" s="56"/>
      <c r="UEH116" s="57"/>
      <c r="UEI116" s="57"/>
      <c r="UEJ116" s="58"/>
      <c r="UEK116" s="49"/>
      <c r="UEL116" s="50"/>
      <c r="UEM116" s="49"/>
      <c r="UEN116" s="109"/>
      <c r="UEO116" s="52"/>
      <c r="UEP116" s="52"/>
      <c r="UEQ116" s="55"/>
      <c r="UER116" s="55"/>
      <c r="UES116" s="55"/>
      <c r="UET116" s="51"/>
      <c r="UEU116" s="51"/>
      <c r="UEV116" s="51"/>
      <c r="UEW116" s="56"/>
      <c r="UEX116" s="57"/>
      <c r="UEY116" s="57"/>
      <c r="UEZ116" s="58"/>
      <c r="UFA116" s="49"/>
      <c r="UFB116" s="50"/>
      <c r="UFC116" s="49"/>
      <c r="UFD116" s="109"/>
      <c r="UFE116" s="52"/>
      <c r="UFF116" s="52"/>
      <c r="UFG116" s="55"/>
      <c r="UFH116" s="55"/>
      <c r="UFI116" s="55"/>
      <c r="UFJ116" s="51"/>
      <c r="UFK116" s="51"/>
      <c r="UFL116" s="51"/>
      <c r="UFM116" s="56"/>
      <c r="UFN116" s="57"/>
      <c r="UFO116" s="57"/>
      <c r="UFP116" s="58"/>
      <c r="UFQ116" s="49"/>
      <c r="UFR116" s="50"/>
      <c r="UFS116" s="49"/>
      <c r="UFT116" s="109"/>
      <c r="UFU116" s="52"/>
      <c r="UFV116" s="52"/>
      <c r="UFW116" s="55"/>
      <c r="UFX116" s="55"/>
      <c r="UFY116" s="55"/>
      <c r="UFZ116" s="51"/>
      <c r="UGA116" s="51"/>
      <c r="UGB116" s="51"/>
      <c r="UGC116" s="56"/>
      <c r="UGD116" s="57"/>
      <c r="UGE116" s="57"/>
      <c r="UGF116" s="58"/>
      <c r="UGG116" s="49"/>
      <c r="UGH116" s="50"/>
      <c r="UGI116" s="49"/>
      <c r="UGJ116" s="109"/>
      <c r="UGK116" s="52"/>
      <c r="UGL116" s="52"/>
      <c r="UGM116" s="55"/>
      <c r="UGN116" s="55"/>
      <c r="UGO116" s="55"/>
      <c r="UGP116" s="51"/>
      <c r="UGQ116" s="51"/>
      <c r="UGR116" s="51"/>
      <c r="UGS116" s="56"/>
      <c r="UGT116" s="57"/>
      <c r="UGU116" s="57"/>
      <c r="UGV116" s="58"/>
      <c r="UGW116" s="49"/>
      <c r="UGX116" s="50"/>
      <c r="UGY116" s="49"/>
      <c r="UGZ116" s="109"/>
      <c r="UHA116" s="52"/>
      <c r="UHB116" s="52"/>
      <c r="UHC116" s="55"/>
      <c r="UHD116" s="55"/>
      <c r="UHE116" s="55"/>
      <c r="UHF116" s="51"/>
      <c r="UHG116" s="51"/>
      <c r="UHH116" s="51"/>
      <c r="UHI116" s="56"/>
      <c r="UHJ116" s="57"/>
      <c r="UHK116" s="57"/>
      <c r="UHL116" s="58"/>
      <c r="UHM116" s="49"/>
      <c r="UHN116" s="50"/>
      <c r="UHO116" s="49"/>
      <c r="UHP116" s="109"/>
      <c r="UHQ116" s="52"/>
      <c r="UHR116" s="52"/>
      <c r="UHS116" s="55"/>
      <c r="UHT116" s="55"/>
      <c r="UHU116" s="55"/>
      <c r="UHV116" s="51"/>
      <c r="UHW116" s="51"/>
      <c r="UHX116" s="51"/>
      <c r="UHY116" s="56"/>
      <c r="UHZ116" s="57"/>
      <c r="UIA116" s="57"/>
      <c r="UIB116" s="58"/>
      <c r="UIC116" s="49"/>
      <c r="UID116" s="50"/>
      <c r="UIE116" s="49"/>
      <c r="UIF116" s="109"/>
      <c r="UIG116" s="52"/>
      <c r="UIH116" s="52"/>
      <c r="UII116" s="55"/>
      <c r="UIJ116" s="55"/>
      <c r="UIK116" s="55"/>
      <c r="UIL116" s="51"/>
      <c r="UIM116" s="51"/>
      <c r="UIN116" s="51"/>
      <c r="UIO116" s="56"/>
      <c r="UIP116" s="57"/>
      <c r="UIQ116" s="57"/>
      <c r="UIR116" s="58"/>
      <c r="UIS116" s="49"/>
      <c r="UIT116" s="50"/>
      <c r="UIU116" s="49"/>
      <c r="UIV116" s="109"/>
      <c r="UIW116" s="52"/>
      <c r="UIX116" s="52"/>
      <c r="UIY116" s="55"/>
      <c r="UIZ116" s="55"/>
      <c r="UJA116" s="55"/>
      <c r="UJB116" s="51"/>
      <c r="UJC116" s="51"/>
      <c r="UJD116" s="51"/>
      <c r="UJE116" s="56"/>
      <c r="UJF116" s="57"/>
      <c r="UJG116" s="57"/>
      <c r="UJH116" s="58"/>
      <c r="UJI116" s="49"/>
      <c r="UJJ116" s="50"/>
      <c r="UJK116" s="49"/>
      <c r="UJL116" s="109"/>
      <c r="UJM116" s="52"/>
      <c r="UJN116" s="52"/>
      <c r="UJO116" s="55"/>
      <c r="UJP116" s="55"/>
      <c r="UJQ116" s="55"/>
      <c r="UJR116" s="51"/>
      <c r="UJS116" s="51"/>
      <c r="UJT116" s="51"/>
      <c r="UJU116" s="56"/>
      <c r="UJV116" s="57"/>
      <c r="UJW116" s="57"/>
      <c r="UJX116" s="58"/>
      <c r="UJY116" s="49"/>
      <c r="UJZ116" s="50"/>
      <c r="UKA116" s="49"/>
      <c r="UKB116" s="109"/>
      <c r="UKC116" s="52"/>
      <c r="UKD116" s="52"/>
      <c r="UKE116" s="55"/>
      <c r="UKF116" s="55"/>
      <c r="UKG116" s="55"/>
      <c r="UKH116" s="51"/>
      <c r="UKI116" s="51"/>
      <c r="UKJ116" s="51"/>
      <c r="UKK116" s="56"/>
      <c r="UKL116" s="57"/>
      <c r="UKM116" s="57"/>
      <c r="UKN116" s="58"/>
      <c r="UKO116" s="49"/>
      <c r="UKP116" s="50"/>
      <c r="UKQ116" s="49"/>
      <c r="UKR116" s="109"/>
      <c r="UKS116" s="52"/>
      <c r="UKT116" s="52"/>
      <c r="UKU116" s="55"/>
      <c r="UKV116" s="55"/>
      <c r="UKW116" s="55"/>
      <c r="UKX116" s="51"/>
      <c r="UKY116" s="51"/>
      <c r="UKZ116" s="51"/>
      <c r="ULA116" s="56"/>
      <c r="ULB116" s="57"/>
      <c r="ULC116" s="57"/>
      <c r="ULD116" s="58"/>
      <c r="ULE116" s="49"/>
      <c r="ULF116" s="50"/>
      <c r="ULG116" s="49"/>
      <c r="ULH116" s="109"/>
      <c r="ULI116" s="52"/>
      <c r="ULJ116" s="52"/>
      <c r="ULK116" s="55"/>
      <c r="ULL116" s="55"/>
      <c r="ULM116" s="55"/>
      <c r="ULN116" s="51"/>
      <c r="ULO116" s="51"/>
      <c r="ULP116" s="51"/>
      <c r="ULQ116" s="56"/>
      <c r="ULR116" s="57"/>
      <c r="ULS116" s="57"/>
      <c r="ULT116" s="58"/>
      <c r="ULU116" s="49"/>
      <c r="ULV116" s="50"/>
      <c r="ULW116" s="49"/>
      <c r="ULX116" s="109"/>
      <c r="ULY116" s="52"/>
      <c r="ULZ116" s="52"/>
      <c r="UMA116" s="55"/>
      <c r="UMB116" s="55"/>
      <c r="UMC116" s="55"/>
      <c r="UMD116" s="51"/>
      <c r="UME116" s="51"/>
      <c r="UMF116" s="51"/>
      <c r="UMG116" s="56"/>
      <c r="UMH116" s="57"/>
      <c r="UMI116" s="57"/>
      <c r="UMJ116" s="58"/>
      <c r="UMK116" s="49"/>
      <c r="UML116" s="50"/>
      <c r="UMM116" s="49"/>
      <c r="UMN116" s="109"/>
      <c r="UMO116" s="52"/>
      <c r="UMP116" s="52"/>
      <c r="UMQ116" s="55"/>
      <c r="UMR116" s="55"/>
      <c r="UMS116" s="55"/>
      <c r="UMT116" s="51"/>
      <c r="UMU116" s="51"/>
      <c r="UMV116" s="51"/>
      <c r="UMW116" s="56"/>
      <c r="UMX116" s="57"/>
      <c r="UMY116" s="57"/>
      <c r="UMZ116" s="58"/>
      <c r="UNA116" s="49"/>
      <c r="UNB116" s="50"/>
      <c r="UNC116" s="49"/>
      <c r="UND116" s="109"/>
      <c r="UNE116" s="52"/>
      <c r="UNF116" s="52"/>
      <c r="UNG116" s="55"/>
      <c r="UNH116" s="55"/>
      <c r="UNI116" s="55"/>
      <c r="UNJ116" s="51"/>
      <c r="UNK116" s="51"/>
      <c r="UNL116" s="51"/>
      <c r="UNM116" s="56"/>
      <c r="UNN116" s="57"/>
      <c r="UNO116" s="57"/>
      <c r="UNP116" s="58"/>
      <c r="UNQ116" s="49"/>
      <c r="UNR116" s="50"/>
      <c r="UNS116" s="49"/>
      <c r="UNT116" s="109"/>
      <c r="UNU116" s="52"/>
      <c r="UNV116" s="52"/>
      <c r="UNW116" s="55"/>
      <c r="UNX116" s="55"/>
      <c r="UNY116" s="55"/>
      <c r="UNZ116" s="51"/>
      <c r="UOA116" s="51"/>
      <c r="UOB116" s="51"/>
      <c r="UOC116" s="56"/>
      <c r="UOD116" s="57"/>
      <c r="UOE116" s="57"/>
      <c r="UOF116" s="58"/>
      <c r="UOG116" s="49"/>
      <c r="UOH116" s="50"/>
      <c r="UOI116" s="49"/>
      <c r="UOJ116" s="109"/>
      <c r="UOK116" s="52"/>
      <c r="UOL116" s="52"/>
      <c r="UOM116" s="55"/>
      <c r="UON116" s="55"/>
      <c r="UOO116" s="55"/>
      <c r="UOP116" s="51"/>
      <c r="UOQ116" s="51"/>
      <c r="UOR116" s="51"/>
      <c r="UOS116" s="56"/>
      <c r="UOT116" s="57"/>
      <c r="UOU116" s="57"/>
      <c r="UOV116" s="58"/>
      <c r="UOW116" s="49"/>
      <c r="UOX116" s="50"/>
      <c r="UOY116" s="49"/>
      <c r="UOZ116" s="109"/>
      <c r="UPA116" s="52"/>
      <c r="UPB116" s="52"/>
      <c r="UPC116" s="55"/>
      <c r="UPD116" s="55"/>
      <c r="UPE116" s="55"/>
      <c r="UPF116" s="51"/>
      <c r="UPG116" s="51"/>
      <c r="UPH116" s="51"/>
      <c r="UPI116" s="56"/>
      <c r="UPJ116" s="57"/>
      <c r="UPK116" s="57"/>
      <c r="UPL116" s="58"/>
      <c r="UPM116" s="49"/>
      <c r="UPN116" s="50"/>
      <c r="UPO116" s="49"/>
      <c r="UPP116" s="109"/>
      <c r="UPQ116" s="52"/>
      <c r="UPR116" s="52"/>
      <c r="UPS116" s="55"/>
      <c r="UPT116" s="55"/>
      <c r="UPU116" s="55"/>
      <c r="UPV116" s="51"/>
      <c r="UPW116" s="51"/>
      <c r="UPX116" s="51"/>
      <c r="UPY116" s="56"/>
      <c r="UPZ116" s="57"/>
      <c r="UQA116" s="57"/>
      <c r="UQB116" s="58"/>
      <c r="UQC116" s="49"/>
      <c r="UQD116" s="50"/>
      <c r="UQE116" s="49"/>
      <c r="UQF116" s="109"/>
      <c r="UQG116" s="52"/>
      <c r="UQH116" s="52"/>
      <c r="UQI116" s="55"/>
      <c r="UQJ116" s="55"/>
      <c r="UQK116" s="55"/>
      <c r="UQL116" s="51"/>
      <c r="UQM116" s="51"/>
      <c r="UQN116" s="51"/>
      <c r="UQO116" s="56"/>
      <c r="UQP116" s="57"/>
      <c r="UQQ116" s="57"/>
      <c r="UQR116" s="58"/>
      <c r="UQS116" s="49"/>
      <c r="UQT116" s="50"/>
      <c r="UQU116" s="49"/>
      <c r="UQV116" s="109"/>
      <c r="UQW116" s="52"/>
      <c r="UQX116" s="52"/>
      <c r="UQY116" s="55"/>
      <c r="UQZ116" s="55"/>
      <c r="URA116" s="55"/>
      <c r="URB116" s="51"/>
      <c r="URC116" s="51"/>
      <c r="URD116" s="51"/>
      <c r="URE116" s="56"/>
      <c r="URF116" s="57"/>
      <c r="URG116" s="57"/>
      <c r="URH116" s="58"/>
      <c r="URI116" s="49"/>
      <c r="URJ116" s="50"/>
      <c r="URK116" s="49"/>
      <c r="URL116" s="109"/>
      <c r="URM116" s="52"/>
      <c r="URN116" s="52"/>
      <c r="URO116" s="55"/>
      <c r="URP116" s="55"/>
      <c r="URQ116" s="55"/>
      <c r="URR116" s="51"/>
      <c r="URS116" s="51"/>
      <c r="URT116" s="51"/>
      <c r="URU116" s="56"/>
      <c r="URV116" s="57"/>
      <c r="URW116" s="57"/>
      <c r="URX116" s="58"/>
      <c r="URY116" s="49"/>
      <c r="URZ116" s="50"/>
      <c r="USA116" s="49"/>
      <c r="USB116" s="109"/>
      <c r="USC116" s="52"/>
      <c r="USD116" s="52"/>
      <c r="USE116" s="55"/>
      <c r="USF116" s="55"/>
      <c r="USG116" s="55"/>
      <c r="USH116" s="51"/>
      <c r="USI116" s="51"/>
      <c r="USJ116" s="51"/>
      <c r="USK116" s="56"/>
      <c r="USL116" s="57"/>
      <c r="USM116" s="57"/>
      <c r="USN116" s="58"/>
      <c r="USO116" s="49"/>
      <c r="USP116" s="50"/>
      <c r="USQ116" s="49"/>
      <c r="USR116" s="109"/>
      <c r="USS116" s="52"/>
      <c r="UST116" s="52"/>
      <c r="USU116" s="55"/>
      <c r="USV116" s="55"/>
      <c r="USW116" s="55"/>
      <c r="USX116" s="51"/>
      <c r="USY116" s="51"/>
      <c r="USZ116" s="51"/>
      <c r="UTA116" s="56"/>
      <c r="UTB116" s="57"/>
      <c r="UTC116" s="57"/>
      <c r="UTD116" s="58"/>
      <c r="UTE116" s="49"/>
      <c r="UTF116" s="50"/>
      <c r="UTG116" s="49"/>
      <c r="UTH116" s="109"/>
      <c r="UTI116" s="52"/>
      <c r="UTJ116" s="52"/>
      <c r="UTK116" s="55"/>
      <c r="UTL116" s="55"/>
      <c r="UTM116" s="55"/>
      <c r="UTN116" s="51"/>
      <c r="UTO116" s="51"/>
      <c r="UTP116" s="51"/>
      <c r="UTQ116" s="56"/>
      <c r="UTR116" s="57"/>
      <c r="UTS116" s="57"/>
      <c r="UTT116" s="58"/>
      <c r="UTU116" s="49"/>
      <c r="UTV116" s="50"/>
      <c r="UTW116" s="49"/>
      <c r="UTX116" s="109"/>
      <c r="UTY116" s="52"/>
      <c r="UTZ116" s="52"/>
      <c r="UUA116" s="55"/>
      <c r="UUB116" s="55"/>
      <c r="UUC116" s="55"/>
      <c r="UUD116" s="51"/>
      <c r="UUE116" s="51"/>
      <c r="UUF116" s="51"/>
      <c r="UUG116" s="56"/>
      <c r="UUH116" s="57"/>
      <c r="UUI116" s="57"/>
      <c r="UUJ116" s="58"/>
      <c r="UUK116" s="49"/>
      <c r="UUL116" s="50"/>
      <c r="UUM116" s="49"/>
      <c r="UUN116" s="109"/>
      <c r="UUO116" s="52"/>
      <c r="UUP116" s="52"/>
      <c r="UUQ116" s="55"/>
      <c r="UUR116" s="55"/>
      <c r="UUS116" s="55"/>
      <c r="UUT116" s="51"/>
      <c r="UUU116" s="51"/>
      <c r="UUV116" s="51"/>
      <c r="UUW116" s="56"/>
      <c r="UUX116" s="57"/>
      <c r="UUY116" s="57"/>
      <c r="UUZ116" s="58"/>
      <c r="UVA116" s="49"/>
      <c r="UVB116" s="50"/>
      <c r="UVC116" s="49"/>
      <c r="UVD116" s="109"/>
      <c r="UVE116" s="52"/>
      <c r="UVF116" s="52"/>
      <c r="UVG116" s="55"/>
      <c r="UVH116" s="55"/>
      <c r="UVI116" s="55"/>
      <c r="UVJ116" s="51"/>
      <c r="UVK116" s="51"/>
      <c r="UVL116" s="51"/>
      <c r="UVM116" s="56"/>
      <c r="UVN116" s="57"/>
      <c r="UVO116" s="57"/>
      <c r="UVP116" s="58"/>
      <c r="UVQ116" s="49"/>
      <c r="UVR116" s="50"/>
      <c r="UVS116" s="49"/>
      <c r="UVT116" s="109"/>
      <c r="UVU116" s="52"/>
      <c r="UVV116" s="52"/>
      <c r="UVW116" s="55"/>
      <c r="UVX116" s="55"/>
      <c r="UVY116" s="55"/>
      <c r="UVZ116" s="51"/>
      <c r="UWA116" s="51"/>
      <c r="UWB116" s="51"/>
      <c r="UWC116" s="56"/>
      <c r="UWD116" s="57"/>
      <c r="UWE116" s="57"/>
      <c r="UWF116" s="58"/>
      <c r="UWG116" s="49"/>
      <c r="UWH116" s="50"/>
      <c r="UWI116" s="49"/>
      <c r="UWJ116" s="109"/>
      <c r="UWK116" s="52"/>
      <c r="UWL116" s="52"/>
      <c r="UWM116" s="55"/>
      <c r="UWN116" s="55"/>
      <c r="UWO116" s="55"/>
      <c r="UWP116" s="51"/>
      <c r="UWQ116" s="51"/>
      <c r="UWR116" s="51"/>
      <c r="UWS116" s="56"/>
      <c r="UWT116" s="57"/>
      <c r="UWU116" s="57"/>
      <c r="UWV116" s="58"/>
      <c r="UWW116" s="49"/>
      <c r="UWX116" s="50"/>
      <c r="UWY116" s="49"/>
      <c r="UWZ116" s="109"/>
      <c r="UXA116" s="52"/>
      <c r="UXB116" s="52"/>
      <c r="UXC116" s="55"/>
      <c r="UXD116" s="55"/>
      <c r="UXE116" s="55"/>
      <c r="UXF116" s="51"/>
      <c r="UXG116" s="51"/>
      <c r="UXH116" s="51"/>
      <c r="UXI116" s="56"/>
      <c r="UXJ116" s="57"/>
      <c r="UXK116" s="57"/>
      <c r="UXL116" s="58"/>
      <c r="UXM116" s="49"/>
      <c r="UXN116" s="50"/>
      <c r="UXO116" s="49"/>
      <c r="UXP116" s="109"/>
      <c r="UXQ116" s="52"/>
      <c r="UXR116" s="52"/>
      <c r="UXS116" s="55"/>
      <c r="UXT116" s="55"/>
      <c r="UXU116" s="55"/>
      <c r="UXV116" s="51"/>
      <c r="UXW116" s="51"/>
      <c r="UXX116" s="51"/>
      <c r="UXY116" s="56"/>
      <c r="UXZ116" s="57"/>
      <c r="UYA116" s="57"/>
      <c r="UYB116" s="58"/>
      <c r="UYC116" s="49"/>
      <c r="UYD116" s="50"/>
      <c r="UYE116" s="49"/>
      <c r="UYF116" s="109"/>
      <c r="UYG116" s="52"/>
      <c r="UYH116" s="52"/>
      <c r="UYI116" s="55"/>
      <c r="UYJ116" s="55"/>
      <c r="UYK116" s="55"/>
      <c r="UYL116" s="51"/>
      <c r="UYM116" s="51"/>
      <c r="UYN116" s="51"/>
      <c r="UYO116" s="56"/>
      <c r="UYP116" s="57"/>
      <c r="UYQ116" s="57"/>
      <c r="UYR116" s="58"/>
      <c r="UYS116" s="49"/>
      <c r="UYT116" s="50"/>
      <c r="UYU116" s="49"/>
      <c r="UYV116" s="109"/>
      <c r="UYW116" s="52"/>
      <c r="UYX116" s="52"/>
      <c r="UYY116" s="55"/>
      <c r="UYZ116" s="55"/>
      <c r="UZA116" s="55"/>
      <c r="UZB116" s="51"/>
      <c r="UZC116" s="51"/>
      <c r="UZD116" s="51"/>
      <c r="UZE116" s="56"/>
      <c r="UZF116" s="57"/>
      <c r="UZG116" s="57"/>
      <c r="UZH116" s="58"/>
      <c r="UZI116" s="49"/>
      <c r="UZJ116" s="50"/>
      <c r="UZK116" s="49"/>
      <c r="UZL116" s="109"/>
      <c r="UZM116" s="52"/>
      <c r="UZN116" s="52"/>
      <c r="UZO116" s="55"/>
      <c r="UZP116" s="55"/>
      <c r="UZQ116" s="55"/>
      <c r="UZR116" s="51"/>
      <c r="UZS116" s="51"/>
      <c r="UZT116" s="51"/>
      <c r="UZU116" s="56"/>
      <c r="UZV116" s="57"/>
      <c r="UZW116" s="57"/>
      <c r="UZX116" s="58"/>
      <c r="UZY116" s="49"/>
      <c r="UZZ116" s="50"/>
      <c r="VAA116" s="49"/>
      <c r="VAB116" s="109"/>
      <c r="VAC116" s="52"/>
      <c r="VAD116" s="52"/>
      <c r="VAE116" s="55"/>
      <c r="VAF116" s="55"/>
      <c r="VAG116" s="55"/>
      <c r="VAH116" s="51"/>
      <c r="VAI116" s="51"/>
      <c r="VAJ116" s="51"/>
      <c r="VAK116" s="56"/>
      <c r="VAL116" s="57"/>
      <c r="VAM116" s="57"/>
      <c r="VAN116" s="58"/>
      <c r="VAO116" s="49"/>
      <c r="VAP116" s="50"/>
      <c r="VAQ116" s="49"/>
      <c r="VAR116" s="109"/>
      <c r="VAS116" s="52"/>
      <c r="VAT116" s="52"/>
      <c r="VAU116" s="55"/>
      <c r="VAV116" s="55"/>
      <c r="VAW116" s="55"/>
      <c r="VAX116" s="51"/>
      <c r="VAY116" s="51"/>
      <c r="VAZ116" s="51"/>
      <c r="VBA116" s="56"/>
      <c r="VBB116" s="57"/>
      <c r="VBC116" s="57"/>
      <c r="VBD116" s="58"/>
      <c r="VBE116" s="49"/>
      <c r="VBF116" s="50"/>
      <c r="VBG116" s="49"/>
      <c r="VBH116" s="109"/>
      <c r="VBI116" s="52"/>
      <c r="VBJ116" s="52"/>
      <c r="VBK116" s="55"/>
      <c r="VBL116" s="55"/>
      <c r="VBM116" s="55"/>
      <c r="VBN116" s="51"/>
      <c r="VBO116" s="51"/>
      <c r="VBP116" s="51"/>
      <c r="VBQ116" s="56"/>
      <c r="VBR116" s="57"/>
      <c r="VBS116" s="57"/>
      <c r="VBT116" s="58"/>
      <c r="VBU116" s="49"/>
      <c r="VBV116" s="50"/>
      <c r="VBW116" s="49"/>
      <c r="VBX116" s="109"/>
      <c r="VBY116" s="52"/>
      <c r="VBZ116" s="52"/>
      <c r="VCA116" s="55"/>
      <c r="VCB116" s="55"/>
      <c r="VCC116" s="55"/>
      <c r="VCD116" s="51"/>
      <c r="VCE116" s="51"/>
      <c r="VCF116" s="51"/>
      <c r="VCG116" s="56"/>
      <c r="VCH116" s="57"/>
      <c r="VCI116" s="57"/>
      <c r="VCJ116" s="58"/>
      <c r="VCK116" s="49"/>
      <c r="VCL116" s="50"/>
      <c r="VCM116" s="49"/>
      <c r="VCN116" s="109"/>
      <c r="VCO116" s="52"/>
      <c r="VCP116" s="52"/>
      <c r="VCQ116" s="55"/>
      <c r="VCR116" s="55"/>
      <c r="VCS116" s="55"/>
      <c r="VCT116" s="51"/>
      <c r="VCU116" s="51"/>
      <c r="VCV116" s="51"/>
      <c r="VCW116" s="56"/>
      <c r="VCX116" s="57"/>
      <c r="VCY116" s="57"/>
      <c r="VCZ116" s="58"/>
      <c r="VDA116" s="49"/>
      <c r="VDB116" s="50"/>
      <c r="VDC116" s="49"/>
      <c r="VDD116" s="109"/>
      <c r="VDE116" s="52"/>
      <c r="VDF116" s="52"/>
      <c r="VDG116" s="55"/>
      <c r="VDH116" s="55"/>
      <c r="VDI116" s="55"/>
      <c r="VDJ116" s="51"/>
      <c r="VDK116" s="51"/>
      <c r="VDL116" s="51"/>
      <c r="VDM116" s="56"/>
      <c r="VDN116" s="57"/>
      <c r="VDO116" s="57"/>
      <c r="VDP116" s="58"/>
      <c r="VDQ116" s="49"/>
      <c r="VDR116" s="50"/>
      <c r="VDS116" s="49"/>
      <c r="VDT116" s="109"/>
      <c r="VDU116" s="52"/>
      <c r="VDV116" s="52"/>
      <c r="VDW116" s="55"/>
      <c r="VDX116" s="55"/>
      <c r="VDY116" s="55"/>
      <c r="VDZ116" s="51"/>
      <c r="VEA116" s="51"/>
      <c r="VEB116" s="51"/>
      <c r="VEC116" s="56"/>
      <c r="VED116" s="57"/>
      <c r="VEE116" s="57"/>
      <c r="VEF116" s="58"/>
      <c r="VEG116" s="49"/>
      <c r="VEH116" s="50"/>
      <c r="VEI116" s="49"/>
      <c r="VEJ116" s="109"/>
      <c r="VEK116" s="52"/>
      <c r="VEL116" s="52"/>
      <c r="VEM116" s="55"/>
      <c r="VEN116" s="55"/>
      <c r="VEO116" s="55"/>
      <c r="VEP116" s="51"/>
      <c r="VEQ116" s="51"/>
      <c r="VER116" s="51"/>
      <c r="VES116" s="56"/>
      <c r="VET116" s="57"/>
      <c r="VEU116" s="57"/>
      <c r="VEV116" s="58"/>
      <c r="VEW116" s="49"/>
      <c r="VEX116" s="50"/>
      <c r="VEY116" s="49"/>
      <c r="VEZ116" s="109"/>
      <c r="VFA116" s="52"/>
      <c r="VFB116" s="52"/>
      <c r="VFC116" s="55"/>
      <c r="VFD116" s="55"/>
      <c r="VFE116" s="55"/>
      <c r="VFF116" s="51"/>
      <c r="VFG116" s="51"/>
      <c r="VFH116" s="51"/>
      <c r="VFI116" s="56"/>
      <c r="VFJ116" s="57"/>
      <c r="VFK116" s="57"/>
      <c r="VFL116" s="58"/>
      <c r="VFM116" s="49"/>
      <c r="VFN116" s="50"/>
      <c r="VFO116" s="49"/>
      <c r="VFP116" s="109"/>
      <c r="VFQ116" s="52"/>
      <c r="VFR116" s="52"/>
      <c r="VFS116" s="55"/>
      <c r="VFT116" s="55"/>
      <c r="VFU116" s="55"/>
      <c r="VFV116" s="51"/>
      <c r="VFW116" s="51"/>
      <c r="VFX116" s="51"/>
      <c r="VFY116" s="56"/>
      <c r="VFZ116" s="57"/>
      <c r="VGA116" s="57"/>
      <c r="VGB116" s="58"/>
      <c r="VGC116" s="49"/>
      <c r="VGD116" s="50"/>
      <c r="VGE116" s="49"/>
      <c r="VGF116" s="109"/>
      <c r="VGG116" s="52"/>
      <c r="VGH116" s="52"/>
      <c r="VGI116" s="55"/>
      <c r="VGJ116" s="55"/>
      <c r="VGK116" s="55"/>
      <c r="VGL116" s="51"/>
      <c r="VGM116" s="51"/>
      <c r="VGN116" s="51"/>
      <c r="VGO116" s="56"/>
      <c r="VGP116" s="57"/>
      <c r="VGQ116" s="57"/>
      <c r="VGR116" s="58"/>
      <c r="VGS116" s="49"/>
      <c r="VGT116" s="50"/>
      <c r="VGU116" s="49"/>
      <c r="VGV116" s="109"/>
      <c r="VGW116" s="52"/>
      <c r="VGX116" s="52"/>
      <c r="VGY116" s="55"/>
      <c r="VGZ116" s="55"/>
      <c r="VHA116" s="55"/>
      <c r="VHB116" s="51"/>
      <c r="VHC116" s="51"/>
      <c r="VHD116" s="51"/>
      <c r="VHE116" s="56"/>
      <c r="VHF116" s="57"/>
      <c r="VHG116" s="57"/>
      <c r="VHH116" s="58"/>
      <c r="VHI116" s="49"/>
      <c r="VHJ116" s="50"/>
      <c r="VHK116" s="49"/>
      <c r="VHL116" s="109"/>
      <c r="VHM116" s="52"/>
      <c r="VHN116" s="52"/>
      <c r="VHO116" s="55"/>
      <c r="VHP116" s="55"/>
      <c r="VHQ116" s="55"/>
      <c r="VHR116" s="51"/>
      <c r="VHS116" s="51"/>
      <c r="VHT116" s="51"/>
      <c r="VHU116" s="56"/>
      <c r="VHV116" s="57"/>
      <c r="VHW116" s="57"/>
      <c r="VHX116" s="58"/>
      <c r="VHY116" s="49"/>
      <c r="VHZ116" s="50"/>
      <c r="VIA116" s="49"/>
      <c r="VIB116" s="109"/>
      <c r="VIC116" s="52"/>
      <c r="VID116" s="52"/>
      <c r="VIE116" s="55"/>
      <c r="VIF116" s="55"/>
      <c r="VIG116" s="55"/>
      <c r="VIH116" s="51"/>
      <c r="VII116" s="51"/>
      <c r="VIJ116" s="51"/>
      <c r="VIK116" s="56"/>
      <c r="VIL116" s="57"/>
      <c r="VIM116" s="57"/>
      <c r="VIN116" s="58"/>
      <c r="VIO116" s="49"/>
      <c r="VIP116" s="50"/>
      <c r="VIQ116" s="49"/>
      <c r="VIR116" s="109"/>
      <c r="VIS116" s="52"/>
      <c r="VIT116" s="52"/>
      <c r="VIU116" s="55"/>
      <c r="VIV116" s="55"/>
      <c r="VIW116" s="55"/>
      <c r="VIX116" s="51"/>
      <c r="VIY116" s="51"/>
      <c r="VIZ116" s="51"/>
      <c r="VJA116" s="56"/>
      <c r="VJB116" s="57"/>
      <c r="VJC116" s="57"/>
      <c r="VJD116" s="58"/>
      <c r="VJE116" s="49"/>
      <c r="VJF116" s="50"/>
      <c r="VJG116" s="49"/>
      <c r="VJH116" s="109"/>
      <c r="VJI116" s="52"/>
      <c r="VJJ116" s="52"/>
      <c r="VJK116" s="55"/>
      <c r="VJL116" s="55"/>
      <c r="VJM116" s="55"/>
      <c r="VJN116" s="51"/>
      <c r="VJO116" s="51"/>
      <c r="VJP116" s="51"/>
      <c r="VJQ116" s="56"/>
      <c r="VJR116" s="57"/>
      <c r="VJS116" s="57"/>
      <c r="VJT116" s="58"/>
      <c r="VJU116" s="49"/>
      <c r="VJV116" s="50"/>
      <c r="VJW116" s="49"/>
      <c r="VJX116" s="109"/>
      <c r="VJY116" s="52"/>
      <c r="VJZ116" s="52"/>
      <c r="VKA116" s="55"/>
      <c r="VKB116" s="55"/>
      <c r="VKC116" s="55"/>
      <c r="VKD116" s="51"/>
      <c r="VKE116" s="51"/>
      <c r="VKF116" s="51"/>
      <c r="VKG116" s="56"/>
      <c r="VKH116" s="57"/>
      <c r="VKI116" s="57"/>
      <c r="VKJ116" s="58"/>
      <c r="VKK116" s="49"/>
      <c r="VKL116" s="50"/>
      <c r="VKM116" s="49"/>
      <c r="VKN116" s="109"/>
      <c r="VKO116" s="52"/>
      <c r="VKP116" s="52"/>
      <c r="VKQ116" s="55"/>
      <c r="VKR116" s="55"/>
      <c r="VKS116" s="55"/>
      <c r="VKT116" s="51"/>
      <c r="VKU116" s="51"/>
      <c r="VKV116" s="51"/>
      <c r="VKW116" s="56"/>
      <c r="VKX116" s="57"/>
      <c r="VKY116" s="57"/>
      <c r="VKZ116" s="58"/>
      <c r="VLA116" s="49"/>
      <c r="VLB116" s="50"/>
      <c r="VLC116" s="49"/>
      <c r="VLD116" s="109"/>
      <c r="VLE116" s="52"/>
      <c r="VLF116" s="52"/>
      <c r="VLG116" s="55"/>
      <c r="VLH116" s="55"/>
      <c r="VLI116" s="55"/>
      <c r="VLJ116" s="51"/>
      <c r="VLK116" s="51"/>
      <c r="VLL116" s="51"/>
      <c r="VLM116" s="56"/>
      <c r="VLN116" s="57"/>
      <c r="VLO116" s="57"/>
      <c r="VLP116" s="58"/>
      <c r="VLQ116" s="49"/>
      <c r="VLR116" s="50"/>
      <c r="VLS116" s="49"/>
      <c r="VLT116" s="109"/>
      <c r="VLU116" s="52"/>
      <c r="VLV116" s="52"/>
      <c r="VLW116" s="55"/>
      <c r="VLX116" s="55"/>
      <c r="VLY116" s="55"/>
      <c r="VLZ116" s="51"/>
      <c r="VMA116" s="51"/>
      <c r="VMB116" s="51"/>
      <c r="VMC116" s="56"/>
      <c r="VMD116" s="57"/>
      <c r="VME116" s="57"/>
      <c r="VMF116" s="58"/>
      <c r="VMG116" s="49"/>
      <c r="VMH116" s="50"/>
      <c r="VMI116" s="49"/>
      <c r="VMJ116" s="109"/>
      <c r="VMK116" s="52"/>
      <c r="VML116" s="52"/>
      <c r="VMM116" s="55"/>
      <c r="VMN116" s="55"/>
      <c r="VMO116" s="55"/>
      <c r="VMP116" s="51"/>
      <c r="VMQ116" s="51"/>
      <c r="VMR116" s="51"/>
      <c r="VMS116" s="56"/>
      <c r="VMT116" s="57"/>
      <c r="VMU116" s="57"/>
      <c r="VMV116" s="58"/>
      <c r="VMW116" s="49"/>
      <c r="VMX116" s="50"/>
      <c r="VMY116" s="49"/>
      <c r="VMZ116" s="109"/>
      <c r="VNA116" s="52"/>
      <c r="VNB116" s="52"/>
      <c r="VNC116" s="55"/>
      <c r="VND116" s="55"/>
      <c r="VNE116" s="55"/>
      <c r="VNF116" s="51"/>
      <c r="VNG116" s="51"/>
      <c r="VNH116" s="51"/>
      <c r="VNI116" s="56"/>
      <c r="VNJ116" s="57"/>
      <c r="VNK116" s="57"/>
      <c r="VNL116" s="58"/>
      <c r="VNM116" s="49"/>
      <c r="VNN116" s="50"/>
      <c r="VNO116" s="49"/>
      <c r="VNP116" s="109"/>
      <c r="VNQ116" s="52"/>
      <c r="VNR116" s="52"/>
      <c r="VNS116" s="55"/>
      <c r="VNT116" s="55"/>
      <c r="VNU116" s="55"/>
      <c r="VNV116" s="51"/>
      <c r="VNW116" s="51"/>
      <c r="VNX116" s="51"/>
      <c r="VNY116" s="56"/>
      <c r="VNZ116" s="57"/>
      <c r="VOA116" s="57"/>
      <c r="VOB116" s="58"/>
      <c r="VOC116" s="49"/>
      <c r="VOD116" s="50"/>
      <c r="VOE116" s="49"/>
      <c r="VOF116" s="109"/>
      <c r="VOG116" s="52"/>
      <c r="VOH116" s="52"/>
      <c r="VOI116" s="55"/>
      <c r="VOJ116" s="55"/>
      <c r="VOK116" s="55"/>
      <c r="VOL116" s="51"/>
      <c r="VOM116" s="51"/>
      <c r="VON116" s="51"/>
      <c r="VOO116" s="56"/>
      <c r="VOP116" s="57"/>
      <c r="VOQ116" s="57"/>
      <c r="VOR116" s="58"/>
      <c r="VOS116" s="49"/>
      <c r="VOT116" s="50"/>
      <c r="VOU116" s="49"/>
      <c r="VOV116" s="109"/>
      <c r="VOW116" s="52"/>
      <c r="VOX116" s="52"/>
      <c r="VOY116" s="55"/>
      <c r="VOZ116" s="55"/>
      <c r="VPA116" s="55"/>
      <c r="VPB116" s="51"/>
      <c r="VPC116" s="51"/>
      <c r="VPD116" s="51"/>
      <c r="VPE116" s="56"/>
      <c r="VPF116" s="57"/>
      <c r="VPG116" s="57"/>
      <c r="VPH116" s="58"/>
      <c r="VPI116" s="49"/>
      <c r="VPJ116" s="50"/>
      <c r="VPK116" s="49"/>
      <c r="VPL116" s="109"/>
      <c r="VPM116" s="52"/>
      <c r="VPN116" s="52"/>
      <c r="VPO116" s="55"/>
      <c r="VPP116" s="55"/>
      <c r="VPQ116" s="55"/>
      <c r="VPR116" s="51"/>
      <c r="VPS116" s="51"/>
      <c r="VPT116" s="51"/>
      <c r="VPU116" s="56"/>
      <c r="VPV116" s="57"/>
      <c r="VPW116" s="57"/>
      <c r="VPX116" s="58"/>
      <c r="VPY116" s="49"/>
      <c r="VPZ116" s="50"/>
      <c r="VQA116" s="49"/>
      <c r="VQB116" s="109"/>
      <c r="VQC116" s="52"/>
      <c r="VQD116" s="52"/>
      <c r="VQE116" s="55"/>
      <c r="VQF116" s="55"/>
      <c r="VQG116" s="55"/>
      <c r="VQH116" s="51"/>
      <c r="VQI116" s="51"/>
      <c r="VQJ116" s="51"/>
      <c r="VQK116" s="56"/>
      <c r="VQL116" s="57"/>
      <c r="VQM116" s="57"/>
      <c r="VQN116" s="58"/>
      <c r="VQO116" s="49"/>
      <c r="VQP116" s="50"/>
      <c r="VQQ116" s="49"/>
      <c r="VQR116" s="109"/>
      <c r="VQS116" s="52"/>
      <c r="VQT116" s="52"/>
      <c r="VQU116" s="55"/>
      <c r="VQV116" s="55"/>
      <c r="VQW116" s="55"/>
      <c r="VQX116" s="51"/>
      <c r="VQY116" s="51"/>
      <c r="VQZ116" s="51"/>
      <c r="VRA116" s="56"/>
      <c r="VRB116" s="57"/>
      <c r="VRC116" s="57"/>
      <c r="VRD116" s="58"/>
      <c r="VRE116" s="49"/>
      <c r="VRF116" s="50"/>
      <c r="VRG116" s="49"/>
      <c r="VRH116" s="109"/>
      <c r="VRI116" s="52"/>
      <c r="VRJ116" s="52"/>
      <c r="VRK116" s="55"/>
      <c r="VRL116" s="55"/>
      <c r="VRM116" s="55"/>
      <c r="VRN116" s="51"/>
      <c r="VRO116" s="51"/>
      <c r="VRP116" s="51"/>
      <c r="VRQ116" s="56"/>
      <c r="VRR116" s="57"/>
      <c r="VRS116" s="57"/>
      <c r="VRT116" s="58"/>
      <c r="VRU116" s="49"/>
      <c r="VRV116" s="50"/>
      <c r="VRW116" s="49"/>
      <c r="VRX116" s="109"/>
      <c r="VRY116" s="52"/>
      <c r="VRZ116" s="52"/>
      <c r="VSA116" s="55"/>
      <c r="VSB116" s="55"/>
      <c r="VSC116" s="55"/>
      <c r="VSD116" s="51"/>
      <c r="VSE116" s="51"/>
      <c r="VSF116" s="51"/>
      <c r="VSG116" s="56"/>
      <c r="VSH116" s="57"/>
      <c r="VSI116" s="57"/>
      <c r="VSJ116" s="58"/>
      <c r="VSK116" s="49"/>
      <c r="VSL116" s="50"/>
      <c r="VSM116" s="49"/>
      <c r="VSN116" s="109"/>
      <c r="VSO116" s="52"/>
      <c r="VSP116" s="52"/>
      <c r="VSQ116" s="55"/>
      <c r="VSR116" s="55"/>
      <c r="VSS116" s="55"/>
      <c r="VST116" s="51"/>
      <c r="VSU116" s="51"/>
      <c r="VSV116" s="51"/>
      <c r="VSW116" s="56"/>
      <c r="VSX116" s="57"/>
      <c r="VSY116" s="57"/>
      <c r="VSZ116" s="58"/>
      <c r="VTA116" s="49"/>
      <c r="VTB116" s="50"/>
      <c r="VTC116" s="49"/>
      <c r="VTD116" s="109"/>
      <c r="VTE116" s="52"/>
      <c r="VTF116" s="52"/>
      <c r="VTG116" s="55"/>
      <c r="VTH116" s="55"/>
      <c r="VTI116" s="55"/>
      <c r="VTJ116" s="51"/>
      <c r="VTK116" s="51"/>
      <c r="VTL116" s="51"/>
      <c r="VTM116" s="56"/>
      <c r="VTN116" s="57"/>
      <c r="VTO116" s="57"/>
      <c r="VTP116" s="58"/>
      <c r="VTQ116" s="49"/>
      <c r="VTR116" s="50"/>
      <c r="VTS116" s="49"/>
      <c r="VTT116" s="109"/>
      <c r="VTU116" s="52"/>
      <c r="VTV116" s="52"/>
      <c r="VTW116" s="55"/>
      <c r="VTX116" s="55"/>
      <c r="VTY116" s="55"/>
      <c r="VTZ116" s="51"/>
      <c r="VUA116" s="51"/>
      <c r="VUB116" s="51"/>
      <c r="VUC116" s="56"/>
      <c r="VUD116" s="57"/>
      <c r="VUE116" s="57"/>
      <c r="VUF116" s="58"/>
      <c r="VUG116" s="49"/>
      <c r="VUH116" s="50"/>
      <c r="VUI116" s="49"/>
      <c r="VUJ116" s="109"/>
      <c r="VUK116" s="52"/>
      <c r="VUL116" s="52"/>
      <c r="VUM116" s="55"/>
      <c r="VUN116" s="55"/>
      <c r="VUO116" s="55"/>
      <c r="VUP116" s="51"/>
      <c r="VUQ116" s="51"/>
      <c r="VUR116" s="51"/>
      <c r="VUS116" s="56"/>
      <c r="VUT116" s="57"/>
      <c r="VUU116" s="57"/>
      <c r="VUV116" s="58"/>
      <c r="VUW116" s="49"/>
      <c r="VUX116" s="50"/>
      <c r="VUY116" s="49"/>
      <c r="VUZ116" s="109"/>
      <c r="VVA116" s="52"/>
      <c r="VVB116" s="52"/>
      <c r="VVC116" s="55"/>
      <c r="VVD116" s="55"/>
      <c r="VVE116" s="55"/>
      <c r="VVF116" s="51"/>
      <c r="VVG116" s="51"/>
      <c r="VVH116" s="51"/>
      <c r="VVI116" s="56"/>
      <c r="VVJ116" s="57"/>
      <c r="VVK116" s="57"/>
      <c r="VVL116" s="58"/>
      <c r="VVM116" s="49"/>
      <c r="VVN116" s="50"/>
      <c r="VVO116" s="49"/>
      <c r="VVP116" s="109"/>
      <c r="VVQ116" s="52"/>
      <c r="VVR116" s="52"/>
      <c r="VVS116" s="55"/>
      <c r="VVT116" s="55"/>
      <c r="VVU116" s="55"/>
      <c r="VVV116" s="51"/>
      <c r="VVW116" s="51"/>
      <c r="VVX116" s="51"/>
      <c r="VVY116" s="56"/>
      <c r="VVZ116" s="57"/>
      <c r="VWA116" s="57"/>
      <c r="VWB116" s="58"/>
      <c r="VWC116" s="49"/>
      <c r="VWD116" s="50"/>
      <c r="VWE116" s="49"/>
      <c r="VWF116" s="109"/>
      <c r="VWG116" s="52"/>
      <c r="VWH116" s="52"/>
      <c r="VWI116" s="55"/>
      <c r="VWJ116" s="55"/>
      <c r="VWK116" s="55"/>
      <c r="VWL116" s="51"/>
      <c r="VWM116" s="51"/>
      <c r="VWN116" s="51"/>
      <c r="VWO116" s="56"/>
      <c r="VWP116" s="57"/>
      <c r="VWQ116" s="57"/>
      <c r="VWR116" s="58"/>
      <c r="VWS116" s="49"/>
      <c r="VWT116" s="50"/>
      <c r="VWU116" s="49"/>
      <c r="VWV116" s="109"/>
      <c r="VWW116" s="52"/>
      <c r="VWX116" s="52"/>
      <c r="VWY116" s="55"/>
      <c r="VWZ116" s="55"/>
      <c r="VXA116" s="55"/>
      <c r="VXB116" s="51"/>
      <c r="VXC116" s="51"/>
      <c r="VXD116" s="51"/>
      <c r="VXE116" s="56"/>
      <c r="VXF116" s="57"/>
      <c r="VXG116" s="57"/>
      <c r="VXH116" s="58"/>
      <c r="VXI116" s="49"/>
      <c r="VXJ116" s="50"/>
      <c r="VXK116" s="49"/>
      <c r="VXL116" s="109"/>
      <c r="VXM116" s="52"/>
      <c r="VXN116" s="52"/>
      <c r="VXO116" s="55"/>
      <c r="VXP116" s="55"/>
      <c r="VXQ116" s="55"/>
      <c r="VXR116" s="51"/>
      <c r="VXS116" s="51"/>
      <c r="VXT116" s="51"/>
      <c r="VXU116" s="56"/>
      <c r="VXV116" s="57"/>
      <c r="VXW116" s="57"/>
      <c r="VXX116" s="58"/>
      <c r="VXY116" s="49"/>
      <c r="VXZ116" s="50"/>
      <c r="VYA116" s="49"/>
      <c r="VYB116" s="109"/>
      <c r="VYC116" s="52"/>
      <c r="VYD116" s="52"/>
      <c r="VYE116" s="55"/>
      <c r="VYF116" s="55"/>
      <c r="VYG116" s="55"/>
      <c r="VYH116" s="51"/>
      <c r="VYI116" s="51"/>
      <c r="VYJ116" s="51"/>
      <c r="VYK116" s="56"/>
      <c r="VYL116" s="57"/>
      <c r="VYM116" s="57"/>
      <c r="VYN116" s="58"/>
      <c r="VYO116" s="49"/>
      <c r="VYP116" s="50"/>
      <c r="VYQ116" s="49"/>
      <c r="VYR116" s="109"/>
      <c r="VYS116" s="52"/>
      <c r="VYT116" s="52"/>
      <c r="VYU116" s="55"/>
      <c r="VYV116" s="55"/>
      <c r="VYW116" s="55"/>
      <c r="VYX116" s="51"/>
      <c r="VYY116" s="51"/>
      <c r="VYZ116" s="51"/>
      <c r="VZA116" s="56"/>
      <c r="VZB116" s="57"/>
      <c r="VZC116" s="57"/>
      <c r="VZD116" s="58"/>
      <c r="VZE116" s="49"/>
      <c r="VZF116" s="50"/>
      <c r="VZG116" s="49"/>
      <c r="VZH116" s="109"/>
      <c r="VZI116" s="52"/>
      <c r="VZJ116" s="52"/>
      <c r="VZK116" s="55"/>
      <c r="VZL116" s="55"/>
      <c r="VZM116" s="55"/>
      <c r="VZN116" s="51"/>
      <c r="VZO116" s="51"/>
      <c r="VZP116" s="51"/>
      <c r="VZQ116" s="56"/>
      <c r="VZR116" s="57"/>
      <c r="VZS116" s="57"/>
      <c r="VZT116" s="58"/>
      <c r="VZU116" s="49"/>
      <c r="VZV116" s="50"/>
      <c r="VZW116" s="49"/>
      <c r="VZX116" s="109"/>
      <c r="VZY116" s="52"/>
      <c r="VZZ116" s="52"/>
      <c r="WAA116" s="55"/>
      <c r="WAB116" s="55"/>
      <c r="WAC116" s="55"/>
      <c r="WAD116" s="51"/>
      <c r="WAE116" s="51"/>
      <c r="WAF116" s="51"/>
      <c r="WAG116" s="56"/>
      <c r="WAH116" s="57"/>
      <c r="WAI116" s="57"/>
      <c r="WAJ116" s="58"/>
      <c r="WAK116" s="49"/>
      <c r="WAL116" s="50"/>
      <c r="WAM116" s="49"/>
      <c r="WAN116" s="109"/>
      <c r="WAO116" s="52"/>
      <c r="WAP116" s="52"/>
      <c r="WAQ116" s="55"/>
      <c r="WAR116" s="55"/>
      <c r="WAS116" s="55"/>
      <c r="WAT116" s="51"/>
      <c r="WAU116" s="51"/>
      <c r="WAV116" s="51"/>
      <c r="WAW116" s="56"/>
      <c r="WAX116" s="57"/>
      <c r="WAY116" s="57"/>
      <c r="WAZ116" s="58"/>
      <c r="WBA116" s="49"/>
      <c r="WBB116" s="50"/>
      <c r="WBC116" s="49"/>
      <c r="WBD116" s="109"/>
      <c r="WBE116" s="52"/>
      <c r="WBF116" s="52"/>
      <c r="WBG116" s="55"/>
      <c r="WBH116" s="55"/>
      <c r="WBI116" s="55"/>
      <c r="WBJ116" s="51"/>
      <c r="WBK116" s="51"/>
      <c r="WBL116" s="51"/>
      <c r="WBM116" s="56"/>
      <c r="WBN116" s="57"/>
      <c r="WBO116" s="57"/>
      <c r="WBP116" s="58"/>
      <c r="WBQ116" s="49"/>
      <c r="WBR116" s="50"/>
      <c r="WBS116" s="49"/>
      <c r="WBT116" s="109"/>
      <c r="WBU116" s="52"/>
      <c r="WBV116" s="52"/>
      <c r="WBW116" s="55"/>
      <c r="WBX116" s="55"/>
      <c r="WBY116" s="55"/>
      <c r="WBZ116" s="51"/>
      <c r="WCA116" s="51"/>
      <c r="WCB116" s="51"/>
      <c r="WCC116" s="56"/>
      <c r="WCD116" s="57"/>
      <c r="WCE116" s="57"/>
      <c r="WCF116" s="58"/>
      <c r="WCG116" s="49"/>
      <c r="WCH116" s="50"/>
      <c r="WCI116" s="49"/>
      <c r="WCJ116" s="109"/>
      <c r="WCK116" s="52"/>
      <c r="WCL116" s="52"/>
      <c r="WCM116" s="55"/>
      <c r="WCN116" s="55"/>
      <c r="WCO116" s="55"/>
      <c r="WCP116" s="51"/>
      <c r="WCQ116" s="51"/>
      <c r="WCR116" s="51"/>
      <c r="WCS116" s="56"/>
      <c r="WCT116" s="57"/>
      <c r="WCU116" s="57"/>
      <c r="WCV116" s="58"/>
      <c r="WCW116" s="49"/>
      <c r="WCX116" s="50"/>
      <c r="WCY116" s="49"/>
      <c r="WCZ116" s="109"/>
      <c r="WDA116" s="52"/>
      <c r="WDB116" s="52"/>
      <c r="WDC116" s="55"/>
      <c r="WDD116" s="55"/>
      <c r="WDE116" s="55"/>
      <c r="WDF116" s="51"/>
      <c r="WDG116" s="51"/>
      <c r="WDH116" s="51"/>
      <c r="WDI116" s="56"/>
      <c r="WDJ116" s="57"/>
      <c r="WDK116" s="57"/>
      <c r="WDL116" s="58"/>
      <c r="WDM116" s="49"/>
      <c r="WDN116" s="50"/>
      <c r="WDO116" s="49"/>
      <c r="WDP116" s="109"/>
      <c r="WDQ116" s="52"/>
      <c r="WDR116" s="52"/>
      <c r="WDS116" s="55"/>
      <c r="WDT116" s="55"/>
      <c r="WDU116" s="55"/>
      <c r="WDV116" s="51"/>
      <c r="WDW116" s="51"/>
      <c r="WDX116" s="51"/>
      <c r="WDY116" s="56"/>
      <c r="WDZ116" s="57"/>
      <c r="WEA116" s="57"/>
      <c r="WEB116" s="58"/>
      <c r="WEC116" s="49"/>
      <c r="WED116" s="50"/>
      <c r="WEE116" s="49"/>
      <c r="WEF116" s="109"/>
      <c r="WEG116" s="52"/>
      <c r="WEH116" s="52"/>
      <c r="WEI116" s="55"/>
      <c r="WEJ116" s="55"/>
      <c r="WEK116" s="55"/>
      <c r="WEL116" s="51"/>
      <c r="WEM116" s="51"/>
      <c r="WEN116" s="51"/>
      <c r="WEO116" s="56"/>
      <c r="WEP116" s="57"/>
      <c r="WEQ116" s="57"/>
      <c r="WER116" s="58"/>
      <c r="WES116" s="49"/>
      <c r="WET116" s="50"/>
      <c r="WEU116" s="49"/>
      <c r="WEV116" s="109"/>
      <c r="WEW116" s="52"/>
      <c r="WEX116" s="52"/>
      <c r="WEY116" s="55"/>
      <c r="WEZ116" s="55"/>
      <c r="WFA116" s="55"/>
      <c r="WFB116" s="51"/>
      <c r="WFC116" s="51"/>
      <c r="WFD116" s="51"/>
      <c r="WFE116" s="56"/>
      <c r="WFF116" s="57"/>
      <c r="WFG116" s="57"/>
      <c r="WFH116" s="58"/>
      <c r="WFI116" s="49"/>
      <c r="WFJ116" s="50"/>
      <c r="WFK116" s="49"/>
      <c r="WFL116" s="109"/>
      <c r="WFM116" s="52"/>
      <c r="WFN116" s="52"/>
      <c r="WFO116" s="55"/>
      <c r="WFP116" s="55"/>
      <c r="WFQ116" s="55"/>
      <c r="WFR116" s="51"/>
      <c r="WFS116" s="51"/>
      <c r="WFT116" s="51"/>
      <c r="WFU116" s="56"/>
      <c r="WFV116" s="57"/>
      <c r="WFW116" s="57"/>
      <c r="WFX116" s="58"/>
      <c r="WFY116" s="49"/>
      <c r="WFZ116" s="50"/>
      <c r="WGA116" s="49"/>
      <c r="WGB116" s="109"/>
      <c r="WGC116" s="52"/>
      <c r="WGD116" s="52"/>
      <c r="WGE116" s="55"/>
      <c r="WGF116" s="55"/>
      <c r="WGG116" s="55"/>
      <c r="WGH116" s="51"/>
      <c r="WGI116" s="51"/>
      <c r="WGJ116" s="51"/>
      <c r="WGK116" s="56"/>
      <c r="WGL116" s="57"/>
      <c r="WGM116" s="57"/>
      <c r="WGN116" s="58"/>
      <c r="WGO116" s="49"/>
      <c r="WGP116" s="50"/>
      <c r="WGQ116" s="49"/>
      <c r="WGR116" s="109"/>
      <c r="WGS116" s="52"/>
      <c r="WGT116" s="52"/>
      <c r="WGU116" s="55"/>
      <c r="WGV116" s="55"/>
      <c r="WGW116" s="55"/>
      <c r="WGX116" s="51"/>
      <c r="WGY116" s="51"/>
      <c r="WGZ116" s="51"/>
      <c r="WHA116" s="56"/>
      <c r="WHB116" s="57"/>
      <c r="WHC116" s="57"/>
      <c r="WHD116" s="58"/>
      <c r="WHE116" s="49"/>
      <c r="WHF116" s="50"/>
      <c r="WHG116" s="49"/>
      <c r="WHH116" s="109"/>
      <c r="WHI116" s="52"/>
      <c r="WHJ116" s="52"/>
      <c r="WHK116" s="55"/>
      <c r="WHL116" s="55"/>
      <c r="WHM116" s="55"/>
      <c r="WHN116" s="51"/>
      <c r="WHO116" s="51"/>
      <c r="WHP116" s="51"/>
      <c r="WHQ116" s="56"/>
      <c r="WHR116" s="57"/>
      <c r="WHS116" s="57"/>
      <c r="WHT116" s="58"/>
      <c r="WHU116" s="49"/>
      <c r="WHV116" s="50"/>
      <c r="WHW116" s="49"/>
      <c r="WHX116" s="109"/>
      <c r="WHY116" s="52"/>
      <c r="WHZ116" s="52"/>
      <c r="WIA116" s="55"/>
      <c r="WIB116" s="55"/>
      <c r="WIC116" s="55"/>
      <c r="WID116" s="51"/>
      <c r="WIE116" s="51"/>
      <c r="WIF116" s="51"/>
      <c r="WIG116" s="56"/>
      <c r="WIH116" s="57"/>
      <c r="WII116" s="57"/>
      <c r="WIJ116" s="58"/>
      <c r="WIK116" s="49"/>
      <c r="WIL116" s="50"/>
      <c r="WIM116" s="49"/>
      <c r="WIN116" s="109"/>
      <c r="WIO116" s="52"/>
      <c r="WIP116" s="52"/>
      <c r="WIQ116" s="55"/>
      <c r="WIR116" s="55"/>
      <c r="WIS116" s="55"/>
      <c r="WIT116" s="51"/>
      <c r="WIU116" s="51"/>
      <c r="WIV116" s="51"/>
      <c r="WIW116" s="56"/>
      <c r="WIX116" s="57"/>
      <c r="WIY116" s="57"/>
      <c r="WIZ116" s="58"/>
      <c r="WJA116" s="49"/>
      <c r="WJB116" s="50"/>
      <c r="WJC116" s="49"/>
      <c r="WJD116" s="109"/>
      <c r="WJE116" s="52"/>
      <c r="WJF116" s="52"/>
      <c r="WJG116" s="55"/>
      <c r="WJH116" s="55"/>
      <c r="WJI116" s="55"/>
      <c r="WJJ116" s="51"/>
      <c r="WJK116" s="51"/>
      <c r="WJL116" s="51"/>
      <c r="WJM116" s="56"/>
      <c r="WJN116" s="57"/>
      <c r="WJO116" s="57"/>
      <c r="WJP116" s="58"/>
      <c r="WJQ116" s="49"/>
      <c r="WJR116" s="50"/>
      <c r="WJS116" s="49"/>
      <c r="WJT116" s="109"/>
      <c r="WJU116" s="52"/>
      <c r="WJV116" s="52"/>
      <c r="WJW116" s="55"/>
      <c r="WJX116" s="55"/>
      <c r="WJY116" s="55"/>
      <c r="WJZ116" s="51"/>
      <c r="WKA116" s="51"/>
      <c r="WKB116" s="51"/>
      <c r="WKC116" s="56"/>
      <c r="WKD116" s="57"/>
      <c r="WKE116" s="57"/>
      <c r="WKF116" s="58"/>
      <c r="WKG116" s="49"/>
      <c r="WKH116" s="50"/>
      <c r="WKI116" s="49"/>
      <c r="WKJ116" s="109"/>
      <c r="WKK116" s="52"/>
      <c r="WKL116" s="52"/>
      <c r="WKM116" s="55"/>
      <c r="WKN116" s="55"/>
      <c r="WKO116" s="55"/>
      <c r="WKP116" s="51"/>
      <c r="WKQ116" s="51"/>
      <c r="WKR116" s="51"/>
      <c r="WKS116" s="56"/>
      <c r="WKT116" s="57"/>
      <c r="WKU116" s="57"/>
      <c r="WKV116" s="58"/>
      <c r="WKW116" s="49"/>
      <c r="WKX116" s="50"/>
      <c r="WKY116" s="49"/>
      <c r="WKZ116" s="109"/>
      <c r="WLA116" s="52"/>
      <c r="WLB116" s="52"/>
      <c r="WLC116" s="55"/>
      <c r="WLD116" s="55"/>
      <c r="WLE116" s="55"/>
      <c r="WLF116" s="51"/>
      <c r="WLG116" s="51"/>
      <c r="WLH116" s="51"/>
      <c r="WLI116" s="56"/>
      <c r="WLJ116" s="57"/>
      <c r="WLK116" s="57"/>
      <c r="WLL116" s="58"/>
      <c r="WLM116" s="49"/>
      <c r="WLN116" s="50"/>
      <c r="WLO116" s="49"/>
      <c r="WLP116" s="109"/>
      <c r="WLQ116" s="52"/>
      <c r="WLR116" s="52"/>
      <c r="WLS116" s="55"/>
      <c r="WLT116" s="55"/>
      <c r="WLU116" s="55"/>
      <c r="WLV116" s="51"/>
      <c r="WLW116" s="51"/>
      <c r="WLX116" s="51"/>
      <c r="WLY116" s="56"/>
      <c r="WLZ116" s="57"/>
      <c r="WMA116" s="57"/>
      <c r="WMB116" s="58"/>
      <c r="WMC116" s="49"/>
      <c r="WMD116" s="50"/>
      <c r="WME116" s="49"/>
      <c r="WMF116" s="109"/>
      <c r="WMG116" s="52"/>
      <c r="WMH116" s="52"/>
      <c r="WMI116" s="55"/>
      <c r="WMJ116" s="55"/>
      <c r="WMK116" s="55"/>
      <c r="WML116" s="51"/>
      <c r="WMM116" s="51"/>
      <c r="WMN116" s="51"/>
      <c r="WMO116" s="56"/>
      <c r="WMP116" s="57"/>
      <c r="WMQ116" s="57"/>
      <c r="WMR116" s="58"/>
      <c r="WMS116" s="49"/>
      <c r="WMT116" s="50"/>
      <c r="WMU116" s="49"/>
      <c r="WMV116" s="109"/>
      <c r="WMW116" s="52"/>
      <c r="WMX116" s="52"/>
      <c r="WMY116" s="55"/>
      <c r="WMZ116" s="55"/>
      <c r="WNA116" s="55"/>
      <c r="WNB116" s="51"/>
      <c r="WNC116" s="51"/>
      <c r="WND116" s="51"/>
      <c r="WNE116" s="56"/>
      <c r="WNF116" s="57"/>
      <c r="WNG116" s="57"/>
      <c r="WNH116" s="58"/>
      <c r="WNI116" s="49"/>
      <c r="WNJ116" s="50"/>
      <c r="WNK116" s="49"/>
      <c r="WNL116" s="109"/>
      <c r="WNM116" s="52"/>
      <c r="WNN116" s="52"/>
      <c r="WNO116" s="55"/>
      <c r="WNP116" s="55"/>
      <c r="WNQ116" s="55"/>
      <c r="WNR116" s="51"/>
      <c r="WNS116" s="51"/>
      <c r="WNT116" s="51"/>
      <c r="WNU116" s="56"/>
      <c r="WNV116" s="57"/>
      <c r="WNW116" s="57"/>
      <c r="WNX116" s="58"/>
      <c r="WNY116" s="49"/>
      <c r="WNZ116" s="50"/>
      <c r="WOA116" s="49"/>
      <c r="WOB116" s="109"/>
      <c r="WOC116" s="52"/>
      <c r="WOD116" s="52"/>
      <c r="WOE116" s="55"/>
      <c r="WOF116" s="55"/>
      <c r="WOG116" s="55"/>
      <c r="WOH116" s="51"/>
      <c r="WOI116" s="51"/>
      <c r="WOJ116" s="51"/>
      <c r="WOK116" s="56"/>
      <c r="WOL116" s="57"/>
      <c r="WOM116" s="57"/>
      <c r="WON116" s="58"/>
      <c r="WOO116" s="49"/>
      <c r="WOP116" s="50"/>
      <c r="WOQ116" s="49"/>
      <c r="WOR116" s="109"/>
      <c r="WOS116" s="52"/>
      <c r="WOT116" s="52"/>
      <c r="WOU116" s="55"/>
      <c r="WOV116" s="55"/>
      <c r="WOW116" s="55"/>
      <c r="WOX116" s="51"/>
      <c r="WOY116" s="51"/>
      <c r="WOZ116" s="51"/>
      <c r="WPA116" s="56"/>
      <c r="WPB116" s="57"/>
      <c r="WPC116" s="57"/>
      <c r="WPD116" s="58"/>
      <c r="WPE116" s="49"/>
      <c r="WPF116" s="50"/>
      <c r="WPG116" s="49"/>
      <c r="WPH116" s="109"/>
      <c r="WPI116" s="52"/>
      <c r="WPJ116" s="52"/>
      <c r="WPK116" s="55"/>
      <c r="WPL116" s="55"/>
      <c r="WPM116" s="55"/>
      <c r="WPN116" s="51"/>
      <c r="WPO116" s="51"/>
      <c r="WPP116" s="51"/>
      <c r="WPQ116" s="56"/>
      <c r="WPR116" s="57"/>
      <c r="WPS116" s="57"/>
      <c r="WPT116" s="58"/>
      <c r="WPU116" s="49"/>
      <c r="WPV116" s="50"/>
      <c r="WPW116" s="49"/>
      <c r="WPX116" s="109"/>
      <c r="WPY116" s="52"/>
      <c r="WPZ116" s="52"/>
      <c r="WQA116" s="55"/>
      <c r="WQB116" s="55"/>
      <c r="WQC116" s="55"/>
      <c r="WQD116" s="51"/>
      <c r="WQE116" s="51"/>
      <c r="WQF116" s="51"/>
      <c r="WQG116" s="56"/>
      <c r="WQH116" s="57"/>
      <c r="WQI116" s="57"/>
      <c r="WQJ116" s="58"/>
      <c r="WQK116" s="49"/>
      <c r="WQL116" s="50"/>
      <c r="WQM116" s="49"/>
      <c r="WQN116" s="109"/>
      <c r="WQO116" s="52"/>
      <c r="WQP116" s="52"/>
      <c r="WQQ116" s="55"/>
      <c r="WQR116" s="55"/>
      <c r="WQS116" s="55"/>
      <c r="WQT116" s="51"/>
      <c r="WQU116" s="51"/>
      <c r="WQV116" s="51"/>
      <c r="WQW116" s="56"/>
      <c r="WQX116" s="57"/>
      <c r="WQY116" s="57"/>
      <c r="WQZ116" s="58"/>
      <c r="WRA116" s="49"/>
      <c r="WRB116" s="50"/>
      <c r="WRC116" s="49"/>
      <c r="WRD116" s="109"/>
      <c r="WRE116" s="52"/>
      <c r="WRF116" s="52"/>
      <c r="WRG116" s="55"/>
      <c r="WRH116" s="55"/>
      <c r="WRI116" s="55"/>
      <c r="WRJ116" s="51"/>
      <c r="WRK116" s="51"/>
      <c r="WRL116" s="51"/>
      <c r="WRM116" s="56"/>
      <c r="WRN116" s="57"/>
      <c r="WRO116" s="57"/>
      <c r="WRP116" s="58"/>
      <c r="WRQ116" s="49"/>
      <c r="WRR116" s="50"/>
      <c r="WRS116" s="49"/>
      <c r="WRT116" s="109"/>
      <c r="WRU116" s="52"/>
      <c r="WRV116" s="52"/>
      <c r="WRW116" s="55"/>
      <c r="WRX116" s="55"/>
      <c r="WRY116" s="55"/>
      <c r="WRZ116" s="51"/>
      <c r="WSA116" s="51"/>
      <c r="WSB116" s="51"/>
      <c r="WSC116" s="56"/>
      <c r="WSD116" s="57"/>
      <c r="WSE116" s="57"/>
      <c r="WSF116" s="58"/>
      <c r="WSG116" s="49"/>
      <c r="WSH116" s="50"/>
      <c r="WSI116" s="49"/>
      <c r="WSJ116" s="109"/>
      <c r="WSK116" s="52"/>
      <c r="WSL116" s="52"/>
      <c r="WSM116" s="55"/>
      <c r="WSN116" s="55"/>
      <c r="WSO116" s="55"/>
      <c r="WSP116" s="51"/>
      <c r="WSQ116" s="51"/>
      <c r="WSR116" s="51"/>
      <c r="WSS116" s="56"/>
      <c r="WST116" s="57"/>
      <c r="WSU116" s="57"/>
      <c r="WSV116" s="58"/>
      <c r="WSW116" s="49"/>
      <c r="WSX116" s="50"/>
      <c r="WSY116" s="49"/>
      <c r="WSZ116" s="109"/>
      <c r="WTA116" s="52"/>
      <c r="WTB116" s="52"/>
      <c r="WTC116" s="55"/>
      <c r="WTD116" s="55"/>
      <c r="WTE116" s="55"/>
      <c r="WTF116" s="51"/>
      <c r="WTG116" s="51"/>
      <c r="WTH116" s="51"/>
      <c r="WTI116" s="56"/>
      <c r="WTJ116" s="57"/>
      <c r="WTK116" s="57"/>
      <c r="WTL116" s="58"/>
      <c r="WTM116" s="49"/>
      <c r="WTN116" s="50"/>
      <c r="WTO116" s="49"/>
      <c r="WTP116" s="109"/>
      <c r="WTQ116" s="52"/>
      <c r="WTR116" s="52"/>
      <c r="WTS116" s="55"/>
      <c r="WTT116" s="55"/>
      <c r="WTU116" s="55"/>
      <c r="WTV116" s="51"/>
      <c r="WTW116" s="51"/>
      <c r="WTX116" s="51"/>
      <c r="WTY116" s="56"/>
      <c r="WTZ116" s="57"/>
      <c r="WUA116" s="57"/>
      <c r="WUB116" s="58"/>
      <c r="WUC116" s="49"/>
      <c r="WUD116" s="50"/>
      <c r="WUE116" s="49"/>
      <c r="WUF116" s="109"/>
      <c r="WUG116" s="52"/>
      <c r="WUH116" s="52"/>
      <c r="WUI116" s="55"/>
      <c r="WUJ116" s="55"/>
      <c r="WUK116" s="55"/>
      <c r="WUL116" s="51"/>
      <c r="WUM116" s="51"/>
      <c r="WUN116" s="51"/>
      <c r="WUO116" s="56"/>
      <c r="WUP116" s="57"/>
      <c r="WUQ116" s="57"/>
      <c r="WUR116" s="58"/>
      <c r="WUS116" s="49"/>
      <c r="WUT116" s="50"/>
      <c r="WUU116" s="49"/>
      <c r="WUV116" s="109"/>
      <c r="WUW116" s="52"/>
      <c r="WUX116" s="52"/>
      <c r="WUY116" s="55"/>
      <c r="WUZ116" s="55"/>
      <c r="WVA116" s="55"/>
      <c r="WVB116" s="51"/>
      <c r="WVC116" s="51"/>
      <c r="WVD116" s="51"/>
      <c r="WVE116" s="56"/>
      <c r="WVF116" s="57"/>
      <c r="WVG116" s="57"/>
      <c r="WVH116" s="58"/>
      <c r="WVI116" s="49"/>
      <c r="WVJ116" s="50"/>
      <c r="WVK116" s="49"/>
      <c r="WVL116" s="109"/>
      <c r="WVM116" s="52"/>
      <c r="WVN116" s="52"/>
      <c r="WVO116" s="55"/>
      <c r="WVP116" s="55"/>
      <c r="WVQ116" s="55"/>
      <c r="WVR116" s="51"/>
      <c r="WVS116" s="51"/>
      <c r="WVT116" s="51"/>
      <c r="WVU116" s="56"/>
      <c r="WVV116" s="57"/>
      <c r="WVW116" s="57"/>
      <c r="WVX116" s="58"/>
      <c r="WVY116" s="49"/>
      <c r="WVZ116" s="50"/>
      <c r="WWA116" s="49"/>
      <c r="WWB116" s="109"/>
      <c r="WWC116" s="52"/>
      <c r="WWD116" s="52"/>
      <c r="WWE116" s="55"/>
      <c r="WWF116" s="55"/>
      <c r="WWG116" s="55"/>
      <c r="WWH116" s="51"/>
      <c r="WWI116" s="51"/>
      <c r="WWJ116" s="51"/>
      <c r="WWK116" s="56"/>
      <c r="WWL116" s="57"/>
      <c r="WWM116" s="57"/>
      <c r="WWN116" s="58"/>
      <c r="WWO116" s="49"/>
      <c r="WWP116" s="50"/>
      <c r="WWQ116" s="49"/>
      <c r="WWR116" s="109"/>
      <c r="WWS116" s="52"/>
      <c r="WWT116" s="52"/>
      <c r="WWU116" s="55"/>
      <c r="WWV116" s="55"/>
      <c r="WWW116" s="55"/>
      <c r="WWX116" s="51"/>
      <c r="WWY116" s="51"/>
      <c r="WWZ116" s="51"/>
      <c r="WXA116" s="56"/>
      <c r="WXB116" s="57"/>
      <c r="WXC116" s="57"/>
      <c r="WXD116" s="58"/>
      <c r="WXE116" s="49"/>
      <c r="WXF116" s="50"/>
      <c r="WXG116" s="49"/>
      <c r="WXH116" s="109"/>
      <c r="WXI116" s="52"/>
      <c r="WXJ116" s="52"/>
      <c r="WXK116" s="55"/>
      <c r="WXL116" s="55"/>
      <c r="WXM116" s="55"/>
      <c r="WXN116" s="51"/>
      <c r="WXO116" s="51"/>
      <c r="WXP116" s="51"/>
      <c r="WXQ116" s="56"/>
      <c r="WXR116" s="57"/>
      <c r="WXS116" s="57"/>
      <c r="WXT116" s="58"/>
      <c r="WXU116" s="49"/>
      <c r="WXV116" s="50"/>
      <c r="WXW116" s="49"/>
      <c r="WXX116" s="109"/>
      <c r="WXY116" s="52"/>
      <c r="WXZ116" s="52"/>
      <c r="WYA116" s="55"/>
      <c r="WYB116" s="55"/>
      <c r="WYC116" s="55"/>
      <c r="WYD116" s="51"/>
      <c r="WYE116" s="51"/>
      <c r="WYF116" s="51"/>
      <c r="WYG116" s="56"/>
      <c r="WYH116" s="57"/>
      <c r="WYI116" s="57"/>
      <c r="WYJ116" s="58"/>
      <c r="WYK116" s="49"/>
      <c r="WYL116" s="50"/>
      <c r="WYM116" s="49"/>
      <c r="WYN116" s="109"/>
      <c r="WYO116" s="52"/>
      <c r="WYP116" s="52"/>
      <c r="WYQ116" s="55"/>
      <c r="WYR116" s="55"/>
      <c r="WYS116" s="55"/>
      <c r="WYT116" s="51"/>
      <c r="WYU116" s="51"/>
      <c r="WYV116" s="51"/>
      <c r="WYW116" s="56"/>
      <c r="WYX116" s="57"/>
      <c r="WYY116" s="57"/>
      <c r="WYZ116" s="58"/>
      <c r="WZA116" s="49"/>
      <c r="WZB116" s="50"/>
      <c r="WZC116" s="49"/>
      <c r="WZD116" s="109"/>
      <c r="WZE116" s="52"/>
      <c r="WZF116" s="52"/>
      <c r="WZG116" s="55"/>
      <c r="WZH116" s="55"/>
      <c r="WZI116" s="55"/>
      <c r="WZJ116" s="51"/>
      <c r="WZK116" s="51"/>
      <c r="WZL116" s="51"/>
      <c r="WZM116" s="56"/>
      <c r="WZN116" s="57"/>
      <c r="WZO116" s="57"/>
      <c r="WZP116" s="58"/>
      <c r="WZQ116" s="49"/>
      <c r="WZR116" s="50"/>
      <c r="WZS116" s="49"/>
      <c r="WZT116" s="109"/>
      <c r="WZU116" s="52"/>
      <c r="WZV116" s="52"/>
      <c r="WZW116" s="55"/>
      <c r="WZX116" s="55"/>
      <c r="WZY116" s="55"/>
      <c r="WZZ116" s="51"/>
      <c r="XAA116" s="51"/>
      <c r="XAB116" s="51"/>
      <c r="XAC116" s="56"/>
      <c r="XAD116" s="57"/>
      <c r="XAE116" s="57"/>
      <c r="XAF116" s="58"/>
      <c r="XAG116" s="49"/>
      <c r="XAH116" s="50"/>
      <c r="XAI116" s="49"/>
      <c r="XAJ116" s="109"/>
      <c r="XAK116" s="52"/>
      <c r="XAL116" s="52"/>
      <c r="XAM116" s="55"/>
      <c r="XAN116" s="55"/>
      <c r="XAO116" s="55"/>
      <c r="XAP116" s="51"/>
      <c r="XAQ116" s="51"/>
      <c r="XAR116" s="51"/>
      <c r="XAS116" s="56"/>
      <c r="XAT116" s="57"/>
      <c r="XAU116" s="57"/>
      <c r="XAV116" s="58"/>
      <c r="XAW116" s="49"/>
      <c r="XAX116" s="50"/>
      <c r="XAY116" s="49"/>
      <c r="XAZ116" s="109"/>
      <c r="XBA116" s="52"/>
      <c r="XBB116" s="52"/>
      <c r="XBC116" s="55"/>
      <c r="XBD116" s="55"/>
      <c r="XBE116" s="55"/>
      <c r="XBF116" s="51"/>
      <c r="XBG116" s="51"/>
      <c r="XBH116" s="51"/>
      <c r="XBI116" s="56"/>
      <c r="XBJ116" s="57"/>
      <c r="XBK116" s="57"/>
      <c r="XBL116" s="58"/>
      <c r="XBM116" s="49"/>
      <c r="XBN116" s="50"/>
      <c r="XBO116" s="49"/>
      <c r="XBP116" s="109"/>
      <c r="XBQ116" s="52"/>
      <c r="XBR116" s="52"/>
      <c r="XBS116" s="55"/>
      <c r="XBT116" s="55"/>
      <c r="XBU116" s="55"/>
      <c r="XBV116" s="51"/>
      <c r="XBW116" s="51"/>
      <c r="XBX116" s="51"/>
      <c r="XBY116" s="56"/>
      <c r="XBZ116" s="57"/>
      <c r="XCA116" s="57"/>
      <c r="XCB116" s="58"/>
      <c r="XCC116" s="49"/>
      <c r="XCD116" s="50"/>
      <c r="XCE116" s="49"/>
      <c r="XCF116" s="109"/>
      <c r="XCG116" s="52"/>
      <c r="XCH116" s="52"/>
      <c r="XCI116" s="55"/>
      <c r="XCJ116" s="55"/>
      <c r="XCK116" s="55"/>
      <c r="XCL116" s="51"/>
      <c r="XCM116" s="51"/>
      <c r="XCN116" s="51"/>
      <c r="XCO116" s="56"/>
      <c r="XCP116" s="57"/>
      <c r="XCQ116" s="57"/>
      <c r="XCR116" s="58"/>
      <c r="XCS116" s="49"/>
      <c r="XCT116" s="50"/>
      <c r="XCU116" s="49"/>
      <c r="XCV116" s="109"/>
      <c r="XCW116" s="52"/>
      <c r="XCX116" s="52"/>
      <c r="XCY116" s="55"/>
      <c r="XCZ116" s="55"/>
      <c r="XDA116" s="55"/>
      <c r="XDB116" s="51"/>
      <c r="XDC116" s="51"/>
      <c r="XDD116" s="51"/>
      <c r="XDE116" s="56"/>
      <c r="XDF116" s="57"/>
      <c r="XDG116" s="57"/>
      <c r="XDH116" s="58"/>
      <c r="XDI116" s="49"/>
      <c r="XDJ116" s="50"/>
      <c r="XDK116" s="49"/>
      <c r="XDL116" s="109"/>
      <c r="XDM116" s="52"/>
      <c r="XDN116" s="52"/>
      <c r="XDO116" s="55"/>
      <c r="XDP116" s="55"/>
      <c r="XDQ116" s="55"/>
      <c r="XDR116" s="51"/>
      <c r="XDS116" s="51"/>
      <c r="XDT116" s="51"/>
      <c r="XDU116" s="56"/>
      <c r="XDV116" s="57"/>
      <c r="XDW116" s="57"/>
      <c r="XDX116" s="58"/>
      <c r="XDY116" s="49"/>
      <c r="XDZ116" s="50"/>
      <c r="XEA116" s="49"/>
      <c r="XEB116" s="109"/>
      <c r="XEC116" s="52"/>
      <c r="XED116" s="52"/>
      <c r="XEE116" s="55"/>
      <c r="XEF116" s="55"/>
      <c r="XEG116" s="55"/>
      <c r="XEH116" s="51"/>
      <c r="XEI116" s="51"/>
      <c r="XEJ116" s="51"/>
      <c r="XEK116" s="56"/>
      <c r="XEL116" s="57"/>
      <c r="XEM116" s="57"/>
      <c r="XEN116" s="58"/>
      <c r="XEO116" s="49"/>
      <c r="XEP116" s="50"/>
      <c r="XEQ116" s="49"/>
      <c r="XER116" s="109"/>
      <c r="XES116" s="52"/>
      <c r="XET116" s="52"/>
      <c r="XEU116" s="55"/>
      <c r="XEV116" s="55"/>
      <c r="XEW116" s="55"/>
      <c r="XEX116" s="51"/>
      <c r="XEY116" s="51"/>
      <c r="XEZ116" s="51"/>
      <c r="XFA116" s="56"/>
      <c r="XFB116" s="57"/>
      <c r="XFC116" s="57"/>
      <c r="XFD116" s="58"/>
    </row>
    <row r="117" spans="1:16384" s="60" customFormat="1" x14ac:dyDescent="0.25">
      <c r="A117" s="49">
        <f t="shared" si="1"/>
        <v>8</v>
      </c>
      <c r="B117" s="50"/>
      <c r="C117" s="49"/>
      <c r="D117" s="109"/>
      <c r="E117" s="52"/>
      <c r="F117" s="52"/>
      <c r="G117" s="55"/>
      <c r="H117" s="55"/>
      <c r="I117" s="55"/>
      <c r="J117" s="51"/>
      <c r="K117" s="51"/>
      <c r="L117" s="51"/>
      <c r="M117" s="51"/>
      <c r="N117" s="57"/>
      <c r="O117" s="57"/>
      <c r="P117" s="58"/>
      <c r="Q117" s="49"/>
      <c r="R117" s="50"/>
      <c r="S117" s="49"/>
      <c r="T117" s="109"/>
      <c r="U117" s="52"/>
      <c r="V117" s="52"/>
      <c r="W117" s="55"/>
      <c r="X117" s="55"/>
      <c r="Y117" s="55"/>
      <c r="Z117" s="51"/>
      <c r="AA117" s="51"/>
      <c r="AB117" s="51"/>
      <c r="AC117" s="56"/>
      <c r="AD117" s="57"/>
      <c r="AE117" s="57"/>
      <c r="AF117" s="58"/>
      <c r="AG117" s="49"/>
      <c r="AH117" s="50"/>
      <c r="AI117" s="49"/>
      <c r="AJ117" s="109"/>
      <c r="AK117" s="52"/>
      <c r="AL117" s="52"/>
      <c r="AM117" s="55"/>
      <c r="AN117" s="55"/>
      <c r="AO117" s="55"/>
      <c r="AP117" s="51"/>
      <c r="AQ117" s="51"/>
      <c r="AR117" s="51"/>
      <c r="AS117" s="56"/>
      <c r="AT117" s="57"/>
      <c r="AU117" s="57"/>
      <c r="AV117" s="58"/>
      <c r="AW117" s="49"/>
      <c r="AX117" s="50"/>
      <c r="AY117" s="49"/>
      <c r="AZ117" s="109"/>
      <c r="BA117" s="52"/>
      <c r="BB117" s="52"/>
      <c r="BC117" s="55"/>
      <c r="BD117" s="55"/>
      <c r="BE117" s="55"/>
      <c r="BF117" s="51"/>
      <c r="BG117" s="51"/>
      <c r="BH117" s="51"/>
      <c r="BI117" s="56"/>
      <c r="BJ117" s="57"/>
      <c r="BK117" s="57"/>
      <c r="BL117" s="58"/>
      <c r="BM117" s="49"/>
      <c r="BN117" s="50"/>
      <c r="BO117" s="49"/>
      <c r="BP117" s="109"/>
      <c r="BQ117" s="52"/>
      <c r="BR117" s="52"/>
      <c r="BS117" s="55"/>
      <c r="BT117" s="55"/>
      <c r="BU117" s="55"/>
      <c r="BV117" s="51"/>
      <c r="BW117" s="51"/>
      <c r="BX117" s="51"/>
      <c r="BY117" s="56"/>
      <c r="BZ117" s="57"/>
      <c r="CA117" s="57"/>
      <c r="CB117" s="58"/>
      <c r="CC117" s="49"/>
      <c r="CD117" s="50"/>
      <c r="CE117" s="49"/>
      <c r="CF117" s="109"/>
      <c r="CG117" s="52"/>
      <c r="CH117" s="52"/>
      <c r="CI117" s="55"/>
      <c r="CJ117" s="55"/>
      <c r="CK117" s="55"/>
      <c r="CL117" s="51"/>
      <c r="CM117" s="51"/>
      <c r="CN117" s="51"/>
      <c r="CO117" s="56"/>
      <c r="CP117" s="57"/>
      <c r="CQ117" s="57"/>
      <c r="CR117" s="58"/>
      <c r="CS117" s="49"/>
      <c r="CT117" s="50"/>
      <c r="CU117" s="49"/>
      <c r="CV117" s="109"/>
      <c r="CW117" s="52"/>
      <c r="CX117" s="52"/>
      <c r="CY117" s="55"/>
      <c r="CZ117" s="55"/>
      <c r="DA117" s="55"/>
      <c r="DB117" s="51"/>
      <c r="DC117" s="51"/>
      <c r="DD117" s="51"/>
      <c r="DE117" s="56"/>
      <c r="DF117" s="57"/>
      <c r="DG117" s="57"/>
      <c r="DH117" s="58"/>
      <c r="DI117" s="49"/>
      <c r="DJ117" s="50"/>
      <c r="DK117" s="49"/>
      <c r="DL117" s="109"/>
      <c r="DM117" s="52"/>
      <c r="DN117" s="52"/>
      <c r="DO117" s="55"/>
      <c r="DP117" s="55"/>
      <c r="DQ117" s="55"/>
      <c r="DR117" s="51"/>
      <c r="DS117" s="51"/>
      <c r="DT117" s="51"/>
      <c r="DU117" s="56"/>
      <c r="DV117" s="57"/>
      <c r="DW117" s="57"/>
      <c r="DX117" s="58"/>
      <c r="DY117" s="49"/>
      <c r="DZ117" s="50"/>
      <c r="EA117" s="49"/>
      <c r="EB117" s="109"/>
      <c r="EC117" s="52"/>
      <c r="ED117" s="52"/>
      <c r="EE117" s="55"/>
      <c r="EF117" s="55"/>
      <c r="EG117" s="55"/>
      <c r="EH117" s="51"/>
      <c r="EI117" s="51"/>
      <c r="EJ117" s="51"/>
      <c r="EK117" s="56"/>
      <c r="EL117" s="57"/>
      <c r="EM117" s="57"/>
      <c r="EN117" s="58"/>
      <c r="EO117" s="49"/>
      <c r="EP117" s="50"/>
      <c r="EQ117" s="49"/>
      <c r="ER117" s="109"/>
      <c r="ES117" s="52"/>
      <c r="ET117" s="52"/>
      <c r="EU117" s="55"/>
      <c r="EV117" s="55"/>
      <c r="EW117" s="55"/>
      <c r="EX117" s="51"/>
      <c r="EY117" s="51"/>
      <c r="EZ117" s="51"/>
      <c r="FA117" s="56"/>
      <c r="FB117" s="57"/>
      <c r="FC117" s="57"/>
      <c r="FD117" s="58"/>
      <c r="FE117" s="49"/>
      <c r="FF117" s="50"/>
      <c r="FG117" s="49"/>
      <c r="FH117" s="109"/>
      <c r="FI117" s="52"/>
      <c r="FJ117" s="52"/>
      <c r="FK117" s="55"/>
      <c r="FL117" s="55"/>
      <c r="FM117" s="55"/>
      <c r="FN117" s="51"/>
      <c r="FO117" s="51"/>
      <c r="FP117" s="51"/>
      <c r="FQ117" s="56"/>
      <c r="FR117" s="57"/>
      <c r="FS117" s="57"/>
      <c r="FT117" s="58"/>
      <c r="FU117" s="49"/>
      <c r="FV117" s="50"/>
      <c r="FW117" s="49"/>
      <c r="FX117" s="109"/>
      <c r="FY117" s="52"/>
      <c r="FZ117" s="52"/>
      <c r="GA117" s="55"/>
      <c r="GB117" s="55"/>
      <c r="GC117" s="55"/>
      <c r="GD117" s="51"/>
      <c r="GE117" s="51"/>
      <c r="GF117" s="51"/>
      <c r="GG117" s="56"/>
      <c r="GH117" s="57"/>
      <c r="GI117" s="57"/>
      <c r="GJ117" s="58"/>
      <c r="GK117" s="49"/>
      <c r="GL117" s="50"/>
      <c r="GM117" s="49"/>
      <c r="GN117" s="109"/>
      <c r="GO117" s="52"/>
      <c r="GP117" s="52"/>
      <c r="GQ117" s="55"/>
      <c r="GR117" s="55"/>
      <c r="GS117" s="55"/>
      <c r="GT117" s="51"/>
      <c r="GU117" s="51"/>
      <c r="GV117" s="51"/>
      <c r="GW117" s="56"/>
      <c r="GX117" s="57"/>
      <c r="GY117" s="57"/>
      <c r="GZ117" s="58"/>
      <c r="HA117" s="49"/>
      <c r="HB117" s="50"/>
      <c r="HC117" s="49"/>
      <c r="HD117" s="109"/>
      <c r="HE117" s="52"/>
      <c r="HF117" s="52"/>
      <c r="HG117" s="55"/>
      <c r="HH117" s="55"/>
      <c r="HI117" s="55"/>
      <c r="HJ117" s="51"/>
      <c r="HK117" s="51"/>
      <c r="HL117" s="51"/>
      <c r="HM117" s="56"/>
      <c r="HN117" s="57"/>
      <c r="HO117" s="57"/>
      <c r="HP117" s="58"/>
      <c r="HQ117" s="49"/>
      <c r="HR117" s="50"/>
      <c r="HS117" s="49"/>
      <c r="HT117" s="109"/>
      <c r="HU117" s="52"/>
      <c r="HV117" s="52"/>
      <c r="HW117" s="55"/>
      <c r="HX117" s="55"/>
      <c r="HY117" s="55"/>
      <c r="HZ117" s="51"/>
      <c r="IA117" s="51"/>
      <c r="IB117" s="51"/>
      <c r="IC117" s="56"/>
      <c r="ID117" s="57"/>
      <c r="IE117" s="57"/>
      <c r="IF117" s="58"/>
      <c r="IG117" s="49"/>
      <c r="IH117" s="50"/>
      <c r="II117" s="49"/>
      <c r="IJ117" s="109"/>
      <c r="IK117" s="52"/>
      <c r="IL117" s="52"/>
      <c r="IM117" s="55"/>
      <c r="IN117" s="55"/>
      <c r="IO117" s="55"/>
      <c r="IP117" s="51"/>
      <c r="IQ117" s="51"/>
      <c r="IR117" s="51"/>
      <c r="IS117" s="56"/>
      <c r="IT117" s="57"/>
      <c r="IU117" s="57"/>
      <c r="IV117" s="58"/>
      <c r="IW117" s="49"/>
      <c r="IX117" s="50"/>
      <c r="IY117" s="49"/>
      <c r="IZ117" s="109"/>
      <c r="JA117" s="52"/>
      <c r="JB117" s="52"/>
      <c r="JC117" s="55"/>
      <c r="JD117" s="55"/>
      <c r="JE117" s="55"/>
      <c r="JF117" s="51"/>
      <c r="JG117" s="51"/>
      <c r="JH117" s="51"/>
      <c r="JI117" s="56"/>
      <c r="JJ117" s="57"/>
      <c r="JK117" s="57"/>
      <c r="JL117" s="58"/>
      <c r="JM117" s="49"/>
      <c r="JN117" s="50"/>
      <c r="JO117" s="49"/>
      <c r="JP117" s="109"/>
      <c r="JQ117" s="52"/>
      <c r="JR117" s="52"/>
      <c r="JS117" s="55"/>
      <c r="JT117" s="55"/>
      <c r="JU117" s="55"/>
      <c r="JV117" s="51"/>
      <c r="JW117" s="51"/>
      <c r="JX117" s="51"/>
      <c r="JY117" s="56"/>
      <c r="JZ117" s="57"/>
      <c r="KA117" s="57"/>
      <c r="KB117" s="58"/>
      <c r="KC117" s="49"/>
      <c r="KD117" s="50"/>
      <c r="KE117" s="49"/>
      <c r="KF117" s="109"/>
      <c r="KG117" s="52"/>
      <c r="KH117" s="52"/>
      <c r="KI117" s="55"/>
      <c r="KJ117" s="55"/>
      <c r="KK117" s="55"/>
      <c r="KL117" s="51"/>
      <c r="KM117" s="51"/>
      <c r="KN117" s="51"/>
      <c r="KO117" s="56"/>
      <c r="KP117" s="57"/>
      <c r="KQ117" s="57"/>
      <c r="KR117" s="58"/>
      <c r="KS117" s="49"/>
      <c r="KT117" s="50"/>
      <c r="KU117" s="49"/>
      <c r="KV117" s="109"/>
      <c r="KW117" s="52"/>
      <c r="KX117" s="52"/>
      <c r="KY117" s="55"/>
      <c r="KZ117" s="55"/>
      <c r="LA117" s="55"/>
      <c r="LB117" s="51"/>
      <c r="LC117" s="51"/>
      <c r="LD117" s="51"/>
      <c r="LE117" s="56"/>
      <c r="LF117" s="57"/>
      <c r="LG117" s="57"/>
      <c r="LH117" s="58"/>
      <c r="LI117" s="49"/>
      <c r="LJ117" s="50"/>
      <c r="LK117" s="49"/>
      <c r="LL117" s="109"/>
      <c r="LM117" s="52"/>
      <c r="LN117" s="52"/>
      <c r="LO117" s="55"/>
      <c r="LP117" s="55"/>
      <c r="LQ117" s="55"/>
      <c r="LR117" s="51"/>
      <c r="LS117" s="51"/>
      <c r="LT117" s="51"/>
      <c r="LU117" s="56"/>
      <c r="LV117" s="57"/>
      <c r="LW117" s="57"/>
      <c r="LX117" s="58"/>
      <c r="LY117" s="49"/>
      <c r="LZ117" s="50"/>
      <c r="MA117" s="49"/>
      <c r="MB117" s="109"/>
      <c r="MC117" s="52"/>
      <c r="MD117" s="52"/>
      <c r="ME117" s="55"/>
      <c r="MF117" s="55"/>
      <c r="MG117" s="55"/>
      <c r="MH117" s="51"/>
      <c r="MI117" s="51"/>
      <c r="MJ117" s="51"/>
      <c r="MK117" s="56"/>
      <c r="ML117" s="57"/>
      <c r="MM117" s="57"/>
      <c r="MN117" s="58"/>
      <c r="MO117" s="49"/>
      <c r="MP117" s="50"/>
      <c r="MQ117" s="49"/>
      <c r="MR117" s="109"/>
      <c r="MS117" s="52"/>
      <c r="MT117" s="52"/>
      <c r="MU117" s="55"/>
      <c r="MV117" s="55"/>
      <c r="MW117" s="55"/>
      <c r="MX117" s="51"/>
      <c r="MY117" s="51"/>
      <c r="MZ117" s="51"/>
      <c r="NA117" s="56"/>
      <c r="NB117" s="57"/>
      <c r="NC117" s="57"/>
      <c r="ND117" s="58"/>
      <c r="NE117" s="49"/>
      <c r="NF117" s="50"/>
      <c r="NG117" s="49"/>
      <c r="NH117" s="109"/>
      <c r="NI117" s="52"/>
      <c r="NJ117" s="52"/>
      <c r="NK117" s="55"/>
      <c r="NL117" s="55"/>
      <c r="NM117" s="55"/>
      <c r="NN117" s="51"/>
      <c r="NO117" s="51"/>
      <c r="NP117" s="51"/>
      <c r="NQ117" s="56"/>
      <c r="NR117" s="57"/>
      <c r="NS117" s="57"/>
      <c r="NT117" s="58"/>
      <c r="NU117" s="49"/>
      <c r="NV117" s="50"/>
      <c r="NW117" s="49"/>
      <c r="NX117" s="109"/>
      <c r="NY117" s="52"/>
      <c r="NZ117" s="52"/>
      <c r="OA117" s="55"/>
      <c r="OB117" s="55"/>
      <c r="OC117" s="55"/>
      <c r="OD117" s="51"/>
      <c r="OE117" s="51"/>
      <c r="OF117" s="51"/>
      <c r="OG117" s="56"/>
      <c r="OH117" s="57"/>
      <c r="OI117" s="57"/>
      <c r="OJ117" s="58"/>
      <c r="OK117" s="49"/>
      <c r="OL117" s="50"/>
      <c r="OM117" s="49"/>
      <c r="ON117" s="109"/>
      <c r="OO117" s="52"/>
      <c r="OP117" s="52"/>
      <c r="OQ117" s="55"/>
      <c r="OR117" s="55"/>
      <c r="OS117" s="55"/>
      <c r="OT117" s="51"/>
      <c r="OU117" s="51"/>
      <c r="OV117" s="51"/>
      <c r="OW117" s="56"/>
      <c r="OX117" s="57"/>
      <c r="OY117" s="57"/>
      <c r="OZ117" s="58"/>
      <c r="PA117" s="49"/>
      <c r="PB117" s="50"/>
      <c r="PC117" s="49"/>
      <c r="PD117" s="109"/>
      <c r="PE117" s="52"/>
      <c r="PF117" s="52"/>
      <c r="PG117" s="55"/>
      <c r="PH117" s="55"/>
      <c r="PI117" s="55"/>
      <c r="PJ117" s="51"/>
      <c r="PK117" s="51"/>
      <c r="PL117" s="51"/>
      <c r="PM117" s="56"/>
      <c r="PN117" s="57"/>
      <c r="PO117" s="57"/>
      <c r="PP117" s="58"/>
      <c r="PQ117" s="49"/>
      <c r="PR117" s="50"/>
      <c r="PS117" s="49"/>
      <c r="PT117" s="109"/>
      <c r="PU117" s="52"/>
      <c r="PV117" s="52"/>
      <c r="PW117" s="55"/>
      <c r="PX117" s="55"/>
      <c r="PY117" s="55"/>
      <c r="PZ117" s="51"/>
      <c r="QA117" s="51"/>
      <c r="QB117" s="51"/>
      <c r="QC117" s="56"/>
      <c r="QD117" s="57"/>
      <c r="QE117" s="57"/>
      <c r="QF117" s="58"/>
      <c r="QG117" s="49"/>
      <c r="QH117" s="50"/>
      <c r="QI117" s="49"/>
      <c r="QJ117" s="109"/>
      <c r="QK117" s="52"/>
      <c r="QL117" s="52"/>
      <c r="QM117" s="55"/>
      <c r="QN117" s="55"/>
      <c r="QO117" s="55"/>
      <c r="QP117" s="51"/>
      <c r="QQ117" s="51"/>
      <c r="QR117" s="51"/>
      <c r="QS117" s="56"/>
      <c r="QT117" s="57"/>
      <c r="QU117" s="57"/>
      <c r="QV117" s="58"/>
      <c r="QW117" s="49"/>
      <c r="QX117" s="50"/>
      <c r="QY117" s="49"/>
      <c r="QZ117" s="109"/>
      <c r="RA117" s="52"/>
      <c r="RB117" s="52"/>
      <c r="RC117" s="55"/>
      <c r="RD117" s="55"/>
      <c r="RE117" s="55"/>
      <c r="RF117" s="51"/>
      <c r="RG117" s="51"/>
      <c r="RH117" s="51"/>
      <c r="RI117" s="56"/>
      <c r="RJ117" s="57"/>
      <c r="RK117" s="57"/>
      <c r="RL117" s="58"/>
      <c r="RM117" s="49"/>
      <c r="RN117" s="50"/>
      <c r="RO117" s="49"/>
      <c r="RP117" s="109"/>
      <c r="RQ117" s="52"/>
      <c r="RR117" s="52"/>
      <c r="RS117" s="55"/>
      <c r="RT117" s="55"/>
      <c r="RU117" s="55"/>
      <c r="RV117" s="51"/>
      <c r="RW117" s="51"/>
      <c r="RX117" s="51"/>
      <c r="RY117" s="56"/>
      <c r="RZ117" s="57"/>
      <c r="SA117" s="57"/>
      <c r="SB117" s="58"/>
      <c r="SC117" s="49"/>
      <c r="SD117" s="50"/>
      <c r="SE117" s="49"/>
      <c r="SF117" s="109"/>
      <c r="SG117" s="52"/>
      <c r="SH117" s="52"/>
      <c r="SI117" s="55"/>
      <c r="SJ117" s="55"/>
      <c r="SK117" s="55"/>
      <c r="SL117" s="51"/>
      <c r="SM117" s="51"/>
      <c r="SN117" s="51"/>
      <c r="SO117" s="56"/>
      <c r="SP117" s="57"/>
      <c r="SQ117" s="57"/>
      <c r="SR117" s="58"/>
      <c r="SS117" s="49"/>
      <c r="ST117" s="50"/>
      <c r="SU117" s="49"/>
      <c r="SV117" s="109"/>
      <c r="SW117" s="52"/>
      <c r="SX117" s="52"/>
      <c r="SY117" s="55"/>
      <c r="SZ117" s="55"/>
      <c r="TA117" s="55"/>
      <c r="TB117" s="51"/>
      <c r="TC117" s="51"/>
      <c r="TD117" s="51"/>
      <c r="TE117" s="56"/>
      <c r="TF117" s="57"/>
      <c r="TG117" s="57"/>
      <c r="TH117" s="58"/>
      <c r="TI117" s="49"/>
      <c r="TJ117" s="50"/>
      <c r="TK117" s="49"/>
      <c r="TL117" s="109"/>
      <c r="TM117" s="52"/>
      <c r="TN117" s="52"/>
      <c r="TO117" s="55"/>
      <c r="TP117" s="55"/>
      <c r="TQ117" s="55"/>
      <c r="TR117" s="51"/>
      <c r="TS117" s="51"/>
      <c r="TT117" s="51"/>
      <c r="TU117" s="56"/>
      <c r="TV117" s="57"/>
      <c r="TW117" s="57"/>
      <c r="TX117" s="58"/>
      <c r="TY117" s="49"/>
      <c r="TZ117" s="50"/>
      <c r="UA117" s="49"/>
      <c r="UB117" s="109"/>
      <c r="UC117" s="52"/>
      <c r="UD117" s="52"/>
      <c r="UE117" s="55"/>
      <c r="UF117" s="55"/>
      <c r="UG117" s="55"/>
      <c r="UH117" s="51"/>
      <c r="UI117" s="51"/>
      <c r="UJ117" s="51"/>
      <c r="UK117" s="56"/>
      <c r="UL117" s="57"/>
      <c r="UM117" s="57"/>
      <c r="UN117" s="58"/>
      <c r="UO117" s="49"/>
      <c r="UP117" s="50"/>
      <c r="UQ117" s="49"/>
      <c r="UR117" s="109"/>
      <c r="US117" s="52"/>
      <c r="UT117" s="52"/>
      <c r="UU117" s="55"/>
      <c r="UV117" s="55"/>
      <c r="UW117" s="55"/>
      <c r="UX117" s="51"/>
      <c r="UY117" s="51"/>
      <c r="UZ117" s="51"/>
      <c r="VA117" s="56"/>
      <c r="VB117" s="57"/>
      <c r="VC117" s="57"/>
      <c r="VD117" s="58"/>
      <c r="VE117" s="49"/>
      <c r="VF117" s="50"/>
      <c r="VG117" s="49"/>
      <c r="VH117" s="109"/>
      <c r="VI117" s="52"/>
      <c r="VJ117" s="52"/>
      <c r="VK117" s="55"/>
      <c r="VL117" s="55"/>
      <c r="VM117" s="55"/>
      <c r="VN117" s="51"/>
      <c r="VO117" s="51"/>
      <c r="VP117" s="51"/>
      <c r="VQ117" s="56"/>
      <c r="VR117" s="57"/>
      <c r="VS117" s="57"/>
      <c r="VT117" s="58"/>
      <c r="VU117" s="49"/>
      <c r="VV117" s="50"/>
      <c r="VW117" s="49"/>
      <c r="VX117" s="109"/>
      <c r="VY117" s="52"/>
      <c r="VZ117" s="52"/>
      <c r="WA117" s="55"/>
      <c r="WB117" s="55"/>
      <c r="WC117" s="55"/>
      <c r="WD117" s="51"/>
      <c r="WE117" s="51"/>
      <c r="WF117" s="51"/>
      <c r="WG117" s="56"/>
      <c r="WH117" s="57"/>
      <c r="WI117" s="57"/>
      <c r="WJ117" s="58"/>
      <c r="WK117" s="49"/>
      <c r="WL117" s="50"/>
      <c r="WM117" s="49"/>
      <c r="WN117" s="109"/>
      <c r="WO117" s="52"/>
      <c r="WP117" s="52"/>
      <c r="WQ117" s="55"/>
      <c r="WR117" s="55"/>
      <c r="WS117" s="55"/>
      <c r="WT117" s="51"/>
      <c r="WU117" s="51"/>
      <c r="WV117" s="51"/>
      <c r="WW117" s="56"/>
      <c r="WX117" s="57"/>
      <c r="WY117" s="57"/>
      <c r="WZ117" s="58"/>
      <c r="XA117" s="49"/>
      <c r="XB117" s="50"/>
      <c r="XC117" s="49"/>
      <c r="XD117" s="109"/>
      <c r="XE117" s="52"/>
      <c r="XF117" s="52"/>
      <c r="XG117" s="55"/>
      <c r="XH117" s="55"/>
      <c r="XI117" s="55"/>
      <c r="XJ117" s="51"/>
      <c r="XK117" s="51"/>
      <c r="XL117" s="51"/>
      <c r="XM117" s="56"/>
      <c r="XN117" s="57"/>
      <c r="XO117" s="57"/>
      <c r="XP117" s="58"/>
      <c r="XQ117" s="49"/>
      <c r="XR117" s="50"/>
      <c r="XS117" s="49"/>
      <c r="XT117" s="109"/>
      <c r="XU117" s="52"/>
      <c r="XV117" s="52"/>
      <c r="XW117" s="55"/>
      <c r="XX117" s="55"/>
      <c r="XY117" s="55"/>
      <c r="XZ117" s="51"/>
      <c r="YA117" s="51"/>
      <c r="YB117" s="51"/>
      <c r="YC117" s="56"/>
      <c r="YD117" s="57"/>
      <c r="YE117" s="57"/>
      <c r="YF117" s="58"/>
      <c r="YG117" s="49"/>
      <c r="YH117" s="50"/>
      <c r="YI117" s="49"/>
      <c r="YJ117" s="109"/>
      <c r="YK117" s="52"/>
      <c r="YL117" s="52"/>
      <c r="YM117" s="55"/>
      <c r="YN117" s="55"/>
      <c r="YO117" s="55"/>
      <c r="YP117" s="51"/>
      <c r="YQ117" s="51"/>
      <c r="YR117" s="51"/>
      <c r="YS117" s="56"/>
      <c r="YT117" s="57"/>
      <c r="YU117" s="57"/>
      <c r="YV117" s="58"/>
      <c r="YW117" s="49"/>
      <c r="YX117" s="50"/>
      <c r="YY117" s="49"/>
      <c r="YZ117" s="109"/>
      <c r="ZA117" s="52"/>
      <c r="ZB117" s="52"/>
      <c r="ZC117" s="55"/>
      <c r="ZD117" s="55"/>
      <c r="ZE117" s="55"/>
      <c r="ZF117" s="51"/>
      <c r="ZG117" s="51"/>
      <c r="ZH117" s="51"/>
      <c r="ZI117" s="56"/>
      <c r="ZJ117" s="57"/>
      <c r="ZK117" s="57"/>
      <c r="ZL117" s="58"/>
      <c r="ZM117" s="49"/>
      <c r="ZN117" s="50"/>
      <c r="ZO117" s="49"/>
      <c r="ZP117" s="109"/>
      <c r="ZQ117" s="52"/>
      <c r="ZR117" s="52"/>
      <c r="ZS117" s="55"/>
      <c r="ZT117" s="55"/>
      <c r="ZU117" s="55"/>
      <c r="ZV117" s="51"/>
      <c r="ZW117" s="51"/>
      <c r="ZX117" s="51"/>
      <c r="ZY117" s="56"/>
      <c r="ZZ117" s="57"/>
      <c r="AAA117" s="57"/>
      <c r="AAB117" s="58"/>
      <c r="AAC117" s="49"/>
      <c r="AAD117" s="50"/>
      <c r="AAE117" s="49"/>
      <c r="AAF117" s="109"/>
      <c r="AAG117" s="52"/>
      <c r="AAH117" s="52"/>
      <c r="AAI117" s="55"/>
      <c r="AAJ117" s="55"/>
      <c r="AAK117" s="55"/>
      <c r="AAL117" s="51"/>
      <c r="AAM117" s="51"/>
      <c r="AAN117" s="51"/>
      <c r="AAO117" s="56"/>
      <c r="AAP117" s="57"/>
      <c r="AAQ117" s="57"/>
      <c r="AAR117" s="58"/>
      <c r="AAS117" s="49"/>
      <c r="AAT117" s="50"/>
      <c r="AAU117" s="49"/>
      <c r="AAV117" s="109"/>
      <c r="AAW117" s="52"/>
      <c r="AAX117" s="52"/>
      <c r="AAY117" s="55"/>
      <c r="AAZ117" s="55"/>
      <c r="ABA117" s="55"/>
      <c r="ABB117" s="51"/>
      <c r="ABC117" s="51"/>
      <c r="ABD117" s="51"/>
      <c r="ABE117" s="56"/>
      <c r="ABF117" s="57"/>
      <c r="ABG117" s="57"/>
      <c r="ABH117" s="58"/>
      <c r="ABI117" s="49"/>
      <c r="ABJ117" s="50"/>
      <c r="ABK117" s="49"/>
      <c r="ABL117" s="109"/>
      <c r="ABM117" s="52"/>
      <c r="ABN117" s="52"/>
      <c r="ABO117" s="55"/>
      <c r="ABP117" s="55"/>
      <c r="ABQ117" s="55"/>
      <c r="ABR117" s="51"/>
      <c r="ABS117" s="51"/>
      <c r="ABT117" s="51"/>
      <c r="ABU117" s="56"/>
      <c r="ABV117" s="57"/>
      <c r="ABW117" s="57"/>
      <c r="ABX117" s="58"/>
      <c r="ABY117" s="49"/>
      <c r="ABZ117" s="50"/>
      <c r="ACA117" s="49"/>
      <c r="ACB117" s="109"/>
      <c r="ACC117" s="52"/>
      <c r="ACD117" s="52"/>
      <c r="ACE117" s="55"/>
      <c r="ACF117" s="55"/>
      <c r="ACG117" s="55"/>
      <c r="ACH117" s="51"/>
      <c r="ACI117" s="51"/>
      <c r="ACJ117" s="51"/>
      <c r="ACK117" s="56"/>
      <c r="ACL117" s="57"/>
      <c r="ACM117" s="57"/>
      <c r="ACN117" s="58"/>
      <c r="ACO117" s="49"/>
      <c r="ACP117" s="50"/>
      <c r="ACQ117" s="49"/>
      <c r="ACR117" s="109"/>
      <c r="ACS117" s="52"/>
      <c r="ACT117" s="52"/>
      <c r="ACU117" s="55"/>
      <c r="ACV117" s="55"/>
      <c r="ACW117" s="55"/>
      <c r="ACX117" s="51"/>
      <c r="ACY117" s="51"/>
      <c r="ACZ117" s="51"/>
      <c r="ADA117" s="56"/>
      <c r="ADB117" s="57"/>
      <c r="ADC117" s="57"/>
      <c r="ADD117" s="58"/>
      <c r="ADE117" s="49"/>
      <c r="ADF117" s="50"/>
      <c r="ADG117" s="49"/>
      <c r="ADH117" s="109"/>
      <c r="ADI117" s="52"/>
      <c r="ADJ117" s="52"/>
      <c r="ADK117" s="55"/>
      <c r="ADL117" s="55"/>
      <c r="ADM117" s="55"/>
      <c r="ADN117" s="51"/>
      <c r="ADO117" s="51"/>
      <c r="ADP117" s="51"/>
      <c r="ADQ117" s="56"/>
      <c r="ADR117" s="57"/>
      <c r="ADS117" s="57"/>
      <c r="ADT117" s="58"/>
      <c r="ADU117" s="49"/>
      <c r="ADV117" s="50"/>
      <c r="ADW117" s="49"/>
      <c r="ADX117" s="109"/>
      <c r="ADY117" s="52"/>
      <c r="ADZ117" s="52"/>
      <c r="AEA117" s="55"/>
      <c r="AEB117" s="55"/>
      <c r="AEC117" s="55"/>
      <c r="AED117" s="51"/>
      <c r="AEE117" s="51"/>
      <c r="AEF117" s="51"/>
      <c r="AEG117" s="56"/>
      <c r="AEH117" s="57"/>
      <c r="AEI117" s="57"/>
      <c r="AEJ117" s="58"/>
      <c r="AEK117" s="49"/>
      <c r="AEL117" s="50"/>
      <c r="AEM117" s="49"/>
      <c r="AEN117" s="109"/>
      <c r="AEO117" s="52"/>
      <c r="AEP117" s="52"/>
      <c r="AEQ117" s="55"/>
      <c r="AER117" s="55"/>
      <c r="AES117" s="55"/>
      <c r="AET117" s="51"/>
      <c r="AEU117" s="51"/>
      <c r="AEV117" s="51"/>
      <c r="AEW117" s="56"/>
      <c r="AEX117" s="57"/>
      <c r="AEY117" s="57"/>
      <c r="AEZ117" s="58"/>
      <c r="AFA117" s="49"/>
      <c r="AFB117" s="50"/>
      <c r="AFC117" s="49"/>
      <c r="AFD117" s="109"/>
      <c r="AFE117" s="52"/>
      <c r="AFF117" s="52"/>
      <c r="AFG117" s="55"/>
      <c r="AFH117" s="55"/>
      <c r="AFI117" s="55"/>
      <c r="AFJ117" s="51"/>
      <c r="AFK117" s="51"/>
      <c r="AFL117" s="51"/>
      <c r="AFM117" s="56"/>
      <c r="AFN117" s="57"/>
      <c r="AFO117" s="57"/>
      <c r="AFP117" s="58"/>
      <c r="AFQ117" s="49"/>
      <c r="AFR117" s="50"/>
      <c r="AFS117" s="49"/>
      <c r="AFT117" s="109"/>
      <c r="AFU117" s="52"/>
      <c r="AFV117" s="52"/>
      <c r="AFW117" s="55"/>
      <c r="AFX117" s="55"/>
      <c r="AFY117" s="55"/>
      <c r="AFZ117" s="51"/>
      <c r="AGA117" s="51"/>
      <c r="AGB117" s="51"/>
      <c r="AGC117" s="56"/>
      <c r="AGD117" s="57"/>
      <c r="AGE117" s="57"/>
      <c r="AGF117" s="58"/>
      <c r="AGG117" s="49"/>
      <c r="AGH117" s="50"/>
      <c r="AGI117" s="49"/>
      <c r="AGJ117" s="109"/>
      <c r="AGK117" s="52"/>
      <c r="AGL117" s="52"/>
      <c r="AGM117" s="55"/>
      <c r="AGN117" s="55"/>
      <c r="AGO117" s="55"/>
      <c r="AGP117" s="51"/>
      <c r="AGQ117" s="51"/>
      <c r="AGR117" s="51"/>
      <c r="AGS117" s="56"/>
      <c r="AGT117" s="57"/>
      <c r="AGU117" s="57"/>
      <c r="AGV117" s="58"/>
      <c r="AGW117" s="49"/>
      <c r="AGX117" s="50"/>
      <c r="AGY117" s="49"/>
      <c r="AGZ117" s="109"/>
      <c r="AHA117" s="52"/>
      <c r="AHB117" s="52"/>
      <c r="AHC117" s="55"/>
      <c r="AHD117" s="55"/>
      <c r="AHE117" s="55"/>
      <c r="AHF117" s="51"/>
      <c r="AHG117" s="51"/>
      <c r="AHH117" s="51"/>
      <c r="AHI117" s="56"/>
      <c r="AHJ117" s="57"/>
      <c r="AHK117" s="57"/>
      <c r="AHL117" s="58"/>
      <c r="AHM117" s="49"/>
      <c r="AHN117" s="50"/>
      <c r="AHO117" s="49"/>
      <c r="AHP117" s="109"/>
      <c r="AHQ117" s="52"/>
      <c r="AHR117" s="52"/>
      <c r="AHS117" s="55"/>
      <c r="AHT117" s="55"/>
      <c r="AHU117" s="55"/>
      <c r="AHV117" s="51"/>
      <c r="AHW117" s="51"/>
      <c r="AHX117" s="51"/>
      <c r="AHY117" s="56"/>
      <c r="AHZ117" s="57"/>
      <c r="AIA117" s="57"/>
      <c r="AIB117" s="58"/>
      <c r="AIC117" s="49"/>
      <c r="AID117" s="50"/>
      <c r="AIE117" s="49"/>
      <c r="AIF117" s="109"/>
      <c r="AIG117" s="52"/>
      <c r="AIH117" s="52"/>
      <c r="AII117" s="55"/>
      <c r="AIJ117" s="55"/>
      <c r="AIK117" s="55"/>
      <c r="AIL117" s="51"/>
      <c r="AIM117" s="51"/>
      <c r="AIN117" s="51"/>
      <c r="AIO117" s="56"/>
      <c r="AIP117" s="57"/>
      <c r="AIQ117" s="57"/>
      <c r="AIR117" s="58"/>
      <c r="AIS117" s="49"/>
      <c r="AIT117" s="50"/>
      <c r="AIU117" s="49"/>
      <c r="AIV117" s="109"/>
      <c r="AIW117" s="52"/>
      <c r="AIX117" s="52"/>
      <c r="AIY117" s="55"/>
      <c r="AIZ117" s="55"/>
      <c r="AJA117" s="55"/>
      <c r="AJB117" s="51"/>
      <c r="AJC117" s="51"/>
      <c r="AJD117" s="51"/>
      <c r="AJE117" s="56"/>
      <c r="AJF117" s="57"/>
      <c r="AJG117" s="57"/>
      <c r="AJH117" s="58"/>
      <c r="AJI117" s="49"/>
      <c r="AJJ117" s="50"/>
      <c r="AJK117" s="49"/>
      <c r="AJL117" s="109"/>
      <c r="AJM117" s="52"/>
      <c r="AJN117" s="52"/>
      <c r="AJO117" s="55"/>
      <c r="AJP117" s="55"/>
      <c r="AJQ117" s="55"/>
      <c r="AJR117" s="51"/>
      <c r="AJS117" s="51"/>
      <c r="AJT117" s="51"/>
      <c r="AJU117" s="56"/>
      <c r="AJV117" s="57"/>
      <c r="AJW117" s="57"/>
      <c r="AJX117" s="58"/>
      <c r="AJY117" s="49"/>
      <c r="AJZ117" s="50"/>
      <c r="AKA117" s="49"/>
      <c r="AKB117" s="109"/>
      <c r="AKC117" s="52"/>
      <c r="AKD117" s="52"/>
      <c r="AKE117" s="55"/>
      <c r="AKF117" s="55"/>
      <c r="AKG117" s="55"/>
      <c r="AKH117" s="51"/>
      <c r="AKI117" s="51"/>
      <c r="AKJ117" s="51"/>
      <c r="AKK117" s="56"/>
      <c r="AKL117" s="57"/>
      <c r="AKM117" s="57"/>
      <c r="AKN117" s="58"/>
      <c r="AKO117" s="49"/>
      <c r="AKP117" s="50"/>
      <c r="AKQ117" s="49"/>
      <c r="AKR117" s="109"/>
      <c r="AKS117" s="52"/>
      <c r="AKT117" s="52"/>
      <c r="AKU117" s="55"/>
      <c r="AKV117" s="55"/>
      <c r="AKW117" s="55"/>
      <c r="AKX117" s="51"/>
      <c r="AKY117" s="51"/>
      <c r="AKZ117" s="51"/>
      <c r="ALA117" s="56"/>
      <c r="ALB117" s="57"/>
      <c r="ALC117" s="57"/>
      <c r="ALD117" s="58"/>
      <c r="ALE117" s="49"/>
      <c r="ALF117" s="50"/>
      <c r="ALG117" s="49"/>
      <c r="ALH117" s="109"/>
      <c r="ALI117" s="52"/>
      <c r="ALJ117" s="52"/>
      <c r="ALK117" s="55"/>
      <c r="ALL117" s="55"/>
      <c r="ALM117" s="55"/>
      <c r="ALN117" s="51"/>
      <c r="ALO117" s="51"/>
      <c r="ALP117" s="51"/>
      <c r="ALQ117" s="56"/>
      <c r="ALR117" s="57"/>
      <c r="ALS117" s="57"/>
      <c r="ALT117" s="58"/>
      <c r="ALU117" s="49"/>
      <c r="ALV117" s="50"/>
      <c r="ALW117" s="49"/>
      <c r="ALX117" s="109"/>
      <c r="ALY117" s="52"/>
      <c r="ALZ117" s="52"/>
      <c r="AMA117" s="55"/>
      <c r="AMB117" s="55"/>
      <c r="AMC117" s="55"/>
      <c r="AMD117" s="51"/>
      <c r="AME117" s="51"/>
      <c r="AMF117" s="51"/>
      <c r="AMG117" s="56"/>
      <c r="AMH117" s="57"/>
      <c r="AMI117" s="57"/>
      <c r="AMJ117" s="58"/>
      <c r="AMK117" s="49"/>
      <c r="AML117" s="50"/>
      <c r="AMM117" s="49"/>
      <c r="AMN117" s="109"/>
      <c r="AMO117" s="52"/>
      <c r="AMP117" s="52"/>
      <c r="AMQ117" s="55"/>
      <c r="AMR117" s="55"/>
      <c r="AMS117" s="55"/>
      <c r="AMT117" s="51"/>
      <c r="AMU117" s="51"/>
      <c r="AMV117" s="51"/>
      <c r="AMW117" s="56"/>
      <c r="AMX117" s="57"/>
      <c r="AMY117" s="57"/>
      <c r="AMZ117" s="58"/>
      <c r="ANA117" s="49"/>
      <c r="ANB117" s="50"/>
      <c r="ANC117" s="49"/>
      <c r="AND117" s="109"/>
      <c r="ANE117" s="52"/>
      <c r="ANF117" s="52"/>
      <c r="ANG117" s="55"/>
      <c r="ANH117" s="55"/>
      <c r="ANI117" s="55"/>
      <c r="ANJ117" s="51"/>
      <c r="ANK117" s="51"/>
      <c r="ANL117" s="51"/>
      <c r="ANM117" s="56"/>
      <c r="ANN117" s="57"/>
      <c r="ANO117" s="57"/>
      <c r="ANP117" s="58"/>
      <c r="ANQ117" s="49"/>
      <c r="ANR117" s="50"/>
      <c r="ANS117" s="49"/>
      <c r="ANT117" s="109"/>
      <c r="ANU117" s="52"/>
      <c r="ANV117" s="52"/>
      <c r="ANW117" s="55"/>
      <c r="ANX117" s="55"/>
      <c r="ANY117" s="55"/>
      <c r="ANZ117" s="51"/>
      <c r="AOA117" s="51"/>
      <c r="AOB117" s="51"/>
      <c r="AOC117" s="56"/>
      <c r="AOD117" s="57"/>
      <c r="AOE117" s="57"/>
      <c r="AOF117" s="58"/>
      <c r="AOG117" s="49"/>
      <c r="AOH117" s="50"/>
      <c r="AOI117" s="49"/>
      <c r="AOJ117" s="109"/>
      <c r="AOK117" s="52"/>
      <c r="AOL117" s="52"/>
      <c r="AOM117" s="55"/>
      <c r="AON117" s="55"/>
      <c r="AOO117" s="55"/>
      <c r="AOP117" s="51"/>
      <c r="AOQ117" s="51"/>
      <c r="AOR117" s="51"/>
      <c r="AOS117" s="56"/>
      <c r="AOT117" s="57"/>
      <c r="AOU117" s="57"/>
      <c r="AOV117" s="58"/>
      <c r="AOW117" s="49"/>
      <c r="AOX117" s="50"/>
      <c r="AOY117" s="49"/>
      <c r="AOZ117" s="109"/>
      <c r="APA117" s="52"/>
      <c r="APB117" s="52"/>
      <c r="APC117" s="55"/>
      <c r="APD117" s="55"/>
      <c r="APE117" s="55"/>
      <c r="APF117" s="51"/>
      <c r="APG117" s="51"/>
      <c r="APH117" s="51"/>
      <c r="API117" s="56"/>
      <c r="APJ117" s="57"/>
      <c r="APK117" s="57"/>
      <c r="APL117" s="58"/>
      <c r="APM117" s="49"/>
      <c r="APN117" s="50"/>
      <c r="APO117" s="49"/>
      <c r="APP117" s="109"/>
      <c r="APQ117" s="52"/>
      <c r="APR117" s="52"/>
      <c r="APS117" s="55"/>
      <c r="APT117" s="55"/>
      <c r="APU117" s="55"/>
      <c r="APV117" s="51"/>
      <c r="APW117" s="51"/>
      <c r="APX117" s="51"/>
      <c r="APY117" s="56"/>
      <c r="APZ117" s="57"/>
      <c r="AQA117" s="57"/>
      <c r="AQB117" s="58"/>
      <c r="AQC117" s="49"/>
      <c r="AQD117" s="50"/>
      <c r="AQE117" s="49"/>
      <c r="AQF117" s="109"/>
      <c r="AQG117" s="52"/>
      <c r="AQH117" s="52"/>
      <c r="AQI117" s="55"/>
      <c r="AQJ117" s="55"/>
      <c r="AQK117" s="55"/>
      <c r="AQL117" s="51"/>
      <c r="AQM117" s="51"/>
      <c r="AQN117" s="51"/>
      <c r="AQO117" s="56"/>
      <c r="AQP117" s="57"/>
      <c r="AQQ117" s="57"/>
      <c r="AQR117" s="58"/>
      <c r="AQS117" s="49"/>
      <c r="AQT117" s="50"/>
      <c r="AQU117" s="49"/>
      <c r="AQV117" s="109"/>
      <c r="AQW117" s="52"/>
      <c r="AQX117" s="52"/>
      <c r="AQY117" s="55"/>
      <c r="AQZ117" s="55"/>
      <c r="ARA117" s="55"/>
      <c r="ARB117" s="51"/>
      <c r="ARC117" s="51"/>
      <c r="ARD117" s="51"/>
      <c r="ARE117" s="56"/>
      <c r="ARF117" s="57"/>
      <c r="ARG117" s="57"/>
      <c r="ARH117" s="58"/>
      <c r="ARI117" s="49"/>
      <c r="ARJ117" s="50"/>
      <c r="ARK117" s="49"/>
      <c r="ARL117" s="109"/>
      <c r="ARM117" s="52"/>
      <c r="ARN117" s="52"/>
      <c r="ARO117" s="55"/>
      <c r="ARP117" s="55"/>
      <c r="ARQ117" s="55"/>
      <c r="ARR117" s="51"/>
      <c r="ARS117" s="51"/>
      <c r="ART117" s="51"/>
      <c r="ARU117" s="56"/>
      <c r="ARV117" s="57"/>
      <c r="ARW117" s="57"/>
      <c r="ARX117" s="58"/>
      <c r="ARY117" s="49"/>
      <c r="ARZ117" s="50"/>
      <c r="ASA117" s="49"/>
      <c r="ASB117" s="109"/>
      <c r="ASC117" s="52"/>
      <c r="ASD117" s="52"/>
      <c r="ASE117" s="55"/>
      <c r="ASF117" s="55"/>
      <c r="ASG117" s="55"/>
      <c r="ASH117" s="51"/>
      <c r="ASI117" s="51"/>
      <c r="ASJ117" s="51"/>
      <c r="ASK117" s="56"/>
      <c r="ASL117" s="57"/>
      <c r="ASM117" s="57"/>
      <c r="ASN117" s="58"/>
      <c r="ASO117" s="49"/>
      <c r="ASP117" s="50"/>
      <c r="ASQ117" s="49"/>
      <c r="ASR117" s="109"/>
      <c r="ASS117" s="52"/>
      <c r="AST117" s="52"/>
      <c r="ASU117" s="55"/>
      <c r="ASV117" s="55"/>
      <c r="ASW117" s="55"/>
      <c r="ASX117" s="51"/>
      <c r="ASY117" s="51"/>
      <c r="ASZ117" s="51"/>
      <c r="ATA117" s="56"/>
      <c r="ATB117" s="57"/>
      <c r="ATC117" s="57"/>
      <c r="ATD117" s="58"/>
      <c r="ATE117" s="49"/>
      <c r="ATF117" s="50"/>
      <c r="ATG117" s="49"/>
      <c r="ATH117" s="109"/>
      <c r="ATI117" s="52"/>
      <c r="ATJ117" s="52"/>
      <c r="ATK117" s="55"/>
      <c r="ATL117" s="55"/>
      <c r="ATM117" s="55"/>
      <c r="ATN117" s="51"/>
      <c r="ATO117" s="51"/>
      <c r="ATP117" s="51"/>
      <c r="ATQ117" s="56"/>
      <c r="ATR117" s="57"/>
      <c r="ATS117" s="57"/>
      <c r="ATT117" s="58"/>
      <c r="ATU117" s="49"/>
      <c r="ATV117" s="50"/>
      <c r="ATW117" s="49"/>
      <c r="ATX117" s="109"/>
      <c r="ATY117" s="52"/>
      <c r="ATZ117" s="52"/>
      <c r="AUA117" s="55"/>
      <c r="AUB117" s="55"/>
      <c r="AUC117" s="55"/>
      <c r="AUD117" s="51"/>
      <c r="AUE117" s="51"/>
      <c r="AUF117" s="51"/>
      <c r="AUG117" s="56"/>
      <c r="AUH117" s="57"/>
      <c r="AUI117" s="57"/>
      <c r="AUJ117" s="58"/>
      <c r="AUK117" s="49"/>
      <c r="AUL117" s="50"/>
      <c r="AUM117" s="49"/>
      <c r="AUN117" s="109"/>
      <c r="AUO117" s="52"/>
      <c r="AUP117" s="52"/>
      <c r="AUQ117" s="55"/>
      <c r="AUR117" s="55"/>
      <c r="AUS117" s="55"/>
      <c r="AUT117" s="51"/>
      <c r="AUU117" s="51"/>
      <c r="AUV117" s="51"/>
      <c r="AUW117" s="56"/>
      <c r="AUX117" s="57"/>
      <c r="AUY117" s="57"/>
      <c r="AUZ117" s="58"/>
      <c r="AVA117" s="49"/>
      <c r="AVB117" s="50"/>
      <c r="AVC117" s="49"/>
      <c r="AVD117" s="109"/>
      <c r="AVE117" s="52"/>
      <c r="AVF117" s="52"/>
      <c r="AVG117" s="55"/>
      <c r="AVH117" s="55"/>
      <c r="AVI117" s="55"/>
      <c r="AVJ117" s="51"/>
      <c r="AVK117" s="51"/>
      <c r="AVL117" s="51"/>
      <c r="AVM117" s="56"/>
      <c r="AVN117" s="57"/>
      <c r="AVO117" s="57"/>
      <c r="AVP117" s="58"/>
      <c r="AVQ117" s="49"/>
      <c r="AVR117" s="50"/>
      <c r="AVS117" s="49"/>
      <c r="AVT117" s="109"/>
      <c r="AVU117" s="52"/>
      <c r="AVV117" s="52"/>
      <c r="AVW117" s="55"/>
      <c r="AVX117" s="55"/>
      <c r="AVY117" s="55"/>
      <c r="AVZ117" s="51"/>
      <c r="AWA117" s="51"/>
      <c r="AWB117" s="51"/>
      <c r="AWC117" s="56"/>
      <c r="AWD117" s="57"/>
      <c r="AWE117" s="57"/>
      <c r="AWF117" s="58"/>
      <c r="AWG117" s="49"/>
      <c r="AWH117" s="50"/>
      <c r="AWI117" s="49"/>
      <c r="AWJ117" s="109"/>
      <c r="AWK117" s="52"/>
      <c r="AWL117" s="52"/>
      <c r="AWM117" s="55"/>
      <c r="AWN117" s="55"/>
      <c r="AWO117" s="55"/>
      <c r="AWP117" s="51"/>
      <c r="AWQ117" s="51"/>
      <c r="AWR117" s="51"/>
      <c r="AWS117" s="56"/>
      <c r="AWT117" s="57"/>
      <c r="AWU117" s="57"/>
      <c r="AWV117" s="58"/>
      <c r="AWW117" s="49"/>
      <c r="AWX117" s="50"/>
      <c r="AWY117" s="49"/>
      <c r="AWZ117" s="109"/>
      <c r="AXA117" s="52"/>
      <c r="AXB117" s="52"/>
      <c r="AXC117" s="55"/>
      <c r="AXD117" s="55"/>
      <c r="AXE117" s="55"/>
      <c r="AXF117" s="51"/>
      <c r="AXG117" s="51"/>
      <c r="AXH117" s="51"/>
      <c r="AXI117" s="56"/>
      <c r="AXJ117" s="57"/>
      <c r="AXK117" s="57"/>
      <c r="AXL117" s="58"/>
      <c r="AXM117" s="49"/>
      <c r="AXN117" s="50"/>
      <c r="AXO117" s="49"/>
      <c r="AXP117" s="109"/>
      <c r="AXQ117" s="52"/>
      <c r="AXR117" s="52"/>
      <c r="AXS117" s="55"/>
      <c r="AXT117" s="55"/>
      <c r="AXU117" s="55"/>
      <c r="AXV117" s="51"/>
      <c r="AXW117" s="51"/>
      <c r="AXX117" s="51"/>
      <c r="AXY117" s="56"/>
      <c r="AXZ117" s="57"/>
      <c r="AYA117" s="57"/>
      <c r="AYB117" s="58"/>
      <c r="AYC117" s="49"/>
      <c r="AYD117" s="50"/>
      <c r="AYE117" s="49"/>
      <c r="AYF117" s="109"/>
      <c r="AYG117" s="52"/>
      <c r="AYH117" s="52"/>
      <c r="AYI117" s="55"/>
      <c r="AYJ117" s="55"/>
      <c r="AYK117" s="55"/>
      <c r="AYL117" s="51"/>
      <c r="AYM117" s="51"/>
      <c r="AYN117" s="51"/>
      <c r="AYO117" s="56"/>
      <c r="AYP117" s="57"/>
      <c r="AYQ117" s="57"/>
      <c r="AYR117" s="58"/>
      <c r="AYS117" s="49"/>
      <c r="AYT117" s="50"/>
      <c r="AYU117" s="49"/>
      <c r="AYV117" s="109"/>
      <c r="AYW117" s="52"/>
      <c r="AYX117" s="52"/>
      <c r="AYY117" s="55"/>
      <c r="AYZ117" s="55"/>
      <c r="AZA117" s="55"/>
      <c r="AZB117" s="51"/>
      <c r="AZC117" s="51"/>
      <c r="AZD117" s="51"/>
      <c r="AZE117" s="56"/>
      <c r="AZF117" s="57"/>
      <c r="AZG117" s="57"/>
      <c r="AZH117" s="58"/>
      <c r="AZI117" s="49"/>
      <c r="AZJ117" s="50"/>
      <c r="AZK117" s="49"/>
      <c r="AZL117" s="109"/>
      <c r="AZM117" s="52"/>
      <c r="AZN117" s="52"/>
      <c r="AZO117" s="55"/>
      <c r="AZP117" s="55"/>
      <c r="AZQ117" s="55"/>
      <c r="AZR117" s="51"/>
      <c r="AZS117" s="51"/>
      <c r="AZT117" s="51"/>
      <c r="AZU117" s="56"/>
      <c r="AZV117" s="57"/>
      <c r="AZW117" s="57"/>
      <c r="AZX117" s="58"/>
      <c r="AZY117" s="49"/>
      <c r="AZZ117" s="50"/>
      <c r="BAA117" s="49"/>
      <c r="BAB117" s="109"/>
      <c r="BAC117" s="52"/>
      <c r="BAD117" s="52"/>
      <c r="BAE117" s="55"/>
      <c r="BAF117" s="55"/>
      <c r="BAG117" s="55"/>
      <c r="BAH117" s="51"/>
      <c r="BAI117" s="51"/>
      <c r="BAJ117" s="51"/>
      <c r="BAK117" s="56"/>
      <c r="BAL117" s="57"/>
      <c r="BAM117" s="57"/>
      <c r="BAN117" s="58"/>
      <c r="BAO117" s="49"/>
      <c r="BAP117" s="50"/>
      <c r="BAQ117" s="49"/>
      <c r="BAR117" s="109"/>
      <c r="BAS117" s="52"/>
      <c r="BAT117" s="52"/>
      <c r="BAU117" s="55"/>
      <c r="BAV117" s="55"/>
      <c r="BAW117" s="55"/>
      <c r="BAX117" s="51"/>
      <c r="BAY117" s="51"/>
      <c r="BAZ117" s="51"/>
      <c r="BBA117" s="56"/>
      <c r="BBB117" s="57"/>
      <c r="BBC117" s="57"/>
      <c r="BBD117" s="58"/>
      <c r="BBE117" s="49"/>
      <c r="BBF117" s="50"/>
      <c r="BBG117" s="49"/>
      <c r="BBH117" s="109"/>
      <c r="BBI117" s="52"/>
      <c r="BBJ117" s="52"/>
      <c r="BBK117" s="55"/>
      <c r="BBL117" s="55"/>
      <c r="BBM117" s="55"/>
      <c r="BBN117" s="51"/>
      <c r="BBO117" s="51"/>
      <c r="BBP117" s="51"/>
      <c r="BBQ117" s="56"/>
      <c r="BBR117" s="57"/>
      <c r="BBS117" s="57"/>
      <c r="BBT117" s="58"/>
      <c r="BBU117" s="49"/>
      <c r="BBV117" s="50"/>
      <c r="BBW117" s="49"/>
      <c r="BBX117" s="109"/>
      <c r="BBY117" s="52"/>
      <c r="BBZ117" s="52"/>
      <c r="BCA117" s="55"/>
      <c r="BCB117" s="55"/>
      <c r="BCC117" s="55"/>
      <c r="BCD117" s="51"/>
      <c r="BCE117" s="51"/>
      <c r="BCF117" s="51"/>
      <c r="BCG117" s="56"/>
      <c r="BCH117" s="57"/>
      <c r="BCI117" s="57"/>
      <c r="BCJ117" s="58"/>
      <c r="BCK117" s="49"/>
      <c r="BCL117" s="50"/>
      <c r="BCM117" s="49"/>
      <c r="BCN117" s="109"/>
      <c r="BCO117" s="52"/>
      <c r="BCP117" s="52"/>
      <c r="BCQ117" s="55"/>
      <c r="BCR117" s="55"/>
      <c r="BCS117" s="55"/>
      <c r="BCT117" s="51"/>
      <c r="BCU117" s="51"/>
      <c r="BCV117" s="51"/>
      <c r="BCW117" s="56"/>
      <c r="BCX117" s="57"/>
      <c r="BCY117" s="57"/>
      <c r="BCZ117" s="58"/>
      <c r="BDA117" s="49"/>
      <c r="BDB117" s="50"/>
      <c r="BDC117" s="49"/>
      <c r="BDD117" s="109"/>
      <c r="BDE117" s="52"/>
      <c r="BDF117" s="52"/>
      <c r="BDG117" s="55"/>
      <c r="BDH117" s="55"/>
      <c r="BDI117" s="55"/>
      <c r="BDJ117" s="51"/>
      <c r="BDK117" s="51"/>
      <c r="BDL117" s="51"/>
      <c r="BDM117" s="56"/>
      <c r="BDN117" s="57"/>
      <c r="BDO117" s="57"/>
      <c r="BDP117" s="58"/>
      <c r="BDQ117" s="49"/>
      <c r="BDR117" s="50"/>
      <c r="BDS117" s="49"/>
      <c r="BDT117" s="109"/>
      <c r="BDU117" s="52"/>
      <c r="BDV117" s="52"/>
      <c r="BDW117" s="55"/>
      <c r="BDX117" s="55"/>
      <c r="BDY117" s="55"/>
      <c r="BDZ117" s="51"/>
      <c r="BEA117" s="51"/>
      <c r="BEB117" s="51"/>
      <c r="BEC117" s="56"/>
      <c r="BED117" s="57"/>
      <c r="BEE117" s="57"/>
      <c r="BEF117" s="58"/>
      <c r="BEG117" s="49"/>
      <c r="BEH117" s="50"/>
      <c r="BEI117" s="49"/>
      <c r="BEJ117" s="109"/>
      <c r="BEK117" s="52"/>
      <c r="BEL117" s="52"/>
      <c r="BEM117" s="55"/>
      <c r="BEN117" s="55"/>
      <c r="BEO117" s="55"/>
      <c r="BEP117" s="51"/>
      <c r="BEQ117" s="51"/>
      <c r="BER117" s="51"/>
      <c r="BES117" s="56"/>
      <c r="BET117" s="57"/>
      <c r="BEU117" s="57"/>
      <c r="BEV117" s="58"/>
      <c r="BEW117" s="49"/>
      <c r="BEX117" s="50"/>
      <c r="BEY117" s="49"/>
      <c r="BEZ117" s="109"/>
      <c r="BFA117" s="52"/>
      <c r="BFB117" s="52"/>
      <c r="BFC117" s="55"/>
      <c r="BFD117" s="55"/>
      <c r="BFE117" s="55"/>
      <c r="BFF117" s="51"/>
      <c r="BFG117" s="51"/>
      <c r="BFH117" s="51"/>
      <c r="BFI117" s="56"/>
      <c r="BFJ117" s="57"/>
      <c r="BFK117" s="57"/>
      <c r="BFL117" s="58"/>
      <c r="BFM117" s="49"/>
      <c r="BFN117" s="50"/>
      <c r="BFO117" s="49"/>
      <c r="BFP117" s="109"/>
      <c r="BFQ117" s="52"/>
      <c r="BFR117" s="52"/>
      <c r="BFS117" s="55"/>
      <c r="BFT117" s="55"/>
      <c r="BFU117" s="55"/>
      <c r="BFV117" s="51"/>
      <c r="BFW117" s="51"/>
      <c r="BFX117" s="51"/>
      <c r="BFY117" s="56"/>
      <c r="BFZ117" s="57"/>
      <c r="BGA117" s="57"/>
      <c r="BGB117" s="58"/>
      <c r="BGC117" s="49"/>
      <c r="BGD117" s="50"/>
      <c r="BGE117" s="49"/>
      <c r="BGF117" s="109"/>
      <c r="BGG117" s="52"/>
      <c r="BGH117" s="52"/>
      <c r="BGI117" s="55"/>
      <c r="BGJ117" s="55"/>
      <c r="BGK117" s="55"/>
      <c r="BGL117" s="51"/>
      <c r="BGM117" s="51"/>
      <c r="BGN117" s="51"/>
      <c r="BGO117" s="56"/>
      <c r="BGP117" s="57"/>
      <c r="BGQ117" s="57"/>
      <c r="BGR117" s="58"/>
      <c r="BGS117" s="49"/>
      <c r="BGT117" s="50"/>
      <c r="BGU117" s="49"/>
      <c r="BGV117" s="109"/>
      <c r="BGW117" s="52"/>
      <c r="BGX117" s="52"/>
      <c r="BGY117" s="55"/>
      <c r="BGZ117" s="55"/>
      <c r="BHA117" s="55"/>
      <c r="BHB117" s="51"/>
      <c r="BHC117" s="51"/>
      <c r="BHD117" s="51"/>
      <c r="BHE117" s="56"/>
      <c r="BHF117" s="57"/>
      <c r="BHG117" s="57"/>
      <c r="BHH117" s="58"/>
      <c r="BHI117" s="49"/>
      <c r="BHJ117" s="50"/>
      <c r="BHK117" s="49"/>
      <c r="BHL117" s="109"/>
      <c r="BHM117" s="52"/>
      <c r="BHN117" s="52"/>
      <c r="BHO117" s="55"/>
      <c r="BHP117" s="55"/>
      <c r="BHQ117" s="55"/>
      <c r="BHR117" s="51"/>
      <c r="BHS117" s="51"/>
      <c r="BHT117" s="51"/>
      <c r="BHU117" s="56"/>
      <c r="BHV117" s="57"/>
      <c r="BHW117" s="57"/>
      <c r="BHX117" s="58"/>
      <c r="BHY117" s="49"/>
      <c r="BHZ117" s="50"/>
      <c r="BIA117" s="49"/>
      <c r="BIB117" s="109"/>
      <c r="BIC117" s="52"/>
      <c r="BID117" s="52"/>
      <c r="BIE117" s="55"/>
      <c r="BIF117" s="55"/>
      <c r="BIG117" s="55"/>
      <c r="BIH117" s="51"/>
      <c r="BII117" s="51"/>
      <c r="BIJ117" s="51"/>
      <c r="BIK117" s="56"/>
      <c r="BIL117" s="57"/>
      <c r="BIM117" s="57"/>
      <c r="BIN117" s="58"/>
      <c r="BIO117" s="49"/>
      <c r="BIP117" s="50"/>
      <c r="BIQ117" s="49"/>
      <c r="BIR117" s="109"/>
      <c r="BIS117" s="52"/>
      <c r="BIT117" s="52"/>
      <c r="BIU117" s="55"/>
      <c r="BIV117" s="55"/>
      <c r="BIW117" s="55"/>
      <c r="BIX117" s="51"/>
      <c r="BIY117" s="51"/>
      <c r="BIZ117" s="51"/>
      <c r="BJA117" s="56"/>
      <c r="BJB117" s="57"/>
      <c r="BJC117" s="57"/>
      <c r="BJD117" s="58"/>
      <c r="BJE117" s="49"/>
      <c r="BJF117" s="50"/>
      <c r="BJG117" s="49"/>
      <c r="BJH117" s="109"/>
      <c r="BJI117" s="52"/>
      <c r="BJJ117" s="52"/>
      <c r="BJK117" s="55"/>
      <c r="BJL117" s="55"/>
      <c r="BJM117" s="55"/>
      <c r="BJN117" s="51"/>
      <c r="BJO117" s="51"/>
      <c r="BJP117" s="51"/>
      <c r="BJQ117" s="56"/>
      <c r="BJR117" s="57"/>
      <c r="BJS117" s="57"/>
      <c r="BJT117" s="58"/>
      <c r="BJU117" s="49"/>
      <c r="BJV117" s="50"/>
      <c r="BJW117" s="49"/>
      <c r="BJX117" s="109"/>
      <c r="BJY117" s="52"/>
      <c r="BJZ117" s="52"/>
      <c r="BKA117" s="55"/>
      <c r="BKB117" s="55"/>
      <c r="BKC117" s="55"/>
      <c r="BKD117" s="51"/>
      <c r="BKE117" s="51"/>
      <c r="BKF117" s="51"/>
      <c r="BKG117" s="56"/>
      <c r="BKH117" s="57"/>
      <c r="BKI117" s="57"/>
      <c r="BKJ117" s="58"/>
      <c r="BKK117" s="49"/>
      <c r="BKL117" s="50"/>
      <c r="BKM117" s="49"/>
      <c r="BKN117" s="109"/>
      <c r="BKO117" s="52"/>
      <c r="BKP117" s="52"/>
      <c r="BKQ117" s="55"/>
      <c r="BKR117" s="55"/>
      <c r="BKS117" s="55"/>
      <c r="BKT117" s="51"/>
      <c r="BKU117" s="51"/>
      <c r="BKV117" s="51"/>
      <c r="BKW117" s="56"/>
      <c r="BKX117" s="57"/>
      <c r="BKY117" s="57"/>
      <c r="BKZ117" s="58"/>
      <c r="BLA117" s="49"/>
      <c r="BLB117" s="50"/>
      <c r="BLC117" s="49"/>
      <c r="BLD117" s="109"/>
      <c r="BLE117" s="52"/>
      <c r="BLF117" s="52"/>
      <c r="BLG117" s="55"/>
      <c r="BLH117" s="55"/>
      <c r="BLI117" s="55"/>
      <c r="BLJ117" s="51"/>
      <c r="BLK117" s="51"/>
      <c r="BLL117" s="51"/>
      <c r="BLM117" s="56"/>
      <c r="BLN117" s="57"/>
      <c r="BLO117" s="57"/>
      <c r="BLP117" s="58"/>
      <c r="BLQ117" s="49"/>
      <c r="BLR117" s="50"/>
      <c r="BLS117" s="49"/>
      <c r="BLT117" s="109"/>
      <c r="BLU117" s="52"/>
      <c r="BLV117" s="52"/>
      <c r="BLW117" s="55"/>
      <c r="BLX117" s="55"/>
      <c r="BLY117" s="55"/>
      <c r="BLZ117" s="51"/>
      <c r="BMA117" s="51"/>
      <c r="BMB117" s="51"/>
      <c r="BMC117" s="56"/>
      <c r="BMD117" s="57"/>
      <c r="BME117" s="57"/>
      <c r="BMF117" s="58"/>
      <c r="BMG117" s="49"/>
      <c r="BMH117" s="50"/>
      <c r="BMI117" s="49"/>
      <c r="BMJ117" s="109"/>
      <c r="BMK117" s="52"/>
      <c r="BML117" s="52"/>
      <c r="BMM117" s="55"/>
      <c r="BMN117" s="55"/>
      <c r="BMO117" s="55"/>
      <c r="BMP117" s="51"/>
      <c r="BMQ117" s="51"/>
      <c r="BMR117" s="51"/>
      <c r="BMS117" s="56"/>
      <c r="BMT117" s="57"/>
      <c r="BMU117" s="57"/>
      <c r="BMV117" s="58"/>
      <c r="BMW117" s="49"/>
      <c r="BMX117" s="50"/>
      <c r="BMY117" s="49"/>
      <c r="BMZ117" s="109"/>
      <c r="BNA117" s="52"/>
      <c r="BNB117" s="52"/>
      <c r="BNC117" s="55"/>
      <c r="BND117" s="55"/>
      <c r="BNE117" s="55"/>
      <c r="BNF117" s="51"/>
      <c r="BNG117" s="51"/>
      <c r="BNH117" s="51"/>
      <c r="BNI117" s="56"/>
      <c r="BNJ117" s="57"/>
      <c r="BNK117" s="57"/>
      <c r="BNL117" s="58"/>
      <c r="BNM117" s="49"/>
      <c r="BNN117" s="50"/>
      <c r="BNO117" s="49"/>
      <c r="BNP117" s="109"/>
      <c r="BNQ117" s="52"/>
      <c r="BNR117" s="52"/>
      <c r="BNS117" s="55"/>
      <c r="BNT117" s="55"/>
      <c r="BNU117" s="55"/>
      <c r="BNV117" s="51"/>
      <c r="BNW117" s="51"/>
      <c r="BNX117" s="51"/>
      <c r="BNY117" s="56"/>
      <c r="BNZ117" s="57"/>
      <c r="BOA117" s="57"/>
      <c r="BOB117" s="58"/>
      <c r="BOC117" s="49"/>
      <c r="BOD117" s="50"/>
      <c r="BOE117" s="49"/>
      <c r="BOF117" s="109"/>
      <c r="BOG117" s="52"/>
      <c r="BOH117" s="52"/>
      <c r="BOI117" s="55"/>
      <c r="BOJ117" s="55"/>
      <c r="BOK117" s="55"/>
      <c r="BOL117" s="51"/>
      <c r="BOM117" s="51"/>
      <c r="BON117" s="51"/>
      <c r="BOO117" s="56"/>
      <c r="BOP117" s="57"/>
      <c r="BOQ117" s="57"/>
      <c r="BOR117" s="58"/>
      <c r="BOS117" s="49"/>
      <c r="BOT117" s="50"/>
      <c r="BOU117" s="49"/>
      <c r="BOV117" s="109"/>
      <c r="BOW117" s="52"/>
      <c r="BOX117" s="52"/>
      <c r="BOY117" s="55"/>
      <c r="BOZ117" s="55"/>
      <c r="BPA117" s="55"/>
      <c r="BPB117" s="51"/>
      <c r="BPC117" s="51"/>
      <c r="BPD117" s="51"/>
      <c r="BPE117" s="56"/>
      <c r="BPF117" s="57"/>
      <c r="BPG117" s="57"/>
      <c r="BPH117" s="58"/>
      <c r="BPI117" s="49"/>
      <c r="BPJ117" s="50"/>
      <c r="BPK117" s="49"/>
      <c r="BPL117" s="109"/>
      <c r="BPM117" s="52"/>
      <c r="BPN117" s="52"/>
      <c r="BPO117" s="55"/>
      <c r="BPP117" s="55"/>
      <c r="BPQ117" s="55"/>
      <c r="BPR117" s="51"/>
      <c r="BPS117" s="51"/>
      <c r="BPT117" s="51"/>
      <c r="BPU117" s="56"/>
      <c r="BPV117" s="57"/>
      <c r="BPW117" s="57"/>
      <c r="BPX117" s="58"/>
      <c r="BPY117" s="49"/>
      <c r="BPZ117" s="50"/>
      <c r="BQA117" s="49"/>
      <c r="BQB117" s="109"/>
      <c r="BQC117" s="52"/>
      <c r="BQD117" s="52"/>
      <c r="BQE117" s="55"/>
      <c r="BQF117" s="55"/>
      <c r="BQG117" s="55"/>
      <c r="BQH117" s="51"/>
      <c r="BQI117" s="51"/>
      <c r="BQJ117" s="51"/>
      <c r="BQK117" s="56"/>
      <c r="BQL117" s="57"/>
      <c r="BQM117" s="57"/>
      <c r="BQN117" s="58"/>
      <c r="BQO117" s="49"/>
      <c r="BQP117" s="50"/>
      <c r="BQQ117" s="49"/>
      <c r="BQR117" s="109"/>
      <c r="BQS117" s="52"/>
      <c r="BQT117" s="52"/>
      <c r="BQU117" s="55"/>
      <c r="BQV117" s="55"/>
      <c r="BQW117" s="55"/>
      <c r="BQX117" s="51"/>
      <c r="BQY117" s="51"/>
      <c r="BQZ117" s="51"/>
      <c r="BRA117" s="56"/>
      <c r="BRB117" s="57"/>
      <c r="BRC117" s="57"/>
      <c r="BRD117" s="58"/>
      <c r="BRE117" s="49"/>
      <c r="BRF117" s="50"/>
      <c r="BRG117" s="49"/>
      <c r="BRH117" s="109"/>
      <c r="BRI117" s="52"/>
      <c r="BRJ117" s="52"/>
      <c r="BRK117" s="55"/>
      <c r="BRL117" s="55"/>
      <c r="BRM117" s="55"/>
      <c r="BRN117" s="51"/>
      <c r="BRO117" s="51"/>
      <c r="BRP117" s="51"/>
      <c r="BRQ117" s="56"/>
      <c r="BRR117" s="57"/>
      <c r="BRS117" s="57"/>
      <c r="BRT117" s="58"/>
      <c r="BRU117" s="49"/>
      <c r="BRV117" s="50"/>
      <c r="BRW117" s="49"/>
      <c r="BRX117" s="109"/>
      <c r="BRY117" s="52"/>
      <c r="BRZ117" s="52"/>
      <c r="BSA117" s="55"/>
      <c r="BSB117" s="55"/>
      <c r="BSC117" s="55"/>
      <c r="BSD117" s="51"/>
      <c r="BSE117" s="51"/>
      <c r="BSF117" s="51"/>
      <c r="BSG117" s="56"/>
      <c r="BSH117" s="57"/>
      <c r="BSI117" s="57"/>
      <c r="BSJ117" s="58"/>
      <c r="BSK117" s="49"/>
      <c r="BSL117" s="50"/>
      <c r="BSM117" s="49"/>
      <c r="BSN117" s="109"/>
      <c r="BSO117" s="52"/>
      <c r="BSP117" s="52"/>
      <c r="BSQ117" s="55"/>
      <c r="BSR117" s="55"/>
      <c r="BSS117" s="55"/>
      <c r="BST117" s="51"/>
      <c r="BSU117" s="51"/>
      <c r="BSV117" s="51"/>
      <c r="BSW117" s="56"/>
      <c r="BSX117" s="57"/>
      <c r="BSY117" s="57"/>
      <c r="BSZ117" s="58"/>
      <c r="BTA117" s="49"/>
      <c r="BTB117" s="50"/>
      <c r="BTC117" s="49"/>
      <c r="BTD117" s="109"/>
      <c r="BTE117" s="52"/>
      <c r="BTF117" s="52"/>
      <c r="BTG117" s="55"/>
      <c r="BTH117" s="55"/>
      <c r="BTI117" s="55"/>
      <c r="BTJ117" s="51"/>
      <c r="BTK117" s="51"/>
      <c r="BTL117" s="51"/>
      <c r="BTM117" s="56"/>
      <c r="BTN117" s="57"/>
      <c r="BTO117" s="57"/>
      <c r="BTP117" s="58"/>
      <c r="BTQ117" s="49"/>
      <c r="BTR117" s="50"/>
      <c r="BTS117" s="49"/>
      <c r="BTT117" s="109"/>
      <c r="BTU117" s="52"/>
      <c r="BTV117" s="52"/>
      <c r="BTW117" s="55"/>
      <c r="BTX117" s="55"/>
      <c r="BTY117" s="55"/>
      <c r="BTZ117" s="51"/>
      <c r="BUA117" s="51"/>
      <c r="BUB117" s="51"/>
      <c r="BUC117" s="56"/>
      <c r="BUD117" s="57"/>
      <c r="BUE117" s="57"/>
      <c r="BUF117" s="58"/>
      <c r="BUG117" s="49"/>
      <c r="BUH117" s="50"/>
      <c r="BUI117" s="49"/>
      <c r="BUJ117" s="109"/>
      <c r="BUK117" s="52"/>
      <c r="BUL117" s="52"/>
      <c r="BUM117" s="55"/>
      <c r="BUN117" s="55"/>
      <c r="BUO117" s="55"/>
      <c r="BUP117" s="51"/>
      <c r="BUQ117" s="51"/>
      <c r="BUR117" s="51"/>
      <c r="BUS117" s="56"/>
      <c r="BUT117" s="57"/>
      <c r="BUU117" s="57"/>
      <c r="BUV117" s="58"/>
      <c r="BUW117" s="49"/>
      <c r="BUX117" s="50"/>
      <c r="BUY117" s="49"/>
      <c r="BUZ117" s="109"/>
      <c r="BVA117" s="52"/>
      <c r="BVB117" s="52"/>
      <c r="BVC117" s="55"/>
      <c r="BVD117" s="55"/>
      <c r="BVE117" s="55"/>
      <c r="BVF117" s="51"/>
      <c r="BVG117" s="51"/>
      <c r="BVH117" s="51"/>
      <c r="BVI117" s="56"/>
      <c r="BVJ117" s="57"/>
      <c r="BVK117" s="57"/>
      <c r="BVL117" s="58"/>
      <c r="BVM117" s="49"/>
      <c r="BVN117" s="50"/>
      <c r="BVO117" s="49"/>
      <c r="BVP117" s="109"/>
      <c r="BVQ117" s="52"/>
      <c r="BVR117" s="52"/>
      <c r="BVS117" s="55"/>
      <c r="BVT117" s="55"/>
      <c r="BVU117" s="55"/>
      <c r="BVV117" s="51"/>
      <c r="BVW117" s="51"/>
      <c r="BVX117" s="51"/>
      <c r="BVY117" s="56"/>
      <c r="BVZ117" s="57"/>
      <c r="BWA117" s="57"/>
      <c r="BWB117" s="58"/>
      <c r="BWC117" s="49"/>
      <c r="BWD117" s="50"/>
      <c r="BWE117" s="49"/>
      <c r="BWF117" s="109"/>
      <c r="BWG117" s="52"/>
      <c r="BWH117" s="52"/>
      <c r="BWI117" s="55"/>
      <c r="BWJ117" s="55"/>
      <c r="BWK117" s="55"/>
      <c r="BWL117" s="51"/>
      <c r="BWM117" s="51"/>
      <c r="BWN117" s="51"/>
      <c r="BWO117" s="56"/>
      <c r="BWP117" s="57"/>
      <c r="BWQ117" s="57"/>
      <c r="BWR117" s="58"/>
      <c r="BWS117" s="49"/>
      <c r="BWT117" s="50"/>
      <c r="BWU117" s="49"/>
      <c r="BWV117" s="109"/>
      <c r="BWW117" s="52"/>
      <c r="BWX117" s="52"/>
      <c r="BWY117" s="55"/>
      <c r="BWZ117" s="55"/>
      <c r="BXA117" s="55"/>
      <c r="BXB117" s="51"/>
      <c r="BXC117" s="51"/>
      <c r="BXD117" s="51"/>
      <c r="BXE117" s="56"/>
      <c r="BXF117" s="57"/>
      <c r="BXG117" s="57"/>
      <c r="BXH117" s="58"/>
      <c r="BXI117" s="49"/>
      <c r="BXJ117" s="50"/>
      <c r="BXK117" s="49"/>
      <c r="BXL117" s="109"/>
      <c r="BXM117" s="52"/>
      <c r="BXN117" s="52"/>
      <c r="BXO117" s="55"/>
      <c r="BXP117" s="55"/>
      <c r="BXQ117" s="55"/>
      <c r="BXR117" s="51"/>
      <c r="BXS117" s="51"/>
      <c r="BXT117" s="51"/>
      <c r="BXU117" s="56"/>
      <c r="BXV117" s="57"/>
      <c r="BXW117" s="57"/>
      <c r="BXX117" s="58"/>
      <c r="BXY117" s="49"/>
      <c r="BXZ117" s="50"/>
      <c r="BYA117" s="49"/>
      <c r="BYB117" s="109"/>
      <c r="BYC117" s="52"/>
      <c r="BYD117" s="52"/>
      <c r="BYE117" s="55"/>
      <c r="BYF117" s="55"/>
      <c r="BYG117" s="55"/>
      <c r="BYH117" s="51"/>
      <c r="BYI117" s="51"/>
      <c r="BYJ117" s="51"/>
      <c r="BYK117" s="56"/>
      <c r="BYL117" s="57"/>
      <c r="BYM117" s="57"/>
      <c r="BYN117" s="58"/>
      <c r="BYO117" s="49"/>
      <c r="BYP117" s="50"/>
      <c r="BYQ117" s="49"/>
      <c r="BYR117" s="109"/>
      <c r="BYS117" s="52"/>
      <c r="BYT117" s="52"/>
      <c r="BYU117" s="55"/>
      <c r="BYV117" s="55"/>
      <c r="BYW117" s="55"/>
      <c r="BYX117" s="51"/>
      <c r="BYY117" s="51"/>
      <c r="BYZ117" s="51"/>
      <c r="BZA117" s="56"/>
      <c r="BZB117" s="57"/>
      <c r="BZC117" s="57"/>
      <c r="BZD117" s="58"/>
      <c r="BZE117" s="49"/>
      <c r="BZF117" s="50"/>
      <c r="BZG117" s="49"/>
      <c r="BZH117" s="109"/>
      <c r="BZI117" s="52"/>
      <c r="BZJ117" s="52"/>
      <c r="BZK117" s="55"/>
      <c r="BZL117" s="55"/>
      <c r="BZM117" s="55"/>
      <c r="BZN117" s="51"/>
      <c r="BZO117" s="51"/>
      <c r="BZP117" s="51"/>
      <c r="BZQ117" s="56"/>
      <c r="BZR117" s="57"/>
      <c r="BZS117" s="57"/>
      <c r="BZT117" s="58"/>
      <c r="BZU117" s="49"/>
      <c r="BZV117" s="50"/>
      <c r="BZW117" s="49"/>
      <c r="BZX117" s="109"/>
      <c r="BZY117" s="52"/>
      <c r="BZZ117" s="52"/>
      <c r="CAA117" s="55"/>
      <c r="CAB117" s="55"/>
      <c r="CAC117" s="55"/>
      <c r="CAD117" s="51"/>
      <c r="CAE117" s="51"/>
      <c r="CAF117" s="51"/>
      <c r="CAG117" s="56"/>
      <c r="CAH117" s="57"/>
      <c r="CAI117" s="57"/>
      <c r="CAJ117" s="58"/>
      <c r="CAK117" s="49"/>
      <c r="CAL117" s="50"/>
      <c r="CAM117" s="49"/>
      <c r="CAN117" s="109"/>
      <c r="CAO117" s="52"/>
      <c r="CAP117" s="52"/>
      <c r="CAQ117" s="55"/>
      <c r="CAR117" s="55"/>
      <c r="CAS117" s="55"/>
      <c r="CAT117" s="51"/>
      <c r="CAU117" s="51"/>
      <c r="CAV117" s="51"/>
      <c r="CAW117" s="56"/>
      <c r="CAX117" s="57"/>
      <c r="CAY117" s="57"/>
      <c r="CAZ117" s="58"/>
      <c r="CBA117" s="49"/>
      <c r="CBB117" s="50"/>
      <c r="CBC117" s="49"/>
      <c r="CBD117" s="109"/>
      <c r="CBE117" s="52"/>
      <c r="CBF117" s="52"/>
      <c r="CBG117" s="55"/>
      <c r="CBH117" s="55"/>
      <c r="CBI117" s="55"/>
      <c r="CBJ117" s="51"/>
      <c r="CBK117" s="51"/>
      <c r="CBL117" s="51"/>
      <c r="CBM117" s="56"/>
      <c r="CBN117" s="57"/>
      <c r="CBO117" s="57"/>
      <c r="CBP117" s="58"/>
      <c r="CBQ117" s="49"/>
      <c r="CBR117" s="50"/>
      <c r="CBS117" s="49"/>
      <c r="CBT117" s="109"/>
      <c r="CBU117" s="52"/>
      <c r="CBV117" s="52"/>
      <c r="CBW117" s="55"/>
      <c r="CBX117" s="55"/>
      <c r="CBY117" s="55"/>
      <c r="CBZ117" s="51"/>
      <c r="CCA117" s="51"/>
      <c r="CCB117" s="51"/>
      <c r="CCC117" s="56"/>
      <c r="CCD117" s="57"/>
      <c r="CCE117" s="57"/>
      <c r="CCF117" s="58"/>
      <c r="CCG117" s="49"/>
      <c r="CCH117" s="50"/>
      <c r="CCI117" s="49"/>
      <c r="CCJ117" s="109"/>
      <c r="CCK117" s="52"/>
      <c r="CCL117" s="52"/>
      <c r="CCM117" s="55"/>
      <c r="CCN117" s="55"/>
      <c r="CCO117" s="55"/>
      <c r="CCP117" s="51"/>
      <c r="CCQ117" s="51"/>
      <c r="CCR117" s="51"/>
      <c r="CCS117" s="56"/>
      <c r="CCT117" s="57"/>
      <c r="CCU117" s="57"/>
      <c r="CCV117" s="58"/>
      <c r="CCW117" s="49"/>
      <c r="CCX117" s="50"/>
      <c r="CCY117" s="49"/>
      <c r="CCZ117" s="109"/>
      <c r="CDA117" s="52"/>
      <c r="CDB117" s="52"/>
      <c r="CDC117" s="55"/>
      <c r="CDD117" s="55"/>
      <c r="CDE117" s="55"/>
      <c r="CDF117" s="51"/>
      <c r="CDG117" s="51"/>
      <c r="CDH117" s="51"/>
      <c r="CDI117" s="56"/>
      <c r="CDJ117" s="57"/>
      <c r="CDK117" s="57"/>
      <c r="CDL117" s="58"/>
      <c r="CDM117" s="49"/>
      <c r="CDN117" s="50"/>
      <c r="CDO117" s="49"/>
      <c r="CDP117" s="109"/>
      <c r="CDQ117" s="52"/>
      <c r="CDR117" s="52"/>
      <c r="CDS117" s="55"/>
      <c r="CDT117" s="55"/>
      <c r="CDU117" s="55"/>
      <c r="CDV117" s="51"/>
      <c r="CDW117" s="51"/>
      <c r="CDX117" s="51"/>
      <c r="CDY117" s="56"/>
      <c r="CDZ117" s="57"/>
      <c r="CEA117" s="57"/>
      <c r="CEB117" s="58"/>
      <c r="CEC117" s="49"/>
      <c r="CED117" s="50"/>
      <c r="CEE117" s="49"/>
      <c r="CEF117" s="109"/>
      <c r="CEG117" s="52"/>
      <c r="CEH117" s="52"/>
      <c r="CEI117" s="55"/>
      <c r="CEJ117" s="55"/>
      <c r="CEK117" s="55"/>
      <c r="CEL117" s="51"/>
      <c r="CEM117" s="51"/>
      <c r="CEN117" s="51"/>
      <c r="CEO117" s="56"/>
      <c r="CEP117" s="57"/>
      <c r="CEQ117" s="57"/>
      <c r="CER117" s="58"/>
      <c r="CES117" s="49"/>
      <c r="CET117" s="50"/>
      <c r="CEU117" s="49"/>
      <c r="CEV117" s="109"/>
      <c r="CEW117" s="52"/>
      <c r="CEX117" s="52"/>
      <c r="CEY117" s="55"/>
      <c r="CEZ117" s="55"/>
      <c r="CFA117" s="55"/>
      <c r="CFB117" s="51"/>
      <c r="CFC117" s="51"/>
      <c r="CFD117" s="51"/>
      <c r="CFE117" s="56"/>
      <c r="CFF117" s="57"/>
      <c r="CFG117" s="57"/>
      <c r="CFH117" s="58"/>
      <c r="CFI117" s="49"/>
      <c r="CFJ117" s="50"/>
      <c r="CFK117" s="49"/>
      <c r="CFL117" s="109"/>
      <c r="CFM117" s="52"/>
      <c r="CFN117" s="52"/>
      <c r="CFO117" s="55"/>
      <c r="CFP117" s="55"/>
      <c r="CFQ117" s="55"/>
      <c r="CFR117" s="51"/>
      <c r="CFS117" s="51"/>
      <c r="CFT117" s="51"/>
      <c r="CFU117" s="56"/>
      <c r="CFV117" s="57"/>
      <c r="CFW117" s="57"/>
      <c r="CFX117" s="58"/>
      <c r="CFY117" s="49"/>
      <c r="CFZ117" s="50"/>
      <c r="CGA117" s="49"/>
      <c r="CGB117" s="109"/>
      <c r="CGC117" s="52"/>
      <c r="CGD117" s="52"/>
      <c r="CGE117" s="55"/>
      <c r="CGF117" s="55"/>
      <c r="CGG117" s="55"/>
      <c r="CGH117" s="51"/>
      <c r="CGI117" s="51"/>
      <c r="CGJ117" s="51"/>
      <c r="CGK117" s="56"/>
      <c r="CGL117" s="57"/>
      <c r="CGM117" s="57"/>
      <c r="CGN117" s="58"/>
      <c r="CGO117" s="49"/>
      <c r="CGP117" s="50"/>
      <c r="CGQ117" s="49"/>
      <c r="CGR117" s="109"/>
      <c r="CGS117" s="52"/>
      <c r="CGT117" s="52"/>
      <c r="CGU117" s="55"/>
      <c r="CGV117" s="55"/>
      <c r="CGW117" s="55"/>
      <c r="CGX117" s="51"/>
      <c r="CGY117" s="51"/>
      <c r="CGZ117" s="51"/>
      <c r="CHA117" s="56"/>
      <c r="CHB117" s="57"/>
      <c r="CHC117" s="57"/>
      <c r="CHD117" s="58"/>
      <c r="CHE117" s="49"/>
      <c r="CHF117" s="50"/>
      <c r="CHG117" s="49"/>
      <c r="CHH117" s="109"/>
      <c r="CHI117" s="52"/>
      <c r="CHJ117" s="52"/>
      <c r="CHK117" s="55"/>
      <c r="CHL117" s="55"/>
      <c r="CHM117" s="55"/>
      <c r="CHN117" s="51"/>
      <c r="CHO117" s="51"/>
      <c r="CHP117" s="51"/>
      <c r="CHQ117" s="56"/>
      <c r="CHR117" s="57"/>
      <c r="CHS117" s="57"/>
      <c r="CHT117" s="58"/>
      <c r="CHU117" s="49"/>
      <c r="CHV117" s="50"/>
      <c r="CHW117" s="49"/>
      <c r="CHX117" s="109"/>
      <c r="CHY117" s="52"/>
      <c r="CHZ117" s="52"/>
      <c r="CIA117" s="55"/>
      <c r="CIB117" s="55"/>
      <c r="CIC117" s="55"/>
      <c r="CID117" s="51"/>
      <c r="CIE117" s="51"/>
      <c r="CIF117" s="51"/>
      <c r="CIG117" s="56"/>
      <c r="CIH117" s="57"/>
      <c r="CII117" s="57"/>
      <c r="CIJ117" s="58"/>
      <c r="CIK117" s="49"/>
      <c r="CIL117" s="50"/>
      <c r="CIM117" s="49"/>
      <c r="CIN117" s="109"/>
      <c r="CIO117" s="52"/>
      <c r="CIP117" s="52"/>
      <c r="CIQ117" s="55"/>
      <c r="CIR117" s="55"/>
      <c r="CIS117" s="55"/>
      <c r="CIT117" s="51"/>
      <c r="CIU117" s="51"/>
      <c r="CIV117" s="51"/>
      <c r="CIW117" s="56"/>
      <c r="CIX117" s="57"/>
      <c r="CIY117" s="57"/>
      <c r="CIZ117" s="58"/>
      <c r="CJA117" s="49"/>
      <c r="CJB117" s="50"/>
      <c r="CJC117" s="49"/>
      <c r="CJD117" s="109"/>
      <c r="CJE117" s="52"/>
      <c r="CJF117" s="52"/>
      <c r="CJG117" s="55"/>
      <c r="CJH117" s="55"/>
      <c r="CJI117" s="55"/>
      <c r="CJJ117" s="51"/>
      <c r="CJK117" s="51"/>
      <c r="CJL117" s="51"/>
      <c r="CJM117" s="56"/>
      <c r="CJN117" s="57"/>
      <c r="CJO117" s="57"/>
      <c r="CJP117" s="58"/>
      <c r="CJQ117" s="49"/>
      <c r="CJR117" s="50"/>
      <c r="CJS117" s="49"/>
      <c r="CJT117" s="109"/>
      <c r="CJU117" s="52"/>
      <c r="CJV117" s="52"/>
      <c r="CJW117" s="55"/>
      <c r="CJX117" s="55"/>
      <c r="CJY117" s="55"/>
      <c r="CJZ117" s="51"/>
      <c r="CKA117" s="51"/>
      <c r="CKB117" s="51"/>
      <c r="CKC117" s="56"/>
      <c r="CKD117" s="57"/>
      <c r="CKE117" s="57"/>
      <c r="CKF117" s="58"/>
      <c r="CKG117" s="49"/>
      <c r="CKH117" s="50"/>
      <c r="CKI117" s="49"/>
      <c r="CKJ117" s="109"/>
      <c r="CKK117" s="52"/>
      <c r="CKL117" s="52"/>
      <c r="CKM117" s="55"/>
      <c r="CKN117" s="55"/>
      <c r="CKO117" s="55"/>
      <c r="CKP117" s="51"/>
      <c r="CKQ117" s="51"/>
      <c r="CKR117" s="51"/>
      <c r="CKS117" s="56"/>
      <c r="CKT117" s="57"/>
      <c r="CKU117" s="57"/>
      <c r="CKV117" s="58"/>
      <c r="CKW117" s="49"/>
      <c r="CKX117" s="50"/>
      <c r="CKY117" s="49"/>
      <c r="CKZ117" s="109"/>
      <c r="CLA117" s="52"/>
      <c r="CLB117" s="52"/>
      <c r="CLC117" s="55"/>
      <c r="CLD117" s="55"/>
      <c r="CLE117" s="55"/>
      <c r="CLF117" s="51"/>
      <c r="CLG117" s="51"/>
      <c r="CLH117" s="51"/>
      <c r="CLI117" s="56"/>
      <c r="CLJ117" s="57"/>
      <c r="CLK117" s="57"/>
      <c r="CLL117" s="58"/>
      <c r="CLM117" s="49"/>
      <c r="CLN117" s="50"/>
      <c r="CLO117" s="49"/>
      <c r="CLP117" s="109"/>
      <c r="CLQ117" s="52"/>
      <c r="CLR117" s="52"/>
      <c r="CLS117" s="55"/>
      <c r="CLT117" s="55"/>
      <c r="CLU117" s="55"/>
      <c r="CLV117" s="51"/>
      <c r="CLW117" s="51"/>
      <c r="CLX117" s="51"/>
      <c r="CLY117" s="56"/>
      <c r="CLZ117" s="57"/>
      <c r="CMA117" s="57"/>
      <c r="CMB117" s="58"/>
      <c r="CMC117" s="49"/>
      <c r="CMD117" s="50"/>
      <c r="CME117" s="49"/>
      <c r="CMF117" s="109"/>
      <c r="CMG117" s="52"/>
      <c r="CMH117" s="52"/>
      <c r="CMI117" s="55"/>
      <c r="CMJ117" s="55"/>
      <c r="CMK117" s="55"/>
      <c r="CML117" s="51"/>
      <c r="CMM117" s="51"/>
      <c r="CMN117" s="51"/>
      <c r="CMO117" s="56"/>
      <c r="CMP117" s="57"/>
      <c r="CMQ117" s="57"/>
      <c r="CMR117" s="58"/>
      <c r="CMS117" s="49"/>
      <c r="CMT117" s="50"/>
      <c r="CMU117" s="49"/>
      <c r="CMV117" s="109"/>
      <c r="CMW117" s="52"/>
      <c r="CMX117" s="52"/>
      <c r="CMY117" s="55"/>
      <c r="CMZ117" s="55"/>
      <c r="CNA117" s="55"/>
      <c r="CNB117" s="51"/>
      <c r="CNC117" s="51"/>
      <c r="CND117" s="51"/>
      <c r="CNE117" s="56"/>
      <c r="CNF117" s="57"/>
      <c r="CNG117" s="57"/>
      <c r="CNH117" s="58"/>
      <c r="CNI117" s="49"/>
      <c r="CNJ117" s="50"/>
      <c r="CNK117" s="49"/>
      <c r="CNL117" s="109"/>
      <c r="CNM117" s="52"/>
      <c r="CNN117" s="52"/>
      <c r="CNO117" s="55"/>
      <c r="CNP117" s="55"/>
      <c r="CNQ117" s="55"/>
      <c r="CNR117" s="51"/>
      <c r="CNS117" s="51"/>
      <c r="CNT117" s="51"/>
      <c r="CNU117" s="56"/>
      <c r="CNV117" s="57"/>
      <c r="CNW117" s="57"/>
      <c r="CNX117" s="58"/>
      <c r="CNY117" s="49"/>
      <c r="CNZ117" s="50"/>
      <c r="COA117" s="49"/>
      <c r="COB117" s="109"/>
      <c r="COC117" s="52"/>
      <c r="COD117" s="52"/>
      <c r="COE117" s="55"/>
      <c r="COF117" s="55"/>
      <c r="COG117" s="55"/>
      <c r="COH117" s="51"/>
      <c r="COI117" s="51"/>
      <c r="COJ117" s="51"/>
      <c r="COK117" s="56"/>
      <c r="COL117" s="57"/>
      <c r="COM117" s="57"/>
      <c r="CON117" s="58"/>
      <c r="COO117" s="49"/>
      <c r="COP117" s="50"/>
      <c r="COQ117" s="49"/>
      <c r="COR117" s="109"/>
      <c r="COS117" s="52"/>
      <c r="COT117" s="52"/>
      <c r="COU117" s="55"/>
      <c r="COV117" s="55"/>
      <c r="COW117" s="55"/>
      <c r="COX117" s="51"/>
      <c r="COY117" s="51"/>
      <c r="COZ117" s="51"/>
      <c r="CPA117" s="56"/>
      <c r="CPB117" s="57"/>
      <c r="CPC117" s="57"/>
      <c r="CPD117" s="58"/>
      <c r="CPE117" s="49"/>
      <c r="CPF117" s="50"/>
      <c r="CPG117" s="49"/>
      <c r="CPH117" s="109"/>
      <c r="CPI117" s="52"/>
      <c r="CPJ117" s="52"/>
      <c r="CPK117" s="55"/>
      <c r="CPL117" s="55"/>
      <c r="CPM117" s="55"/>
      <c r="CPN117" s="51"/>
      <c r="CPO117" s="51"/>
      <c r="CPP117" s="51"/>
      <c r="CPQ117" s="56"/>
      <c r="CPR117" s="57"/>
      <c r="CPS117" s="57"/>
      <c r="CPT117" s="58"/>
      <c r="CPU117" s="49"/>
      <c r="CPV117" s="50"/>
      <c r="CPW117" s="49"/>
      <c r="CPX117" s="109"/>
      <c r="CPY117" s="52"/>
      <c r="CPZ117" s="52"/>
      <c r="CQA117" s="55"/>
      <c r="CQB117" s="55"/>
      <c r="CQC117" s="55"/>
      <c r="CQD117" s="51"/>
      <c r="CQE117" s="51"/>
      <c r="CQF117" s="51"/>
      <c r="CQG117" s="56"/>
      <c r="CQH117" s="57"/>
      <c r="CQI117" s="57"/>
      <c r="CQJ117" s="58"/>
      <c r="CQK117" s="49"/>
      <c r="CQL117" s="50"/>
      <c r="CQM117" s="49"/>
      <c r="CQN117" s="109"/>
      <c r="CQO117" s="52"/>
      <c r="CQP117" s="52"/>
      <c r="CQQ117" s="55"/>
      <c r="CQR117" s="55"/>
      <c r="CQS117" s="55"/>
      <c r="CQT117" s="51"/>
      <c r="CQU117" s="51"/>
      <c r="CQV117" s="51"/>
      <c r="CQW117" s="56"/>
      <c r="CQX117" s="57"/>
      <c r="CQY117" s="57"/>
      <c r="CQZ117" s="58"/>
      <c r="CRA117" s="49"/>
      <c r="CRB117" s="50"/>
      <c r="CRC117" s="49"/>
      <c r="CRD117" s="109"/>
      <c r="CRE117" s="52"/>
      <c r="CRF117" s="52"/>
      <c r="CRG117" s="55"/>
      <c r="CRH117" s="55"/>
      <c r="CRI117" s="55"/>
      <c r="CRJ117" s="51"/>
      <c r="CRK117" s="51"/>
      <c r="CRL117" s="51"/>
      <c r="CRM117" s="56"/>
      <c r="CRN117" s="57"/>
      <c r="CRO117" s="57"/>
      <c r="CRP117" s="58"/>
      <c r="CRQ117" s="49"/>
      <c r="CRR117" s="50"/>
      <c r="CRS117" s="49"/>
      <c r="CRT117" s="109"/>
      <c r="CRU117" s="52"/>
      <c r="CRV117" s="52"/>
      <c r="CRW117" s="55"/>
      <c r="CRX117" s="55"/>
      <c r="CRY117" s="55"/>
      <c r="CRZ117" s="51"/>
      <c r="CSA117" s="51"/>
      <c r="CSB117" s="51"/>
      <c r="CSC117" s="56"/>
      <c r="CSD117" s="57"/>
      <c r="CSE117" s="57"/>
      <c r="CSF117" s="58"/>
      <c r="CSG117" s="49"/>
      <c r="CSH117" s="50"/>
      <c r="CSI117" s="49"/>
      <c r="CSJ117" s="109"/>
      <c r="CSK117" s="52"/>
      <c r="CSL117" s="52"/>
      <c r="CSM117" s="55"/>
      <c r="CSN117" s="55"/>
      <c r="CSO117" s="55"/>
      <c r="CSP117" s="51"/>
      <c r="CSQ117" s="51"/>
      <c r="CSR117" s="51"/>
      <c r="CSS117" s="56"/>
      <c r="CST117" s="57"/>
      <c r="CSU117" s="57"/>
      <c r="CSV117" s="58"/>
      <c r="CSW117" s="49"/>
      <c r="CSX117" s="50"/>
      <c r="CSY117" s="49"/>
      <c r="CSZ117" s="109"/>
      <c r="CTA117" s="52"/>
      <c r="CTB117" s="52"/>
      <c r="CTC117" s="55"/>
      <c r="CTD117" s="55"/>
      <c r="CTE117" s="55"/>
      <c r="CTF117" s="51"/>
      <c r="CTG117" s="51"/>
      <c r="CTH117" s="51"/>
      <c r="CTI117" s="56"/>
      <c r="CTJ117" s="57"/>
      <c r="CTK117" s="57"/>
      <c r="CTL117" s="58"/>
      <c r="CTM117" s="49"/>
      <c r="CTN117" s="50"/>
      <c r="CTO117" s="49"/>
      <c r="CTP117" s="109"/>
      <c r="CTQ117" s="52"/>
      <c r="CTR117" s="52"/>
      <c r="CTS117" s="55"/>
      <c r="CTT117" s="55"/>
      <c r="CTU117" s="55"/>
      <c r="CTV117" s="51"/>
      <c r="CTW117" s="51"/>
      <c r="CTX117" s="51"/>
      <c r="CTY117" s="56"/>
      <c r="CTZ117" s="57"/>
      <c r="CUA117" s="57"/>
      <c r="CUB117" s="58"/>
      <c r="CUC117" s="49"/>
      <c r="CUD117" s="50"/>
      <c r="CUE117" s="49"/>
      <c r="CUF117" s="109"/>
      <c r="CUG117" s="52"/>
      <c r="CUH117" s="52"/>
      <c r="CUI117" s="55"/>
      <c r="CUJ117" s="55"/>
      <c r="CUK117" s="55"/>
      <c r="CUL117" s="51"/>
      <c r="CUM117" s="51"/>
      <c r="CUN117" s="51"/>
      <c r="CUO117" s="56"/>
      <c r="CUP117" s="57"/>
      <c r="CUQ117" s="57"/>
      <c r="CUR117" s="58"/>
      <c r="CUS117" s="49"/>
      <c r="CUT117" s="50"/>
      <c r="CUU117" s="49"/>
      <c r="CUV117" s="109"/>
      <c r="CUW117" s="52"/>
      <c r="CUX117" s="52"/>
      <c r="CUY117" s="55"/>
      <c r="CUZ117" s="55"/>
      <c r="CVA117" s="55"/>
      <c r="CVB117" s="51"/>
      <c r="CVC117" s="51"/>
      <c r="CVD117" s="51"/>
      <c r="CVE117" s="56"/>
      <c r="CVF117" s="57"/>
      <c r="CVG117" s="57"/>
      <c r="CVH117" s="58"/>
      <c r="CVI117" s="49"/>
      <c r="CVJ117" s="50"/>
      <c r="CVK117" s="49"/>
      <c r="CVL117" s="109"/>
      <c r="CVM117" s="52"/>
      <c r="CVN117" s="52"/>
      <c r="CVO117" s="55"/>
      <c r="CVP117" s="55"/>
      <c r="CVQ117" s="55"/>
      <c r="CVR117" s="51"/>
      <c r="CVS117" s="51"/>
      <c r="CVT117" s="51"/>
      <c r="CVU117" s="56"/>
      <c r="CVV117" s="57"/>
      <c r="CVW117" s="57"/>
      <c r="CVX117" s="58"/>
      <c r="CVY117" s="49"/>
      <c r="CVZ117" s="50"/>
      <c r="CWA117" s="49"/>
      <c r="CWB117" s="109"/>
      <c r="CWC117" s="52"/>
      <c r="CWD117" s="52"/>
      <c r="CWE117" s="55"/>
      <c r="CWF117" s="55"/>
      <c r="CWG117" s="55"/>
      <c r="CWH117" s="51"/>
      <c r="CWI117" s="51"/>
      <c r="CWJ117" s="51"/>
      <c r="CWK117" s="56"/>
      <c r="CWL117" s="57"/>
      <c r="CWM117" s="57"/>
      <c r="CWN117" s="58"/>
      <c r="CWO117" s="49"/>
      <c r="CWP117" s="50"/>
      <c r="CWQ117" s="49"/>
      <c r="CWR117" s="109"/>
      <c r="CWS117" s="52"/>
      <c r="CWT117" s="52"/>
      <c r="CWU117" s="55"/>
      <c r="CWV117" s="55"/>
      <c r="CWW117" s="55"/>
      <c r="CWX117" s="51"/>
      <c r="CWY117" s="51"/>
      <c r="CWZ117" s="51"/>
      <c r="CXA117" s="56"/>
      <c r="CXB117" s="57"/>
      <c r="CXC117" s="57"/>
      <c r="CXD117" s="58"/>
      <c r="CXE117" s="49"/>
      <c r="CXF117" s="50"/>
      <c r="CXG117" s="49"/>
      <c r="CXH117" s="109"/>
      <c r="CXI117" s="52"/>
      <c r="CXJ117" s="52"/>
      <c r="CXK117" s="55"/>
      <c r="CXL117" s="55"/>
      <c r="CXM117" s="55"/>
      <c r="CXN117" s="51"/>
      <c r="CXO117" s="51"/>
      <c r="CXP117" s="51"/>
      <c r="CXQ117" s="56"/>
      <c r="CXR117" s="57"/>
      <c r="CXS117" s="57"/>
      <c r="CXT117" s="58"/>
      <c r="CXU117" s="49"/>
      <c r="CXV117" s="50"/>
      <c r="CXW117" s="49"/>
      <c r="CXX117" s="109"/>
      <c r="CXY117" s="52"/>
      <c r="CXZ117" s="52"/>
      <c r="CYA117" s="55"/>
      <c r="CYB117" s="55"/>
      <c r="CYC117" s="55"/>
      <c r="CYD117" s="51"/>
      <c r="CYE117" s="51"/>
      <c r="CYF117" s="51"/>
      <c r="CYG117" s="56"/>
      <c r="CYH117" s="57"/>
      <c r="CYI117" s="57"/>
      <c r="CYJ117" s="58"/>
      <c r="CYK117" s="49"/>
      <c r="CYL117" s="50"/>
      <c r="CYM117" s="49"/>
      <c r="CYN117" s="109"/>
      <c r="CYO117" s="52"/>
      <c r="CYP117" s="52"/>
      <c r="CYQ117" s="55"/>
      <c r="CYR117" s="55"/>
      <c r="CYS117" s="55"/>
      <c r="CYT117" s="51"/>
      <c r="CYU117" s="51"/>
      <c r="CYV117" s="51"/>
      <c r="CYW117" s="56"/>
      <c r="CYX117" s="57"/>
      <c r="CYY117" s="57"/>
      <c r="CYZ117" s="58"/>
      <c r="CZA117" s="49"/>
      <c r="CZB117" s="50"/>
      <c r="CZC117" s="49"/>
      <c r="CZD117" s="109"/>
      <c r="CZE117" s="52"/>
      <c r="CZF117" s="52"/>
      <c r="CZG117" s="55"/>
      <c r="CZH117" s="55"/>
      <c r="CZI117" s="55"/>
      <c r="CZJ117" s="51"/>
      <c r="CZK117" s="51"/>
      <c r="CZL117" s="51"/>
      <c r="CZM117" s="56"/>
      <c r="CZN117" s="57"/>
      <c r="CZO117" s="57"/>
      <c r="CZP117" s="58"/>
      <c r="CZQ117" s="49"/>
      <c r="CZR117" s="50"/>
      <c r="CZS117" s="49"/>
      <c r="CZT117" s="109"/>
      <c r="CZU117" s="52"/>
      <c r="CZV117" s="52"/>
      <c r="CZW117" s="55"/>
      <c r="CZX117" s="55"/>
      <c r="CZY117" s="55"/>
      <c r="CZZ117" s="51"/>
      <c r="DAA117" s="51"/>
      <c r="DAB117" s="51"/>
      <c r="DAC117" s="56"/>
      <c r="DAD117" s="57"/>
      <c r="DAE117" s="57"/>
      <c r="DAF117" s="58"/>
      <c r="DAG117" s="49"/>
      <c r="DAH117" s="50"/>
      <c r="DAI117" s="49"/>
      <c r="DAJ117" s="109"/>
      <c r="DAK117" s="52"/>
      <c r="DAL117" s="52"/>
      <c r="DAM117" s="55"/>
      <c r="DAN117" s="55"/>
      <c r="DAO117" s="55"/>
      <c r="DAP117" s="51"/>
      <c r="DAQ117" s="51"/>
      <c r="DAR117" s="51"/>
      <c r="DAS117" s="56"/>
      <c r="DAT117" s="57"/>
      <c r="DAU117" s="57"/>
      <c r="DAV117" s="58"/>
      <c r="DAW117" s="49"/>
      <c r="DAX117" s="50"/>
      <c r="DAY117" s="49"/>
      <c r="DAZ117" s="109"/>
      <c r="DBA117" s="52"/>
      <c r="DBB117" s="52"/>
      <c r="DBC117" s="55"/>
      <c r="DBD117" s="55"/>
      <c r="DBE117" s="55"/>
      <c r="DBF117" s="51"/>
      <c r="DBG117" s="51"/>
      <c r="DBH117" s="51"/>
      <c r="DBI117" s="56"/>
      <c r="DBJ117" s="57"/>
      <c r="DBK117" s="57"/>
      <c r="DBL117" s="58"/>
      <c r="DBM117" s="49"/>
      <c r="DBN117" s="50"/>
      <c r="DBO117" s="49"/>
      <c r="DBP117" s="109"/>
      <c r="DBQ117" s="52"/>
      <c r="DBR117" s="52"/>
      <c r="DBS117" s="55"/>
      <c r="DBT117" s="55"/>
      <c r="DBU117" s="55"/>
      <c r="DBV117" s="51"/>
      <c r="DBW117" s="51"/>
      <c r="DBX117" s="51"/>
      <c r="DBY117" s="56"/>
      <c r="DBZ117" s="57"/>
      <c r="DCA117" s="57"/>
      <c r="DCB117" s="58"/>
      <c r="DCC117" s="49"/>
      <c r="DCD117" s="50"/>
      <c r="DCE117" s="49"/>
      <c r="DCF117" s="109"/>
      <c r="DCG117" s="52"/>
      <c r="DCH117" s="52"/>
      <c r="DCI117" s="55"/>
      <c r="DCJ117" s="55"/>
      <c r="DCK117" s="55"/>
      <c r="DCL117" s="51"/>
      <c r="DCM117" s="51"/>
      <c r="DCN117" s="51"/>
      <c r="DCO117" s="56"/>
      <c r="DCP117" s="57"/>
      <c r="DCQ117" s="57"/>
      <c r="DCR117" s="58"/>
      <c r="DCS117" s="49"/>
      <c r="DCT117" s="50"/>
      <c r="DCU117" s="49"/>
      <c r="DCV117" s="109"/>
      <c r="DCW117" s="52"/>
      <c r="DCX117" s="52"/>
      <c r="DCY117" s="55"/>
      <c r="DCZ117" s="55"/>
      <c r="DDA117" s="55"/>
      <c r="DDB117" s="51"/>
      <c r="DDC117" s="51"/>
      <c r="DDD117" s="51"/>
      <c r="DDE117" s="56"/>
      <c r="DDF117" s="57"/>
      <c r="DDG117" s="57"/>
      <c r="DDH117" s="58"/>
      <c r="DDI117" s="49"/>
      <c r="DDJ117" s="50"/>
      <c r="DDK117" s="49"/>
      <c r="DDL117" s="109"/>
      <c r="DDM117" s="52"/>
      <c r="DDN117" s="52"/>
      <c r="DDO117" s="55"/>
      <c r="DDP117" s="55"/>
      <c r="DDQ117" s="55"/>
      <c r="DDR117" s="51"/>
      <c r="DDS117" s="51"/>
      <c r="DDT117" s="51"/>
      <c r="DDU117" s="56"/>
      <c r="DDV117" s="57"/>
      <c r="DDW117" s="57"/>
      <c r="DDX117" s="58"/>
      <c r="DDY117" s="49"/>
      <c r="DDZ117" s="50"/>
      <c r="DEA117" s="49"/>
      <c r="DEB117" s="109"/>
      <c r="DEC117" s="52"/>
      <c r="DED117" s="52"/>
      <c r="DEE117" s="55"/>
      <c r="DEF117" s="55"/>
      <c r="DEG117" s="55"/>
      <c r="DEH117" s="51"/>
      <c r="DEI117" s="51"/>
      <c r="DEJ117" s="51"/>
      <c r="DEK117" s="56"/>
      <c r="DEL117" s="57"/>
      <c r="DEM117" s="57"/>
      <c r="DEN117" s="58"/>
      <c r="DEO117" s="49"/>
      <c r="DEP117" s="50"/>
      <c r="DEQ117" s="49"/>
      <c r="DER117" s="109"/>
      <c r="DES117" s="52"/>
      <c r="DET117" s="52"/>
      <c r="DEU117" s="55"/>
      <c r="DEV117" s="55"/>
      <c r="DEW117" s="55"/>
      <c r="DEX117" s="51"/>
      <c r="DEY117" s="51"/>
      <c r="DEZ117" s="51"/>
      <c r="DFA117" s="56"/>
      <c r="DFB117" s="57"/>
      <c r="DFC117" s="57"/>
      <c r="DFD117" s="58"/>
      <c r="DFE117" s="49"/>
      <c r="DFF117" s="50"/>
      <c r="DFG117" s="49"/>
      <c r="DFH117" s="109"/>
      <c r="DFI117" s="52"/>
      <c r="DFJ117" s="52"/>
      <c r="DFK117" s="55"/>
      <c r="DFL117" s="55"/>
      <c r="DFM117" s="55"/>
      <c r="DFN117" s="51"/>
      <c r="DFO117" s="51"/>
      <c r="DFP117" s="51"/>
      <c r="DFQ117" s="56"/>
      <c r="DFR117" s="57"/>
      <c r="DFS117" s="57"/>
      <c r="DFT117" s="58"/>
      <c r="DFU117" s="49"/>
      <c r="DFV117" s="50"/>
      <c r="DFW117" s="49"/>
      <c r="DFX117" s="109"/>
      <c r="DFY117" s="52"/>
      <c r="DFZ117" s="52"/>
      <c r="DGA117" s="55"/>
      <c r="DGB117" s="55"/>
      <c r="DGC117" s="55"/>
      <c r="DGD117" s="51"/>
      <c r="DGE117" s="51"/>
      <c r="DGF117" s="51"/>
      <c r="DGG117" s="56"/>
      <c r="DGH117" s="57"/>
      <c r="DGI117" s="57"/>
      <c r="DGJ117" s="58"/>
      <c r="DGK117" s="49"/>
      <c r="DGL117" s="50"/>
      <c r="DGM117" s="49"/>
      <c r="DGN117" s="109"/>
      <c r="DGO117" s="52"/>
      <c r="DGP117" s="52"/>
      <c r="DGQ117" s="55"/>
      <c r="DGR117" s="55"/>
      <c r="DGS117" s="55"/>
      <c r="DGT117" s="51"/>
      <c r="DGU117" s="51"/>
      <c r="DGV117" s="51"/>
      <c r="DGW117" s="56"/>
      <c r="DGX117" s="57"/>
      <c r="DGY117" s="57"/>
      <c r="DGZ117" s="58"/>
      <c r="DHA117" s="49"/>
      <c r="DHB117" s="50"/>
      <c r="DHC117" s="49"/>
      <c r="DHD117" s="109"/>
      <c r="DHE117" s="52"/>
      <c r="DHF117" s="52"/>
      <c r="DHG117" s="55"/>
      <c r="DHH117" s="55"/>
      <c r="DHI117" s="55"/>
      <c r="DHJ117" s="51"/>
      <c r="DHK117" s="51"/>
      <c r="DHL117" s="51"/>
      <c r="DHM117" s="56"/>
      <c r="DHN117" s="57"/>
      <c r="DHO117" s="57"/>
      <c r="DHP117" s="58"/>
      <c r="DHQ117" s="49"/>
      <c r="DHR117" s="50"/>
      <c r="DHS117" s="49"/>
      <c r="DHT117" s="109"/>
      <c r="DHU117" s="52"/>
      <c r="DHV117" s="52"/>
      <c r="DHW117" s="55"/>
      <c r="DHX117" s="55"/>
      <c r="DHY117" s="55"/>
      <c r="DHZ117" s="51"/>
      <c r="DIA117" s="51"/>
      <c r="DIB117" s="51"/>
      <c r="DIC117" s="56"/>
      <c r="DID117" s="57"/>
      <c r="DIE117" s="57"/>
      <c r="DIF117" s="58"/>
      <c r="DIG117" s="49"/>
      <c r="DIH117" s="50"/>
      <c r="DII117" s="49"/>
      <c r="DIJ117" s="109"/>
      <c r="DIK117" s="52"/>
      <c r="DIL117" s="52"/>
      <c r="DIM117" s="55"/>
      <c r="DIN117" s="55"/>
      <c r="DIO117" s="55"/>
      <c r="DIP117" s="51"/>
      <c r="DIQ117" s="51"/>
      <c r="DIR117" s="51"/>
      <c r="DIS117" s="56"/>
      <c r="DIT117" s="57"/>
      <c r="DIU117" s="57"/>
      <c r="DIV117" s="58"/>
      <c r="DIW117" s="49"/>
      <c r="DIX117" s="50"/>
      <c r="DIY117" s="49"/>
      <c r="DIZ117" s="109"/>
      <c r="DJA117" s="52"/>
      <c r="DJB117" s="52"/>
      <c r="DJC117" s="55"/>
      <c r="DJD117" s="55"/>
      <c r="DJE117" s="55"/>
      <c r="DJF117" s="51"/>
      <c r="DJG117" s="51"/>
      <c r="DJH117" s="51"/>
      <c r="DJI117" s="56"/>
      <c r="DJJ117" s="57"/>
      <c r="DJK117" s="57"/>
      <c r="DJL117" s="58"/>
      <c r="DJM117" s="49"/>
      <c r="DJN117" s="50"/>
      <c r="DJO117" s="49"/>
      <c r="DJP117" s="109"/>
      <c r="DJQ117" s="52"/>
      <c r="DJR117" s="52"/>
      <c r="DJS117" s="55"/>
      <c r="DJT117" s="55"/>
      <c r="DJU117" s="55"/>
      <c r="DJV117" s="51"/>
      <c r="DJW117" s="51"/>
      <c r="DJX117" s="51"/>
      <c r="DJY117" s="56"/>
      <c r="DJZ117" s="57"/>
      <c r="DKA117" s="57"/>
      <c r="DKB117" s="58"/>
      <c r="DKC117" s="49"/>
      <c r="DKD117" s="50"/>
      <c r="DKE117" s="49"/>
      <c r="DKF117" s="109"/>
      <c r="DKG117" s="52"/>
      <c r="DKH117" s="52"/>
      <c r="DKI117" s="55"/>
      <c r="DKJ117" s="55"/>
      <c r="DKK117" s="55"/>
      <c r="DKL117" s="51"/>
      <c r="DKM117" s="51"/>
      <c r="DKN117" s="51"/>
      <c r="DKO117" s="56"/>
      <c r="DKP117" s="57"/>
      <c r="DKQ117" s="57"/>
      <c r="DKR117" s="58"/>
      <c r="DKS117" s="49"/>
      <c r="DKT117" s="50"/>
      <c r="DKU117" s="49"/>
      <c r="DKV117" s="109"/>
      <c r="DKW117" s="52"/>
      <c r="DKX117" s="52"/>
      <c r="DKY117" s="55"/>
      <c r="DKZ117" s="55"/>
      <c r="DLA117" s="55"/>
      <c r="DLB117" s="51"/>
      <c r="DLC117" s="51"/>
      <c r="DLD117" s="51"/>
      <c r="DLE117" s="56"/>
      <c r="DLF117" s="57"/>
      <c r="DLG117" s="57"/>
      <c r="DLH117" s="58"/>
      <c r="DLI117" s="49"/>
      <c r="DLJ117" s="50"/>
      <c r="DLK117" s="49"/>
      <c r="DLL117" s="109"/>
      <c r="DLM117" s="52"/>
      <c r="DLN117" s="52"/>
      <c r="DLO117" s="55"/>
      <c r="DLP117" s="55"/>
      <c r="DLQ117" s="55"/>
      <c r="DLR117" s="51"/>
      <c r="DLS117" s="51"/>
      <c r="DLT117" s="51"/>
      <c r="DLU117" s="56"/>
      <c r="DLV117" s="57"/>
      <c r="DLW117" s="57"/>
      <c r="DLX117" s="58"/>
      <c r="DLY117" s="49"/>
      <c r="DLZ117" s="50"/>
      <c r="DMA117" s="49"/>
      <c r="DMB117" s="109"/>
      <c r="DMC117" s="52"/>
      <c r="DMD117" s="52"/>
      <c r="DME117" s="55"/>
      <c r="DMF117" s="55"/>
      <c r="DMG117" s="55"/>
      <c r="DMH117" s="51"/>
      <c r="DMI117" s="51"/>
      <c r="DMJ117" s="51"/>
      <c r="DMK117" s="56"/>
      <c r="DML117" s="57"/>
      <c r="DMM117" s="57"/>
      <c r="DMN117" s="58"/>
      <c r="DMO117" s="49"/>
      <c r="DMP117" s="50"/>
      <c r="DMQ117" s="49"/>
      <c r="DMR117" s="109"/>
      <c r="DMS117" s="52"/>
      <c r="DMT117" s="52"/>
      <c r="DMU117" s="55"/>
      <c r="DMV117" s="55"/>
      <c r="DMW117" s="55"/>
      <c r="DMX117" s="51"/>
      <c r="DMY117" s="51"/>
      <c r="DMZ117" s="51"/>
      <c r="DNA117" s="56"/>
      <c r="DNB117" s="57"/>
      <c r="DNC117" s="57"/>
      <c r="DND117" s="58"/>
      <c r="DNE117" s="49"/>
      <c r="DNF117" s="50"/>
      <c r="DNG117" s="49"/>
      <c r="DNH117" s="109"/>
      <c r="DNI117" s="52"/>
      <c r="DNJ117" s="52"/>
      <c r="DNK117" s="55"/>
      <c r="DNL117" s="55"/>
      <c r="DNM117" s="55"/>
      <c r="DNN117" s="51"/>
      <c r="DNO117" s="51"/>
      <c r="DNP117" s="51"/>
      <c r="DNQ117" s="56"/>
      <c r="DNR117" s="57"/>
      <c r="DNS117" s="57"/>
      <c r="DNT117" s="58"/>
      <c r="DNU117" s="49"/>
      <c r="DNV117" s="50"/>
      <c r="DNW117" s="49"/>
      <c r="DNX117" s="109"/>
      <c r="DNY117" s="52"/>
      <c r="DNZ117" s="52"/>
      <c r="DOA117" s="55"/>
      <c r="DOB117" s="55"/>
      <c r="DOC117" s="55"/>
      <c r="DOD117" s="51"/>
      <c r="DOE117" s="51"/>
      <c r="DOF117" s="51"/>
      <c r="DOG117" s="56"/>
      <c r="DOH117" s="57"/>
      <c r="DOI117" s="57"/>
      <c r="DOJ117" s="58"/>
      <c r="DOK117" s="49"/>
      <c r="DOL117" s="50"/>
      <c r="DOM117" s="49"/>
      <c r="DON117" s="109"/>
      <c r="DOO117" s="52"/>
      <c r="DOP117" s="52"/>
      <c r="DOQ117" s="55"/>
      <c r="DOR117" s="55"/>
      <c r="DOS117" s="55"/>
      <c r="DOT117" s="51"/>
      <c r="DOU117" s="51"/>
      <c r="DOV117" s="51"/>
      <c r="DOW117" s="56"/>
      <c r="DOX117" s="57"/>
      <c r="DOY117" s="57"/>
      <c r="DOZ117" s="58"/>
      <c r="DPA117" s="49"/>
      <c r="DPB117" s="50"/>
      <c r="DPC117" s="49"/>
      <c r="DPD117" s="109"/>
      <c r="DPE117" s="52"/>
      <c r="DPF117" s="52"/>
      <c r="DPG117" s="55"/>
      <c r="DPH117" s="55"/>
      <c r="DPI117" s="55"/>
      <c r="DPJ117" s="51"/>
      <c r="DPK117" s="51"/>
      <c r="DPL117" s="51"/>
      <c r="DPM117" s="56"/>
      <c r="DPN117" s="57"/>
      <c r="DPO117" s="57"/>
      <c r="DPP117" s="58"/>
      <c r="DPQ117" s="49"/>
      <c r="DPR117" s="50"/>
      <c r="DPS117" s="49"/>
      <c r="DPT117" s="109"/>
      <c r="DPU117" s="52"/>
      <c r="DPV117" s="52"/>
      <c r="DPW117" s="55"/>
      <c r="DPX117" s="55"/>
      <c r="DPY117" s="55"/>
      <c r="DPZ117" s="51"/>
      <c r="DQA117" s="51"/>
      <c r="DQB117" s="51"/>
      <c r="DQC117" s="56"/>
      <c r="DQD117" s="57"/>
      <c r="DQE117" s="57"/>
      <c r="DQF117" s="58"/>
      <c r="DQG117" s="49"/>
      <c r="DQH117" s="50"/>
      <c r="DQI117" s="49"/>
      <c r="DQJ117" s="109"/>
      <c r="DQK117" s="52"/>
      <c r="DQL117" s="52"/>
      <c r="DQM117" s="55"/>
      <c r="DQN117" s="55"/>
      <c r="DQO117" s="55"/>
      <c r="DQP117" s="51"/>
      <c r="DQQ117" s="51"/>
      <c r="DQR117" s="51"/>
      <c r="DQS117" s="56"/>
      <c r="DQT117" s="57"/>
      <c r="DQU117" s="57"/>
      <c r="DQV117" s="58"/>
      <c r="DQW117" s="49"/>
      <c r="DQX117" s="50"/>
      <c r="DQY117" s="49"/>
      <c r="DQZ117" s="109"/>
      <c r="DRA117" s="52"/>
      <c r="DRB117" s="52"/>
      <c r="DRC117" s="55"/>
      <c r="DRD117" s="55"/>
      <c r="DRE117" s="55"/>
      <c r="DRF117" s="51"/>
      <c r="DRG117" s="51"/>
      <c r="DRH117" s="51"/>
      <c r="DRI117" s="56"/>
      <c r="DRJ117" s="57"/>
      <c r="DRK117" s="57"/>
      <c r="DRL117" s="58"/>
      <c r="DRM117" s="49"/>
      <c r="DRN117" s="50"/>
      <c r="DRO117" s="49"/>
      <c r="DRP117" s="109"/>
      <c r="DRQ117" s="52"/>
      <c r="DRR117" s="52"/>
      <c r="DRS117" s="55"/>
      <c r="DRT117" s="55"/>
      <c r="DRU117" s="55"/>
      <c r="DRV117" s="51"/>
      <c r="DRW117" s="51"/>
      <c r="DRX117" s="51"/>
      <c r="DRY117" s="56"/>
      <c r="DRZ117" s="57"/>
      <c r="DSA117" s="57"/>
      <c r="DSB117" s="58"/>
      <c r="DSC117" s="49"/>
      <c r="DSD117" s="50"/>
      <c r="DSE117" s="49"/>
      <c r="DSF117" s="109"/>
      <c r="DSG117" s="52"/>
      <c r="DSH117" s="52"/>
      <c r="DSI117" s="55"/>
      <c r="DSJ117" s="55"/>
      <c r="DSK117" s="55"/>
      <c r="DSL117" s="51"/>
      <c r="DSM117" s="51"/>
      <c r="DSN117" s="51"/>
      <c r="DSO117" s="56"/>
      <c r="DSP117" s="57"/>
      <c r="DSQ117" s="57"/>
      <c r="DSR117" s="58"/>
      <c r="DSS117" s="49"/>
      <c r="DST117" s="50"/>
      <c r="DSU117" s="49"/>
      <c r="DSV117" s="109"/>
      <c r="DSW117" s="52"/>
      <c r="DSX117" s="52"/>
      <c r="DSY117" s="55"/>
      <c r="DSZ117" s="55"/>
      <c r="DTA117" s="55"/>
      <c r="DTB117" s="51"/>
      <c r="DTC117" s="51"/>
      <c r="DTD117" s="51"/>
      <c r="DTE117" s="56"/>
      <c r="DTF117" s="57"/>
      <c r="DTG117" s="57"/>
      <c r="DTH117" s="58"/>
      <c r="DTI117" s="49"/>
      <c r="DTJ117" s="50"/>
      <c r="DTK117" s="49"/>
      <c r="DTL117" s="109"/>
      <c r="DTM117" s="52"/>
      <c r="DTN117" s="52"/>
      <c r="DTO117" s="55"/>
      <c r="DTP117" s="55"/>
      <c r="DTQ117" s="55"/>
      <c r="DTR117" s="51"/>
      <c r="DTS117" s="51"/>
      <c r="DTT117" s="51"/>
      <c r="DTU117" s="56"/>
      <c r="DTV117" s="57"/>
      <c r="DTW117" s="57"/>
      <c r="DTX117" s="58"/>
      <c r="DTY117" s="49"/>
      <c r="DTZ117" s="50"/>
      <c r="DUA117" s="49"/>
      <c r="DUB117" s="109"/>
      <c r="DUC117" s="52"/>
      <c r="DUD117" s="52"/>
      <c r="DUE117" s="55"/>
      <c r="DUF117" s="55"/>
      <c r="DUG117" s="55"/>
      <c r="DUH117" s="51"/>
      <c r="DUI117" s="51"/>
      <c r="DUJ117" s="51"/>
      <c r="DUK117" s="56"/>
      <c r="DUL117" s="57"/>
      <c r="DUM117" s="57"/>
      <c r="DUN117" s="58"/>
      <c r="DUO117" s="49"/>
      <c r="DUP117" s="50"/>
      <c r="DUQ117" s="49"/>
      <c r="DUR117" s="109"/>
      <c r="DUS117" s="52"/>
      <c r="DUT117" s="52"/>
      <c r="DUU117" s="55"/>
      <c r="DUV117" s="55"/>
      <c r="DUW117" s="55"/>
      <c r="DUX117" s="51"/>
      <c r="DUY117" s="51"/>
      <c r="DUZ117" s="51"/>
      <c r="DVA117" s="56"/>
      <c r="DVB117" s="57"/>
      <c r="DVC117" s="57"/>
      <c r="DVD117" s="58"/>
      <c r="DVE117" s="49"/>
      <c r="DVF117" s="50"/>
      <c r="DVG117" s="49"/>
      <c r="DVH117" s="109"/>
      <c r="DVI117" s="52"/>
      <c r="DVJ117" s="52"/>
      <c r="DVK117" s="55"/>
      <c r="DVL117" s="55"/>
      <c r="DVM117" s="55"/>
      <c r="DVN117" s="51"/>
      <c r="DVO117" s="51"/>
      <c r="DVP117" s="51"/>
      <c r="DVQ117" s="56"/>
      <c r="DVR117" s="57"/>
      <c r="DVS117" s="57"/>
      <c r="DVT117" s="58"/>
      <c r="DVU117" s="49"/>
      <c r="DVV117" s="50"/>
      <c r="DVW117" s="49"/>
      <c r="DVX117" s="109"/>
      <c r="DVY117" s="52"/>
      <c r="DVZ117" s="52"/>
      <c r="DWA117" s="55"/>
      <c r="DWB117" s="55"/>
      <c r="DWC117" s="55"/>
      <c r="DWD117" s="51"/>
      <c r="DWE117" s="51"/>
      <c r="DWF117" s="51"/>
      <c r="DWG117" s="56"/>
      <c r="DWH117" s="57"/>
      <c r="DWI117" s="57"/>
      <c r="DWJ117" s="58"/>
      <c r="DWK117" s="49"/>
      <c r="DWL117" s="50"/>
      <c r="DWM117" s="49"/>
      <c r="DWN117" s="109"/>
      <c r="DWO117" s="52"/>
      <c r="DWP117" s="52"/>
      <c r="DWQ117" s="55"/>
      <c r="DWR117" s="55"/>
      <c r="DWS117" s="55"/>
      <c r="DWT117" s="51"/>
      <c r="DWU117" s="51"/>
      <c r="DWV117" s="51"/>
      <c r="DWW117" s="56"/>
      <c r="DWX117" s="57"/>
      <c r="DWY117" s="57"/>
      <c r="DWZ117" s="58"/>
      <c r="DXA117" s="49"/>
      <c r="DXB117" s="50"/>
      <c r="DXC117" s="49"/>
      <c r="DXD117" s="109"/>
      <c r="DXE117" s="52"/>
      <c r="DXF117" s="52"/>
      <c r="DXG117" s="55"/>
      <c r="DXH117" s="55"/>
      <c r="DXI117" s="55"/>
      <c r="DXJ117" s="51"/>
      <c r="DXK117" s="51"/>
      <c r="DXL117" s="51"/>
      <c r="DXM117" s="56"/>
      <c r="DXN117" s="57"/>
      <c r="DXO117" s="57"/>
      <c r="DXP117" s="58"/>
      <c r="DXQ117" s="49"/>
      <c r="DXR117" s="50"/>
      <c r="DXS117" s="49"/>
      <c r="DXT117" s="109"/>
      <c r="DXU117" s="52"/>
      <c r="DXV117" s="52"/>
      <c r="DXW117" s="55"/>
      <c r="DXX117" s="55"/>
      <c r="DXY117" s="55"/>
      <c r="DXZ117" s="51"/>
      <c r="DYA117" s="51"/>
      <c r="DYB117" s="51"/>
      <c r="DYC117" s="56"/>
      <c r="DYD117" s="57"/>
      <c r="DYE117" s="57"/>
      <c r="DYF117" s="58"/>
      <c r="DYG117" s="49"/>
      <c r="DYH117" s="50"/>
      <c r="DYI117" s="49"/>
      <c r="DYJ117" s="109"/>
      <c r="DYK117" s="52"/>
      <c r="DYL117" s="52"/>
      <c r="DYM117" s="55"/>
      <c r="DYN117" s="55"/>
      <c r="DYO117" s="55"/>
      <c r="DYP117" s="51"/>
      <c r="DYQ117" s="51"/>
      <c r="DYR117" s="51"/>
      <c r="DYS117" s="56"/>
      <c r="DYT117" s="57"/>
      <c r="DYU117" s="57"/>
      <c r="DYV117" s="58"/>
      <c r="DYW117" s="49"/>
      <c r="DYX117" s="50"/>
      <c r="DYY117" s="49"/>
      <c r="DYZ117" s="109"/>
      <c r="DZA117" s="52"/>
      <c r="DZB117" s="52"/>
      <c r="DZC117" s="55"/>
      <c r="DZD117" s="55"/>
      <c r="DZE117" s="55"/>
      <c r="DZF117" s="51"/>
      <c r="DZG117" s="51"/>
      <c r="DZH117" s="51"/>
      <c r="DZI117" s="56"/>
      <c r="DZJ117" s="57"/>
      <c r="DZK117" s="57"/>
      <c r="DZL117" s="58"/>
      <c r="DZM117" s="49"/>
      <c r="DZN117" s="50"/>
      <c r="DZO117" s="49"/>
      <c r="DZP117" s="109"/>
      <c r="DZQ117" s="52"/>
      <c r="DZR117" s="52"/>
      <c r="DZS117" s="55"/>
      <c r="DZT117" s="55"/>
      <c r="DZU117" s="55"/>
      <c r="DZV117" s="51"/>
      <c r="DZW117" s="51"/>
      <c r="DZX117" s="51"/>
      <c r="DZY117" s="56"/>
      <c r="DZZ117" s="57"/>
      <c r="EAA117" s="57"/>
      <c r="EAB117" s="58"/>
      <c r="EAC117" s="49"/>
      <c r="EAD117" s="50"/>
      <c r="EAE117" s="49"/>
      <c r="EAF117" s="109"/>
      <c r="EAG117" s="52"/>
      <c r="EAH117" s="52"/>
      <c r="EAI117" s="55"/>
      <c r="EAJ117" s="55"/>
      <c r="EAK117" s="55"/>
      <c r="EAL117" s="51"/>
      <c r="EAM117" s="51"/>
      <c r="EAN117" s="51"/>
      <c r="EAO117" s="56"/>
      <c r="EAP117" s="57"/>
      <c r="EAQ117" s="57"/>
      <c r="EAR117" s="58"/>
      <c r="EAS117" s="49"/>
      <c r="EAT117" s="50"/>
      <c r="EAU117" s="49"/>
      <c r="EAV117" s="109"/>
      <c r="EAW117" s="52"/>
      <c r="EAX117" s="52"/>
      <c r="EAY117" s="55"/>
      <c r="EAZ117" s="55"/>
      <c r="EBA117" s="55"/>
      <c r="EBB117" s="51"/>
      <c r="EBC117" s="51"/>
      <c r="EBD117" s="51"/>
      <c r="EBE117" s="56"/>
      <c r="EBF117" s="57"/>
      <c r="EBG117" s="57"/>
      <c r="EBH117" s="58"/>
      <c r="EBI117" s="49"/>
      <c r="EBJ117" s="50"/>
      <c r="EBK117" s="49"/>
      <c r="EBL117" s="109"/>
      <c r="EBM117" s="52"/>
      <c r="EBN117" s="52"/>
      <c r="EBO117" s="55"/>
      <c r="EBP117" s="55"/>
      <c r="EBQ117" s="55"/>
      <c r="EBR117" s="51"/>
      <c r="EBS117" s="51"/>
      <c r="EBT117" s="51"/>
      <c r="EBU117" s="56"/>
      <c r="EBV117" s="57"/>
      <c r="EBW117" s="57"/>
      <c r="EBX117" s="58"/>
      <c r="EBY117" s="49"/>
      <c r="EBZ117" s="50"/>
      <c r="ECA117" s="49"/>
      <c r="ECB117" s="109"/>
      <c r="ECC117" s="52"/>
      <c r="ECD117" s="52"/>
      <c r="ECE117" s="55"/>
      <c r="ECF117" s="55"/>
      <c r="ECG117" s="55"/>
      <c r="ECH117" s="51"/>
      <c r="ECI117" s="51"/>
      <c r="ECJ117" s="51"/>
      <c r="ECK117" s="56"/>
      <c r="ECL117" s="57"/>
      <c r="ECM117" s="57"/>
      <c r="ECN117" s="58"/>
      <c r="ECO117" s="49"/>
      <c r="ECP117" s="50"/>
      <c r="ECQ117" s="49"/>
      <c r="ECR117" s="109"/>
      <c r="ECS117" s="52"/>
      <c r="ECT117" s="52"/>
      <c r="ECU117" s="55"/>
      <c r="ECV117" s="55"/>
      <c r="ECW117" s="55"/>
      <c r="ECX117" s="51"/>
      <c r="ECY117" s="51"/>
      <c r="ECZ117" s="51"/>
      <c r="EDA117" s="56"/>
      <c r="EDB117" s="57"/>
      <c r="EDC117" s="57"/>
      <c r="EDD117" s="58"/>
      <c r="EDE117" s="49"/>
      <c r="EDF117" s="50"/>
      <c r="EDG117" s="49"/>
      <c r="EDH117" s="109"/>
      <c r="EDI117" s="52"/>
      <c r="EDJ117" s="52"/>
      <c r="EDK117" s="55"/>
      <c r="EDL117" s="55"/>
      <c r="EDM117" s="55"/>
      <c r="EDN117" s="51"/>
      <c r="EDO117" s="51"/>
      <c r="EDP117" s="51"/>
      <c r="EDQ117" s="56"/>
      <c r="EDR117" s="57"/>
      <c r="EDS117" s="57"/>
      <c r="EDT117" s="58"/>
      <c r="EDU117" s="49"/>
      <c r="EDV117" s="50"/>
      <c r="EDW117" s="49"/>
      <c r="EDX117" s="109"/>
      <c r="EDY117" s="52"/>
      <c r="EDZ117" s="52"/>
      <c r="EEA117" s="55"/>
      <c r="EEB117" s="55"/>
      <c r="EEC117" s="55"/>
      <c r="EED117" s="51"/>
      <c r="EEE117" s="51"/>
      <c r="EEF117" s="51"/>
      <c r="EEG117" s="56"/>
      <c r="EEH117" s="57"/>
      <c r="EEI117" s="57"/>
      <c r="EEJ117" s="58"/>
      <c r="EEK117" s="49"/>
      <c r="EEL117" s="50"/>
      <c r="EEM117" s="49"/>
      <c r="EEN117" s="109"/>
      <c r="EEO117" s="52"/>
      <c r="EEP117" s="52"/>
      <c r="EEQ117" s="55"/>
      <c r="EER117" s="55"/>
      <c r="EES117" s="55"/>
      <c r="EET117" s="51"/>
      <c r="EEU117" s="51"/>
      <c r="EEV117" s="51"/>
      <c r="EEW117" s="56"/>
      <c r="EEX117" s="57"/>
      <c r="EEY117" s="57"/>
      <c r="EEZ117" s="58"/>
      <c r="EFA117" s="49"/>
      <c r="EFB117" s="50"/>
      <c r="EFC117" s="49"/>
      <c r="EFD117" s="109"/>
      <c r="EFE117" s="52"/>
      <c r="EFF117" s="52"/>
      <c r="EFG117" s="55"/>
      <c r="EFH117" s="55"/>
      <c r="EFI117" s="55"/>
      <c r="EFJ117" s="51"/>
      <c r="EFK117" s="51"/>
      <c r="EFL117" s="51"/>
      <c r="EFM117" s="56"/>
      <c r="EFN117" s="57"/>
      <c r="EFO117" s="57"/>
      <c r="EFP117" s="58"/>
      <c r="EFQ117" s="49"/>
      <c r="EFR117" s="50"/>
      <c r="EFS117" s="49"/>
      <c r="EFT117" s="109"/>
      <c r="EFU117" s="52"/>
      <c r="EFV117" s="52"/>
      <c r="EFW117" s="55"/>
      <c r="EFX117" s="55"/>
      <c r="EFY117" s="55"/>
      <c r="EFZ117" s="51"/>
      <c r="EGA117" s="51"/>
      <c r="EGB117" s="51"/>
      <c r="EGC117" s="56"/>
      <c r="EGD117" s="57"/>
      <c r="EGE117" s="57"/>
      <c r="EGF117" s="58"/>
      <c r="EGG117" s="49"/>
      <c r="EGH117" s="50"/>
      <c r="EGI117" s="49"/>
      <c r="EGJ117" s="109"/>
      <c r="EGK117" s="52"/>
      <c r="EGL117" s="52"/>
      <c r="EGM117" s="55"/>
      <c r="EGN117" s="55"/>
      <c r="EGO117" s="55"/>
      <c r="EGP117" s="51"/>
      <c r="EGQ117" s="51"/>
      <c r="EGR117" s="51"/>
      <c r="EGS117" s="56"/>
      <c r="EGT117" s="57"/>
      <c r="EGU117" s="57"/>
      <c r="EGV117" s="58"/>
      <c r="EGW117" s="49"/>
      <c r="EGX117" s="50"/>
      <c r="EGY117" s="49"/>
      <c r="EGZ117" s="109"/>
      <c r="EHA117" s="52"/>
      <c r="EHB117" s="52"/>
      <c r="EHC117" s="55"/>
      <c r="EHD117" s="55"/>
      <c r="EHE117" s="55"/>
      <c r="EHF117" s="51"/>
      <c r="EHG117" s="51"/>
      <c r="EHH117" s="51"/>
      <c r="EHI117" s="56"/>
      <c r="EHJ117" s="57"/>
      <c r="EHK117" s="57"/>
      <c r="EHL117" s="58"/>
      <c r="EHM117" s="49"/>
      <c r="EHN117" s="50"/>
      <c r="EHO117" s="49"/>
      <c r="EHP117" s="109"/>
      <c r="EHQ117" s="52"/>
      <c r="EHR117" s="52"/>
      <c r="EHS117" s="55"/>
      <c r="EHT117" s="55"/>
      <c r="EHU117" s="55"/>
      <c r="EHV117" s="51"/>
      <c r="EHW117" s="51"/>
      <c r="EHX117" s="51"/>
      <c r="EHY117" s="56"/>
      <c r="EHZ117" s="57"/>
      <c r="EIA117" s="57"/>
      <c r="EIB117" s="58"/>
      <c r="EIC117" s="49"/>
      <c r="EID117" s="50"/>
      <c r="EIE117" s="49"/>
      <c r="EIF117" s="109"/>
      <c r="EIG117" s="52"/>
      <c r="EIH117" s="52"/>
      <c r="EII117" s="55"/>
      <c r="EIJ117" s="55"/>
      <c r="EIK117" s="55"/>
      <c r="EIL117" s="51"/>
      <c r="EIM117" s="51"/>
      <c r="EIN117" s="51"/>
      <c r="EIO117" s="56"/>
      <c r="EIP117" s="57"/>
      <c r="EIQ117" s="57"/>
      <c r="EIR117" s="58"/>
      <c r="EIS117" s="49"/>
      <c r="EIT117" s="50"/>
      <c r="EIU117" s="49"/>
      <c r="EIV117" s="109"/>
      <c r="EIW117" s="52"/>
      <c r="EIX117" s="52"/>
      <c r="EIY117" s="55"/>
      <c r="EIZ117" s="55"/>
      <c r="EJA117" s="55"/>
      <c r="EJB117" s="51"/>
      <c r="EJC117" s="51"/>
      <c r="EJD117" s="51"/>
      <c r="EJE117" s="56"/>
      <c r="EJF117" s="57"/>
      <c r="EJG117" s="57"/>
      <c r="EJH117" s="58"/>
      <c r="EJI117" s="49"/>
      <c r="EJJ117" s="50"/>
      <c r="EJK117" s="49"/>
      <c r="EJL117" s="109"/>
      <c r="EJM117" s="52"/>
      <c r="EJN117" s="52"/>
      <c r="EJO117" s="55"/>
      <c r="EJP117" s="55"/>
      <c r="EJQ117" s="55"/>
      <c r="EJR117" s="51"/>
      <c r="EJS117" s="51"/>
      <c r="EJT117" s="51"/>
      <c r="EJU117" s="56"/>
      <c r="EJV117" s="57"/>
      <c r="EJW117" s="57"/>
      <c r="EJX117" s="58"/>
      <c r="EJY117" s="49"/>
      <c r="EJZ117" s="50"/>
      <c r="EKA117" s="49"/>
      <c r="EKB117" s="109"/>
      <c r="EKC117" s="52"/>
      <c r="EKD117" s="52"/>
      <c r="EKE117" s="55"/>
      <c r="EKF117" s="55"/>
      <c r="EKG117" s="55"/>
      <c r="EKH117" s="51"/>
      <c r="EKI117" s="51"/>
      <c r="EKJ117" s="51"/>
      <c r="EKK117" s="56"/>
      <c r="EKL117" s="57"/>
      <c r="EKM117" s="57"/>
      <c r="EKN117" s="58"/>
      <c r="EKO117" s="49"/>
      <c r="EKP117" s="50"/>
      <c r="EKQ117" s="49"/>
      <c r="EKR117" s="109"/>
      <c r="EKS117" s="52"/>
      <c r="EKT117" s="52"/>
      <c r="EKU117" s="55"/>
      <c r="EKV117" s="55"/>
      <c r="EKW117" s="55"/>
      <c r="EKX117" s="51"/>
      <c r="EKY117" s="51"/>
      <c r="EKZ117" s="51"/>
      <c r="ELA117" s="56"/>
      <c r="ELB117" s="57"/>
      <c r="ELC117" s="57"/>
      <c r="ELD117" s="58"/>
      <c r="ELE117" s="49"/>
      <c r="ELF117" s="50"/>
      <c r="ELG117" s="49"/>
      <c r="ELH117" s="109"/>
      <c r="ELI117" s="52"/>
      <c r="ELJ117" s="52"/>
      <c r="ELK117" s="55"/>
      <c r="ELL117" s="55"/>
      <c r="ELM117" s="55"/>
      <c r="ELN117" s="51"/>
      <c r="ELO117" s="51"/>
      <c r="ELP117" s="51"/>
      <c r="ELQ117" s="56"/>
      <c r="ELR117" s="57"/>
      <c r="ELS117" s="57"/>
      <c r="ELT117" s="58"/>
      <c r="ELU117" s="49"/>
      <c r="ELV117" s="50"/>
      <c r="ELW117" s="49"/>
      <c r="ELX117" s="109"/>
      <c r="ELY117" s="52"/>
      <c r="ELZ117" s="52"/>
      <c r="EMA117" s="55"/>
      <c r="EMB117" s="55"/>
      <c r="EMC117" s="55"/>
      <c r="EMD117" s="51"/>
      <c r="EME117" s="51"/>
      <c r="EMF117" s="51"/>
      <c r="EMG117" s="56"/>
      <c r="EMH117" s="57"/>
      <c r="EMI117" s="57"/>
      <c r="EMJ117" s="58"/>
      <c r="EMK117" s="49"/>
      <c r="EML117" s="50"/>
      <c r="EMM117" s="49"/>
      <c r="EMN117" s="109"/>
      <c r="EMO117" s="52"/>
      <c r="EMP117" s="52"/>
      <c r="EMQ117" s="55"/>
      <c r="EMR117" s="55"/>
      <c r="EMS117" s="55"/>
      <c r="EMT117" s="51"/>
      <c r="EMU117" s="51"/>
      <c r="EMV117" s="51"/>
      <c r="EMW117" s="56"/>
      <c r="EMX117" s="57"/>
      <c r="EMY117" s="57"/>
      <c r="EMZ117" s="58"/>
      <c r="ENA117" s="49"/>
      <c r="ENB117" s="50"/>
      <c r="ENC117" s="49"/>
      <c r="END117" s="109"/>
      <c r="ENE117" s="52"/>
      <c r="ENF117" s="52"/>
      <c r="ENG117" s="55"/>
      <c r="ENH117" s="55"/>
      <c r="ENI117" s="55"/>
      <c r="ENJ117" s="51"/>
      <c r="ENK117" s="51"/>
      <c r="ENL117" s="51"/>
      <c r="ENM117" s="56"/>
      <c r="ENN117" s="57"/>
      <c r="ENO117" s="57"/>
      <c r="ENP117" s="58"/>
      <c r="ENQ117" s="49"/>
      <c r="ENR117" s="50"/>
      <c r="ENS117" s="49"/>
      <c r="ENT117" s="109"/>
      <c r="ENU117" s="52"/>
      <c r="ENV117" s="52"/>
      <c r="ENW117" s="55"/>
      <c r="ENX117" s="55"/>
      <c r="ENY117" s="55"/>
      <c r="ENZ117" s="51"/>
      <c r="EOA117" s="51"/>
      <c r="EOB117" s="51"/>
      <c r="EOC117" s="56"/>
      <c r="EOD117" s="57"/>
      <c r="EOE117" s="57"/>
      <c r="EOF117" s="58"/>
      <c r="EOG117" s="49"/>
      <c r="EOH117" s="50"/>
      <c r="EOI117" s="49"/>
      <c r="EOJ117" s="109"/>
      <c r="EOK117" s="52"/>
      <c r="EOL117" s="52"/>
      <c r="EOM117" s="55"/>
      <c r="EON117" s="55"/>
      <c r="EOO117" s="55"/>
      <c r="EOP117" s="51"/>
      <c r="EOQ117" s="51"/>
      <c r="EOR117" s="51"/>
      <c r="EOS117" s="56"/>
      <c r="EOT117" s="57"/>
      <c r="EOU117" s="57"/>
      <c r="EOV117" s="58"/>
      <c r="EOW117" s="49"/>
      <c r="EOX117" s="50"/>
      <c r="EOY117" s="49"/>
      <c r="EOZ117" s="109"/>
      <c r="EPA117" s="52"/>
      <c r="EPB117" s="52"/>
      <c r="EPC117" s="55"/>
      <c r="EPD117" s="55"/>
      <c r="EPE117" s="55"/>
      <c r="EPF117" s="51"/>
      <c r="EPG117" s="51"/>
      <c r="EPH117" s="51"/>
      <c r="EPI117" s="56"/>
      <c r="EPJ117" s="57"/>
      <c r="EPK117" s="57"/>
      <c r="EPL117" s="58"/>
      <c r="EPM117" s="49"/>
      <c r="EPN117" s="50"/>
      <c r="EPO117" s="49"/>
      <c r="EPP117" s="109"/>
      <c r="EPQ117" s="52"/>
      <c r="EPR117" s="52"/>
      <c r="EPS117" s="55"/>
      <c r="EPT117" s="55"/>
      <c r="EPU117" s="55"/>
      <c r="EPV117" s="51"/>
      <c r="EPW117" s="51"/>
      <c r="EPX117" s="51"/>
      <c r="EPY117" s="56"/>
      <c r="EPZ117" s="57"/>
      <c r="EQA117" s="57"/>
      <c r="EQB117" s="58"/>
      <c r="EQC117" s="49"/>
      <c r="EQD117" s="50"/>
      <c r="EQE117" s="49"/>
      <c r="EQF117" s="109"/>
      <c r="EQG117" s="52"/>
      <c r="EQH117" s="52"/>
      <c r="EQI117" s="55"/>
      <c r="EQJ117" s="55"/>
      <c r="EQK117" s="55"/>
      <c r="EQL117" s="51"/>
      <c r="EQM117" s="51"/>
      <c r="EQN117" s="51"/>
      <c r="EQO117" s="56"/>
      <c r="EQP117" s="57"/>
      <c r="EQQ117" s="57"/>
      <c r="EQR117" s="58"/>
      <c r="EQS117" s="49"/>
      <c r="EQT117" s="50"/>
      <c r="EQU117" s="49"/>
      <c r="EQV117" s="109"/>
      <c r="EQW117" s="52"/>
      <c r="EQX117" s="52"/>
      <c r="EQY117" s="55"/>
      <c r="EQZ117" s="55"/>
      <c r="ERA117" s="55"/>
      <c r="ERB117" s="51"/>
      <c r="ERC117" s="51"/>
      <c r="ERD117" s="51"/>
      <c r="ERE117" s="56"/>
      <c r="ERF117" s="57"/>
      <c r="ERG117" s="57"/>
      <c r="ERH117" s="58"/>
      <c r="ERI117" s="49"/>
      <c r="ERJ117" s="50"/>
      <c r="ERK117" s="49"/>
      <c r="ERL117" s="109"/>
      <c r="ERM117" s="52"/>
      <c r="ERN117" s="52"/>
      <c r="ERO117" s="55"/>
      <c r="ERP117" s="55"/>
      <c r="ERQ117" s="55"/>
      <c r="ERR117" s="51"/>
      <c r="ERS117" s="51"/>
      <c r="ERT117" s="51"/>
      <c r="ERU117" s="56"/>
      <c r="ERV117" s="57"/>
      <c r="ERW117" s="57"/>
      <c r="ERX117" s="58"/>
      <c r="ERY117" s="49"/>
      <c r="ERZ117" s="50"/>
      <c r="ESA117" s="49"/>
      <c r="ESB117" s="109"/>
      <c r="ESC117" s="52"/>
      <c r="ESD117" s="52"/>
      <c r="ESE117" s="55"/>
      <c r="ESF117" s="55"/>
      <c r="ESG117" s="55"/>
      <c r="ESH117" s="51"/>
      <c r="ESI117" s="51"/>
      <c r="ESJ117" s="51"/>
      <c r="ESK117" s="56"/>
      <c r="ESL117" s="57"/>
      <c r="ESM117" s="57"/>
      <c r="ESN117" s="58"/>
      <c r="ESO117" s="49"/>
      <c r="ESP117" s="50"/>
      <c r="ESQ117" s="49"/>
      <c r="ESR117" s="109"/>
      <c r="ESS117" s="52"/>
      <c r="EST117" s="52"/>
      <c r="ESU117" s="55"/>
      <c r="ESV117" s="55"/>
      <c r="ESW117" s="55"/>
      <c r="ESX117" s="51"/>
      <c r="ESY117" s="51"/>
      <c r="ESZ117" s="51"/>
      <c r="ETA117" s="56"/>
      <c r="ETB117" s="57"/>
      <c r="ETC117" s="57"/>
      <c r="ETD117" s="58"/>
      <c r="ETE117" s="49"/>
      <c r="ETF117" s="50"/>
      <c r="ETG117" s="49"/>
      <c r="ETH117" s="109"/>
      <c r="ETI117" s="52"/>
      <c r="ETJ117" s="52"/>
      <c r="ETK117" s="55"/>
      <c r="ETL117" s="55"/>
      <c r="ETM117" s="55"/>
      <c r="ETN117" s="51"/>
      <c r="ETO117" s="51"/>
      <c r="ETP117" s="51"/>
      <c r="ETQ117" s="56"/>
      <c r="ETR117" s="57"/>
      <c r="ETS117" s="57"/>
      <c r="ETT117" s="58"/>
      <c r="ETU117" s="49"/>
      <c r="ETV117" s="50"/>
      <c r="ETW117" s="49"/>
      <c r="ETX117" s="109"/>
      <c r="ETY117" s="52"/>
      <c r="ETZ117" s="52"/>
      <c r="EUA117" s="55"/>
      <c r="EUB117" s="55"/>
      <c r="EUC117" s="55"/>
      <c r="EUD117" s="51"/>
      <c r="EUE117" s="51"/>
      <c r="EUF117" s="51"/>
      <c r="EUG117" s="56"/>
      <c r="EUH117" s="57"/>
      <c r="EUI117" s="57"/>
      <c r="EUJ117" s="58"/>
      <c r="EUK117" s="49"/>
      <c r="EUL117" s="50"/>
      <c r="EUM117" s="49"/>
      <c r="EUN117" s="109"/>
      <c r="EUO117" s="52"/>
      <c r="EUP117" s="52"/>
      <c r="EUQ117" s="55"/>
      <c r="EUR117" s="55"/>
      <c r="EUS117" s="55"/>
      <c r="EUT117" s="51"/>
      <c r="EUU117" s="51"/>
      <c r="EUV117" s="51"/>
      <c r="EUW117" s="56"/>
      <c r="EUX117" s="57"/>
      <c r="EUY117" s="57"/>
      <c r="EUZ117" s="58"/>
      <c r="EVA117" s="49"/>
      <c r="EVB117" s="50"/>
      <c r="EVC117" s="49"/>
      <c r="EVD117" s="109"/>
      <c r="EVE117" s="52"/>
      <c r="EVF117" s="52"/>
      <c r="EVG117" s="55"/>
      <c r="EVH117" s="55"/>
      <c r="EVI117" s="55"/>
      <c r="EVJ117" s="51"/>
      <c r="EVK117" s="51"/>
      <c r="EVL117" s="51"/>
      <c r="EVM117" s="56"/>
      <c r="EVN117" s="57"/>
      <c r="EVO117" s="57"/>
      <c r="EVP117" s="58"/>
      <c r="EVQ117" s="49"/>
      <c r="EVR117" s="50"/>
      <c r="EVS117" s="49"/>
      <c r="EVT117" s="109"/>
      <c r="EVU117" s="52"/>
      <c r="EVV117" s="52"/>
      <c r="EVW117" s="55"/>
      <c r="EVX117" s="55"/>
      <c r="EVY117" s="55"/>
      <c r="EVZ117" s="51"/>
      <c r="EWA117" s="51"/>
      <c r="EWB117" s="51"/>
      <c r="EWC117" s="56"/>
      <c r="EWD117" s="57"/>
      <c r="EWE117" s="57"/>
      <c r="EWF117" s="58"/>
      <c r="EWG117" s="49"/>
      <c r="EWH117" s="50"/>
      <c r="EWI117" s="49"/>
      <c r="EWJ117" s="109"/>
      <c r="EWK117" s="52"/>
      <c r="EWL117" s="52"/>
      <c r="EWM117" s="55"/>
      <c r="EWN117" s="55"/>
      <c r="EWO117" s="55"/>
      <c r="EWP117" s="51"/>
      <c r="EWQ117" s="51"/>
      <c r="EWR117" s="51"/>
      <c r="EWS117" s="56"/>
      <c r="EWT117" s="57"/>
      <c r="EWU117" s="57"/>
      <c r="EWV117" s="58"/>
      <c r="EWW117" s="49"/>
      <c r="EWX117" s="50"/>
      <c r="EWY117" s="49"/>
      <c r="EWZ117" s="109"/>
      <c r="EXA117" s="52"/>
      <c r="EXB117" s="52"/>
      <c r="EXC117" s="55"/>
      <c r="EXD117" s="55"/>
      <c r="EXE117" s="55"/>
      <c r="EXF117" s="51"/>
      <c r="EXG117" s="51"/>
      <c r="EXH117" s="51"/>
      <c r="EXI117" s="56"/>
      <c r="EXJ117" s="57"/>
      <c r="EXK117" s="57"/>
      <c r="EXL117" s="58"/>
      <c r="EXM117" s="49"/>
      <c r="EXN117" s="50"/>
      <c r="EXO117" s="49"/>
      <c r="EXP117" s="109"/>
      <c r="EXQ117" s="52"/>
      <c r="EXR117" s="52"/>
      <c r="EXS117" s="55"/>
      <c r="EXT117" s="55"/>
      <c r="EXU117" s="55"/>
      <c r="EXV117" s="51"/>
      <c r="EXW117" s="51"/>
      <c r="EXX117" s="51"/>
      <c r="EXY117" s="56"/>
      <c r="EXZ117" s="57"/>
      <c r="EYA117" s="57"/>
      <c r="EYB117" s="58"/>
      <c r="EYC117" s="49"/>
      <c r="EYD117" s="50"/>
      <c r="EYE117" s="49"/>
      <c r="EYF117" s="109"/>
      <c r="EYG117" s="52"/>
      <c r="EYH117" s="52"/>
      <c r="EYI117" s="55"/>
      <c r="EYJ117" s="55"/>
      <c r="EYK117" s="55"/>
      <c r="EYL117" s="51"/>
      <c r="EYM117" s="51"/>
      <c r="EYN117" s="51"/>
      <c r="EYO117" s="56"/>
      <c r="EYP117" s="57"/>
      <c r="EYQ117" s="57"/>
      <c r="EYR117" s="58"/>
      <c r="EYS117" s="49"/>
      <c r="EYT117" s="50"/>
      <c r="EYU117" s="49"/>
      <c r="EYV117" s="109"/>
      <c r="EYW117" s="52"/>
      <c r="EYX117" s="52"/>
      <c r="EYY117" s="55"/>
      <c r="EYZ117" s="55"/>
      <c r="EZA117" s="55"/>
      <c r="EZB117" s="51"/>
      <c r="EZC117" s="51"/>
      <c r="EZD117" s="51"/>
      <c r="EZE117" s="56"/>
      <c r="EZF117" s="57"/>
      <c r="EZG117" s="57"/>
      <c r="EZH117" s="58"/>
      <c r="EZI117" s="49"/>
      <c r="EZJ117" s="50"/>
      <c r="EZK117" s="49"/>
      <c r="EZL117" s="109"/>
      <c r="EZM117" s="52"/>
      <c r="EZN117" s="52"/>
      <c r="EZO117" s="55"/>
      <c r="EZP117" s="55"/>
      <c r="EZQ117" s="55"/>
      <c r="EZR117" s="51"/>
      <c r="EZS117" s="51"/>
      <c r="EZT117" s="51"/>
      <c r="EZU117" s="56"/>
      <c r="EZV117" s="57"/>
      <c r="EZW117" s="57"/>
      <c r="EZX117" s="58"/>
      <c r="EZY117" s="49"/>
      <c r="EZZ117" s="50"/>
      <c r="FAA117" s="49"/>
      <c r="FAB117" s="109"/>
      <c r="FAC117" s="52"/>
      <c r="FAD117" s="52"/>
      <c r="FAE117" s="55"/>
      <c r="FAF117" s="55"/>
      <c r="FAG117" s="55"/>
      <c r="FAH117" s="51"/>
      <c r="FAI117" s="51"/>
      <c r="FAJ117" s="51"/>
      <c r="FAK117" s="56"/>
      <c r="FAL117" s="57"/>
      <c r="FAM117" s="57"/>
      <c r="FAN117" s="58"/>
      <c r="FAO117" s="49"/>
      <c r="FAP117" s="50"/>
      <c r="FAQ117" s="49"/>
      <c r="FAR117" s="109"/>
      <c r="FAS117" s="52"/>
      <c r="FAT117" s="52"/>
      <c r="FAU117" s="55"/>
      <c r="FAV117" s="55"/>
      <c r="FAW117" s="55"/>
      <c r="FAX117" s="51"/>
      <c r="FAY117" s="51"/>
      <c r="FAZ117" s="51"/>
      <c r="FBA117" s="56"/>
      <c r="FBB117" s="57"/>
      <c r="FBC117" s="57"/>
      <c r="FBD117" s="58"/>
      <c r="FBE117" s="49"/>
      <c r="FBF117" s="50"/>
      <c r="FBG117" s="49"/>
      <c r="FBH117" s="109"/>
      <c r="FBI117" s="52"/>
      <c r="FBJ117" s="52"/>
      <c r="FBK117" s="55"/>
      <c r="FBL117" s="55"/>
      <c r="FBM117" s="55"/>
      <c r="FBN117" s="51"/>
      <c r="FBO117" s="51"/>
      <c r="FBP117" s="51"/>
      <c r="FBQ117" s="56"/>
      <c r="FBR117" s="57"/>
      <c r="FBS117" s="57"/>
      <c r="FBT117" s="58"/>
      <c r="FBU117" s="49"/>
      <c r="FBV117" s="50"/>
      <c r="FBW117" s="49"/>
      <c r="FBX117" s="109"/>
      <c r="FBY117" s="52"/>
      <c r="FBZ117" s="52"/>
      <c r="FCA117" s="55"/>
      <c r="FCB117" s="55"/>
      <c r="FCC117" s="55"/>
      <c r="FCD117" s="51"/>
      <c r="FCE117" s="51"/>
      <c r="FCF117" s="51"/>
      <c r="FCG117" s="56"/>
      <c r="FCH117" s="57"/>
      <c r="FCI117" s="57"/>
      <c r="FCJ117" s="58"/>
      <c r="FCK117" s="49"/>
      <c r="FCL117" s="50"/>
      <c r="FCM117" s="49"/>
      <c r="FCN117" s="109"/>
      <c r="FCO117" s="52"/>
      <c r="FCP117" s="52"/>
      <c r="FCQ117" s="55"/>
      <c r="FCR117" s="55"/>
      <c r="FCS117" s="55"/>
      <c r="FCT117" s="51"/>
      <c r="FCU117" s="51"/>
      <c r="FCV117" s="51"/>
      <c r="FCW117" s="56"/>
      <c r="FCX117" s="57"/>
      <c r="FCY117" s="57"/>
      <c r="FCZ117" s="58"/>
      <c r="FDA117" s="49"/>
      <c r="FDB117" s="50"/>
      <c r="FDC117" s="49"/>
      <c r="FDD117" s="109"/>
      <c r="FDE117" s="52"/>
      <c r="FDF117" s="52"/>
      <c r="FDG117" s="55"/>
      <c r="FDH117" s="55"/>
      <c r="FDI117" s="55"/>
      <c r="FDJ117" s="51"/>
      <c r="FDK117" s="51"/>
      <c r="FDL117" s="51"/>
      <c r="FDM117" s="56"/>
      <c r="FDN117" s="57"/>
      <c r="FDO117" s="57"/>
      <c r="FDP117" s="58"/>
      <c r="FDQ117" s="49"/>
      <c r="FDR117" s="50"/>
      <c r="FDS117" s="49"/>
      <c r="FDT117" s="109"/>
      <c r="FDU117" s="52"/>
      <c r="FDV117" s="52"/>
      <c r="FDW117" s="55"/>
      <c r="FDX117" s="55"/>
      <c r="FDY117" s="55"/>
      <c r="FDZ117" s="51"/>
      <c r="FEA117" s="51"/>
      <c r="FEB117" s="51"/>
      <c r="FEC117" s="56"/>
      <c r="FED117" s="57"/>
      <c r="FEE117" s="57"/>
      <c r="FEF117" s="58"/>
      <c r="FEG117" s="49"/>
      <c r="FEH117" s="50"/>
      <c r="FEI117" s="49"/>
      <c r="FEJ117" s="109"/>
      <c r="FEK117" s="52"/>
      <c r="FEL117" s="52"/>
      <c r="FEM117" s="55"/>
      <c r="FEN117" s="55"/>
      <c r="FEO117" s="55"/>
      <c r="FEP117" s="51"/>
      <c r="FEQ117" s="51"/>
      <c r="FER117" s="51"/>
      <c r="FES117" s="56"/>
      <c r="FET117" s="57"/>
      <c r="FEU117" s="57"/>
      <c r="FEV117" s="58"/>
      <c r="FEW117" s="49"/>
      <c r="FEX117" s="50"/>
      <c r="FEY117" s="49"/>
      <c r="FEZ117" s="109"/>
      <c r="FFA117" s="52"/>
      <c r="FFB117" s="52"/>
      <c r="FFC117" s="55"/>
      <c r="FFD117" s="55"/>
      <c r="FFE117" s="55"/>
      <c r="FFF117" s="51"/>
      <c r="FFG117" s="51"/>
      <c r="FFH117" s="51"/>
      <c r="FFI117" s="56"/>
      <c r="FFJ117" s="57"/>
      <c r="FFK117" s="57"/>
      <c r="FFL117" s="58"/>
      <c r="FFM117" s="49"/>
      <c r="FFN117" s="50"/>
      <c r="FFO117" s="49"/>
      <c r="FFP117" s="109"/>
      <c r="FFQ117" s="52"/>
      <c r="FFR117" s="52"/>
      <c r="FFS117" s="55"/>
      <c r="FFT117" s="55"/>
      <c r="FFU117" s="55"/>
      <c r="FFV117" s="51"/>
      <c r="FFW117" s="51"/>
      <c r="FFX117" s="51"/>
      <c r="FFY117" s="56"/>
      <c r="FFZ117" s="57"/>
      <c r="FGA117" s="57"/>
      <c r="FGB117" s="58"/>
      <c r="FGC117" s="49"/>
      <c r="FGD117" s="50"/>
      <c r="FGE117" s="49"/>
      <c r="FGF117" s="109"/>
      <c r="FGG117" s="52"/>
      <c r="FGH117" s="52"/>
      <c r="FGI117" s="55"/>
      <c r="FGJ117" s="55"/>
      <c r="FGK117" s="55"/>
      <c r="FGL117" s="51"/>
      <c r="FGM117" s="51"/>
      <c r="FGN117" s="51"/>
      <c r="FGO117" s="56"/>
      <c r="FGP117" s="57"/>
      <c r="FGQ117" s="57"/>
      <c r="FGR117" s="58"/>
      <c r="FGS117" s="49"/>
      <c r="FGT117" s="50"/>
      <c r="FGU117" s="49"/>
      <c r="FGV117" s="109"/>
      <c r="FGW117" s="52"/>
      <c r="FGX117" s="52"/>
      <c r="FGY117" s="55"/>
      <c r="FGZ117" s="55"/>
      <c r="FHA117" s="55"/>
      <c r="FHB117" s="51"/>
      <c r="FHC117" s="51"/>
      <c r="FHD117" s="51"/>
      <c r="FHE117" s="56"/>
      <c r="FHF117" s="57"/>
      <c r="FHG117" s="57"/>
      <c r="FHH117" s="58"/>
      <c r="FHI117" s="49"/>
      <c r="FHJ117" s="50"/>
      <c r="FHK117" s="49"/>
      <c r="FHL117" s="109"/>
      <c r="FHM117" s="52"/>
      <c r="FHN117" s="52"/>
      <c r="FHO117" s="55"/>
      <c r="FHP117" s="55"/>
      <c r="FHQ117" s="55"/>
      <c r="FHR117" s="51"/>
      <c r="FHS117" s="51"/>
      <c r="FHT117" s="51"/>
      <c r="FHU117" s="56"/>
      <c r="FHV117" s="57"/>
      <c r="FHW117" s="57"/>
      <c r="FHX117" s="58"/>
      <c r="FHY117" s="49"/>
      <c r="FHZ117" s="50"/>
      <c r="FIA117" s="49"/>
      <c r="FIB117" s="109"/>
      <c r="FIC117" s="52"/>
      <c r="FID117" s="52"/>
      <c r="FIE117" s="55"/>
      <c r="FIF117" s="55"/>
      <c r="FIG117" s="55"/>
      <c r="FIH117" s="51"/>
      <c r="FII117" s="51"/>
      <c r="FIJ117" s="51"/>
      <c r="FIK117" s="56"/>
      <c r="FIL117" s="57"/>
      <c r="FIM117" s="57"/>
      <c r="FIN117" s="58"/>
      <c r="FIO117" s="49"/>
      <c r="FIP117" s="50"/>
      <c r="FIQ117" s="49"/>
      <c r="FIR117" s="109"/>
      <c r="FIS117" s="52"/>
      <c r="FIT117" s="52"/>
      <c r="FIU117" s="55"/>
      <c r="FIV117" s="55"/>
      <c r="FIW117" s="55"/>
      <c r="FIX117" s="51"/>
      <c r="FIY117" s="51"/>
      <c r="FIZ117" s="51"/>
      <c r="FJA117" s="56"/>
      <c r="FJB117" s="57"/>
      <c r="FJC117" s="57"/>
      <c r="FJD117" s="58"/>
      <c r="FJE117" s="49"/>
      <c r="FJF117" s="50"/>
      <c r="FJG117" s="49"/>
      <c r="FJH117" s="109"/>
      <c r="FJI117" s="52"/>
      <c r="FJJ117" s="52"/>
      <c r="FJK117" s="55"/>
      <c r="FJL117" s="55"/>
      <c r="FJM117" s="55"/>
      <c r="FJN117" s="51"/>
      <c r="FJO117" s="51"/>
      <c r="FJP117" s="51"/>
      <c r="FJQ117" s="56"/>
      <c r="FJR117" s="57"/>
      <c r="FJS117" s="57"/>
      <c r="FJT117" s="58"/>
      <c r="FJU117" s="49"/>
      <c r="FJV117" s="50"/>
      <c r="FJW117" s="49"/>
      <c r="FJX117" s="109"/>
      <c r="FJY117" s="52"/>
      <c r="FJZ117" s="52"/>
      <c r="FKA117" s="55"/>
      <c r="FKB117" s="55"/>
      <c r="FKC117" s="55"/>
      <c r="FKD117" s="51"/>
      <c r="FKE117" s="51"/>
      <c r="FKF117" s="51"/>
      <c r="FKG117" s="56"/>
      <c r="FKH117" s="57"/>
      <c r="FKI117" s="57"/>
      <c r="FKJ117" s="58"/>
      <c r="FKK117" s="49"/>
      <c r="FKL117" s="50"/>
      <c r="FKM117" s="49"/>
      <c r="FKN117" s="109"/>
      <c r="FKO117" s="52"/>
      <c r="FKP117" s="52"/>
      <c r="FKQ117" s="55"/>
      <c r="FKR117" s="55"/>
      <c r="FKS117" s="55"/>
      <c r="FKT117" s="51"/>
      <c r="FKU117" s="51"/>
      <c r="FKV117" s="51"/>
      <c r="FKW117" s="56"/>
      <c r="FKX117" s="57"/>
      <c r="FKY117" s="57"/>
      <c r="FKZ117" s="58"/>
      <c r="FLA117" s="49"/>
      <c r="FLB117" s="50"/>
      <c r="FLC117" s="49"/>
      <c r="FLD117" s="109"/>
      <c r="FLE117" s="52"/>
      <c r="FLF117" s="52"/>
      <c r="FLG117" s="55"/>
      <c r="FLH117" s="55"/>
      <c r="FLI117" s="55"/>
      <c r="FLJ117" s="51"/>
      <c r="FLK117" s="51"/>
      <c r="FLL117" s="51"/>
      <c r="FLM117" s="56"/>
      <c r="FLN117" s="57"/>
      <c r="FLO117" s="57"/>
      <c r="FLP117" s="58"/>
      <c r="FLQ117" s="49"/>
      <c r="FLR117" s="50"/>
      <c r="FLS117" s="49"/>
      <c r="FLT117" s="109"/>
      <c r="FLU117" s="52"/>
      <c r="FLV117" s="52"/>
      <c r="FLW117" s="55"/>
      <c r="FLX117" s="55"/>
      <c r="FLY117" s="55"/>
      <c r="FLZ117" s="51"/>
      <c r="FMA117" s="51"/>
      <c r="FMB117" s="51"/>
      <c r="FMC117" s="56"/>
      <c r="FMD117" s="57"/>
      <c r="FME117" s="57"/>
      <c r="FMF117" s="58"/>
      <c r="FMG117" s="49"/>
      <c r="FMH117" s="50"/>
      <c r="FMI117" s="49"/>
      <c r="FMJ117" s="109"/>
      <c r="FMK117" s="52"/>
      <c r="FML117" s="52"/>
      <c r="FMM117" s="55"/>
      <c r="FMN117" s="55"/>
      <c r="FMO117" s="55"/>
      <c r="FMP117" s="51"/>
      <c r="FMQ117" s="51"/>
      <c r="FMR117" s="51"/>
      <c r="FMS117" s="56"/>
      <c r="FMT117" s="57"/>
      <c r="FMU117" s="57"/>
      <c r="FMV117" s="58"/>
      <c r="FMW117" s="49"/>
      <c r="FMX117" s="50"/>
      <c r="FMY117" s="49"/>
      <c r="FMZ117" s="109"/>
      <c r="FNA117" s="52"/>
      <c r="FNB117" s="52"/>
      <c r="FNC117" s="55"/>
      <c r="FND117" s="55"/>
      <c r="FNE117" s="55"/>
      <c r="FNF117" s="51"/>
      <c r="FNG117" s="51"/>
      <c r="FNH117" s="51"/>
      <c r="FNI117" s="56"/>
      <c r="FNJ117" s="57"/>
      <c r="FNK117" s="57"/>
      <c r="FNL117" s="58"/>
      <c r="FNM117" s="49"/>
      <c r="FNN117" s="50"/>
      <c r="FNO117" s="49"/>
      <c r="FNP117" s="109"/>
      <c r="FNQ117" s="52"/>
      <c r="FNR117" s="52"/>
      <c r="FNS117" s="55"/>
      <c r="FNT117" s="55"/>
      <c r="FNU117" s="55"/>
      <c r="FNV117" s="51"/>
      <c r="FNW117" s="51"/>
      <c r="FNX117" s="51"/>
      <c r="FNY117" s="56"/>
      <c r="FNZ117" s="57"/>
      <c r="FOA117" s="57"/>
      <c r="FOB117" s="58"/>
      <c r="FOC117" s="49"/>
      <c r="FOD117" s="50"/>
      <c r="FOE117" s="49"/>
      <c r="FOF117" s="109"/>
      <c r="FOG117" s="52"/>
      <c r="FOH117" s="52"/>
      <c r="FOI117" s="55"/>
      <c r="FOJ117" s="55"/>
      <c r="FOK117" s="55"/>
      <c r="FOL117" s="51"/>
      <c r="FOM117" s="51"/>
      <c r="FON117" s="51"/>
      <c r="FOO117" s="56"/>
      <c r="FOP117" s="57"/>
      <c r="FOQ117" s="57"/>
      <c r="FOR117" s="58"/>
      <c r="FOS117" s="49"/>
      <c r="FOT117" s="50"/>
      <c r="FOU117" s="49"/>
      <c r="FOV117" s="109"/>
      <c r="FOW117" s="52"/>
      <c r="FOX117" s="52"/>
      <c r="FOY117" s="55"/>
      <c r="FOZ117" s="55"/>
      <c r="FPA117" s="55"/>
      <c r="FPB117" s="51"/>
      <c r="FPC117" s="51"/>
      <c r="FPD117" s="51"/>
      <c r="FPE117" s="56"/>
      <c r="FPF117" s="57"/>
      <c r="FPG117" s="57"/>
      <c r="FPH117" s="58"/>
      <c r="FPI117" s="49"/>
      <c r="FPJ117" s="50"/>
      <c r="FPK117" s="49"/>
      <c r="FPL117" s="109"/>
      <c r="FPM117" s="52"/>
      <c r="FPN117" s="52"/>
      <c r="FPO117" s="55"/>
      <c r="FPP117" s="55"/>
      <c r="FPQ117" s="55"/>
      <c r="FPR117" s="51"/>
      <c r="FPS117" s="51"/>
      <c r="FPT117" s="51"/>
      <c r="FPU117" s="56"/>
      <c r="FPV117" s="57"/>
      <c r="FPW117" s="57"/>
      <c r="FPX117" s="58"/>
      <c r="FPY117" s="49"/>
      <c r="FPZ117" s="50"/>
      <c r="FQA117" s="49"/>
      <c r="FQB117" s="109"/>
      <c r="FQC117" s="52"/>
      <c r="FQD117" s="52"/>
      <c r="FQE117" s="55"/>
      <c r="FQF117" s="55"/>
      <c r="FQG117" s="55"/>
      <c r="FQH117" s="51"/>
      <c r="FQI117" s="51"/>
      <c r="FQJ117" s="51"/>
      <c r="FQK117" s="56"/>
      <c r="FQL117" s="57"/>
      <c r="FQM117" s="57"/>
      <c r="FQN117" s="58"/>
      <c r="FQO117" s="49"/>
      <c r="FQP117" s="50"/>
      <c r="FQQ117" s="49"/>
      <c r="FQR117" s="109"/>
      <c r="FQS117" s="52"/>
      <c r="FQT117" s="52"/>
      <c r="FQU117" s="55"/>
      <c r="FQV117" s="55"/>
      <c r="FQW117" s="55"/>
      <c r="FQX117" s="51"/>
      <c r="FQY117" s="51"/>
      <c r="FQZ117" s="51"/>
      <c r="FRA117" s="56"/>
      <c r="FRB117" s="57"/>
      <c r="FRC117" s="57"/>
      <c r="FRD117" s="58"/>
      <c r="FRE117" s="49"/>
      <c r="FRF117" s="50"/>
      <c r="FRG117" s="49"/>
      <c r="FRH117" s="109"/>
      <c r="FRI117" s="52"/>
      <c r="FRJ117" s="52"/>
      <c r="FRK117" s="55"/>
      <c r="FRL117" s="55"/>
      <c r="FRM117" s="55"/>
      <c r="FRN117" s="51"/>
      <c r="FRO117" s="51"/>
      <c r="FRP117" s="51"/>
      <c r="FRQ117" s="56"/>
      <c r="FRR117" s="57"/>
      <c r="FRS117" s="57"/>
      <c r="FRT117" s="58"/>
      <c r="FRU117" s="49"/>
      <c r="FRV117" s="50"/>
      <c r="FRW117" s="49"/>
      <c r="FRX117" s="109"/>
      <c r="FRY117" s="52"/>
      <c r="FRZ117" s="52"/>
      <c r="FSA117" s="55"/>
      <c r="FSB117" s="55"/>
      <c r="FSC117" s="55"/>
      <c r="FSD117" s="51"/>
      <c r="FSE117" s="51"/>
      <c r="FSF117" s="51"/>
      <c r="FSG117" s="56"/>
      <c r="FSH117" s="57"/>
      <c r="FSI117" s="57"/>
      <c r="FSJ117" s="58"/>
      <c r="FSK117" s="49"/>
      <c r="FSL117" s="50"/>
      <c r="FSM117" s="49"/>
      <c r="FSN117" s="109"/>
      <c r="FSO117" s="52"/>
      <c r="FSP117" s="52"/>
      <c r="FSQ117" s="55"/>
      <c r="FSR117" s="55"/>
      <c r="FSS117" s="55"/>
      <c r="FST117" s="51"/>
      <c r="FSU117" s="51"/>
      <c r="FSV117" s="51"/>
      <c r="FSW117" s="56"/>
      <c r="FSX117" s="57"/>
      <c r="FSY117" s="57"/>
      <c r="FSZ117" s="58"/>
      <c r="FTA117" s="49"/>
      <c r="FTB117" s="50"/>
      <c r="FTC117" s="49"/>
      <c r="FTD117" s="109"/>
      <c r="FTE117" s="52"/>
      <c r="FTF117" s="52"/>
      <c r="FTG117" s="55"/>
      <c r="FTH117" s="55"/>
      <c r="FTI117" s="55"/>
      <c r="FTJ117" s="51"/>
      <c r="FTK117" s="51"/>
      <c r="FTL117" s="51"/>
      <c r="FTM117" s="56"/>
      <c r="FTN117" s="57"/>
      <c r="FTO117" s="57"/>
      <c r="FTP117" s="58"/>
      <c r="FTQ117" s="49"/>
      <c r="FTR117" s="50"/>
      <c r="FTS117" s="49"/>
      <c r="FTT117" s="109"/>
      <c r="FTU117" s="52"/>
      <c r="FTV117" s="52"/>
      <c r="FTW117" s="55"/>
      <c r="FTX117" s="55"/>
      <c r="FTY117" s="55"/>
      <c r="FTZ117" s="51"/>
      <c r="FUA117" s="51"/>
      <c r="FUB117" s="51"/>
      <c r="FUC117" s="56"/>
      <c r="FUD117" s="57"/>
      <c r="FUE117" s="57"/>
      <c r="FUF117" s="58"/>
      <c r="FUG117" s="49"/>
      <c r="FUH117" s="50"/>
      <c r="FUI117" s="49"/>
      <c r="FUJ117" s="109"/>
      <c r="FUK117" s="52"/>
      <c r="FUL117" s="52"/>
      <c r="FUM117" s="55"/>
      <c r="FUN117" s="55"/>
      <c r="FUO117" s="55"/>
      <c r="FUP117" s="51"/>
      <c r="FUQ117" s="51"/>
      <c r="FUR117" s="51"/>
      <c r="FUS117" s="56"/>
      <c r="FUT117" s="57"/>
      <c r="FUU117" s="57"/>
      <c r="FUV117" s="58"/>
      <c r="FUW117" s="49"/>
      <c r="FUX117" s="50"/>
      <c r="FUY117" s="49"/>
      <c r="FUZ117" s="109"/>
      <c r="FVA117" s="52"/>
      <c r="FVB117" s="52"/>
      <c r="FVC117" s="55"/>
      <c r="FVD117" s="55"/>
      <c r="FVE117" s="55"/>
      <c r="FVF117" s="51"/>
      <c r="FVG117" s="51"/>
      <c r="FVH117" s="51"/>
      <c r="FVI117" s="56"/>
      <c r="FVJ117" s="57"/>
      <c r="FVK117" s="57"/>
      <c r="FVL117" s="58"/>
      <c r="FVM117" s="49"/>
      <c r="FVN117" s="50"/>
      <c r="FVO117" s="49"/>
      <c r="FVP117" s="109"/>
      <c r="FVQ117" s="52"/>
      <c r="FVR117" s="52"/>
      <c r="FVS117" s="55"/>
      <c r="FVT117" s="55"/>
      <c r="FVU117" s="55"/>
      <c r="FVV117" s="51"/>
      <c r="FVW117" s="51"/>
      <c r="FVX117" s="51"/>
      <c r="FVY117" s="56"/>
      <c r="FVZ117" s="57"/>
      <c r="FWA117" s="57"/>
      <c r="FWB117" s="58"/>
      <c r="FWC117" s="49"/>
      <c r="FWD117" s="50"/>
      <c r="FWE117" s="49"/>
      <c r="FWF117" s="109"/>
      <c r="FWG117" s="52"/>
      <c r="FWH117" s="52"/>
      <c r="FWI117" s="55"/>
      <c r="FWJ117" s="55"/>
      <c r="FWK117" s="55"/>
      <c r="FWL117" s="51"/>
      <c r="FWM117" s="51"/>
      <c r="FWN117" s="51"/>
      <c r="FWO117" s="56"/>
      <c r="FWP117" s="57"/>
      <c r="FWQ117" s="57"/>
      <c r="FWR117" s="58"/>
      <c r="FWS117" s="49"/>
      <c r="FWT117" s="50"/>
      <c r="FWU117" s="49"/>
      <c r="FWV117" s="109"/>
      <c r="FWW117" s="52"/>
      <c r="FWX117" s="52"/>
      <c r="FWY117" s="55"/>
      <c r="FWZ117" s="55"/>
      <c r="FXA117" s="55"/>
      <c r="FXB117" s="51"/>
      <c r="FXC117" s="51"/>
      <c r="FXD117" s="51"/>
      <c r="FXE117" s="56"/>
      <c r="FXF117" s="57"/>
      <c r="FXG117" s="57"/>
      <c r="FXH117" s="58"/>
      <c r="FXI117" s="49"/>
      <c r="FXJ117" s="50"/>
      <c r="FXK117" s="49"/>
      <c r="FXL117" s="109"/>
      <c r="FXM117" s="52"/>
      <c r="FXN117" s="52"/>
      <c r="FXO117" s="55"/>
      <c r="FXP117" s="55"/>
      <c r="FXQ117" s="55"/>
      <c r="FXR117" s="51"/>
      <c r="FXS117" s="51"/>
      <c r="FXT117" s="51"/>
      <c r="FXU117" s="56"/>
      <c r="FXV117" s="57"/>
      <c r="FXW117" s="57"/>
      <c r="FXX117" s="58"/>
      <c r="FXY117" s="49"/>
      <c r="FXZ117" s="50"/>
      <c r="FYA117" s="49"/>
      <c r="FYB117" s="109"/>
      <c r="FYC117" s="52"/>
      <c r="FYD117" s="52"/>
      <c r="FYE117" s="55"/>
      <c r="FYF117" s="55"/>
      <c r="FYG117" s="55"/>
      <c r="FYH117" s="51"/>
      <c r="FYI117" s="51"/>
      <c r="FYJ117" s="51"/>
      <c r="FYK117" s="56"/>
      <c r="FYL117" s="57"/>
      <c r="FYM117" s="57"/>
      <c r="FYN117" s="58"/>
      <c r="FYO117" s="49"/>
      <c r="FYP117" s="50"/>
      <c r="FYQ117" s="49"/>
      <c r="FYR117" s="109"/>
      <c r="FYS117" s="52"/>
      <c r="FYT117" s="52"/>
      <c r="FYU117" s="55"/>
      <c r="FYV117" s="55"/>
      <c r="FYW117" s="55"/>
      <c r="FYX117" s="51"/>
      <c r="FYY117" s="51"/>
      <c r="FYZ117" s="51"/>
      <c r="FZA117" s="56"/>
      <c r="FZB117" s="57"/>
      <c r="FZC117" s="57"/>
      <c r="FZD117" s="58"/>
      <c r="FZE117" s="49"/>
      <c r="FZF117" s="50"/>
      <c r="FZG117" s="49"/>
      <c r="FZH117" s="109"/>
      <c r="FZI117" s="52"/>
      <c r="FZJ117" s="52"/>
      <c r="FZK117" s="55"/>
      <c r="FZL117" s="55"/>
      <c r="FZM117" s="55"/>
      <c r="FZN117" s="51"/>
      <c r="FZO117" s="51"/>
      <c r="FZP117" s="51"/>
      <c r="FZQ117" s="56"/>
      <c r="FZR117" s="57"/>
      <c r="FZS117" s="57"/>
      <c r="FZT117" s="58"/>
      <c r="FZU117" s="49"/>
      <c r="FZV117" s="50"/>
      <c r="FZW117" s="49"/>
      <c r="FZX117" s="109"/>
      <c r="FZY117" s="52"/>
      <c r="FZZ117" s="52"/>
      <c r="GAA117" s="55"/>
      <c r="GAB117" s="55"/>
      <c r="GAC117" s="55"/>
      <c r="GAD117" s="51"/>
      <c r="GAE117" s="51"/>
      <c r="GAF117" s="51"/>
      <c r="GAG117" s="56"/>
      <c r="GAH117" s="57"/>
      <c r="GAI117" s="57"/>
      <c r="GAJ117" s="58"/>
      <c r="GAK117" s="49"/>
      <c r="GAL117" s="50"/>
      <c r="GAM117" s="49"/>
      <c r="GAN117" s="109"/>
      <c r="GAO117" s="52"/>
      <c r="GAP117" s="52"/>
      <c r="GAQ117" s="55"/>
      <c r="GAR117" s="55"/>
      <c r="GAS117" s="55"/>
      <c r="GAT117" s="51"/>
      <c r="GAU117" s="51"/>
      <c r="GAV117" s="51"/>
      <c r="GAW117" s="56"/>
      <c r="GAX117" s="57"/>
      <c r="GAY117" s="57"/>
      <c r="GAZ117" s="58"/>
      <c r="GBA117" s="49"/>
      <c r="GBB117" s="50"/>
      <c r="GBC117" s="49"/>
      <c r="GBD117" s="109"/>
      <c r="GBE117" s="52"/>
      <c r="GBF117" s="52"/>
      <c r="GBG117" s="55"/>
      <c r="GBH117" s="55"/>
      <c r="GBI117" s="55"/>
      <c r="GBJ117" s="51"/>
      <c r="GBK117" s="51"/>
      <c r="GBL117" s="51"/>
      <c r="GBM117" s="56"/>
      <c r="GBN117" s="57"/>
      <c r="GBO117" s="57"/>
      <c r="GBP117" s="58"/>
      <c r="GBQ117" s="49"/>
      <c r="GBR117" s="50"/>
      <c r="GBS117" s="49"/>
      <c r="GBT117" s="109"/>
      <c r="GBU117" s="52"/>
      <c r="GBV117" s="52"/>
      <c r="GBW117" s="55"/>
      <c r="GBX117" s="55"/>
      <c r="GBY117" s="55"/>
      <c r="GBZ117" s="51"/>
      <c r="GCA117" s="51"/>
      <c r="GCB117" s="51"/>
      <c r="GCC117" s="56"/>
      <c r="GCD117" s="57"/>
      <c r="GCE117" s="57"/>
      <c r="GCF117" s="58"/>
      <c r="GCG117" s="49"/>
      <c r="GCH117" s="50"/>
      <c r="GCI117" s="49"/>
      <c r="GCJ117" s="109"/>
      <c r="GCK117" s="52"/>
      <c r="GCL117" s="52"/>
      <c r="GCM117" s="55"/>
      <c r="GCN117" s="55"/>
      <c r="GCO117" s="55"/>
      <c r="GCP117" s="51"/>
      <c r="GCQ117" s="51"/>
      <c r="GCR117" s="51"/>
      <c r="GCS117" s="56"/>
      <c r="GCT117" s="57"/>
      <c r="GCU117" s="57"/>
      <c r="GCV117" s="58"/>
      <c r="GCW117" s="49"/>
      <c r="GCX117" s="50"/>
      <c r="GCY117" s="49"/>
      <c r="GCZ117" s="109"/>
      <c r="GDA117" s="52"/>
      <c r="GDB117" s="52"/>
      <c r="GDC117" s="55"/>
      <c r="GDD117" s="55"/>
      <c r="GDE117" s="55"/>
      <c r="GDF117" s="51"/>
      <c r="GDG117" s="51"/>
      <c r="GDH117" s="51"/>
      <c r="GDI117" s="56"/>
      <c r="GDJ117" s="57"/>
      <c r="GDK117" s="57"/>
      <c r="GDL117" s="58"/>
      <c r="GDM117" s="49"/>
      <c r="GDN117" s="50"/>
      <c r="GDO117" s="49"/>
      <c r="GDP117" s="109"/>
      <c r="GDQ117" s="52"/>
      <c r="GDR117" s="52"/>
      <c r="GDS117" s="55"/>
      <c r="GDT117" s="55"/>
      <c r="GDU117" s="55"/>
      <c r="GDV117" s="51"/>
      <c r="GDW117" s="51"/>
      <c r="GDX117" s="51"/>
      <c r="GDY117" s="56"/>
      <c r="GDZ117" s="57"/>
      <c r="GEA117" s="57"/>
      <c r="GEB117" s="58"/>
      <c r="GEC117" s="49"/>
      <c r="GED117" s="50"/>
      <c r="GEE117" s="49"/>
      <c r="GEF117" s="109"/>
      <c r="GEG117" s="52"/>
      <c r="GEH117" s="52"/>
      <c r="GEI117" s="55"/>
      <c r="GEJ117" s="55"/>
      <c r="GEK117" s="55"/>
      <c r="GEL117" s="51"/>
      <c r="GEM117" s="51"/>
      <c r="GEN117" s="51"/>
      <c r="GEO117" s="56"/>
      <c r="GEP117" s="57"/>
      <c r="GEQ117" s="57"/>
      <c r="GER117" s="58"/>
      <c r="GES117" s="49"/>
      <c r="GET117" s="50"/>
      <c r="GEU117" s="49"/>
      <c r="GEV117" s="109"/>
      <c r="GEW117" s="52"/>
      <c r="GEX117" s="52"/>
      <c r="GEY117" s="55"/>
      <c r="GEZ117" s="55"/>
      <c r="GFA117" s="55"/>
      <c r="GFB117" s="51"/>
      <c r="GFC117" s="51"/>
      <c r="GFD117" s="51"/>
      <c r="GFE117" s="56"/>
      <c r="GFF117" s="57"/>
      <c r="GFG117" s="57"/>
      <c r="GFH117" s="58"/>
      <c r="GFI117" s="49"/>
      <c r="GFJ117" s="50"/>
      <c r="GFK117" s="49"/>
      <c r="GFL117" s="109"/>
      <c r="GFM117" s="52"/>
      <c r="GFN117" s="52"/>
      <c r="GFO117" s="55"/>
      <c r="GFP117" s="55"/>
      <c r="GFQ117" s="55"/>
      <c r="GFR117" s="51"/>
      <c r="GFS117" s="51"/>
      <c r="GFT117" s="51"/>
      <c r="GFU117" s="56"/>
      <c r="GFV117" s="57"/>
      <c r="GFW117" s="57"/>
      <c r="GFX117" s="58"/>
      <c r="GFY117" s="49"/>
      <c r="GFZ117" s="50"/>
      <c r="GGA117" s="49"/>
      <c r="GGB117" s="109"/>
      <c r="GGC117" s="52"/>
      <c r="GGD117" s="52"/>
      <c r="GGE117" s="55"/>
      <c r="GGF117" s="55"/>
      <c r="GGG117" s="55"/>
      <c r="GGH117" s="51"/>
      <c r="GGI117" s="51"/>
      <c r="GGJ117" s="51"/>
      <c r="GGK117" s="56"/>
      <c r="GGL117" s="57"/>
      <c r="GGM117" s="57"/>
      <c r="GGN117" s="58"/>
      <c r="GGO117" s="49"/>
      <c r="GGP117" s="50"/>
      <c r="GGQ117" s="49"/>
      <c r="GGR117" s="109"/>
      <c r="GGS117" s="52"/>
      <c r="GGT117" s="52"/>
      <c r="GGU117" s="55"/>
      <c r="GGV117" s="55"/>
      <c r="GGW117" s="55"/>
      <c r="GGX117" s="51"/>
      <c r="GGY117" s="51"/>
      <c r="GGZ117" s="51"/>
      <c r="GHA117" s="56"/>
      <c r="GHB117" s="57"/>
      <c r="GHC117" s="57"/>
      <c r="GHD117" s="58"/>
      <c r="GHE117" s="49"/>
      <c r="GHF117" s="50"/>
      <c r="GHG117" s="49"/>
      <c r="GHH117" s="109"/>
      <c r="GHI117" s="52"/>
      <c r="GHJ117" s="52"/>
      <c r="GHK117" s="55"/>
      <c r="GHL117" s="55"/>
      <c r="GHM117" s="55"/>
      <c r="GHN117" s="51"/>
      <c r="GHO117" s="51"/>
      <c r="GHP117" s="51"/>
      <c r="GHQ117" s="56"/>
      <c r="GHR117" s="57"/>
      <c r="GHS117" s="57"/>
      <c r="GHT117" s="58"/>
      <c r="GHU117" s="49"/>
      <c r="GHV117" s="50"/>
      <c r="GHW117" s="49"/>
      <c r="GHX117" s="109"/>
      <c r="GHY117" s="52"/>
      <c r="GHZ117" s="52"/>
      <c r="GIA117" s="55"/>
      <c r="GIB117" s="55"/>
      <c r="GIC117" s="55"/>
      <c r="GID117" s="51"/>
      <c r="GIE117" s="51"/>
      <c r="GIF117" s="51"/>
      <c r="GIG117" s="56"/>
      <c r="GIH117" s="57"/>
      <c r="GII117" s="57"/>
      <c r="GIJ117" s="58"/>
      <c r="GIK117" s="49"/>
      <c r="GIL117" s="50"/>
      <c r="GIM117" s="49"/>
      <c r="GIN117" s="109"/>
      <c r="GIO117" s="52"/>
      <c r="GIP117" s="52"/>
      <c r="GIQ117" s="55"/>
      <c r="GIR117" s="55"/>
      <c r="GIS117" s="55"/>
      <c r="GIT117" s="51"/>
      <c r="GIU117" s="51"/>
      <c r="GIV117" s="51"/>
      <c r="GIW117" s="56"/>
      <c r="GIX117" s="57"/>
      <c r="GIY117" s="57"/>
      <c r="GIZ117" s="58"/>
      <c r="GJA117" s="49"/>
      <c r="GJB117" s="50"/>
      <c r="GJC117" s="49"/>
      <c r="GJD117" s="109"/>
      <c r="GJE117" s="52"/>
      <c r="GJF117" s="52"/>
      <c r="GJG117" s="55"/>
      <c r="GJH117" s="55"/>
      <c r="GJI117" s="55"/>
      <c r="GJJ117" s="51"/>
      <c r="GJK117" s="51"/>
      <c r="GJL117" s="51"/>
      <c r="GJM117" s="56"/>
      <c r="GJN117" s="57"/>
      <c r="GJO117" s="57"/>
      <c r="GJP117" s="58"/>
      <c r="GJQ117" s="49"/>
      <c r="GJR117" s="50"/>
      <c r="GJS117" s="49"/>
      <c r="GJT117" s="109"/>
      <c r="GJU117" s="52"/>
      <c r="GJV117" s="52"/>
      <c r="GJW117" s="55"/>
      <c r="GJX117" s="55"/>
      <c r="GJY117" s="55"/>
      <c r="GJZ117" s="51"/>
      <c r="GKA117" s="51"/>
      <c r="GKB117" s="51"/>
      <c r="GKC117" s="56"/>
      <c r="GKD117" s="57"/>
      <c r="GKE117" s="57"/>
      <c r="GKF117" s="58"/>
      <c r="GKG117" s="49"/>
      <c r="GKH117" s="50"/>
      <c r="GKI117" s="49"/>
      <c r="GKJ117" s="109"/>
      <c r="GKK117" s="52"/>
      <c r="GKL117" s="52"/>
      <c r="GKM117" s="55"/>
      <c r="GKN117" s="55"/>
      <c r="GKO117" s="55"/>
      <c r="GKP117" s="51"/>
      <c r="GKQ117" s="51"/>
      <c r="GKR117" s="51"/>
      <c r="GKS117" s="56"/>
      <c r="GKT117" s="57"/>
      <c r="GKU117" s="57"/>
      <c r="GKV117" s="58"/>
      <c r="GKW117" s="49"/>
      <c r="GKX117" s="50"/>
      <c r="GKY117" s="49"/>
      <c r="GKZ117" s="109"/>
      <c r="GLA117" s="52"/>
      <c r="GLB117" s="52"/>
      <c r="GLC117" s="55"/>
      <c r="GLD117" s="55"/>
      <c r="GLE117" s="55"/>
      <c r="GLF117" s="51"/>
      <c r="GLG117" s="51"/>
      <c r="GLH117" s="51"/>
      <c r="GLI117" s="56"/>
      <c r="GLJ117" s="57"/>
      <c r="GLK117" s="57"/>
      <c r="GLL117" s="58"/>
      <c r="GLM117" s="49"/>
      <c r="GLN117" s="50"/>
      <c r="GLO117" s="49"/>
      <c r="GLP117" s="109"/>
      <c r="GLQ117" s="52"/>
      <c r="GLR117" s="52"/>
      <c r="GLS117" s="55"/>
      <c r="GLT117" s="55"/>
      <c r="GLU117" s="55"/>
      <c r="GLV117" s="51"/>
      <c r="GLW117" s="51"/>
      <c r="GLX117" s="51"/>
      <c r="GLY117" s="56"/>
      <c r="GLZ117" s="57"/>
      <c r="GMA117" s="57"/>
      <c r="GMB117" s="58"/>
      <c r="GMC117" s="49"/>
      <c r="GMD117" s="50"/>
      <c r="GME117" s="49"/>
      <c r="GMF117" s="109"/>
      <c r="GMG117" s="52"/>
      <c r="GMH117" s="52"/>
      <c r="GMI117" s="55"/>
      <c r="GMJ117" s="55"/>
      <c r="GMK117" s="55"/>
      <c r="GML117" s="51"/>
      <c r="GMM117" s="51"/>
      <c r="GMN117" s="51"/>
      <c r="GMO117" s="56"/>
      <c r="GMP117" s="57"/>
      <c r="GMQ117" s="57"/>
      <c r="GMR117" s="58"/>
      <c r="GMS117" s="49"/>
      <c r="GMT117" s="50"/>
      <c r="GMU117" s="49"/>
      <c r="GMV117" s="109"/>
      <c r="GMW117" s="52"/>
      <c r="GMX117" s="52"/>
      <c r="GMY117" s="55"/>
      <c r="GMZ117" s="55"/>
      <c r="GNA117" s="55"/>
      <c r="GNB117" s="51"/>
      <c r="GNC117" s="51"/>
      <c r="GND117" s="51"/>
      <c r="GNE117" s="56"/>
      <c r="GNF117" s="57"/>
      <c r="GNG117" s="57"/>
      <c r="GNH117" s="58"/>
      <c r="GNI117" s="49"/>
      <c r="GNJ117" s="50"/>
      <c r="GNK117" s="49"/>
      <c r="GNL117" s="109"/>
      <c r="GNM117" s="52"/>
      <c r="GNN117" s="52"/>
      <c r="GNO117" s="55"/>
      <c r="GNP117" s="55"/>
      <c r="GNQ117" s="55"/>
      <c r="GNR117" s="51"/>
      <c r="GNS117" s="51"/>
      <c r="GNT117" s="51"/>
      <c r="GNU117" s="56"/>
      <c r="GNV117" s="57"/>
      <c r="GNW117" s="57"/>
      <c r="GNX117" s="58"/>
      <c r="GNY117" s="49"/>
      <c r="GNZ117" s="50"/>
      <c r="GOA117" s="49"/>
      <c r="GOB117" s="109"/>
      <c r="GOC117" s="52"/>
      <c r="GOD117" s="52"/>
      <c r="GOE117" s="55"/>
      <c r="GOF117" s="55"/>
      <c r="GOG117" s="55"/>
      <c r="GOH117" s="51"/>
      <c r="GOI117" s="51"/>
      <c r="GOJ117" s="51"/>
      <c r="GOK117" s="56"/>
      <c r="GOL117" s="57"/>
      <c r="GOM117" s="57"/>
      <c r="GON117" s="58"/>
      <c r="GOO117" s="49"/>
      <c r="GOP117" s="50"/>
      <c r="GOQ117" s="49"/>
      <c r="GOR117" s="109"/>
      <c r="GOS117" s="52"/>
      <c r="GOT117" s="52"/>
      <c r="GOU117" s="55"/>
      <c r="GOV117" s="55"/>
      <c r="GOW117" s="55"/>
      <c r="GOX117" s="51"/>
      <c r="GOY117" s="51"/>
      <c r="GOZ117" s="51"/>
      <c r="GPA117" s="56"/>
      <c r="GPB117" s="57"/>
      <c r="GPC117" s="57"/>
      <c r="GPD117" s="58"/>
      <c r="GPE117" s="49"/>
      <c r="GPF117" s="50"/>
      <c r="GPG117" s="49"/>
      <c r="GPH117" s="109"/>
      <c r="GPI117" s="52"/>
      <c r="GPJ117" s="52"/>
      <c r="GPK117" s="55"/>
      <c r="GPL117" s="55"/>
      <c r="GPM117" s="55"/>
      <c r="GPN117" s="51"/>
      <c r="GPO117" s="51"/>
      <c r="GPP117" s="51"/>
      <c r="GPQ117" s="56"/>
      <c r="GPR117" s="57"/>
      <c r="GPS117" s="57"/>
      <c r="GPT117" s="58"/>
      <c r="GPU117" s="49"/>
      <c r="GPV117" s="50"/>
      <c r="GPW117" s="49"/>
      <c r="GPX117" s="109"/>
      <c r="GPY117" s="52"/>
      <c r="GPZ117" s="52"/>
      <c r="GQA117" s="55"/>
      <c r="GQB117" s="55"/>
      <c r="GQC117" s="55"/>
      <c r="GQD117" s="51"/>
      <c r="GQE117" s="51"/>
      <c r="GQF117" s="51"/>
      <c r="GQG117" s="56"/>
      <c r="GQH117" s="57"/>
      <c r="GQI117" s="57"/>
      <c r="GQJ117" s="58"/>
      <c r="GQK117" s="49"/>
      <c r="GQL117" s="50"/>
      <c r="GQM117" s="49"/>
      <c r="GQN117" s="109"/>
      <c r="GQO117" s="52"/>
      <c r="GQP117" s="52"/>
      <c r="GQQ117" s="55"/>
      <c r="GQR117" s="55"/>
      <c r="GQS117" s="55"/>
      <c r="GQT117" s="51"/>
      <c r="GQU117" s="51"/>
      <c r="GQV117" s="51"/>
      <c r="GQW117" s="56"/>
      <c r="GQX117" s="57"/>
      <c r="GQY117" s="57"/>
      <c r="GQZ117" s="58"/>
      <c r="GRA117" s="49"/>
      <c r="GRB117" s="50"/>
      <c r="GRC117" s="49"/>
      <c r="GRD117" s="109"/>
      <c r="GRE117" s="52"/>
      <c r="GRF117" s="52"/>
      <c r="GRG117" s="55"/>
      <c r="GRH117" s="55"/>
      <c r="GRI117" s="55"/>
      <c r="GRJ117" s="51"/>
      <c r="GRK117" s="51"/>
      <c r="GRL117" s="51"/>
      <c r="GRM117" s="56"/>
      <c r="GRN117" s="57"/>
      <c r="GRO117" s="57"/>
      <c r="GRP117" s="58"/>
      <c r="GRQ117" s="49"/>
      <c r="GRR117" s="50"/>
      <c r="GRS117" s="49"/>
      <c r="GRT117" s="109"/>
      <c r="GRU117" s="52"/>
      <c r="GRV117" s="52"/>
      <c r="GRW117" s="55"/>
      <c r="GRX117" s="55"/>
      <c r="GRY117" s="55"/>
      <c r="GRZ117" s="51"/>
      <c r="GSA117" s="51"/>
      <c r="GSB117" s="51"/>
      <c r="GSC117" s="56"/>
      <c r="GSD117" s="57"/>
      <c r="GSE117" s="57"/>
      <c r="GSF117" s="58"/>
      <c r="GSG117" s="49"/>
      <c r="GSH117" s="50"/>
      <c r="GSI117" s="49"/>
      <c r="GSJ117" s="109"/>
      <c r="GSK117" s="52"/>
      <c r="GSL117" s="52"/>
      <c r="GSM117" s="55"/>
      <c r="GSN117" s="55"/>
      <c r="GSO117" s="55"/>
      <c r="GSP117" s="51"/>
      <c r="GSQ117" s="51"/>
      <c r="GSR117" s="51"/>
      <c r="GSS117" s="56"/>
      <c r="GST117" s="57"/>
      <c r="GSU117" s="57"/>
      <c r="GSV117" s="58"/>
      <c r="GSW117" s="49"/>
      <c r="GSX117" s="50"/>
      <c r="GSY117" s="49"/>
      <c r="GSZ117" s="109"/>
      <c r="GTA117" s="52"/>
      <c r="GTB117" s="52"/>
      <c r="GTC117" s="55"/>
      <c r="GTD117" s="55"/>
      <c r="GTE117" s="55"/>
      <c r="GTF117" s="51"/>
      <c r="GTG117" s="51"/>
      <c r="GTH117" s="51"/>
      <c r="GTI117" s="56"/>
      <c r="GTJ117" s="57"/>
      <c r="GTK117" s="57"/>
      <c r="GTL117" s="58"/>
      <c r="GTM117" s="49"/>
      <c r="GTN117" s="50"/>
      <c r="GTO117" s="49"/>
      <c r="GTP117" s="109"/>
      <c r="GTQ117" s="52"/>
      <c r="GTR117" s="52"/>
      <c r="GTS117" s="55"/>
      <c r="GTT117" s="55"/>
      <c r="GTU117" s="55"/>
      <c r="GTV117" s="51"/>
      <c r="GTW117" s="51"/>
      <c r="GTX117" s="51"/>
      <c r="GTY117" s="56"/>
      <c r="GTZ117" s="57"/>
      <c r="GUA117" s="57"/>
      <c r="GUB117" s="58"/>
      <c r="GUC117" s="49"/>
      <c r="GUD117" s="50"/>
      <c r="GUE117" s="49"/>
      <c r="GUF117" s="109"/>
      <c r="GUG117" s="52"/>
      <c r="GUH117" s="52"/>
      <c r="GUI117" s="55"/>
      <c r="GUJ117" s="55"/>
      <c r="GUK117" s="55"/>
      <c r="GUL117" s="51"/>
      <c r="GUM117" s="51"/>
      <c r="GUN117" s="51"/>
      <c r="GUO117" s="56"/>
      <c r="GUP117" s="57"/>
      <c r="GUQ117" s="57"/>
      <c r="GUR117" s="58"/>
      <c r="GUS117" s="49"/>
      <c r="GUT117" s="50"/>
      <c r="GUU117" s="49"/>
      <c r="GUV117" s="109"/>
      <c r="GUW117" s="52"/>
      <c r="GUX117" s="52"/>
      <c r="GUY117" s="55"/>
      <c r="GUZ117" s="55"/>
      <c r="GVA117" s="55"/>
      <c r="GVB117" s="51"/>
      <c r="GVC117" s="51"/>
      <c r="GVD117" s="51"/>
      <c r="GVE117" s="56"/>
      <c r="GVF117" s="57"/>
      <c r="GVG117" s="57"/>
      <c r="GVH117" s="58"/>
      <c r="GVI117" s="49"/>
      <c r="GVJ117" s="50"/>
      <c r="GVK117" s="49"/>
      <c r="GVL117" s="109"/>
      <c r="GVM117" s="52"/>
      <c r="GVN117" s="52"/>
      <c r="GVO117" s="55"/>
      <c r="GVP117" s="55"/>
      <c r="GVQ117" s="55"/>
      <c r="GVR117" s="51"/>
      <c r="GVS117" s="51"/>
      <c r="GVT117" s="51"/>
      <c r="GVU117" s="56"/>
      <c r="GVV117" s="57"/>
      <c r="GVW117" s="57"/>
      <c r="GVX117" s="58"/>
      <c r="GVY117" s="49"/>
      <c r="GVZ117" s="50"/>
      <c r="GWA117" s="49"/>
      <c r="GWB117" s="109"/>
      <c r="GWC117" s="52"/>
      <c r="GWD117" s="52"/>
      <c r="GWE117" s="55"/>
      <c r="GWF117" s="55"/>
      <c r="GWG117" s="55"/>
      <c r="GWH117" s="51"/>
      <c r="GWI117" s="51"/>
      <c r="GWJ117" s="51"/>
      <c r="GWK117" s="56"/>
      <c r="GWL117" s="57"/>
      <c r="GWM117" s="57"/>
      <c r="GWN117" s="58"/>
      <c r="GWO117" s="49"/>
      <c r="GWP117" s="50"/>
      <c r="GWQ117" s="49"/>
      <c r="GWR117" s="109"/>
      <c r="GWS117" s="52"/>
      <c r="GWT117" s="52"/>
      <c r="GWU117" s="55"/>
      <c r="GWV117" s="55"/>
      <c r="GWW117" s="55"/>
      <c r="GWX117" s="51"/>
      <c r="GWY117" s="51"/>
      <c r="GWZ117" s="51"/>
      <c r="GXA117" s="56"/>
      <c r="GXB117" s="57"/>
      <c r="GXC117" s="57"/>
      <c r="GXD117" s="58"/>
      <c r="GXE117" s="49"/>
      <c r="GXF117" s="50"/>
      <c r="GXG117" s="49"/>
      <c r="GXH117" s="109"/>
      <c r="GXI117" s="52"/>
      <c r="GXJ117" s="52"/>
      <c r="GXK117" s="55"/>
      <c r="GXL117" s="55"/>
      <c r="GXM117" s="55"/>
      <c r="GXN117" s="51"/>
      <c r="GXO117" s="51"/>
      <c r="GXP117" s="51"/>
      <c r="GXQ117" s="56"/>
      <c r="GXR117" s="57"/>
      <c r="GXS117" s="57"/>
      <c r="GXT117" s="58"/>
      <c r="GXU117" s="49"/>
      <c r="GXV117" s="50"/>
      <c r="GXW117" s="49"/>
      <c r="GXX117" s="109"/>
      <c r="GXY117" s="52"/>
      <c r="GXZ117" s="52"/>
      <c r="GYA117" s="55"/>
      <c r="GYB117" s="55"/>
      <c r="GYC117" s="55"/>
      <c r="GYD117" s="51"/>
      <c r="GYE117" s="51"/>
      <c r="GYF117" s="51"/>
      <c r="GYG117" s="56"/>
      <c r="GYH117" s="57"/>
      <c r="GYI117" s="57"/>
      <c r="GYJ117" s="58"/>
      <c r="GYK117" s="49"/>
      <c r="GYL117" s="50"/>
      <c r="GYM117" s="49"/>
      <c r="GYN117" s="109"/>
      <c r="GYO117" s="52"/>
      <c r="GYP117" s="52"/>
      <c r="GYQ117" s="55"/>
      <c r="GYR117" s="55"/>
      <c r="GYS117" s="55"/>
      <c r="GYT117" s="51"/>
      <c r="GYU117" s="51"/>
      <c r="GYV117" s="51"/>
      <c r="GYW117" s="56"/>
      <c r="GYX117" s="57"/>
      <c r="GYY117" s="57"/>
      <c r="GYZ117" s="58"/>
      <c r="GZA117" s="49"/>
      <c r="GZB117" s="50"/>
      <c r="GZC117" s="49"/>
      <c r="GZD117" s="109"/>
      <c r="GZE117" s="52"/>
      <c r="GZF117" s="52"/>
      <c r="GZG117" s="55"/>
      <c r="GZH117" s="55"/>
      <c r="GZI117" s="55"/>
      <c r="GZJ117" s="51"/>
      <c r="GZK117" s="51"/>
      <c r="GZL117" s="51"/>
      <c r="GZM117" s="56"/>
      <c r="GZN117" s="57"/>
      <c r="GZO117" s="57"/>
      <c r="GZP117" s="58"/>
      <c r="GZQ117" s="49"/>
      <c r="GZR117" s="50"/>
      <c r="GZS117" s="49"/>
      <c r="GZT117" s="109"/>
      <c r="GZU117" s="52"/>
      <c r="GZV117" s="52"/>
      <c r="GZW117" s="55"/>
      <c r="GZX117" s="55"/>
      <c r="GZY117" s="55"/>
      <c r="GZZ117" s="51"/>
      <c r="HAA117" s="51"/>
      <c r="HAB117" s="51"/>
      <c r="HAC117" s="56"/>
      <c r="HAD117" s="57"/>
      <c r="HAE117" s="57"/>
      <c r="HAF117" s="58"/>
      <c r="HAG117" s="49"/>
      <c r="HAH117" s="50"/>
      <c r="HAI117" s="49"/>
      <c r="HAJ117" s="109"/>
      <c r="HAK117" s="52"/>
      <c r="HAL117" s="52"/>
      <c r="HAM117" s="55"/>
      <c r="HAN117" s="55"/>
      <c r="HAO117" s="55"/>
      <c r="HAP117" s="51"/>
      <c r="HAQ117" s="51"/>
      <c r="HAR117" s="51"/>
      <c r="HAS117" s="56"/>
      <c r="HAT117" s="57"/>
      <c r="HAU117" s="57"/>
      <c r="HAV117" s="58"/>
      <c r="HAW117" s="49"/>
      <c r="HAX117" s="50"/>
      <c r="HAY117" s="49"/>
      <c r="HAZ117" s="109"/>
      <c r="HBA117" s="52"/>
      <c r="HBB117" s="52"/>
      <c r="HBC117" s="55"/>
      <c r="HBD117" s="55"/>
      <c r="HBE117" s="55"/>
      <c r="HBF117" s="51"/>
      <c r="HBG117" s="51"/>
      <c r="HBH117" s="51"/>
      <c r="HBI117" s="56"/>
      <c r="HBJ117" s="57"/>
      <c r="HBK117" s="57"/>
      <c r="HBL117" s="58"/>
      <c r="HBM117" s="49"/>
      <c r="HBN117" s="50"/>
      <c r="HBO117" s="49"/>
      <c r="HBP117" s="109"/>
      <c r="HBQ117" s="52"/>
      <c r="HBR117" s="52"/>
      <c r="HBS117" s="55"/>
      <c r="HBT117" s="55"/>
      <c r="HBU117" s="55"/>
      <c r="HBV117" s="51"/>
      <c r="HBW117" s="51"/>
      <c r="HBX117" s="51"/>
      <c r="HBY117" s="56"/>
      <c r="HBZ117" s="57"/>
      <c r="HCA117" s="57"/>
      <c r="HCB117" s="58"/>
      <c r="HCC117" s="49"/>
      <c r="HCD117" s="50"/>
      <c r="HCE117" s="49"/>
      <c r="HCF117" s="109"/>
      <c r="HCG117" s="52"/>
      <c r="HCH117" s="52"/>
      <c r="HCI117" s="55"/>
      <c r="HCJ117" s="55"/>
      <c r="HCK117" s="55"/>
      <c r="HCL117" s="51"/>
      <c r="HCM117" s="51"/>
      <c r="HCN117" s="51"/>
      <c r="HCO117" s="56"/>
      <c r="HCP117" s="57"/>
      <c r="HCQ117" s="57"/>
      <c r="HCR117" s="58"/>
      <c r="HCS117" s="49"/>
      <c r="HCT117" s="50"/>
      <c r="HCU117" s="49"/>
      <c r="HCV117" s="109"/>
      <c r="HCW117" s="52"/>
      <c r="HCX117" s="52"/>
      <c r="HCY117" s="55"/>
      <c r="HCZ117" s="55"/>
      <c r="HDA117" s="55"/>
      <c r="HDB117" s="51"/>
      <c r="HDC117" s="51"/>
      <c r="HDD117" s="51"/>
      <c r="HDE117" s="56"/>
      <c r="HDF117" s="57"/>
      <c r="HDG117" s="57"/>
      <c r="HDH117" s="58"/>
      <c r="HDI117" s="49"/>
      <c r="HDJ117" s="50"/>
      <c r="HDK117" s="49"/>
      <c r="HDL117" s="109"/>
      <c r="HDM117" s="52"/>
      <c r="HDN117" s="52"/>
      <c r="HDO117" s="55"/>
      <c r="HDP117" s="55"/>
      <c r="HDQ117" s="55"/>
      <c r="HDR117" s="51"/>
      <c r="HDS117" s="51"/>
      <c r="HDT117" s="51"/>
      <c r="HDU117" s="56"/>
      <c r="HDV117" s="57"/>
      <c r="HDW117" s="57"/>
      <c r="HDX117" s="58"/>
      <c r="HDY117" s="49"/>
      <c r="HDZ117" s="50"/>
      <c r="HEA117" s="49"/>
      <c r="HEB117" s="109"/>
      <c r="HEC117" s="52"/>
      <c r="HED117" s="52"/>
      <c r="HEE117" s="55"/>
      <c r="HEF117" s="55"/>
      <c r="HEG117" s="55"/>
      <c r="HEH117" s="51"/>
      <c r="HEI117" s="51"/>
      <c r="HEJ117" s="51"/>
      <c r="HEK117" s="56"/>
      <c r="HEL117" s="57"/>
      <c r="HEM117" s="57"/>
      <c r="HEN117" s="58"/>
      <c r="HEO117" s="49"/>
      <c r="HEP117" s="50"/>
      <c r="HEQ117" s="49"/>
      <c r="HER117" s="109"/>
      <c r="HES117" s="52"/>
      <c r="HET117" s="52"/>
      <c r="HEU117" s="55"/>
      <c r="HEV117" s="55"/>
      <c r="HEW117" s="55"/>
      <c r="HEX117" s="51"/>
      <c r="HEY117" s="51"/>
      <c r="HEZ117" s="51"/>
      <c r="HFA117" s="56"/>
      <c r="HFB117" s="57"/>
      <c r="HFC117" s="57"/>
      <c r="HFD117" s="58"/>
      <c r="HFE117" s="49"/>
      <c r="HFF117" s="50"/>
      <c r="HFG117" s="49"/>
      <c r="HFH117" s="109"/>
      <c r="HFI117" s="52"/>
      <c r="HFJ117" s="52"/>
      <c r="HFK117" s="55"/>
      <c r="HFL117" s="55"/>
      <c r="HFM117" s="55"/>
      <c r="HFN117" s="51"/>
      <c r="HFO117" s="51"/>
      <c r="HFP117" s="51"/>
      <c r="HFQ117" s="56"/>
      <c r="HFR117" s="57"/>
      <c r="HFS117" s="57"/>
      <c r="HFT117" s="58"/>
      <c r="HFU117" s="49"/>
      <c r="HFV117" s="50"/>
      <c r="HFW117" s="49"/>
      <c r="HFX117" s="109"/>
      <c r="HFY117" s="52"/>
      <c r="HFZ117" s="52"/>
      <c r="HGA117" s="55"/>
      <c r="HGB117" s="55"/>
      <c r="HGC117" s="55"/>
      <c r="HGD117" s="51"/>
      <c r="HGE117" s="51"/>
      <c r="HGF117" s="51"/>
      <c r="HGG117" s="56"/>
      <c r="HGH117" s="57"/>
      <c r="HGI117" s="57"/>
      <c r="HGJ117" s="58"/>
      <c r="HGK117" s="49"/>
      <c r="HGL117" s="50"/>
      <c r="HGM117" s="49"/>
      <c r="HGN117" s="109"/>
      <c r="HGO117" s="52"/>
      <c r="HGP117" s="52"/>
      <c r="HGQ117" s="55"/>
      <c r="HGR117" s="55"/>
      <c r="HGS117" s="55"/>
      <c r="HGT117" s="51"/>
      <c r="HGU117" s="51"/>
      <c r="HGV117" s="51"/>
      <c r="HGW117" s="56"/>
      <c r="HGX117" s="57"/>
      <c r="HGY117" s="57"/>
      <c r="HGZ117" s="58"/>
      <c r="HHA117" s="49"/>
      <c r="HHB117" s="50"/>
      <c r="HHC117" s="49"/>
      <c r="HHD117" s="109"/>
      <c r="HHE117" s="52"/>
      <c r="HHF117" s="52"/>
      <c r="HHG117" s="55"/>
      <c r="HHH117" s="55"/>
      <c r="HHI117" s="55"/>
      <c r="HHJ117" s="51"/>
      <c r="HHK117" s="51"/>
      <c r="HHL117" s="51"/>
      <c r="HHM117" s="56"/>
      <c r="HHN117" s="57"/>
      <c r="HHO117" s="57"/>
      <c r="HHP117" s="58"/>
      <c r="HHQ117" s="49"/>
      <c r="HHR117" s="50"/>
      <c r="HHS117" s="49"/>
      <c r="HHT117" s="109"/>
      <c r="HHU117" s="52"/>
      <c r="HHV117" s="52"/>
      <c r="HHW117" s="55"/>
      <c r="HHX117" s="55"/>
      <c r="HHY117" s="55"/>
      <c r="HHZ117" s="51"/>
      <c r="HIA117" s="51"/>
      <c r="HIB117" s="51"/>
      <c r="HIC117" s="56"/>
      <c r="HID117" s="57"/>
      <c r="HIE117" s="57"/>
      <c r="HIF117" s="58"/>
      <c r="HIG117" s="49"/>
      <c r="HIH117" s="50"/>
      <c r="HII117" s="49"/>
      <c r="HIJ117" s="109"/>
      <c r="HIK117" s="52"/>
      <c r="HIL117" s="52"/>
      <c r="HIM117" s="55"/>
      <c r="HIN117" s="55"/>
      <c r="HIO117" s="55"/>
      <c r="HIP117" s="51"/>
      <c r="HIQ117" s="51"/>
      <c r="HIR117" s="51"/>
      <c r="HIS117" s="56"/>
      <c r="HIT117" s="57"/>
      <c r="HIU117" s="57"/>
      <c r="HIV117" s="58"/>
      <c r="HIW117" s="49"/>
      <c r="HIX117" s="50"/>
      <c r="HIY117" s="49"/>
      <c r="HIZ117" s="109"/>
      <c r="HJA117" s="52"/>
      <c r="HJB117" s="52"/>
      <c r="HJC117" s="55"/>
      <c r="HJD117" s="55"/>
      <c r="HJE117" s="55"/>
      <c r="HJF117" s="51"/>
      <c r="HJG117" s="51"/>
      <c r="HJH117" s="51"/>
      <c r="HJI117" s="56"/>
      <c r="HJJ117" s="57"/>
      <c r="HJK117" s="57"/>
      <c r="HJL117" s="58"/>
      <c r="HJM117" s="49"/>
      <c r="HJN117" s="50"/>
      <c r="HJO117" s="49"/>
      <c r="HJP117" s="109"/>
      <c r="HJQ117" s="52"/>
      <c r="HJR117" s="52"/>
      <c r="HJS117" s="55"/>
      <c r="HJT117" s="55"/>
      <c r="HJU117" s="55"/>
      <c r="HJV117" s="51"/>
      <c r="HJW117" s="51"/>
      <c r="HJX117" s="51"/>
      <c r="HJY117" s="56"/>
      <c r="HJZ117" s="57"/>
      <c r="HKA117" s="57"/>
      <c r="HKB117" s="58"/>
      <c r="HKC117" s="49"/>
      <c r="HKD117" s="50"/>
      <c r="HKE117" s="49"/>
      <c r="HKF117" s="109"/>
      <c r="HKG117" s="52"/>
      <c r="HKH117" s="52"/>
      <c r="HKI117" s="55"/>
      <c r="HKJ117" s="55"/>
      <c r="HKK117" s="55"/>
      <c r="HKL117" s="51"/>
      <c r="HKM117" s="51"/>
      <c r="HKN117" s="51"/>
      <c r="HKO117" s="56"/>
      <c r="HKP117" s="57"/>
      <c r="HKQ117" s="57"/>
      <c r="HKR117" s="58"/>
      <c r="HKS117" s="49"/>
      <c r="HKT117" s="50"/>
      <c r="HKU117" s="49"/>
      <c r="HKV117" s="109"/>
      <c r="HKW117" s="52"/>
      <c r="HKX117" s="52"/>
      <c r="HKY117" s="55"/>
      <c r="HKZ117" s="55"/>
      <c r="HLA117" s="55"/>
      <c r="HLB117" s="51"/>
      <c r="HLC117" s="51"/>
      <c r="HLD117" s="51"/>
      <c r="HLE117" s="56"/>
      <c r="HLF117" s="57"/>
      <c r="HLG117" s="57"/>
      <c r="HLH117" s="58"/>
      <c r="HLI117" s="49"/>
      <c r="HLJ117" s="50"/>
      <c r="HLK117" s="49"/>
      <c r="HLL117" s="109"/>
      <c r="HLM117" s="52"/>
      <c r="HLN117" s="52"/>
      <c r="HLO117" s="55"/>
      <c r="HLP117" s="55"/>
      <c r="HLQ117" s="55"/>
      <c r="HLR117" s="51"/>
      <c r="HLS117" s="51"/>
      <c r="HLT117" s="51"/>
      <c r="HLU117" s="56"/>
      <c r="HLV117" s="57"/>
      <c r="HLW117" s="57"/>
      <c r="HLX117" s="58"/>
      <c r="HLY117" s="49"/>
      <c r="HLZ117" s="50"/>
      <c r="HMA117" s="49"/>
      <c r="HMB117" s="109"/>
      <c r="HMC117" s="52"/>
      <c r="HMD117" s="52"/>
      <c r="HME117" s="55"/>
      <c r="HMF117" s="55"/>
      <c r="HMG117" s="55"/>
      <c r="HMH117" s="51"/>
      <c r="HMI117" s="51"/>
      <c r="HMJ117" s="51"/>
      <c r="HMK117" s="56"/>
      <c r="HML117" s="57"/>
      <c r="HMM117" s="57"/>
      <c r="HMN117" s="58"/>
      <c r="HMO117" s="49"/>
      <c r="HMP117" s="50"/>
      <c r="HMQ117" s="49"/>
      <c r="HMR117" s="109"/>
      <c r="HMS117" s="52"/>
      <c r="HMT117" s="52"/>
      <c r="HMU117" s="55"/>
      <c r="HMV117" s="55"/>
      <c r="HMW117" s="55"/>
      <c r="HMX117" s="51"/>
      <c r="HMY117" s="51"/>
      <c r="HMZ117" s="51"/>
      <c r="HNA117" s="56"/>
      <c r="HNB117" s="57"/>
      <c r="HNC117" s="57"/>
      <c r="HND117" s="58"/>
      <c r="HNE117" s="49"/>
      <c r="HNF117" s="50"/>
      <c r="HNG117" s="49"/>
      <c r="HNH117" s="109"/>
      <c r="HNI117" s="52"/>
      <c r="HNJ117" s="52"/>
      <c r="HNK117" s="55"/>
      <c r="HNL117" s="55"/>
      <c r="HNM117" s="55"/>
      <c r="HNN117" s="51"/>
      <c r="HNO117" s="51"/>
      <c r="HNP117" s="51"/>
      <c r="HNQ117" s="56"/>
      <c r="HNR117" s="57"/>
      <c r="HNS117" s="57"/>
      <c r="HNT117" s="58"/>
      <c r="HNU117" s="49"/>
      <c r="HNV117" s="50"/>
      <c r="HNW117" s="49"/>
      <c r="HNX117" s="109"/>
      <c r="HNY117" s="52"/>
      <c r="HNZ117" s="52"/>
      <c r="HOA117" s="55"/>
      <c r="HOB117" s="55"/>
      <c r="HOC117" s="55"/>
      <c r="HOD117" s="51"/>
      <c r="HOE117" s="51"/>
      <c r="HOF117" s="51"/>
      <c r="HOG117" s="56"/>
      <c r="HOH117" s="57"/>
      <c r="HOI117" s="57"/>
      <c r="HOJ117" s="58"/>
      <c r="HOK117" s="49"/>
      <c r="HOL117" s="50"/>
      <c r="HOM117" s="49"/>
      <c r="HON117" s="109"/>
      <c r="HOO117" s="52"/>
      <c r="HOP117" s="52"/>
      <c r="HOQ117" s="55"/>
      <c r="HOR117" s="55"/>
      <c r="HOS117" s="55"/>
      <c r="HOT117" s="51"/>
      <c r="HOU117" s="51"/>
      <c r="HOV117" s="51"/>
      <c r="HOW117" s="56"/>
      <c r="HOX117" s="57"/>
      <c r="HOY117" s="57"/>
      <c r="HOZ117" s="58"/>
      <c r="HPA117" s="49"/>
      <c r="HPB117" s="50"/>
      <c r="HPC117" s="49"/>
      <c r="HPD117" s="109"/>
      <c r="HPE117" s="52"/>
      <c r="HPF117" s="52"/>
      <c r="HPG117" s="55"/>
      <c r="HPH117" s="55"/>
      <c r="HPI117" s="55"/>
      <c r="HPJ117" s="51"/>
      <c r="HPK117" s="51"/>
      <c r="HPL117" s="51"/>
      <c r="HPM117" s="56"/>
      <c r="HPN117" s="57"/>
      <c r="HPO117" s="57"/>
      <c r="HPP117" s="58"/>
      <c r="HPQ117" s="49"/>
      <c r="HPR117" s="50"/>
      <c r="HPS117" s="49"/>
      <c r="HPT117" s="109"/>
      <c r="HPU117" s="52"/>
      <c r="HPV117" s="52"/>
      <c r="HPW117" s="55"/>
      <c r="HPX117" s="55"/>
      <c r="HPY117" s="55"/>
      <c r="HPZ117" s="51"/>
      <c r="HQA117" s="51"/>
      <c r="HQB117" s="51"/>
      <c r="HQC117" s="56"/>
      <c r="HQD117" s="57"/>
      <c r="HQE117" s="57"/>
      <c r="HQF117" s="58"/>
      <c r="HQG117" s="49"/>
      <c r="HQH117" s="50"/>
      <c r="HQI117" s="49"/>
      <c r="HQJ117" s="109"/>
      <c r="HQK117" s="52"/>
      <c r="HQL117" s="52"/>
      <c r="HQM117" s="55"/>
      <c r="HQN117" s="55"/>
      <c r="HQO117" s="55"/>
      <c r="HQP117" s="51"/>
      <c r="HQQ117" s="51"/>
      <c r="HQR117" s="51"/>
      <c r="HQS117" s="56"/>
      <c r="HQT117" s="57"/>
      <c r="HQU117" s="57"/>
      <c r="HQV117" s="58"/>
      <c r="HQW117" s="49"/>
      <c r="HQX117" s="50"/>
      <c r="HQY117" s="49"/>
      <c r="HQZ117" s="109"/>
      <c r="HRA117" s="52"/>
      <c r="HRB117" s="52"/>
      <c r="HRC117" s="55"/>
      <c r="HRD117" s="55"/>
      <c r="HRE117" s="55"/>
      <c r="HRF117" s="51"/>
      <c r="HRG117" s="51"/>
      <c r="HRH117" s="51"/>
      <c r="HRI117" s="56"/>
      <c r="HRJ117" s="57"/>
      <c r="HRK117" s="57"/>
      <c r="HRL117" s="58"/>
      <c r="HRM117" s="49"/>
      <c r="HRN117" s="50"/>
      <c r="HRO117" s="49"/>
      <c r="HRP117" s="109"/>
      <c r="HRQ117" s="52"/>
      <c r="HRR117" s="52"/>
      <c r="HRS117" s="55"/>
      <c r="HRT117" s="55"/>
      <c r="HRU117" s="55"/>
      <c r="HRV117" s="51"/>
      <c r="HRW117" s="51"/>
      <c r="HRX117" s="51"/>
      <c r="HRY117" s="56"/>
      <c r="HRZ117" s="57"/>
      <c r="HSA117" s="57"/>
      <c r="HSB117" s="58"/>
      <c r="HSC117" s="49"/>
      <c r="HSD117" s="50"/>
      <c r="HSE117" s="49"/>
      <c r="HSF117" s="109"/>
      <c r="HSG117" s="52"/>
      <c r="HSH117" s="52"/>
      <c r="HSI117" s="55"/>
      <c r="HSJ117" s="55"/>
      <c r="HSK117" s="55"/>
      <c r="HSL117" s="51"/>
      <c r="HSM117" s="51"/>
      <c r="HSN117" s="51"/>
      <c r="HSO117" s="56"/>
      <c r="HSP117" s="57"/>
      <c r="HSQ117" s="57"/>
      <c r="HSR117" s="58"/>
      <c r="HSS117" s="49"/>
      <c r="HST117" s="50"/>
      <c r="HSU117" s="49"/>
      <c r="HSV117" s="109"/>
      <c r="HSW117" s="52"/>
      <c r="HSX117" s="52"/>
      <c r="HSY117" s="55"/>
      <c r="HSZ117" s="55"/>
      <c r="HTA117" s="55"/>
      <c r="HTB117" s="51"/>
      <c r="HTC117" s="51"/>
      <c r="HTD117" s="51"/>
      <c r="HTE117" s="56"/>
      <c r="HTF117" s="57"/>
      <c r="HTG117" s="57"/>
      <c r="HTH117" s="58"/>
      <c r="HTI117" s="49"/>
      <c r="HTJ117" s="50"/>
      <c r="HTK117" s="49"/>
      <c r="HTL117" s="109"/>
      <c r="HTM117" s="52"/>
      <c r="HTN117" s="52"/>
      <c r="HTO117" s="55"/>
      <c r="HTP117" s="55"/>
      <c r="HTQ117" s="55"/>
      <c r="HTR117" s="51"/>
      <c r="HTS117" s="51"/>
      <c r="HTT117" s="51"/>
      <c r="HTU117" s="56"/>
      <c r="HTV117" s="57"/>
      <c r="HTW117" s="57"/>
      <c r="HTX117" s="58"/>
      <c r="HTY117" s="49"/>
      <c r="HTZ117" s="50"/>
      <c r="HUA117" s="49"/>
      <c r="HUB117" s="109"/>
      <c r="HUC117" s="52"/>
      <c r="HUD117" s="52"/>
      <c r="HUE117" s="55"/>
      <c r="HUF117" s="55"/>
      <c r="HUG117" s="55"/>
      <c r="HUH117" s="51"/>
      <c r="HUI117" s="51"/>
      <c r="HUJ117" s="51"/>
      <c r="HUK117" s="56"/>
      <c r="HUL117" s="57"/>
      <c r="HUM117" s="57"/>
      <c r="HUN117" s="58"/>
      <c r="HUO117" s="49"/>
      <c r="HUP117" s="50"/>
      <c r="HUQ117" s="49"/>
      <c r="HUR117" s="109"/>
      <c r="HUS117" s="52"/>
      <c r="HUT117" s="52"/>
      <c r="HUU117" s="55"/>
      <c r="HUV117" s="55"/>
      <c r="HUW117" s="55"/>
      <c r="HUX117" s="51"/>
      <c r="HUY117" s="51"/>
      <c r="HUZ117" s="51"/>
      <c r="HVA117" s="56"/>
      <c r="HVB117" s="57"/>
      <c r="HVC117" s="57"/>
      <c r="HVD117" s="58"/>
      <c r="HVE117" s="49"/>
      <c r="HVF117" s="50"/>
      <c r="HVG117" s="49"/>
      <c r="HVH117" s="109"/>
      <c r="HVI117" s="52"/>
      <c r="HVJ117" s="52"/>
      <c r="HVK117" s="55"/>
      <c r="HVL117" s="55"/>
      <c r="HVM117" s="55"/>
      <c r="HVN117" s="51"/>
      <c r="HVO117" s="51"/>
      <c r="HVP117" s="51"/>
      <c r="HVQ117" s="56"/>
      <c r="HVR117" s="57"/>
      <c r="HVS117" s="57"/>
      <c r="HVT117" s="58"/>
      <c r="HVU117" s="49"/>
      <c r="HVV117" s="50"/>
      <c r="HVW117" s="49"/>
      <c r="HVX117" s="109"/>
      <c r="HVY117" s="52"/>
      <c r="HVZ117" s="52"/>
      <c r="HWA117" s="55"/>
      <c r="HWB117" s="55"/>
      <c r="HWC117" s="55"/>
      <c r="HWD117" s="51"/>
      <c r="HWE117" s="51"/>
      <c r="HWF117" s="51"/>
      <c r="HWG117" s="56"/>
      <c r="HWH117" s="57"/>
      <c r="HWI117" s="57"/>
      <c r="HWJ117" s="58"/>
      <c r="HWK117" s="49"/>
      <c r="HWL117" s="50"/>
      <c r="HWM117" s="49"/>
      <c r="HWN117" s="109"/>
      <c r="HWO117" s="52"/>
      <c r="HWP117" s="52"/>
      <c r="HWQ117" s="55"/>
      <c r="HWR117" s="55"/>
      <c r="HWS117" s="55"/>
      <c r="HWT117" s="51"/>
      <c r="HWU117" s="51"/>
      <c r="HWV117" s="51"/>
      <c r="HWW117" s="56"/>
      <c r="HWX117" s="57"/>
      <c r="HWY117" s="57"/>
      <c r="HWZ117" s="58"/>
      <c r="HXA117" s="49"/>
      <c r="HXB117" s="50"/>
      <c r="HXC117" s="49"/>
      <c r="HXD117" s="109"/>
      <c r="HXE117" s="52"/>
      <c r="HXF117" s="52"/>
      <c r="HXG117" s="55"/>
      <c r="HXH117" s="55"/>
      <c r="HXI117" s="55"/>
      <c r="HXJ117" s="51"/>
      <c r="HXK117" s="51"/>
      <c r="HXL117" s="51"/>
      <c r="HXM117" s="56"/>
      <c r="HXN117" s="57"/>
      <c r="HXO117" s="57"/>
      <c r="HXP117" s="58"/>
      <c r="HXQ117" s="49"/>
      <c r="HXR117" s="50"/>
      <c r="HXS117" s="49"/>
      <c r="HXT117" s="109"/>
      <c r="HXU117" s="52"/>
      <c r="HXV117" s="52"/>
      <c r="HXW117" s="55"/>
      <c r="HXX117" s="55"/>
      <c r="HXY117" s="55"/>
      <c r="HXZ117" s="51"/>
      <c r="HYA117" s="51"/>
      <c r="HYB117" s="51"/>
      <c r="HYC117" s="56"/>
      <c r="HYD117" s="57"/>
      <c r="HYE117" s="57"/>
      <c r="HYF117" s="58"/>
      <c r="HYG117" s="49"/>
      <c r="HYH117" s="50"/>
      <c r="HYI117" s="49"/>
      <c r="HYJ117" s="109"/>
      <c r="HYK117" s="52"/>
      <c r="HYL117" s="52"/>
      <c r="HYM117" s="55"/>
      <c r="HYN117" s="55"/>
      <c r="HYO117" s="55"/>
      <c r="HYP117" s="51"/>
      <c r="HYQ117" s="51"/>
      <c r="HYR117" s="51"/>
      <c r="HYS117" s="56"/>
      <c r="HYT117" s="57"/>
      <c r="HYU117" s="57"/>
      <c r="HYV117" s="58"/>
      <c r="HYW117" s="49"/>
      <c r="HYX117" s="50"/>
      <c r="HYY117" s="49"/>
      <c r="HYZ117" s="109"/>
      <c r="HZA117" s="52"/>
      <c r="HZB117" s="52"/>
      <c r="HZC117" s="55"/>
      <c r="HZD117" s="55"/>
      <c r="HZE117" s="55"/>
      <c r="HZF117" s="51"/>
      <c r="HZG117" s="51"/>
      <c r="HZH117" s="51"/>
      <c r="HZI117" s="56"/>
      <c r="HZJ117" s="57"/>
      <c r="HZK117" s="57"/>
      <c r="HZL117" s="58"/>
      <c r="HZM117" s="49"/>
      <c r="HZN117" s="50"/>
      <c r="HZO117" s="49"/>
      <c r="HZP117" s="109"/>
      <c r="HZQ117" s="52"/>
      <c r="HZR117" s="52"/>
      <c r="HZS117" s="55"/>
      <c r="HZT117" s="55"/>
      <c r="HZU117" s="55"/>
      <c r="HZV117" s="51"/>
      <c r="HZW117" s="51"/>
      <c r="HZX117" s="51"/>
      <c r="HZY117" s="56"/>
      <c r="HZZ117" s="57"/>
      <c r="IAA117" s="57"/>
      <c r="IAB117" s="58"/>
      <c r="IAC117" s="49"/>
      <c r="IAD117" s="50"/>
      <c r="IAE117" s="49"/>
      <c r="IAF117" s="109"/>
      <c r="IAG117" s="52"/>
      <c r="IAH117" s="52"/>
      <c r="IAI117" s="55"/>
      <c r="IAJ117" s="55"/>
      <c r="IAK117" s="55"/>
      <c r="IAL117" s="51"/>
      <c r="IAM117" s="51"/>
      <c r="IAN117" s="51"/>
      <c r="IAO117" s="56"/>
      <c r="IAP117" s="57"/>
      <c r="IAQ117" s="57"/>
      <c r="IAR117" s="58"/>
      <c r="IAS117" s="49"/>
      <c r="IAT117" s="50"/>
      <c r="IAU117" s="49"/>
      <c r="IAV117" s="109"/>
      <c r="IAW117" s="52"/>
      <c r="IAX117" s="52"/>
      <c r="IAY117" s="55"/>
      <c r="IAZ117" s="55"/>
      <c r="IBA117" s="55"/>
      <c r="IBB117" s="51"/>
      <c r="IBC117" s="51"/>
      <c r="IBD117" s="51"/>
      <c r="IBE117" s="56"/>
      <c r="IBF117" s="57"/>
      <c r="IBG117" s="57"/>
      <c r="IBH117" s="58"/>
      <c r="IBI117" s="49"/>
      <c r="IBJ117" s="50"/>
      <c r="IBK117" s="49"/>
      <c r="IBL117" s="109"/>
      <c r="IBM117" s="52"/>
      <c r="IBN117" s="52"/>
      <c r="IBO117" s="55"/>
      <c r="IBP117" s="55"/>
      <c r="IBQ117" s="55"/>
      <c r="IBR117" s="51"/>
      <c r="IBS117" s="51"/>
      <c r="IBT117" s="51"/>
      <c r="IBU117" s="56"/>
      <c r="IBV117" s="57"/>
      <c r="IBW117" s="57"/>
      <c r="IBX117" s="58"/>
      <c r="IBY117" s="49"/>
      <c r="IBZ117" s="50"/>
      <c r="ICA117" s="49"/>
      <c r="ICB117" s="109"/>
      <c r="ICC117" s="52"/>
      <c r="ICD117" s="52"/>
      <c r="ICE117" s="55"/>
      <c r="ICF117" s="55"/>
      <c r="ICG117" s="55"/>
      <c r="ICH117" s="51"/>
      <c r="ICI117" s="51"/>
      <c r="ICJ117" s="51"/>
      <c r="ICK117" s="56"/>
      <c r="ICL117" s="57"/>
      <c r="ICM117" s="57"/>
      <c r="ICN117" s="58"/>
      <c r="ICO117" s="49"/>
      <c r="ICP117" s="50"/>
      <c r="ICQ117" s="49"/>
      <c r="ICR117" s="109"/>
      <c r="ICS117" s="52"/>
      <c r="ICT117" s="52"/>
      <c r="ICU117" s="55"/>
      <c r="ICV117" s="55"/>
      <c r="ICW117" s="55"/>
      <c r="ICX117" s="51"/>
      <c r="ICY117" s="51"/>
      <c r="ICZ117" s="51"/>
      <c r="IDA117" s="56"/>
      <c r="IDB117" s="57"/>
      <c r="IDC117" s="57"/>
      <c r="IDD117" s="58"/>
      <c r="IDE117" s="49"/>
      <c r="IDF117" s="50"/>
      <c r="IDG117" s="49"/>
      <c r="IDH117" s="109"/>
      <c r="IDI117" s="52"/>
      <c r="IDJ117" s="52"/>
      <c r="IDK117" s="55"/>
      <c r="IDL117" s="55"/>
      <c r="IDM117" s="55"/>
      <c r="IDN117" s="51"/>
      <c r="IDO117" s="51"/>
      <c r="IDP117" s="51"/>
      <c r="IDQ117" s="56"/>
      <c r="IDR117" s="57"/>
      <c r="IDS117" s="57"/>
      <c r="IDT117" s="58"/>
      <c r="IDU117" s="49"/>
      <c r="IDV117" s="50"/>
      <c r="IDW117" s="49"/>
      <c r="IDX117" s="109"/>
      <c r="IDY117" s="52"/>
      <c r="IDZ117" s="52"/>
      <c r="IEA117" s="55"/>
      <c r="IEB117" s="55"/>
      <c r="IEC117" s="55"/>
      <c r="IED117" s="51"/>
      <c r="IEE117" s="51"/>
      <c r="IEF117" s="51"/>
      <c r="IEG117" s="56"/>
      <c r="IEH117" s="57"/>
      <c r="IEI117" s="57"/>
      <c r="IEJ117" s="58"/>
      <c r="IEK117" s="49"/>
      <c r="IEL117" s="50"/>
      <c r="IEM117" s="49"/>
      <c r="IEN117" s="109"/>
      <c r="IEO117" s="52"/>
      <c r="IEP117" s="52"/>
      <c r="IEQ117" s="55"/>
      <c r="IER117" s="55"/>
      <c r="IES117" s="55"/>
      <c r="IET117" s="51"/>
      <c r="IEU117" s="51"/>
      <c r="IEV117" s="51"/>
      <c r="IEW117" s="56"/>
      <c r="IEX117" s="57"/>
      <c r="IEY117" s="57"/>
      <c r="IEZ117" s="58"/>
      <c r="IFA117" s="49"/>
      <c r="IFB117" s="50"/>
      <c r="IFC117" s="49"/>
      <c r="IFD117" s="109"/>
      <c r="IFE117" s="52"/>
      <c r="IFF117" s="52"/>
      <c r="IFG117" s="55"/>
      <c r="IFH117" s="55"/>
      <c r="IFI117" s="55"/>
      <c r="IFJ117" s="51"/>
      <c r="IFK117" s="51"/>
      <c r="IFL117" s="51"/>
      <c r="IFM117" s="56"/>
      <c r="IFN117" s="57"/>
      <c r="IFO117" s="57"/>
      <c r="IFP117" s="58"/>
      <c r="IFQ117" s="49"/>
      <c r="IFR117" s="50"/>
      <c r="IFS117" s="49"/>
      <c r="IFT117" s="109"/>
      <c r="IFU117" s="52"/>
      <c r="IFV117" s="52"/>
      <c r="IFW117" s="55"/>
      <c r="IFX117" s="55"/>
      <c r="IFY117" s="55"/>
      <c r="IFZ117" s="51"/>
      <c r="IGA117" s="51"/>
      <c r="IGB117" s="51"/>
      <c r="IGC117" s="56"/>
      <c r="IGD117" s="57"/>
      <c r="IGE117" s="57"/>
      <c r="IGF117" s="58"/>
      <c r="IGG117" s="49"/>
      <c r="IGH117" s="50"/>
      <c r="IGI117" s="49"/>
      <c r="IGJ117" s="109"/>
      <c r="IGK117" s="52"/>
      <c r="IGL117" s="52"/>
      <c r="IGM117" s="55"/>
      <c r="IGN117" s="55"/>
      <c r="IGO117" s="55"/>
      <c r="IGP117" s="51"/>
      <c r="IGQ117" s="51"/>
      <c r="IGR117" s="51"/>
      <c r="IGS117" s="56"/>
      <c r="IGT117" s="57"/>
      <c r="IGU117" s="57"/>
      <c r="IGV117" s="58"/>
      <c r="IGW117" s="49"/>
      <c r="IGX117" s="50"/>
      <c r="IGY117" s="49"/>
      <c r="IGZ117" s="109"/>
      <c r="IHA117" s="52"/>
      <c r="IHB117" s="52"/>
      <c r="IHC117" s="55"/>
      <c r="IHD117" s="55"/>
      <c r="IHE117" s="55"/>
      <c r="IHF117" s="51"/>
      <c r="IHG117" s="51"/>
      <c r="IHH117" s="51"/>
      <c r="IHI117" s="56"/>
      <c r="IHJ117" s="57"/>
      <c r="IHK117" s="57"/>
      <c r="IHL117" s="58"/>
      <c r="IHM117" s="49"/>
      <c r="IHN117" s="50"/>
      <c r="IHO117" s="49"/>
      <c r="IHP117" s="109"/>
      <c r="IHQ117" s="52"/>
      <c r="IHR117" s="52"/>
      <c r="IHS117" s="55"/>
      <c r="IHT117" s="55"/>
      <c r="IHU117" s="55"/>
      <c r="IHV117" s="51"/>
      <c r="IHW117" s="51"/>
      <c r="IHX117" s="51"/>
      <c r="IHY117" s="56"/>
      <c r="IHZ117" s="57"/>
      <c r="IIA117" s="57"/>
      <c r="IIB117" s="58"/>
      <c r="IIC117" s="49"/>
      <c r="IID117" s="50"/>
      <c r="IIE117" s="49"/>
      <c r="IIF117" s="109"/>
      <c r="IIG117" s="52"/>
      <c r="IIH117" s="52"/>
      <c r="III117" s="55"/>
      <c r="IIJ117" s="55"/>
      <c r="IIK117" s="55"/>
      <c r="IIL117" s="51"/>
      <c r="IIM117" s="51"/>
      <c r="IIN117" s="51"/>
      <c r="IIO117" s="56"/>
      <c r="IIP117" s="57"/>
      <c r="IIQ117" s="57"/>
      <c r="IIR117" s="58"/>
      <c r="IIS117" s="49"/>
      <c r="IIT117" s="50"/>
      <c r="IIU117" s="49"/>
      <c r="IIV117" s="109"/>
      <c r="IIW117" s="52"/>
      <c r="IIX117" s="52"/>
      <c r="IIY117" s="55"/>
      <c r="IIZ117" s="55"/>
      <c r="IJA117" s="55"/>
      <c r="IJB117" s="51"/>
      <c r="IJC117" s="51"/>
      <c r="IJD117" s="51"/>
      <c r="IJE117" s="56"/>
      <c r="IJF117" s="57"/>
      <c r="IJG117" s="57"/>
      <c r="IJH117" s="58"/>
      <c r="IJI117" s="49"/>
      <c r="IJJ117" s="50"/>
      <c r="IJK117" s="49"/>
      <c r="IJL117" s="109"/>
      <c r="IJM117" s="52"/>
      <c r="IJN117" s="52"/>
      <c r="IJO117" s="55"/>
      <c r="IJP117" s="55"/>
      <c r="IJQ117" s="55"/>
      <c r="IJR117" s="51"/>
      <c r="IJS117" s="51"/>
      <c r="IJT117" s="51"/>
      <c r="IJU117" s="56"/>
      <c r="IJV117" s="57"/>
      <c r="IJW117" s="57"/>
      <c r="IJX117" s="58"/>
      <c r="IJY117" s="49"/>
      <c r="IJZ117" s="50"/>
      <c r="IKA117" s="49"/>
      <c r="IKB117" s="109"/>
      <c r="IKC117" s="52"/>
      <c r="IKD117" s="52"/>
      <c r="IKE117" s="55"/>
      <c r="IKF117" s="55"/>
      <c r="IKG117" s="55"/>
      <c r="IKH117" s="51"/>
      <c r="IKI117" s="51"/>
      <c r="IKJ117" s="51"/>
      <c r="IKK117" s="56"/>
      <c r="IKL117" s="57"/>
      <c r="IKM117" s="57"/>
      <c r="IKN117" s="58"/>
      <c r="IKO117" s="49"/>
      <c r="IKP117" s="50"/>
      <c r="IKQ117" s="49"/>
      <c r="IKR117" s="109"/>
      <c r="IKS117" s="52"/>
      <c r="IKT117" s="52"/>
      <c r="IKU117" s="55"/>
      <c r="IKV117" s="55"/>
      <c r="IKW117" s="55"/>
      <c r="IKX117" s="51"/>
      <c r="IKY117" s="51"/>
      <c r="IKZ117" s="51"/>
      <c r="ILA117" s="56"/>
      <c r="ILB117" s="57"/>
      <c r="ILC117" s="57"/>
      <c r="ILD117" s="58"/>
      <c r="ILE117" s="49"/>
      <c r="ILF117" s="50"/>
      <c r="ILG117" s="49"/>
      <c r="ILH117" s="109"/>
      <c r="ILI117" s="52"/>
      <c r="ILJ117" s="52"/>
      <c r="ILK117" s="55"/>
      <c r="ILL117" s="55"/>
      <c r="ILM117" s="55"/>
      <c r="ILN117" s="51"/>
      <c r="ILO117" s="51"/>
      <c r="ILP117" s="51"/>
      <c r="ILQ117" s="56"/>
      <c r="ILR117" s="57"/>
      <c r="ILS117" s="57"/>
      <c r="ILT117" s="58"/>
      <c r="ILU117" s="49"/>
      <c r="ILV117" s="50"/>
      <c r="ILW117" s="49"/>
      <c r="ILX117" s="109"/>
      <c r="ILY117" s="52"/>
      <c r="ILZ117" s="52"/>
      <c r="IMA117" s="55"/>
      <c r="IMB117" s="55"/>
      <c r="IMC117" s="55"/>
      <c r="IMD117" s="51"/>
      <c r="IME117" s="51"/>
      <c r="IMF117" s="51"/>
      <c r="IMG117" s="56"/>
      <c r="IMH117" s="57"/>
      <c r="IMI117" s="57"/>
      <c r="IMJ117" s="58"/>
      <c r="IMK117" s="49"/>
      <c r="IML117" s="50"/>
      <c r="IMM117" s="49"/>
      <c r="IMN117" s="109"/>
      <c r="IMO117" s="52"/>
      <c r="IMP117" s="52"/>
      <c r="IMQ117" s="55"/>
      <c r="IMR117" s="55"/>
      <c r="IMS117" s="55"/>
      <c r="IMT117" s="51"/>
      <c r="IMU117" s="51"/>
      <c r="IMV117" s="51"/>
      <c r="IMW117" s="56"/>
      <c r="IMX117" s="57"/>
      <c r="IMY117" s="57"/>
      <c r="IMZ117" s="58"/>
      <c r="INA117" s="49"/>
      <c r="INB117" s="50"/>
      <c r="INC117" s="49"/>
      <c r="IND117" s="109"/>
      <c r="INE117" s="52"/>
      <c r="INF117" s="52"/>
      <c r="ING117" s="55"/>
      <c r="INH117" s="55"/>
      <c r="INI117" s="55"/>
      <c r="INJ117" s="51"/>
      <c r="INK117" s="51"/>
      <c r="INL117" s="51"/>
      <c r="INM117" s="56"/>
      <c r="INN117" s="57"/>
      <c r="INO117" s="57"/>
      <c r="INP117" s="58"/>
      <c r="INQ117" s="49"/>
      <c r="INR117" s="50"/>
      <c r="INS117" s="49"/>
      <c r="INT117" s="109"/>
      <c r="INU117" s="52"/>
      <c r="INV117" s="52"/>
      <c r="INW117" s="55"/>
      <c r="INX117" s="55"/>
      <c r="INY117" s="55"/>
      <c r="INZ117" s="51"/>
      <c r="IOA117" s="51"/>
      <c r="IOB117" s="51"/>
      <c r="IOC117" s="56"/>
      <c r="IOD117" s="57"/>
      <c r="IOE117" s="57"/>
      <c r="IOF117" s="58"/>
      <c r="IOG117" s="49"/>
      <c r="IOH117" s="50"/>
      <c r="IOI117" s="49"/>
      <c r="IOJ117" s="109"/>
      <c r="IOK117" s="52"/>
      <c r="IOL117" s="52"/>
      <c r="IOM117" s="55"/>
      <c r="ION117" s="55"/>
      <c r="IOO117" s="55"/>
      <c r="IOP117" s="51"/>
      <c r="IOQ117" s="51"/>
      <c r="IOR117" s="51"/>
      <c r="IOS117" s="56"/>
      <c r="IOT117" s="57"/>
      <c r="IOU117" s="57"/>
      <c r="IOV117" s="58"/>
      <c r="IOW117" s="49"/>
      <c r="IOX117" s="50"/>
      <c r="IOY117" s="49"/>
      <c r="IOZ117" s="109"/>
      <c r="IPA117" s="52"/>
      <c r="IPB117" s="52"/>
      <c r="IPC117" s="55"/>
      <c r="IPD117" s="55"/>
      <c r="IPE117" s="55"/>
      <c r="IPF117" s="51"/>
      <c r="IPG117" s="51"/>
      <c r="IPH117" s="51"/>
      <c r="IPI117" s="56"/>
      <c r="IPJ117" s="57"/>
      <c r="IPK117" s="57"/>
      <c r="IPL117" s="58"/>
      <c r="IPM117" s="49"/>
      <c r="IPN117" s="50"/>
      <c r="IPO117" s="49"/>
      <c r="IPP117" s="109"/>
      <c r="IPQ117" s="52"/>
      <c r="IPR117" s="52"/>
      <c r="IPS117" s="55"/>
      <c r="IPT117" s="55"/>
      <c r="IPU117" s="55"/>
      <c r="IPV117" s="51"/>
      <c r="IPW117" s="51"/>
      <c r="IPX117" s="51"/>
      <c r="IPY117" s="56"/>
      <c r="IPZ117" s="57"/>
      <c r="IQA117" s="57"/>
      <c r="IQB117" s="58"/>
      <c r="IQC117" s="49"/>
      <c r="IQD117" s="50"/>
      <c r="IQE117" s="49"/>
      <c r="IQF117" s="109"/>
      <c r="IQG117" s="52"/>
      <c r="IQH117" s="52"/>
      <c r="IQI117" s="55"/>
      <c r="IQJ117" s="55"/>
      <c r="IQK117" s="55"/>
      <c r="IQL117" s="51"/>
      <c r="IQM117" s="51"/>
      <c r="IQN117" s="51"/>
      <c r="IQO117" s="56"/>
      <c r="IQP117" s="57"/>
      <c r="IQQ117" s="57"/>
      <c r="IQR117" s="58"/>
      <c r="IQS117" s="49"/>
      <c r="IQT117" s="50"/>
      <c r="IQU117" s="49"/>
      <c r="IQV117" s="109"/>
      <c r="IQW117" s="52"/>
      <c r="IQX117" s="52"/>
      <c r="IQY117" s="55"/>
      <c r="IQZ117" s="55"/>
      <c r="IRA117" s="55"/>
      <c r="IRB117" s="51"/>
      <c r="IRC117" s="51"/>
      <c r="IRD117" s="51"/>
      <c r="IRE117" s="56"/>
      <c r="IRF117" s="57"/>
      <c r="IRG117" s="57"/>
      <c r="IRH117" s="58"/>
      <c r="IRI117" s="49"/>
      <c r="IRJ117" s="50"/>
      <c r="IRK117" s="49"/>
      <c r="IRL117" s="109"/>
      <c r="IRM117" s="52"/>
      <c r="IRN117" s="52"/>
      <c r="IRO117" s="55"/>
      <c r="IRP117" s="55"/>
      <c r="IRQ117" s="55"/>
      <c r="IRR117" s="51"/>
      <c r="IRS117" s="51"/>
      <c r="IRT117" s="51"/>
      <c r="IRU117" s="56"/>
      <c r="IRV117" s="57"/>
      <c r="IRW117" s="57"/>
      <c r="IRX117" s="58"/>
      <c r="IRY117" s="49"/>
      <c r="IRZ117" s="50"/>
      <c r="ISA117" s="49"/>
      <c r="ISB117" s="109"/>
      <c r="ISC117" s="52"/>
      <c r="ISD117" s="52"/>
      <c r="ISE117" s="55"/>
      <c r="ISF117" s="55"/>
      <c r="ISG117" s="55"/>
      <c r="ISH117" s="51"/>
      <c r="ISI117" s="51"/>
      <c r="ISJ117" s="51"/>
      <c r="ISK117" s="56"/>
      <c r="ISL117" s="57"/>
      <c r="ISM117" s="57"/>
      <c r="ISN117" s="58"/>
      <c r="ISO117" s="49"/>
      <c r="ISP117" s="50"/>
      <c r="ISQ117" s="49"/>
      <c r="ISR117" s="109"/>
      <c r="ISS117" s="52"/>
      <c r="IST117" s="52"/>
      <c r="ISU117" s="55"/>
      <c r="ISV117" s="55"/>
      <c r="ISW117" s="55"/>
      <c r="ISX117" s="51"/>
      <c r="ISY117" s="51"/>
      <c r="ISZ117" s="51"/>
      <c r="ITA117" s="56"/>
      <c r="ITB117" s="57"/>
      <c r="ITC117" s="57"/>
      <c r="ITD117" s="58"/>
      <c r="ITE117" s="49"/>
      <c r="ITF117" s="50"/>
      <c r="ITG117" s="49"/>
      <c r="ITH117" s="109"/>
      <c r="ITI117" s="52"/>
      <c r="ITJ117" s="52"/>
      <c r="ITK117" s="55"/>
      <c r="ITL117" s="55"/>
      <c r="ITM117" s="55"/>
      <c r="ITN117" s="51"/>
      <c r="ITO117" s="51"/>
      <c r="ITP117" s="51"/>
      <c r="ITQ117" s="56"/>
      <c r="ITR117" s="57"/>
      <c r="ITS117" s="57"/>
      <c r="ITT117" s="58"/>
      <c r="ITU117" s="49"/>
      <c r="ITV117" s="50"/>
      <c r="ITW117" s="49"/>
      <c r="ITX117" s="109"/>
      <c r="ITY117" s="52"/>
      <c r="ITZ117" s="52"/>
      <c r="IUA117" s="55"/>
      <c r="IUB117" s="55"/>
      <c r="IUC117" s="55"/>
      <c r="IUD117" s="51"/>
      <c r="IUE117" s="51"/>
      <c r="IUF117" s="51"/>
      <c r="IUG117" s="56"/>
      <c r="IUH117" s="57"/>
      <c r="IUI117" s="57"/>
      <c r="IUJ117" s="58"/>
      <c r="IUK117" s="49"/>
      <c r="IUL117" s="50"/>
      <c r="IUM117" s="49"/>
      <c r="IUN117" s="109"/>
      <c r="IUO117" s="52"/>
      <c r="IUP117" s="52"/>
      <c r="IUQ117" s="55"/>
      <c r="IUR117" s="55"/>
      <c r="IUS117" s="55"/>
      <c r="IUT117" s="51"/>
      <c r="IUU117" s="51"/>
      <c r="IUV117" s="51"/>
      <c r="IUW117" s="56"/>
      <c r="IUX117" s="57"/>
      <c r="IUY117" s="57"/>
      <c r="IUZ117" s="58"/>
      <c r="IVA117" s="49"/>
      <c r="IVB117" s="50"/>
      <c r="IVC117" s="49"/>
      <c r="IVD117" s="109"/>
      <c r="IVE117" s="52"/>
      <c r="IVF117" s="52"/>
      <c r="IVG117" s="55"/>
      <c r="IVH117" s="55"/>
      <c r="IVI117" s="55"/>
      <c r="IVJ117" s="51"/>
      <c r="IVK117" s="51"/>
      <c r="IVL117" s="51"/>
      <c r="IVM117" s="56"/>
      <c r="IVN117" s="57"/>
      <c r="IVO117" s="57"/>
      <c r="IVP117" s="58"/>
      <c r="IVQ117" s="49"/>
      <c r="IVR117" s="50"/>
      <c r="IVS117" s="49"/>
      <c r="IVT117" s="109"/>
      <c r="IVU117" s="52"/>
      <c r="IVV117" s="52"/>
      <c r="IVW117" s="55"/>
      <c r="IVX117" s="55"/>
      <c r="IVY117" s="55"/>
      <c r="IVZ117" s="51"/>
      <c r="IWA117" s="51"/>
      <c r="IWB117" s="51"/>
      <c r="IWC117" s="56"/>
      <c r="IWD117" s="57"/>
      <c r="IWE117" s="57"/>
      <c r="IWF117" s="58"/>
      <c r="IWG117" s="49"/>
      <c r="IWH117" s="50"/>
      <c r="IWI117" s="49"/>
      <c r="IWJ117" s="109"/>
      <c r="IWK117" s="52"/>
      <c r="IWL117" s="52"/>
      <c r="IWM117" s="55"/>
      <c r="IWN117" s="55"/>
      <c r="IWO117" s="55"/>
      <c r="IWP117" s="51"/>
      <c r="IWQ117" s="51"/>
      <c r="IWR117" s="51"/>
      <c r="IWS117" s="56"/>
      <c r="IWT117" s="57"/>
      <c r="IWU117" s="57"/>
      <c r="IWV117" s="58"/>
      <c r="IWW117" s="49"/>
      <c r="IWX117" s="50"/>
      <c r="IWY117" s="49"/>
      <c r="IWZ117" s="109"/>
      <c r="IXA117" s="52"/>
      <c r="IXB117" s="52"/>
      <c r="IXC117" s="55"/>
      <c r="IXD117" s="55"/>
      <c r="IXE117" s="55"/>
      <c r="IXF117" s="51"/>
      <c r="IXG117" s="51"/>
      <c r="IXH117" s="51"/>
      <c r="IXI117" s="56"/>
      <c r="IXJ117" s="57"/>
      <c r="IXK117" s="57"/>
      <c r="IXL117" s="58"/>
      <c r="IXM117" s="49"/>
      <c r="IXN117" s="50"/>
      <c r="IXO117" s="49"/>
      <c r="IXP117" s="109"/>
      <c r="IXQ117" s="52"/>
      <c r="IXR117" s="52"/>
      <c r="IXS117" s="55"/>
      <c r="IXT117" s="55"/>
      <c r="IXU117" s="55"/>
      <c r="IXV117" s="51"/>
      <c r="IXW117" s="51"/>
      <c r="IXX117" s="51"/>
      <c r="IXY117" s="56"/>
      <c r="IXZ117" s="57"/>
      <c r="IYA117" s="57"/>
      <c r="IYB117" s="58"/>
      <c r="IYC117" s="49"/>
      <c r="IYD117" s="50"/>
      <c r="IYE117" s="49"/>
      <c r="IYF117" s="109"/>
      <c r="IYG117" s="52"/>
      <c r="IYH117" s="52"/>
      <c r="IYI117" s="55"/>
      <c r="IYJ117" s="55"/>
      <c r="IYK117" s="55"/>
      <c r="IYL117" s="51"/>
      <c r="IYM117" s="51"/>
      <c r="IYN117" s="51"/>
      <c r="IYO117" s="56"/>
      <c r="IYP117" s="57"/>
      <c r="IYQ117" s="57"/>
      <c r="IYR117" s="58"/>
      <c r="IYS117" s="49"/>
      <c r="IYT117" s="50"/>
      <c r="IYU117" s="49"/>
      <c r="IYV117" s="109"/>
      <c r="IYW117" s="52"/>
      <c r="IYX117" s="52"/>
      <c r="IYY117" s="55"/>
      <c r="IYZ117" s="55"/>
      <c r="IZA117" s="55"/>
      <c r="IZB117" s="51"/>
      <c r="IZC117" s="51"/>
      <c r="IZD117" s="51"/>
      <c r="IZE117" s="56"/>
      <c r="IZF117" s="57"/>
      <c r="IZG117" s="57"/>
      <c r="IZH117" s="58"/>
      <c r="IZI117" s="49"/>
      <c r="IZJ117" s="50"/>
      <c r="IZK117" s="49"/>
      <c r="IZL117" s="109"/>
      <c r="IZM117" s="52"/>
      <c r="IZN117" s="52"/>
      <c r="IZO117" s="55"/>
      <c r="IZP117" s="55"/>
      <c r="IZQ117" s="55"/>
      <c r="IZR117" s="51"/>
      <c r="IZS117" s="51"/>
      <c r="IZT117" s="51"/>
      <c r="IZU117" s="56"/>
      <c r="IZV117" s="57"/>
      <c r="IZW117" s="57"/>
      <c r="IZX117" s="58"/>
      <c r="IZY117" s="49"/>
      <c r="IZZ117" s="50"/>
      <c r="JAA117" s="49"/>
      <c r="JAB117" s="109"/>
      <c r="JAC117" s="52"/>
      <c r="JAD117" s="52"/>
      <c r="JAE117" s="55"/>
      <c r="JAF117" s="55"/>
      <c r="JAG117" s="55"/>
      <c r="JAH117" s="51"/>
      <c r="JAI117" s="51"/>
      <c r="JAJ117" s="51"/>
      <c r="JAK117" s="56"/>
      <c r="JAL117" s="57"/>
      <c r="JAM117" s="57"/>
      <c r="JAN117" s="58"/>
      <c r="JAO117" s="49"/>
      <c r="JAP117" s="50"/>
      <c r="JAQ117" s="49"/>
      <c r="JAR117" s="109"/>
      <c r="JAS117" s="52"/>
      <c r="JAT117" s="52"/>
      <c r="JAU117" s="55"/>
      <c r="JAV117" s="55"/>
      <c r="JAW117" s="55"/>
      <c r="JAX117" s="51"/>
      <c r="JAY117" s="51"/>
      <c r="JAZ117" s="51"/>
      <c r="JBA117" s="56"/>
      <c r="JBB117" s="57"/>
      <c r="JBC117" s="57"/>
      <c r="JBD117" s="58"/>
      <c r="JBE117" s="49"/>
      <c r="JBF117" s="50"/>
      <c r="JBG117" s="49"/>
      <c r="JBH117" s="109"/>
      <c r="JBI117" s="52"/>
      <c r="JBJ117" s="52"/>
      <c r="JBK117" s="55"/>
      <c r="JBL117" s="55"/>
      <c r="JBM117" s="55"/>
      <c r="JBN117" s="51"/>
      <c r="JBO117" s="51"/>
      <c r="JBP117" s="51"/>
      <c r="JBQ117" s="56"/>
      <c r="JBR117" s="57"/>
      <c r="JBS117" s="57"/>
      <c r="JBT117" s="58"/>
      <c r="JBU117" s="49"/>
      <c r="JBV117" s="50"/>
      <c r="JBW117" s="49"/>
      <c r="JBX117" s="109"/>
      <c r="JBY117" s="52"/>
      <c r="JBZ117" s="52"/>
      <c r="JCA117" s="55"/>
      <c r="JCB117" s="55"/>
      <c r="JCC117" s="55"/>
      <c r="JCD117" s="51"/>
      <c r="JCE117" s="51"/>
      <c r="JCF117" s="51"/>
      <c r="JCG117" s="56"/>
      <c r="JCH117" s="57"/>
      <c r="JCI117" s="57"/>
      <c r="JCJ117" s="58"/>
      <c r="JCK117" s="49"/>
      <c r="JCL117" s="50"/>
      <c r="JCM117" s="49"/>
      <c r="JCN117" s="109"/>
      <c r="JCO117" s="52"/>
      <c r="JCP117" s="52"/>
      <c r="JCQ117" s="55"/>
      <c r="JCR117" s="55"/>
      <c r="JCS117" s="55"/>
      <c r="JCT117" s="51"/>
      <c r="JCU117" s="51"/>
      <c r="JCV117" s="51"/>
      <c r="JCW117" s="56"/>
      <c r="JCX117" s="57"/>
      <c r="JCY117" s="57"/>
      <c r="JCZ117" s="58"/>
      <c r="JDA117" s="49"/>
      <c r="JDB117" s="50"/>
      <c r="JDC117" s="49"/>
      <c r="JDD117" s="109"/>
      <c r="JDE117" s="52"/>
      <c r="JDF117" s="52"/>
      <c r="JDG117" s="55"/>
      <c r="JDH117" s="55"/>
      <c r="JDI117" s="55"/>
      <c r="JDJ117" s="51"/>
      <c r="JDK117" s="51"/>
      <c r="JDL117" s="51"/>
      <c r="JDM117" s="56"/>
      <c r="JDN117" s="57"/>
      <c r="JDO117" s="57"/>
      <c r="JDP117" s="58"/>
      <c r="JDQ117" s="49"/>
      <c r="JDR117" s="50"/>
      <c r="JDS117" s="49"/>
      <c r="JDT117" s="109"/>
      <c r="JDU117" s="52"/>
      <c r="JDV117" s="52"/>
      <c r="JDW117" s="55"/>
      <c r="JDX117" s="55"/>
      <c r="JDY117" s="55"/>
      <c r="JDZ117" s="51"/>
      <c r="JEA117" s="51"/>
      <c r="JEB117" s="51"/>
      <c r="JEC117" s="56"/>
      <c r="JED117" s="57"/>
      <c r="JEE117" s="57"/>
      <c r="JEF117" s="58"/>
      <c r="JEG117" s="49"/>
      <c r="JEH117" s="50"/>
      <c r="JEI117" s="49"/>
      <c r="JEJ117" s="109"/>
      <c r="JEK117" s="52"/>
      <c r="JEL117" s="52"/>
      <c r="JEM117" s="55"/>
      <c r="JEN117" s="55"/>
      <c r="JEO117" s="55"/>
      <c r="JEP117" s="51"/>
      <c r="JEQ117" s="51"/>
      <c r="JER117" s="51"/>
      <c r="JES117" s="56"/>
      <c r="JET117" s="57"/>
      <c r="JEU117" s="57"/>
      <c r="JEV117" s="58"/>
      <c r="JEW117" s="49"/>
      <c r="JEX117" s="50"/>
      <c r="JEY117" s="49"/>
      <c r="JEZ117" s="109"/>
      <c r="JFA117" s="52"/>
      <c r="JFB117" s="52"/>
      <c r="JFC117" s="55"/>
      <c r="JFD117" s="55"/>
      <c r="JFE117" s="55"/>
      <c r="JFF117" s="51"/>
      <c r="JFG117" s="51"/>
      <c r="JFH117" s="51"/>
      <c r="JFI117" s="56"/>
      <c r="JFJ117" s="57"/>
      <c r="JFK117" s="57"/>
      <c r="JFL117" s="58"/>
      <c r="JFM117" s="49"/>
      <c r="JFN117" s="50"/>
      <c r="JFO117" s="49"/>
      <c r="JFP117" s="109"/>
      <c r="JFQ117" s="52"/>
      <c r="JFR117" s="52"/>
      <c r="JFS117" s="55"/>
      <c r="JFT117" s="55"/>
      <c r="JFU117" s="55"/>
      <c r="JFV117" s="51"/>
      <c r="JFW117" s="51"/>
      <c r="JFX117" s="51"/>
      <c r="JFY117" s="56"/>
      <c r="JFZ117" s="57"/>
      <c r="JGA117" s="57"/>
      <c r="JGB117" s="58"/>
      <c r="JGC117" s="49"/>
      <c r="JGD117" s="50"/>
      <c r="JGE117" s="49"/>
      <c r="JGF117" s="109"/>
      <c r="JGG117" s="52"/>
      <c r="JGH117" s="52"/>
      <c r="JGI117" s="55"/>
      <c r="JGJ117" s="55"/>
      <c r="JGK117" s="55"/>
      <c r="JGL117" s="51"/>
      <c r="JGM117" s="51"/>
      <c r="JGN117" s="51"/>
      <c r="JGO117" s="56"/>
      <c r="JGP117" s="57"/>
      <c r="JGQ117" s="57"/>
      <c r="JGR117" s="58"/>
      <c r="JGS117" s="49"/>
      <c r="JGT117" s="50"/>
      <c r="JGU117" s="49"/>
      <c r="JGV117" s="109"/>
      <c r="JGW117" s="52"/>
      <c r="JGX117" s="52"/>
      <c r="JGY117" s="55"/>
      <c r="JGZ117" s="55"/>
      <c r="JHA117" s="55"/>
      <c r="JHB117" s="51"/>
      <c r="JHC117" s="51"/>
      <c r="JHD117" s="51"/>
      <c r="JHE117" s="56"/>
      <c r="JHF117" s="57"/>
      <c r="JHG117" s="57"/>
      <c r="JHH117" s="58"/>
      <c r="JHI117" s="49"/>
      <c r="JHJ117" s="50"/>
      <c r="JHK117" s="49"/>
      <c r="JHL117" s="109"/>
      <c r="JHM117" s="52"/>
      <c r="JHN117" s="52"/>
      <c r="JHO117" s="55"/>
      <c r="JHP117" s="55"/>
      <c r="JHQ117" s="55"/>
      <c r="JHR117" s="51"/>
      <c r="JHS117" s="51"/>
      <c r="JHT117" s="51"/>
      <c r="JHU117" s="56"/>
      <c r="JHV117" s="57"/>
      <c r="JHW117" s="57"/>
      <c r="JHX117" s="58"/>
      <c r="JHY117" s="49"/>
      <c r="JHZ117" s="50"/>
      <c r="JIA117" s="49"/>
      <c r="JIB117" s="109"/>
      <c r="JIC117" s="52"/>
      <c r="JID117" s="52"/>
      <c r="JIE117" s="55"/>
      <c r="JIF117" s="55"/>
      <c r="JIG117" s="55"/>
      <c r="JIH117" s="51"/>
      <c r="JII117" s="51"/>
      <c r="JIJ117" s="51"/>
      <c r="JIK117" s="56"/>
      <c r="JIL117" s="57"/>
      <c r="JIM117" s="57"/>
      <c r="JIN117" s="58"/>
      <c r="JIO117" s="49"/>
      <c r="JIP117" s="50"/>
      <c r="JIQ117" s="49"/>
      <c r="JIR117" s="109"/>
      <c r="JIS117" s="52"/>
      <c r="JIT117" s="52"/>
      <c r="JIU117" s="55"/>
      <c r="JIV117" s="55"/>
      <c r="JIW117" s="55"/>
      <c r="JIX117" s="51"/>
      <c r="JIY117" s="51"/>
      <c r="JIZ117" s="51"/>
      <c r="JJA117" s="56"/>
      <c r="JJB117" s="57"/>
      <c r="JJC117" s="57"/>
      <c r="JJD117" s="58"/>
      <c r="JJE117" s="49"/>
      <c r="JJF117" s="50"/>
      <c r="JJG117" s="49"/>
      <c r="JJH117" s="109"/>
      <c r="JJI117" s="52"/>
      <c r="JJJ117" s="52"/>
      <c r="JJK117" s="55"/>
      <c r="JJL117" s="55"/>
      <c r="JJM117" s="55"/>
      <c r="JJN117" s="51"/>
      <c r="JJO117" s="51"/>
      <c r="JJP117" s="51"/>
      <c r="JJQ117" s="56"/>
      <c r="JJR117" s="57"/>
      <c r="JJS117" s="57"/>
      <c r="JJT117" s="58"/>
      <c r="JJU117" s="49"/>
      <c r="JJV117" s="50"/>
      <c r="JJW117" s="49"/>
      <c r="JJX117" s="109"/>
      <c r="JJY117" s="52"/>
      <c r="JJZ117" s="52"/>
      <c r="JKA117" s="55"/>
      <c r="JKB117" s="55"/>
      <c r="JKC117" s="55"/>
      <c r="JKD117" s="51"/>
      <c r="JKE117" s="51"/>
      <c r="JKF117" s="51"/>
      <c r="JKG117" s="56"/>
      <c r="JKH117" s="57"/>
      <c r="JKI117" s="57"/>
      <c r="JKJ117" s="58"/>
      <c r="JKK117" s="49"/>
      <c r="JKL117" s="50"/>
      <c r="JKM117" s="49"/>
      <c r="JKN117" s="109"/>
      <c r="JKO117" s="52"/>
      <c r="JKP117" s="52"/>
      <c r="JKQ117" s="55"/>
      <c r="JKR117" s="55"/>
      <c r="JKS117" s="55"/>
      <c r="JKT117" s="51"/>
      <c r="JKU117" s="51"/>
      <c r="JKV117" s="51"/>
      <c r="JKW117" s="56"/>
      <c r="JKX117" s="57"/>
      <c r="JKY117" s="57"/>
      <c r="JKZ117" s="58"/>
      <c r="JLA117" s="49"/>
      <c r="JLB117" s="50"/>
      <c r="JLC117" s="49"/>
      <c r="JLD117" s="109"/>
      <c r="JLE117" s="52"/>
      <c r="JLF117" s="52"/>
      <c r="JLG117" s="55"/>
      <c r="JLH117" s="55"/>
      <c r="JLI117" s="55"/>
      <c r="JLJ117" s="51"/>
      <c r="JLK117" s="51"/>
      <c r="JLL117" s="51"/>
      <c r="JLM117" s="56"/>
      <c r="JLN117" s="57"/>
      <c r="JLO117" s="57"/>
      <c r="JLP117" s="58"/>
      <c r="JLQ117" s="49"/>
      <c r="JLR117" s="50"/>
      <c r="JLS117" s="49"/>
      <c r="JLT117" s="109"/>
      <c r="JLU117" s="52"/>
      <c r="JLV117" s="52"/>
      <c r="JLW117" s="55"/>
      <c r="JLX117" s="55"/>
      <c r="JLY117" s="55"/>
      <c r="JLZ117" s="51"/>
      <c r="JMA117" s="51"/>
      <c r="JMB117" s="51"/>
      <c r="JMC117" s="56"/>
      <c r="JMD117" s="57"/>
      <c r="JME117" s="57"/>
      <c r="JMF117" s="58"/>
      <c r="JMG117" s="49"/>
      <c r="JMH117" s="50"/>
      <c r="JMI117" s="49"/>
      <c r="JMJ117" s="109"/>
      <c r="JMK117" s="52"/>
      <c r="JML117" s="52"/>
      <c r="JMM117" s="55"/>
      <c r="JMN117" s="55"/>
      <c r="JMO117" s="55"/>
      <c r="JMP117" s="51"/>
      <c r="JMQ117" s="51"/>
      <c r="JMR117" s="51"/>
      <c r="JMS117" s="56"/>
      <c r="JMT117" s="57"/>
      <c r="JMU117" s="57"/>
      <c r="JMV117" s="58"/>
      <c r="JMW117" s="49"/>
      <c r="JMX117" s="50"/>
      <c r="JMY117" s="49"/>
      <c r="JMZ117" s="109"/>
      <c r="JNA117" s="52"/>
      <c r="JNB117" s="52"/>
      <c r="JNC117" s="55"/>
      <c r="JND117" s="55"/>
      <c r="JNE117" s="55"/>
      <c r="JNF117" s="51"/>
      <c r="JNG117" s="51"/>
      <c r="JNH117" s="51"/>
      <c r="JNI117" s="56"/>
      <c r="JNJ117" s="57"/>
      <c r="JNK117" s="57"/>
      <c r="JNL117" s="58"/>
      <c r="JNM117" s="49"/>
      <c r="JNN117" s="50"/>
      <c r="JNO117" s="49"/>
      <c r="JNP117" s="109"/>
      <c r="JNQ117" s="52"/>
      <c r="JNR117" s="52"/>
      <c r="JNS117" s="55"/>
      <c r="JNT117" s="55"/>
      <c r="JNU117" s="55"/>
      <c r="JNV117" s="51"/>
      <c r="JNW117" s="51"/>
      <c r="JNX117" s="51"/>
      <c r="JNY117" s="56"/>
      <c r="JNZ117" s="57"/>
      <c r="JOA117" s="57"/>
      <c r="JOB117" s="58"/>
      <c r="JOC117" s="49"/>
      <c r="JOD117" s="50"/>
      <c r="JOE117" s="49"/>
      <c r="JOF117" s="109"/>
      <c r="JOG117" s="52"/>
      <c r="JOH117" s="52"/>
      <c r="JOI117" s="55"/>
      <c r="JOJ117" s="55"/>
      <c r="JOK117" s="55"/>
      <c r="JOL117" s="51"/>
      <c r="JOM117" s="51"/>
      <c r="JON117" s="51"/>
      <c r="JOO117" s="56"/>
      <c r="JOP117" s="57"/>
      <c r="JOQ117" s="57"/>
      <c r="JOR117" s="58"/>
      <c r="JOS117" s="49"/>
      <c r="JOT117" s="50"/>
      <c r="JOU117" s="49"/>
      <c r="JOV117" s="109"/>
      <c r="JOW117" s="52"/>
      <c r="JOX117" s="52"/>
      <c r="JOY117" s="55"/>
      <c r="JOZ117" s="55"/>
      <c r="JPA117" s="55"/>
      <c r="JPB117" s="51"/>
      <c r="JPC117" s="51"/>
      <c r="JPD117" s="51"/>
      <c r="JPE117" s="56"/>
      <c r="JPF117" s="57"/>
      <c r="JPG117" s="57"/>
      <c r="JPH117" s="58"/>
      <c r="JPI117" s="49"/>
      <c r="JPJ117" s="50"/>
      <c r="JPK117" s="49"/>
      <c r="JPL117" s="109"/>
      <c r="JPM117" s="52"/>
      <c r="JPN117" s="52"/>
      <c r="JPO117" s="55"/>
      <c r="JPP117" s="55"/>
      <c r="JPQ117" s="55"/>
      <c r="JPR117" s="51"/>
      <c r="JPS117" s="51"/>
      <c r="JPT117" s="51"/>
      <c r="JPU117" s="56"/>
      <c r="JPV117" s="57"/>
      <c r="JPW117" s="57"/>
      <c r="JPX117" s="58"/>
      <c r="JPY117" s="49"/>
      <c r="JPZ117" s="50"/>
      <c r="JQA117" s="49"/>
      <c r="JQB117" s="109"/>
      <c r="JQC117" s="52"/>
      <c r="JQD117" s="52"/>
      <c r="JQE117" s="55"/>
      <c r="JQF117" s="55"/>
      <c r="JQG117" s="55"/>
      <c r="JQH117" s="51"/>
      <c r="JQI117" s="51"/>
      <c r="JQJ117" s="51"/>
      <c r="JQK117" s="56"/>
      <c r="JQL117" s="57"/>
      <c r="JQM117" s="57"/>
      <c r="JQN117" s="58"/>
      <c r="JQO117" s="49"/>
      <c r="JQP117" s="50"/>
      <c r="JQQ117" s="49"/>
      <c r="JQR117" s="109"/>
      <c r="JQS117" s="52"/>
      <c r="JQT117" s="52"/>
      <c r="JQU117" s="55"/>
      <c r="JQV117" s="55"/>
      <c r="JQW117" s="55"/>
      <c r="JQX117" s="51"/>
      <c r="JQY117" s="51"/>
      <c r="JQZ117" s="51"/>
      <c r="JRA117" s="56"/>
      <c r="JRB117" s="57"/>
      <c r="JRC117" s="57"/>
      <c r="JRD117" s="58"/>
      <c r="JRE117" s="49"/>
      <c r="JRF117" s="50"/>
      <c r="JRG117" s="49"/>
      <c r="JRH117" s="109"/>
      <c r="JRI117" s="52"/>
      <c r="JRJ117" s="52"/>
      <c r="JRK117" s="55"/>
      <c r="JRL117" s="55"/>
      <c r="JRM117" s="55"/>
      <c r="JRN117" s="51"/>
      <c r="JRO117" s="51"/>
      <c r="JRP117" s="51"/>
      <c r="JRQ117" s="56"/>
      <c r="JRR117" s="57"/>
      <c r="JRS117" s="57"/>
      <c r="JRT117" s="58"/>
      <c r="JRU117" s="49"/>
      <c r="JRV117" s="50"/>
      <c r="JRW117" s="49"/>
      <c r="JRX117" s="109"/>
      <c r="JRY117" s="52"/>
      <c r="JRZ117" s="52"/>
      <c r="JSA117" s="55"/>
      <c r="JSB117" s="55"/>
      <c r="JSC117" s="55"/>
      <c r="JSD117" s="51"/>
      <c r="JSE117" s="51"/>
      <c r="JSF117" s="51"/>
      <c r="JSG117" s="56"/>
      <c r="JSH117" s="57"/>
      <c r="JSI117" s="57"/>
      <c r="JSJ117" s="58"/>
      <c r="JSK117" s="49"/>
      <c r="JSL117" s="50"/>
      <c r="JSM117" s="49"/>
      <c r="JSN117" s="109"/>
      <c r="JSO117" s="52"/>
      <c r="JSP117" s="52"/>
      <c r="JSQ117" s="55"/>
      <c r="JSR117" s="55"/>
      <c r="JSS117" s="55"/>
      <c r="JST117" s="51"/>
      <c r="JSU117" s="51"/>
      <c r="JSV117" s="51"/>
      <c r="JSW117" s="56"/>
      <c r="JSX117" s="57"/>
      <c r="JSY117" s="57"/>
      <c r="JSZ117" s="58"/>
      <c r="JTA117" s="49"/>
      <c r="JTB117" s="50"/>
      <c r="JTC117" s="49"/>
      <c r="JTD117" s="109"/>
      <c r="JTE117" s="52"/>
      <c r="JTF117" s="52"/>
      <c r="JTG117" s="55"/>
      <c r="JTH117" s="55"/>
      <c r="JTI117" s="55"/>
      <c r="JTJ117" s="51"/>
      <c r="JTK117" s="51"/>
      <c r="JTL117" s="51"/>
      <c r="JTM117" s="56"/>
      <c r="JTN117" s="57"/>
      <c r="JTO117" s="57"/>
      <c r="JTP117" s="58"/>
      <c r="JTQ117" s="49"/>
      <c r="JTR117" s="50"/>
      <c r="JTS117" s="49"/>
      <c r="JTT117" s="109"/>
      <c r="JTU117" s="52"/>
      <c r="JTV117" s="52"/>
      <c r="JTW117" s="55"/>
      <c r="JTX117" s="55"/>
      <c r="JTY117" s="55"/>
      <c r="JTZ117" s="51"/>
      <c r="JUA117" s="51"/>
      <c r="JUB117" s="51"/>
      <c r="JUC117" s="56"/>
      <c r="JUD117" s="57"/>
      <c r="JUE117" s="57"/>
      <c r="JUF117" s="58"/>
      <c r="JUG117" s="49"/>
      <c r="JUH117" s="50"/>
      <c r="JUI117" s="49"/>
      <c r="JUJ117" s="109"/>
      <c r="JUK117" s="52"/>
      <c r="JUL117" s="52"/>
      <c r="JUM117" s="55"/>
      <c r="JUN117" s="55"/>
      <c r="JUO117" s="55"/>
      <c r="JUP117" s="51"/>
      <c r="JUQ117" s="51"/>
      <c r="JUR117" s="51"/>
      <c r="JUS117" s="56"/>
      <c r="JUT117" s="57"/>
      <c r="JUU117" s="57"/>
      <c r="JUV117" s="58"/>
      <c r="JUW117" s="49"/>
      <c r="JUX117" s="50"/>
      <c r="JUY117" s="49"/>
      <c r="JUZ117" s="109"/>
      <c r="JVA117" s="52"/>
      <c r="JVB117" s="52"/>
      <c r="JVC117" s="55"/>
      <c r="JVD117" s="55"/>
      <c r="JVE117" s="55"/>
      <c r="JVF117" s="51"/>
      <c r="JVG117" s="51"/>
      <c r="JVH117" s="51"/>
      <c r="JVI117" s="56"/>
      <c r="JVJ117" s="57"/>
      <c r="JVK117" s="57"/>
      <c r="JVL117" s="58"/>
      <c r="JVM117" s="49"/>
      <c r="JVN117" s="50"/>
      <c r="JVO117" s="49"/>
      <c r="JVP117" s="109"/>
      <c r="JVQ117" s="52"/>
      <c r="JVR117" s="52"/>
      <c r="JVS117" s="55"/>
      <c r="JVT117" s="55"/>
      <c r="JVU117" s="55"/>
      <c r="JVV117" s="51"/>
      <c r="JVW117" s="51"/>
      <c r="JVX117" s="51"/>
      <c r="JVY117" s="56"/>
      <c r="JVZ117" s="57"/>
      <c r="JWA117" s="57"/>
      <c r="JWB117" s="58"/>
      <c r="JWC117" s="49"/>
      <c r="JWD117" s="50"/>
      <c r="JWE117" s="49"/>
      <c r="JWF117" s="109"/>
      <c r="JWG117" s="52"/>
      <c r="JWH117" s="52"/>
      <c r="JWI117" s="55"/>
      <c r="JWJ117" s="55"/>
      <c r="JWK117" s="55"/>
      <c r="JWL117" s="51"/>
      <c r="JWM117" s="51"/>
      <c r="JWN117" s="51"/>
      <c r="JWO117" s="56"/>
      <c r="JWP117" s="57"/>
      <c r="JWQ117" s="57"/>
      <c r="JWR117" s="58"/>
      <c r="JWS117" s="49"/>
      <c r="JWT117" s="50"/>
      <c r="JWU117" s="49"/>
      <c r="JWV117" s="109"/>
      <c r="JWW117" s="52"/>
      <c r="JWX117" s="52"/>
      <c r="JWY117" s="55"/>
      <c r="JWZ117" s="55"/>
      <c r="JXA117" s="55"/>
      <c r="JXB117" s="51"/>
      <c r="JXC117" s="51"/>
      <c r="JXD117" s="51"/>
      <c r="JXE117" s="56"/>
      <c r="JXF117" s="57"/>
      <c r="JXG117" s="57"/>
      <c r="JXH117" s="58"/>
      <c r="JXI117" s="49"/>
      <c r="JXJ117" s="50"/>
      <c r="JXK117" s="49"/>
      <c r="JXL117" s="109"/>
      <c r="JXM117" s="52"/>
      <c r="JXN117" s="52"/>
      <c r="JXO117" s="55"/>
      <c r="JXP117" s="55"/>
      <c r="JXQ117" s="55"/>
      <c r="JXR117" s="51"/>
      <c r="JXS117" s="51"/>
      <c r="JXT117" s="51"/>
      <c r="JXU117" s="56"/>
      <c r="JXV117" s="57"/>
      <c r="JXW117" s="57"/>
      <c r="JXX117" s="58"/>
      <c r="JXY117" s="49"/>
      <c r="JXZ117" s="50"/>
      <c r="JYA117" s="49"/>
      <c r="JYB117" s="109"/>
      <c r="JYC117" s="52"/>
      <c r="JYD117" s="52"/>
      <c r="JYE117" s="55"/>
      <c r="JYF117" s="55"/>
      <c r="JYG117" s="55"/>
      <c r="JYH117" s="51"/>
      <c r="JYI117" s="51"/>
      <c r="JYJ117" s="51"/>
      <c r="JYK117" s="56"/>
      <c r="JYL117" s="57"/>
      <c r="JYM117" s="57"/>
      <c r="JYN117" s="58"/>
      <c r="JYO117" s="49"/>
      <c r="JYP117" s="50"/>
      <c r="JYQ117" s="49"/>
      <c r="JYR117" s="109"/>
      <c r="JYS117" s="52"/>
      <c r="JYT117" s="52"/>
      <c r="JYU117" s="55"/>
      <c r="JYV117" s="55"/>
      <c r="JYW117" s="55"/>
      <c r="JYX117" s="51"/>
      <c r="JYY117" s="51"/>
      <c r="JYZ117" s="51"/>
      <c r="JZA117" s="56"/>
      <c r="JZB117" s="57"/>
      <c r="JZC117" s="57"/>
      <c r="JZD117" s="58"/>
      <c r="JZE117" s="49"/>
      <c r="JZF117" s="50"/>
      <c r="JZG117" s="49"/>
      <c r="JZH117" s="109"/>
      <c r="JZI117" s="52"/>
      <c r="JZJ117" s="52"/>
      <c r="JZK117" s="55"/>
      <c r="JZL117" s="55"/>
      <c r="JZM117" s="55"/>
      <c r="JZN117" s="51"/>
      <c r="JZO117" s="51"/>
      <c r="JZP117" s="51"/>
      <c r="JZQ117" s="56"/>
      <c r="JZR117" s="57"/>
      <c r="JZS117" s="57"/>
      <c r="JZT117" s="58"/>
      <c r="JZU117" s="49"/>
      <c r="JZV117" s="50"/>
      <c r="JZW117" s="49"/>
      <c r="JZX117" s="109"/>
      <c r="JZY117" s="52"/>
      <c r="JZZ117" s="52"/>
      <c r="KAA117" s="55"/>
      <c r="KAB117" s="55"/>
      <c r="KAC117" s="55"/>
      <c r="KAD117" s="51"/>
      <c r="KAE117" s="51"/>
      <c r="KAF117" s="51"/>
      <c r="KAG117" s="56"/>
      <c r="KAH117" s="57"/>
      <c r="KAI117" s="57"/>
      <c r="KAJ117" s="58"/>
      <c r="KAK117" s="49"/>
      <c r="KAL117" s="50"/>
      <c r="KAM117" s="49"/>
      <c r="KAN117" s="109"/>
      <c r="KAO117" s="52"/>
      <c r="KAP117" s="52"/>
      <c r="KAQ117" s="55"/>
      <c r="KAR117" s="55"/>
      <c r="KAS117" s="55"/>
      <c r="KAT117" s="51"/>
      <c r="KAU117" s="51"/>
      <c r="KAV117" s="51"/>
      <c r="KAW117" s="56"/>
      <c r="KAX117" s="57"/>
      <c r="KAY117" s="57"/>
      <c r="KAZ117" s="58"/>
      <c r="KBA117" s="49"/>
      <c r="KBB117" s="50"/>
      <c r="KBC117" s="49"/>
      <c r="KBD117" s="109"/>
      <c r="KBE117" s="52"/>
      <c r="KBF117" s="52"/>
      <c r="KBG117" s="55"/>
      <c r="KBH117" s="55"/>
      <c r="KBI117" s="55"/>
      <c r="KBJ117" s="51"/>
      <c r="KBK117" s="51"/>
      <c r="KBL117" s="51"/>
      <c r="KBM117" s="56"/>
      <c r="KBN117" s="57"/>
      <c r="KBO117" s="57"/>
      <c r="KBP117" s="58"/>
      <c r="KBQ117" s="49"/>
      <c r="KBR117" s="50"/>
      <c r="KBS117" s="49"/>
      <c r="KBT117" s="109"/>
      <c r="KBU117" s="52"/>
      <c r="KBV117" s="52"/>
      <c r="KBW117" s="55"/>
      <c r="KBX117" s="55"/>
      <c r="KBY117" s="55"/>
      <c r="KBZ117" s="51"/>
      <c r="KCA117" s="51"/>
      <c r="KCB117" s="51"/>
      <c r="KCC117" s="56"/>
      <c r="KCD117" s="57"/>
      <c r="KCE117" s="57"/>
      <c r="KCF117" s="58"/>
      <c r="KCG117" s="49"/>
      <c r="KCH117" s="50"/>
      <c r="KCI117" s="49"/>
      <c r="KCJ117" s="109"/>
      <c r="KCK117" s="52"/>
      <c r="KCL117" s="52"/>
      <c r="KCM117" s="55"/>
      <c r="KCN117" s="55"/>
      <c r="KCO117" s="55"/>
      <c r="KCP117" s="51"/>
      <c r="KCQ117" s="51"/>
      <c r="KCR117" s="51"/>
      <c r="KCS117" s="56"/>
      <c r="KCT117" s="57"/>
      <c r="KCU117" s="57"/>
      <c r="KCV117" s="58"/>
      <c r="KCW117" s="49"/>
      <c r="KCX117" s="50"/>
      <c r="KCY117" s="49"/>
      <c r="KCZ117" s="109"/>
      <c r="KDA117" s="52"/>
      <c r="KDB117" s="52"/>
      <c r="KDC117" s="55"/>
      <c r="KDD117" s="55"/>
      <c r="KDE117" s="55"/>
      <c r="KDF117" s="51"/>
      <c r="KDG117" s="51"/>
      <c r="KDH117" s="51"/>
      <c r="KDI117" s="56"/>
      <c r="KDJ117" s="57"/>
      <c r="KDK117" s="57"/>
      <c r="KDL117" s="58"/>
      <c r="KDM117" s="49"/>
      <c r="KDN117" s="50"/>
      <c r="KDO117" s="49"/>
      <c r="KDP117" s="109"/>
      <c r="KDQ117" s="52"/>
      <c r="KDR117" s="52"/>
      <c r="KDS117" s="55"/>
      <c r="KDT117" s="55"/>
      <c r="KDU117" s="55"/>
      <c r="KDV117" s="51"/>
      <c r="KDW117" s="51"/>
      <c r="KDX117" s="51"/>
      <c r="KDY117" s="56"/>
      <c r="KDZ117" s="57"/>
      <c r="KEA117" s="57"/>
      <c r="KEB117" s="58"/>
      <c r="KEC117" s="49"/>
      <c r="KED117" s="50"/>
      <c r="KEE117" s="49"/>
      <c r="KEF117" s="109"/>
      <c r="KEG117" s="52"/>
      <c r="KEH117" s="52"/>
      <c r="KEI117" s="55"/>
      <c r="KEJ117" s="55"/>
      <c r="KEK117" s="55"/>
      <c r="KEL117" s="51"/>
      <c r="KEM117" s="51"/>
      <c r="KEN117" s="51"/>
      <c r="KEO117" s="56"/>
      <c r="KEP117" s="57"/>
      <c r="KEQ117" s="57"/>
      <c r="KER117" s="58"/>
      <c r="KES117" s="49"/>
      <c r="KET117" s="50"/>
      <c r="KEU117" s="49"/>
      <c r="KEV117" s="109"/>
      <c r="KEW117" s="52"/>
      <c r="KEX117" s="52"/>
      <c r="KEY117" s="55"/>
      <c r="KEZ117" s="55"/>
      <c r="KFA117" s="55"/>
      <c r="KFB117" s="51"/>
      <c r="KFC117" s="51"/>
      <c r="KFD117" s="51"/>
      <c r="KFE117" s="56"/>
      <c r="KFF117" s="57"/>
      <c r="KFG117" s="57"/>
      <c r="KFH117" s="58"/>
      <c r="KFI117" s="49"/>
      <c r="KFJ117" s="50"/>
      <c r="KFK117" s="49"/>
      <c r="KFL117" s="109"/>
      <c r="KFM117" s="52"/>
      <c r="KFN117" s="52"/>
      <c r="KFO117" s="55"/>
      <c r="KFP117" s="55"/>
      <c r="KFQ117" s="55"/>
      <c r="KFR117" s="51"/>
      <c r="KFS117" s="51"/>
      <c r="KFT117" s="51"/>
      <c r="KFU117" s="56"/>
      <c r="KFV117" s="57"/>
      <c r="KFW117" s="57"/>
      <c r="KFX117" s="58"/>
      <c r="KFY117" s="49"/>
      <c r="KFZ117" s="50"/>
      <c r="KGA117" s="49"/>
      <c r="KGB117" s="109"/>
      <c r="KGC117" s="52"/>
      <c r="KGD117" s="52"/>
      <c r="KGE117" s="55"/>
      <c r="KGF117" s="55"/>
      <c r="KGG117" s="55"/>
      <c r="KGH117" s="51"/>
      <c r="KGI117" s="51"/>
      <c r="KGJ117" s="51"/>
      <c r="KGK117" s="56"/>
      <c r="KGL117" s="57"/>
      <c r="KGM117" s="57"/>
      <c r="KGN117" s="58"/>
      <c r="KGO117" s="49"/>
      <c r="KGP117" s="50"/>
      <c r="KGQ117" s="49"/>
      <c r="KGR117" s="109"/>
      <c r="KGS117" s="52"/>
      <c r="KGT117" s="52"/>
      <c r="KGU117" s="55"/>
      <c r="KGV117" s="55"/>
      <c r="KGW117" s="55"/>
      <c r="KGX117" s="51"/>
      <c r="KGY117" s="51"/>
      <c r="KGZ117" s="51"/>
      <c r="KHA117" s="56"/>
      <c r="KHB117" s="57"/>
      <c r="KHC117" s="57"/>
      <c r="KHD117" s="58"/>
      <c r="KHE117" s="49"/>
      <c r="KHF117" s="50"/>
      <c r="KHG117" s="49"/>
      <c r="KHH117" s="109"/>
      <c r="KHI117" s="52"/>
      <c r="KHJ117" s="52"/>
      <c r="KHK117" s="55"/>
      <c r="KHL117" s="55"/>
      <c r="KHM117" s="55"/>
      <c r="KHN117" s="51"/>
      <c r="KHO117" s="51"/>
      <c r="KHP117" s="51"/>
      <c r="KHQ117" s="56"/>
      <c r="KHR117" s="57"/>
      <c r="KHS117" s="57"/>
      <c r="KHT117" s="58"/>
      <c r="KHU117" s="49"/>
      <c r="KHV117" s="50"/>
      <c r="KHW117" s="49"/>
      <c r="KHX117" s="109"/>
      <c r="KHY117" s="52"/>
      <c r="KHZ117" s="52"/>
      <c r="KIA117" s="55"/>
      <c r="KIB117" s="55"/>
      <c r="KIC117" s="55"/>
      <c r="KID117" s="51"/>
      <c r="KIE117" s="51"/>
      <c r="KIF117" s="51"/>
      <c r="KIG117" s="56"/>
      <c r="KIH117" s="57"/>
      <c r="KII117" s="57"/>
      <c r="KIJ117" s="58"/>
      <c r="KIK117" s="49"/>
      <c r="KIL117" s="50"/>
      <c r="KIM117" s="49"/>
      <c r="KIN117" s="109"/>
      <c r="KIO117" s="52"/>
      <c r="KIP117" s="52"/>
      <c r="KIQ117" s="55"/>
      <c r="KIR117" s="55"/>
      <c r="KIS117" s="55"/>
      <c r="KIT117" s="51"/>
      <c r="KIU117" s="51"/>
      <c r="KIV117" s="51"/>
      <c r="KIW117" s="56"/>
      <c r="KIX117" s="57"/>
      <c r="KIY117" s="57"/>
      <c r="KIZ117" s="58"/>
      <c r="KJA117" s="49"/>
      <c r="KJB117" s="50"/>
      <c r="KJC117" s="49"/>
      <c r="KJD117" s="109"/>
      <c r="KJE117" s="52"/>
      <c r="KJF117" s="52"/>
      <c r="KJG117" s="55"/>
      <c r="KJH117" s="55"/>
      <c r="KJI117" s="55"/>
      <c r="KJJ117" s="51"/>
      <c r="KJK117" s="51"/>
      <c r="KJL117" s="51"/>
      <c r="KJM117" s="56"/>
      <c r="KJN117" s="57"/>
      <c r="KJO117" s="57"/>
      <c r="KJP117" s="58"/>
      <c r="KJQ117" s="49"/>
      <c r="KJR117" s="50"/>
      <c r="KJS117" s="49"/>
      <c r="KJT117" s="109"/>
      <c r="KJU117" s="52"/>
      <c r="KJV117" s="52"/>
      <c r="KJW117" s="55"/>
      <c r="KJX117" s="55"/>
      <c r="KJY117" s="55"/>
      <c r="KJZ117" s="51"/>
      <c r="KKA117" s="51"/>
      <c r="KKB117" s="51"/>
      <c r="KKC117" s="56"/>
      <c r="KKD117" s="57"/>
      <c r="KKE117" s="57"/>
      <c r="KKF117" s="58"/>
      <c r="KKG117" s="49"/>
      <c r="KKH117" s="50"/>
      <c r="KKI117" s="49"/>
      <c r="KKJ117" s="109"/>
      <c r="KKK117" s="52"/>
      <c r="KKL117" s="52"/>
      <c r="KKM117" s="55"/>
      <c r="KKN117" s="55"/>
      <c r="KKO117" s="55"/>
      <c r="KKP117" s="51"/>
      <c r="KKQ117" s="51"/>
      <c r="KKR117" s="51"/>
      <c r="KKS117" s="56"/>
      <c r="KKT117" s="57"/>
      <c r="KKU117" s="57"/>
      <c r="KKV117" s="58"/>
      <c r="KKW117" s="49"/>
      <c r="KKX117" s="50"/>
      <c r="KKY117" s="49"/>
      <c r="KKZ117" s="109"/>
      <c r="KLA117" s="52"/>
      <c r="KLB117" s="52"/>
      <c r="KLC117" s="55"/>
      <c r="KLD117" s="55"/>
      <c r="KLE117" s="55"/>
      <c r="KLF117" s="51"/>
      <c r="KLG117" s="51"/>
      <c r="KLH117" s="51"/>
      <c r="KLI117" s="56"/>
      <c r="KLJ117" s="57"/>
      <c r="KLK117" s="57"/>
      <c r="KLL117" s="58"/>
      <c r="KLM117" s="49"/>
      <c r="KLN117" s="50"/>
      <c r="KLO117" s="49"/>
      <c r="KLP117" s="109"/>
      <c r="KLQ117" s="52"/>
      <c r="KLR117" s="52"/>
      <c r="KLS117" s="55"/>
      <c r="KLT117" s="55"/>
      <c r="KLU117" s="55"/>
      <c r="KLV117" s="51"/>
      <c r="KLW117" s="51"/>
      <c r="KLX117" s="51"/>
      <c r="KLY117" s="56"/>
      <c r="KLZ117" s="57"/>
      <c r="KMA117" s="57"/>
      <c r="KMB117" s="58"/>
      <c r="KMC117" s="49"/>
      <c r="KMD117" s="50"/>
      <c r="KME117" s="49"/>
      <c r="KMF117" s="109"/>
      <c r="KMG117" s="52"/>
      <c r="KMH117" s="52"/>
      <c r="KMI117" s="55"/>
      <c r="KMJ117" s="55"/>
      <c r="KMK117" s="55"/>
      <c r="KML117" s="51"/>
      <c r="KMM117" s="51"/>
      <c r="KMN117" s="51"/>
      <c r="KMO117" s="56"/>
      <c r="KMP117" s="57"/>
      <c r="KMQ117" s="57"/>
      <c r="KMR117" s="58"/>
      <c r="KMS117" s="49"/>
      <c r="KMT117" s="50"/>
      <c r="KMU117" s="49"/>
      <c r="KMV117" s="109"/>
      <c r="KMW117" s="52"/>
      <c r="KMX117" s="52"/>
      <c r="KMY117" s="55"/>
      <c r="KMZ117" s="55"/>
      <c r="KNA117" s="55"/>
      <c r="KNB117" s="51"/>
      <c r="KNC117" s="51"/>
      <c r="KND117" s="51"/>
      <c r="KNE117" s="56"/>
      <c r="KNF117" s="57"/>
      <c r="KNG117" s="57"/>
      <c r="KNH117" s="58"/>
      <c r="KNI117" s="49"/>
      <c r="KNJ117" s="50"/>
      <c r="KNK117" s="49"/>
      <c r="KNL117" s="109"/>
      <c r="KNM117" s="52"/>
      <c r="KNN117" s="52"/>
      <c r="KNO117" s="55"/>
      <c r="KNP117" s="55"/>
      <c r="KNQ117" s="55"/>
      <c r="KNR117" s="51"/>
      <c r="KNS117" s="51"/>
      <c r="KNT117" s="51"/>
      <c r="KNU117" s="56"/>
      <c r="KNV117" s="57"/>
      <c r="KNW117" s="57"/>
      <c r="KNX117" s="58"/>
      <c r="KNY117" s="49"/>
      <c r="KNZ117" s="50"/>
      <c r="KOA117" s="49"/>
      <c r="KOB117" s="109"/>
      <c r="KOC117" s="52"/>
      <c r="KOD117" s="52"/>
      <c r="KOE117" s="55"/>
      <c r="KOF117" s="55"/>
      <c r="KOG117" s="55"/>
      <c r="KOH117" s="51"/>
      <c r="KOI117" s="51"/>
      <c r="KOJ117" s="51"/>
      <c r="KOK117" s="56"/>
      <c r="KOL117" s="57"/>
      <c r="KOM117" s="57"/>
      <c r="KON117" s="58"/>
      <c r="KOO117" s="49"/>
      <c r="KOP117" s="50"/>
      <c r="KOQ117" s="49"/>
      <c r="KOR117" s="109"/>
      <c r="KOS117" s="52"/>
      <c r="KOT117" s="52"/>
      <c r="KOU117" s="55"/>
      <c r="KOV117" s="55"/>
      <c r="KOW117" s="55"/>
      <c r="KOX117" s="51"/>
      <c r="KOY117" s="51"/>
      <c r="KOZ117" s="51"/>
      <c r="KPA117" s="56"/>
      <c r="KPB117" s="57"/>
      <c r="KPC117" s="57"/>
      <c r="KPD117" s="58"/>
      <c r="KPE117" s="49"/>
      <c r="KPF117" s="50"/>
      <c r="KPG117" s="49"/>
      <c r="KPH117" s="109"/>
      <c r="KPI117" s="52"/>
      <c r="KPJ117" s="52"/>
      <c r="KPK117" s="55"/>
      <c r="KPL117" s="55"/>
      <c r="KPM117" s="55"/>
      <c r="KPN117" s="51"/>
      <c r="KPO117" s="51"/>
      <c r="KPP117" s="51"/>
      <c r="KPQ117" s="56"/>
      <c r="KPR117" s="57"/>
      <c r="KPS117" s="57"/>
      <c r="KPT117" s="58"/>
      <c r="KPU117" s="49"/>
      <c r="KPV117" s="50"/>
      <c r="KPW117" s="49"/>
      <c r="KPX117" s="109"/>
      <c r="KPY117" s="52"/>
      <c r="KPZ117" s="52"/>
      <c r="KQA117" s="55"/>
      <c r="KQB117" s="55"/>
      <c r="KQC117" s="55"/>
      <c r="KQD117" s="51"/>
      <c r="KQE117" s="51"/>
      <c r="KQF117" s="51"/>
      <c r="KQG117" s="56"/>
      <c r="KQH117" s="57"/>
      <c r="KQI117" s="57"/>
      <c r="KQJ117" s="58"/>
      <c r="KQK117" s="49"/>
      <c r="KQL117" s="50"/>
      <c r="KQM117" s="49"/>
      <c r="KQN117" s="109"/>
      <c r="KQO117" s="52"/>
      <c r="KQP117" s="52"/>
      <c r="KQQ117" s="55"/>
      <c r="KQR117" s="55"/>
      <c r="KQS117" s="55"/>
      <c r="KQT117" s="51"/>
      <c r="KQU117" s="51"/>
      <c r="KQV117" s="51"/>
      <c r="KQW117" s="56"/>
      <c r="KQX117" s="57"/>
      <c r="KQY117" s="57"/>
      <c r="KQZ117" s="58"/>
      <c r="KRA117" s="49"/>
      <c r="KRB117" s="50"/>
      <c r="KRC117" s="49"/>
      <c r="KRD117" s="109"/>
      <c r="KRE117" s="52"/>
      <c r="KRF117" s="52"/>
      <c r="KRG117" s="55"/>
      <c r="KRH117" s="55"/>
      <c r="KRI117" s="55"/>
      <c r="KRJ117" s="51"/>
      <c r="KRK117" s="51"/>
      <c r="KRL117" s="51"/>
      <c r="KRM117" s="56"/>
      <c r="KRN117" s="57"/>
      <c r="KRO117" s="57"/>
      <c r="KRP117" s="58"/>
      <c r="KRQ117" s="49"/>
      <c r="KRR117" s="50"/>
      <c r="KRS117" s="49"/>
      <c r="KRT117" s="109"/>
      <c r="KRU117" s="52"/>
      <c r="KRV117" s="52"/>
      <c r="KRW117" s="55"/>
      <c r="KRX117" s="55"/>
      <c r="KRY117" s="55"/>
      <c r="KRZ117" s="51"/>
      <c r="KSA117" s="51"/>
      <c r="KSB117" s="51"/>
      <c r="KSC117" s="56"/>
      <c r="KSD117" s="57"/>
      <c r="KSE117" s="57"/>
      <c r="KSF117" s="58"/>
      <c r="KSG117" s="49"/>
      <c r="KSH117" s="50"/>
      <c r="KSI117" s="49"/>
      <c r="KSJ117" s="109"/>
      <c r="KSK117" s="52"/>
      <c r="KSL117" s="52"/>
      <c r="KSM117" s="55"/>
      <c r="KSN117" s="55"/>
      <c r="KSO117" s="55"/>
      <c r="KSP117" s="51"/>
      <c r="KSQ117" s="51"/>
      <c r="KSR117" s="51"/>
      <c r="KSS117" s="56"/>
      <c r="KST117" s="57"/>
      <c r="KSU117" s="57"/>
      <c r="KSV117" s="58"/>
      <c r="KSW117" s="49"/>
      <c r="KSX117" s="50"/>
      <c r="KSY117" s="49"/>
      <c r="KSZ117" s="109"/>
      <c r="KTA117" s="52"/>
      <c r="KTB117" s="52"/>
      <c r="KTC117" s="55"/>
      <c r="KTD117" s="55"/>
      <c r="KTE117" s="55"/>
      <c r="KTF117" s="51"/>
      <c r="KTG117" s="51"/>
      <c r="KTH117" s="51"/>
      <c r="KTI117" s="56"/>
      <c r="KTJ117" s="57"/>
      <c r="KTK117" s="57"/>
      <c r="KTL117" s="58"/>
      <c r="KTM117" s="49"/>
      <c r="KTN117" s="50"/>
      <c r="KTO117" s="49"/>
      <c r="KTP117" s="109"/>
      <c r="KTQ117" s="52"/>
      <c r="KTR117" s="52"/>
      <c r="KTS117" s="55"/>
      <c r="KTT117" s="55"/>
      <c r="KTU117" s="55"/>
      <c r="KTV117" s="51"/>
      <c r="KTW117" s="51"/>
      <c r="KTX117" s="51"/>
      <c r="KTY117" s="56"/>
      <c r="KTZ117" s="57"/>
      <c r="KUA117" s="57"/>
      <c r="KUB117" s="58"/>
      <c r="KUC117" s="49"/>
      <c r="KUD117" s="50"/>
      <c r="KUE117" s="49"/>
      <c r="KUF117" s="109"/>
      <c r="KUG117" s="52"/>
      <c r="KUH117" s="52"/>
      <c r="KUI117" s="55"/>
      <c r="KUJ117" s="55"/>
      <c r="KUK117" s="55"/>
      <c r="KUL117" s="51"/>
      <c r="KUM117" s="51"/>
      <c r="KUN117" s="51"/>
      <c r="KUO117" s="56"/>
      <c r="KUP117" s="57"/>
      <c r="KUQ117" s="57"/>
      <c r="KUR117" s="58"/>
      <c r="KUS117" s="49"/>
      <c r="KUT117" s="50"/>
      <c r="KUU117" s="49"/>
      <c r="KUV117" s="109"/>
      <c r="KUW117" s="52"/>
      <c r="KUX117" s="52"/>
      <c r="KUY117" s="55"/>
      <c r="KUZ117" s="55"/>
      <c r="KVA117" s="55"/>
      <c r="KVB117" s="51"/>
      <c r="KVC117" s="51"/>
      <c r="KVD117" s="51"/>
      <c r="KVE117" s="56"/>
      <c r="KVF117" s="57"/>
      <c r="KVG117" s="57"/>
      <c r="KVH117" s="58"/>
      <c r="KVI117" s="49"/>
      <c r="KVJ117" s="50"/>
      <c r="KVK117" s="49"/>
      <c r="KVL117" s="109"/>
      <c r="KVM117" s="52"/>
      <c r="KVN117" s="52"/>
      <c r="KVO117" s="55"/>
      <c r="KVP117" s="55"/>
      <c r="KVQ117" s="55"/>
      <c r="KVR117" s="51"/>
      <c r="KVS117" s="51"/>
      <c r="KVT117" s="51"/>
      <c r="KVU117" s="56"/>
      <c r="KVV117" s="57"/>
      <c r="KVW117" s="57"/>
      <c r="KVX117" s="58"/>
      <c r="KVY117" s="49"/>
      <c r="KVZ117" s="50"/>
      <c r="KWA117" s="49"/>
      <c r="KWB117" s="109"/>
      <c r="KWC117" s="52"/>
      <c r="KWD117" s="52"/>
      <c r="KWE117" s="55"/>
      <c r="KWF117" s="55"/>
      <c r="KWG117" s="55"/>
      <c r="KWH117" s="51"/>
      <c r="KWI117" s="51"/>
      <c r="KWJ117" s="51"/>
      <c r="KWK117" s="56"/>
      <c r="KWL117" s="57"/>
      <c r="KWM117" s="57"/>
      <c r="KWN117" s="58"/>
      <c r="KWO117" s="49"/>
      <c r="KWP117" s="50"/>
      <c r="KWQ117" s="49"/>
      <c r="KWR117" s="109"/>
      <c r="KWS117" s="52"/>
      <c r="KWT117" s="52"/>
      <c r="KWU117" s="55"/>
      <c r="KWV117" s="55"/>
      <c r="KWW117" s="55"/>
      <c r="KWX117" s="51"/>
      <c r="KWY117" s="51"/>
      <c r="KWZ117" s="51"/>
      <c r="KXA117" s="56"/>
      <c r="KXB117" s="57"/>
      <c r="KXC117" s="57"/>
      <c r="KXD117" s="58"/>
      <c r="KXE117" s="49"/>
      <c r="KXF117" s="50"/>
      <c r="KXG117" s="49"/>
      <c r="KXH117" s="109"/>
      <c r="KXI117" s="52"/>
      <c r="KXJ117" s="52"/>
      <c r="KXK117" s="55"/>
      <c r="KXL117" s="55"/>
      <c r="KXM117" s="55"/>
      <c r="KXN117" s="51"/>
      <c r="KXO117" s="51"/>
      <c r="KXP117" s="51"/>
      <c r="KXQ117" s="56"/>
      <c r="KXR117" s="57"/>
      <c r="KXS117" s="57"/>
      <c r="KXT117" s="58"/>
      <c r="KXU117" s="49"/>
      <c r="KXV117" s="50"/>
      <c r="KXW117" s="49"/>
      <c r="KXX117" s="109"/>
      <c r="KXY117" s="52"/>
      <c r="KXZ117" s="52"/>
      <c r="KYA117" s="55"/>
      <c r="KYB117" s="55"/>
      <c r="KYC117" s="55"/>
      <c r="KYD117" s="51"/>
      <c r="KYE117" s="51"/>
      <c r="KYF117" s="51"/>
      <c r="KYG117" s="56"/>
      <c r="KYH117" s="57"/>
      <c r="KYI117" s="57"/>
      <c r="KYJ117" s="58"/>
      <c r="KYK117" s="49"/>
      <c r="KYL117" s="50"/>
      <c r="KYM117" s="49"/>
      <c r="KYN117" s="109"/>
      <c r="KYO117" s="52"/>
      <c r="KYP117" s="52"/>
      <c r="KYQ117" s="55"/>
      <c r="KYR117" s="55"/>
      <c r="KYS117" s="55"/>
      <c r="KYT117" s="51"/>
      <c r="KYU117" s="51"/>
      <c r="KYV117" s="51"/>
      <c r="KYW117" s="56"/>
      <c r="KYX117" s="57"/>
      <c r="KYY117" s="57"/>
      <c r="KYZ117" s="58"/>
      <c r="KZA117" s="49"/>
      <c r="KZB117" s="50"/>
      <c r="KZC117" s="49"/>
      <c r="KZD117" s="109"/>
      <c r="KZE117" s="52"/>
      <c r="KZF117" s="52"/>
      <c r="KZG117" s="55"/>
      <c r="KZH117" s="55"/>
      <c r="KZI117" s="55"/>
      <c r="KZJ117" s="51"/>
      <c r="KZK117" s="51"/>
      <c r="KZL117" s="51"/>
      <c r="KZM117" s="56"/>
      <c r="KZN117" s="57"/>
      <c r="KZO117" s="57"/>
      <c r="KZP117" s="58"/>
      <c r="KZQ117" s="49"/>
      <c r="KZR117" s="50"/>
      <c r="KZS117" s="49"/>
      <c r="KZT117" s="109"/>
      <c r="KZU117" s="52"/>
      <c r="KZV117" s="52"/>
      <c r="KZW117" s="55"/>
      <c r="KZX117" s="55"/>
      <c r="KZY117" s="55"/>
      <c r="KZZ117" s="51"/>
      <c r="LAA117" s="51"/>
      <c r="LAB117" s="51"/>
      <c r="LAC117" s="56"/>
      <c r="LAD117" s="57"/>
      <c r="LAE117" s="57"/>
      <c r="LAF117" s="58"/>
      <c r="LAG117" s="49"/>
      <c r="LAH117" s="50"/>
      <c r="LAI117" s="49"/>
      <c r="LAJ117" s="109"/>
      <c r="LAK117" s="52"/>
      <c r="LAL117" s="52"/>
      <c r="LAM117" s="55"/>
      <c r="LAN117" s="55"/>
      <c r="LAO117" s="55"/>
      <c r="LAP117" s="51"/>
      <c r="LAQ117" s="51"/>
      <c r="LAR117" s="51"/>
      <c r="LAS117" s="56"/>
      <c r="LAT117" s="57"/>
      <c r="LAU117" s="57"/>
      <c r="LAV117" s="58"/>
      <c r="LAW117" s="49"/>
      <c r="LAX117" s="50"/>
      <c r="LAY117" s="49"/>
      <c r="LAZ117" s="109"/>
      <c r="LBA117" s="52"/>
      <c r="LBB117" s="52"/>
      <c r="LBC117" s="55"/>
      <c r="LBD117" s="55"/>
      <c r="LBE117" s="55"/>
      <c r="LBF117" s="51"/>
      <c r="LBG117" s="51"/>
      <c r="LBH117" s="51"/>
      <c r="LBI117" s="56"/>
      <c r="LBJ117" s="57"/>
      <c r="LBK117" s="57"/>
      <c r="LBL117" s="58"/>
      <c r="LBM117" s="49"/>
      <c r="LBN117" s="50"/>
      <c r="LBO117" s="49"/>
      <c r="LBP117" s="109"/>
      <c r="LBQ117" s="52"/>
      <c r="LBR117" s="52"/>
      <c r="LBS117" s="55"/>
      <c r="LBT117" s="55"/>
      <c r="LBU117" s="55"/>
      <c r="LBV117" s="51"/>
      <c r="LBW117" s="51"/>
      <c r="LBX117" s="51"/>
      <c r="LBY117" s="56"/>
      <c r="LBZ117" s="57"/>
      <c r="LCA117" s="57"/>
      <c r="LCB117" s="58"/>
      <c r="LCC117" s="49"/>
      <c r="LCD117" s="50"/>
      <c r="LCE117" s="49"/>
      <c r="LCF117" s="109"/>
      <c r="LCG117" s="52"/>
      <c r="LCH117" s="52"/>
      <c r="LCI117" s="55"/>
      <c r="LCJ117" s="55"/>
      <c r="LCK117" s="55"/>
      <c r="LCL117" s="51"/>
      <c r="LCM117" s="51"/>
      <c r="LCN117" s="51"/>
      <c r="LCO117" s="56"/>
      <c r="LCP117" s="57"/>
      <c r="LCQ117" s="57"/>
      <c r="LCR117" s="58"/>
      <c r="LCS117" s="49"/>
      <c r="LCT117" s="50"/>
      <c r="LCU117" s="49"/>
      <c r="LCV117" s="109"/>
      <c r="LCW117" s="52"/>
      <c r="LCX117" s="52"/>
      <c r="LCY117" s="55"/>
      <c r="LCZ117" s="55"/>
      <c r="LDA117" s="55"/>
      <c r="LDB117" s="51"/>
      <c r="LDC117" s="51"/>
      <c r="LDD117" s="51"/>
      <c r="LDE117" s="56"/>
      <c r="LDF117" s="57"/>
      <c r="LDG117" s="57"/>
      <c r="LDH117" s="58"/>
      <c r="LDI117" s="49"/>
      <c r="LDJ117" s="50"/>
      <c r="LDK117" s="49"/>
      <c r="LDL117" s="109"/>
      <c r="LDM117" s="52"/>
      <c r="LDN117" s="52"/>
      <c r="LDO117" s="55"/>
      <c r="LDP117" s="55"/>
      <c r="LDQ117" s="55"/>
      <c r="LDR117" s="51"/>
      <c r="LDS117" s="51"/>
      <c r="LDT117" s="51"/>
      <c r="LDU117" s="56"/>
      <c r="LDV117" s="57"/>
      <c r="LDW117" s="57"/>
      <c r="LDX117" s="58"/>
      <c r="LDY117" s="49"/>
      <c r="LDZ117" s="50"/>
      <c r="LEA117" s="49"/>
      <c r="LEB117" s="109"/>
      <c r="LEC117" s="52"/>
      <c r="LED117" s="52"/>
      <c r="LEE117" s="55"/>
      <c r="LEF117" s="55"/>
      <c r="LEG117" s="55"/>
      <c r="LEH117" s="51"/>
      <c r="LEI117" s="51"/>
      <c r="LEJ117" s="51"/>
      <c r="LEK117" s="56"/>
      <c r="LEL117" s="57"/>
      <c r="LEM117" s="57"/>
      <c r="LEN117" s="58"/>
      <c r="LEO117" s="49"/>
      <c r="LEP117" s="50"/>
      <c r="LEQ117" s="49"/>
      <c r="LER117" s="109"/>
      <c r="LES117" s="52"/>
      <c r="LET117" s="52"/>
      <c r="LEU117" s="55"/>
      <c r="LEV117" s="55"/>
      <c r="LEW117" s="55"/>
      <c r="LEX117" s="51"/>
      <c r="LEY117" s="51"/>
      <c r="LEZ117" s="51"/>
      <c r="LFA117" s="56"/>
      <c r="LFB117" s="57"/>
      <c r="LFC117" s="57"/>
      <c r="LFD117" s="58"/>
      <c r="LFE117" s="49"/>
      <c r="LFF117" s="50"/>
      <c r="LFG117" s="49"/>
      <c r="LFH117" s="109"/>
      <c r="LFI117" s="52"/>
      <c r="LFJ117" s="52"/>
      <c r="LFK117" s="55"/>
      <c r="LFL117" s="55"/>
      <c r="LFM117" s="55"/>
      <c r="LFN117" s="51"/>
      <c r="LFO117" s="51"/>
      <c r="LFP117" s="51"/>
      <c r="LFQ117" s="56"/>
      <c r="LFR117" s="57"/>
      <c r="LFS117" s="57"/>
      <c r="LFT117" s="58"/>
      <c r="LFU117" s="49"/>
      <c r="LFV117" s="50"/>
      <c r="LFW117" s="49"/>
      <c r="LFX117" s="109"/>
      <c r="LFY117" s="52"/>
      <c r="LFZ117" s="52"/>
      <c r="LGA117" s="55"/>
      <c r="LGB117" s="55"/>
      <c r="LGC117" s="55"/>
      <c r="LGD117" s="51"/>
      <c r="LGE117" s="51"/>
      <c r="LGF117" s="51"/>
      <c r="LGG117" s="56"/>
      <c r="LGH117" s="57"/>
      <c r="LGI117" s="57"/>
      <c r="LGJ117" s="58"/>
      <c r="LGK117" s="49"/>
      <c r="LGL117" s="50"/>
      <c r="LGM117" s="49"/>
      <c r="LGN117" s="109"/>
      <c r="LGO117" s="52"/>
      <c r="LGP117" s="52"/>
      <c r="LGQ117" s="55"/>
      <c r="LGR117" s="55"/>
      <c r="LGS117" s="55"/>
      <c r="LGT117" s="51"/>
      <c r="LGU117" s="51"/>
      <c r="LGV117" s="51"/>
      <c r="LGW117" s="56"/>
      <c r="LGX117" s="57"/>
      <c r="LGY117" s="57"/>
      <c r="LGZ117" s="58"/>
      <c r="LHA117" s="49"/>
      <c r="LHB117" s="50"/>
      <c r="LHC117" s="49"/>
      <c r="LHD117" s="109"/>
      <c r="LHE117" s="52"/>
      <c r="LHF117" s="52"/>
      <c r="LHG117" s="55"/>
      <c r="LHH117" s="55"/>
      <c r="LHI117" s="55"/>
      <c r="LHJ117" s="51"/>
      <c r="LHK117" s="51"/>
      <c r="LHL117" s="51"/>
      <c r="LHM117" s="56"/>
      <c r="LHN117" s="57"/>
      <c r="LHO117" s="57"/>
      <c r="LHP117" s="58"/>
      <c r="LHQ117" s="49"/>
      <c r="LHR117" s="50"/>
      <c r="LHS117" s="49"/>
      <c r="LHT117" s="109"/>
      <c r="LHU117" s="52"/>
      <c r="LHV117" s="52"/>
      <c r="LHW117" s="55"/>
      <c r="LHX117" s="55"/>
      <c r="LHY117" s="55"/>
      <c r="LHZ117" s="51"/>
      <c r="LIA117" s="51"/>
      <c r="LIB117" s="51"/>
      <c r="LIC117" s="56"/>
      <c r="LID117" s="57"/>
      <c r="LIE117" s="57"/>
      <c r="LIF117" s="58"/>
      <c r="LIG117" s="49"/>
      <c r="LIH117" s="50"/>
      <c r="LII117" s="49"/>
      <c r="LIJ117" s="109"/>
      <c r="LIK117" s="52"/>
      <c r="LIL117" s="52"/>
      <c r="LIM117" s="55"/>
      <c r="LIN117" s="55"/>
      <c r="LIO117" s="55"/>
      <c r="LIP117" s="51"/>
      <c r="LIQ117" s="51"/>
      <c r="LIR117" s="51"/>
      <c r="LIS117" s="56"/>
      <c r="LIT117" s="57"/>
      <c r="LIU117" s="57"/>
      <c r="LIV117" s="58"/>
      <c r="LIW117" s="49"/>
      <c r="LIX117" s="50"/>
      <c r="LIY117" s="49"/>
      <c r="LIZ117" s="109"/>
      <c r="LJA117" s="52"/>
      <c r="LJB117" s="52"/>
      <c r="LJC117" s="55"/>
      <c r="LJD117" s="55"/>
      <c r="LJE117" s="55"/>
      <c r="LJF117" s="51"/>
      <c r="LJG117" s="51"/>
      <c r="LJH117" s="51"/>
      <c r="LJI117" s="56"/>
      <c r="LJJ117" s="57"/>
      <c r="LJK117" s="57"/>
      <c r="LJL117" s="58"/>
      <c r="LJM117" s="49"/>
      <c r="LJN117" s="50"/>
      <c r="LJO117" s="49"/>
      <c r="LJP117" s="109"/>
      <c r="LJQ117" s="52"/>
      <c r="LJR117" s="52"/>
      <c r="LJS117" s="55"/>
      <c r="LJT117" s="55"/>
      <c r="LJU117" s="55"/>
      <c r="LJV117" s="51"/>
      <c r="LJW117" s="51"/>
      <c r="LJX117" s="51"/>
      <c r="LJY117" s="56"/>
      <c r="LJZ117" s="57"/>
      <c r="LKA117" s="57"/>
      <c r="LKB117" s="58"/>
      <c r="LKC117" s="49"/>
      <c r="LKD117" s="50"/>
      <c r="LKE117" s="49"/>
      <c r="LKF117" s="109"/>
      <c r="LKG117" s="52"/>
      <c r="LKH117" s="52"/>
      <c r="LKI117" s="55"/>
      <c r="LKJ117" s="55"/>
      <c r="LKK117" s="55"/>
      <c r="LKL117" s="51"/>
      <c r="LKM117" s="51"/>
      <c r="LKN117" s="51"/>
      <c r="LKO117" s="56"/>
      <c r="LKP117" s="57"/>
      <c r="LKQ117" s="57"/>
      <c r="LKR117" s="58"/>
      <c r="LKS117" s="49"/>
      <c r="LKT117" s="50"/>
      <c r="LKU117" s="49"/>
      <c r="LKV117" s="109"/>
      <c r="LKW117" s="52"/>
      <c r="LKX117" s="52"/>
      <c r="LKY117" s="55"/>
      <c r="LKZ117" s="55"/>
      <c r="LLA117" s="55"/>
      <c r="LLB117" s="51"/>
      <c r="LLC117" s="51"/>
      <c r="LLD117" s="51"/>
      <c r="LLE117" s="56"/>
      <c r="LLF117" s="57"/>
      <c r="LLG117" s="57"/>
      <c r="LLH117" s="58"/>
      <c r="LLI117" s="49"/>
      <c r="LLJ117" s="50"/>
      <c r="LLK117" s="49"/>
      <c r="LLL117" s="109"/>
      <c r="LLM117" s="52"/>
      <c r="LLN117" s="52"/>
      <c r="LLO117" s="55"/>
      <c r="LLP117" s="55"/>
      <c r="LLQ117" s="55"/>
      <c r="LLR117" s="51"/>
      <c r="LLS117" s="51"/>
      <c r="LLT117" s="51"/>
      <c r="LLU117" s="56"/>
      <c r="LLV117" s="57"/>
      <c r="LLW117" s="57"/>
      <c r="LLX117" s="58"/>
      <c r="LLY117" s="49"/>
      <c r="LLZ117" s="50"/>
      <c r="LMA117" s="49"/>
      <c r="LMB117" s="109"/>
      <c r="LMC117" s="52"/>
      <c r="LMD117" s="52"/>
      <c r="LME117" s="55"/>
      <c r="LMF117" s="55"/>
      <c r="LMG117" s="55"/>
      <c r="LMH117" s="51"/>
      <c r="LMI117" s="51"/>
      <c r="LMJ117" s="51"/>
      <c r="LMK117" s="56"/>
      <c r="LML117" s="57"/>
      <c r="LMM117" s="57"/>
      <c r="LMN117" s="58"/>
      <c r="LMO117" s="49"/>
      <c r="LMP117" s="50"/>
      <c r="LMQ117" s="49"/>
      <c r="LMR117" s="109"/>
      <c r="LMS117" s="52"/>
      <c r="LMT117" s="52"/>
      <c r="LMU117" s="55"/>
      <c r="LMV117" s="55"/>
      <c r="LMW117" s="55"/>
      <c r="LMX117" s="51"/>
      <c r="LMY117" s="51"/>
      <c r="LMZ117" s="51"/>
      <c r="LNA117" s="56"/>
      <c r="LNB117" s="57"/>
      <c r="LNC117" s="57"/>
      <c r="LND117" s="58"/>
      <c r="LNE117" s="49"/>
      <c r="LNF117" s="50"/>
      <c r="LNG117" s="49"/>
      <c r="LNH117" s="109"/>
      <c r="LNI117" s="52"/>
      <c r="LNJ117" s="52"/>
      <c r="LNK117" s="55"/>
      <c r="LNL117" s="55"/>
      <c r="LNM117" s="55"/>
      <c r="LNN117" s="51"/>
      <c r="LNO117" s="51"/>
      <c r="LNP117" s="51"/>
      <c r="LNQ117" s="56"/>
      <c r="LNR117" s="57"/>
      <c r="LNS117" s="57"/>
      <c r="LNT117" s="58"/>
      <c r="LNU117" s="49"/>
      <c r="LNV117" s="50"/>
      <c r="LNW117" s="49"/>
      <c r="LNX117" s="109"/>
      <c r="LNY117" s="52"/>
      <c r="LNZ117" s="52"/>
      <c r="LOA117" s="55"/>
      <c r="LOB117" s="55"/>
      <c r="LOC117" s="55"/>
      <c r="LOD117" s="51"/>
      <c r="LOE117" s="51"/>
      <c r="LOF117" s="51"/>
      <c r="LOG117" s="56"/>
      <c r="LOH117" s="57"/>
      <c r="LOI117" s="57"/>
      <c r="LOJ117" s="58"/>
      <c r="LOK117" s="49"/>
      <c r="LOL117" s="50"/>
      <c r="LOM117" s="49"/>
      <c r="LON117" s="109"/>
      <c r="LOO117" s="52"/>
      <c r="LOP117" s="52"/>
      <c r="LOQ117" s="55"/>
      <c r="LOR117" s="55"/>
      <c r="LOS117" s="55"/>
      <c r="LOT117" s="51"/>
      <c r="LOU117" s="51"/>
      <c r="LOV117" s="51"/>
      <c r="LOW117" s="56"/>
      <c r="LOX117" s="57"/>
      <c r="LOY117" s="57"/>
      <c r="LOZ117" s="58"/>
      <c r="LPA117" s="49"/>
      <c r="LPB117" s="50"/>
      <c r="LPC117" s="49"/>
      <c r="LPD117" s="109"/>
      <c r="LPE117" s="52"/>
      <c r="LPF117" s="52"/>
      <c r="LPG117" s="55"/>
      <c r="LPH117" s="55"/>
      <c r="LPI117" s="55"/>
      <c r="LPJ117" s="51"/>
      <c r="LPK117" s="51"/>
      <c r="LPL117" s="51"/>
      <c r="LPM117" s="56"/>
      <c r="LPN117" s="57"/>
      <c r="LPO117" s="57"/>
      <c r="LPP117" s="58"/>
      <c r="LPQ117" s="49"/>
      <c r="LPR117" s="50"/>
      <c r="LPS117" s="49"/>
      <c r="LPT117" s="109"/>
      <c r="LPU117" s="52"/>
      <c r="LPV117" s="52"/>
      <c r="LPW117" s="55"/>
      <c r="LPX117" s="55"/>
      <c r="LPY117" s="55"/>
      <c r="LPZ117" s="51"/>
      <c r="LQA117" s="51"/>
      <c r="LQB117" s="51"/>
      <c r="LQC117" s="56"/>
      <c r="LQD117" s="57"/>
      <c r="LQE117" s="57"/>
      <c r="LQF117" s="58"/>
      <c r="LQG117" s="49"/>
      <c r="LQH117" s="50"/>
      <c r="LQI117" s="49"/>
      <c r="LQJ117" s="109"/>
      <c r="LQK117" s="52"/>
      <c r="LQL117" s="52"/>
      <c r="LQM117" s="55"/>
      <c r="LQN117" s="55"/>
      <c r="LQO117" s="55"/>
      <c r="LQP117" s="51"/>
      <c r="LQQ117" s="51"/>
      <c r="LQR117" s="51"/>
      <c r="LQS117" s="56"/>
      <c r="LQT117" s="57"/>
      <c r="LQU117" s="57"/>
      <c r="LQV117" s="58"/>
      <c r="LQW117" s="49"/>
      <c r="LQX117" s="50"/>
      <c r="LQY117" s="49"/>
      <c r="LQZ117" s="109"/>
      <c r="LRA117" s="52"/>
      <c r="LRB117" s="52"/>
      <c r="LRC117" s="55"/>
      <c r="LRD117" s="55"/>
      <c r="LRE117" s="55"/>
      <c r="LRF117" s="51"/>
      <c r="LRG117" s="51"/>
      <c r="LRH117" s="51"/>
      <c r="LRI117" s="56"/>
      <c r="LRJ117" s="57"/>
      <c r="LRK117" s="57"/>
      <c r="LRL117" s="58"/>
      <c r="LRM117" s="49"/>
      <c r="LRN117" s="50"/>
      <c r="LRO117" s="49"/>
      <c r="LRP117" s="109"/>
      <c r="LRQ117" s="52"/>
      <c r="LRR117" s="52"/>
      <c r="LRS117" s="55"/>
      <c r="LRT117" s="55"/>
      <c r="LRU117" s="55"/>
      <c r="LRV117" s="51"/>
      <c r="LRW117" s="51"/>
      <c r="LRX117" s="51"/>
      <c r="LRY117" s="56"/>
      <c r="LRZ117" s="57"/>
      <c r="LSA117" s="57"/>
      <c r="LSB117" s="58"/>
      <c r="LSC117" s="49"/>
      <c r="LSD117" s="50"/>
      <c r="LSE117" s="49"/>
      <c r="LSF117" s="109"/>
      <c r="LSG117" s="52"/>
      <c r="LSH117" s="52"/>
      <c r="LSI117" s="55"/>
      <c r="LSJ117" s="55"/>
      <c r="LSK117" s="55"/>
      <c r="LSL117" s="51"/>
      <c r="LSM117" s="51"/>
      <c r="LSN117" s="51"/>
      <c r="LSO117" s="56"/>
      <c r="LSP117" s="57"/>
      <c r="LSQ117" s="57"/>
      <c r="LSR117" s="58"/>
      <c r="LSS117" s="49"/>
      <c r="LST117" s="50"/>
      <c r="LSU117" s="49"/>
      <c r="LSV117" s="109"/>
      <c r="LSW117" s="52"/>
      <c r="LSX117" s="52"/>
      <c r="LSY117" s="55"/>
      <c r="LSZ117" s="55"/>
      <c r="LTA117" s="55"/>
      <c r="LTB117" s="51"/>
      <c r="LTC117" s="51"/>
      <c r="LTD117" s="51"/>
      <c r="LTE117" s="56"/>
      <c r="LTF117" s="57"/>
      <c r="LTG117" s="57"/>
      <c r="LTH117" s="58"/>
      <c r="LTI117" s="49"/>
      <c r="LTJ117" s="50"/>
      <c r="LTK117" s="49"/>
      <c r="LTL117" s="109"/>
      <c r="LTM117" s="52"/>
      <c r="LTN117" s="52"/>
      <c r="LTO117" s="55"/>
      <c r="LTP117" s="55"/>
      <c r="LTQ117" s="55"/>
      <c r="LTR117" s="51"/>
      <c r="LTS117" s="51"/>
      <c r="LTT117" s="51"/>
      <c r="LTU117" s="56"/>
      <c r="LTV117" s="57"/>
      <c r="LTW117" s="57"/>
      <c r="LTX117" s="58"/>
      <c r="LTY117" s="49"/>
      <c r="LTZ117" s="50"/>
      <c r="LUA117" s="49"/>
      <c r="LUB117" s="109"/>
      <c r="LUC117" s="52"/>
      <c r="LUD117" s="52"/>
      <c r="LUE117" s="55"/>
      <c r="LUF117" s="55"/>
      <c r="LUG117" s="55"/>
      <c r="LUH117" s="51"/>
      <c r="LUI117" s="51"/>
      <c r="LUJ117" s="51"/>
      <c r="LUK117" s="56"/>
      <c r="LUL117" s="57"/>
      <c r="LUM117" s="57"/>
      <c r="LUN117" s="58"/>
      <c r="LUO117" s="49"/>
      <c r="LUP117" s="50"/>
      <c r="LUQ117" s="49"/>
      <c r="LUR117" s="109"/>
      <c r="LUS117" s="52"/>
      <c r="LUT117" s="52"/>
      <c r="LUU117" s="55"/>
      <c r="LUV117" s="55"/>
      <c r="LUW117" s="55"/>
      <c r="LUX117" s="51"/>
      <c r="LUY117" s="51"/>
      <c r="LUZ117" s="51"/>
      <c r="LVA117" s="56"/>
      <c r="LVB117" s="57"/>
      <c r="LVC117" s="57"/>
      <c r="LVD117" s="58"/>
      <c r="LVE117" s="49"/>
      <c r="LVF117" s="50"/>
      <c r="LVG117" s="49"/>
      <c r="LVH117" s="109"/>
      <c r="LVI117" s="52"/>
      <c r="LVJ117" s="52"/>
      <c r="LVK117" s="55"/>
      <c r="LVL117" s="55"/>
      <c r="LVM117" s="55"/>
      <c r="LVN117" s="51"/>
      <c r="LVO117" s="51"/>
      <c r="LVP117" s="51"/>
      <c r="LVQ117" s="56"/>
      <c r="LVR117" s="57"/>
      <c r="LVS117" s="57"/>
      <c r="LVT117" s="58"/>
      <c r="LVU117" s="49"/>
      <c r="LVV117" s="50"/>
      <c r="LVW117" s="49"/>
      <c r="LVX117" s="109"/>
      <c r="LVY117" s="52"/>
      <c r="LVZ117" s="52"/>
      <c r="LWA117" s="55"/>
      <c r="LWB117" s="55"/>
      <c r="LWC117" s="55"/>
      <c r="LWD117" s="51"/>
      <c r="LWE117" s="51"/>
      <c r="LWF117" s="51"/>
      <c r="LWG117" s="56"/>
      <c r="LWH117" s="57"/>
      <c r="LWI117" s="57"/>
      <c r="LWJ117" s="58"/>
      <c r="LWK117" s="49"/>
      <c r="LWL117" s="50"/>
      <c r="LWM117" s="49"/>
      <c r="LWN117" s="109"/>
      <c r="LWO117" s="52"/>
      <c r="LWP117" s="52"/>
      <c r="LWQ117" s="55"/>
      <c r="LWR117" s="55"/>
      <c r="LWS117" s="55"/>
      <c r="LWT117" s="51"/>
      <c r="LWU117" s="51"/>
      <c r="LWV117" s="51"/>
      <c r="LWW117" s="56"/>
      <c r="LWX117" s="57"/>
      <c r="LWY117" s="57"/>
      <c r="LWZ117" s="58"/>
      <c r="LXA117" s="49"/>
      <c r="LXB117" s="50"/>
      <c r="LXC117" s="49"/>
      <c r="LXD117" s="109"/>
      <c r="LXE117" s="52"/>
      <c r="LXF117" s="52"/>
      <c r="LXG117" s="55"/>
      <c r="LXH117" s="55"/>
      <c r="LXI117" s="55"/>
      <c r="LXJ117" s="51"/>
      <c r="LXK117" s="51"/>
      <c r="LXL117" s="51"/>
      <c r="LXM117" s="56"/>
      <c r="LXN117" s="57"/>
      <c r="LXO117" s="57"/>
      <c r="LXP117" s="58"/>
      <c r="LXQ117" s="49"/>
      <c r="LXR117" s="50"/>
      <c r="LXS117" s="49"/>
      <c r="LXT117" s="109"/>
      <c r="LXU117" s="52"/>
      <c r="LXV117" s="52"/>
      <c r="LXW117" s="55"/>
      <c r="LXX117" s="55"/>
      <c r="LXY117" s="55"/>
      <c r="LXZ117" s="51"/>
      <c r="LYA117" s="51"/>
      <c r="LYB117" s="51"/>
      <c r="LYC117" s="56"/>
      <c r="LYD117" s="57"/>
      <c r="LYE117" s="57"/>
      <c r="LYF117" s="58"/>
      <c r="LYG117" s="49"/>
      <c r="LYH117" s="50"/>
      <c r="LYI117" s="49"/>
      <c r="LYJ117" s="109"/>
      <c r="LYK117" s="52"/>
      <c r="LYL117" s="52"/>
      <c r="LYM117" s="55"/>
      <c r="LYN117" s="55"/>
      <c r="LYO117" s="55"/>
      <c r="LYP117" s="51"/>
      <c r="LYQ117" s="51"/>
      <c r="LYR117" s="51"/>
      <c r="LYS117" s="56"/>
      <c r="LYT117" s="57"/>
      <c r="LYU117" s="57"/>
      <c r="LYV117" s="58"/>
      <c r="LYW117" s="49"/>
      <c r="LYX117" s="50"/>
      <c r="LYY117" s="49"/>
      <c r="LYZ117" s="109"/>
      <c r="LZA117" s="52"/>
      <c r="LZB117" s="52"/>
      <c r="LZC117" s="55"/>
      <c r="LZD117" s="55"/>
      <c r="LZE117" s="55"/>
      <c r="LZF117" s="51"/>
      <c r="LZG117" s="51"/>
      <c r="LZH117" s="51"/>
      <c r="LZI117" s="56"/>
      <c r="LZJ117" s="57"/>
      <c r="LZK117" s="57"/>
      <c r="LZL117" s="58"/>
      <c r="LZM117" s="49"/>
      <c r="LZN117" s="50"/>
      <c r="LZO117" s="49"/>
      <c r="LZP117" s="109"/>
      <c r="LZQ117" s="52"/>
      <c r="LZR117" s="52"/>
      <c r="LZS117" s="55"/>
      <c r="LZT117" s="55"/>
      <c r="LZU117" s="55"/>
      <c r="LZV117" s="51"/>
      <c r="LZW117" s="51"/>
      <c r="LZX117" s="51"/>
      <c r="LZY117" s="56"/>
      <c r="LZZ117" s="57"/>
      <c r="MAA117" s="57"/>
      <c r="MAB117" s="58"/>
      <c r="MAC117" s="49"/>
      <c r="MAD117" s="50"/>
      <c r="MAE117" s="49"/>
      <c r="MAF117" s="109"/>
      <c r="MAG117" s="52"/>
      <c r="MAH117" s="52"/>
      <c r="MAI117" s="55"/>
      <c r="MAJ117" s="55"/>
      <c r="MAK117" s="55"/>
      <c r="MAL117" s="51"/>
      <c r="MAM117" s="51"/>
      <c r="MAN117" s="51"/>
      <c r="MAO117" s="56"/>
      <c r="MAP117" s="57"/>
      <c r="MAQ117" s="57"/>
      <c r="MAR117" s="58"/>
      <c r="MAS117" s="49"/>
      <c r="MAT117" s="50"/>
      <c r="MAU117" s="49"/>
      <c r="MAV117" s="109"/>
      <c r="MAW117" s="52"/>
      <c r="MAX117" s="52"/>
      <c r="MAY117" s="55"/>
      <c r="MAZ117" s="55"/>
      <c r="MBA117" s="55"/>
      <c r="MBB117" s="51"/>
      <c r="MBC117" s="51"/>
      <c r="MBD117" s="51"/>
      <c r="MBE117" s="56"/>
      <c r="MBF117" s="57"/>
      <c r="MBG117" s="57"/>
      <c r="MBH117" s="58"/>
      <c r="MBI117" s="49"/>
      <c r="MBJ117" s="50"/>
      <c r="MBK117" s="49"/>
      <c r="MBL117" s="109"/>
      <c r="MBM117" s="52"/>
      <c r="MBN117" s="52"/>
      <c r="MBO117" s="55"/>
      <c r="MBP117" s="55"/>
      <c r="MBQ117" s="55"/>
      <c r="MBR117" s="51"/>
      <c r="MBS117" s="51"/>
      <c r="MBT117" s="51"/>
      <c r="MBU117" s="56"/>
      <c r="MBV117" s="57"/>
      <c r="MBW117" s="57"/>
      <c r="MBX117" s="58"/>
      <c r="MBY117" s="49"/>
      <c r="MBZ117" s="50"/>
      <c r="MCA117" s="49"/>
      <c r="MCB117" s="109"/>
      <c r="MCC117" s="52"/>
      <c r="MCD117" s="52"/>
      <c r="MCE117" s="55"/>
      <c r="MCF117" s="55"/>
      <c r="MCG117" s="55"/>
      <c r="MCH117" s="51"/>
      <c r="MCI117" s="51"/>
      <c r="MCJ117" s="51"/>
      <c r="MCK117" s="56"/>
      <c r="MCL117" s="57"/>
      <c r="MCM117" s="57"/>
      <c r="MCN117" s="58"/>
      <c r="MCO117" s="49"/>
      <c r="MCP117" s="50"/>
      <c r="MCQ117" s="49"/>
      <c r="MCR117" s="109"/>
      <c r="MCS117" s="52"/>
      <c r="MCT117" s="52"/>
      <c r="MCU117" s="55"/>
      <c r="MCV117" s="55"/>
      <c r="MCW117" s="55"/>
      <c r="MCX117" s="51"/>
      <c r="MCY117" s="51"/>
      <c r="MCZ117" s="51"/>
      <c r="MDA117" s="56"/>
      <c r="MDB117" s="57"/>
      <c r="MDC117" s="57"/>
      <c r="MDD117" s="58"/>
      <c r="MDE117" s="49"/>
      <c r="MDF117" s="50"/>
      <c r="MDG117" s="49"/>
      <c r="MDH117" s="109"/>
      <c r="MDI117" s="52"/>
      <c r="MDJ117" s="52"/>
      <c r="MDK117" s="55"/>
      <c r="MDL117" s="55"/>
      <c r="MDM117" s="55"/>
      <c r="MDN117" s="51"/>
      <c r="MDO117" s="51"/>
      <c r="MDP117" s="51"/>
      <c r="MDQ117" s="56"/>
      <c r="MDR117" s="57"/>
      <c r="MDS117" s="57"/>
      <c r="MDT117" s="58"/>
      <c r="MDU117" s="49"/>
      <c r="MDV117" s="50"/>
      <c r="MDW117" s="49"/>
      <c r="MDX117" s="109"/>
      <c r="MDY117" s="52"/>
      <c r="MDZ117" s="52"/>
      <c r="MEA117" s="55"/>
      <c r="MEB117" s="55"/>
      <c r="MEC117" s="55"/>
      <c r="MED117" s="51"/>
      <c r="MEE117" s="51"/>
      <c r="MEF117" s="51"/>
      <c r="MEG117" s="56"/>
      <c r="MEH117" s="57"/>
      <c r="MEI117" s="57"/>
      <c r="MEJ117" s="58"/>
      <c r="MEK117" s="49"/>
      <c r="MEL117" s="50"/>
      <c r="MEM117" s="49"/>
      <c r="MEN117" s="109"/>
      <c r="MEO117" s="52"/>
      <c r="MEP117" s="52"/>
      <c r="MEQ117" s="55"/>
      <c r="MER117" s="55"/>
      <c r="MES117" s="55"/>
      <c r="MET117" s="51"/>
      <c r="MEU117" s="51"/>
      <c r="MEV117" s="51"/>
      <c r="MEW117" s="56"/>
      <c r="MEX117" s="57"/>
      <c r="MEY117" s="57"/>
      <c r="MEZ117" s="58"/>
      <c r="MFA117" s="49"/>
      <c r="MFB117" s="50"/>
      <c r="MFC117" s="49"/>
      <c r="MFD117" s="109"/>
      <c r="MFE117" s="52"/>
      <c r="MFF117" s="52"/>
      <c r="MFG117" s="55"/>
      <c r="MFH117" s="55"/>
      <c r="MFI117" s="55"/>
      <c r="MFJ117" s="51"/>
      <c r="MFK117" s="51"/>
      <c r="MFL117" s="51"/>
      <c r="MFM117" s="56"/>
      <c r="MFN117" s="57"/>
      <c r="MFO117" s="57"/>
      <c r="MFP117" s="58"/>
      <c r="MFQ117" s="49"/>
      <c r="MFR117" s="50"/>
      <c r="MFS117" s="49"/>
      <c r="MFT117" s="109"/>
      <c r="MFU117" s="52"/>
      <c r="MFV117" s="52"/>
      <c r="MFW117" s="55"/>
      <c r="MFX117" s="55"/>
      <c r="MFY117" s="55"/>
      <c r="MFZ117" s="51"/>
      <c r="MGA117" s="51"/>
      <c r="MGB117" s="51"/>
      <c r="MGC117" s="56"/>
      <c r="MGD117" s="57"/>
      <c r="MGE117" s="57"/>
      <c r="MGF117" s="58"/>
      <c r="MGG117" s="49"/>
      <c r="MGH117" s="50"/>
      <c r="MGI117" s="49"/>
      <c r="MGJ117" s="109"/>
      <c r="MGK117" s="52"/>
      <c r="MGL117" s="52"/>
      <c r="MGM117" s="55"/>
      <c r="MGN117" s="55"/>
      <c r="MGO117" s="55"/>
      <c r="MGP117" s="51"/>
      <c r="MGQ117" s="51"/>
      <c r="MGR117" s="51"/>
      <c r="MGS117" s="56"/>
      <c r="MGT117" s="57"/>
      <c r="MGU117" s="57"/>
      <c r="MGV117" s="58"/>
      <c r="MGW117" s="49"/>
      <c r="MGX117" s="50"/>
      <c r="MGY117" s="49"/>
      <c r="MGZ117" s="109"/>
      <c r="MHA117" s="52"/>
      <c r="MHB117" s="52"/>
      <c r="MHC117" s="55"/>
      <c r="MHD117" s="55"/>
      <c r="MHE117" s="55"/>
      <c r="MHF117" s="51"/>
      <c r="MHG117" s="51"/>
      <c r="MHH117" s="51"/>
      <c r="MHI117" s="56"/>
      <c r="MHJ117" s="57"/>
      <c r="MHK117" s="57"/>
      <c r="MHL117" s="58"/>
      <c r="MHM117" s="49"/>
      <c r="MHN117" s="50"/>
      <c r="MHO117" s="49"/>
      <c r="MHP117" s="109"/>
      <c r="MHQ117" s="52"/>
      <c r="MHR117" s="52"/>
      <c r="MHS117" s="55"/>
      <c r="MHT117" s="55"/>
      <c r="MHU117" s="55"/>
      <c r="MHV117" s="51"/>
      <c r="MHW117" s="51"/>
      <c r="MHX117" s="51"/>
      <c r="MHY117" s="56"/>
      <c r="MHZ117" s="57"/>
      <c r="MIA117" s="57"/>
      <c r="MIB117" s="58"/>
      <c r="MIC117" s="49"/>
      <c r="MID117" s="50"/>
      <c r="MIE117" s="49"/>
      <c r="MIF117" s="109"/>
      <c r="MIG117" s="52"/>
      <c r="MIH117" s="52"/>
      <c r="MII117" s="55"/>
      <c r="MIJ117" s="55"/>
      <c r="MIK117" s="55"/>
      <c r="MIL117" s="51"/>
      <c r="MIM117" s="51"/>
      <c r="MIN117" s="51"/>
      <c r="MIO117" s="56"/>
      <c r="MIP117" s="57"/>
      <c r="MIQ117" s="57"/>
      <c r="MIR117" s="58"/>
      <c r="MIS117" s="49"/>
      <c r="MIT117" s="50"/>
      <c r="MIU117" s="49"/>
      <c r="MIV117" s="109"/>
      <c r="MIW117" s="52"/>
      <c r="MIX117" s="52"/>
      <c r="MIY117" s="55"/>
      <c r="MIZ117" s="55"/>
      <c r="MJA117" s="55"/>
      <c r="MJB117" s="51"/>
      <c r="MJC117" s="51"/>
      <c r="MJD117" s="51"/>
      <c r="MJE117" s="56"/>
      <c r="MJF117" s="57"/>
      <c r="MJG117" s="57"/>
      <c r="MJH117" s="58"/>
      <c r="MJI117" s="49"/>
      <c r="MJJ117" s="50"/>
      <c r="MJK117" s="49"/>
      <c r="MJL117" s="109"/>
      <c r="MJM117" s="52"/>
      <c r="MJN117" s="52"/>
      <c r="MJO117" s="55"/>
      <c r="MJP117" s="55"/>
      <c r="MJQ117" s="55"/>
      <c r="MJR117" s="51"/>
      <c r="MJS117" s="51"/>
      <c r="MJT117" s="51"/>
      <c r="MJU117" s="56"/>
      <c r="MJV117" s="57"/>
      <c r="MJW117" s="57"/>
      <c r="MJX117" s="58"/>
      <c r="MJY117" s="49"/>
      <c r="MJZ117" s="50"/>
      <c r="MKA117" s="49"/>
      <c r="MKB117" s="109"/>
      <c r="MKC117" s="52"/>
      <c r="MKD117" s="52"/>
      <c r="MKE117" s="55"/>
      <c r="MKF117" s="55"/>
      <c r="MKG117" s="55"/>
      <c r="MKH117" s="51"/>
      <c r="MKI117" s="51"/>
      <c r="MKJ117" s="51"/>
      <c r="MKK117" s="56"/>
      <c r="MKL117" s="57"/>
      <c r="MKM117" s="57"/>
      <c r="MKN117" s="58"/>
      <c r="MKO117" s="49"/>
      <c r="MKP117" s="50"/>
      <c r="MKQ117" s="49"/>
      <c r="MKR117" s="109"/>
      <c r="MKS117" s="52"/>
      <c r="MKT117" s="52"/>
      <c r="MKU117" s="55"/>
      <c r="MKV117" s="55"/>
      <c r="MKW117" s="55"/>
      <c r="MKX117" s="51"/>
      <c r="MKY117" s="51"/>
      <c r="MKZ117" s="51"/>
      <c r="MLA117" s="56"/>
      <c r="MLB117" s="57"/>
      <c r="MLC117" s="57"/>
      <c r="MLD117" s="58"/>
      <c r="MLE117" s="49"/>
      <c r="MLF117" s="50"/>
      <c r="MLG117" s="49"/>
      <c r="MLH117" s="109"/>
      <c r="MLI117" s="52"/>
      <c r="MLJ117" s="52"/>
      <c r="MLK117" s="55"/>
      <c r="MLL117" s="55"/>
      <c r="MLM117" s="55"/>
      <c r="MLN117" s="51"/>
      <c r="MLO117" s="51"/>
      <c r="MLP117" s="51"/>
      <c r="MLQ117" s="56"/>
      <c r="MLR117" s="57"/>
      <c r="MLS117" s="57"/>
      <c r="MLT117" s="58"/>
      <c r="MLU117" s="49"/>
      <c r="MLV117" s="50"/>
      <c r="MLW117" s="49"/>
      <c r="MLX117" s="109"/>
      <c r="MLY117" s="52"/>
      <c r="MLZ117" s="52"/>
      <c r="MMA117" s="55"/>
      <c r="MMB117" s="55"/>
      <c r="MMC117" s="55"/>
      <c r="MMD117" s="51"/>
      <c r="MME117" s="51"/>
      <c r="MMF117" s="51"/>
      <c r="MMG117" s="56"/>
      <c r="MMH117" s="57"/>
      <c r="MMI117" s="57"/>
      <c r="MMJ117" s="58"/>
      <c r="MMK117" s="49"/>
      <c r="MML117" s="50"/>
      <c r="MMM117" s="49"/>
      <c r="MMN117" s="109"/>
      <c r="MMO117" s="52"/>
      <c r="MMP117" s="52"/>
      <c r="MMQ117" s="55"/>
      <c r="MMR117" s="55"/>
      <c r="MMS117" s="55"/>
      <c r="MMT117" s="51"/>
      <c r="MMU117" s="51"/>
      <c r="MMV117" s="51"/>
      <c r="MMW117" s="56"/>
      <c r="MMX117" s="57"/>
      <c r="MMY117" s="57"/>
      <c r="MMZ117" s="58"/>
      <c r="MNA117" s="49"/>
      <c r="MNB117" s="50"/>
      <c r="MNC117" s="49"/>
      <c r="MND117" s="109"/>
      <c r="MNE117" s="52"/>
      <c r="MNF117" s="52"/>
      <c r="MNG117" s="55"/>
      <c r="MNH117" s="55"/>
      <c r="MNI117" s="55"/>
      <c r="MNJ117" s="51"/>
      <c r="MNK117" s="51"/>
      <c r="MNL117" s="51"/>
      <c r="MNM117" s="56"/>
      <c r="MNN117" s="57"/>
      <c r="MNO117" s="57"/>
      <c r="MNP117" s="58"/>
      <c r="MNQ117" s="49"/>
      <c r="MNR117" s="50"/>
      <c r="MNS117" s="49"/>
      <c r="MNT117" s="109"/>
      <c r="MNU117" s="52"/>
      <c r="MNV117" s="52"/>
      <c r="MNW117" s="55"/>
      <c r="MNX117" s="55"/>
      <c r="MNY117" s="55"/>
      <c r="MNZ117" s="51"/>
      <c r="MOA117" s="51"/>
      <c r="MOB117" s="51"/>
      <c r="MOC117" s="56"/>
      <c r="MOD117" s="57"/>
      <c r="MOE117" s="57"/>
      <c r="MOF117" s="58"/>
      <c r="MOG117" s="49"/>
      <c r="MOH117" s="50"/>
      <c r="MOI117" s="49"/>
      <c r="MOJ117" s="109"/>
      <c r="MOK117" s="52"/>
      <c r="MOL117" s="52"/>
      <c r="MOM117" s="55"/>
      <c r="MON117" s="55"/>
      <c r="MOO117" s="55"/>
      <c r="MOP117" s="51"/>
      <c r="MOQ117" s="51"/>
      <c r="MOR117" s="51"/>
      <c r="MOS117" s="56"/>
      <c r="MOT117" s="57"/>
      <c r="MOU117" s="57"/>
      <c r="MOV117" s="58"/>
      <c r="MOW117" s="49"/>
      <c r="MOX117" s="50"/>
      <c r="MOY117" s="49"/>
      <c r="MOZ117" s="109"/>
      <c r="MPA117" s="52"/>
      <c r="MPB117" s="52"/>
      <c r="MPC117" s="55"/>
      <c r="MPD117" s="55"/>
      <c r="MPE117" s="55"/>
      <c r="MPF117" s="51"/>
      <c r="MPG117" s="51"/>
      <c r="MPH117" s="51"/>
      <c r="MPI117" s="56"/>
      <c r="MPJ117" s="57"/>
      <c r="MPK117" s="57"/>
      <c r="MPL117" s="58"/>
      <c r="MPM117" s="49"/>
      <c r="MPN117" s="50"/>
      <c r="MPO117" s="49"/>
      <c r="MPP117" s="109"/>
      <c r="MPQ117" s="52"/>
      <c r="MPR117" s="52"/>
      <c r="MPS117" s="55"/>
      <c r="MPT117" s="55"/>
      <c r="MPU117" s="55"/>
      <c r="MPV117" s="51"/>
      <c r="MPW117" s="51"/>
      <c r="MPX117" s="51"/>
      <c r="MPY117" s="56"/>
      <c r="MPZ117" s="57"/>
      <c r="MQA117" s="57"/>
      <c r="MQB117" s="58"/>
      <c r="MQC117" s="49"/>
      <c r="MQD117" s="50"/>
      <c r="MQE117" s="49"/>
      <c r="MQF117" s="109"/>
      <c r="MQG117" s="52"/>
      <c r="MQH117" s="52"/>
      <c r="MQI117" s="55"/>
      <c r="MQJ117" s="55"/>
      <c r="MQK117" s="55"/>
      <c r="MQL117" s="51"/>
      <c r="MQM117" s="51"/>
      <c r="MQN117" s="51"/>
      <c r="MQO117" s="56"/>
      <c r="MQP117" s="57"/>
      <c r="MQQ117" s="57"/>
      <c r="MQR117" s="58"/>
      <c r="MQS117" s="49"/>
      <c r="MQT117" s="50"/>
      <c r="MQU117" s="49"/>
      <c r="MQV117" s="109"/>
      <c r="MQW117" s="52"/>
      <c r="MQX117" s="52"/>
      <c r="MQY117" s="55"/>
      <c r="MQZ117" s="55"/>
      <c r="MRA117" s="55"/>
      <c r="MRB117" s="51"/>
      <c r="MRC117" s="51"/>
      <c r="MRD117" s="51"/>
      <c r="MRE117" s="56"/>
      <c r="MRF117" s="57"/>
      <c r="MRG117" s="57"/>
      <c r="MRH117" s="58"/>
      <c r="MRI117" s="49"/>
      <c r="MRJ117" s="50"/>
      <c r="MRK117" s="49"/>
      <c r="MRL117" s="109"/>
      <c r="MRM117" s="52"/>
      <c r="MRN117" s="52"/>
      <c r="MRO117" s="55"/>
      <c r="MRP117" s="55"/>
      <c r="MRQ117" s="55"/>
      <c r="MRR117" s="51"/>
      <c r="MRS117" s="51"/>
      <c r="MRT117" s="51"/>
      <c r="MRU117" s="56"/>
      <c r="MRV117" s="57"/>
      <c r="MRW117" s="57"/>
      <c r="MRX117" s="58"/>
      <c r="MRY117" s="49"/>
      <c r="MRZ117" s="50"/>
      <c r="MSA117" s="49"/>
      <c r="MSB117" s="109"/>
      <c r="MSC117" s="52"/>
      <c r="MSD117" s="52"/>
      <c r="MSE117" s="55"/>
      <c r="MSF117" s="55"/>
      <c r="MSG117" s="55"/>
      <c r="MSH117" s="51"/>
      <c r="MSI117" s="51"/>
      <c r="MSJ117" s="51"/>
      <c r="MSK117" s="56"/>
      <c r="MSL117" s="57"/>
      <c r="MSM117" s="57"/>
      <c r="MSN117" s="58"/>
      <c r="MSO117" s="49"/>
      <c r="MSP117" s="50"/>
      <c r="MSQ117" s="49"/>
      <c r="MSR117" s="109"/>
      <c r="MSS117" s="52"/>
      <c r="MST117" s="52"/>
      <c r="MSU117" s="55"/>
      <c r="MSV117" s="55"/>
      <c r="MSW117" s="55"/>
      <c r="MSX117" s="51"/>
      <c r="MSY117" s="51"/>
      <c r="MSZ117" s="51"/>
      <c r="MTA117" s="56"/>
      <c r="MTB117" s="57"/>
      <c r="MTC117" s="57"/>
      <c r="MTD117" s="58"/>
      <c r="MTE117" s="49"/>
      <c r="MTF117" s="50"/>
      <c r="MTG117" s="49"/>
      <c r="MTH117" s="109"/>
      <c r="MTI117" s="52"/>
      <c r="MTJ117" s="52"/>
      <c r="MTK117" s="55"/>
      <c r="MTL117" s="55"/>
      <c r="MTM117" s="55"/>
      <c r="MTN117" s="51"/>
      <c r="MTO117" s="51"/>
      <c r="MTP117" s="51"/>
      <c r="MTQ117" s="56"/>
      <c r="MTR117" s="57"/>
      <c r="MTS117" s="57"/>
      <c r="MTT117" s="58"/>
      <c r="MTU117" s="49"/>
      <c r="MTV117" s="50"/>
      <c r="MTW117" s="49"/>
      <c r="MTX117" s="109"/>
      <c r="MTY117" s="52"/>
      <c r="MTZ117" s="52"/>
      <c r="MUA117" s="55"/>
      <c r="MUB117" s="55"/>
      <c r="MUC117" s="55"/>
      <c r="MUD117" s="51"/>
      <c r="MUE117" s="51"/>
      <c r="MUF117" s="51"/>
      <c r="MUG117" s="56"/>
      <c r="MUH117" s="57"/>
      <c r="MUI117" s="57"/>
      <c r="MUJ117" s="58"/>
      <c r="MUK117" s="49"/>
      <c r="MUL117" s="50"/>
      <c r="MUM117" s="49"/>
      <c r="MUN117" s="109"/>
      <c r="MUO117" s="52"/>
      <c r="MUP117" s="52"/>
      <c r="MUQ117" s="55"/>
      <c r="MUR117" s="55"/>
      <c r="MUS117" s="55"/>
      <c r="MUT117" s="51"/>
      <c r="MUU117" s="51"/>
      <c r="MUV117" s="51"/>
      <c r="MUW117" s="56"/>
      <c r="MUX117" s="57"/>
      <c r="MUY117" s="57"/>
      <c r="MUZ117" s="58"/>
      <c r="MVA117" s="49"/>
      <c r="MVB117" s="50"/>
      <c r="MVC117" s="49"/>
      <c r="MVD117" s="109"/>
      <c r="MVE117" s="52"/>
      <c r="MVF117" s="52"/>
      <c r="MVG117" s="55"/>
      <c r="MVH117" s="55"/>
      <c r="MVI117" s="55"/>
      <c r="MVJ117" s="51"/>
      <c r="MVK117" s="51"/>
      <c r="MVL117" s="51"/>
      <c r="MVM117" s="56"/>
      <c r="MVN117" s="57"/>
      <c r="MVO117" s="57"/>
      <c r="MVP117" s="58"/>
      <c r="MVQ117" s="49"/>
      <c r="MVR117" s="50"/>
      <c r="MVS117" s="49"/>
      <c r="MVT117" s="109"/>
      <c r="MVU117" s="52"/>
      <c r="MVV117" s="52"/>
      <c r="MVW117" s="55"/>
      <c r="MVX117" s="55"/>
      <c r="MVY117" s="55"/>
      <c r="MVZ117" s="51"/>
      <c r="MWA117" s="51"/>
      <c r="MWB117" s="51"/>
      <c r="MWC117" s="56"/>
      <c r="MWD117" s="57"/>
      <c r="MWE117" s="57"/>
      <c r="MWF117" s="58"/>
      <c r="MWG117" s="49"/>
      <c r="MWH117" s="50"/>
      <c r="MWI117" s="49"/>
      <c r="MWJ117" s="109"/>
      <c r="MWK117" s="52"/>
      <c r="MWL117" s="52"/>
      <c r="MWM117" s="55"/>
      <c r="MWN117" s="55"/>
      <c r="MWO117" s="55"/>
      <c r="MWP117" s="51"/>
      <c r="MWQ117" s="51"/>
      <c r="MWR117" s="51"/>
      <c r="MWS117" s="56"/>
      <c r="MWT117" s="57"/>
      <c r="MWU117" s="57"/>
      <c r="MWV117" s="58"/>
      <c r="MWW117" s="49"/>
      <c r="MWX117" s="50"/>
      <c r="MWY117" s="49"/>
      <c r="MWZ117" s="109"/>
      <c r="MXA117" s="52"/>
      <c r="MXB117" s="52"/>
      <c r="MXC117" s="55"/>
      <c r="MXD117" s="55"/>
      <c r="MXE117" s="55"/>
      <c r="MXF117" s="51"/>
      <c r="MXG117" s="51"/>
      <c r="MXH117" s="51"/>
      <c r="MXI117" s="56"/>
      <c r="MXJ117" s="57"/>
      <c r="MXK117" s="57"/>
      <c r="MXL117" s="58"/>
      <c r="MXM117" s="49"/>
      <c r="MXN117" s="50"/>
      <c r="MXO117" s="49"/>
      <c r="MXP117" s="109"/>
      <c r="MXQ117" s="52"/>
      <c r="MXR117" s="52"/>
      <c r="MXS117" s="55"/>
      <c r="MXT117" s="55"/>
      <c r="MXU117" s="55"/>
      <c r="MXV117" s="51"/>
      <c r="MXW117" s="51"/>
      <c r="MXX117" s="51"/>
      <c r="MXY117" s="56"/>
      <c r="MXZ117" s="57"/>
      <c r="MYA117" s="57"/>
      <c r="MYB117" s="58"/>
      <c r="MYC117" s="49"/>
      <c r="MYD117" s="50"/>
      <c r="MYE117" s="49"/>
      <c r="MYF117" s="109"/>
      <c r="MYG117" s="52"/>
      <c r="MYH117" s="52"/>
      <c r="MYI117" s="55"/>
      <c r="MYJ117" s="55"/>
      <c r="MYK117" s="55"/>
      <c r="MYL117" s="51"/>
      <c r="MYM117" s="51"/>
      <c r="MYN117" s="51"/>
      <c r="MYO117" s="56"/>
      <c r="MYP117" s="57"/>
      <c r="MYQ117" s="57"/>
      <c r="MYR117" s="58"/>
      <c r="MYS117" s="49"/>
      <c r="MYT117" s="50"/>
      <c r="MYU117" s="49"/>
      <c r="MYV117" s="109"/>
      <c r="MYW117" s="52"/>
      <c r="MYX117" s="52"/>
      <c r="MYY117" s="55"/>
      <c r="MYZ117" s="55"/>
      <c r="MZA117" s="55"/>
      <c r="MZB117" s="51"/>
      <c r="MZC117" s="51"/>
      <c r="MZD117" s="51"/>
      <c r="MZE117" s="56"/>
      <c r="MZF117" s="57"/>
      <c r="MZG117" s="57"/>
      <c r="MZH117" s="58"/>
      <c r="MZI117" s="49"/>
      <c r="MZJ117" s="50"/>
      <c r="MZK117" s="49"/>
      <c r="MZL117" s="109"/>
      <c r="MZM117" s="52"/>
      <c r="MZN117" s="52"/>
      <c r="MZO117" s="55"/>
      <c r="MZP117" s="55"/>
      <c r="MZQ117" s="55"/>
      <c r="MZR117" s="51"/>
      <c r="MZS117" s="51"/>
      <c r="MZT117" s="51"/>
      <c r="MZU117" s="56"/>
      <c r="MZV117" s="57"/>
      <c r="MZW117" s="57"/>
      <c r="MZX117" s="58"/>
      <c r="MZY117" s="49"/>
      <c r="MZZ117" s="50"/>
      <c r="NAA117" s="49"/>
      <c r="NAB117" s="109"/>
      <c r="NAC117" s="52"/>
      <c r="NAD117" s="52"/>
      <c r="NAE117" s="55"/>
      <c r="NAF117" s="55"/>
      <c r="NAG117" s="55"/>
      <c r="NAH117" s="51"/>
      <c r="NAI117" s="51"/>
      <c r="NAJ117" s="51"/>
      <c r="NAK117" s="56"/>
      <c r="NAL117" s="57"/>
      <c r="NAM117" s="57"/>
      <c r="NAN117" s="58"/>
      <c r="NAO117" s="49"/>
      <c r="NAP117" s="50"/>
      <c r="NAQ117" s="49"/>
      <c r="NAR117" s="109"/>
      <c r="NAS117" s="52"/>
      <c r="NAT117" s="52"/>
      <c r="NAU117" s="55"/>
      <c r="NAV117" s="55"/>
      <c r="NAW117" s="55"/>
      <c r="NAX117" s="51"/>
      <c r="NAY117" s="51"/>
      <c r="NAZ117" s="51"/>
      <c r="NBA117" s="56"/>
      <c r="NBB117" s="57"/>
      <c r="NBC117" s="57"/>
      <c r="NBD117" s="58"/>
      <c r="NBE117" s="49"/>
      <c r="NBF117" s="50"/>
      <c r="NBG117" s="49"/>
      <c r="NBH117" s="109"/>
      <c r="NBI117" s="52"/>
      <c r="NBJ117" s="52"/>
      <c r="NBK117" s="55"/>
      <c r="NBL117" s="55"/>
      <c r="NBM117" s="55"/>
      <c r="NBN117" s="51"/>
      <c r="NBO117" s="51"/>
      <c r="NBP117" s="51"/>
      <c r="NBQ117" s="56"/>
      <c r="NBR117" s="57"/>
      <c r="NBS117" s="57"/>
      <c r="NBT117" s="58"/>
      <c r="NBU117" s="49"/>
      <c r="NBV117" s="50"/>
      <c r="NBW117" s="49"/>
      <c r="NBX117" s="109"/>
      <c r="NBY117" s="52"/>
      <c r="NBZ117" s="52"/>
      <c r="NCA117" s="55"/>
      <c r="NCB117" s="55"/>
      <c r="NCC117" s="55"/>
      <c r="NCD117" s="51"/>
      <c r="NCE117" s="51"/>
      <c r="NCF117" s="51"/>
      <c r="NCG117" s="56"/>
      <c r="NCH117" s="57"/>
      <c r="NCI117" s="57"/>
      <c r="NCJ117" s="58"/>
      <c r="NCK117" s="49"/>
      <c r="NCL117" s="50"/>
      <c r="NCM117" s="49"/>
      <c r="NCN117" s="109"/>
      <c r="NCO117" s="52"/>
      <c r="NCP117" s="52"/>
      <c r="NCQ117" s="55"/>
      <c r="NCR117" s="55"/>
      <c r="NCS117" s="55"/>
      <c r="NCT117" s="51"/>
      <c r="NCU117" s="51"/>
      <c r="NCV117" s="51"/>
      <c r="NCW117" s="56"/>
      <c r="NCX117" s="57"/>
      <c r="NCY117" s="57"/>
      <c r="NCZ117" s="58"/>
      <c r="NDA117" s="49"/>
      <c r="NDB117" s="50"/>
      <c r="NDC117" s="49"/>
      <c r="NDD117" s="109"/>
      <c r="NDE117" s="52"/>
      <c r="NDF117" s="52"/>
      <c r="NDG117" s="55"/>
      <c r="NDH117" s="55"/>
      <c r="NDI117" s="55"/>
      <c r="NDJ117" s="51"/>
      <c r="NDK117" s="51"/>
      <c r="NDL117" s="51"/>
      <c r="NDM117" s="56"/>
      <c r="NDN117" s="57"/>
      <c r="NDO117" s="57"/>
      <c r="NDP117" s="58"/>
      <c r="NDQ117" s="49"/>
      <c r="NDR117" s="50"/>
      <c r="NDS117" s="49"/>
      <c r="NDT117" s="109"/>
      <c r="NDU117" s="52"/>
      <c r="NDV117" s="52"/>
      <c r="NDW117" s="55"/>
      <c r="NDX117" s="55"/>
      <c r="NDY117" s="55"/>
      <c r="NDZ117" s="51"/>
      <c r="NEA117" s="51"/>
      <c r="NEB117" s="51"/>
      <c r="NEC117" s="56"/>
      <c r="NED117" s="57"/>
      <c r="NEE117" s="57"/>
      <c r="NEF117" s="58"/>
      <c r="NEG117" s="49"/>
      <c r="NEH117" s="50"/>
      <c r="NEI117" s="49"/>
      <c r="NEJ117" s="109"/>
      <c r="NEK117" s="52"/>
      <c r="NEL117" s="52"/>
      <c r="NEM117" s="55"/>
      <c r="NEN117" s="55"/>
      <c r="NEO117" s="55"/>
      <c r="NEP117" s="51"/>
      <c r="NEQ117" s="51"/>
      <c r="NER117" s="51"/>
      <c r="NES117" s="56"/>
      <c r="NET117" s="57"/>
      <c r="NEU117" s="57"/>
      <c r="NEV117" s="58"/>
      <c r="NEW117" s="49"/>
      <c r="NEX117" s="50"/>
      <c r="NEY117" s="49"/>
      <c r="NEZ117" s="109"/>
      <c r="NFA117" s="52"/>
      <c r="NFB117" s="52"/>
      <c r="NFC117" s="55"/>
      <c r="NFD117" s="55"/>
      <c r="NFE117" s="55"/>
      <c r="NFF117" s="51"/>
      <c r="NFG117" s="51"/>
      <c r="NFH117" s="51"/>
      <c r="NFI117" s="56"/>
      <c r="NFJ117" s="57"/>
      <c r="NFK117" s="57"/>
      <c r="NFL117" s="58"/>
      <c r="NFM117" s="49"/>
      <c r="NFN117" s="50"/>
      <c r="NFO117" s="49"/>
      <c r="NFP117" s="109"/>
      <c r="NFQ117" s="52"/>
      <c r="NFR117" s="52"/>
      <c r="NFS117" s="55"/>
      <c r="NFT117" s="55"/>
      <c r="NFU117" s="55"/>
      <c r="NFV117" s="51"/>
      <c r="NFW117" s="51"/>
      <c r="NFX117" s="51"/>
      <c r="NFY117" s="56"/>
      <c r="NFZ117" s="57"/>
      <c r="NGA117" s="57"/>
      <c r="NGB117" s="58"/>
      <c r="NGC117" s="49"/>
      <c r="NGD117" s="50"/>
      <c r="NGE117" s="49"/>
      <c r="NGF117" s="109"/>
      <c r="NGG117" s="52"/>
      <c r="NGH117" s="52"/>
      <c r="NGI117" s="55"/>
      <c r="NGJ117" s="55"/>
      <c r="NGK117" s="55"/>
      <c r="NGL117" s="51"/>
      <c r="NGM117" s="51"/>
      <c r="NGN117" s="51"/>
      <c r="NGO117" s="56"/>
      <c r="NGP117" s="57"/>
      <c r="NGQ117" s="57"/>
      <c r="NGR117" s="58"/>
      <c r="NGS117" s="49"/>
      <c r="NGT117" s="50"/>
      <c r="NGU117" s="49"/>
      <c r="NGV117" s="109"/>
      <c r="NGW117" s="52"/>
      <c r="NGX117" s="52"/>
      <c r="NGY117" s="55"/>
      <c r="NGZ117" s="55"/>
      <c r="NHA117" s="55"/>
      <c r="NHB117" s="51"/>
      <c r="NHC117" s="51"/>
      <c r="NHD117" s="51"/>
      <c r="NHE117" s="56"/>
      <c r="NHF117" s="57"/>
      <c r="NHG117" s="57"/>
      <c r="NHH117" s="58"/>
      <c r="NHI117" s="49"/>
      <c r="NHJ117" s="50"/>
      <c r="NHK117" s="49"/>
      <c r="NHL117" s="109"/>
      <c r="NHM117" s="52"/>
      <c r="NHN117" s="52"/>
      <c r="NHO117" s="55"/>
      <c r="NHP117" s="55"/>
      <c r="NHQ117" s="55"/>
      <c r="NHR117" s="51"/>
      <c r="NHS117" s="51"/>
      <c r="NHT117" s="51"/>
      <c r="NHU117" s="56"/>
      <c r="NHV117" s="57"/>
      <c r="NHW117" s="57"/>
      <c r="NHX117" s="58"/>
      <c r="NHY117" s="49"/>
      <c r="NHZ117" s="50"/>
      <c r="NIA117" s="49"/>
      <c r="NIB117" s="109"/>
      <c r="NIC117" s="52"/>
      <c r="NID117" s="52"/>
      <c r="NIE117" s="55"/>
      <c r="NIF117" s="55"/>
      <c r="NIG117" s="55"/>
      <c r="NIH117" s="51"/>
      <c r="NII117" s="51"/>
      <c r="NIJ117" s="51"/>
      <c r="NIK117" s="56"/>
      <c r="NIL117" s="57"/>
      <c r="NIM117" s="57"/>
      <c r="NIN117" s="58"/>
      <c r="NIO117" s="49"/>
      <c r="NIP117" s="50"/>
      <c r="NIQ117" s="49"/>
      <c r="NIR117" s="109"/>
      <c r="NIS117" s="52"/>
      <c r="NIT117" s="52"/>
      <c r="NIU117" s="55"/>
      <c r="NIV117" s="55"/>
      <c r="NIW117" s="55"/>
      <c r="NIX117" s="51"/>
      <c r="NIY117" s="51"/>
      <c r="NIZ117" s="51"/>
      <c r="NJA117" s="56"/>
      <c r="NJB117" s="57"/>
      <c r="NJC117" s="57"/>
      <c r="NJD117" s="58"/>
      <c r="NJE117" s="49"/>
      <c r="NJF117" s="50"/>
      <c r="NJG117" s="49"/>
      <c r="NJH117" s="109"/>
      <c r="NJI117" s="52"/>
      <c r="NJJ117" s="52"/>
      <c r="NJK117" s="55"/>
      <c r="NJL117" s="55"/>
      <c r="NJM117" s="55"/>
      <c r="NJN117" s="51"/>
      <c r="NJO117" s="51"/>
      <c r="NJP117" s="51"/>
      <c r="NJQ117" s="56"/>
      <c r="NJR117" s="57"/>
      <c r="NJS117" s="57"/>
      <c r="NJT117" s="58"/>
      <c r="NJU117" s="49"/>
      <c r="NJV117" s="50"/>
      <c r="NJW117" s="49"/>
      <c r="NJX117" s="109"/>
      <c r="NJY117" s="52"/>
      <c r="NJZ117" s="52"/>
      <c r="NKA117" s="55"/>
      <c r="NKB117" s="55"/>
      <c r="NKC117" s="55"/>
      <c r="NKD117" s="51"/>
      <c r="NKE117" s="51"/>
      <c r="NKF117" s="51"/>
      <c r="NKG117" s="56"/>
      <c r="NKH117" s="57"/>
      <c r="NKI117" s="57"/>
      <c r="NKJ117" s="58"/>
      <c r="NKK117" s="49"/>
      <c r="NKL117" s="50"/>
      <c r="NKM117" s="49"/>
      <c r="NKN117" s="109"/>
      <c r="NKO117" s="52"/>
      <c r="NKP117" s="52"/>
      <c r="NKQ117" s="55"/>
      <c r="NKR117" s="55"/>
      <c r="NKS117" s="55"/>
      <c r="NKT117" s="51"/>
      <c r="NKU117" s="51"/>
      <c r="NKV117" s="51"/>
      <c r="NKW117" s="56"/>
      <c r="NKX117" s="57"/>
      <c r="NKY117" s="57"/>
      <c r="NKZ117" s="58"/>
      <c r="NLA117" s="49"/>
      <c r="NLB117" s="50"/>
      <c r="NLC117" s="49"/>
      <c r="NLD117" s="109"/>
      <c r="NLE117" s="52"/>
      <c r="NLF117" s="52"/>
      <c r="NLG117" s="55"/>
      <c r="NLH117" s="55"/>
      <c r="NLI117" s="55"/>
      <c r="NLJ117" s="51"/>
      <c r="NLK117" s="51"/>
      <c r="NLL117" s="51"/>
      <c r="NLM117" s="56"/>
      <c r="NLN117" s="57"/>
      <c r="NLO117" s="57"/>
      <c r="NLP117" s="58"/>
      <c r="NLQ117" s="49"/>
      <c r="NLR117" s="50"/>
      <c r="NLS117" s="49"/>
      <c r="NLT117" s="109"/>
      <c r="NLU117" s="52"/>
      <c r="NLV117" s="52"/>
      <c r="NLW117" s="55"/>
      <c r="NLX117" s="55"/>
      <c r="NLY117" s="55"/>
      <c r="NLZ117" s="51"/>
      <c r="NMA117" s="51"/>
      <c r="NMB117" s="51"/>
      <c r="NMC117" s="56"/>
      <c r="NMD117" s="57"/>
      <c r="NME117" s="57"/>
      <c r="NMF117" s="58"/>
      <c r="NMG117" s="49"/>
      <c r="NMH117" s="50"/>
      <c r="NMI117" s="49"/>
      <c r="NMJ117" s="109"/>
      <c r="NMK117" s="52"/>
      <c r="NML117" s="52"/>
      <c r="NMM117" s="55"/>
      <c r="NMN117" s="55"/>
      <c r="NMO117" s="55"/>
      <c r="NMP117" s="51"/>
      <c r="NMQ117" s="51"/>
      <c r="NMR117" s="51"/>
      <c r="NMS117" s="56"/>
      <c r="NMT117" s="57"/>
      <c r="NMU117" s="57"/>
      <c r="NMV117" s="58"/>
      <c r="NMW117" s="49"/>
      <c r="NMX117" s="50"/>
      <c r="NMY117" s="49"/>
      <c r="NMZ117" s="109"/>
      <c r="NNA117" s="52"/>
      <c r="NNB117" s="52"/>
      <c r="NNC117" s="55"/>
      <c r="NND117" s="55"/>
      <c r="NNE117" s="55"/>
      <c r="NNF117" s="51"/>
      <c r="NNG117" s="51"/>
      <c r="NNH117" s="51"/>
      <c r="NNI117" s="56"/>
      <c r="NNJ117" s="57"/>
      <c r="NNK117" s="57"/>
      <c r="NNL117" s="58"/>
      <c r="NNM117" s="49"/>
      <c r="NNN117" s="50"/>
      <c r="NNO117" s="49"/>
      <c r="NNP117" s="109"/>
      <c r="NNQ117" s="52"/>
      <c r="NNR117" s="52"/>
      <c r="NNS117" s="55"/>
      <c r="NNT117" s="55"/>
      <c r="NNU117" s="55"/>
      <c r="NNV117" s="51"/>
      <c r="NNW117" s="51"/>
      <c r="NNX117" s="51"/>
      <c r="NNY117" s="56"/>
      <c r="NNZ117" s="57"/>
      <c r="NOA117" s="57"/>
      <c r="NOB117" s="58"/>
      <c r="NOC117" s="49"/>
      <c r="NOD117" s="50"/>
      <c r="NOE117" s="49"/>
      <c r="NOF117" s="109"/>
      <c r="NOG117" s="52"/>
      <c r="NOH117" s="52"/>
      <c r="NOI117" s="55"/>
      <c r="NOJ117" s="55"/>
      <c r="NOK117" s="55"/>
      <c r="NOL117" s="51"/>
      <c r="NOM117" s="51"/>
      <c r="NON117" s="51"/>
      <c r="NOO117" s="56"/>
      <c r="NOP117" s="57"/>
      <c r="NOQ117" s="57"/>
      <c r="NOR117" s="58"/>
      <c r="NOS117" s="49"/>
      <c r="NOT117" s="50"/>
      <c r="NOU117" s="49"/>
      <c r="NOV117" s="109"/>
      <c r="NOW117" s="52"/>
      <c r="NOX117" s="52"/>
      <c r="NOY117" s="55"/>
      <c r="NOZ117" s="55"/>
      <c r="NPA117" s="55"/>
      <c r="NPB117" s="51"/>
      <c r="NPC117" s="51"/>
      <c r="NPD117" s="51"/>
      <c r="NPE117" s="56"/>
      <c r="NPF117" s="57"/>
      <c r="NPG117" s="57"/>
      <c r="NPH117" s="58"/>
      <c r="NPI117" s="49"/>
      <c r="NPJ117" s="50"/>
      <c r="NPK117" s="49"/>
      <c r="NPL117" s="109"/>
      <c r="NPM117" s="52"/>
      <c r="NPN117" s="52"/>
      <c r="NPO117" s="55"/>
      <c r="NPP117" s="55"/>
      <c r="NPQ117" s="55"/>
      <c r="NPR117" s="51"/>
      <c r="NPS117" s="51"/>
      <c r="NPT117" s="51"/>
      <c r="NPU117" s="56"/>
      <c r="NPV117" s="57"/>
      <c r="NPW117" s="57"/>
      <c r="NPX117" s="58"/>
      <c r="NPY117" s="49"/>
      <c r="NPZ117" s="50"/>
      <c r="NQA117" s="49"/>
      <c r="NQB117" s="109"/>
      <c r="NQC117" s="52"/>
      <c r="NQD117" s="52"/>
      <c r="NQE117" s="55"/>
      <c r="NQF117" s="55"/>
      <c r="NQG117" s="55"/>
      <c r="NQH117" s="51"/>
      <c r="NQI117" s="51"/>
      <c r="NQJ117" s="51"/>
      <c r="NQK117" s="56"/>
      <c r="NQL117" s="57"/>
      <c r="NQM117" s="57"/>
      <c r="NQN117" s="58"/>
      <c r="NQO117" s="49"/>
      <c r="NQP117" s="50"/>
      <c r="NQQ117" s="49"/>
      <c r="NQR117" s="109"/>
      <c r="NQS117" s="52"/>
      <c r="NQT117" s="52"/>
      <c r="NQU117" s="55"/>
      <c r="NQV117" s="55"/>
      <c r="NQW117" s="55"/>
      <c r="NQX117" s="51"/>
      <c r="NQY117" s="51"/>
      <c r="NQZ117" s="51"/>
      <c r="NRA117" s="56"/>
      <c r="NRB117" s="57"/>
      <c r="NRC117" s="57"/>
      <c r="NRD117" s="58"/>
      <c r="NRE117" s="49"/>
      <c r="NRF117" s="50"/>
      <c r="NRG117" s="49"/>
      <c r="NRH117" s="109"/>
      <c r="NRI117" s="52"/>
      <c r="NRJ117" s="52"/>
      <c r="NRK117" s="55"/>
      <c r="NRL117" s="55"/>
      <c r="NRM117" s="55"/>
      <c r="NRN117" s="51"/>
      <c r="NRO117" s="51"/>
      <c r="NRP117" s="51"/>
      <c r="NRQ117" s="56"/>
      <c r="NRR117" s="57"/>
      <c r="NRS117" s="57"/>
      <c r="NRT117" s="58"/>
      <c r="NRU117" s="49"/>
      <c r="NRV117" s="50"/>
      <c r="NRW117" s="49"/>
      <c r="NRX117" s="109"/>
      <c r="NRY117" s="52"/>
      <c r="NRZ117" s="52"/>
      <c r="NSA117" s="55"/>
      <c r="NSB117" s="55"/>
      <c r="NSC117" s="55"/>
      <c r="NSD117" s="51"/>
      <c r="NSE117" s="51"/>
      <c r="NSF117" s="51"/>
      <c r="NSG117" s="56"/>
      <c r="NSH117" s="57"/>
      <c r="NSI117" s="57"/>
      <c r="NSJ117" s="58"/>
      <c r="NSK117" s="49"/>
      <c r="NSL117" s="50"/>
      <c r="NSM117" s="49"/>
      <c r="NSN117" s="109"/>
      <c r="NSO117" s="52"/>
      <c r="NSP117" s="52"/>
      <c r="NSQ117" s="55"/>
      <c r="NSR117" s="55"/>
      <c r="NSS117" s="55"/>
      <c r="NST117" s="51"/>
      <c r="NSU117" s="51"/>
      <c r="NSV117" s="51"/>
      <c r="NSW117" s="56"/>
      <c r="NSX117" s="57"/>
      <c r="NSY117" s="57"/>
      <c r="NSZ117" s="58"/>
      <c r="NTA117" s="49"/>
      <c r="NTB117" s="50"/>
      <c r="NTC117" s="49"/>
      <c r="NTD117" s="109"/>
      <c r="NTE117" s="52"/>
      <c r="NTF117" s="52"/>
      <c r="NTG117" s="55"/>
      <c r="NTH117" s="55"/>
      <c r="NTI117" s="55"/>
      <c r="NTJ117" s="51"/>
      <c r="NTK117" s="51"/>
      <c r="NTL117" s="51"/>
      <c r="NTM117" s="56"/>
      <c r="NTN117" s="57"/>
      <c r="NTO117" s="57"/>
      <c r="NTP117" s="58"/>
      <c r="NTQ117" s="49"/>
      <c r="NTR117" s="50"/>
      <c r="NTS117" s="49"/>
      <c r="NTT117" s="109"/>
      <c r="NTU117" s="52"/>
      <c r="NTV117" s="52"/>
      <c r="NTW117" s="55"/>
      <c r="NTX117" s="55"/>
      <c r="NTY117" s="55"/>
      <c r="NTZ117" s="51"/>
      <c r="NUA117" s="51"/>
      <c r="NUB117" s="51"/>
      <c r="NUC117" s="56"/>
      <c r="NUD117" s="57"/>
      <c r="NUE117" s="57"/>
      <c r="NUF117" s="58"/>
      <c r="NUG117" s="49"/>
      <c r="NUH117" s="50"/>
      <c r="NUI117" s="49"/>
      <c r="NUJ117" s="109"/>
      <c r="NUK117" s="52"/>
      <c r="NUL117" s="52"/>
      <c r="NUM117" s="55"/>
      <c r="NUN117" s="55"/>
      <c r="NUO117" s="55"/>
      <c r="NUP117" s="51"/>
      <c r="NUQ117" s="51"/>
      <c r="NUR117" s="51"/>
      <c r="NUS117" s="56"/>
      <c r="NUT117" s="57"/>
      <c r="NUU117" s="57"/>
      <c r="NUV117" s="58"/>
      <c r="NUW117" s="49"/>
      <c r="NUX117" s="50"/>
      <c r="NUY117" s="49"/>
      <c r="NUZ117" s="109"/>
      <c r="NVA117" s="52"/>
      <c r="NVB117" s="52"/>
      <c r="NVC117" s="55"/>
      <c r="NVD117" s="55"/>
      <c r="NVE117" s="55"/>
      <c r="NVF117" s="51"/>
      <c r="NVG117" s="51"/>
      <c r="NVH117" s="51"/>
      <c r="NVI117" s="56"/>
      <c r="NVJ117" s="57"/>
      <c r="NVK117" s="57"/>
      <c r="NVL117" s="58"/>
      <c r="NVM117" s="49"/>
      <c r="NVN117" s="50"/>
      <c r="NVO117" s="49"/>
      <c r="NVP117" s="109"/>
      <c r="NVQ117" s="52"/>
      <c r="NVR117" s="52"/>
      <c r="NVS117" s="55"/>
      <c r="NVT117" s="55"/>
      <c r="NVU117" s="55"/>
      <c r="NVV117" s="51"/>
      <c r="NVW117" s="51"/>
      <c r="NVX117" s="51"/>
      <c r="NVY117" s="56"/>
      <c r="NVZ117" s="57"/>
      <c r="NWA117" s="57"/>
      <c r="NWB117" s="58"/>
      <c r="NWC117" s="49"/>
      <c r="NWD117" s="50"/>
      <c r="NWE117" s="49"/>
      <c r="NWF117" s="109"/>
      <c r="NWG117" s="52"/>
      <c r="NWH117" s="52"/>
      <c r="NWI117" s="55"/>
      <c r="NWJ117" s="55"/>
      <c r="NWK117" s="55"/>
      <c r="NWL117" s="51"/>
      <c r="NWM117" s="51"/>
      <c r="NWN117" s="51"/>
      <c r="NWO117" s="56"/>
      <c r="NWP117" s="57"/>
      <c r="NWQ117" s="57"/>
      <c r="NWR117" s="58"/>
      <c r="NWS117" s="49"/>
      <c r="NWT117" s="50"/>
      <c r="NWU117" s="49"/>
      <c r="NWV117" s="109"/>
      <c r="NWW117" s="52"/>
      <c r="NWX117" s="52"/>
      <c r="NWY117" s="55"/>
      <c r="NWZ117" s="55"/>
      <c r="NXA117" s="55"/>
      <c r="NXB117" s="51"/>
      <c r="NXC117" s="51"/>
      <c r="NXD117" s="51"/>
      <c r="NXE117" s="56"/>
      <c r="NXF117" s="57"/>
      <c r="NXG117" s="57"/>
      <c r="NXH117" s="58"/>
      <c r="NXI117" s="49"/>
      <c r="NXJ117" s="50"/>
      <c r="NXK117" s="49"/>
      <c r="NXL117" s="109"/>
      <c r="NXM117" s="52"/>
      <c r="NXN117" s="52"/>
      <c r="NXO117" s="55"/>
      <c r="NXP117" s="55"/>
      <c r="NXQ117" s="55"/>
      <c r="NXR117" s="51"/>
      <c r="NXS117" s="51"/>
      <c r="NXT117" s="51"/>
      <c r="NXU117" s="56"/>
      <c r="NXV117" s="57"/>
      <c r="NXW117" s="57"/>
      <c r="NXX117" s="58"/>
      <c r="NXY117" s="49"/>
      <c r="NXZ117" s="50"/>
      <c r="NYA117" s="49"/>
      <c r="NYB117" s="109"/>
      <c r="NYC117" s="52"/>
      <c r="NYD117" s="52"/>
      <c r="NYE117" s="55"/>
      <c r="NYF117" s="55"/>
      <c r="NYG117" s="55"/>
      <c r="NYH117" s="51"/>
      <c r="NYI117" s="51"/>
      <c r="NYJ117" s="51"/>
      <c r="NYK117" s="56"/>
      <c r="NYL117" s="57"/>
      <c r="NYM117" s="57"/>
      <c r="NYN117" s="58"/>
      <c r="NYO117" s="49"/>
      <c r="NYP117" s="50"/>
      <c r="NYQ117" s="49"/>
      <c r="NYR117" s="109"/>
      <c r="NYS117" s="52"/>
      <c r="NYT117" s="52"/>
      <c r="NYU117" s="55"/>
      <c r="NYV117" s="55"/>
      <c r="NYW117" s="55"/>
      <c r="NYX117" s="51"/>
      <c r="NYY117" s="51"/>
      <c r="NYZ117" s="51"/>
      <c r="NZA117" s="56"/>
      <c r="NZB117" s="57"/>
      <c r="NZC117" s="57"/>
      <c r="NZD117" s="58"/>
      <c r="NZE117" s="49"/>
      <c r="NZF117" s="50"/>
      <c r="NZG117" s="49"/>
      <c r="NZH117" s="109"/>
      <c r="NZI117" s="52"/>
      <c r="NZJ117" s="52"/>
      <c r="NZK117" s="55"/>
      <c r="NZL117" s="55"/>
      <c r="NZM117" s="55"/>
      <c r="NZN117" s="51"/>
      <c r="NZO117" s="51"/>
      <c r="NZP117" s="51"/>
      <c r="NZQ117" s="56"/>
      <c r="NZR117" s="57"/>
      <c r="NZS117" s="57"/>
      <c r="NZT117" s="58"/>
      <c r="NZU117" s="49"/>
      <c r="NZV117" s="50"/>
      <c r="NZW117" s="49"/>
      <c r="NZX117" s="109"/>
      <c r="NZY117" s="52"/>
      <c r="NZZ117" s="52"/>
      <c r="OAA117" s="55"/>
      <c r="OAB117" s="55"/>
      <c r="OAC117" s="55"/>
      <c r="OAD117" s="51"/>
      <c r="OAE117" s="51"/>
      <c r="OAF117" s="51"/>
      <c r="OAG117" s="56"/>
      <c r="OAH117" s="57"/>
      <c r="OAI117" s="57"/>
      <c r="OAJ117" s="58"/>
      <c r="OAK117" s="49"/>
      <c r="OAL117" s="50"/>
      <c r="OAM117" s="49"/>
      <c r="OAN117" s="109"/>
      <c r="OAO117" s="52"/>
      <c r="OAP117" s="52"/>
      <c r="OAQ117" s="55"/>
      <c r="OAR117" s="55"/>
      <c r="OAS117" s="55"/>
      <c r="OAT117" s="51"/>
      <c r="OAU117" s="51"/>
      <c r="OAV117" s="51"/>
      <c r="OAW117" s="56"/>
      <c r="OAX117" s="57"/>
      <c r="OAY117" s="57"/>
      <c r="OAZ117" s="58"/>
      <c r="OBA117" s="49"/>
      <c r="OBB117" s="50"/>
      <c r="OBC117" s="49"/>
      <c r="OBD117" s="109"/>
      <c r="OBE117" s="52"/>
      <c r="OBF117" s="52"/>
      <c r="OBG117" s="55"/>
      <c r="OBH117" s="55"/>
      <c r="OBI117" s="55"/>
      <c r="OBJ117" s="51"/>
      <c r="OBK117" s="51"/>
      <c r="OBL117" s="51"/>
      <c r="OBM117" s="56"/>
      <c r="OBN117" s="57"/>
      <c r="OBO117" s="57"/>
      <c r="OBP117" s="58"/>
      <c r="OBQ117" s="49"/>
      <c r="OBR117" s="50"/>
      <c r="OBS117" s="49"/>
      <c r="OBT117" s="109"/>
      <c r="OBU117" s="52"/>
      <c r="OBV117" s="52"/>
      <c r="OBW117" s="55"/>
      <c r="OBX117" s="55"/>
      <c r="OBY117" s="55"/>
      <c r="OBZ117" s="51"/>
      <c r="OCA117" s="51"/>
      <c r="OCB117" s="51"/>
      <c r="OCC117" s="56"/>
      <c r="OCD117" s="57"/>
      <c r="OCE117" s="57"/>
      <c r="OCF117" s="58"/>
      <c r="OCG117" s="49"/>
      <c r="OCH117" s="50"/>
      <c r="OCI117" s="49"/>
      <c r="OCJ117" s="109"/>
      <c r="OCK117" s="52"/>
      <c r="OCL117" s="52"/>
      <c r="OCM117" s="55"/>
      <c r="OCN117" s="55"/>
      <c r="OCO117" s="55"/>
      <c r="OCP117" s="51"/>
      <c r="OCQ117" s="51"/>
      <c r="OCR117" s="51"/>
      <c r="OCS117" s="56"/>
      <c r="OCT117" s="57"/>
      <c r="OCU117" s="57"/>
      <c r="OCV117" s="58"/>
      <c r="OCW117" s="49"/>
      <c r="OCX117" s="50"/>
      <c r="OCY117" s="49"/>
      <c r="OCZ117" s="109"/>
      <c r="ODA117" s="52"/>
      <c r="ODB117" s="52"/>
      <c r="ODC117" s="55"/>
      <c r="ODD117" s="55"/>
      <c r="ODE117" s="55"/>
      <c r="ODF117" s="51"/>
      <c r="ODG117" s="51"/>
      <c r="ODH117" s="51"/>
      <c r="ODI117" s="56"/>
      <c r="ODJ117" s="57"/>
      <c r="ODK117" s="57"/>
      <c r="ODL117" s="58"/>
      <c r="ODM117" s="49"/>
      <c r="ODN117" s="50"/>
      <c r="ODO117" s="49"/>
      <c r="ODP117" s="109"/>
      <c r="ODQ117" s="52"/>
      <c r="ODR117" s="52"/>
      <c r="ODS117" s="55"/>
      <c r="ODT117" s="55"/>
      <c r="ODU117" s="55"/>
      <c r="ODV117" s="51"/>
      <c r="ODW117" s="51"/>
      <c r="ODX117" s="51"/>
      <c r="ODY117" s="56"/>
      <c r="ODZ117" s="57"/>
      <c r="OEA117" s="57"/>
      <c r="OEB117" s="58"/>
      <c r="OEC117" s="49"/>
      <c r="OED117" s="50"/>
      <c r="OEE117" s="49"/>
      <c r="OEF117" s="109"/>
      <c r="OEG117" s="52"/>
      <c r="OEH117" s="52"/>
      <c r="OEI117" s="55"/>
      <c r="OEJ117" s="55"/>
      <c r="OEK117" s="55"/>
      <c r="OEL117" s="51"/>
      <c r="OEM117" s="51"/>
      <c r="OEN117" s="51"/>
      <c r="OEO117" s="56"/>
      <c r="OEP117" s="57"/>
      <c r="OEQ117" s="57"/>
      <c r="OER117" s="58"/>
      <c r="OES117" s="49"/>
      <c r="OET117" s="50"/>
      <c r="OEU117" s="49"/>
      <c r="OEV117" s="109"/>
      <c r="OEW117" s="52"/>
      <c r="OEX117" s="52"/>
      <c r="OEY117" s="55"/>
      <c r="OEZ117" s="55"/>
      <c r="OFA117" s="55"/>
      <c r="OFB117" s="51"/>
      <c r="OFC117" s="51"/>
      <c r="OFD117" s="51"/>
      <c r="OFE117" s="56"/>
      <c r="OFF117" s="57"/>
      <c r="OFG117" s="57"/>
      <c r="OFH117" s="58"/>
      <c r="OFI117" s="49"/>
      <c r="OFJ117" s="50"/>
      <c r="OFK117" s="49"/>
      <c r="OFL117" s="109"/>
      <c r="OFM117" s="52"/>
      <c r="OFN117" s="52"/>
      <c r="OFO117" s="55"/>
      <c r="OFP117" s="55"/>
      <c r="OFQ117" s="55"/>
      <c r="OFR117" s="51"/>
      <c r="OFS117" s="51"/>
      <c r="OFT117" s="51"/>
      <c r="OFU117" s="56"/>
      <c r="OFV117" s="57"/>
      <c r="OFW117" s="57"/>
      <c r="OFX117" s="58"/>
      <c r="OFY117" s="49"/>
      <c r="OFZ117" s="50"/>
      <c r="OGA117" s="49"/>
      <c r="OGB117" s="109"/>
      <c r="OGC117" s="52"/>
      <c r="OGD117" s="52"/>
      <c r="OGE117" s="55"/>
      <c r="OGF117" s="55"/>
      <c r="OGG117" s="55"/>
      <c r="OGH117" s="51"/>
      <c r="OGI117" s="51"/>
      <c r="OGJ117" s="51"/>
      <c r="OGK117" s="56"/>
      <c r="OGL117" s="57"/>
      <c r="OGM117" s="57"/>
      <c r="OGN117" s="58"/>
      <c r="OGO117" s="49"/>
      <c r="OGP117" s="50"/>
      <c r="OGQ117" s="49"/>
      <c r="OGR117" s="109"/>
      <c r="OGS117" s="52"/>
      <c r="OGT117" s="52"/>
      <c r="OGU117" s="55"/>
      <c r="OGV117" s="55"/>
      <c r="OGW117" s="55"/>
      <c r="OGX117" s="51"/>
      <c r="OGY117" s="51"/>
      <c r="OGZ117" s="51"/>
      <c r="OHA117" s="56"/>
      <c r="OHB117" s="57"/>
      <c r="OHC117" s="57"/>
      <c r="OHD117" s="58"/>
      <c r="OHE117" s="49"/>
      <c r="OHF117" s="50"/>
      <c r="OHG117" s="49"/>
      <c r="OHH117" s="109"/>
      <c r="OHI117" s="52"/>
      <c r="OHJ117" s="52"/>
      <c r="OHK117" s="55"/>
      <c r="OHL117" s="55"/>
      <c r="OHM117" s="55"/>
      <c r="OHN117" s="51"/>
      <c r="OHO117" s="51"/>
      <c r="OHP117" s="51"/>
      <c r="OHQ117" s="56"/>
      <c r="OHR117" s="57"/>
      <c r="OHS117" s="57"/>
      <c r="OHT117" s="58"/>
      <c r="OHU117" s="49"/>
      <c r="OHV117" s="50"/>
      <c r="OHW117" s="49"/>
      <c r="OHX117" s="109"/>
      <c r="OHY117" s="52"/>
      <c r="OHZ117" s="52"/>
      <c r="OIA117" s="55"/>
      <c r="OIB117" s="55"/>
      <c r="OIC117" s="55"/>
      <c r="OID117" s="51"/>
      <c r="OIE117" s="51"/>
      <c r="OIF117" s="51"/>
      <c r="OIG117" s="56"/>
      <c r="OIH117" s="57"/>
      <c r="OII117" s="57"/>
      <c r="OIJ117" s="58"/>
      <c r="OIK117" s="49"/>
      <c r="OIL117" s="50"/>
      <c r="OIM117" s="49"/>
      <c r="OIN117" s="109"/>
      <c r="OIO117" s="52"/>
      <c r="OIP117" s="52"/>
      <c r="OIQ117" s="55"/>
      <c r="OIR117" s="55"/>
      <c r="OIS117" s="55"/>
      <c r="OIT117" s="51"/>
      <c r="OIU117" s="51"/>
      <c r="OIV117" s="51"/>
      <c r="OIW117" s="56"/>
      <c r="OIX117" s="57"/>
      <c r="OIY117" s="57"/>
      <c r="OIZ117" s="58"/>
      <c r="OJA117" s="49"/>
      <c r="OJB117" s="50"/>
      <c r="OJC117" s="49"/>
      <c r="OJD117" s="109"/>
      <c r="OJE117" s="52"/>
      <c r="OJF117" s="52"/>
      <c r="OJG117" s="55"/>
      <c r="OJH117" s="55"/>
      <c r="OJI117" s="55"/>
      <c r="OJJ117" s="51"/>
      <c r="OJK117" s="51"/>
      <c r="OJL117" s="51"/>
      <c r="OJM117" s="56"/>
      <c r="OJN117" s="57"/>
      <c r="OJO117" s="57"/>
      <c r="OJP117" s="58"/>
      <c r="OJQ117" s="49"/>
      <c r="OJR117" s="50"/>
      <c r="OJS117" s="49"/>
      <c r="OJT117" s="109"/>
      <c r="OJU117" s="52"/>
      <c r="OJV117" s="52"/>
      <c r="OJW117" s="55"/>
      <c r="OJX117" s="55"/>
      <c r="OJY117" s="55"/>
      <c r="OJZ117" s="51"/>
      <c r="OKA117" s="51"/>
      <c r="OKB117" s="51"/>
      <c r="OKC117" s="56"/>
      <c r="OKD117" s="57"/>
      <c r="OKE117" s="57"/>
      <c r="OKF117" s="58"/>
      <c r="OKG117" s="49"/>
      <c r="OKH117" s="50"/>
      <c r="OKI117" s="49"/>
      <c r="OKJ117" s="109"/>
      <c r="OKK117" s="52"/>
      <c r="OKL117" s="52"/>
      <c r="OKM117" s="55"/>
      <c r="OKN117" s="55"/>
      <c r="OKO117" s="55"/>
      <c r="OKP117" s="51"/>
      <c r="OKQ117" s="51"/>
      <c r="OKR117" s="51"/>
      <c r="OKS117" s="56"/>
      <c r="OKT117" s="57"/>
      <c r="OKU117" s="57"/>
      <c r="OKV117" s="58"/>
      <c r="OKW117" s="49"/>
      <c r="OKX117" s="50"/>
      <c r="OKY117" s="49"/>
      <c r="OKZ117" s="109"/>
      <c r="OLA117" s="52"/>
      <c r="OLB117" s="52"/>
      <c r="OLC117" s="55"/>
      <c r="OLD117" s="55"/>
      <c r="OLE117" s="55"/>
      <c r="OLF117" s="51"/>
      <c r="OLG117" s="51"/>
      <c r="OLH117" s="51"/>
      <c r="OLI117" s="56"/>
      <c r="OLJ117" s="57"/>
      <c r="OLK117" s="57"/>
      <c r="OLL117" s="58"/>
      <c r="OLM117" s="49"/>
      <c r="OLN117" s="50"/>
      <c r="OLO117" s="49"/>
      <c r="OLP117" s="109"/>
      <c r="OLQ117" s="52"/>
      <c r="OLR117" s="52"/>
      <c r="OLS117" s="55"/>
      <c r="OLT117" s="55"/>
      <c r="OLU117" s="55"/>
      <c r="OLV117" s="51"/>
      <c r="OLW117" s="51"/>
      <c r="OLX117" s="51"/>
      <c r="OLY117" s="56"/>
      <c r="OLZ117" s="57"/>
      <c r="OMA117" s="57"/>
      <c r="OMB117" s="58"/>
      <c r="OMC117" s="49"/>
      <c r="OMD117" s="50"/>
      <c r="OME117" s="49"/>
      <c r="OMF117" s="109"/>
      <c r="OMG117" s="52"/>
      <c r="OMH117" s="52"/>
      <c r="OMI117" s="55"/>
      <c r="OMJ117" s="55"/>
      <c r="OMK117" s="55"/>
      <c r="OML117" s="51"/>
      <c r="OMM117" s="51"/>
      <c r="OMN117" s="51"/>
      <c r="OMO117" s="56"/>
      <c r="OMP117" s="57"/>
      <c r="OMQ117" s="57"/>
      <c r="OMR117" s="58"/>
      <c r="OMS117" s="49"/>
      <c r="OMT117" s="50"/>
      <c r="OMU117" s="49"/>
      <c r="OMV117" s="109"/>
      <c r="OMW117" s="52"/>
      <c r="OMX117" s="52"/>
      <c r="OMY117" s="55"/>
      <c r="OMZ117" s="55"/>
      <c r="ONA117" s="55"/>
      <c r="ONB117" s="51"/>
      <c r="ONC117" s="51"/>
      <c r="OND117" s="51"/>
      <c r="ONE117" s="56"/>
      <c r="ONF117" s="57"/>
      <c r="ONG117" s="57"/>
      <c r="ONH117" s="58"/>
      <c r="ONI117" s="49"/>
      <c r="ONJ117" s="50"/>
      <c r="ONK117" s="49"/>
      <c r="ONL117" s="109"/>
      <c r="ONM117" s="52"/>
      <c r="ONN117" s="52"/>
      <c r="ONO117" s="55"/>
      <c r="ONP117" s="55"/>
      <c r="ONQ117" s="55"/>
      <c r="ONR117" s="51"/>
      <c r="ONS117" s="51"/>
      <c r="ONT117" s="51"/>
      <c r="ONU117" s="56"/>
      <c r="ONV117" s="57"/>
      <c r="ONW117" s="57"/>
      <c r="ONX117" s="58"/>
      <c r="ONY117" s="49"/>
      <c r="ONZ117" s="50"/>
      <c r="OOA117" s="49"/>
      <c r="OOB117" s="109"/>
      <c r="OOC117" s="52"/>
      <c r="OOD117" s="52"/>
      <c r="OOE117" s="55"/>
      <c r="OOF117" s="55"/>
      <c r="OOG117" s="55"/>
      <c r="OOH117" s="51"/>
      <c r="OOI117" s="51"/>
      <c r="OOJ117" s="51"/>
      <c r="OOK117" s="56"/>
      <c r="OOL117" s="57"/>
      <c r="OOM117" s="57"/>
      <c r="OON117" s="58"/>
      <c r="OOO117" s="49"/>
      <c r="OOP117" s="50"/>
      <c r="OOQ117" s="49"/>
      <c r="OOR117" s="109"/>
      <c r="OOS117" s="52"/>
      <c r="OOT117" s="52"/>
      <c r="OOU117" s="55"/>
      <c r="OOV117" s="55"/>
      <c r="OOW117" s="55"/>
      <c r="OOX117" s="51"/>
      <c r="OOY117" s="51"/>
      <c r="OOZ117" s="51"/>
      <c r="OPA117" s="56"/>
      <c r="OPB117" s="57"/>
      <c r="OPC117" s="57"/>
      <c r="OPD117" s="58"/>
      <c r="OPE117" s="49"/>
      <c r="OPF117" s="50"/>
      <c r="OPG117" s="49"/>
      <c r="OPH117" s="109"/>
      <c r="OPI117" s="52"/>
      <c r="OPJ117" s="52"/>
      <c r="OPK117" s="55"/>
      <c r="OPL117" s="55"/>
      <c r="OPM117" s="55"/>
      <c r="OPN117" s="51"/>
      <c r="OPO117" s="51"/>
      <c r="OPP117" s="51"/>
      <c r="OPQ117" s="56"/>
      <c r="OPR117" s="57"/>
      <c r="OPS117" s="57"/>
      <c r="OPT117" s="58"/>
      <c r="OPU117" s="49"/>
      <c r="OPV117" s="50"/>
      <c r="OPW117" s="49"/>
      <c r="OPX117" s="109"/>
      <c r="OPY117" s="52"/>
      <c r="OPZ117" s="52"/>
      <c r="OQA117" s="55"/>
      <c r="OQB117" s="55"/>
      <c r="OQC117" s="55"/>
      <c r="OQD117" s="51"/>
      <c r="OQE117" s="51"/>
      <c r="OQF117" s="51"/>
      <c r="OQG117" s="56"/>
      <c r="OQH117" s="57"/>
      <c r="OQI117" s="57"/>
      <c r="OQJ117" s="58"/>
      <c r="OQK117" s="49"/>
      <c r="OQL117" s="50"/>
      <c r="OQM117" s="49"/>
      <c r="OQN117" s="109"/>
      <c r="OQO117" s="52"/>
      <c r="OQP117" s="52"/>
      <c r="OQQ117" s="55"/>
      <c r="OQR117" s="55"/>
      <c r="OQS117" s="55"/>
      <c r="OQT117" s="51"/>
      <c r="OQU117" s="51"/>
      <c r="OQV117" s="51"/>
      <c r="OQW117" s="56"/>
      <c r="OQX117" s="57"/>
      <c r="OQY117" s="57"/>
      <c r="OQZ117" s="58"/>
      <c r="ORA117" s="49"/>
      <c r="ORB117" s="50"/>
      <c r="ORC117" s="49"/>
      <c r="ORD117" s="109"/>
      <c r="ORE117" s="52"/>
      <c r="ORF117" s="52"/>
      <c r="ORG117" s="55"/>
      <c r="ORH117" s="55"/>
      <c r="ORI117" s="55"/>
      <c r="ORJ117" s="51"/>
      <c r="ORK117" s="51"/>
      <c r="ORL117" s="51"/>
      <c r="ORM117" s="56"/>
      <c r="ORN117" s="57"/>
      <c r="ORO117" s="57"/>
      <c r="ORP117" s="58"/>
      <c r="ORQ117" s="49"/>
      <c r="ORR117" s="50"/>
      <c r="ORS117" s="49"/>
      <c r="ORT117" s="109"/>
      <c r="ORU117" s="52"/>
      <c r="ORV117" s="52"/>
      <c r="ORW117" s="55"/>
      <c r="ORX117" s="55"/>
      <c r="ORY117" s="55"/>
      <c r="ORZ117" s="51"/>
      <c r="OSA117" s="51"/>
      <c r="OSB117" s="51"/>
      <c r="OSC117" s="56"/>
      <c r="OSD117" s="57"/>
      <c r="OSE117" s="57"/>
      <c r="OSF117" s="58"/>
      <c r="OSG117" s="49"/>
      <c r="OSH117" s="50"/>
      <c r="OSI117" s="49"/>
      <c r="OSJ117" s="109"/>
      <c r="OSK117" s="52"/>
      <c r="OSL117" s="52"/>
      <c r="OSM117" s="55"/>
      <c r="OSN117" s="55"/>
      <c r="OSO117" s="55"/>
      <c r="OSP117" s="51"/>
      <c r="OSQ117" s="51"/>
      <c r="OSR117" s="51"/>
      <c r="OSS117" s="56"/>
      <c r="OST117" s="57"/>
      <c r="OSU117" s="57"/>
      <c r="OSV117" s="58"/>
      <c r="OSW117" s="49"/>
      <c r="OSX117" s="50"/>
      <c r="OSY117" s="49"/>
      <c r="OSZ117" s="109"/>
      <c r="OTA117" s="52"/>
      <c r="OTB117" s="52"/>
      <c r="OTC117" s="55"/>
      <c r="OTD117" s="55"/>
      <c r="OTE117" s="55"/>
      <c r="OTF117" s="51"/>
      <c r="OTG117" s="51"/>
      <c r="OTH117" s="51"/>
      <c r="OTI117" s="56"/>
      <c r="OTJ117" s="57"/>
      <c r="OTK117" s="57"/>
      <c r="OTL117" s="58"/>
      <c r="OTM117" s="49"/>
      <c r="OTN117" s="50"/>
      <c r="OTO117" s="49"/>
      <c r="OTP117" s="109"/>
      <c r="OTQ117" s="52"/>
      <c r="OTR117" s="52"/>
      <c r="OTS117" s="55"/>
      <c r="OTT117" s="55"/>
      <c r="OTU117" s="55"/>
      <c r="OTV117" s="51"/>
      <c r="OTW117" s="51"/>
      <c r="OTX117" s="51"/>
      <c r="OTY117" s="56"/>
      <c r="OTZ117" s="57"/>
      <c r="OUA117" s="57"/>
      <c r="OUB117" s="58"/>
      <c r="OUC117" s="49"/>
      <c r="OUD117" s="50"/>
      <c r="OUE117" s="49"/>
      <c r="OUF117" s="109"/>
      <c r="OUG117" s="52"/>
      <c r="OUH117" s="52"/>
      <c r="OUI117" s="55"/>
      <c r="OUJ117" s="55"/>
      <c r="OUK117" s="55"/>
      <c r="OUL117" s="51"/>
      <c r="OUM117" s="51"/>
      <c r="OUN117" s="51"/>
      <c r="OUO117" s="56"/>
      <c r="OUP117" s="57"/>
      <c r="OUQ117" s="57"/>
      <c r="OUR117" s="58"/>
      <c r="OUS117" s="49"/>
      <c r="OUT117" s="50"/>
      <c r="OUU117" s="49"/>
      <c r="OUV117" s="109"/>
      <c r="OUW117" s="52"/>
      <c r="OUX117" s="52"/>
      <c r="OUY117" s="55"/>
      <c r="OUZ117" s="55"/>
      <c r="OVA117" s="55"/>
      <c r="OVB117" s="51"/>
      <c r="OVC117" s="51"/>
      <c r="OVD117" s="51"/>
      <c r="OVE117" s="56"/>
      <c r="OVF117" s="57"/>
      <c r="OVG117" s="57"/>
      <c r="OVH117" s="58"/>
      <c r="OVI117" s="49"/>
      <c r="OVJ117" s="50"/>
      <c r="OVK117" s="49"/>
      <c r="OVL117" s="109"/>
      <c r="OVM117" s="52"/>
      <c r="OVN117" s="52"/>
      <c r="OVO117" s="55"/>
      <c r="OVP117" s="55"/>
      <c r="OVQ117" s="55"/>
      <c r="OVR117" s="51"/>
      <c r="OVS117" s="51"/>
      <c r="OVT117" s="51"/>
      <c r="OVU117" s="56"/>
      <c r="OVV117" s="57"/>
      <c r="OVW117" s="57"/>
      <c r="OVX117" s="58"/>
      <c r="OVY117" s="49"/>
      <c r="OVZ117" s="50"/>
      <c r="OWA117" s="49"/>
      <c r="OWB117" s="109"/>
      <c r="OWC117" s="52"/>
      <c r="OWD117" s="52"/>
      <c r="OWE117" s="55"/>
      <c r="OWF117" s="55"/>
      <c r="OWG117" s="55"/>
      <c r="OWH117" s="51"/>
      <c r="OWI117" s="51"/>
      <c r="OWJ117" s="51"/>
      <c r="OWK117" s="56"/>
      <c r="OWL117" s="57"/>
      <c r="OWM117" s="57"/>
      <c r="OWN117" s="58"/>
      <c r="OWO117" s="49"/>
      <c r="OWP117" s="50"/>
      <c r="OWQ117" s="49"/>
      <c r="OWR117" s="109"/>
      <c r="OWS117" s="52"/>
      <c r="OWT117" s="52"/>
      <c r="OWU117" s="55"/>
      <c r="OWV117" s="55"/>
      <c r="OWW117" s="55"/>
      <c r="OWX117" s="51"/>
      <c r="OWY117" s="51"/>
      <c r="OWZ117" s="51"/>
      <c r="OXA117" s="56"/>
      <c r="OXB117" s="57"/>
      <c r="OXC117" s="57"/>
      <c r="OXD117" s="58"/>
      <c r="OXE117" s="49"/>
      <c r="OXF117" s="50"/>
      <c r="OXG117" s="49"/>
      <c r="OXH117" s="109"/>
      <c r="OXI117" s="52"/>
      <c r="OXJ117" s="52"/>
      <c r="OXK117" s="55"/>
      <c r="OXL117" s="55"/>
      <c r="OXM117" s="55"/>
      <c r="OXN117" s="51"/>
      <c r="OXO117" s="51"/>
      <c r="OXP117" s="51"/>
      <c r="OXQ117" s="56"/>
      <c r="OXR117" s="57"/>
      <c r="OXS117" s="57"/>
      <c r="OXT117" s="58"/>
      <c r="OXU117" s="49"/>
      <c r="OXV117" s="50"/>
      <c r="OXW117" s="49"/>
      <c r="OXX117" s="109"/>
      <c r="OXY117" s="52"/>
      <c r="OXZ117" s="52"/>
      <c r="OYA117" s="55"/>
      <c r="OYB117" s="55"/>
      <c r="OYC117" s="55"/>
      <c r="OYD117" s="51"/>
      <c r="OYE117" s="51"/>
      <c r="OYF117" s="51"/>
      <c r="OYG117" s="56"/>
      <c r="OYH117" s="57"/>
      <c r="OYI117" s="57"/>
      <c r="OYJ117" s="58"/>
      <c r="OYK117" s="49"/>
      <c r="OYL117" s="50"/>
      <c r="OYM117" s="49"/>
      <c r="OYN117" s="109"/>
      <c r="OYO117" s="52"/>
      <c r="OYP117" s="52"/>
      <c r="OYQ117" s="55"/>
      <c r="OYR117" s="55"/>
      <c r="OYS117" s="55"/>
      <c r="OYT117" s="51"/>
      <c r="OYU117" s="51"/>
      <c r="OYV117" s="51"/>
      <c r="OYW117" s="56"/>
      <c r="OYX117" s="57"/>
      <c r="OYY117" s="57"/>
      <c r="OYZ117" s="58"/>
      <c r="OZA117" s="49"/>
      <c r="OZB117" s="50"/>
      <c r="OZC117" s="49"/>
      <c r="OZD117" s="109"/>
      <c r="OZE117" s="52"/>
      <c r="OZF117" s="52"/>
      <c r="OZG117" s="55"/>
      <c r="OZH117" s="55"/>
      <c r="OZI117" s="55"/>
      <c r="OZJ117" s="51"/>
      <c r="OZK117" s="51"/>
      <c r="OZL117" s="51"/>
      <c r="OZM117" s="56"/>
      <c r="OZN117" s="57"/>
      <c r="OZO117" s="57"/>
      <c r="OZP117" s="58"/>
      <c r="OZQ117" s="49"/>
      <c r="OZR117" s="50"/>
      <c r="OZS117" s="49"/>
      <c r="OZT117" s="109"/>
      <c r="OZU117" s="52"/>
      <c r="OZV117" s="52"/>
      <c r="OZW117" s="55"/>
      <c r="OZX117" s="55"/>
      <c r="OZY117" s="55"/>
      <c r="OZZ117" s="51"/>
      <c r="PAA117" s="51"/>
      <c r="PAB117" s="51"/>
      <c r="PAC117" s="56"/>
      <c r="PAD117" s="57"/>
      <c r="PAE117" s="57"/>
      <c r="PAF117" s="58"/>
      <c r="PAG117" s="49"/>
      <c r="PAH117" s="50"/>
      <c r="PAI117" s="49"/>
      <c r="PAJ117" s="109"/>
      <c r="PAK117" s="52"/>
      <c r="PAL117" s="52"/>
      <c r="PAM117" s="55"/>
      <c r="PAN117" s="55"/>
      <c r="PAO117" s="55"/>
      <c r="PAP117" s="51"/>
      <c r="PAQ117" s="51"/>
      <c r="PAR117" s="51"/>
      <c r="PAS117" s="56"/>
      <c r="PAT117" s="57"/>
      <c r="PAU117" s="57"/>
      <c r="PAV117" s="58"/>
      <c r="PAW117" s="49"/>
      <c r="PAX117" s="50"/>
      <c r="PAY117" s="49"/>
      <c r="PAZ117" s="109"/>
      <c r="PBA117" s="52"/>
      <c r="PBB117" s="52"/>
      <c r="PBC117" s="55"/>
      <c r="PBD117" s="55"/>
      <c r="PBE117" s="55"/>
      <c r="PBF117" s="51"/>
      <c r="PBG117" s="51"/>
      <c r="PBH117" s="51"/>
      <c r="PBI117" s="56"/>
      <c r="PBJ117" s="57"/>
      <c r="PBK117" s="57"/>
      <c r="PBL117" s="58"/>
      <c r="PBM117" s="49"/>
      <c r="PBN117" s="50"/>
      <c r="PBO117" s="49"/>
      <c r="PBP117" s="109"/>
      <c r="PBQ117" s="52"/>
      <c r="PBR117" s="52"/>
      <c r="PBS117" s="55"/>
      <c r="PBT117" s="55"/>
      <c r="PBU117" s="55"/>
      <c r="PBV117" s="51"/>
      <c r="PBW117" s="51"/>
      <c r="PBX117" s="51"/>
      <c r="PBY117" s="56"/>
      <c r="PBZ117" s="57"/>
      <c r="PCA117" s="57"/>
      <c r="PCB117" s="58"/>
      <c r="PCC117" s="49"/>
      <c r="PCD117" s="50"/>
      <c r="PCE117" s="49"/>
      <c r="PCF117" s="109"/>
      <c r="PCG117" s="52"/>
      <c r="PCH117" s="52"/>
      <c r="PCI117" s="55"/>
      <c r="PCJ117" s="55"/>
      <c r="PCK117" s="55"/>
      <c r="PCL117" s="51"/>
      <c r="PCM117" s="51"/>
      <c r="PCN117" s="51"/>
      <c r="PCO117" s="56"/>
      <c r="PCP117" s="57"/>
      <c r="PCQ117" s="57"/>
      <c r="PCR117" s="58"/>
      <c r="PCS117" s="49"/>
      <c r="PCT117" s="50"/>
      <c r="PCU117" s="49"/>
      <c r="PCV117" s="109"/>
      <c r="PCW117" s="52"/>
      <c r="PCX117" s="52"/>
      <c r="PCY117" s="55"/>
      <c r="PCZ117" s="55"/>
      <c r="PDA117" s="55"/>
      <c r="PDB117" s="51"/>
      <c r="PDC117" s="51"/>
      <c r="PDD117" s="51"/>
      <c r="PDE117" s="56"/>
      <c r="PDF117" s="57"/>
      <c r="PDG117" s="57"/>
      <c r="PDH117" s="58"/>
      <c r="PDI117" s="49"/>
      <c r="PDJ117" s="50"/>
      <c r="PDK117" s="49"/>
      <c r="PDL117" s="109"/>
      <c r="PDM117" s="52"/>
      <c r="PDN117" s="52"/>
      <c r="PDO117" s="55"/>
      <c r="PDP117" s="55"/>
      <c r="PDQ117" s="55"/>
      <c r="PDR117" s="51"/>
      <c r="PDS117" s="51"/>
      <c r="PDT117" s="51"/>
      <c r="PDU117" s="56"/>
      <c r="PDV117" s="57"/>
      <c r="PDW117" s="57"/>
      <c r="PDX117" s="58"/>
      <c r="PDY117" s="49"/>
      <c r="PDZ117" s="50"/>
      <c r="PEA117" s="49"/>
      <c r="PEB117" s="109"/>
      <c r="PEC117" s="52"/>
      <c r="PED117" s="52"/>
      <c r="PEE117" s="55"/>
      <c r="PEF117" s="55"/>
      <c r="PEG117" s="55"/>
      <c r="PEH117" s="51"/>
      <c r="PEI117" s="51"/>
      <c r="PEJ117" s="51"/>
      <c r="PEK117" s="56"/>
      <c r="PEL117" s="57"/>
      <c r="PEM117" s="57"/>
      <c r="PEN117" s="58"/>
      <c r="PEO117" s="49"/>
      <c r="PEP117" s="50"/>
      <c r="PEQ117" s="49"/>
      <c r="PER117" s="109"/>
      <c r="PES117" s="52"/>
      <c r="PET117" s="52"/>
      <c r="PEU117" s="55"/>
      <c r="PEV117" s="55"/>
      <c r="PEW117" s="55"/>
      <c r="PEX117" s="51"/>
      <c r="PEY117" s="51"/>
      <c r="PEZ117" s="51"/>
      <c r="PFA117" s="56"/>
      <c r="PFB117" s="57"/>
      <c r="PFC117" s="57"/>
      <c r="PFD117" s="58"/>
      <c r="PFE117" s="49"/>
      <c r="PFF117" s="50"/>
      <c r="PFG117" s="49"/>
      <c r="PFH117" s="109"/>
      <c r="PFI117" s="52"/>
      <c r="PFJ117" s="52"/>
      <c r="PFK117" s="55"/>
      <c r="PFL117" s="55"/>
      <c r="PFM117" s="55"/>
      <c r="PFN117" s="51"/>
      <c r="PFO117" s="51"/>
      <c r="PFP117" s="51"/>
      <c r="PFQ117" s="56"/>
      <c r="PFR117" s="57"/>
      <c r="PFS117" s="57"/>
      <c r="PFT117" s="58"/>
      <c r="PFU117" s="49"/>
      <c r="PFV117" s="50"/>
      <c r="PFW117" s="49"/>
      <c r="PFX117" s="109"/>
      <c r="PFY117" s="52"/>
      <c r="PFZ117" s="52"/>
      <c r="PGA117" s="55"/>
      <c r="PGB117" s="55"/>
      <c r="PGC117" s="55"/>
      <c r="PGD117" s="51"/>
      <c r="PGE117" s="51"/>
      <c r="PGF117" s="51"/>
      <c r="PGG117" s="56"/>
      <c r="PGH117" s="57"/>
      <c r="PGI117" s="57"/>
      <c r="PGJ117" s="58"/>
      <c r="PGK117" s="49"/>
      <c r="PGL117" s="50"/>
      <c r="PGM117" s="49"/>
      <c r="PGN117" s="109"/>
      <c r="PGO117" s="52"/>
      <c r="PGP117" s="52"/>
      <c r="PGQ117" s="55"/>
      <c r="PGR117" s="55"/>
      <c r="PGS117" s="55"/>
      <c r="PGT117" s="51"/>
      <c r="PGU117" s="51"/>
      <c r="PGV117" s="51"/>
      <c r="PGW117" s="56"/>
      <c r="PGX117" s="57"/>
      <c r="PGY117" s="57"/>
      <c r="PGZ117" s="58"/>
      <c r="PHA117" s="49"/>
      <c r="PHB117" s="50"/>
      <c r="PHC117" s="49"/>
      <c r="PHD117" s="109"/>
      <c r="PHE117" s="52"/>
      <c r="PHF117" s="52"/>
      <c r="PHG117" s="55"/>
      <c r="PHH117" s="55"/>
      <c r="PHI117" s="55"/>
      <c r="PHJ117" s="51"/>
      <c r="PHK117" s="51"/>
      <c r="PHL117" s="51"/>
      <c r="PHM117" s="56"/>
      <c r="PHN117" s="57"/>
      <c r="PHO117" s="57"/>
      <c r="PHP117" s="58"/>
      <c r="PHQ117" s="49"/>
      <c r="PHR117" s="50"/>
      <c r="PHS117" s="49"/>
      <c r="PHT117" s="109"/>
      <c r="PHU117" s="52"/>
      <c r="PHV117" s="52"/>
      <c r="PHW117" s="55"/>
      <c r="PHX117" s="55"/>
      <c r="PHY117" s="55"/>
      <c r="PHZ117" s="51"/>
      <c r="PIA117" s="51"/>
      <c r="PIB117" s="51"/>
      <c r="PIC117" s="56"/>
      <c r="PID117" s="57"/>
      <c r="PIE117" s="57"/>
      <c r="PIF117" s="58"/>
      <c r="PIG117" s="49"/>
      <c r="PIH117" s="50"/>
      <c r="PII117" s="49"/>
      <c r="PIJ117" s="109"/>
      <c r="PIK117" s="52"/>
      <c r="PIL117" s="52"/>
      <c r="PIM117" s="55"/>
      <c r="PIN117" s="55"/>
      <c r="PIO117" s="55"/>
      <c r="PIP117" s="51"/>
      <c r="PIQ117" s="51"/>
      <c r="PIR117" s="51"/>
      <c r="PIS117" s="56"/>
      <c r="PIT117" s="57"/>
      <c r="PIU117" s="57"/>
      <c r="PIV117" s="58"/>
      <c r="PIW117" s="49"/>
      <c r="PIX117" s="50"/>
      <c r="PIY117" s="49"/>
      <c r="PIZ117" s="109"/>
      <c r="PJA117" s="52"/>
      <c r="PJB117" s="52"/>
      <c r="PJC117" s="55"/>
      <c r="PJD117" s="55"/>
      <c r="PJE117" s="55"/>
      <c r="PJF117" s="51"/>
      <c r="PJG117" s="51"/>
      <c r="PJH117" s="51"/>
      <c r="PJI117" s="56"/>
      <c r="PJJ117" s="57"/>
      <c r="PJK117" s="57"/>
      <c r="PJL117" s="58"/>
      <c r="PJM117" s="49"/>
      <c r="PJN117" s="50"/>
      <c r="PJO117" s="49"/>
      <c r="PJP117" s="109"/>
      <c r="PJQ117" s="52"/>
      <c r="PJR117" s="52"/>
      <c r="PJS117" s="55"/>
      <c r="PJT117" s="55"/>
      <c r="PJU117" s="55"/>
      <c r="PJV117" s="51"/>
      <c r="PJW117" s="51"/>
      <c r="PJX117" s="51"/>
      <c r="PJY117" s="56"/>
      <c r="PJZ117" s="57"/>
      <c r="PKA117" s="57"/>
      <c r="PKB117" s="58"/>
      <c r="PKC117" s="49"/>
      <c r="PKD117" s="50"/>
      <c r="PKE117" s="49"/>
      <c r="PKF117" s="109"/>
      <c r="PKG117" s="52"/>
      <c r="PKH117" s="52"/>
      <c r="PKI117" s="55"/>
      <c r="PKJ117" s="55"/>
      <c r="PKK117" s="55"/>
      <c r="PKL117" s="51"/>
      <c r="PKM117" s="51"/>
      <c r="PKN117" s="51"/>
      <c r="PKO117" s="56"/>
      <c r="PKP117" s="57"/>
      <c r="PKQ117" s="57"/>
      <c r="PKR117" s="58"/>
      <c r="PKS117" s="49"/>
      <c r="PKT117" s="50"/>
      <c r="PKU117" s="49"/>
      <c r="PKV117" s="109"/>
      <c r="PKW117" s="52"/>
      <c r="PKX117" s="52"/>
      <c r="PKY117" s="55"/>
      <c r="PKZ117" s="55"/>
      <c r="PLA117" s="55"/>
      <c r="PLB117" s="51"/>
      <c r="PLC117" s="51"/>
      <c r="PLD117" s="51"/>
      <c r="PLE117" s="56"/>
      <c r="PLF117" s="57"/>
      <c r="PLG117" s="57"/>
      <c r="PLH117" s="58"/>
      <c r="PLI117" s="49"/>
      <c r="PLJ117" s="50"/>
      <c r="PLK117" s="49"/>
      <c r="PLL117" s="109"/>
      <c r="PLM117" s="52"/>
      <c r="PLN117" s="52"/>
      <c r="PLO117" s="55"/>
      <c r="PLP117" s="55"/>
      <c r="PLQ117" s="55"/>
      <c r="PLR117" s="51"/>
      <c r="PLS117" s="51"/>
      <c r="PLT117" s="51"/>
      <c r="PLU117" s="56"/>
      <c r="PLV117" s="57"/>
      <c r="PLW117" s="57"/>
      <c r="PLX117" s="58"/>
      <c r="PLY117" s="49"/>
      <c r="PLZ117" s="50"/>
      <c r="PMA117" s="49"/>
      <c r="PMB117" s="109"/>
      <c r="PMC117" s="52"/>
      <c r="PMD117" s="52"/>
      <c r="PME117" s="55"/>
      <c r="PMF117" s="55"/>
      <c r="PMG117" s="55"/>
      <c r="PMH117" s="51"/>
      <c r="PMI117" s="51"/>
      <c r="PMJ117" s="51"/>
      <c r="PMK117" s="56"/>
      <c r="PML117" s="57"/>
      <c r="PMM117" s="57"/>
      <c r="PMN117" s="58"/>
      <c r="PMO117" s="49"/>
      <c r="PMP117" s="50"/>
      <c r="PMQ117" s="49"/>
      <c r="PMR117" s="109"/>
      <c r="PMS117" s="52"/>
      <c r="PMT117" s="52"/>
      <c r="PMU117" s="55"/>
      <c r="PMV117" s="55"/>
      <c r="PMW117" s="55"/>
      <c r="PMX117" s="51"/>
      <c r="PMY117" s="51"/>
      <c r="PMZ117" s="51"/>
      <c r="PNA117" s="56"/>
      <c r="PNB117" s="57"/>
      <c r="PNC117" s="57"/>
      <c r="PND117" s="58"/>
      <c r="PNE117" s="49"/>
      <c r="PNF117" s="50"/>
      <c r="PNG117" s="49"/>
      <c r="PNH117" s="109"/>
      <c r="PNI117" s="52"/>
      <c r="PNJ117" s="52"/>
      <c r="PNK117" s="55"/>
      <c r="PNL117" s="55"/>
      <c r="PNM117" s="55"/>
      <c r="PNN117" s="51"/>
      <c r="PNO117" s="51"/>
      <c r="PNP117" s="51"/>
      <c r="PNQ117" s="56"/>
      <c r="PNR117" s="57"/>
      <c r="PNS117" s="57"/>
      <c r="PNT117" s="58"/>
      <c r="PNU117" s="49"/>
      <c r="PNV117" s="50"/>
      <c r="PNW117" s="49"/>
      <c r="PNX117" s="109"/>
      <c r="PNY117" s="52"/>
      <c r="PNZ117" s="52"/>
      <c r="POA117" s="55"/>
      <c r="POB117" s="55"/>
      <c r="POC117" s="55"/>
      <c r="POD117" s="51"/>
      <c r="POE117" s="51"/>
      <c r="POF117" s="51"/>
      <c r="POG117" s="56"/>
      <c r="POH117" s="57"/>
      <c r="POI117" s="57"/>
      <c r="POJ117" s="58"/>
      <c r="POK117" s="49"/>
      <c r="POL117" s="50"/>
      <c r="POM117" s="49"/>
      <c r="PON117" s="109"/>
      <c r="POO117" s="52"/>
      <c r="POP117" s="52"/>
      <c r="POQ117" s="55"/>
      <c r="POR117" s="55"/>
      <c r="POS117" s="55"/>
      <c r="POT117" s="51"/>
      <c r="POU117" s="51"/>
      <c r="POV117" s="51"/>
      <c r="POW117" s="56"/>
      <c r="POX117" s="57"/>
      <c r="POY117" s="57"/>
      <c r="POZ117" s="58"/>
      <c r="PPA117" s="49"/>
      <c r="PPB117" s="50"/>
      <c r="PPC117" s="49"/>
      <c r="PPD117" s="109"/>
      <c r="PPE117" s="52"/>
      <c r="PPF117" s="52"/>
      <c r="PPG117" s="55"/>
      <c r="PPH117" s="55"/>
      <c r="PPI117" s="55"/>
      <c r="PPJ117" s="51"/>
      <c r="PPK117" s="51"/>
      <c r="PPL117" s="51"/>
      <c r="PPM117" s="56"/>
      <c r="PPN117" s="57"/>
      <c r="PPO117" s="57"/>
      <c r="PPP117" s="58"/>
      <c r="PPQ117" s="49"/>
      <c r="PPR117" s="50"/>
      <c r="PPS117" s="49"/>
      <c r="PPT117" s="109"/>
      <c r="PPU117" s="52"/>
      <c r="PPV117" s="52"/>
      <c r="PPW117" s="55"/>
      <c r="PPX117" s="55"/>
      <c r="PPY117" s="55"/>
      <c r="PPZ117" s="51"/>
      <c r="PQA117" s="51"/>
      <c r="PQB117" s="51"/>
      <c r="PQC117" s="56"/>
      <c r="PQD117" s="57"/>
      <c r="PQE117" s="57"/>
      <c r="PQF117" s="58"/>
      <c r="PQG117" s="49"/>
      <c r="PQH117" s="50"/>
      <c r="PQI117" s="49"/>
      <c r="PQJ117" s="109"/>
      <c r="PQK117" s="52"/>
      <c r="PQL117" s="52"/>
      <c r="PQM117" s="55"/>
      <c r="PQN117" s="55"/>
      <c r="PQO117" s="55"/>
      <c r="PQP117" s="51"/>
      <c r="PQQ117" s="51"/>
      <c r="PQR117" s="51"/>
      <c r="PQS117" s="56"/>
      <c r="PQT117" s="57"/>
      <c r="PQU117" s="57"/>
      <c r="PQV117" s="58"/>
      <c r="PQW117" s="49"/>
      <c r="PQX117" s="50"/>
      <c r="PQY117" s="49"/>
      <c r="PQZ117" s="109"/>
      <c r="PRA117" s="52"/>
      <c r="PRB117" s="52"/>
      <c r="PRC117" s="55"/>
      <c r="PRD117" s="55"/>
      <c r="PRE117" s="55"/>
      <c r="PRF117" s="51"/>
      <c r="PRG117" s="51"/>
      <c r="PRH117" s="51"/>
      <c r="PRI117" s="56"/>
      <c r="PRJ117" s="57"/>
      <c r="PRK117" s="57"/>
      <c r="PRL117" s="58"/>
      <c r="PRM117" s="49"/>
      <c r="PRN117" s="50"/>
      <c r="PRO117" s="49"/>
      <c r="PRP117" s="109"/>
      <c r="PRQ117" s="52"/>
      <c r="PRR117" s="52"/>
      <c r="PRS117" s="55"/>
      <c r="PRT117" s="55"/>
      <c r="PRU117" s="55"/>
      <c r="PRV117" s="51"/>
      <c r="PRW117" s="51"/>
      <c r="PRX117" s="51"/>
      <c r="PRY117" s="56"/>
      <c r="PRZ117" s="57"/>
      <c r="PSA117" s="57"/>
      <c r="PSB117" s="58"/>
      <c r="PSC117" s="49"/>
      <c r="PSD117" s="50"/>
      <c r="PSE117" s="49"/>
      <c r="PSF117" s="109"/>
      <c r="PSG117" s="52"/>
      <c r="PSH117" s="52"/>
      <c r="PSI117" s="55"/>
      <c r="PSJ117" s="55"/>
      <c r="PSK117" s="55"/>
      <c r="PSL117" s="51"/>
      <c r="PSM117" s="51"/>
      <c r="PSN117" s="51"/>
      <c r="PSO117" s="56"/>
      <c r="PSP117" s="57"/>
      <c r="PSQ117" s="57"/>
      <c r="PSR117" s="58"/>
      <c r="PSS117" s="49"/>
      <c r="PST117" s="50"/>
      <c r="PSU117" s="49"/>
      <c r="PSV117" s="109"/>
      <c r="PSW117" s="52"/>
      <c r="PSX117" s="52"/>
      <c r="PSY117" s="55"/>
      <c r="PSZ117" s="55"/>
      <c r="PTA117" s="55"/>
      <c r="PTB117" s="51"/>
      <c r="PTC117" s="51"/>
      <c r="PTD117" s="51"/>
      <c r="PTE117" s="56"/>
      <c r="PTF117" s="57"/>
      <c r="PTG117" s="57"/>
      <c r="PTH117" s="58"/>
      <c r="PTI117" s="49"/>
      <c r="PTJ117" s="50"/>
      <c r="PTK117" s="49"/>
      <c r="PTL117" s="109"/>
      <c r="PTM117" s="52"/>
      <c r="PTN117" s="52"/>
      <c r="PTO117" s="55"/>
      <c r="PTP117" s="55"/>
      <c r="PTQ117" s="55"/>
      <c r="PTR117" s="51"/>
      <c r="PTS117" s="51"/>
      <c r="PTT117" s="51"/>
      <c r="PTU117" s="56"/>
      <c r="PTV117" s="57"/>
      <c r="PTW117" s="57"/>
      <c r="PTX117" s="58"/>
      <c r="PTY117" s="49"/>
      <c r="PTZ117" s="50"/>
      <c r="PUA117" s="49"/>
      <c r="PUB117" s="109"/>
      <c r="PUC117" s="52"/>
      <c r="PUD117" s="52"/>
      <c r="PUE117" s="55"/>
      <c r="PUF117" s="55"/>
      <c r="PUG117" s="55"/>
      <c r="PUH117" s="51"/>
      <c r="PUI117" s="51"/>
      <c r="PUJ117" s="51"/>
      <c r="PUK117" s="56"/>
      <c r="PUL117" s="57"/>
      <c r="PUM117" s="57"/>
      <c r="PUN117" s="58"/>
      <c r="PUO117" s="49"/>
      <c r="PUP117" s="50"/>
      <c r="PUQ117" s="49"/>
      <c r="PUR117" s="109"/>
      <c r="PUS117" s="52"/>
      <c r="PUT117" s="52"/>
      <c r="PUU117" s="55"/>
      <c r="PUV117" s="55"/>
      <c r="PUW117" s="55"/>
      <c r="PUX117" s="51"/>
      <c r="PUY117" s="51"/>
      <c r="PUZ117" s="51"/>
      <c r="PVA117" s="56"/>
      <c r="PVB117" s="57"/>
      <c r="PVC117" s="57"/>
      <c r="PVD117" s="58"/>
      <c r="PVE117" s="49"/>
      <c r="PVF117" s="50"/>
      <c r="PVG117" s="49"/>
      <c r="PVH117" s="109"/>
      <c r="PVI117" s="52"/>
      <c r="PVJ117" s="52"/>
      <c r="PVK117" s="55"/>
      <c r="PVL117" s="55"/>
      <c r="PVM117" s="55"/>
      <c r="PVN117" s="51"/>
      <c r="PVO117" s="51"/>
      <c r="PVP117" s="51"/>
      <c r="PVQ117" s="56"/>
      <c r="PVR117" s="57"/>
      <c r="PVS117" s="57"/>
      <c r="PVT117" s="58"/>
      <c r="PVU117" s="49"/>
      <c r="PVV117" s="50"/>
      <c r="PVW117" s="49"/>
      <c r="PVX117" s="109"/>
      <c r="PVY117" s="52"/>
      <c r="PVZ117" s="52"/>
      <c r="PWA117" s="55"/>
      <c r="PWB117" s="55"/>
      <c r="PWC117" s="55"/>
      <c r="PWD117" s="51"/>
      <c r="PWE117" s="51"/>
      <c r="PWF117" s="51"/>
      <c r="PWG117" s="56"/>
      <c r="PWH117" s="57"/>
      <c r="PWI117" s="57"/>
      <c r="PWJ117" s="58"/>
      <c r="PWK117" s="49"/>
      <c r="PWL117" s="50"/>
      <c r="PWM117" s="49"/>
      <c r="PWN117" s="109"/>
      <c r="PWO117" s="52"/>
      <c r="PWP117" s="52"/>
      <c r="PWQ117" s="55"/>
      <c r="PWR117" s="55"/>
      <c r="PWS117" s="55"/>
      <c r="PWT117" s="51"/>
      <c r="PWU117" s="51"/>
      <c r="PWV117" s="51"/>
      <c r="PWW117" s="56"/>
      <c r="PWX117" s="57"/>
      <c r="PWY117" s="57"/>
      <c r="PWZ117" s="58"/>
      <c r="PXA117" s="49"/>
      <c r="PXB117" s="50"/>
      <c r="PXC117" s="49"/>
      <c r="PXD117" s="109"/>
      <c r="PXE117" s="52"/>
      <c r="PXF117" s="52"/>
      <c r="PXG117" s="55"/>
      <c r="PXH117" s="55"/>
      <c r="PXI117" s="55"/>
      <c r="PXJ117" s="51"/>
      <c r="PXK117" s="51"/>
      <c r="PXL117" s="51"/>
      <c r="PXM117" s="56"/>
      <c r="PXN117" s="57"/>
      <c r="PXO117" s="57"/>
      <c r="PXP117" s="58"/>
      <c r="PXQ117" s="49"/>
      <c r="PXR117" s="50"/>
      <c r="PXS117" s="49"/>
      <c r="PXT117" s="109"/>
      <c r="PXU117" s="52"/>
      <c r="PXV117" s="52"/>
      <c r="PXW117" s="55"/>
      <c r="PXX117" s="55"/>
      <c r="PXY117" s="55"/>
      <c r="PXZ117" s="51"/>
      <c r="PYA117" s="51"/>
      <c r="PYB117" s="51"/>
      <c r="PYC117" s="56"/>
      <c r="PYD117" s="57"/>
      <c r="PYE117" s="57"/>
      <c r="PYF117" s="58"/>
      <c r="PYG117" s="49"/>
      <c r="PYH117" s="50"/>
      <c r="PYI117" s="49"/>
      <c r="PYJ117" s="109"/>
      <c r="PYK117" s="52"/>
      <c r="PYL117" s="52"/>
      <c r="PYM117" s="55"/>
      <c r="PYN117" s="55"/>
      <c r="PYO117" s="55"/>
      <c r="PYP117" s="51"/>
      <c r="PYQ117" s="51"/>
      <c r="PYR117" s="51"/>
      <c r="PYS117" s="56"/>
      <c r="PYT117" s="57"/>
      <c r="PYU117" s="57"/>
      <c r="PYV117" s="58"/>
      <c r="PYW117" s="49"/>
      <c r="PYX117" s="50"/>
      <c r="PYY117" s="49"/>
      <c r="PYZ117" s="109"/>
      <c r="PZA117" s="52"/>
      <c r="PZB117" s="52"/>
      <c r="PZC117" s="55"/>
      <c r="PZD117" s="55"/>
      <c r="PZE117" s="55"/>
      <c r="PZF117" s="51"/>
      <c r="PZG117" s="51"/>
      <c r="PZH117" s="51"/>
      <c r="PZI117" s="56"/>
      <c r="PZJ117" s="57"/>
      <c r="PZK117" s="57"/>
      <c r="PZL117" s="58"/>
      <c r="PZM117" s="49"/>
      <c r="PZN117" s="50"/>
      <c r="PZO117" s="49"/>
      <c r="PZP117" s="109"/>
      <c r="PZQ117" s="52"/>
      <c r="PZR117" s="52"/>
      <c r="PZS117" s="55"/>
      <c r="PZT117" s="55"/>
      <c r="PZU117" s="55"/>
      <c r="PZV117" s="51"/>
      <c r="PZW117" s="51"/>
      <c r="PZX117" s="51"/>
      <c r="PZY117" s="56"/>
      <c r="PZZ117" s="57"/>
      <c r="QAA117" s="57"/>
      <c r="QAB117" s="58"/>
      <c r="QAC117" s="49"/>
      <c r="QAD117" s="50"/>
      <c r="QAE117" s="49"/>
      <c r="QAF117" s="109"/>
      <c r="QAG117" s="52"/>
      <c r="QAH117" s="52"/>
      <c r="QAI117" s="55"/>
      <c r="QAJ117" s="55"/>
      <c r="QAK117" s="55"/>
      <c r="QAL117" s="51"/>
      <c r="QAM117" s="51"/>
      <c r="QAN117" s="51"/>
      <c r="QAO117" s="56"/>
      <c r="QAP117" s="57"/>
      <c r="QAQ117" s="57"/>
      <c r="QAR117" s="58"/>
      <c r="QAS117" s="49"/>
      <c r="QAT117" s="50"/>
      <c r="QAU117" s="49"/>
      <c r="QAV117" s="109"/>
      <c r="QAW117" s="52"/>
      <c r="QAX117" s="52"/>
      <c r="QAY117" s="55"/>
      <c r="QAZ117" s="55"/>
      <c r="QBA117" s="55"/>
      <c r="QBB117" s="51"/>
      <c r="QBC117" s="51"/>
      <c r="QBD117" s="51"/>
      <c r="QBE117" s="56"/>
      <c r="QBF117" s="57"/>
      <c r="QBG117" s="57"/>
      <c r="QBH117" s="58"/>
      <c r="QBI117" s="49"/>
      <c r="QBJ117" s="50"/>
      <c r="QBK117" s="49"/>
      <c r="QBL117" s="109"/>
      <c r="QBM117" s="52"/>
      <c r="QBN117" s="52"/>
      <c r="QBO117" s="55"/>
      <c r="QBP117" s="55"/>
      <c r="QBQ117" s="55"/>
      <c r="QBR117" s="51"/>
      <c r="QBS117" s="51"/>
      <c r="QBT117" s="51"/>
      <c r="QBU117" s="56"/>
      <c r="QBV117" s="57"/>
      <c r="QBW117" s="57"/>
      <c r="QBX117" s="58"/>
      <c r="QBY117" s="49"/>
      <c r="QBZ117" s="50"/>
      <c r="QCA117" s="49"/>
      <c r="QCB117" s="109"/>
      <c r="QCC117" s="52"/>
      <c r="QCD117" s="52"/>
      <c r="QCE117" s="55"/>
      <c r="QCF117" s="55"/>
      <c r="QCG117" s="55"/>
      <c r="QCH117" s="51"/>
      <c r="QCI117" s="51"/>
      <c r="QCJ117" s="51"/>
      <c r="QCK117" s="56"/>
      <c r="QCL117" s="57"/>
      <c r="QCM117" s="57"/>
      <c r="QCN117" s="58"/>
      <c r="QCO117" s="49"/>
      <c r="QCP117" s="50"/>
      <c r="QCQ117" s="49"/>
      <c r="QCR117" s="109"/>
      <c r="QCS117" s="52"/>
      <c r="QCT117" s="52"/>
      <c r="QCU117" s="55"/>
      <c r="QCV117" s="55"/>
      <c r="QCW117" s="55"/>
      <c r="QCX117" s="51"/>
      <c r="QCY117" s="51"/>
      <c r="QCZ117" s="51"/>
      <c r="QDA117" s="56"/>
      <c r="QDB117" s="57"/>
      <c r="QDC117" s="57"/>
      <c r="QDD117" s="58"/>
      <c r="QDE117" s="49"/>
      <c r="QDF117" s="50"/>
      <c r="QDG117" s="49"/>
      <c r="QDH117" s="109"/>
      <c r="QDI117" s="52"/>
      <c r="QDJ117" s="52"/>
      <c r="QDK117" s="55"/>
      <c r="QDL117" s="55"/>
      <c r="QDM117" s="55"/>
      <c r="QDN117" s="51"/>
      <c r="QDO117" s="51"/>
      <c r="QDP117" s="51"/>
      <c r="QDQ117" s="56"/>
      <c r="QDR117" s="57"/>
      <c r="QDS117" s="57"/>
      <c r="QDT117" s="58"/>
      <c r="QDU117" s="49"/>
      <c r="QDV117" s="50"/>
      <c r="QDW117" s="49"/>
      <c r="QDX117" s="109"/>
      <c r="QDY117" s="52"/>
      <c r="QDZ117" s="52"/>
      <c r="QEA117" s="55"/>
      <c r="QEB117" s="55"/>
      <c r="QEC117" s="55"/>
      <c r="QED117" s="51"/>
      <c r="QEE117" s="51"/>
      <c r="QEF117" s="51"/>
      <c r="QEG117" s="56"/>
      <c r="QEH117" s="57"/>
      <c r="QEI117" s="57"/>
      <c r="QEJ117" s="58"/>
      <c r="QEK117" s="49"/>
      <c r="QEL117" s="50"/>
      <c r="QEM117" s="49"/>
      <c r="QEN117" s="109"/>
      <c r="QEO117" s="52"/>
      <c r="QEP117" s="52"/>
      <c r="QEQ117" s="55"/>
      <c r="QER117" s="55"/>
      <c r="QES117" s="55"/>
      <c r="QET117" s="51"/>
      <c r="QEU117" s="51"/>
      <c r="QEV117" s="51"/>
      <c r="QEW117" s="56"/>
      <c r="QEX117" s="57"/>
      <c r="QEY117" s="57"/>
      <c r="QEZ117" s="58"/>
      <c r="QFA117" s="49"/>
      <c r="QFB117" s="50"/>
      <c r="QFC117" s="49"/>
      <c r="QFD117" s="109"/>
      <c r="QFE117" s="52"/>
      <c r="QFF117" s="52"/>
      <c r="QFG117" s="55"/>
      <c r="QFH117" s="55"/>
      <c r="QFI117" s="55"/>
      <c r="QFJ117" s="51"/>
      <c r="QFK117" s="51"/>
      <c r="QFL117" s="51"/>
      <c r="QFM117" s="56"/>
      <c r="QFN117" s="57"/>
      <c r="QFO117" s="57"/>
      <c r="QFP117" s="58"/>
      <c r="QFQ117" s="49"/>
      <c r="QFR117" s="50"/>
      <c r="QFS117" s="49"/>
      <c r="QFT117" s="109"/>
      <c r="QFU117" s="52"/>
      <c r="QFV117" s="52"/>
      <c r="QFW117" s="55"/>
      <c r="QFX117" s="55"/>
      <c r="QFY117" s="55"/>
      <c r="QFZ117" s="51"/>
      <c r="QGA117" s="51"/>
      <c r="QGB117" s="51"/>
      <c r="QGC117" s="56"/>
      <c r="QGD117" s="57"/>
      <c r="QGE117" s="57"/>
      <c r="QGF117" s="58"/>
      <c r="QGG117" s="49"/>
      <c r="QGH117" s="50"/>
      <c r="QGI117" s="49"/>
      <c r="QGJ117" s="109"/>
      <c r="QGK117" s="52"/>
      <c r="QGL117" s="52"/>
      <c r="QGM117" s="55"/>
      <c r="QGN117" s="55"/>
      <c r="QGO117" s="55"/>
      <c r="QGP117" s="51"/>
      <c r="QGQ117" s="51"/>
      <c r="QGR117" s="51"/>
      <c r="QGS117" s="56"/>
      <c r="QGT117" s="57"/>
      <c r="QGU117" s="57"/>
      <c r="QGV117" s="58"/>
      <c r="QGW117" s="49"/>
      <c r="QGX117" s="50"/>
      <c r="QGY117" s="49"/>
      <c r="QGZ117" s="109"/>
      <c r="QHA117" s="52"/>
      <c r="QHB117" s="52"/>
      <c r="QHC117" s="55"/>
      <c r="QHD117" s="55"/>
      <c r="QHE117" s="55"/>
      <c r="QHF117" s="51"/>
      <c r="QHG117" s="51"/>
      <c r="QHH117" s="51"/>
      <c r="QHI117" s="56"/>
      <c r="QHJ117" s="57"/>
      <c r="QHK117" s="57"/>
      <c r="QHL117" s="58"/>
      <c r="QHM117" s="49"/>
      <c r="QHN117" s="50"/>
      <c r="QHO117" s="49"/>
      <c r="QHP117" s="109"/>
      <c r="QHQ117" s="52"/>
      <c r="QHR117" s="52"/>
      <c r="QHS117" s="55"/>
      <c r="QHT117" s="55"/>
      <c r="QHU117" s="55"/>
      <c r="QHV117" s="51"/>
      <c r="QHW117" s="51"/>
      <c r="QHX117" s="51"/>
      <c r="QHY117" s="56"/>
      <c r="QHZ117" s="57"/>
      <c r="QIA117" s="57"/>
      <c r="QIB117" s="58"/>
      <c r="QIC117" s="49"/>
      <c r="QID117" s="50"/>
      <c r="QIE117" s="49"/>
      <c r="QIF117" s="109"/>
      <c r="QIG117" s="52"/>
      <c r="QIH117" s="52"/>
      <c r="QII117" s="55"/>
      <c r="QIJ117" s="55"/>
      <c r="QIK117" s="55"/>
      <c r="QIL117" s="51"/>
      <c r="QIM117" s="51"/>
      <c r="QIN117" s="51"/>
      <c r="QIO117" s="56"/>
      <c r="QIP117" s="57"/>
      <c r="QIQ117" s="57"/>
      <c r="QIR117" s="58"/>
      <c r="QIS117" s="49"/>
      <c r="QIT117" s="50"/>
      <c r="QIU117" s="49"/>
      <c r="QIV117" s="109"/>
      <c r="QIW117" s="52"/>
      <c r="QIX117" s="52"/>
      <c r="QIY117" s="55"/>
      <c r="QIZ117" s="55"/>
      <c r="QJA117" s="55"/>
      <c r="QJB117" s="51"/>
      <c r="QJC117" s="51"/>
      <c r="QJD117" s="51"/>
      <c r="QJE117" s="56"/>
      <c r="QJF117" s="57"/>
      <c r="QJG117" s="57"/>
      <c r="QJH117" s="58"/>
      <c r="QJI117" s="49"/>
      <c r="QJJ117" s="50"/>
      <c r="QJK117" s="49"/>
      <c r="QJL117" s="109"/>
      <c r="QJM117" s="52"/>
      <c r="QJN117" s="52"/>
      <c r="QJO117" s="55"/>
      <c r="QJP117" s="55"/>
      <c r="QJQ117" s="55"/>
      <c r="QJR117" s="51"/>
      <c r="QJS117" s="51"/>
      <c r="QJT117" s="51"/>
      <c r="QJU117" s="56"/>
      <c r="QJV117" s="57"/>
      <c r="QJW117" s="57"/>
      <c r="QJX117" s="58"/>
      <c r="QJY117" s="49"/>
      <c r="QJZ117" s="50"/>
      <c r="QKA117" s="49"/>
      <c r="QKB117" s="109"/>
      <c r="QKC117" s="52"/>
      <c r="QKD117" s="52"/>
      <c r="QKE117" s="55"/>
      <c r="QKF117" s="55"/>
      <c r="QKG117" s="55"/>
      <c r="QKH117" s="51"/>
      <c r="QKI117" s="51"/>
      <c r="QKJ117" s="51"/>
      <c r="QKK117" s="56"/>
      <c r="QKL117" s="57"/>
      <c r="QKM117" s="57"/>
      <c r="QKN117" s="58"/>
      <c r="QKO117" s="49"/>
      <c r="QKP117" s="50"/>
      <c r="QKQ117" s="49"/>
      <c r="QKR117" s="109"/>
      <c r="QKS117" s="52"/>
      <c r="QKT117" s="52"/>
      <c r="QKU117" s="55"/>
      <c r="QKV117" s="55"/>
      <c r="QKW117" s="55"/>
      <c r="QKX117" s="51"/>
      <c r="QKY117" s="51"/>
      <c r="QKZ117" s="51"/>
      <c r="QLA117" s="56"/>
      <c r="QLB117" s="57"/>
      <c r="QLC117" s="57"/>
      <c r="QLD117" s="58"/>
      <c r="QLE117" s="49"/>
      <c r="QLF117" s="50"/>
      <c r="QLG117" s="49"/>
      <c r="QLH117" s="109"/>
      <c r="QLI117" s="52"/>
      <c r="QLJ117" s="52"/>
      <c r="QLK117" s="55"/>
      <c r="QLL117" s="55"/>
      <c r="QLM117" s="55"/>
      <c r="QLN117" s="51"/>
      <c r="QLO117" s="51"/>
      <c r="QLP117" s="51"/>
      <c r="QLQ117" s="56"/>
      <c r="QLR117" s="57"/>
      <c r="QLS117" s="57"/>
      <c r="QLT117" s="58"/>
      <c r="QLU117" s="49"/>
      <c r="QLV117" s="50"/>
      <c r="QLW117" s="49"/>
      <c r="QLX117" s="109"/>
      <c r="QLY117" s="52"/>
      <c r="QLZ117" s="52"/>
      <c r="QMA117" s="55"/>
      <c r="QMB117" s="55"/>
      <c r="QMC117" s="55"/>
      <c r="QMD117" s="51"/>
      <c r="QME117" s="51"/>
      <c r="QMF117" s="51"/>
      <c r="QMG117" s="56"/>
      <c r="QMH117" s="57"/>
      <c r="QMI117" s="57"/>
      <c r="QMJ117" s="58"/>
      <c r="QMK117" s="49"/>
      <c r="QML117" s="50"/>
      <c r="QMM117" s="49"/>
      <c r="QMN117" s="109"/>
      <c r="QMO117" s="52"/>
      <c r="QMP117" s="52"/>
      <c r="QMQ117" s="55"/>
      <c r="QMR117" s="55"/>
      <c r="QMS117" s="55"/>
      <c r="QMT117" s="51"/>
      <c r="QMU117" s="51"/>
      <c r="QMV117" s="51"/>
      <c r="QMW117" s="56"/>
      <c r="QMX117" s="57"/>
      <c r="QMY117" s="57"/>
      <c r="QMZ117" s="58"/>
      <c r="QNA117" s="49"/>
      <c r="QNB117" s="50"/>
      <c r="QNC117" s="49"/>
      <c r="QND117" s="109"/>
      <c r="QNE117" s="52"/>
      <c r="QNF117" s="52"/>
      <c r="QNG117" s="55"/>
      <c r="QNH117" s="55"/>
      <c r="QNI117" s="55"/>
      <c r="QNJ117" s="51"/>
      <c r="QNK117" s="51"/>
      <c r="QNL117" s="51"/>
      <c r="QNM117" s="56"/>
      <c r="QNN117" s="57"/>
      <c r="QNO117" s="57"/>
      <c r="QNP117" s="58"/>
      <c r="QNQ117" s="49"/>
      <c r="QNR117" s="50"/>
      <c r="QNS117" s="49"/>
      <c r="QNT117" s="109"/>
      <c r="QNU117" s="52"/>
      <c r="QNV117" s="52"/>
      <c r="QNW117" s="55"/>
      <c r="QNX117" s="55"/>
      <c r="QNY117" s="55"/>
      <c r="QNZ117" s="51"/>
      <c r="QOA117" s="51"/>
      <c r="QOB117" s="51"/>
      <c r="QOC117" s="56"/>
      <c r="QOD117" s="57"/>
      <c r="QOE117" s="57"/>
      <c r="QOF117" s="58"/>
      <c r="QOG117" s="49"/>
      <c r="QOH117" s="50"/>
      <c r="QOI117" s="49"/>
      <c r="QOJ117" s="109"/>
      <c r="QOK117" s="52"/>
      <c r="QOL117" s="52"/>
      <c r="QOM117" s="55"/>
      <c r="QON117" s="55"/>
      <c r="QOO117" s="55"/>
      <c r="QOP117" s="51"/>
      <c r="QOQ117" s="51"/>
      <c r="QOR117" s="51"/>
      <c r="QOS117" s="56"/>
      <c r="QOT117" s="57"/>
      <c r="QOU117" s="57"/>
      <c r="QOV117" s="58"/>
      <c r="QOW117" s="49"/>
      <c r="QOX117" s="50"/>
      <c r="QOY117" s="49"/>
      <c r="QOZ117" s="109"/>
      <c r="QPA117" s="52"/>
      <c r="QPB117" s="52"/>
      <c r="QPC117" s="55"/>
      <c r="QPD117" s="55"/>
      <c r="QPE117" s="55"/>
      <c r="QPF117" s="51"/>
      <c r="QPG117" s="51"/>
      <c r="QPH117" s="51"/>
      <c r="QPI117" s="56"/>
      <c r="QPJ117" s="57"/>
      <c r="QPK117" s="57"/>
      <c r="QPL117" s="58"/>
      <c r="QPM117" s="49"/>
      <c r="QPN117" s="50"/>
      <c r="QPO117" s="49"/>
      <c r="QPP117" s="109"/>
      <c r="QPQ117" s="52"/>
      <c r="QPR117" s="52"/>
      <c r="QPS117" s="55"/>
      <c r="QPT117" s="55"/>
      <c r="QPU117" s="55"/>
      <c r="QPV117" s="51"/>
      <c r="QPW117" s="51"/>
      <c r="QPX117" s="51"/>
      <c r="QPY117" s="56"/>
      <c r="QPZ117" s="57"/>
      <c r="QQA117" s="57"/>
      <c r="QQB117" s="58"/>
      <c r="QQC117" s="49"/>
      <c r="QQD117" s="50"/>
      <c r="QQE117" s="49"/>
      <c r="QQF117" s="109"/>
      <c r="QQG117" s="52"/>
      <c r="QQH117" s="52"/>
      <c r="QQI117" s="55"/>
      <c r="QQJ117" s="55"/>
      <c r="QQK117" s="55"/>
      <c r="QQL117" s="51"/>
      <c r="QQM117" s="51"/>
      <c r="QQN117" s="51"/>
      <c r="QQO117" s="56"/>
      <c r="QQP117" s="57"/>
      <c r="QQQ117" s="57"/>
      <c r="QQR117" s="58"/>
      <c r="QQS117" s="49"/>
      <c r="QQT117" s="50"/>
      <c r="QQU117" s="49"/>
      <c r="QQV117" s="109"/>
      <c r="QQW117" s="52"/>
      <c r="QQX117" s="52"/>
      <c r="QQY117" s="55"/>
      <c r="QQZ117" s="55"/>
      <c r="QRA117" s="55"/>
      <c r="QRB117" s="51"/>
      <c r="QRC117" s="51"/>
      <c r="QRD117" s="51"/>
      <c r="QRE117" s="56"/>
      <c r="QRF117" s="57"/>
      <c r="QRG117" s="57"/>
      <c r="QRH117" s="58"/>
      <c r="QRI117" s="49"/>
      <c r="QRJ117" s="50"/>
      <c r="QRK117" s="49"/>
      <c r="QRL117" s="109"/>
      <c r="QRM117" s="52"/>
      <c r="QRN117" s="52"/>
      <c r="QRO117" s="55"/>
      <c r="QRP117" s="55"/>
      <c r="QRQ117" s="55"/>
      <c r="QRR117" s="51"/>
      <c r="QRS117" s="51"/>
      <c r="QRT117" s="51"/>
      <c r="QRU117" s="56"/>
      <c r="QRV117" s="57"/>
      <c r="QRW117" s="57"/>
      <c r="QRX117" s="58"/>
      <c r="QRY117" s="49"/>
      <c r="QRZ117" s="50"/>
      <c r="QSA117" s="49"/>
      <c r="QSB117" s="109"/>
      <c r="QSC117" s="52"/>
      <c r="QSD117" s="52"/>
      <c r="QSE117" s="55"/>
      <c r="QSF117" s="55"/>
      <c r="QSG117" s="55"/>
      <c r="QSH117" s="51"/>
      <c r="QSI117" s="51"/>
      <c r="QSJ117" s="51"/>
      <c r="QSK117" s="56"/>
      <c r="QSL117" s="57"/>
      <c r="QSM117" s="57"/>
      <c r="QSN117" s="58"/>
      <c r="QSO117" s="49"/>
      <c r="QSP117" s="50"/>
      <c r="QSQ117" s="49"/>
      <c r="QSR117" s="109"/>
      <c r="QSS117" s="52"/>
      <c r="QST117" s="52"/>
      <c r="QSU117" s="55"/>
      <c r="QSV117" s="55"/>
      <c r="QSW117" s="55"/>
      <c r="QSX117" s="51"/>
      <c r="QSY117" s="51"/>
      <c r="QSZ117" s="51"/>
      <c r="QTA117" s="56"/>
      <c r="QTB117" s="57"/>
      <c r="QTC117" s="57"/>
      <c r="QTD117" s="58"/>
      <c r="QTE117" s="49"/>
      <c r="QTF117" s="50"/>
      <c r="QTG117" s="49"/>
      <c r="QTH117" s="109"/>
      <c r="QTI117" s="52"/>
      <c r="QTJ117" s="52"/>
      <c r="QTK117" s="55"/>
      <c r="QTL117" s="55"/>
      <c r="QTM117" s="55"/>
      <c r="QTN117" s="51"/>
      <c r="QTO117" s="51"/>
      <c r="QTP117" s="51"/>
      <c r="QTQ117" s="56"/>
      <c r="QTR117" s="57"/>
      <c r="QTS117" s="57"/>
      <c r="QTT117" s="58"/>
      <c r="QTU117" s="49"/>
      <c r="QTV117" s="50"/>
      <c r="QTW117" s="49"/>
      <c r="QTX117" s="109"/>
      <c r="QTY117" s="52"/>
      <c r="QTZ117" s="52"/>
      <c r="QUA117" s="55"/>
      <c r="QUB117" s="55"/>
      <c r="QUC117" s="55"/>
      <c r="QUD117" s="51"/>
      <c r="QUE117" s="51"/>
      <c r="QUF117" s="51"/>
      <c r="QUG117" s="56"/>
      <c r="QUH117" s="57"/>
      <c r="QUI117" s="57"/>
      <c r="QUJ117" s="58"/>
      <c r="QUK117" s="49"/>
      <c r="QUL117" s="50"/>
      <c r="QUM117" s="49"/>
      <c r="QUN117" s="109"/>
      <c r="QUO117" s="52"/>
      <c r="QUP117" s="52"/>
      <c r="QUQ117" s="55"/>
      <c r="QUR117" s="55"/>
      <c r="QUS117" s="55"/>
      <c r="QUT117" s="51"/>
      <c r="QUU117" s="51"/>
      <c r="QUV117" s="51"/>
      <c r="QUW117" s="56"/>
      <c r="QUX117" s="57"/>
      <c r="QUY117" s="57"/>
      <c r="QUZ117" s="58"/>
      <c r="QVA117" s="49"/>
      <c r="QVB117" s="50"/>
      <c r="QVC117" s="49"/>
      <c r="QVD117" s="109"/>
      <c r="QVE117" s="52"/>
      <c r="QVF117" s="52"/>
      <c r="QVG117" s="55"/>
      <c r="QVH117" s="55"/>
      <c r="QVI117" s="55"/>
      <c r="QVJ117" s="51"/>
      <c r="QVK117" s="51"/>
      <c r="QVL117" s="51"/>
      <c r="QVM117" s="56"/>
      <c r="QVN117" s="57"/>
      <c r="QVO117" s="57"/>
      <c r="QVP117" s="58"/>
      <c r="QVQ117" s="49"/>
      <c r="QVR117" s="50"/>
      <c r="QVS117" s="49"/>
      <c r="QVT117" s="109"/>
      <c r="QVU117" s="52"/>
      <c r="QVV117" s="52"/>
      <c r="QVW117" s="55"/>
      <c r="QVX117" s="55"/>
      <c r="QVY117" s="55"/>
      <c r="QVZ117" s="51"/>
      <c r="QWA117" s="51"/>
      <c r="QWB117" s="51"/>
      <c r="QWC117" s="56"/>
      <c r="QWD117" s="57"/>
      <c r="QWE117" s="57"/>
      <c r="QWF117" s="58"/>
      <c r="QWG117" s="49"/>
      <c r="QWH117" s="50"/>
      <c r="QWI117" s="49"/>
      <c r="QWJ117" s="109"/>
      <c r="QWK117" s="52"/>
      <c r="QWL117" s="52"/>
      <c r="QWM117" s="55"/>
      <c r="QWN117" s="55"/>
      <c r="QWO117" s="55"/>
      <c r="QWP117" s="51"/>
      <c r="QWQ117" s="51"/>
      <c r="QWR117" s="51"/>
      <c r="QWS117" s="56"/>
      <c r="QWT117" s="57"/>
      <c r="QWU117" s="57"/>
      <c r="QWV117" s="58"/>
      <c r="QWW117" s="49"/>
      <c r="QWX117" s="50"/>
      <c r="QWY117" s="49"/>
      <c r="QWZ117" s="109"/>
      <c r="QXA117" s="52"/>
      <c r="QXB117" s="52"/>
      <c r="QXC117" s="55"/>
      <c r="QXD117" s="55"/>
      <c r="QXE117" s="55"/>
      <c r="QXF117" s="51"/>
      <c r="QXG117" s="51"/>
      <c r="QXH117" s="51"/>
      <c r="QXI117" s="56"/>
      <c r="QXJ117" s="57"/>
      <c r="QXK117" s="57"/>
      <c r="QXL117" s="58"/>
      <c r="QXM117" s="49"/>
      <c r="QXN117" s="50"/>
      <c r="QXO117" s="49"/>
      <c r="QXP117" s="109"/>
      <c r="QXQ117" s="52"/>
      <c r="QXR117" s="52"/>
      <c r="QXS117" s="55"/>
      <c r="QXT117" s="55"/>
      <c r="QXU117" s="55"/>
      <c r="QXV117" s="51"/>
      <c r="QXW117" s="51"/>
      <c r="QXX117" s="51"/>
      <c r="QXY117" s="56"/>
      <c r="QXZ117" s="57"/>
      <c r="QYA117" s="57"/>
      <c r="QYB117" s="58"/>
      <c r="QYC117" s="49"/>
      <c r="QYD117" s="50"/>
      <c r="QYE117" s="49"/>
      <c r="QYF117" s="109"/>
      <c r="QYG117" s="52"/>
      <c r="QYH117" s="52"/>
      <c r="QYI117" s="55"/>
      <c r="QYJ117" s="55"/>
      <c r="QYK117" s="55"/>
      <c r="QYL117" s="51"/>
      <c r="QYM117" s="51"/>
      <c r="QYN117" s="51"/>
      <c r="QYO117" s="56"/>
      <c r="QYP117" s="57"/>
      <c r="QYQ117" s="57"/>
      <c r="QYR117" s="58"/>
      <c r="QYS117" s="49"/>
      <c r="QYT117" s="50"/>
      <c r="QYU117" s="49"/>
      <c r="QYV117" s="109"/>
      <c r="QYW117" s="52"/>
      <c r="QYX117" s="52"/>
      <c r="QYY117" s="55"/>
      <c r="QYZ117" s="55"/>
      <c r="QZA117" s="55"/>
      <c r="QZB117" s="51"/>
      <c r="QZC117" s="51"/>
      <c r="QZD117" s="51"/>
      <c r="QZE117" s="56"/>
      <c r="QZF117" s="57"/>
      <c r="QZG117" s="57"/>
      <c r="QZH117" s="58"/>
      <c r="QZI117" s="49"/>
      <c r="QZJ117" s="50"/>
      <c r="QZK117" s="49"/>
      <c r="QZL117" s="109"/>
      <c r="QZM117" s="52"/>
      <c r="QZN117" s="52"/>
      <c r="QZO117" s="55"/>
      <c r="QZP117" s="55"/>
      <c r="QZQ117" s="55"/>
      <c r="QZR117" s="51"/>
      <c r="QZS117" s="51"/>
      <c r="QZT117" s="51"/>
      <c r="QZU117" s="56"/>
      <c r="QZV117" s="57"/>
      <c r="QZW117" s="57"/>
      <c r="QZX117" s="58"/>
      <c r="QZY117" s="49"/>
      <c r="QZZ117" s="50"/>
      <c r="RAA117" s="49"/>
      <c r="RAB117" s="109"/>
      <c r="RAC117" s="52"/>
      <c r="RAD117" s="52"/>
      <c r="RAE117" s="55"/>
      <c r="RAF117" s="55"/>
      <c r="RAG117" s="55"/>
      <c r="RAH117" s="51"/>
      <c r="RAI117" s="51"/>
      <c r="RAJ117" s="51"/>
      <c r="RAK117" s="56"/>
      <c r="RAL117" s="57"/>
      <c r="RAM117" s="57"/>
      <c r="RAN117" s="58"/>
      <c r="RAO117" s="49"/>
      <c r="RAP117" s="50"/>
      <c r="RAQ117" s="49"/>
      <c r="RAR117" s="109"/>
      <c r="RAS117" s="52"/>
      <c r="RAT117" s="52"/>
      <c r="RAU117" s="55"/>
      <c r="RAV117" s="55"/>
      <c r="RAW117" s="55"/>
      <c r="RAX117" s="51"/>
      <c r="RAY117" s="51"/>
      <c r="RAZ117" s="51"/>
      <c r="RBA117" s="56"/>
      <c r="RBB117" s="57"/>
      <c r="RBC117" s="57"/>
      <c r="RBD117" s="58"/>
      <c r="RBE117" s="49"/>
      <c r="RBF117" s="50"/>
      <c r="RBG117" s="49"/>
      <c r="RBH117" s="109"/>
      <c r="RBI117" s="52"/>
      <c r="RBJ117" s="52"/>
      <c r="RBK117" s="55"/>
      <c r="RBL117" s="55"/>
      <c r="RBM117" s="55"/>
      <c r="RBN117" s="51"/>
      <c r="RBO117" s="51"/>
      <c r="RBP117" s="51"/>
      <c r="RBQ117" s="56"/>
      <c r="RBR117" s="57"/>
      <c r="RBS117" s="57"/>
      <c r="RBT117" s="58"/>
      <c r="RBU117" s="49"/>
      <c r="RBV117" s="50"/>
      <c r="RBW117" s="49"/>
      <c r="RBX117" s="109"/>
      <c r="RBY117" s="52"/>
      <c r="RBZ117" s="52"/>
      <c r="RCA117" s="55"/>
      <c r="RCB117" s="55"/>
      <c r="RCC117" s="55"/>
      <c r="RCD117" s="51"/>
      <c r="RCE117" s="51"/>
      <c r="RCF117" s="51"/>
      <c r="RCG117" s="56"/>
      <c r="RCH117" s="57"/>
      <c r="RCI117" s="57"/>
      <c r="RCJ117" s="58"/>
      <c r="RCK117" s="49"/>
      <c r="RCL117" s="50"/>
      <c r="RCM117" s="49"/>
      <c r="RCN117" s="109"/>
      <c r="RCO117" s="52"/>
      <c r="RCP117" s="52"/>
      <c r="RCQ117" s="55"/>
      <c r="RCR117" s="55"/>
      <c r="RCS117" s="55"/>
      <c r="RCT117" s="51"/>
      <c r="RCU117" s="51"/>
      <c r="RCV117" s="51"/>
      <c r="RCW117" s="56"/>
      <c r="RCX117" s="57"/>
      <c r="RCY117" s="57"/>
      <c r="RCZ117" s="58"/>
      <c r="RDA117" s="49"/>
      <c r="RDB117" s="50"/>
      <c r="RDC117" s="49"/>
      <c r="RDD117" s="109"/>
      <c r="RDE117" s="52"/>
      <c r="RDF117" s="52"/>
      <c r="RDG117" s="55"/>
      <c r="RDH117" s="55"/>
      <c r="RDI117" s="55"/>
      <c r="RDJ117" s="51"/>
      <c r="RDK117" s="51"/>
      <c r="RDL117" s="51"/>
      <c r="RDM117" s="56"/>
      <c r="RDN117" s="57"/>
      <c r="RDO117" s="57"/>
      <c r="RDP117" s="58"/>
      <c r="RDQ117" s="49"/>
      <c r="RDR117" s="50"/>
      <c r="RDS117" s="49"/>
      <c r="RDT117" s="109"/>
      <c r="RDU117" s="52"/>
      <c r="RDV117" s="52"/>
      <c r="RDW117" s="55"/>
      <c r="RDX117" s="55"/>
      <c r="RDY117" s="55"/>
      <c r="RDZ117" s="51"/>
      <c r="REA117" s="51"/>
      <c r="REB117" s="51"/>
      <c r="REC117" s="56"/>
      <c r="RED117" s="57"/>
      <c r="REE117" s="57"/>
      <c r="REF117" s="58"/>
      <c r="REG117" s="49"/>
      <c r="REH117" s="50"/>
      <c r="REI117" s="49"/>
      <c r="REJ117" s="109"/>
      <c r="REK117" s="52"/>
      <c r="REL117" s="52"/>
      <c r="REM117" s="55"/>
      <c r="REN117" s="55"/>
      <c r="REO117" s="55"/>
      <c r="REP117" s="51"/>
      <c r="REQ117" s="51"/>
      <c r="RER117" s="51"/>
      <c r="RES117" s="56"/>
      <c r="RET117" s="57"/>
      <c r="REU117" s="57"/>
      <c r="REV117" s="58"/>
      <c r="REW117" s="49"/>
      <c r="REX117" s="50"/>
      <c r="REY117" s="49"/>
      <c r="REZ117" s="109"/>
      <c r="RFA117" s="52"/>
      <c r="RFB117" s="52"/>
      <c r="RFC117" s="55"/>
      <c r="RFD117" s="55"/>
      <c r="RFE117" s="55"/>
      <c r="RFF117" s="51"/>
      <c r="RFG117" s="51"/>
      <c r="RFH117" s="51"/>
      <c r="RFI117" s="56"/>
      <c r="RFJ117" s="57"/>
      <c r="RFK117" s="57"/>
      <c r="RFL117" s="58"/>
      <c r="RFM117" s="49"/>
      <c r="RFN117" s="50"/>
      <c r="RFO117" s="49"/>
      <c r="RFP117" s="109"/>
      <c r="RFQ117" s="52"/>
      <c r="RFR117" s="52"/>
      <c r="RFS117" s="55"/>
      <c r="RFT117" s="55"/>
      <c r="RFU117" s="55"/>
      <c r="RFV117" s="51"/>
      <c r="RFW117" s="51"/>
      <c r="RFX117" s="51"/>
      <c r="RFY117" s="56"/>
      <c r="RFZ117" s="57"/>
      <c r="RGA117" s="57"/>
      <c r="RGB117" s="58"/>
      <c r="RGC117" s="49"/>
      <c r="RGD117" s="50"/>
      <c r="RGE117" s="49"/>
      <c r="RGF117" s="109"/>
      <c r="RGG117" s="52"/>
      <c r="RGH117" s="52"/>
      <c r="RGI117" s="55"/>
      <c r="RGJ117" s="55"/>
      <c r="RGK117" s="55"/>
      <c r="RGL117" s="51"/>
      <c r="RGM117" s="51"/>
      <c r="RGN117" s="51"/>
      <c r="RGO117" s="56"/>
      <c r="RGP117" s="57"/>
      <c r="RGQ117" s="57"/>
      <c r="RGR117" s="58"/>
      <c r="RGS117" s="49"/>
      <c r="RGT117" s="50"/>
      <c r="RGU117" s="49"/>
      <c r="RGV117" s="109"/>
      <c r="RGW117" s="52"/>
      <c r="RGX117" s="52"/>
      <c r="RGY117" s="55"/>
      <c r="RGZ117" s="55"/>
      <c r="RHA117" s="55"/>
      <c r="RHB117" s="51"/>
      <c r="RHC117" s="51"/>
      <c r="RHD117" s="51"/>
      <c r="RHE117" s="56"/>
      <c r="RHF117" s="57"/>
      <c r="RHG117" s="57"/>
      <c r="RHH117" s="58"/>
      <c r="RHI117" s="49"/>
      <c r="RHJ117" s="50"/>
      <c r="RHK117" s="49"/>
      <c r="RHL117" s="109"/>
      <c r="RHM117" s="52"/>
      <c r="RHN117" s="52"/>
      <c r="RHO117" s="55"/>
      <c r="RHP117" s="55"/>
      <c r="RHQ117" s="55"/>
      <c r="RHR117" s="51"/>
      <c r="RHS117" s="51"/>
      <c r="RHT117" s="51"/>
      <c r="RHU117" s="56"/>
      <c r="RHV117" s="57"/>
      <c r="RHW117" s="57"/>
      <c r="RHX117" s="58"/>
      <c r="RHY117" s="49"/>
      <c r="RHZ117" s="50"/>
      <c r="RIA117" s="49"/>
      <c r="RIB117" s="109"/>
      <c r="RIC117" s="52"/>
      <c r="RID117" s="52"/>
      <c r="RIE117" s="55"/>
      <c r="RIF117" s="55"/>
      <c r="RIG117" s="55"/>
      <c r="RIH117" s="51"/>
      <c r="RII117" s="51"/>
      <c r="RIJ117" s="51"/>
      <c r="RIK117" s="56"/>
      <c r="RIL117" s="57"/>
      <c r="RIM117" s="57"/>
      <c r="RIN117" s="58"/>
      <c r="RIO117" s="49"/>
      <c r="RIP117" s="50"/>
      <c r="RIQ117" s="49"/>
      <c r="RIR117" s="109"/>
      <c r="RIS117" s="52"/>
      <c r="RIT117" s="52"/>
      <c r="RIU117" s="55"/>
      <c r="RIV117" s="55"/>
      <c r="RIW117" s="55"/>
      <c r="RIX117" s="51"/>
      <c r="RIY117" s="51"/>
      <c r="RIZ117" s="51"/>
      <c r="RJA117" s="56"/>
      <c r="RJB117" s="57"/>
      <c r="RJC117" s="57"/>
      <c r="RJD117" s="58"/>
      <c r="RJE117" s="49"/>
      <c r="RJF117" s="50"/>
      <c r="RJG117" s="49"/>
      <c r="RJH117" s="109"/>
      <c r="RJI117" s="52"/>
      <c r="RJJ117" s="52"/>
      <c r="RJK117" s="55"/>
      <c r="RJL117" s="55"/>
      <c r="RJM117" s="55"/>
      <c r="RJN117" s="51"/>
      <c r="RJO117" s="51"/>
      <c r="RJP117" s="51"/>
      <c r="RJQ117" s="56"/>
      <c r="RJR117" s="57"/>
      <c r="RJS117" s="57"/>
      <c r="RJT117" s="58"/>
      <c r="RJU117" s="49"/>
      <c r="RJV117" s="50"/>
      <c r="RJW117" s="49"/>
      <c r="RJX117" s="109"/>
      <c r="RJY117" s="52"/>
      <c r="RJZ117" s="52"/>
      <c r="RKA117" s="55"/>
      <c r="RKB117" s="55"/>
      <c r="RKC117" s="55"/>
      <c r="RKD117" s="51"/>
      <c r="RKE117" s="51"/>
      <c r="RKF117" s="51"/>
      <c r="RKG117" s="56"/>
      <c r="RKH117" s="57"/>
      <c r="RKI117" s="57"/>
      <c r="RKJ117" s="58"/>
      <c r="RKK117" s="49"/>
      <c r="RKL117" s="50"/>
      <c r="RKM117" s="49"/>
      <c r="RKN117" s="109"/>
      <c r="RKO117" s="52"/>
      <c r="RKP117" s="52"/>
      <c r="RKQ117" s="55"/>
      <c r="RKR117" s="55"/>
      <c r="RKS117" s="55"/>
      <c r="RKT117" s="51"/>
      <c r="RKU117" s="51"/>
      <c r="RKV117" s="51"/>
      <c r="RKW117" s="56"/>
      <c r="RKX117" s="57"/>
      <c r="RKY117" s="57"/>
      <c r="RKZ117" s="58"/>
      <c r="RLA117" s="49"/>
      <c r="RLB117" s="50"/>
      <c r="RLC117" s="49"/>
      <c r="RLD117" s="109"/>
      <c r="RLE117" s="52"/>
      <c r="RLF117" s="52"/>
      <c r="RLG117" s="55"/>
      <c r="RLH117" s="55"/>
      <c r="RLI117" s="55"/>
      <c r="RLJ117" s="51"/>
      <c r="RLK117" s="51"/>
      <c r="RLL117" s="51"/>
      <c r="RLM117" s="56"/>
      <c r="RLN117" s="57"/>
      <c r="RLO117" s="57"/>
      <c r="RLP117" s="58"/>
      <c r="RLQ117" s="49"/>
      <c r="RLR117" s="50"/>
      <c r="RLS117" s="49"/>
      <c r="RLT117" s="109"/>
      <c r="RLU117" s="52"/>
      <c r="RLV117" s="52"/>
      <c r="RLW117" s="55"/>
      <c r="RLX117" s="55"/>
      <c r="RLY117" s="55"/>
      <c r="RLZ117" s="51"/>
      <c r="RMA117" s="51"/>
      <c r="RMB117" s="51"/>
      <c r="RMC117" s="56"/>
      <c r="RMD117" s="57"/>
      <c r="RME117" s="57"/>
      <c r="RMF117" s="58"/>
      <c r="RMG117" s="49"/>
      <c r="RMH117" s="50"/>
      <c r="RMI117" s="49"/>
      <c r="RMJ117" s="109"/>
      <c r="RMK117" s="52"/>
      <c r="RML117" s="52"/>
      <c r="RMM117" s="55"/>
      <c r="RMN117" s="55"/>
      <c r="RMO117" s="55"/>
      <c r="RMP117" s="51"/>
      <c r="RMQ117" s="51"/>
      <c r="RMR117" s="51"/>
      <c r="RMS117" s="56"/>
      <c r="RMT117" s="57"/>
      <c r="RMU117" s="57"/>
      <c r="RMV117" s="58"/>
      <c r="RMW117" s="49"/>
      <c r="RMX117" s="50"/>
      <c r="RMY117" s="49"/>
      <c r="RMZ117" s="109"/>
      <c r="RNA117" s="52"/>
      <c r="RNB117" s="52"/>
      <c r="RNC117" s="55"/>
      <c r="RND117" s="55"/>
      <c r="RNE117" s="55"/>
      <c r="RNF117" s="51"/>
      <c r="RNG117" s="51"/>
      <c r="RNH117" s="51"/>
      <c r="RNI117" s="56"/>
      <c r="RNJ117" s="57"/>
      <c r="RNK117" s="57"/>
      <c r="RNL117" s="58"/>
      <c r="RNM117" s="49"/>
      <c r="RNN117" s="50"/>
      <c r="RNO117" s="49"/>
      <c r="RNP117" s="109"/>
      <c r="RNQ117" s="52"/>
      <c r="RNR117" s="52"/>
      <c r="RNS117" s="55"/>
      <c r="RNT117" s="55"/>
      <c r="RNU117" s="55"/>
      <c r="RNV117" s="51"/>
      <c r="RNW117" s="51"/>
      <c r="RNX117" s="51"/>
      <c r="RNY117" s="56"/>
      <c r="RNZ117" s="57"/>
      <c r="ROA117" s="57"/>
      <c r="ROB117" s="58"/>
      <c r="ROC117" s="49"/>
      <c r="ROD117" s="50"/>
      <c r="ROE117" s="49"/>
      <c r="ROF117" s="109"/>
      <c r="ROG117" s="52"/>
      <c r="ROH117" s="52"/>
      <c r="ROI117" s="55"/>
      <c r="ROJ117" s="55"/>
      <c r="ROK117" s="55"/>
      <c r="ROL117" s="51"/>
      <c r="ROM117" s="51"/>
      <c r="RON117" s="51"/>
      <c r="ROO117" s="56"/>
      <c r="ROP117" s="57"/>
      <c r="ROQ117" s="57"/>
      <c r="ROR117" s="58"/>
      <c r="ROS117" s="49"/>
      <c r="ROT117" s="50"/>
      <c r="ROU117" s="49"/>
      <c r="ROV117" s="109"/>
      <c r="ROW117" s="52"/>
      <c r="ROX117" s="52"/>
      <c r="ROY117" s="55"/>
      <c r="ROZ117" s="55"/>
      <c r="RPA117" s="55"/>
      <c r="RPB117" s="51"/>
      <c r="RPC117" s="51"/>
      <c r="RPD117" s="51"/>
      <c r="RPE117" s="56"/>
      <c r="RPF117" s="57"/>
      <c r="RPG117" s="57"/>
      <c r="RPH117" s="58"/>
      <c r="RPI117" s="49"/>
      <c r="RPJ117" s="50"/>
      <c r="RPK117" s="49"/>
      <c r="RPL117" s="109"/>
      <c r="RPM117" s="52"/>
      <c r="RPN117" s="52"/>
      <c r="RPO117" s="55"/>
      <c r="RPP117" s="55"/>
      <c r="RPQ117" s="55"/>
      <c r="RPR117" s="51"/>
      <c r="RPS117" s="51"/>
      <c r="RPT117" s="51"/>
      <c r="RPU117" s="56"/>
      <c r="RPV117" s="57"/>
      <c r="RPW117" s="57"/>
      <c r="RPX117" s="58"/>
      <c r="RPY117" s="49"/>
      <c r="RPZ117" s="50"/>
      <c r="RQA117" s="49"/>
      <c r="RQB117" s="109"/>
      <c r="RQC117" s="52"/>
      <c r="RQD117" s="52"/>
      <c r="RQE117" s="55"/>
      <c r="RQF117" s="55"/>
      <c r="RQG117" s="55"/>
      <c r="RQH117" s="51"/>
      <c r="RQI117" s="51"/>
      <c r="RQJ117" s="51"/>
      <c r="RQK117" s="56"/>
      <c r="RQL117" s="57"/>
      <c r="RQM117" s="57"/>
      <c r="RQN117" s="58"/>
      <c r="RQO117" s="49"/>
      <c r="RQP117" s="50"/>
      <c r="RQQ117" s="49"/>
      <c r="RQR117" s="109"/>
      <c r="RQS117" s="52"/>
      <c r="RQT117" s="52"/>
      <c r="RQU117" s="55"/>
      <c r="RQV117" s="55"/>
      <c r="RQW117" s="55"/>
      <c r="RQX117" s="51"/>
      <c r="RQY117" s="51"/>
      <c r="RQZ117" s="51"/>
      <c r="RRA117" s="56"/>
      <c r="RRB117" s="57"/>
      <c r="RRC117" s="57"/>
      <c r="RRD117" s="58"/>
      <c r="RRE117" s="49"/>
      <c r="RRF117" s="50"/>
      <c r="RRG117" s="49"/>
      <c r="RRH117" s="109"/>
      <c r="RRI117" s="52"/>
      <c r="RRJ117" s="52"/>
      <c r="RRK117" s="55"/>
      <c r="RRL117" s="55"/>
      <c r="RRM117" s="55"/>
      <c r="RRN117" s="51"/>
      <c r="RRO117" s="51"/>
      <c r="RRP117" s="51"/>
      <c r="RRQ117" s="56"/>
      <c r="RRR117" s="57"/>
      <c r="RRS117" s="57"/>
      <c r="RRT117" s="58"/>
      <c r="RRU117" s="49"/>
      <c r="RRV117" s="50"/>
      <c r="RRW117" s="49"/>
      <c r="RRX117" s="109"/>
      <c r="RRY117" s="52"/>
      <c r="RRZ117" s="52"/>
      <c r="RSA117" s="55"/>
      <c r="RSB117" s="55"/>
      <c r="RSC117" s="55"/>
      <c r="RSD117" s="51"/>
      <c r="RSE117" s="51"/>
      <c r="RSF117" s="51"/>
      <c r="RSG117" s="56"/>
      <c r="RSH117" s="57"/>
      <c r="RSI117" s="57"/>
      <c r="RSJ117" s="58"/>
      <c r="RSK117" s="49"/>
      <c r="RSL117" s="50"/>
      <c r="RSM117" s="49"/>
      <c r="RSN117" s="109"/>
      <c r="RSO117" s="52"/>
      <c r="RSP117" s="52"/>
      <c r="RSQ117" s="55"/>
      <c r="RSR117" s="55"/>
      <c r="RSS117" s="55"/>
      <c r="RST117" s="51"/>
      <c r="RSU117" s="51"/>
      <c r="RSV117" s="51"/>
      <c r="RSW117" s="56"/>
      <c r="RSX117" s="57"/>
      <c r="RSY117" s="57"/>
      <c r="RSZ117" s="58"/>
      <c r="RTA117" s="49"/>
      <c r="RTB117" s="50"/>
      <c r="RTC117" s="49"/>
      <c r="RTD117" s="109"/>
      <c r="RTE117" s="52"/>
      <c r="RTF117" s="52"/>
      <c r="RTG117" s="55"/>
      <c r="RTH117" s="55"/>
      <c r="RTI117" s="55"/>
      <c r="RTJ117" s="51"/>
      <c r="RTK117" s="51"/>
      <c r="RTL117" s="51"/>
      <c r="RTM117" s="56"/>
      <c r="RTN117" s="57"/>
      <c r="RTO117" s="57"/>
      <c r="RTP117" s="58"/>
      <c r="RTQ117" s="49"/>
      <c r="RTR117" s="50"/>
      <c r="RTS117" s="49"/>
      <c r="RTT117" s="109"/>
      <c r="RTU117" s="52"/>
      <c r="RTV117" s="52"/>
      <c r="RTW117" s="55"/>
      <c r="RTX117" s="55"/>
      <c r="RTY117" s="55"/>
      <c r="RTZ117" s="51"/>
      <c r="RUA117" s="51"/>
      <c r="RUB117" s="51"/>
      <c r="RUC117" s="56"/>
      <c r="RUD117" s="57"/>
      <c r="RUE117" s="57"/>
      <c r="RUF117" s="58"/>
      <c r="RUG117" s="49"/>
      <c r="RUH117" s="50"/>
      <c r="RUI117" s="49"/>
      <c r="RUJ117" s="109"/>
      <c r="RUK117" s="52"/>
      <c r="RUL117" s="52"/>
      <c r="RUM117" s="55"/>
      <c r="RUN117" s="55"/>
      <c r="RUO117" s="55"/>
      <c r="RUP117" s="51"/>
      <c r="RUQ117" s="51"/>
      <c r="RUR117" s="51"/>
      <c r="RUS117" s="56"/>
      <c r="RUT117" s="57"/>
      <c r="RUU117" s="57"/>
      <c r="RUV117" s="58"/>
      <c r="RUW117" s="49"/>
      <c r="RUX117" s="50"/>
      <c r="RUY117" s="49"/>
      <c r="RUZ117" s="109"/>
      <c r="RVA117" s="52"/>
      <c r="RVB117" s="52"/>
      <c r="RVC117" s="55"/>
      <c r="RVD117" s="55"/>
      <c r="RVE117" s="55"/>
      <c r="RVF117" s="51"/>
      <c r="RVG117" s="51"/>
      <c r="RVH117" s="51"/>
      <c r="RVI117" s="56"/>
      <c r="RVJ117" s="57"/>
      <c r="RVK117" s="57"/>
      <c r="RVL117" s="58"/>
      <c r="RVM117" s="49"/>
      <c r="RVN117" s="50"/>
      <c r="RVO117" s="49"/>
      <c r="RVP117" s="109"/>
      <c r="RVQ117" s="52"/>
      <c r="RVR117" s="52"/>
      <c r="RVS117" s="55"/>
      <c r="RVT117" s="55"/>
      <c r="RVU117" s="55"/>
      <c r="RVV117" s="51"/>
      <c r="RVW117" s="51"/>
      <c r="RVX117" s="51"/>
      <c r="RVY117" s="56"/>
      <c r="RVZ117" s="57"/>
      <c r="RWA117" s="57"/>
      <c r="RWB117" s="58"/>
      <c r="RWC117" s="49"/>
      <c r="RWD117" s="50"/>
      <c r="RWE117" s="49"/>
      <c r="RWF117" s="109"/>
      <c r="RWG117" s="52"/>
      <c r="RWH117" s="52"/>
      <c r="RWI117" s="55"/>
      <c r="RWJ117" s="55"/>
      <c r="RWK117" s="55"/>
      <c r="RWL117" s="51"/>
      <c r="RWM117" s="51"/>
      <c r="RWN117" s="51"/>
      <c r="RWO117" s="56"/>
      <c r="RWP117" s="57"/>
      <c r="RWQ117" s="57"/>
      <c r="RWR117" s="58"/>
      <c r="RWS117" s="49"/>
      <c r="RWT117" s="50"/>
      <c r="RWU117" s="49"/>
      <c r="RWV117" s="109"/>
      <c r="RWW117" s="52"/>
      <c r="RWX117" s="52"/>
      <c r="RWY117" s="55"/>
      <c r="RWZ117" s="55"/>
      <c r="RXA117" s="55"/>
      <c r="RXB117" s="51"/>
      <c r="RXC117" s="51"/>
      <c r="RXD117" s="51"/>
      <c r="RXE117" s="56"/>
      <c r="RXF117" s="57"/>
      <c r="RXG117" s="57"/>
      <c r="RXH117" s="58"/>
      <c r="RXI117" s="49"/>
      <c r="RXJ117" s="50"/>
      <c r="RXK117" s="49"/>
      <c r="RXL117" s="109"/>
      <c r="RXM117" s="52"/>
      <c r="RXN117" s="52"/>
      <c r="RXO117" s="55"/>
      <c r="RXP117" s="55"/>
      <c r="RXQ117" s="55"/>
      <c r="RXR117" s="51"/>
      <c r="RXS117" s="51"/>
      <c r="RXT117" s="51"/>
      <c r="RXU117" s="56"/>
      <c r="RXV117" s="57"/>
      <c r="RXW117" s="57"/>
      <c r="RXX117" s="58"/>
      <c r="RXY117" s="49"/>
      <c r="RXZ117" s="50"/>
      <c r="RYA117" s="49"/>
      <c r="RYB117" s="109"/>
      <c r="RYC117" s="52"/>
      <c r="RYD117" s="52"/>
      <c r="RYE117" s="55"/>
      <c r="RYF117" s="55"/>
      <c r="RYG117" s="55"/>
      <c r="RYH117" s="51"/>
      <c r="RYI117" s="51"/>
      <c r="RYJ117" s="51"/>
      <c r="RYK117" s="56"/>
      <c r="RYL117" s="57"/>
      <c r="RYM117" s="57"/>
      <c r="RYN117" s="58"/>
      <c r="RYO117" s="49"/>
      <c r="RYP117" s="50"/>
      <c r="RYQ117" s="49"/>
      <c r="RYR117" s="109"/>
      <c r="RYS117" s="52"/>
      <c r="RYT117" s="52"/>
      <c r="RYU117" s="55"/>
      <c r="RYV117" s="55"/>
      <c r="RYW117" s="55"/>
      <c r="RYX117" s="51"/>
      <c r="RYY117" s="51"/>
      <c r="RYZ117" s="51"/>
      <c r="RZA117" s="56"/>
      <c r="RZB117" s="57"/>
      <c r="RZC117" s="57"/>
      <c r="RZD117" s="58"/>
      <c r="RZE117" s="49"/>
      <c r="RZF117" s="50"/>
      <c r="RZG117" s="49"/>
      <c r="RZH117" s="109"/>
      <c r="RZI117" s="52"/>
      <c r="RZJ117" s="52"/>
      <c r="RZK117" s="55"/>
      <c r="RZL117" s="55"/>
      <c r="RZM117" s="55"/>
      <c r="RZN117" s="51"/>
      <c r="RZO117" s="51"/>
      <c r="RZP117" s="51"/>
      <c r="RZQ117" s="56"/>
      <c r="RZR117" s="57"/>
      <c r="RZS117" s="57"/>
      <c r="RZT117" s="58"/>
      <c r="RZU117" s="49"/>
      <c r="RZV117" s="50"/>
      <c r="RZW117" s="49"/>
      <c r="RZX117" s="109"/>
      <c r="RZY117" s="52"/>
      <c r="RZZ117" s="52"/>
      <c r="SAA117" s="55"/>
      <c r="SAB117" s="55"/>
      <c r="SAC117" s="55"/>
      <c r="SAD117" s="51"/>
      <c r="SAE117" s="51"/>
      <c r="SAF117" s="51"/>
      <c r="SAG117" s="56"/>
      <c r="SAH117" s="57"/>
      <c r="SAI117" s="57"/>
      <c r="SAJ117" s="58"/>
      <c r="SAK117" s="49"/>
      <c r="SAL117" s="50"/>
      <c r="SAM117" s="49"/>
      <c r="SAN117" s="109"/>
      <c r="SAO117" s="52"/>
      <c r="SAP117" s="52"/>
      <c r="SAQ117" s="55"/>
      <c r="SAR117" s="55"/>
      <c r="SAS117" s="55"/>
      <c r="SAT117" s="51"/>
      <c r="SAU117" s="51"/>
      <c r="SAV117" s="51"/>
      <c r="SAW117" s="56"/>
      <c r="SAX117" s="57"/>
      <c r="SAY117" s="57"/>
      <c r="SAZ117" s="58"/>
      <c r="SBA117" s="49"/>
      <c r="SBB117" s="50"/>
      <c r="SBC117" s="49"/>
      <c r="SBD117" s="109"/>
      <c r="SBE117" s="52"/>
      <c r="SBF117" s="52"/>
      <c r="SBG117" s="55"/>
      <c r="SBH117" s="55"/>
      <c r="SBI117" s="55"/>
      <c r="SBJ117" s="51"/>
      <c r="SBK117" s="51"/>
      <c r="SBL117" s="51"/>
      <c r="SBM117" s="56"/>
      <c r="SBN117" s="57"/>
      <c r="SBO117" s="57"/>
      <c r="SBP117" s="58"/>
      <c r="SBQ117" s="49"/>
      <c r="SBR117" s="50"/>
      <c r="SBS117" s="49"/>
      <c r="SBT117" s="109"/>
      <c r="SBU117" s="52"/>
      <c r="SBV117" s="52"/>
      <c r="SBW117" s="55"/>
      <c r="SBX117" s="55"/>
      <c r="SBY117" s="55"/>
      <c r="SBZ117" s="51"/>
      <c r="SCA117" s="51"/>
      <c r="SCB117" s="51"/>
      <c r="SCC117" s="56"/>
      <c r="SCD117" s="57"/>
      <c r="SCE117" s="57"/>
      <c r="SCF117" s="58"/>
      <c r="SCG117" s="49"/>
      <c r="SCH117" s="50"/>
      <c r="SCI117" s="49"/>
      <c r="SCJ117" s="109"/>
      <c r="SCK117" s="52"/>
      <c r="SCL117" s="52"/>
      <c r="SCM117" s="55"/>
      <c r="SCN117" s="55"/>
      <c r="SCO117" s="55"/>
      <c r="SCP117" s="51"/>
      <c r="SCQ117" s="51"/>
      <c r="SCR117" s="51"/>
      <c r="SCS117" s="56"/>
      <c r="SCT117" s="57"/>
      <c r="SCU117" s="57"/>
      <c r="SCV117" s="58"/>
      <c r="SCW117" s="49"/>
      <c r="SCX117" s="50"/>
      <c r="SCY117" s="49"/>
      <c r="SCZ117" s="109"/>
      <c r="SDA117" s="52"/>
      <c r="SDB117" s="52"/>
      <c r="SDC117" s="55"/>
      <c r="SDD117" s="55"/>
      <c r="SDE117" s="55"/>
      <c r="SDF117" s="51"/>
      <c r="SDG117" s="51"/>
      <c r="SDH117" s="51"/>
      <c r="SDI117" s="56"/>
      <c r="SDJ117" s="57"/>
      <c r="SDK117" s="57"/>
      <c r="SDL117" s="58"/>
      <c r="SDM117" s="49"/>
      <c r="SDN117" s="50"/>
      <c r="SDO117" s="49"/>
      <c r="SDP117" s="109"/>
      <c r="SDQ117" s="52"/>
      <c r="SDR117" s="52"/>
      <c r="SDS117" s="55"/>
      <c r="SDT117" s="55"/>
      <c r="SDU117" s="55"/>
      <c r="SDV117" s="51"/>
      <c r="SDW117" s="51"/>
      <c r="SDX117" s="51"/>
      <c r="SDY117" s="56"/>
      <c r="SDZ117" s="57"/>
      <c r="SEA117" s="57"/>
      <c r="SEB117" s="58"/>
      <c r="SEC117" s="49"/>
      <c r="SED117" s="50"/>
      <c r="SEE117" s="49"/>
      <c r="SEF117" s="109"/>
      <c r="SEG117" s="52"/>
      <c r="SEH117" s="52"/>
      <c r="SEI117" s="55"/>
      <c r="SEJ117" s="55"/>
      <c r="SEK117" s="55"/>
      <c r="SEL117" s="51"/>
      <c r="SEM117" s="51"/>
      <c r="SEN117" s="51"/>
      <c r="SEO117" s="56"/>
      <c r="SEP117" s="57"/>
      <c r="SEQ117" s="57"/>
      <c r="SER117" s="58"/>
      <c r="SES117" s="49"/>
      <c r="SET117" s="50"/>
      <c r="SEU117" s="49"/>
      <c r="SEV117" s="109"/>
      <c r="SEW117" s="52"/>
      <c r="SEX117" s="52"/>
      <c r="SEY117" s="55"/>
      <c r="SEZ117" s="55"/>
      <c r="SFA117" s="55"/>
      <c r="SFB117" s="51"/>
      <c r="SFC117" s="51"/>
      <c r="SFD117" s="51"/>
      <c r="SFE117" s="56"/>
      <c r="SFF117" s="57"/>
      <c r="SFG117" s="57"/>
      <c r="SFH117" s="58"/>
      <c r="SFI117" s="49"/>
      <c r="SFJ117" s="50"/>
      <c r="SFK117" s="49"/>
      <c r="SFL117" s="109"/>
      <c r="SFM117" s="52"/>
      <c r="SFN117" s="52"/>
      <c r="SFO117" s="55"/>
      <c r="SFP117" s="55"/>
      <c r="SFQ117" s="55"/>
      <c r="SFR117" s="51"/>
      <c r="SFS117" s="51"/>
      <c r="SFT117" s="51"/>
      <c r="SFU117" s="56"/>
      <c r="SFV117" s="57"/>
      <c r="SFW117" s="57"/>
      <c r="SFX117" s="58"/>
      <c r="SFY117" s="49"/>
      <c r="SFZ117" s="50"/>
      <c r="SGA117" s="49"/>
      <c r="SGB117" s="109"/>
      <c r="SGC117" s="52"/>
      <c r="SGD117" s="52"/>
      <c r="SGE117" s="55"/>
      <c r="SGF117" s="55"/>
      <c r="SGG117" s="55"/>
      <c r="SGH117" s="51"/>
      <c r="SGI117" s="51"/>
      <c r="SGJ117" s="51"/>
      <c r="SGK117" s="56"/>
      <c r="SGL117" s="57"/>
      <c r="SGM117" s="57"/>
      <c r="SGN117" s="58"/>
      <c r="SGO117" s="49"/>
      <c r="SGP117" s="50"/>
      <c r="SGQ117" s="49"/>
      <c r="SGR117" s="109"/>
      <c r="SGS117" s="52"/>
      <c r="SGT117" s="52"/>
      <c r="SGU117" s="55"/>
      <c r="SGV117" s="55"/>
      <c r="SGW117" s="55"/>
      <c r="SGX117" s="51"/>
      <c r="SGY117" s="51"/>
      <c r="SGZ117" s="51"/>
      <c r="SHA117" s="56"/>
      <c r="SHB117" s="57"/>
      <c r="SHC117" s="57"/>
      <c r="SHD117" s="58"/>
      <c r="SHE117" s="49"/>
      <c r="SHF117" s="50"/>
      <c r="SHG117" s="49"/>
      <c r="SHH117" s="109"/>
      <c r="SHI117" s="52"/>
      <c r="SHJ117" s="52"/>
      <c r="SHK117" s="55"/>
      <c r="SHL117" s="55"/>
      <c r="SHM117" s="55"/>
      <c r="SHN117" s="51"/>
      <c r="SHO117" s="51"/>
      <c r="SHP117" s="51"/>
      <c r="SHQ117" s="56"/>
      <c r="SHR117" s="57"/>
      <c r="SHS117" s="57"/>
      <c r="SHT117" s="58"/>
      <c r="SHU117" s="49"/>
      <c r="SHV117" s="50"/>
      <c r="SHW117" s="49"/>
      <c r="SHX117" s="109"/>
      <c r="SHY117" s="52"/>
      <c r="SHZ117" s="52"/>
      <c r="SIA117" s="55"/>
      <c r="SIB117" s="55"/>
      <c r="SIC117" s="55"/>
      <c r="SID117" s="51"/>
      <c r="SIE117" s="51"/>
      <c r="SIF117" s="51"/>
      <c r="SIG117" s="56"/>
      <c r="SIH117" s="57"/>
      <c r="SII117" s="57"/>
      <c r="SIJ117" s="58"/>
      <c r="SIK117" s="49"/>
      <c r="SIL117" s="50"/>
      <c r="SIM117" s="49"/>
      <c r="SIN117" s="109"/>
      <c r="SIO117" s="52"/>
      <c r="SIP117" s="52"/>
      <c r="SIQ117" s="55"/>
      <c r="SIR117" s="55"/>
      <c r="SIS117" s="55"/>
      <c r="SIT117" s="51"/>
      <c r="SIU117" s="51"/>
      <c r="SIV117" s="51"/>
      <c r="SIW117" s="56"/>
      <c r="SIX117" s="57"/>
      <c r="SIY117" s="57"/>
      <c r="SIZ117" s="58"/>
      <c r="SJA117" s="49"/>
      <c r="SJB117" s="50"/>
      <c r="SJC117" s="49"/>
      <c r="SJD117" s="109"/>
      <c r="SJE117" s="52"/>
      <c r="SJF117" s="52"/>
      <c r="SJG117" s="55"/>
      <c r="SJH117" s="55"/>
      <c r="SJI117" s="55"/>
      <c r="SJJ117" s="51"/>
      <c r="SJK117" s="51"/>
      <c r="SJL117" s="51"/>
      <c r="SJM117" s="56"/>
      <c r="SJN117" s="57"/>
      <c r="SJO117" s="57"/>
      <c r="SJP117" s="58"/>
      <c r="SJQ117" s="49"/>
      <c r="SJR117" s="50"/>
      <c r="SJS117" s="49"/>
      <c r="SJT117" s="109"/>
      <c r="SJU117" s="52"/>
      <c r="SJV117" s="52"/>
      <c r="SJW117" s="55"/>
      <c r="SJX117" s="55"/>
      <c r="SJY117" s="55"/>
      <c r="SJZ117" s="51"/>
      <c r="SKA117" s="51"/>
      <c r="SKB117" s="51"/>
      <c r="SKC117" s="56"/>
      <c r="SKD117" s="57"/>
      <c r="SKE117" s="57"/>
      <c r="SKF117" s="58"/>
      <c r="SKG117" s="49"/>
      <c r="SKH117" s="50"/>
      <c r="SKI117" s="49"/>
      <c r="SKJ117" s="109"/>
      <c r="SKK117" s="52"/>
      <c r="SKL117" s="52"/>
      <c r="SKM117" s="55"/>
      <c r="SKN117" s="55"/>
      <c r="SKO117" s="55"/>
      <c r="SKP117" s="51"/>
      <c r="SKQ117" s="51"/>
      <c r="SKR117" s="51"/>
      <c r="SKS117" s="56"/>
      <c r="SKT117" s="57"/>
      <c r="SKU117" s="57"/>
      <c r="SKV117" s="58"/>
      <c r="SKW117" s="49"/>
      <c r="SKX117" s="50"/>
      <c r="SKY117" s="49"/>
      <c r="SKZ117" s="109"/>
      <c r="SLA117" s="52"/>
      <c r="SLB117" s="52"/>
      <c r="SLC117" s="55"/>
      <c r="SLD117" s="55"/>
      <c r="SLE117" s="55"/>
      <c r="SLF117" s="51"/>
      <c r="SLG117" s="51"/>
      <c r="SLH117" s="51"/>
      <c r="SLI117" s="56"/>
      <c r="SLJ117" s="57"/>
      <c r="SLK117" s="57"/>
      <c r="SLL117" s="58"/>
      <c r="SLM117" s="49"/>
      <c r="SLN117" s="50"/>
      <c r="SLO117" s="49"/>
      <c r="SLP117" s="109"/>
      <c r="SLQ117" s="52"/>
      <c r="SLR117" s="52"/>
      <c r="SLS117" s="55"/>
      <c r="SLT117" s="55"/>
      <c r="SLU117" s="55"/>
      <c r="SLV117" s="51"/>
      <c r="SLW117" s="51"/>
      <c r="SLX117" s="51"/>
      <c r="SLY117" s="56"/>
      <c r="SLZ117" s="57"/>
      <c r="SMA117" s="57"/>
      <c r="SMB117" s="58"/>
      <c r="SMC117" s="49"/>
      <c r="SMD117" s="50"/>
      <c r="SME117" s="49"/>
      <c r="SMF117" s="109"/>
      <c r="SMG117" s="52"/>
      <c r="SMH117" s="52"/>
      <c r="SMI117" s="55"/>
      <c r="SMJ117" s="55"/>
      <c r="SMK117" s="55"/>
      <c r="SML117" s="51"/>
      <c r="SMM117" s="51"/>
      <c r="SMN117" s="51"/>
      <c r="SMO117" s="56"/>
      <c r="SMP117" s="57"/>
      <c r="SMQ117" s="57"/>
      <c r="SMR117" s="58"/>
      <c r="SMS117" s="49"/>
      <c r="SMT117" s="50"/>
      <c r="SMU117" s="49"/>
      <c r="SMV117" s="109"/>
      <c r="SMW117" s="52"/>
      <c r="SMX117" s="52"/>
      <c r="SMY117" s="55"/>
      <c r="SMZ117" s="55"/>
      <c r="SNA117" s="55"/>
      <c r="SNB117" s="51"/>
      <c r="SNC117" s="51"/>
      <c r="SND117" s="51"/>
      <c r="SNE117" s="56"/>
      <c r="SNF117" s="57"/>
      <c r="SNG117" s="57"/>
      <c r="SNH117" s="58"/>
      <c r="SNI117" s="49"/>
      <c r="SNJ117" s="50"/>
      <c r="SNK117" s="49"/>
      <c r="SNL117" s="109"/>
      <c r="SNM117" s="52"/>
      <c r="SNN117" s="52"/>
      <c r="SNO117" s="55"/>
      <c r="SNP117" s="55"/>
      <c r="SNQ117" s="55"/>
      <c r="SNR117" s="51"/>
      <c r="SNS117" s="51"/>
      <c r="SNT117" s="51"/>
      <c r="SNU117" s="56"/>
      <c r="SNV117" s="57"/>
      <c r="SNW117" s="57"/>
      <c r="SNX117" s="58"/>
      <c r="SNY117" s="49"/>
      <c r="SNZ117" s="50"/>
      <c r="SOA117" s="49"/>
      <c r="SOB117" s="109"/>
      <c r="SOC117" s="52"/>
      <c r="SOD117" s="52"/>
      <c r="SOE117" s="55"/>
      <c r="SOF117" s="55"/>
      <c r="SOG117" s="55"/>
      <c r="SOH117" s="51"/>
      <c r="SOI117" s="51"/>
      <c r="SOJ117" s="51"/>
      <c r="SOK117" s="56"/>
      <c r="SOL117" s="57"/>
      <c r="SOM117" s="57"/>
      <c r="SON117" s="58"/>
      <c r="SOO117" s="49"/>
      <c r="SOP117" s="50"/>
      <c r="SOQ117" s="49"/>
      <c r="SOR117" s="109"/>
      <c r="SOS117" s="52"/>
      <c r="SOT117" s="52"/>
      <c r="SOU117" s="55"/>
      <c r="SOV117" s="55"/>
      <c r="SOW117" s="55"/>
      <c r="SOX117" s="51"/>
      <c r="SOY117" s="51"/>
      <c r="SOZ117" s="51"/>
      <c r="SPA117" s="56"/>
      <c r="SPB117" s="57"/>
      <c r="SPC117" s="57"/>
      <c r="SPD117" s="58"/>
      <c r="SPE117" s="49"/>
      <c r="SPF117" s="50"/>
      <c r="SPG117" s="49"/>
      <c r="SPH117" s="109"/>
      <c r="SPI117" s="52"/>
      <c r="SPJ117" s="52"/>
      <c r="SPK117" s="55"/>
      <c r="SPL117" s="55"/>
      <c r="SPM117" s="55"/>
      <c r="SPN117" s="51"/>
      <c r="SPO117" s="51"/>
      <c r="SPP117" s="51"/>
      <c r="SPQ117" s="56"/>
      <c r="SPR117" s="57"/>
      <c r="SPS117" s="57"/>
      <c r="SPT117" s="58"/>
      <c r="SPU117" s="49"/>
      <c r="SPV117" s="50"/>
      <c r="SPW117" s="49"/>
      <c r="SPX117" s="109"/>
      <c r="SPY117" s="52"/>
      <c r="SPZ117" s="52"/>
      <c r="SQA117" s="55"/>
      <c r="SQB117" s="55"/>
      <c r="SQC117" s="55"/>
      <c r="SQD117" s="51"/>
      <c r="SQE117" s="51"/>
      <c r="SQF117" s="51"/>
      <c r="SQG117" s="56"/>
      <c r="SQH117" s="57"/>
      <c r="SQI117" s="57"/>
      <c r="SQJ117" s="58"/>
      <c r="SQK117" s="49"/>
      <c r="SQL117" s="50"/>
      <c r="SQM117" s="49"/>
      <c r="SQN117" s="109"/>
      <c r="SQO117" s="52"/>
      <c r="SQP117" s="52"/>
      <c r="SQQ117" s="55"/>
      <c r="SQR117" s="55"/>
      <c r="SQS117" s="55"/>
      <c r="SQT117" s="51"/>
      <c r="SQU117" s="51"/>
      <c r="SQV117" s="51"/>
      <c r="SQW117" s="56"/>
      <c r="SQX117" s="57"/>
      <c r="SQY117" s="57"/>
      <c r="SQZ117" s="58"/>
      <c r="SRA117" s="49"/>
      <c r="SRB117" s="50"/>
      <c r="SRC117" s="49"/>
      <c r="SRD117" s="109"/>
      <c r="SRE117" s="52"/>
      <c r="SRF117" s="52"/>
      <c r="SRG117" s="55"/>
      <c r="SRH117" s="55"/>
      <c r="SRI117" s="55"/>
      <c r="SRJ117" s="51"/>
      <c r="SRK117" s="51"/>
      <c r="SRL117" s="51"/>
      <c r="SRM117" s="56"/>
      <c r="SRN117" s="57"/>
      <c r="SRO117" s="57"/>
      <c r="SRP117" s="58"/>
      <c r="SRQ117" s="49"/>
      <c r="SRR117" s="50"/>
      <c r="SRS117" s="49"/>
      <c r="SRT117" s="109"/>
      <c r="SRU117" s="52"/>
      <c r="SRV117" s="52"/>
      <c r="SRW117" s="55"/>
      <c r="SRX117" s="55"/>
      <c r="SRY117" s="55"/>
      <c r="SRZ117" s="51"/>
      <c r="SSA117" s="51"/>
      <c r="SSB117" s="51"/>
      <c r="SSC117" s="56"/>
      <c r="SSD117" s="57"/>
      <c r="SSE117" s="57"/>
      <c r="SSF117" s="58"/>
      <c r="SSG117" s="49"/>
      <c r="SSH117" s="50"/>
      <c r="SSI117" s="49"/>
      <c r="SSJ117" s="109"/>
      <c r="SSK117" s="52"/>
      <c r="SSL117" s="52"/>
      <c r="SSM117" s="55"/>
      <c r="SSN117" s="55"/>
      <c r="SSO117" s="55"/>
      <c r="SSP117" s="51"/>
      <c r="SSQ117" s="51"/>
      <c r="SSR117" s="51"/>
      <c r="SSS117" s="56"/>
      <c r="SST117" s="57"/>
      <c r="SSU117" s="57"/>
      <c r="SSV117" s="58"/>
      <c r="SSW117" s="49"/>
      <c r="SSX117" s="50"/>
      <c r="SSY117" s="49"/>
      <c r="SSZ117" s="109"/>
      <c r="STA117" s="52"/>
      <c r="STB117" s="52"/>
      <c r="STC117" s="55"/>
      <c r="STD117" s="55"/>
      <c r="STE117" s="55"/>
      <c r="STF117" s="51"/>
      <c r="STG117" s="51"/>
      <c r="STH117" s="51"/>
      <c r="STI117" s="56"/>
      <c r="STJ117" s="57"/>
      <c r="STK117" s="57"/>
      <c r="STL117" s="58"/>
      <c r="STM117" s="49"/>
      <c r="STN117" s="50"/>
      <c r="STO117" s="49"/>
      <c r="STP117" s="109"/>
      <c r="STQ117" s="52"/>
      <c r="STR117" s="52"/>
      <c r="STS117" s="55"/>
      <c r="STT117" s="55"/>
      <c r="STU117" s="55"/>
      <c r="STV117" s="51"/>
      <c r="STW117" s="51"/>
      <c r="STX117" s="51"/>
      <c r="STY117" s="56"/>
      <c r="STZ117" s="57"/>
      <c r="SUA117" s="57"/>
      <c r="SUB117" s="58"/>
      <c r="SUC117" s="49"/>
      <c r="SUD117" s="50"/>
      <c r="SUE117" s="49"/>
      <c r="SUF117" s="109"/>
      <c r="SUG117" s="52"/>
      <c r="SUH117" s="52"/>
      <c r="SUI117" s="55"/>
      <c r="SUJ117" s="55"/>
      <c r="SUK117" s="55"/>
      <c r="SUL117" s="51"/>
      <c r="SUM117" s="51"/>
      <c r="SUN117" s="51"/>
      <c r="SUO117" s="56"/>
      <c r="SUP117" s="57"/>
      <c r="SUQ117" s="57"/>
      <c r="SUR117" s="58"/>
      <c r="SUS117" s="49"/>
      <c r="SUT117" s="50"/>
      <c r="SUU117" s="49"/>
      <c r="SUV117" s="109"/>
      <c r="SUW117" s="52"/>
      <c r="SUX117" s="52"/>
      <c r="SUY117" s="55"/>
      <c r="SUZ117" s="55"/>
      <c r="SVA117" s="55"/>
      <c r="SVB117" s="51"/>
      <c r="SVC117" s="51"/>
      <c r="SVD117" s="51"/>
      <c r="SVE117" s="56"/>
      <c r="SVF117" s="57"/>
      <c r="SVG117" s="57"/>
      <c r="SVH117" s="58"/>
      <c r="SVI117" s="49"/>
      <c r="SVJ117" s="50"/>
      <c r="SVK117" s="49"/>
      <c r="SVL117" s="109"/>
      <c r="SVM117" s="52"/>
      <c r="SVN117" s="52"/>
      <c r="SVO117" s="55"/>
      <c r="SVP117" s="55"/>
      <c r="SVQ117" s="55"/>
      <c r="SVR117" s="51"/>
      <c r="SVS117" s="51"/>
      <c r="SVT117" s="51"/>
      <c r="SVU117" s="56"/>
      <c r="SVV117" s="57"/>
      <c r="SVW117" s="57"/>
      <c r="SVX117" s="58"/>
      <c r="SVY117" s="49"/>
      <c r="SVZ117" s="50"/>
      <c r="SWA117" s="49"/>
      <c r="SWB117" s="109"/>
      <c r="SWC117" s="52"/>
      <c r="SWD117" s="52"/>
      <c r="SWE117" s="55"/>
      <c r="SWF117" s="55"/>
      <c r="SWG117" s="55"/>
      <c r="SWH117" s="51"/>
      <c r="SWI117" s="51"/>
      <c r="SWJ117" s="51"/>
      <c r="SWK117" s="56"/>
      <c r="SWL117" s="57"/>
      <c r="SWM117" s="57"/>
      <c r="SWN117" s="58"/>
      <c r="SWO117" s="49"/>
      <c r="SWP117" s="50"/>
      <c r="SWQ117" s="49"/>
      <c r="SWR117" s="109"/>
      <c r="SWS117" s="52"/>
      <c r="SWT117" s="52"/>
      <c r="SWU117" s="55"/>
      <c r="SWV117" s="55"/>
      <c r="SWW117" s="55"/>
      <c r="SWX117" s="51"/>
      <c r="SWY117" s="51"/>
      <c r="SWZ117" s="51"/>
      <c r="SXA117" s="56"/>
      <c r="SXB117" s="57"/>
      <c r="SXC117" s="57"/>
      <c r="SXD117" s="58"/>
      <c r="SXE117" s="49"/>
      <c r="SXF117" s="50"/>
      <c r="SXG117" s="49"/>
      <c r="SXH117" s="109"/>
      <c r="SXI117" s="52"/>
      <c r="SXJ117" s="52"/>
      <c r="SXK117" s="55"/>
      <c r="SXL117" s="55"/>
      <c r="SXM117" s="55"/>
      <c r="SXN117" s="51"/>
      <c r="SXO117" s="51"/>
      <c r="SXP117" s="51"/>
      <c r="SXQ117" s="56"/>
      <c r="SXR117" s="57"/>
      <c r="SXS117" s="57"/>
      <c r="SXT117" s="58"/>
      <c r="SXU117" s="49"/>
      <c r="SXV117" s="50"/>
      <c r="SXW117" s="49"/>
      <c r="SXX117" s="109"/>
      <c r="SXY117" s="52"/>
      <c r="SXZ117" s="52"/>
      <c r="SYA117" s="55"/>
      <c r="SYB117" s="55"/>
      <c r="SYC117" s="55"/>
      <c r="SYD117" s="51"/>
      <c r="SYE117" s="51"/>
      <c r="SYF117" s="51"/>
      <c r="SYG117" s="56"/>
      <c r="SYH117" s="57"/>
      <c r="SYI117" s="57"/>
      <c r="SYJ117" s="58"/>
      <c r="SYK117" s="49"/>
      <c r="SYL117" s="50"/>
      <c r="SYM117" s="49"/>
      <c r="SYN117" s="109"/>
      <c r="SYO117" s="52"/>
      <c r="SYP117" s="52"/>
      <c r="SYQ117" s="55"/>
      <c r="SYR117" s="55"/>
      <c r="SYS117" s="55"/>
      <c r="SYT117" s="51"/>
      <c r="SYU117" s="51"/>
      <c r="SYV117" s="51"/>
      <c r="SYW117" s="56"/>
      <c r="SYX117" s="57"/>
      <c r="SYY117" s="57"/>
      <c r="SYZ117" s="58"/>
      <c r="SZA117" s="49"/>
      <c r="SZB117" s="50"/>
      <c r="SZC117" s="49"/>
      <c r="SZD117" s="109"/>
      <c r="SZE117" s="52"/>
      <c r="SZF117" s="52"/>
      <c r="SZG117" s="55"/>
      <c r="SZH117" s="55"/>
      <c r="SZI117" s="55"/>
      <c r="SZJ117" s="51"/>
      <c r="SZK117" s="51"/>
      <c r="SZL117" s="51"/>
      <c r="SZM117" s="56"/>
      <c r="SZN117" s="57"/>
      <c r="SZO117" s="57"/>
      <c r="SZP117" s="58"/>
      <c r="SZQ117" s="49"/>
      <c r="SZR117" s="50"/>
      <c r="SZS117" s="49"/>
      <c r="SZT117" s="109"/>
      <c r="SZU117" s="52"/>
      <c r="SZV117" s="52"/>
      <c r="SZW117" s="55"/>
      <c r="SZX117" s="55"/>
      <c r="SZY117" s="55"/>
      <c r="SZZ117" s="51"/>
      <c r="TAA117" s="51"/>
      <c r="TAB117" s="51"/>
      <c r="TAC117" s="56"/>
      <c r="TAD117" s="57"/>
      <c r="TAE117" s="57"/>
      <c r="TAF117" s="58"/>
      <c r="TAG117" s="49"/>
      <c r="TAH117" s="50"/>
      <c r="TAI117" s="49"/>
      <c r="TAJ117" s="109"/>
      <c r="TAK117" s="52"/>
      <c r="TAL117" s="52"/>
      <c r="TAM117" s="55"/>
      <c r="TAN117" s="55"/>
      <c r="TAO117" s="55"/>
      <c r="TAP117" s="51"/>
      <c r="TAQ117" s="51"/>
      <c r="TAR117" s="51"/>
      <c r="TAS117" s="56"/>
      <c r="TAT117" s="57"/>
      <c r="TAU117" s="57"/>
      <c r="TAV117" s="58"/>
      <c r="TAW117" s="49"/>
      <c r="TAX117" s="50"/>
      <c r="TAY117" s="49"/>
      <c r="TAZ117" s="109"/>
      <c r="TBA117" s="52"/>
      <c r="TBB117" s="52"/>
      <c r="TBC117" s="55"/>
      <c r="TBD117" s="55"/>
      <c r="TBE117" s="55"/>
      <c r="TBF117" s="51"/>
      <c r="TBG117" s="51"/>
      <c r="TBH117" s="51"/>
      <c r="TBI117" s="56"/>
      <c r="TBJ117" s="57"/>
      <c r="TBK117" s="57"/>
      <c r="TBL117" s="58"/>
      <c r="TBM117" s="49"/>
      <c r="TBN117" s="50"/>
      <c r="TBO117" s="49"/>
      <c r="TBP117" s="109"/>
      <c r="TBQ117" s="52"/>
      <c r="TBR117" s="52"/>
      <c r="TBS117" s="55"/>
      <c r="TBT117" s="55"/>
      <c r="TBU117" s="55"/>
      <c r="TBV117" s="51"/>
      <c r="TBW117" s="51"/>
      <c r="TBX117" s="51"/>
      <c r="TBY117" s="56"/>
      <c r="TBZ117" s="57"/>
      <c r="TCA117" s="57"/>
      <c r="TCB117" s="58"/>
      <c r="TCC117" s="49"/>
      <c r="TCD117" s="50"/>
      <c r="TCE117" s="49"/>
      <c r="TCF117" s="109"/>
      <c r="TCG117" s="52"/>
      <c r="TCH117" s="52"/>
      <c r="TCI117" s="55"/>
      <c r="TCJ117" s="55"/>
      <c r="TCK117" s="55"/>
      <c r="TCL117" s="51"/>
      <c r="TCM117" s="51"/>
      <c r="TCN117" s="51"/>
      <c r="TCO117" s="56"/>
      <c r="TCP117" s="57"/>
      <c r="TCQ117" s="57"/>
      <c r="TCR117" s="58"/>
      <c r="TCS117" s="49"/>
      <c r="TCT117" s="50"/>
      <c r="TCU117" s="49"/>
      <c r="TCV117" s="109"/>
      <c r="TCW117" s="52"/>
      <c r="TCX117" s="52"/>
      <c r="TCY117" s="55"/>
      <c r="TCZ117" s="55"/>
      <c r="TDA117" s="55"/>
      <c r="TDB117" s="51"/>
      <c r="TDC117" s="51"/>
      <c r="TDD117" s="51"/>
      <c r="TDE117" s="56"/>
      <c r="TDF117" s="57"/>
      <c r="TDG117" s="57"/>
      <c r="TDH117" s="58"/>
      <c r="TDI117" s="49"/>
      <c r="TDJ117" s="50"/>
      <c r="TDK117" s="49"/>
      <c r="TDL117" s="109"/>
      <c r="TDM117" s="52"/>
      <c r="TDN117" s="52"/>
      <c r="TDO117" s="55"/>
      <c r="TDP117" s="55"/>
      <c r="TDQ117" s="55"/>
      <c r="TDR117" s="51"/>
      <c r="TDS117" s="51"/>
      <c r="TDT117" s="51"/>
      <c r="TDU117" s="56"/>
      <c r="TDV117" s="57"/>
      <c r="TDW117" s="57"/>
      <c r="TDX117" s="58"/>
      <c r="TDY117" s="49"/>
      <c r="TDZ117" s="50"/>
      <c r="TEA117" s="49"/>
      <c r="TEB117" s="109"/>
      <c r="TEC117" s="52"/>
      <c r="TED117" s="52"/>
      <c r="TEE117" s="55"/>
      <c r="TEF117" s="55"/>
      <c r="TEG117" s="55"/>
      <c r="TEH117" s="51"/>
      <c r="TEI117" s="51"/>
      <c r="TEJ117" s="51"/>
      <c r="TEK117" s="56"/>
      <c r="TEL117" s="57"/>
      <c r="TEM117" s="57"/>
      <c r="TEN117" s="58"/>
      <c r="TEO117" s="49"/>
      <c r="TEP117" s="50"/>
      <c r="TEQ117" s="49"/>
      <c r="TER117" s="109"/>
      <c r="TES117" s="52"/>
      <c r="TET117" s="52"/>
      <c r="TEU117" s="55"/>
      <c r="TEV117" s="55"/>
      <c r="TEW117" s="55"/>
      <c r="TEX117" s="51"/>
      <c r="TEY117" s="51"/>
      <c r="TEZ117" s="51"/>
      <c r="TFA117" s="56"/>
      <c r="TFB117" s="57"/>
      <c r="TFC117" s="57"/>
      <c r="TFD117" s="58"/>
      <c r="TFE117" s="49"/>
      <c r="TFF117" s="50"/>
      <c r="TFG117" s="49"/>
      <c r="TFH117" s="109"/>
      <c r="TFI117" s="52"/>
      <c r="TFJ117" s="52"/>
      <c r="TFK117" s="55"/>
      <c r="TFL117" s="55"/>
      <c r="TFM117" s="55"/>
      <c r="TFN117" s="51"/>
      <c r="TFO117" s="51"/>
      <c r="TFP117" s="51"/>
      <c r="TFQ117" s="56"/>
      <c r="TFR117" s="57"/>
      <c r="TFS117" s="57"/>
      <c r="TFT117" s="58"/>
      <c r="TFU117" s="49"/>
      <c r="TFV117" s="50"/>
      <c r="TFW117" s="49"/>
      <c r="TFX117" s="109"/>
      <c r="TFY117" s="52"/>
      <c r="TFZ117" s="52"/>
      <c r="TGA117" s="55"/>
      <c r="TGB117" s="55"/>
      <c r="TGC117" s="55"/>
      <c r="TGD117" s="51"/>
      <c r="TGE117" s="51"/>
      <c r="TGF117" s="51"/>
      <c r="TGG117" s="56"/>
      <c r="TGH117" s="57"/>
      <c r="TGI117" s="57"/>
      <c r="TGJ117" s="58"/>
      <c r="TGK117" s="49"/>
      <c r="TGL117" s="50"/>
      <c r="TGM117" s="49"/>
      <c r="TGN117" s="109"/>
      <c r="TGO117" s="52"/>
      <c r="TGP117" s="52"/>
      <c r="TGQ117" s="55"/>
      <c r="TGR117" s="55"/>
      <c r="TGS117" s="55"/>
      <c r="TGT117" s="51"/>
      <c r="TGU117" s="51"/>
      <c r="TGV117" s="51"/>
      <c r="TGW117" s="56"/>
      <c r="TGX117" s="57"/>
      <c r="TGY117" s="57"/>
      <c r="TGZ117" s="58"/>
      <c r="THA117" s="49"/>
      <c r="THB117" s="50"/>
      <c r="THC117" s="49"/>
      <c r="THD117" s="109"/>
      <c r="THE117" s="52"/>
      <c r="THF117" s="52"/>
      <c r="THG117" s="55"/>
      <c r="THH117" s="55"/>
      <c r="THI117" s="55"/>
      <c r="THJ117" s="51"/>
      <c r="THK117" s="51"/>
      <c r="THL117" s="51"/>
      <c r="THM117" s="56"/>
      <c r="THN117" s="57"/>
      <c r="THO117" s="57"/>
      <c r="THP117" s="58"/>
      <c r="THQ117" s="49"/>
      <c r="THR117" s="50"/>
      <c r="THS117" s="49"/>
      <c r="THT117" s="109"/>
      <c r="THU117" s="52"/>
      <c r="THV117" s="52"/>
      <c r="THW117" s="55"/>
      <c r="THX117" s="55"/>
      <c r="THY117" s="55"/>
      <c r="THZ117" s="51"/>
      <c r="TIA117" s="51"/>
      <c r="TIB117" s="51"/>
      <c r="TIC117" s="56"/>
      <c r="TID117" s="57"/>
      <c r="TIE117" s="57"/>
      <c r="TIF117" s="58"/>
      <c r="TIG117" s="49"/>
      <c r="TIH117" s="50"/>
      <c r="TII117" s="49"/>
      <c r="TIJ117" s="109"/>
      <c r="TIK117" s="52"/>
      <c r="TIL117" s="52"/>
      <c r="TIM117" s="55"/>
      <c r="TIN117" s="55"/>
      <c r="TIO117" s="55"/>
      <c r="TIP117" s="51"/>
      <c r="TIQ117" s="51"/>
      <c r="TIR117" s="51"/>
      <c r="TIS117" s="56"/>
      <c r="TIT117" s="57"/>
      <c r="TIU117" s="57"/>
      <c r="TIV117" s="58"/>
      <c r="TIW117" s="49"/>
      <c r="TIX117" s="50"/>
      <c r="TIY117" s="49"/>
      <c r="TIZ117" s="109"/>
      <c r="TJA117" s="52"/>
      <c r="TJB117" s="52"/>
      <c r="TJC117" s="55"/>
      <c r="TJD117" s="55"/>
      <c r="TJE117" s="55"/>
      <c r="TJF117" s="51"/>
      <c r="TJG117" s="51"/>
      <c r="TJH117" s="51"/>
      <c r="TJI117" s="56"/>
      <c r="TJJ117" s="57"/>
      <c r="TJK117" s="57"/>
      <c r="TJL117" s="58"/>
      <c r="TJM117" s="49"/>
      <c r="TJN117" s="50"/>
      <c r="TJO117" s="49"/>
      <c r="TJP117" s="109"/>
      <c r="TJQ117" s="52"/>
      <c r="TJR117" s="52"/>
      <c r="TJS117" s="55"/>
      <c r="TJT117" s="55"/>
      <c r="TJU117" s="55"/>
      <c r="TJV117" s="51"/>
      <c r="TJW117" s="51"/>
      <c r="TJX117" s="51"/>
      <c r="TJY117" s="56"/>
      <c r="TJZ117" s="57"/>
      <c r="TKA117" s="57"/>
      <c r="TKB117" s="58"/>
      <c r="TKC117" s="49"/>
      <c r="TKD117" s="50"/>
      <c r="TKE117" s="49"/>
      <c r="TKF117" s="109"/>
      <c r="TKG117" s="52"/>
      <c r="TKH117" s="52"/>
      <c r="TKI117" s="55"/>
      <c r="TKJ117" s="55"/>
      <c r="TKK117" s="55"/>
      <c r="TKL117" s="51"/>
      <c r="TKM117" s="51"/>
      <c r="TKN117" s="51"/>
      <c r="TKO117" s="56"/>
      <c r="TKP117" s="57"/>
      <c r="TKQ117" s="57"/>
      <c r="TKR117" s="58"/>
      <c r="TKS117" s="49"/>
      <c r="TKT117" s="50"/>
      <c r="TKU117" s="49"/>
      <c r="TKV117" s="109"/>
      <c r="TKW117" s="52"/>
      <c r="TKX117" s="52"/>
      <c r="TKY117" s="55"/>
      <c r="TKZ117" s="55"/>
      <c r="TLA117" s="55"/>
      <c r="TLB117" s="51"/>
      <c r="TLC117" s="51"/>
      <c r="TLD117" s="51"/>
      <c r="TLE117" s="56"/>
      <c r="TLF117" s="57"/>
      <c r="TLG117" s="57"/>
      <c r="TLH117" s="58"/>
      <c r="TLI117" s="49"/>
      <c r="TLJ117" s="50"/>
      <c r="TLK117" s="49"/>
      <c r="TLL117" s="109"/>
      <c r="TLM117" s="52"/>
      <c r="TLN117" s="52"/>
      <c r="TLO117" s="55"/>
      <c r="TLP117" s="55"/>
      <c r="TLQ117" s="55"/>
      <c r="TLR117" s="51"/>
      <c r="TLS117" s="51"/>
      <c r="TLT117" s="51"/>
      <c r="TLU117" s="56"/>
      <c r="TLV117" s="57"/>
      <c r="TLW117" s="57"/>
      <c r="TLX117" s="58"/>
      <c r="TLY117" s="49"/>
      <c r="TLZ117" s="50"/>
      <c r="TMA117" s="49"/>
      <c r="TMB117" s="109"/>
      <c r="TMC117" s="52"/>
      <c r="TMD117" s="52"/>
      <c r="TME117" s="55"/>
      <c r="TMF117" s="55"/>
      <c r="TMG117" s="55"/>
      <c r="TMH117" s="51"/>
      <c r="TMI117" s="51"/>
      <c r="TMJ117" s="51"/>
      <c r="TMK117" s="56"/>
      <c r="TML117" s="57"/>
      <c r="TMM117" s="57"/>
      <c r="TMN117" s="58"/>
      <c r="TMO117" s="49"/>
      <c r="TMP117" s="50"/>
      <c r="TMQ117" s="49"/>
      <c r="TMR117" s="109"/>
      <c r="TMS117" s="52"/>
      <c r="TMT117" s="52"/>
      <c r="TMU117" s="55"/>
      <c r="TMV117" s="55"/>
      <c r="TMW117" s="55"/>
      <c r="TMX117" s="51"/>
      <c r="TMY117" s="51"/>
      <c r="TMZ117" s="51"/>
      <c r="TNA117" s="56"/>
      <c r="TNB117" s="57"/>
      <c r="TNC117" s="57"/>
      <c r="TND117" s="58"/>
      <c r="TNE117" s="49"/>
      <c r="TNF117" s="50"/>
      <c r="TNG117" s="49"/>
      <c r="TNH117" s="109"/>
      <c r="TNI117" s="52"/>
      <c r="TNJ117" s="52"/>
      <c r="TNK117" s="55"/>
      <c r="TNL117" s="55"/>
      <c r="TNM117" s="55"/>
      <c r="TNN117" s="51"/>
      <c r="TNO117" s="51"/>
      <c r="TNP117" s="51"/>
      <c r="TNQ117" s="56"/>
      <c r="TNR117" s="57"/>
      <c r="TNS117" s="57"/>
      <c r="TNT117" s="58"/>
      <c r="TNU117" s="49"/>
      <c r="TNV117" s="50"/>
      <c r="TNW117" s="49"/>
      <c r="TNX117" s="109"/>
      <c r="TNY117" s="52"/>
      <c r="TNZ117" s="52"/>
      <c r="TOA117" s="55"/>
      <c r="TOB117" s="55"/>
      <c r="TOC117" s="55"/>
      <c r="TOD117" s="51"/>
      <c r="TOE117" s="51"/>
      <c r="TOF117" s="51"/>
      <c r="TOG117" s="56"/>
      <c r="TOH117" s="57"/>
      <c r="TOI117" s="57"/>
      <c r="TOJ117" s="58"/>
      <c r="TOK117" s="49"/>
      <c r="TOL117" s="50"/>
      <c r="TOM117" s="49"/>
      <c r="TON117" s="109"/>
      <c r="TOO117" s="52"/>
      <c r="TOP117" s="52"/>
      <c r="TOQ117" s="55"/>
      <c r="TOR117" s="55"/>
      <c r="TOS117" s="55"/>
      <c r="TOT117" s="51"/>
      <c r="TOU117" s="51"/>
      <c r="TOV117" s="51"/>
      <c r="TOW117" s="56"/>
      <c r="TOX117" s="57"/>
      <c r="TOY117" s="57"/>
      <c r="TOZ117" s="58"/>
      <c r="TPA117" s="49"/>
      <c r="TPB117" s="50"/>
      <c r="TPC117" s="49"/>
      <c r="TPD117" s="109"/>
      <c r="TPE117" s="52"/>
      <c r="TPF117" s="52"/>
      <c r="TPG117" s="55"/>
      <c r="TPH117" s="55"/>
      <c r="TPI117" s="55"/>
      <c r="TPJ117" s="51"/>
      <c r="TPK117" s="51"/>
      <c r="TPL117" s="51"/>
      <c r="TPM117" s="56"/>
      <c r="TPN117" s="57"/>
      <c r="TPO117" s="57"/>
      <c r="TPP117" s="58"/>
      <c r="TPQ117" s="49"/>
      <c r="TPR117" s="50"/>
      <c r="TPS117" s="49"/>
      <c r="TPT117" s="109"/>
      <c r="TPU117" s="52"/>
      <c r="TPV117" s="52"/>
      <c r="TPW117" s="55"/>
      <c r="TPX117" s="55"/>
      <c r="TPY117" s="55"/>
      <c r="TPZ117" s="51"/>
      <c r="TQA117" s="51"/>
      <c r="TQB117" s="51"/>
      <c r="TQC117" s="56"/>
      <c r="TQD117" s="57"/>
      <c r="TQE117" s="57"/>
      <c r="TQF117" s="58"/>
      <c r="TQG117" s="49"/>
      <c r="TQH117" s="50"/>
      <c r="TQI117" s="49"/>
      <c r="TQJ117" s="109"/>
      <c r="TQK117" s="52"/>
      <c r="TQL117" s="52"/>
      <c r="TQM117" s="55"/>
      <c r="TQN117" s="55"/>
      <c r="TQO117" s="55"/>
      <c r="TQP117" s="51"/>
      <c r="TQQ117" s="51"/>
      <c r="TQR117" s="51"/>
      <c r="TQS117" s="56"/>
      <c r="TQT117" s="57"/>
      <c r="TQU117" s="57"/>
      <c r="TQV117" s="58"/>
      <c r="TQW117" s="49"/>
      <c r="TQX117" s="50"/>
      <c r="TQY117" s="49"/>
      <c r="TQZ117" s="109"/>
      <c r="TRA117" s="52"/>
      <c r="TRB117" s="52"/>
      <c r="TRC117" s="55"/>
      <c r="TRD117" s="55"/>
      <c r="TRE117" s="55"/>
      <c r="TRF117" s="51"/>
      <c r="TRG117" s="51"/>
      <c r="TRH117" s="51"/>
      <c r="TRI117" s="56"/>
      <c r="TRJ117" s="57"/>
      <c r="TRK117" s="57"/>
      <c r="TRL117" s="58"/>
      <c r="TRM117" s="49"/>
      <c r="TRN117" s="50"/>
      <c r="TRO117" s="49"/>
      <c r="TRP117" s="109"/>
      <c r="TRQ117" s="52"/>
      <c r="TRR117" s="52"/>
      <c r="TRS117" s="55"/>
      <c r="TRT117" s="55"/>
      <c r="TRU117" s="55"/>
      <c r="TRV117" s="51"/>
      <c r="TRW117" s="51"/>
      <c r="TRX117" s="51"/>
      <c r="TRY117" s="56"/>
      <c r="TRZ117" s="57"/>
      <c r="TSA117" s="57"/>
      <c r="TSB117" s="58"/>
      <c r="TSC117" s="49"/>
      <c r="TSD117" s="50"/>
      <c r="TSE117" s="49"/>
      <c r="TSF117" s="109"/>
      <c r="TSG117" s="52"/>
      <c r="TSH117" s="52"/>
      <c r="TSI117" s="55"/>
      <c r="TSJ117" s="55"/>
      <c r="TSK117" s="55"/>
      <c r="TSL117" s="51"/>
      <c r="TSM117" s="51"/>
      <c r="TSN117" s="51"/>
      <c r="TSO117" s="56"/>
      <c r="TSP117" s="57"/>
      <c r="TSQ117" s="57"/>
      <c r="TSR117" s="58"/>
      <c r="TSS117" s="49"/>
      <c r="TST117" s="50"/>
      <c r="TSU117" s="49"/>
      <c r="TSV117" s="109"/>
      <c r="TSW117" s="52"/>
      <c r="TSX117" s="52"/>
      <c r="TSY117" s="55"/>
      <c r="TSZ117" s="55"/>
      <c r="TTA117" s="55"/>
      <c r="TTB117" s="51"/>
      <c r="TTC117" s="51"/>
      <c r="TTD117" s="51"/>
      <c r="TTE117" s="56"/>
      <c r="TTF117" s="57"/>
      <c r="TTG117" s="57"/>
      <c r="TTH117" s="58"/>
      <c r="TTI117" s="49"/>
      <c r="TTJ117" s="50"/>
      <c r="TTK117" s="49"/>
      <c r="TTL117" s="109"/>
      <c r="TTM117" s="52"/>
      <c r="TTN117" s="52"/>
      <c r="TTO117" s="55"/>
      <c r="TTP117" s="55"/>
      <c r="TTQ117" s="55"/>
      <c r="TTR117" s="51"/>
      <c r="TTS117" s="51"/>
      <c r="TTT117" s="51"/>
      <c r="TTU117" s="56"/>
      <c r="TTV117" s="57"/>
      <c r="TTW117" s="57"/>
      <c r="TTX117" s="58"/>
      <c r="TTY117" s="49"/>
      <c r="TTZ117" s="50"/>
      <c r="TUA117" s="49"/>
      <c r="TUB117" s="109"/>
      <c r="TUC117" s="52"/>
      <c r="TUD117" s="52"/>
      <c r="TUE117" s="55"/>
      <c r="TUF117" s="55"/>
      <c r="TUG117" s="55"/>
      <c r="TUH117" s="51"/>
      <c r="TUI117" s="51"/>
      <c r="TUJ117" s="51"/>
      <c r="TUK117" s="56"/>
      <c r="TUL117" s="57"/>
      <c r="TUM117" s="57"/>
      <c r="TUN117" s="58"/>
      <c r="TUO117" s="49"/>
      <c r="TUP117" s="50"/>
      <c r="TUQ117" s="49"/>
      <c r="TUR117" s="109"/>
      <c r="TUS117" s="52"/>
      <c r="TUT117" s="52"/>
      <c r="TUU117" s="55"/>
      <c r="TUV117" s="55"/>
      <c r="TUW117" s="55"/>
      <c r="TUX117" s="51"/>
      <c r="TUY117" s="51"/>
      <c r="TUZ117" s="51"/>
      <c r="TVA117" s="56"/>
      <c r="TVB117" s="57"/>
      <c r="TVC117" s="57"/>
      <c r="TVD117" s="58"/>
      <c r="TVE117" s="49"/>
      <c r="TVF117" s="50"/>
      <c r="TVG117" s="49"/>
      <c r="TVH117" s="109"/>
      <c r="TVI117" s="52"/>
      <c r="TVJ117" s="52"/>
      <c r="TVK117" s="55"/>
      <c r="TVL117" s="55"/>
      <c r="TVM117" s="55"/>
      <c r="TVN117" s="51"/>
      <c r="TVO117" s="51"/>
      <c r="TVP117" s="51"/>
      <c r="TVQ117" s="56"/>
      <c r="TVR117" s="57"/>
      <c r="TVS117" s="57"/>
      <c r="TVT117" s="58"/>
      <c r="TVU117" s="49"/>
      <c r="TVV117" s="50"/>
      <c r="TVW117" s="49"/>
      <c r="TVX117" s="109"/>
      <c r="TVY117" s="52"/>
      <c r="TVZ117" s="52"/>
      <c r="TWA117" s="55"/>
      <c r="TWB117" s="55"/>
      <c r="TWC117" s="55"/>
      <c r="TWD117" s="51"/>
      <c r="TWE117" s="51"/>
      <c r="TWF117" s="51"/>
      <c r="TWG117" s="56"/>
      <c r="TWH117" s="57"/>
      <c r="TWI117" s="57"/>
      <c r="TWJ117" s="58"/>
      <c r="TWK117" s="49"/>
      <c r="TWL117" s="50"/>
      <c r="TWM117" s="49"/>
      <c r="TWN117" s="109"/>
      <c r="TWO117" s="52"/>
      <c r="TWP117" s="52"/>
      <c r="TWQ117" s="55"/>
      <c r="TWR117" s="55"/>
      <c r="TWS117" s="55"/>
      <c r="TWT117" s="51"/>
      <c r="TWU117" s="51"/>
      <c r="TWV117" s="51"/>
      <c r="TWW117" s="56"/>
      <c r="TWX117" s="57"/>
      <c r="TWY117" s="57"/>
      <c r="TWZ117" s="58"/>
      <c r="TXA117" s="49"/>
      <c r="TXB117" s="50"/>
      <c r="TXC117" s="49"/>
      <c r="TXD117" s="109"/>
      <c r="TXE117" s="52"/>
      <c r="TXF117" s="52"/>
      <c r="TXG117" s="55"/>
      <c r="TXH117" s="55"/>
      <c r="TXI117" s="55"/>
      <c r="TXJ117" s="51"/>
      <c r="TXK117" s="51"/>
      <c r="TXL117" s="51"/>
      <c r="TXM117" s="56"/>
      <c r="TXN117" s="57"/>
      <c r="TXO117" s="57"/>
      <c r="TXP117" s="58"/>
      <c r="TXQ117" s="49"/>
      <c r="TXR117" s="50"/>
      <c r="TXS117" s="49"/>
      <c r="TXT117" s="109"/>
      <c r="TXU117" s="52"/>
      <c r="TXV117" s="52"/>
      <c r="TXW117" s="55"/>
      <c r="TXX117" s="55"/>
      <c r="TXY117" s="55"/>
      <c r="TXZ117" s="51"/>
      <c r="TYA117" s="51"/>
      <c r="TYB117" s="51"/>
      <c r="TYC117" s="56"/>
      <c r="TYD117" s="57"/>
      <c r="TYE117" s="57"/>
      <c r="TYF117" s="58"/>
      <c r="TYG117" s="49"/>
      <c r="TYH117" s="50"/>
      <c r="TYI117" s="49"/>
      <c r="TYJ117" s="109"/>
      <c r="TYK117" s="52"/>
      <c r="TYL117" s="52"/>
      <c r="TYM117" s="55"/>
      <c r="TYN117" s="55"/>
      <c r="TYO117" s="55"/>
      <c r="TYP117" s="51"/>
      <c r="TYQ117" s="51"/>
      <c r="TYR117" s="51"/>
      <c r="TYS117" s="56"/>
      <c r="TYT117" s="57"/>
      <c r="TYU117" s="57"/>
      <c r="TYV117" s="58"/>
      <c r="TYW117" s="49"/>
      <c r="TYX117" s="50"/>
      <c r="TYY117" s="49"/>
      <c r="TYZ117" s="109"/>
      <c r="TZA117" s="52"/>
      <c r="TZB117" s="52"/>
      <c r="TZC117" s="55"/>
      <c r="TZD117" s="55"/>
      <c r="TZE117" s="55"/>
      <c r="TZF117" s="51"/>
      <c r="TZG117" s="51"/>
      <c r="TZH117" s="51"/>
      <c r="TZI117" s="56"/>
      <c r="TZJ117" s="57"/>
      <c r="TZK117" s="57"/>
      <c r="TZL117" s="58"/>
      <c r="TZM117" s="49"/>
      <c r="TZN117" s="50"/>
      <c r="TZO117" s="49"/>
      <c r="TZP117" s="109"/>
      <c r="TZQ117" s="52"/>
      <c r="TZR117" s="52"/>
      <c r="TZS117" s="55"/>
      <c r="TZT117" s="55"/>
      <c r="TZU117" s="55"/>
      <c r="TZV117" s="51"/>
      <c r="TZW117" s="51"/>
      <c r="TZX117" s="51"/>
      <c r="TZY117" s="56"/>
      <c r="TZZ117" s="57"/>
      <c r="UAA117" s="57"/>
      <c r="UAB117" s="58"/>
      <c r="UAC117" s="49"/>
      <c r="UAD117" s="50"/>
      <c r="UAE117" s="49"/>
      <c r="UAF117" s="109"/>
      <c r="UAG117" s="52"/>
      <c r="UAH117" s="52"/>
      <c r="UAI117" s="55"/>
      <c r="UAJ117" s="55"/>
      <c r="UAK117" s="55"/>
      <c r="UAL117" s="51"/>
      <c r="UAM117" s="51"/>
      <c r="UAN117" s="51"/>
      <c r="UAO117" s="56"/>
      <c r="UAP117" s="57"/>
      <c r="UAQ117" s="57"/>
      <c r="UAR117" s="58"/>
      <c r="UAS117" s="49"/>
      <c r="UAT117" s="50"/>
      <c r="UAU117" s="49"/>
      <c r="UAV117" s="109"/>
      <c r="UAW117" s="52"/>
      <c r="UAX117" s="52"/>
      <c r="UAY117" s="55"/>
      <c r="UAZ117" s="55"/>
      <c r="UBA117" s="55"/>
      <c r="UBB117" s="51"/>
      <c r="UBC117" s="51"/>
      <c r="UBD117" s="51"/>
      <c r="UBE117" s="56"/>
      <c r="UBF117" s="57"/>
      <c r="UBG117" s="57"/>
      <c r="UBH117" s="58"/>
      <c r="UBI117" s="49"/>
      <c r="UBJ117" s="50"/>
      <c r="UBK117" s="49"/>
      <c r="UBL117" s="109"/>
      <c r="UBM117" s="52"/>
      <c r="UBN117" s="52"/>
      <c r="UBO117" s="55"/>
      <c r="UBP117" s="55"/>
      <c r="UBQ117" s="55"/>
      <c r="UBR117" s="51"/>
      <c r="UBS117" s="51"/>
      <c r="UBT117" s="51"/>
      <c r="UBU117" s="56"/>
      <c r="UBV117" s="57"/>
      <c r="UBW117" s="57"/>
      <c r="UBX117" s="58"/>
      <c r="UBY117" s="49"/>
      <c r="UBZ117" s="50"/>
      <c r="UCA117" s="49"/>
      <c r="UCB117" s="109"/>
      <c r="UCC117" s="52"/>
      <c r="UCD117" s="52"/>
      <c r="UCE117" s="55"/>
      <c r="UCF117" s="55"/>
      <c r="UCG117" s="55"/>
      <c r="UCH117" s="51"/>
      <c r="UCI117" s="51"/>
      <c r="UCJ117" s="51"/>
      <c r="UCK117" s="56"/>
      <c r="UCL117" s="57"/>
      <c r="UCM117" s="57"/>
      <c r="UCN117" s="58"/>
      <c r="UCO117" s="49"/>
      <c r="UCP117" s="50"/>
      <c r="UCQ117" s="49"/>
      <c r="UCR117" s="109"/>
      <c r="UCS117" s="52"/>
      <c r="UCT117" s="52"/>
      <c r="UCU117" s="55"/>
      <c r="UCV117" s="55"/>
      <c r="UCW117" s="55"/>
      <c r="UCX117" s="51"/>
      <c r="UCY117" s="51"/>
      <c r="UCZ117" s="51"/>
      <c r="UDA117" s="56"/>
      <c r="UDB117" s="57"/>
      <c r="UDC117" s="57"/>
      <c r="UDD117" s="58"/>
      <c r="UDE117" s="49"/>
      <c r="UDF117" s="50"/>
      <c r="UDG117" s="49"/>
      <c r="UDH117" s="109"/>
      <c r="UDI117" s="52"/>
      <c r="UDJ117" s="52"/>
      <c r="UDK117" s="55"/>
      <c r="UDL117" s="55"/>
      <c r="UDM117" s="55"/>
      <c r="UDN117" s="51"/>
      <c r="UDO117" s="51"/>
      <c r="UDP117" s="51"/>
      <c r="UDQ117" s="56"/>
      <c r="UDR117" s="57"/>
      <c r="UDS117" s="57"/>
      <c r="UDT117" s="58"/>
      <c r="UDU117" s="49"/>
      <c r="UDV117" s="50"/>
      <c r="UDW117" s="49"/>
      <c r="UDX117" s="109"/>
      <c r="UDY117" s="52"/>
      <c r="UDZ117" s="52"/>
      <c r="UEA117" s="55"/>
      <c r="UEB117" s="55"/>
      <c r="UEC117" s="55"/>
      <c r="UED117" s="51"/>
      <c r="UEE117" s="51"/>
      <c r="UEF117" s="51"/>
      <c r="UEG117" s="56"/>
      <c r="UEH117" s="57"/>
      <c r="UEI117" s="57"/>
      <c r="UEJ117" s="58"/>
      <c r="UEK117" s="49"/>
      <c r="UEL117" s="50"/>
      <c r="UEM117" s="49"/>
      <c r="UEN117" s="109"/>
      <c r="UEO117" s="52"/>
      <c r="UEP117" s="52"/>
      <c r="UEQ117" s="55"/>
      <c r="UER117" s="55"/>
      <c r="UES117" s="55"/>
      <c r="UET117" s="51"/>
      <c r="UEU117" s="51"/>
      <c r="UEV117" s="51"/>
      <c r="UEW117" s="56"/>
      <c r="UEX117" s="57"/>
      <c r="UEY117" s="57"/>
      <c r="UEZ117" s="58"/>
      <c r="UFA117" s="49"/>
      <c r="UFB117" s="50"/>
      <c r="UFC117" s="49"/>
      <c r="UFD117" s="109"/>
      <c r="UFE117" s="52"/>
      <c r="UFF117" s="52"/>
      <c r="UFG117" s="55"/>
      <c r="UFH117" s="55"/>
      <c r="UFI117" s="55"/>
      <c r="UFJ117" s="51"/>
      <c r="UFK117" s="51"/>
      <c r="UFL117" s="51"/>
      <c r="UFM117" s="56"/>
      <c r="UFN117" s="57"/>
      <c r="UFO117" s="57"/>
      <c r="UFP117" s="58"/>
      <c r="UFQ117" s="49"/>
      <c r="UFR117" s="50"/>
      <c r="UFS117" s="49"/>
      <c r="UFT117" s="109"/>
      <c r="UFU117" s="52"/>
      <c r="UFV117" s="52"/>
      <c r="UFW117" s="55"/>
      <c r="UFX117" s="55"/>
      <c r="UFY117" s="55"/>
      <c r="UFZ117" s="51"/>
      <c r="UGA117" s="51"/>
      <c r="UGB117" s="51"/>
      <c r="UGC117" s="56"/>
      <c r="UGD117" s="57"/>
      <c r="UGE117" s="57"/>
      <c r="UGF117" s="58"/>
      <c r="UGG117" s="49"/>
      <c r="UGH117" s="50"/>
      <c r="UGI117" s="49"/>
      <c r="UGJ117" s="109"/>
      <c r="UGK117" s="52"/>
      <c r="UGL117" s="52"/>
      <c r="UGM117" s="55"/>
      <c r="UGN117" s="55"/>
      <c r="UGO117" s="55"/>
      <c r="UGP117" s="51"/>
      <c r="UGQ117" s="51"/>
      <c r="UGR117" s="51"/>
      <c r="UGS117" s="56"/>
      <c r="UGT117" s="57"/>
      <c r="UGU117" s="57"/>
      <c r="UGV117" s="58"/>
      <c r="UGW117" s="49"/>
      <c r="UGX117" s="50"/>
      <c r="UGY117" s="49"/>
      <c r="UGZ117" s="109"/>
      <c r="UHA117" s="52"/>
      <c r="UHB117" s="52"/>
      <c r="UHC117" s="55"/>
      <c r="UHD117" s="55"/>
      <c r="UHE117" s="55"/>
      <c r="UHF117" s="51"/>
      <c r="UHG117" s="51"/>
      <c r="UHH117" s="51"/>
      <c r="UHI117" s="56"/>
      <c r="UHJ117" s="57"/>
      <c r="UHK117" s="57"/>
      <c r="UHL117" s="58"/>
      <c r="UHM117" s="49"/>
      <c r="UHN117" s="50"/>
      <c r="UHO117" s="49"/>
      <c r="UHP117" s="109"/>
      <c r="UHQ117" s="52"/>
      <c r="UHR117" s="52"/>
      <c r="UHS117" s="55"/>
      <c r="UHT117" s="55"/>
      <c r="UHU117" s="55"/>
      <c r="UHV117" s="51"/>
      <c r="UHW117" s="51"/>
      <c r="UHX117" s="51"/>
      <c r="UHY117" s="56"/>
      <c r="UHZ117" s="57"/>
      <c r="UIA117" s="57"/>
      <c r="UIB117" s="58"/>
      <c r="UIC117" s="49"/>
      <c r="UID117" s="50"/>
      <c r="UIE117" s="49"/>
      <c r="UIF117" s="109"/>
      <c r="UIG117" s="52"/>
      <c r="UIH117" s="52"/>
      <c r="UII117" s="55"/>
      <c r="UIJ117" s="55"/>
      <c r="UIK117" s="55"/>
      <c r="UIL117" s="51"/>
      <c r="UIM117" s="51"/>
      <c r="UIN117" s="51"/>
      <c r="UIO117" s="56"/>
      <c r="UIP117" s="57"/>
      <c r="UIQ117" s="57"/>
      <c r="UIR117" s="58"/>
      <c r="UIS117" s="49"/>
      <c r="UIT117" s="50"/>
      <c r="UIU117" s="49"/>
      <c r="UIV117" s="109"/>
      <c r="UIW117" s="52"/>
      <c r="UIX117" s="52"/>
      <c r="UIY117" s="55"/>
      <c r="UIZ117" s="55"/>
      <c r="UJA117" s="55"/>
      <c r="UJB117" s="51"/>
      <c r="UJC117" s="51"/>
      <c r="UJD117" s="51"/>
      <c r="UJE117" s="56"/>
      <c r="UJF117" s="57"/>
      <c r="UJG117" s="57"/>
      <c r="UJH117" s="58"/>
      <c r="UJI117" s="49"/>
      <c r="UJJ117" s="50"/>
      <c r="UJK117" s="49"/>
      <c r="UJL117" s="109"/>
      <c r="UJM117" s="52"/>
      <c r="UJN117" s="52"/>
      <c r="UJO117" s="55"/>
      <c r="UJP117" s="55"/>
      <c r="UJQ117" s="55"/>
      <c r="UJR117" s="51"/>
      <c r="UJS117" s="51"/>
      <c r="UJT117" s="51"/>
      <c r="UJU117" s="56"/>
      <c r="UJV117" s="57"/>
      <c r="UJW117" s="57"/>
      <c r="UJX117" s="58"/>
      <c r="UJY117" s="49"/>
      <c r="UJZ117" s="50"/>
      <c r="UKA117" s="49"/>
      <c r="UKB117" s="109"/>
      <c r="UKC117" s="52"/>
      <c r="UKD117" s="52"/>
      <c r="UKE117" s="55"/>
      <c r="UKF117" s="55"/>
      <c r="UKG117" s="55"/>
      <c r="UKH117" s="51"/>
      <c r="UKI117" s="51"/>
      <c r="UKJ117" s="51"/>
      <c r="UKK117" s="56"/>
      <c r="UKL117" s="57"/>
      <c r="UKM117" s="57"/>
      <c r="UKN117" s="58"/>
      <c r="UKO117" s="49"/>
      <c r="UKP117" s="50"/>
      <c r="UKQ117" s="49"/>
      <c r="UKR117" s="109"/>
      <c r="UKS117" s="52"/>
      <c r="UKT117" s="52"/>
      <c r="UKU117" s="55"/>
      <c r="UKV117" s="55"/>
      <c r="UKW117" s="55"/>
      <c r="UKX117" s="51"/>
      <c r="UKY117" s="51"/>
      <c r="UKZ117" s="51"/>
      <c r="ULA117" s="56"/>
      <c r="ULB117" s="57"/>
      <c r="ULC117" s="57"/>
      <c r="ULD117" s="58"/>
      <c r="ULE117" s="49"/>
      <c r="ULF117" s="50"/>
      <c r="ULG117" s="49"/>
      <c r="ULH117" s="109"/>
      <c r="ULI117" s="52"/>
      <c r="ULJ117" s="52"/>
      <c r="ULK117" s="55"/>
      <c r="ULL117" s="55"/>
      <c r="ULM117" s="55"/>
      <c r="ULN117" s="51"/>
      <c r="ULO117" s="51"/>
      <c r="ULP117" s="51"/>
      <c r="ULQ117" s="56"/>
      <c r="ULR117" s="57"/>
      <c r="ULS117" s="57"/>
      <c r="ULT117" s="58"/>
      <c r="ULU117" s="49"/>
      <c r="ULV117" s="50"/>
      <c r="ULW117" s="49"/>
      <c r="ULX117" s="109"/>
      <c r="ULY117" s="52"/>
      <c r="ULZ117" s="52"/>
      <c r="UMA117" s="55"/>
      <c r="UMB117" s="55"/>
      <c r="UMC117" s="55"/>
      <c r="UMD117" s="51"/>
      <c r="UME117" s="51"/>
      <c r="UMF117" s="51"/>
      <c r="UMG117" s="56"/>
      <c r="UMH117" s="57"/>
      <c r="UMI117" s="57"/>
      <c r="UMJ117" s="58"/>
      <c r="UMK117" s="49"/>
      <c r="UML117" s="50"/>
      <c r="UMM117" s="49"/>
      <c r="UMN117" s="109"/>
      <c r="UMO117" s="52"/>
      <c r="UMP117" s="52"/>
      <c r="UMQ117" s="55"/>
      <c r="UMR117" s="55"/>
      <c r="UMS117" s="55"/>
      <c r="UMT117" s="51"/>
      <c r="UMU117" s="51"/>
      <c r="UMV117" s="51"/>
      <c r="UMW117" s="56"/>
      <c r="UMX117" s="57"/>
      <c r="UMY117" s="57"/>
      <c r="UMZ117" s="58"/>
      <c r="UNA117" s="49"/>
      <c r="UNB117" s="50"/>
      <c r="UNC117" s="49"/>
      <c r="UND117" s="109"/>
      <c r="UNE117" s="52"/>
      <c r="UNF117" s="52"/>
      <c r="UNG117" s="55"/>
      <c r="UNH117" s="55"/>
      <c r="UNI117" s="55"/>
      <c r="UNJ117" s="51"/>
      <c r="UNK117" s="51"/>
      <c r="UNL117" s="51"/>
      <c r="UNM117" s="56"/>
      <c r="UNN117" s="57"/>
      <c r="UNO117" s="57"/>
      <c r="UNP117" s="58"/>
      <c r="UNQ117" s="49"/>
      <c r="UNR117" s="50"/>
      <c r="UNS117" s="49"/>
      <c r="UNT117" s="109"/>
      <c r="UNU117" s="52"/>
      <c r="UNV117" s="52"/>
      <c r="UNW117" s="55"/>
      <c r="UNX117" s="55"/>
      <c r="UNY117" s="55"/>
      <c r="UNZ117" s="51"/>
      <c r="UOA117" s="51"/>
      <c r="UOB117" s="51"/>
      <c r="UOC117" s="56"/>
      <c r="UOD117" s="57"/>
      <c r="UOE117" s="57"/>
      <c r="UOF117" s="58"/>
      <c r="UOG117" s="49"/>
      <c r="UOH117" s="50"/>
      <c r="UOI117" s="49"/>
      <c r="UOJ117" s="109"/>
      <c r="UOK117" s="52"/>
      <c r="UOL117" s="52"/>
      <c r="UOM117" s="55"/>
      <c r="UON117" s="55"/>
      <c r="UOO117" s="55"/>
      <c r="UOP117" s="51"/>
      <c r="UOQ117" s="51"/>
      <c r="UOR117" s="51"/>
      <c r="UOS117" s="56"/>
      <c r="UOT117" s="57"/>
      <c r="UOU117" s="57"/>
      <c r="UOV117" s="58"/>
      <c r="UOW117" s="49"/>
      <c r="UOX117" s="50"/>
      <c r="UOY117" s="49"/>
      <c r="UOZ117" s="109"/>
      <c r="UPA117" s="52"/>
      <c r="UPB117" s="52"/>
      <c r="UPC117" s="55"/>
      <c r="UPD117" s="55"/>
      <c r="UPE117" s="55"/>
      <c r="UPF117" s="51"/>
      <c r="UPG117" s="51"/>
      <c r="UPH117" s="51"/>
      <c r="UPI117" s="56"/>
      <c r="UPJ117" s="57"/>
      <c r="UPK117" s="57"/>
      <c r="UPL117" s="58"/>
      <c r="UPM117" s="49"/>
      <c r="UPN117" s="50"/>
      <c r="UPO117" s="49"/>
      <c r="UPP117" s="109"/>
      <c r="UPQ117" s="52"/>
      <c r="UPR117" s="52"/>
      <c r="UPS117" s="55"/>
      <c r="UPT117" s="55"/>
      <c r="UPU117" s="55"/>
      <c r="UPV117" s="51"/>
      <c r="UPW117" s="51"/>
      <c r="UPX117" s="51"/>
      <c r="UPY117" s="56"/>
      <c r="UPZ117" s="57"/>
      <c r="UQA117" s="57"/>
      <c r="UQB117" s="58"/>
      <c r="UQC117" s="49"/>
      <c r="UQD117" s="50"/>
      <c r="UQE117" s="49"/>
      <c r="UQF117" s="109"/>
      <c r="UQG117" s="52"/>
      <c r="UQH117" s="52"/>
      <c r="UQI117" s="55"/>
      <c r="UQJ117" s="55"/>
      <c r="UQK117" s="55"/>
      <c r="UQL117" s="51"/>
      <c r="UQM117" s="51"/>
      <c r="UQN117" s="51"/>
      <c r="UQO117" s="56"/>
      <c r="UQP117" s="57"/>
      <c r="UQQ117" s="57"/>
      <c r="UQR117" s="58"/>
      <c r="UQS117" s="49"/>
      <c r="UQT117" s="50"/>
      <c r="UQU117" s="49"/>
      <c r="UQV117" s="109"/>
      <c r="UQW117" s="52"/>
      <c r="UQX117" s="52"/>
      <c r="UQY117" s="55"/>
      <c r="UQZ117" s="55"/>
      <c r="URA117" s="55"/>
      <c r="URB117" s="51"/>
      <c r="URC117" s="51"/>
      <c r="URD117" s="51"/>
      <c r="URE117" s="56"/>
      <c r="URF117" s="57"/>
      <c r="URG117" s="57"/>
      <c r="URH117" s="58"/>
      <c r="URI117" s="49"/>
      <c r="URJ117" s="50"/>
      <c r="URK117" s="49"/>
      <c r="URL117" s="109"/>
      <c r="URM117" s="52"/>
      <c r="URN117" s="52"/>
      <c r="URO117" s="55"/>
      <c r="URP117" s="55"/>
      <c r="URQ117" s="55"/>
      <c r="URR117" s="51"/>
      <c r="URS117" s="51"/>
      <c r="URT117" s="51"/>
      <c r="URU117" s="56"/>
      <c r="URV117" s="57"/>
      <c r="URW117" s="57"/>
      <c r="URX117" s="58"/>
      <c r="URY117" s="49"/>
      <c r="URZ117" s="50"/>
      <c r="USA117" s="49"/>
      <c r="USB117" s="109"/>
      <c r="USC117" s="52"/>
      <c r="USD117" s="52"/>
      <c r="USE117" s="55"/>
      <c r="USF117" s="55"/>
      <c r="USG117" s="55"/>
      <c r="USH117" s="51"/>
      <c r="USI117" s="51"/>
      <c r="USJ117" s="51"/>
      <c r="USK117" s="56"/>
      <c r="USL117" s="57"/>
      <c r="USM117" s="57"/>
      <c r="USN117" s="58"/>
      <c r="USO117" s="49"/>
      <c r="USP117" s="50"/>
      <c r="USQ117" s="49"/>
      <c r="USR117" s="109"/>
      <c r="USS117" s="52"/>
      <c r="UST117" s="52"/>
      <c r="USU117" s="55"/>
      <c r="USV117" s="55"/>
      <c r="USW117" s="55"/>
      <c r="USX117" s="51"/>
      <c r="USY117" s="51"/>
      <c r="USZ117" s="51"/>
      <c r="UTA117" s="56"/>
      <c r="UTB117" s="57"/>
      <c r="UTC117" s="57"/>
      <c r="UTD117" s="58"/>
      <c r="UTE117" s="49"/>
      <c r="UTF117" s="50"/>
      <c r="UTG117" s="49"/>
      <c r="UTH117" s="109"/>
      <c r="UTI117" s="52"/>
      <c r="UTJ117" s="52"/>
      <c r="UTK117" s="55"/>
      <c r="UTL117" s="55"/>
      <c r="UTM117" s="55"/>
      <c r="UTN117" s="51"/>
      <c r="UTO117" s="51"/>
      <c r="UTP117" s="51"/>
      <c r="UTQ117" s="56"/>
      <c r="UTR117" s="57"/>
      <c r="UTS117" s="57"/>
      <c r="UTT117" s="58"/>
      <c r="UTU117" s="49"/>
      <c r="UTV117" s="50"/>
      <c r="UTW117" s="49"/>
      <c r="UTX117" s="109"/>
      <c r="UTY117" s="52"/>
      <c r="UTZ117" s="52"/>
      <c r="UUA117" s="55"/>
      <c r="UUB117" s="55"/>
      <c r="UUC117" s="55"/>
      <c r="UUD117" s="51"/>
      <c r="UUE117" s="51"/>
      <c r="UUF117" s="51"/>
      <c r="UUG117" s="56"/>
      <c r="UUH117" s="57"/>
      <c r="UUI117" s="57"/>
      <c r="UUJ117" s="58"/>
      <c r="UUK117" s="49"/>
      <c r="UUL117" s="50"/>
      <c r="UUM117" s="49"/>
      <c r="UUN117" s="109"/>
      <c r="UUO117" s="52"/>
      <c r="UUP117" s="52"/>
      <c r="UUQ117" s="55"/>
      <c r="UUR117" s="55"/>
      <c r="UUS117" s="55"/>
      <c r="UUT117" s="51"/>
      <c r="UUU117" s="51"/>
      <c r="UUV117" s="51"/>
      <c r="UUW117" s="56"/>
      <c r="UUX117" s="57"/>
      <c r="UUY117" s="57"/>
      <c r="UUZ117" s="58"/>
      <c r="UVA117" s="49"/>
      <c r="UVB117" s="50"/>
      <c r="UVC117" s="49"/>
      <c r="UVD117" s="109"/>
      <c r="UVE117" s="52"/>
      <c r="UVF117" s="52"/>
      <c r="UVG117" s="55"/>
      <c r="UVH117" s="55"/>
      <c r="UVI117" s="55"/>
      <c r="UVJ117" s="51"/>
      <c r="UVK117" s="51"/>
      <c r="UVL117" s="51"/>
      <c r="UVM117" s="56"/>
      <c r="UVN117" s="57"/>
      <c r="UVO117" s="57"/>
      <c r="UVP117" s="58"/>
      <c r="UVQ117" s="49"/>
      <c r="UVR117" s="50"/>
      <c r="UVS117" s="49"/>
      <c r="UVT117" s="109"/>
      <c r="UVU117" s="52"/>
      <c r="UVV117" s="52"/>
      <c r="UVW117" s="55"/>
      <c r="UVX117" s="55"/>
      <c r="UVY117" s="55"/>
      <c r="UVZ117" s="51"/>
      <c r="UWA117" s="51"/>
      <c r="UWB117" s="51"/>
      <c r="UWC117" s="56"/>
      <c r="UWD117" s="57"/>
      <c r="UWE117" s="57"/>
      <c r="UWF117" s="58"/>
      <c r="UWG117" s="49"/>
      <c r="UWH117" s="50"/>
      <c r="UWI117" s="49"/>
      <c r="UWJ117" s="109"/>
      <c r="UWK117" s="52"/>
      <c r="UWL117" s="52"/>
      <c r="UWM117" s="55"/>
      <c r="UWN117" s="55"/>
      <c r="UWO117" s="55"/>
      <c r="UWP117" s="51"/>
      <c r="UWQ117" s="51"/>
      <c r="UWR117" s="51"/>
      <c r="UWS117" s="56"/>
      <c r="UWT117" s="57"/>
      <c r="UWU117" s="57"/>
      <c r="UWV117" s="58"/>
      <c r="UWW117" s="49"/>
      <c r="UWX117" s="50"/>
      <c r="UWY117" s="49"/>
      <c r="UWZ117" s="109"/>
      <c r="UXA117" s="52"/>
      <c r="UXB117" s="52"/>
      <c r="UXC117" s="55"/>
      <c r="UXD117" s="55"/>
      <c r="UXE117" s="55"/>
      <c r="UXF117" s="51"/>
      <c r="UXG117" s="51"/>
      <c r="UXH117" s="51"/>
      <c r="UXI117" s="56"/>
      <c r="UXJ117" s="57"/>
      <c r="UXK117" s="57"/>
      <c r="UXL117" s="58"/>
      <c r="UXM117" s="49"/>
      <c r="UXN117" s="50"/>
      <c r="UXO117" s="49"/>
      <c r="UXP117" s="109"/>
      <c r="UXQ117" s="52"/>
      <c r="UXR117" s="52"/>
      <c r="UXS117" s="55"/>
      <c r="UXT117" s="55"/>
      <c r="UXU117" s="55"/>
      <c r="UXV117" s="51"/>
      <c r="UXW117" s="51"/>
      <c r="UXX117" s="51"/>
      <c r="UXY117" s="56"/>
      <c r="UXZ117" s="57"/>
      <c r="UYA117" s="57"/>
      <c r="UYB117" s="58"/>
      <c r="UYC117" s="49"/>
      <c r="UYD117" s="50"/>
      <c r="UYE117" s="49"/>
      <c r="UYF117" s="109"/>
      <c r="UYG117" s="52"/>
      <c r="UYH117" s="52"/>
      <c r="UYI117" s="55"/>
      <c r="UYJ117" s="55"/>
      <c r="UYK117" s="55"/>
      <c r="UYL117" s="51"/>
      <c r="UYM117" s="51"/>
      <c r="UYN117" s="51"/>
      <c r="UYO117" s="56"/>
      <c r="UYP117" s="57"/>
      <c r="UYQ117" s="57"/>
      <c r="UYR117" s="58"/>
      <c r="UYS117" s="49"/>
      <c r="UYT117" s="50"/>
      <c r="UYU117" s="49"/>
      <c r="UYV117" s="109"/>
      <c r="UYW117" s="52"/>
      <c r="UYX117" s="52"/>
      <c r="UYY117" s="55"/>
      <c r="UYZ117" s="55"/>
      <c r="UZA117" s="55"/>
      <c r="UZB117" s="51"/>
      <c r="UZC117" s="51"/>
      <c r="UZD117" s="51"/>
      <c r="UZE117" s="56"/>
      <c r="UZF117" s="57"/>
      <c r="UZG117" s="57"/>
      <c r="UZH117" s="58"/>
      <c r="UZI117" s="49"/>
      <c r="UZJ117" s="50"/>
      <c r="UZK117" s="49"/>
      <c r="UZL117" s="109"/>
      <c r="UZM117" s="52"/>
      <c r="UZN117" s="52"/>
      <c r="UZO117" s="55"/>
      <c r="UZP117" s="55"/>
      <c r="UZQ117" s="55"/>
      <c r="UZR117" s="51"/>
      <c r="UZS117" s="51"/>
      <c r="UZT117" s="51"/>
      <c r="UZU117" s="56"/>
      <c r="UZV117" s="57"/>
      <c r="UZW117" s="57"/>
      <c r="UZX117" s="58"/>
      <c r="UZY117" s="49"/>
      <c r="UZZ117" s="50"/>
      <c r="VAA117" s="49"/>
      <c r="VAB117" s="109"/>
      <c r="VAC117" s="52"/>
      <c r="VAD117" s="52"/>
      <c r="VAE117" s="55"/>
      <c r="VAF117" s="55"/>
      <c r="VAG117" s="55"/>
      <c r="VAH117" s="51"/>
      <c r="VAI117" s="51"/>
      <c r="VAJ117" s="51"/>
      <c r="VAK117" s="56"/>
      <c r="VAL117" s="57"/>
      <c r="VAM117" s="57"/>
      <c r="VAN117" s="58"/>
      <c r="VAO117" s="49"/>
      <c r="VAP117" s="50"/>
      <c r="VAQ117" s="49"/>
      <c r="VAR117" s="109"/>
      <c r="VAS117" s="52"/>
      <c r="VAT117" s="52"/>
      <c r="VAU117" s="55"/>
      <c r="VAV117" s="55"/>
      <c r="VAW117" s="55"/>
      <c r="VAX117" s="51"/>
      <c r="VAY117" s="51"/>
      <c r="VAZ117" s="51"/>
      <c r="VBA117" s="56"/>
      <c r="VBB117" s="57"/>
      <c r="VBC117" s="57"/>
      <c r="VBD117" s="58"/>
      <c r="VBE117" s="49"/>
      <c r="VBF117" s="50"/>
      <c r="VBG117" s="49"/>
      <c r="VBH117" s="109"/>
      <c r="VBI117" s="52"/>
      <c r="VBJ117" s="52"/>
      <c r="VBK117" s="55"/>
      <c r="VBL117" s="55"/>
      <c r="VBM117" s="55"/>
      <c r="VBN117" s="51"/>
      <c r="VBO117" s="51"/>
      <c r="VBP117" s="51"/>
      <c r="VBQ117" s="56"/>
      <c r="VBR117" s="57"/>
      <c r="VBS117" s="57"/>
      <c r="VBT117" s="58"/>
      <c r="VBU117" s="49"/>
      <c r="VBV117" s="50"/>
      <c r="VBW117" s="49"/>
      <c r="VBX117" s="109"/>
      <c r="VBY117" s="52"/>
      <c r="VBZ117" s="52"/>
      <c r="VCA117" s="55"/>
      <c r="VCB117" s="55"/>
      <c r="VCC117" s="55"/>
      <c r="VCD117" s="51"/>
      <c r="VCE117" s="51"/>
      <c r="VCF117" s="51"/>
      <c r="VCG117" s="56"/>
      <c r="VCH117" s="57"/>
      <c r="VCI117" s="57"/>
      <c r="VCJ117" s="58"/>
      <c r="VCK117" s="49"/>
      <c r="VCL117" s="50"/>
      <c r="VCM117" s="49"/>
      <c r="VCN117" s="109"/>
      <c r="VCO117" s="52"/>
      <c r="VCP117" s="52"/>
      <c r="VCQ117" s="55"/>
      <c r="VCR117" s="55"/>
      <c r="VCS117" s="55"/>
      <c r="VCT117" s="51"/>
      <c r="VCU117" s="51"/>
      <c r="VCV117" s="51"/>
      <c r="VCW117" s="56"/>
      <c r="VCX117" s="57"/>
      <c r="VCY117" s="57"/>
      <c r="VCZ117" s="58"/>
      <c r="VDA117" s="49"/>
      <c r="VDB117" s="50"/>
      <c r="VDC117" s="49"/>
      <c r="VDD117" s="109"/>
      <c r="VDE117" s="52"/>
      <c r="VDF117" s="52"/>
      <c r="VDG117" s="55"/>
      <c r="VDH117" s="55"/>
      <c r="VDI117" s="55"/>
      <c r="VDJ117" s="51"/>
      <c r="VDK117" s="51"/>
      <c r="VDL117" s="51"/>
      <c r="VDM117" s="56"/>
      <c r="VDN117" s="57"/>
      <c r="VDO117" s="57"/>
      <c r="VDP117" s="58"/>
      <c r="VDQ117" s="49"/>
      <c r="VDR117" s="50"/>
      <c r="VDS117" s="49"/>
      <c r="VDT117" s="109"/>
      <c r="VDU117" s="52"/>
      <c r="VDV117" s="52"/>
      <c r="VDW117" s="55"/>
      <c r="VDX117" s="55"/>
      <c r="VDY117" s="55"/>
      <c r="VDZ117" s="51"/>
      <c r="VEA117" s="51"/>
      <c r="VEB117" s="51"/>
      <c r="VEC117" s="56"/>
      <c r="VED117" s="57"/>
      <c r="VEE117" s="57"/>
      <c r="VEF117" s="58"/>
      <c r="VEG117" s="49"/>
      <c r="VEH117" s="50"/>
      <c r="VEI117" s="49"/>
      <c r="VEJ117" s="109"/>
      <c r="VEK117" s="52"/>
      <c r="VEL117" s="52"/>
      <c r="VEM117" s="55"/>
      <c r="VEN117" s="55"/>
      <c r="VEO117" s="55"/>
      <c r="VEP117" s="51"/>
      <c r="VEQ117" s="51"/>
      <c r="VER117" s="51"/>
      <c r="VES117" s="56"/>
      <c r="VET117" s="57"/>
      <c r="VEU117" s="57"/>
      <c r="VEV117" s="58"/>
      <c r="VEW117" s="49"/>
      <c r="VEX117" s="50"/>
      <c r="VEY117" s="49"/>
      <c r="VEZ117" s="109"/>
      <c r="VFA117" s="52"/>
      <c r="VFB117" s="52"/>
      <c r="VFC117" s="55"/>
      <c r="VFD117" s="55"/>
      <c r="VFE117" s="55"/>
      <c r="VFF117" s="51"/>
      <c r="VFG117" s="51"/>
      <c r="VFH117" s="51"/>
      <c r="VFI117" s="56"/>
      <c r="VFJ117" s="57"/>
      <c r="VFK117" s="57"/>
      <c r="VFL117" s="58"/>
      <c r="VFM117" s="49"/>
      <c r="VFN117" s="50"/>
      <c r="VFO117" s="49"/>
      <c r="VFP117" s="109"/>
      <c r="VFQ117" s="52"/>
      <c r="VFR117" s="52"/>
      <c r="VFS117" s="55"/>
      <c r="VFT117" s="55"/>
      <c r="VFU117" s="55"/>
      <c r="VFV117" s="51"/>
      <c r="VFW117" s="51"/>
      <c r="VFX117" s="51"/>
      <c r="VFY117" s="56"/>
      <c r="VFZ117" s="57"/>
      <c r="VGA117" s="57"/>
      <c r="VGB117" s="58"/>
      <c r="VGC117" s="49"/>
      <c r="VGD117" s="50"/>
      <c r="VGE117" s="49"/>
      <c r="VGF117" s="109"/>
      <c r="VGG117" s="52"/>
      <c r="VGH117" s="52"/>
      <c r="VGI117" s="55"/>
      <c r="VGJ117" s="55"/>
      <c r="VGK117" s="55"/>
      <c r="VGL117" s="51"/>
      <c r="VGM117" s="51"/>
      <c r="VGN117" s="51"/>
      <c r="VGO117" s="56"/>
      <c r="VGP117" s="57"/>
      <c r="VGQ117" s="57"/>
      <c r="VGR117" s="58"/>
      <c r="VGS117" s="49"/>
      <c r="VGT117" s="50"/>
      <c r="VGU117" s="49"/>
      <c r="VGV117" s="109"/>
      <c r="VGW117" s="52"/>
      <c r="VGX117" s="52"/>
      <c r="VGY117" s="55"/>
      <c r="VGZ117" s="55"/>
      <c r="VHA117" s="55"/>
      <c r="VHB117" s="51"/>
      <c r="VHC117" s="51"/>
      <c r="VHD117" s="51"/>
      <c r="VHE117" s="56"/>
      <c r="VHF117" s="57"/>
      <c r="VHG117" s="57"/>
      <c r="VHH117" s="58"/>
      <c r="VHI117" s="49"/>
      <c r="VHJ117" s="50"/>
      <c r="VHK117" s="49"/>
      <c r="VHL117" s="109"/>
      <c r="VHM117" s="52"/>
      <c r="VHN117" s="52"/>
      <c r="VHO117" s="55"/>
      <c r="VHP117" s="55"/>
      <c r="VHQ117" s="55"/>
      <c r="VHR117" s="51"/>
      <c r="VHS117" s="51"/>
      <c r="VHT117" s="51"/>
      <c r="VHU117" s="56"/>
      <c r="VHV117" s="57"/>
      <c r="VHW117" s="57"/>
      <c r="VHX117" s="58"/>
      <c r="VHY117" s="49"/>
      <c r="VHZ117" s="50"/>
      <c r="VIA117" s="49"/>
      <c r="VIB117" s="109"/>
      <c r="VIC117" s="52"/>
      <c r="VID117" s="52"/>
      <c r="VIE117" s="55"/>
      <c r="VIF117" s="55"/>
      <c r="VIG117" s="55"/>
      <c r="VIH117" s="51"/>
      <c r="VII117" s="51"/>
      <c r="VIJ117" s="51"/>
      <c r="VIK117" s="56"/>
      <c r="VIL117" s="57"/>
      <c r="VIM117" s="57"/>
      <c r="VIN117" s="58"/>
      <c r="VIO117" s="49"/>
      <c r="VIP117" s="50"/>
      <c r="VIQ117" s="49"/>
      <c r="VIR117" s="109"/>
      <c r="VIS117" s="52"/>
      <c r="VIT117" s="52"/>
      <c r="VIU117" s="55"/>
      <c r="VIV117" s="55"/>
      <c r="VIW117" s="55"/>
      <c r="VIX117" s="51"/>
      <c r="VIY117" s="51"/>
      <c r="VIZ117" s="51"/>
      <c r="VJA117" s="56"/>
      <c r="VJB117" s="57"/>
      <c r="VJC117" s="57"/>
      <c r="VJD117" s="58"/>
      <c r="VJE117" s="49"/>
      <c r="VJF117" s="50"/>
      <c r="VJG117" s="49"/>
      <c r="VJH117" s="109"/>
      <c r="VJI117" s="52"/>
      <c r="VJJ117" s="52"/>
      <c r="VJK117" s="55"/>
      <c r="VJL117" s="55"/>
      <c r="VJM117" s="55"/>
      <c r="VJN117" s="51"/>
      <c r="VJO117" s="51"/>
      <c r="VJP117" s="51"/>
      <c r="VJQ117" s="56"/>
      <c r="VJR117" s="57"/>
      <c r="VJS117" s="57"/>
      <c r="VJT117" s="58"/>
      <c r="VJU117" s="49"/>
      <c r="VJV117" s="50"/>
      <c r="VJW117" s="49"/>
      <c r="VJX117" s="109"/>
      <c r="VJY117" s="52"/>
      <c r="VJZ117" s="52"/>
      <c r="VKA117" s="55"/>
      <c r="VKB117" s="55"/>
      <c r="VKC117" s="55"/>
      <c r="VKD117" s="51"/>
      <c r="VKE117" s="51"/>
      <c r="VKF117" s="51"/>
      <c r="VKG117" s="56"/>
      <c r="VKH117" s="57"/>
      <c r="VKI117" s="57"/>
      <c r="VKJ117" s="58"/>
      <c r="VKK117" s="49"/>
      <c r="VKL117" s="50"/>
      <c r="VKM117" s="49"/>
      <c r="VKN117" s="109"/>
      <c r="VKO117" s="52"/>
      <c r="VKP117" s="52"/>
      <c r="VKQ117" s="55"/>
      <c r="VKR117" s="55"/>
      <c r="VKS117" s="55"/>
      <c r="VKT117" s="51"/>
      <c r="VKU117" s="51"/>
      <c r="VKV117" s="51"/>
      <c r="VKW117" s="56"/>
      <c r="VKX117" s="57"/>
      <c r="VKY117" s="57"/>
      <c r="VKZ117" s="58"/>
      <c r="VLA117" s="49"/>
      <c r="VLB117" s="50"/>
      <c r="VLC117" s="49"/>
      <c r="VLD117" s="109"/>
      <c r="VLE117" s="52"/>
      <c r="VLF117" s="52"/>
      <c r="VLG117" s="55"/>
      <c r="VLH117" s="55"/>
      <c r="VLI117" s="55"/>
      <c r="VLJ117" s="51"/>
      <c r="VLK117" s="51"/>
      <c r="VLL117" s="51"/>
      <c r="VLM117" s="56"/>
      <c r="VLN117" s="57"/>
      <c r="VLO117" s="57"/>
      <c r="VLP117" s="58"/>
      <c r="VLQ117" s="49"/>
      <c r="VLR117" s="50"/>
      <c r="VLS117" s="49"/>
      <c r="VLT117" s="109"/>
      <c r="VLU117" s="52"/>
      <c r="VLV117" s="52"/>
      <c r="VLW117" s="55"/>
      <c r="VLX117" s="55"/>
      <c r="VLY117" s="55"/>
      <c r="VLZ117" s="51"/>
      <c r="VMA117" s="51"/>
      <c r="VMB117" s="51"/>
      <c r="VMC117" s="56"/>
      <c r="VMD117" s="57"/>
      <c r="VME117" s="57"/>
      <c r="VMF117" s="58"/>
      <c r="VMG117" s="49"/>
      <c r="VMH117" s="50"/>
      <c r="VMI117" s="49"/>
      <c r="VMJ117" s="109"/>
      <c r="VMK117" s="52"/>
      <c r="VML117" s="52"/>
      <c r="VMM117" s="55"/>
      <c r="VMN117" s="55"/>
      <c r="VMO117" s="55"/>
      <c r="VMP117" s="51"/>
      <c r="VMQ117" s="51"/>
      <c r="VMR117" s="51"/>
      <c r="VMS117" s="56"/>
      <c r="VMT117" s="57"/>
      <c r="VMU117" s="57"/>
      <c r="VMV117" s="58"/>
      <c r="VMW117" s="49"/>
      <c r="VMX117" s="50"/>
      <c r="VMY117" s="49"/>
      <c r="VMZ117" s="109"/>
      <c r="VNA117" s="52"/>
      <c r="VNB117" s="52"/>
      <c r="VNC117" s="55"/>
      <c r="VND117" s="55"/>
      <c r="VNE117" s="55"/>
      <c r="VNF117" s="51"/>
      <c r="VNG117" s="51"/>
      <c r="VNH117" s="51"/>
      <c r="VNI117" s="56"/>
      <c r="VNJ117" s="57"/>
      <c r="VNK117" s="57"/>
      <c r="VNL117" s="58"/>
      <c r="VNM117" s="49"/>
      <c r="VNN117" s="50"/>
      <c r="VNO117" s="49"/>
      <c r="VNP117" s="109"/>
      <c r="VNQ117" s="52"/>
      <c r="VNR117" s="52"/>
      <c r="VNS117" s="55"/>
      <c r="VNT117" s="55"/>
      <c r="VNU117" s="55"/>
      <c r="VNV117" s="51"/>
      <c r="VNW117" s="51"/>
      <c r="VNX117" s="51"/>
      <c r="VNY117" s="56"/>
      <c r="VNZ117" s="57"/>
      <c r="VOA117" s="57"/>
      <c r="VOB117" s="58"/>
      <c r="VOC117" s="49"/>
      <c r="VOD117" s="50"/>
      <c r="VOE117" s="49"/>
      <c r="VOF117" s="109"/>
      <c r="VOG117" s="52"/>
      <c r="VOH117" s="52"/>
      <c r="VOI117" s="55"/>
      <c r="VOJ117" s="55"/>
      <c r="VOK117" s="55"/>
      <c r="VOL117" s="51"/>
      <c r="VOM117" s="51"/>
      <c r="VON117" s="51"/>
      <c r="VOO117" s="56"/>
      <c r="VOP117" s="57"/>
      <c r="VOQ117" s="57"/>
      <c r="VOR117" s="58"/>
      <c r="VOS117" s="49"/>
      <c r="VOT117" s="50"/>
      <c r="VOU117" s="49"/>
      <c r="VOV117" s="109"/>
      <c r="VOW117" s="52"/>
      <c r="VOX117" s="52"/>
      <c r="VOY117" s="55"/>
      <c r="VOZ117" s="55"/>
      <c r="VPA117" s="55"/>
      <c r="VPB117" s="51"/>
      <c r="VPC117" s="51"/>
      <c r="VPD117" s="51"/>
      <c r="VPE117" s="56"/>
      <c r="VPF117" s="57"/>
      <c r="VPG117" s="57"/>
      <c r="VPH117" s="58"/>
      <c r="VPI117" s="49"/>
      <c r="VPJ117" s="50"/>
      <c r="VPK117" s="49"/>
      <c r="VPL117" s="109"/>
      <c r="VPM117" s="52"/>
      <c r="VPN117" s="52"/>
      <c r="VPO117" s="55"/>
      <c r="VPP117" s="55"/>
      <c r="VPQ117" s="55"/>
      <c r="VPR117" s="51"/>
      <c r="VPS117" s="51"/>
      <c r="VPT117" s="51"/>
      <c r="VPU117" s="56"/>
      <c r="VPV117" s="57"/>
      <c r="VPW117" s="57"/>
      <c r="VPX117" s="58"/>
      <c r="VPY117" s="49"/>
      <c r="VPZ117" s="50"/>
      <c r="VQA117" s="49"/>
      <c r="VQB117" s="109"/>
      <c r="VQC117" s="52"/>
      <c r="VQD117" s="52"/>
      <c r="VQE117" s="55"/>
      <c r="VQF117" s="55"/>
      <c r="VQG117" s="55"/>
      <c r="VQH117" s="51"/>
      <c r="VQI117" s="51"/>
      <c r="VQJ117" s="51"/>
      <c r="VQK117" s="56"/>
      <c r="VQL117" s="57"/>
      <c r="VQM117" s="57"/>
      <c r="VQN117" s="58"/>
      <c r="VQO117" s="49"/>
      <c r="VQP117" s="50"/>
      <c r="VQQ117" s="49"/>
      <c r="VQR117" s="109"/>
      <c r="VQS117" s="52"/>
      <c r="VQT117" s="52"/>
      <c r="VQU117" s="55"/>
      <c r="VQV117" s="55"/>
      <c r="VQW117" s="55"/>
      <c r="VQX117" s="51"/>
      <c r="VQY117" s="51"/>
      <c r="VQZ117" s="51"/>
      <c r="VRA117" s="56"/>
      <c r="VRB117" s="57"/>
      <c r="VRC117" s="57"/>
      <c r="VRD117" s="58"/>
      <c r="VRE117" s="49"/>
      <c r="VRF117" s="50"/>
      <c r="VRG117" s="49"/>
      <c r="VRH117" s="109"/>
      <c r="VRI117" s="52"/>
      <c r="VRJ117" s="52"/>
      <c r="VRK117" s="55"/>
      <c r="VRL117" s="55"/>
      <c r="VRM117" s="55"/>
      <c r="VRN117" s="51"/>
      <c r="VRO117" s="51"/>
      <c r="VRP117" s="51"/>
      <c r="VRQ117" s="56"/>
      <c r="VRR117" s="57"/>
      <c r="VRS117" s="57"/>
      <c r="VRT117" s="58"/>
      <c r="VRU117" s="49"/>
      <c r="VRV117" s="50"/>
      <c r="VRW117" s="49"/>
      <c r="VRX117" s="109"/>
      <c r="VRY117" s="52"/>
      <c r="VRZ117" s="52"/>
      <c r="VSA117" s="55"/>
      <c r="VSB117" s="55"/>
      <c r="VSC117" s="55"/>
      <c r="VSD117" s="51"/>
      <c r="VSE117" s="51"/>
      <c r="VSF117" s="51"/>
      <c r="VSG117" s="56"/>
      <c r="VSH117" s="57"/>
      <c r="VSI117" s="57"/>
      <c r="VSJ117" s="58"/>
      <c r="VSK117" s="49"/>
      <c r="VSL117" s="50"/>
      <c r="VSM117" s="49"/>
      <c r="VSN117" s="109"/>
      <c r="VSO117" s="52"/>
      <c r="VSP117" s="52"/>
      <c r="VSQ117" s="55"/>
      <c r="VSR117" s="55"/>
      <c r="VSS117" s="55"/>
      <c r="VST117" s="51"/>
      <c r="VSU117" s="51"/>
      <c r="VSV117" s="51"/>
      <c r="VSW117" s="56"/>
      <c r="VSX117" s="57"/>
      <c r="VSY117" s="57"/>
      <c r="VSZ117" s="58"/>
      <c r="VTA117" s="49"/>
      <c r="VTB117" s="50"/>
      <c r="VTC117" s="49"/>
      <c r="VTD117" s="109"/>
      <c r="VTE117" s="52"/>
      <c r="VTF117" s="52"/>
      <c r="VTG117" s="55"/>
      <c r="VTH117" s="55"/>
      <c r="VTI117" s="55"/>
      <c r="VTJ117" s="51"/>
      <c r="VTK117" s="51"/>
      <c r="VTL117" s="51"/>
      <c r="VTM117" s="56"/>
      <c r="VTN117" s="57"/>
      <c r="VTO117" s="57"/>
      <c r="VTP117" s="58"/>
      <c r="VTQ117" s="49"/>
      <c r="VTR117" s="50"/>
      <c r="VTS117" s="49"/>
      <c r="VTT117" s="109"/>
      <c r="VTU117" s="52"/>
      <c r="VTV117" s="52"/>
      <c r="VTW117" s="55"/>
      <c r="VTX117" s="55"/>
      <c r="VTY117" s="55"/>
      <c r="VTZ117" s="51"/>
      <c r="VUA117" s="51"/>
      <c r="VUB117" s="51"/>
      <c r="VUC117" s="56"/>
      <c r="VUD117" s="57"/>
      <c r="VUE117" s="57"/>
      <c r="VUF117" s="58"/>
      <c r="VUG117" s="49"/>
      <c r="VUH117" s="50"/>
      <c r="VUI117" s="49"/>
      <c r="VUJ117" s="109"/>
      <c r="VUK117" s="52"/>
      <c r="VUL117" s="52"/>
      <c r="VUM117" s="55"/>
      <c r="VUN117" s="55"/>
      <c r="VUO117" s="55"/>
      <c r="VUP117" s="51"/>
      <c r="VUQ117" s="51"/>
      <c r="VUR117" s="51"/>
      <c r="VUS117" s="56"/>
      <c r="VUT117" s="57"/>
      <c r="VUU117" s="57"/>
      <c r="VUV117" s="58"/>
      <c r="VUW117" s="49"/>
      <c r="VUX117" s="50"/>
      <c r="VUY117" s="49"/>
      <c r="VUZ117" s="109"/>
      <c r="VVA117" s="52"/>
      <c r="VVB117" s="52"/>
      <c r="VVC117" s="55"/>
      <c r="VVD117" s="55"/>
      <c r="VVE117" s="55"/>
      <c r="VVF117" s="51"/>
      <c r="VVG117" s="51"/>
      <c r="VVH117" s="51"/>
      <c r="VVI117" s="56"/>
      <c r="VVJ117" s="57"/>
      <c r="VVK117" s="57"/>
      <c r="VVL117" s="58"/>
      <c r="VVM117" s="49"/>
      <c r="VVN117" s="50"/>
      <c r="VVO117" s="49"/>
      <c r="VVP117" s="109"/>
      <c r="VVQ117" s="52"/>
      <c r="VVR117" s="52"/>
      <c r="VVS117" s="55"/>
      <c r="VVT117" s="55"/>
      <c r="VVU117" s="55"/>
      <c r="VVV117" s="51"/>
      <c r="VVW117" s="51"/>
      <c r="VVX117" s="51"/>
      <c r="VVY117" s="56"/>
      <c r="VVZ117" s="57"/>
      <c r="VWA117" s="57"/>
      <c r="VWB117" s="58"/>
      <c r="VWC117" s="49"/>
      <c r="VWD117" s="50"/>
      <c r="VWE117" s="49"/>
      <c r="VWF117" s="109"/>
      <c r="VWG117" s="52"/>
      <c r="VWH117" s="52"/>
      <c r="VWI117" s="55"/>
      <c r="VWJ117" s="55"/>
      <c r="VWK117" s="55"/>
      <c r="VWL117" s="51"/>
      <c r="VWM117" s="51"/>
      <c r="VWN117" s="51"/>
      <c r="VWO117" s="56"/>
      <c r="VWP117" s="57"/>
      <c r="VWQ117" s="57"/>
      <c r="VWR117" s="58"/>
      <c r="VWS117" s="49"/>
      <c r="VWT117" s="50"/>
      <c r="VWU117" s="49"/>
      <c r="VWV117" s="109"/>
      <c r="VWW117" s="52"/>
      <c r="VWX117" s="52"/>
      <c r="VWY117" s="55"/>
      <c r="VWZ117" s="55"/>
      <c r="VXA117" s="55"/>
      <c r="VXB117" s="51"/>
      <c r="VXC117" s="51"/>
      <c r="VXD117" s="51"/>
      <c r="VXE117" s="56"/>
      <c r="VXF117" s="57"/>
      <c r="VXG117" s="57"/>
      <c r="VXH117" s="58"/>
      <c r="VXI117" s="49"/>
      <c r="VXJ117" s="50"/>
      <c r="VXK117" s="49"/>
      <c r="VXL117" s="109"/>
      <c r="VXM117" s="52"/>
      <c r="VXN117" s="52"/>
      <c r="VXO117" s="55"/>
      <c r="VXP117" s="55"/>
      <c r="VXQ117" s="55"/>
      <c r="VXR117" s="51"/>
      <c r="VXS117" s="51"/>
      <c r="VXT117" s="51"/>
      <c r="VXU117" s="56"/>
      <c r="VXV117" s="57"/>
      <c r="VXW117" s="57"/>
      <c r="VXX117" s="58"/>
      <c r="VXY117" s="49"/>
      <c r="VXZ117" s="50"/>
      <c r="VYA117" s="49"/>
      <c r="VYB117" s="109"/>
      <c r="VYC117" s="52"/>
      <c r="VYD117" s="52"/>
      <c r="VYE117" s="55"/>
      <c r="VYF117" s="55"/>
      <c r="VYG117" s="55"/>
      <c r="VYH117" s="51"/>
      <c r="VYI117" s="51"/>
      <c r="VYJ117" s="51"/>
      <c r="VYK117" s="56"/>
      <c r="VYL117" s="57"/>
      <c r="VYM117" s="57"/>
      <c r="VYN117" s="58"/>
      <c r="VYO117" s="49"/>
      <c r="VYP117" s="50"/>
      <c r="VYQ117" s="49"/>
      <c r="VYR117" s="109"/>
      <c r="VYS117" s="52"/>
      <c r="VYT117" s="52"/>
      <c r="VYU117" s="55"/>
      <c r="VYV117" s="55"/>
      <c r="VYW117" s="55"/>
      <c r="VYX117" s="51"/>
      <c r="VYY117" s="51"/>
      <c r="VYZ117" s="51"/>
      <c r="VZA117" s="56"/>
      <c r="VZB117" s="57"/>
      <c r="VZC117" s="57"/>
      <c r="VZD117" s="58"/>
      <c r="VZE117" s="49"/>
      <c r="VZF117" s="50"/>
      <c r="VZG117" s="49"/>
      <c r="VZH117" s="109"/>
      <c r="VZI117" s="52"/>
      <c r="VZJ117" s="52"/>
      <c r="VZK117" s="55"/>
      <c r="VZL117" s="55"/>
      <c r="VZM117" s="55"/>
      <c r="VZN117" s="51"/>
      <c r="VZO117" s="51"/>
      <c r="VZP117" s="51"/>
      <c r="VZQ117" s="56"/>
      <c r="VZR117" s="57"/>
      <c r="VZS117" s="57"/>
      <c r="VZT117" s="58"/>
      <c r="VZU117" s="49"/>
      <c r="VZV117" s="50"/>
      <c r="VZW117" s="49"/>
      <c r="VZX117" s="109"/>
      <c r="VZY117" s="52"/>
      <c r="VZZ117" s="52"/>
      <c r="WAA117" s="55"/>
      <c r="WAB117" s="55"/>
      <c r="WAC117" s="55"/>
      <c r="WAD117" s="51"/>
      <c r="WAE117" s="51"/>
      <c r="WAF117" s="51"/>
      <c r="WAG117" s="56"/>
      <c r="WAH117" s="57"/>
      <c r="WAI117" s="57"/>
      <c r="WAJ117" s="58"/>
      <c r="WAK117" s="49"/>
      <c r="WAL117" s="50"/>
      <c r="WAM117" s="49"/>
      <c r="WAN117" s="109"/>
      <c r="WAO117" s="52"/>
      <c r="WAP117" s="52"/>
      <c r="WAQ117" s="55"/>
      <c r="WAR117" s="55"/>
      <c r="WAS117" s="55"/>
      <c r="WAT117" s="51"/>
      <c r="WAU117" s="51"/>
      <c r="WAV117" s="51"/>
      <c r="WAW117" s="56"/>
      <c r="WAX117" s="57"/>
      <c r="WAY117" s="57"/>
      <c r="WAZ117" s="58"/>
      <c r="WBA117" s="49"/>
      <c r="WBB117" s="50"/>
      <c r="WBC117" s="49"/>
      <c r="WBD117" s="109"/>
      <c r="WBE117" s="52"/>
      <c r="WBF117" s="52"/>
      <c r="WBG117" s="55"/>
      <c r="WBH117" s="55"/>
      <c r="WBI117" s="55"/>
      <c r="WBJ117" s="51"/>
      <c r="WBK117" s="51"/>
      <c r="WBL117" s="51"/>
      <c r="WBM117" s="56"/>
      <c r="WBN117" s="57"/>
      <c r="WBO117" s="57"/>
      <c r="WBP117" s="58"/>
      <c r="WBQ117" s="49"/>
      <c r="WBR117" s="50"/>
      <c r="WBS117" s="49"/>
      <c r="WBT117" s="109"/>
      <c r="WBU117" s="52"/>
      <c r="WBV117" s="52"/>
      <c r="WBW117" s="55"/>
      <c r="WBX117" s="55"/>
      <c r="WBY117" s="55"/>
      <c r="WBZ117" s="51"/>
      <c r="WCA117" s="51"/>
      <c r="WCB117" s="51"/>
      <c r="WCC117" s="56"/>
      <c r="WCD117" s="57"/>
      <c r="WCE117" s="57"/>
      <c r="WCF117" s="58"/>
      <c r="WCG117" s="49"/>
      <c r="WCH117" s="50"/>
      <c r="WCI117" s="49"/>
      <c r="WCJ117" s="109"/>
      <c r="WCK117" s="52"/>
      <c r="WCL117" s="52"/>
      <c r="WCM117" s="55"/>
      <c r="WCN117" s="55"/>
      <c r="WCO117" s="55"/>
      <c r="WCP117" s="51"/>
      <c r="WCQ117" s="51"/>
      <c r="WCR117" s="51"/>
      <c r="WCS117" s="56"/>
      <c r="WCT117" s="57"/>
      <c r="WCU117" s="57"/>
      <c r="WCV117" s="58"/>
      <c r="WCW117" s="49"/>
      <c r="WCX117" s="50"/>
      <c r="WCY117" s="49"/>
      <c r="WCZ117" s="109"/>
      <c r="WDA117" s="52"/>
      <c r="WDB117" s="52"/>
      <c r="WDC117" s="55"/>
      <c r="WDD117" s="55"/>
      <c r="WDE117" s="55"/>
      <c r="WDF117" s="51"/>
      <c r="WDG117" s="51"/>
      <c r="WDH117" s="51"/>
      <c r="WDI117" s="56"/>
      <c r="WDJ117" s="57"/>
      <c r="WDK117" s="57"/>
      <c r="WDL117" s="58"/>
      <c r="WDM117" s="49"/>
      <c r="WDN117" s="50"/>
      <c r="WDO117" s="49"/>
      <c r="WDP117" s="109"/>
      <c r="WDQ117" s="52"/>
      <c r="WDR117" s="52"/>
      <c r="WDS117" s="55"/>
      <c r="WDT117" s="55"/>
      <c r="WDU117" s="55"/>
      <c r="WDV117" s="51"/>
      <c r="WDW117" s="51"/>
      <c r="WDX117" s="51"/>
      <c r="WDY117" s="56"/>
      <c r="WDZ117" s="57"/>
      <c r="WEA117" s="57"/>
      <c r="WEB117" s="58"/>
      <c r="WEC117" s="49"/>
      <c r="WED117" s="50"/>
      <c r="WEE117" s="49"/>
      <c r="WEF117" s="109"/>
      <c r="WEG117" s="52"/>
      <c r="WEH117" s="52"/>
      <c r="WEI117" s="55"/>
      <c r="WEJ117" s="55"/>
      <c r="WEK117" s="55"/>
      <c r="WEL117" s="51"/>
      <c r="WEM117" s="51"/>
      <c r="WEN117" s="51"/>
      <c r="WEO117" s="56"/>
      <c r="WEP117" s="57"/>
      <c r="WEQ117" s="57"/>
      <c r="WER117" s="58"/>
      <c r="WES117" s="49"/>
      <c r="WET117" s="50"/>
      <c r="WEU117" s="49"/>
      <c r="WEV117" s="109"/>
      <c r="WEW117" s="52"/>
      <c r="WEX117" s="52"/>
      <c r="WEY117" s="55"/>
      <c r="WEZ117" s="55"/>
      <c r="WFA117" s="55"/>
      <c r="WFB117" s="51"/>
      <c r="WFC117" s="51"/>
      <c r="WFD117" s="51"/>
      <c r="WFE117" s="56"/>
      <c r="WFF117" s="57"/>
      <c r="WFG117" s="57"/>
      <c r="WFH117" s="58"/>
      <c r="WFI117" s="49"/>
      <c r="WFJ117" s="50"/>
      <c r="WFK117" s="49"/>
      <c r="WFL117" s="109"/>
      <c r="WFM117" s="52"/>
      <c r="WFN117" s="52"/>
      <c r="WFO117" s="55"/>
      <c r="WFP117" s="55"/>
      <c r="WFQ117" s="55"/>
      <c r="WFR117" s="51"/>
      <c r="WFS117" s="51"/>
      <c r="WFT117" s="51"/>
      <c r="WFU117" s="56"/>
      <c r="WFV117" s="57"/>
      <c r="WFW117" s="57"/>
      <c r="WFX117" s="58"/>
      <c r="WFY117" s="49"/>
      <c r="WFZ117" s="50"/>
      <c r="WGA117" s="49"/>
      <c r="WGB117" s="109"/>
      <c r="WGC117" s="52"/>
      <c r="WGD117" s="52"/>
      <c r="WGE117" s="55"/>
      <c r="WGF117" s="55"/>
      <c r="WGG117" s="55"/>
      <c r="WGH117" s="51"/>
      <c r="WGI117" s="51"/>
      <c r="WGJ117" s="51"/>
      <c r="WGK117" s="56"/>
      <c r="WGL117" s="57"/>
      <c r="WGM117" s="57"/>
      <c r="WGN117" s="58"/>
      <c r="WGO117" s="49"/>
      <c r="WGP117" s="50"/>
      <c r="WGQ117" s="49"/>
      <c r="WGR117" s="109"/>
      <c r="WGS117" s="52"/>
      <c r="WGT117" s="52"/>
      <c r="WGU117" s="55"/>
      <c r="WGV117" s="55"/>
      <c r="WGW117" s="55"/>
      <c r="WGX117" s="51"/>
      <c r="WGY117" s="51"/>
      <c r="WGZ117" s="51"/>
      <c r="WHA117" s="56"/>
      <c r="WHB117" s="57"/>
      <c r="WHC117" s="57"/>
      <c r="WHD117" s="58"/>
      <c r="WHE117" s="49"/>
      <c r="WHF117" s="50"/>
      <c r="WHG117" s="49"/>
      <c r="WHH117" s="109"/>
      <c r="WHI117" s="52"/>
      <c r="WHJ117" s="52"/>
      <c r="WHK117" s="55"/>
      <c r="WHL117" s="55"/>
      <c r="WHM117" s="55"/>
      <c r="WHN117" s="51"/>
      <c r="WHO117" s="51"/>
      <c r="WHP117" s="51"/>
      <c r="WHQ117" s="56"/>
      <c r="WHR117" s="57"/>
      <c r="WHS117" s="57"/>
      <c r="WHT117" s="58"/>
      <c r="WHU117" s="49"/>
      <c r="WHV117" s="50"/>
      <c r="WHW117" s="49"/>
      <c r="WHX117" s="109"/>
      <c r="WHY117" s="52"/>
      <c r="WHZ117" s="52"/>
      <c r="WIA117" s="55"/>
      <c r="WIB117" s="55"/>
      <c r="WIC117" s="55"/>
      <c r="WID117" s="51"/>
      <c r="WIE117" s="51"/>
      <c r="WIF117" s="51"/>
      <c r="WIG117" s="56"/>
      <c r="WIH117" s="57"/>
      <c r="WII117" s="57"/>
      <c r="WIJ117" s="58"/>
      <c r="WIK117" s="49"/>
      <c r="WIL117" s="50"/>
      <c r="WIM117" s="49"/>
      <c r="WIN117" s="109"/>
      <c r="WIO117" s="52"/>
      <c r="WIP117" s="52"/>
      <c r="WIQ117" s="55"/>
      <c r="WIR117" s="55"/>
      <c r="WIS117" s="55"/>
      <c r="WIT117" s="51"/>
      <c r="WIU117" s="51"/>
      <c r="WIV117" s="51"/>
      <c r="WIW117" s="56"/>
      <c r="WIX117" s="57"/>
      <c r="WIY117" s="57"/>
      <c r="WIZ117" s="58"/>
      <c r="WJA117" s="49"/>
      <c r="WJB117" s="50"/>
      <c r="WJC117" s="49"/>
      <c r="WJD117" s="109"/>
      <c r="WJE117" s="52"/>
      <c r="WJF117" s="52"/>
      <c r="WJG117" s="55"/>
      <c r="WJH117" s="55"/>
      <c r="WJI117" s="55"/>
      <c r="WJJ117" s="51"/>
      <c r="WJK117" s="51"/>
      <c r="WJL117" s="51"/>
      <c r="WJM117" s="56"/>
      <c r="WJN117" s="57"/>
      <c r="WJO117" s="57"/>
      <c r="WJP117" s="58"/>
      <c r="WJQ117" s="49"/>
      <c r="WJR117" s="50"/>
      <c r="WJS117" s="49"/>
      <c r="WJT117" s="109"/>
      <c r="WJU117" s="52"/>
      <c r="WJV117" s="52"/>
      <c r="WJW117" s="55"/>
      <c r="WJX117" s="55"/>
      <c r="WJY117" s="55"/>
      <c r="WJZ117" s="51"/>
      <c r="WKA117" s="51"/>
      <c r="WKB117" s="51"/>
      <c r="WKC117" s="56"/>
      <c r="WKD117" s="57"/>
      <c r="WKE117" s="57"/>
      <c r="WKF117" s="58"/>
      <c r="WKG117" s="49"/>
      <c r="WKH117" s="50"/>
      <c r="WKI117" s="49"/>
      <c r="WKJ117" s="109"/>
      <c r="WKK117" s="52"/>
      <c r="WKL117" s="52"/>
      <c r="WKM117" s="55"/>
      <c r="WKN117" s="55"/>
      <c r="WKO117" s="55"/>
      <c r="WKP117" s="51"/>
      <c r="WKQ117" s="51"/>
      <c r="WKR117" s="51"/>
      <c r="WKS117" s="56"/>
      <c r="WKT117" s="57"/>
      <c r="WKU117" s="57"/>
      <c r="WKV117" s="58"/>
      <c r="WKW117" s="49"/>
      <c r="WKX117" s="50"/>
      <c r="WKY117" s="49"/>
      <c r="WKZ117" s="109"/>
      <c r="WLA117" s="52"/>
      <c r="WLB117" s="52"/>
      <c r="WLC117" s="55"/>
      <c r="WLD117" s="55"/>
      <c r="WLE117" s="55"/>
      <c r="WLF117" s="51"/>
      <c r="WLG117" s="51"/>
      <c r="WLH117" s="51"/>
      <c r="WLI117" s="56"/>
      <c r="WLJ117" s="57"/>
      <c r="WLK117" s="57"/>
      <c r="WLL117" s="58"/>
      <c r="WLM117" s="49"/>
      <c r="WLN117" s="50"/>
      <c r="WLO117" s="49"/>
      <c r="WLP117" s="109"/>
      <c r="WLQ117" s="52"/>
      <c r="WLR117" s="52"/>
      <c r="WLS117" s="55"/>
      <c r="WLT117" s="55"/>
      <c r="WLU117" s="55"/>
      <c r="WLV117" s="51"/>
      <c r="WLW117" s="51"/>
      <c r="WLX117" s="51"/>
      <c r="WLY117" s="56"/>
      <c r="WLZ117" s="57"/>
      <c r="WMA117" s="57"/>
      <c r="WMB117" s="58"/>
      <c r="WMC117" s="49"/>
      <c r="WMD117" s="50"/>
      <c r="WME117" s="49"/>
      <c r="WMF117" s="109"/>
      <c r="WMG117" s="52"/>
      <c r="WMH117" s="52"/>
      <c r="WMI117" s="55"/>
      <c r="WMJ117" s="55"/>
      <c r="WMK117" s="55"/>
      <c r="WML117" s="51"/>
      <c r="WMM117" s="51"/>
      <c r="WMN117" s="51"/>
      <c r="WMO117" s="56"/>
      <c r="WMP117" s="57"/>
      <c r="WMQ117" s="57"/>
      <c r="WMR117" s="58"/>
      <c r="WMS117" s="49"/>
      <c r="WMT117" s="50"/>
      <c r="WMU117" s="49"/>
      <c r="WMV117" s="109"/>
      <c r="WMW117" s="52"/>
      <c r="WMX117" s="52"/>
      <c r="WMY117" s="55"/>
      <c r="WMZ117" s="55"/>
      <c r="WNA117" s="55"/>
      <c r="WNB117" s="51"/>
      <c r="WNC117" s="51"/>
      <c r="WND117" s="51"/>
      <c r="WNE117" s="56"/>
      <c r="WNF117" s="57"/>
      <c r="WNG117" s="57"/>
      <c r="WNH117" s="58"/>
      <c r="WNI117" s="49"/>
      <c r="WNJ117" s="50"/>
      <c r="WNK117" s="49"/>
      <c r="WNL117" s="109"/>
      <c r="WNM117" s="52"/>
      <c r="WNN117" s="52"/>
      <c r="WNO117" s="55"/>
      <c r="WNP117" s="55"/>
      <c r="WNQ117" s="55"/>
      <c r="WNR117" s="51"/>
      <c r="WNS117" s="51"/>
      <c r="WNT117" s="51"/>
      <c r="WNU117" s="56"/>
      <c r="WNV117" s="57"/>
      <c r="WNW117" s="57"/>
      <c r="WNX117" s="58"/>
      <c r="WNY117" s="49"/>
      <c r="WNZ117" s="50"/>
      <c r="WOA117" s="49"/>
      <c r="WOB117" s="109"/>
      <c r="WOC117" s="52"/>
      <c r="WOD117" s="52"/>
      <c r="WOE117" s="55"/>
      <c r="WOF117" s="55"/>
      <c r="WOG117" s="55"/>
      <c r="WOH117" s="51"/>
      <c r="WOI117" s="51"/>
      <c r="WOJ117" s="51"/>
      <c r="WOK117" s="56"/>
      <c r="WOL117" s="57"/>
      <c r="WOM117" s="57"/>
      <c r="WON117" s="58"/>
      <c r="WOO117" s="49"/>
      <c r="WOP117" s="50"/>
      <c r="WOQ117" s="49"/>
      <c r="WOR117" s="109"/>
      <c r="WOS117" s="52"/>
      <c r="WOT117" s="52"/>
      <c r="WOU117" s="55"/>
      <c r="WOV117" s="55"/>
      <c r="WOW117" s="55"/>
      <c r="WOX117" s="51"/>
      <c r="WOY117" s="51"/>
      <c r="WOZ117" s="51"/>
      <c r="WPA117" s="56"/>
      <c r="WPB117" s="57"/>
      <c r="WPC117" s="57"/>
      <c r="WPD117" s="58"/>
      <c r="WPE117" s="49"/>
      <c r="WPF117" s="50"/>
      <c r="WPG117" s="49"/>
      <c r="WPH117" s="109"/>
      <c r="WPI117" s="52"/>
      <c r="WPJ117" s="52"/>
      <c r="WPK117" s="55"/>
      <c r="WPL117" s="55"/>
      <c r="WPM117" s="55"/>
      <c r="WPN117" s="51"/>
      <c r="WPO117" s="51"/>
      <c r="WPP117" s="51"/>
      <c r="WPQ117" s="56"/>
      <c r="WPR117" s="57"/>
      <c r="WPS117" s="57"/>
      <c r="WPT117" s="58"/>
      <c r="WPU117" s="49"/>
      <c r="WPV117" s="50"/>
      <c r="WPW117" s="49"/>
      <c r="WPX117" s="109"/>
      <c r="WPY117" s="52"/>
      <c r="WPZ117" s="52"/>
      <c r="WQA117" s="55"/>
      <c r="WQB117" s="55"/>
      <c r="WQC117" s="55"/>
      <c r="WQD117" s="51"/>
      <c r="WQE117" s="51"/>
      <c r="WQF117" s="51"/>
      <c r="WQG117" s="56"/>
      <c r="WQH117" s="57"/>
      <c r="WQI117" s="57"/>
      <c r="WQJ117" s="58"/>
      <c r="WQK117" s="49"/>
      <c r="WQL117" s="50"/>
      <c r="WQM117" s="49"/>
      <c r="WQN117" s="109"/>
      <c r="WQO117" s="52"/>
      <c r="WQP117" s="52"/>
      <c r="WQQ117" s="55"/>
      <c r="WQR117" s="55"/>
      <c r="WQS117" s="55"/>
      <c r="WQT117" s="51"/>
      <c r="WQU117" s="51"/>
      <c r="WQV117" s="51"/>
      <c r="WQW117" s="56"/>
      <c r="WQX117" s="57"/>
      <c r="WQY117" s="57"/>
      <c r="WQZ117" s="58"/>
      <c r="WRA117" s="49"/>
      <c r="WRB117" s="50"/>
      <c r="WRC117" s="49"/>
      <c r="WRD117" s="109"/>
      <c r="WRE117" s="52"/>
      <c r="WRF117" s="52"/>
      <c r="WRG117" s="55"/>
      <c r="WRH117" s="55"/>
      <c r="WRI117" s="55"/>
      <c r="WRJ117" s="51"/>
      <c r="WRK117" s="51"/>
      <c r="WRL117" s="51"/>
      <c r="WRM117" s="56"/>
      <c r="WRN117" s="57"/>
      <c r="WRO117" s="57"/>
      <c r="WRP117" s="58"/>
      <c r="WRQ117" s="49"/>
      <c r="WRR117" s="50"/>
      <c r="WRS117" s="49"/>
      <c r="WRT117" s="109"/>
      <c r="WRU117" s="52"/>
      <c r="WRV117" s="52"/>
      <c r="WRW117" s="55"/>
      <c r="WRX117" s="55"/>
      <c r="WRY117" s="55"/>
      <c r="WRZ117" s="51"/>
      <c r="WSA117" s="51"/>
      <c r="WSB117" s="51"/>
      <c r="WSC117" s="56"/>
      <c r="WSD117" s="57"/>
      <c r="WSE117" s="57"/>
      <c r="WSF117" s="58"/>
      <c r="WSG117" s="49"/>
      <c r="WSH117" s="50"/>
      <c r="WSI117" s="49"/>
      <c r="WSJ117" s="109"/>
      <c r="WSK117" s="52"/>
      <c r="WSL117" s="52"/>
      <c r="WSM117" s="55"/>
      <c r="WSN117" s="55"/>
      <c r="WSO117" s="55"/>
      <c r="WSP117" s="51"/>
      <c r="WSQ117" s="51"/>
      <c r="WSR117" s="51"/>
      <c r="WSS117" s="56"/>
      <c r="WST117" s="57"/>
      <c r="WSU117" s="57"/>
      <c r="WSV117" s="58"/>
      <c r="WSW117" s="49"/>
      <c r="WSX117" s="50"/>
      <c r="WSY117" s="49"/>
      <c r="WSZ117" s="109"/>
      <c r="WTA117" s="52"/>
      <c r="WTB117" s="52"/>
      <c r="WTC117" s="55"/>
      <c r="WTD117" s="55"/>
      <c r="WTE117" s="55"/>
      <c r="WTF117" s="51"/>
      <c r="WTG117" s="51"/>
      <c r="WTH117" s="51"/>
      <c r="WTI117" s="56"/>
      <c r="WTJ117" s="57"/>
      <c r="WTK117" s="57"/>
      <c r="WTL117" s="58"/>
      <c r="WTM117" s="49"/>
      <c r="WTN117" s="50"/>
      <c r="WTO117" s="49"/>
      <c r="WTP117" s="109"/>
      <c r="WTQ117" s="52"/>
      <c r="WTR117" s="52"/>
      <c r="WTS117" s="55"/>
      <c r="WTT117" s="55"/>
      <c r="WTU117" s="55"/>
      <c r="WTV117" s="51"/>
      <c r="WTW117" s="51"/>
      <c r="WTX117" s="51"/>
      <c r="WTY117" s="56"/>
      <c r="WTZ117" s="57"/>
      <c r="WUA117" s="57"/>
      <c r="WUB117" s="58"/>
      <c r="WUC117" s="49"/>
      <c r="WUD117" s="50"/>
      <c r="WUE117" s="49"/>
      <c r="WUF117" s="109"/>
      <c r="WUG117" s="52"/>
      <c r="WUH117" s="52"/>
      <c r="WUI117" s="55"/>
      <c r="WUJ117" s="55"/>
      <c r="WUK117" s="55"/>
      <c r="WUL117" s="51"/>
      <c r="WUM117" s="51"/>
      <c r="WUN117" s="51"/>
      <c r="WUO117" s="56"/>
      <c r="WUP117" s="57"/>
      <c r="WUQ117" s="57"/>
      <c r="WUR117" s="58"/>
      <c r="WUS117" s="49"/>
      <c r="WUT117" s="50"/>
      <c r="WUU117" s="49"/>
      <c r="WUV117" s="109"/>
      <c r="WUW117" s="52"/>
      <c r="WUX117" s="52"/>
      <c r="WUY117" s="55"/>
      <c r="WUZ117" s="55"/>
      <c r="WVA117" s="55"/>
      <c r="WVB117" s="51"/>
      <c r="WVC117" s="51"/>
      <c r="WVD117" s="51"/>
      <c r="WVE117" s="56"/>
      <c r="WVF117" s="57"/>
      <c r="WVG117" s="57"/>
      <c r="WVH117" s="58"/>
      <c r="WVI117" s="49"/>
      <c r="WVJ117" s="50"/>
      <c r="WVK117" s="49"/>
      <c r="WVL117" s="109"/>
      <c r="WVM117" s="52"/>
      <c r="WVN117" s="52"/>
      <c r="WVO117" s="55"/>
      <c r="WVP117" s="55"/>
      <c r="WVQ117" s="55"/>
      <c r="WVR117" s="51"/>
      <c r="WVS117" s="51"/>
      <c r="WVT117" s="51"/>
      <c r="WVU117" s="56"/>
      <c r="WVV117" s="57"/>
      <c r="WVW117" s="57"/>
      <c r="WVX117" s="58"/>
      <c r="WVY117" s="49"/>
      <c r="WVZ117" s="50"/>
      <c r="WWA117" s="49"/>
      <c r="WWB117" s="109"/>
      <c r="WWC117" s="52"/>
      <c r="WWD117" s="52"/>
      <c r="WWE117" s="55"/>
      <c r="WWF117" s="55"/>
      <c r="WWG117" s="55"/>
      <c r="WWH117" s="51"/>
      <c r="WWI117" s="51"/>
      <c r="WWJ117" s="51"/>
      <c r="WWK117" s="56"/>
      <c r="WWL117" s="57"/>
      <c r="WWM117" s="57"/>
      <c r="WWN117" s="58"/>
      <c r="WWO117" s="49"/>
      <c r="WWP117" s="50"/>
      <c r="WWQ117" s="49"/>
      <c r="WWR117" s="109"/>
      <c r="WWS117" s="52"/>
      <c r="WWT117" s="52"/>
      <c r="WWU117" s="55"/>
      <c r="WWV117" s="55"/>
      <c r="WWW117" s="55"/>
      <c r="WWX117" s="51"/>
      <c r="WWY117" s="51"/>
      <c r="WWZ117" s="51"/>
      <c r="WXA117" s="56"/>
      <c r="WXB117" s="57"/>
      <c r="WXC117" s="57"/>
      <c r="WXD117" s="58"/>
      <c r="WXE117" s="49"/>
      <c r="WXF117" s="50"/>
      <c r="WXG117" s="49"/>
      <c r="WXH117" s="109"/>
      <c r="WXI117" s="52"/>
      <c r="WXJ117" s="52"/>
      <c r="WXK117" s="55"/>
      <c r="WXL117" s="55"/>
      <c r="WXM117" s="55"/>
      <c r="WXN117" s="51"/>
      <c r="WXO117" s="51"/>
      <c r="WXP117" s="51"/>
      <c r="WXQ117" s="56"/>
      <c r="WXR117" s="57"/>
      <c r="WXS117" s="57"/>
      <c r="WXT117" s="58"/>
      <c r="WXU117" s="49"/>
      <c r="WXV117" s="50"/>
      <c r="WXW117" s="49"/>
      <c r="WXX117" s="109"/>
      <c r="WXY117" s="52"/>
      <c r="WXZ117" s="52"/>
      <c r="WYA117" s="55"/>
      <c r="WYB117" s="55"/>
      <c r="WYC117" s="55"/>
      <c r="WYD117" s="51"/>
      <c r="WYE117" s="51"/>
      <c r="WYF117" s="51"/>
      <c r="WYG117" s="56"/>
      <c r="WYH117" s="57"/>
      <c r="WYI117" s="57"/>
      <c r="WYJ117" s="58"/>
      <c r="WYK117" s="49"/>
      <c r="WYL117" s="50"/>
      <c r="WYM117" s="49"/>
      <c r="WYN117" s="109"/>
      <c r="WYO117" s="52"/>
      <c r="WYP117" s="52"/>
      <c r="WYQ117" s="55"/>
      <c r="WYR117" s="55"/>
      <c r="WYS117" s="55"/>
      <c r="WYT117" s="51"/>
      <c r="WYU117" s="51"/>
      <c r="WYV117" s="51"/>
      <c r="WYW117" s="56"/>
      <c r="WYX117" s="57"/>
      <c r="WYY117" s="57"/>
      <c r="WYZ117" s="58"/>
      <c r="WZA117" s="49"/>
      <c r="WZB117" s="50"/>
      <c r="WZC117" s="49"/>
      <c r="WZD117" s="109"/>
      <c r="WZE117" s="52"/>
      <c r="WZF117" s="52"/>
      <c r="WZG117" s="55"/>
      <c r="WZH117" s="55"/>
      <c r="WZI117" s="55"/>
      <c r="WZJ117" s="51"/>
      <c r="WZK117" s="51"/>
      <c r="WZL117" s="51"/>
      <c r="WZM117" s="56"/>
      <c r="WZN117" s="57"/>
      <c r="WZO117" s="57"/>
      <c r="WZP117" s="58"/>
      <c r="WZQ117" s="49"/>
      <c r="WZR117" s="50"/>
      <c r="WZS117" s="49"/>
      <c r="WZT117" s="109"/>
      <c r="WZU117" s="52"/>
      <c r="WZV117" s="52"/>
      <c r="WZW117" s="55"/>
      <c r="WZX117" s="55"/>
      <c r="WZY117" s="55"/>
      <c r="WZZ117" s="51"/>
      <c r="XAA117" s="51"/>
      <c r="XAB117" s="51"/>
      <c r="XAC117" s="56"/>
      <c r="XAD117" s="57"/>
      <c r="XAE117" s="57"/>
      <c r="XAF117" s="58"/>
      <c r="XAG117" s="49"/>
      <c r="XAH117" s="50"/>
      <c r="XAI117" s="49"/>
      <c r="XAJ117" s="109"/>
      <c r="XAK117" s="52"/>
      <c r="XAL117" s="52"/>
      <c r="XAM117" s="55"/>
      <c r="XAN117" s="55"/>
      <c r="XAO117" s="55"/>
      <c r="XAP117" s="51"/>
      <c r="XAQ117" s="51"/>
      <c r="XAR117" s="51"/>
      <c r="XAS117" s="56"/>
      <c r="XAT117" s="57"/>
      <c r="XAU117" s="57"/>
      <c r="XAV117" s="58"/>
      <c r="XAW117" s="49"/>
      <c r="XAX117" s="50"/>
      <c r="XAY117" s="49"/>
      <c r="XAZ117" s="109"/>
      <c r="XBA117" s="52"/>
      <c r="XBB117" s="52"/>
      <c r="XBC117" s="55"/>
      <c r="XBD117" s="55"/>
      <c r="XBE117" s="55"/>
      <c r="XBF117" s="51"/>
      <c r="XBG117" s="51"/>
      <c r="XBH117" s="51"/>
      <c r="XBI117" s="56"/>
      <c r="XBJ117" s="57"/>
      <c r="XBK117" s="57"/>
      <c r="XBL117" s="58"/>
      <c r="XBM117" s="49"/>
      <c r="XBN117" s="50"/>
      <c r="XBO117" s="49"/>
      <c r="XBP117" s="109"/>
      <c r="XBQ117" s="52"/>
      <c r="XBR117" s="52"/>
      <c r="XBS117" s="55"/>
      <c r="XBT117" s="55"/>
      <c r="XBU117" s="55"/>
      <c r="XBV117" s="51"/>
      <c r="XBW117" s="51"/>
      <c r="XBX117" s="51"/>
      <c r="XBY117" s="56"/>
      <c r="XBZ117" s="57"/>
      <c r="XCA117" s="57"/>
      <c r="XCB117" s="58"/>
      <c r="XCC117" s="49"/>
      <c r="XCD117" s="50"/>
      <c r="XCE117" s="49"/>
      <c r="XCF117" s="109"/>
      <c r="XCG117" s="52"/>
      <c r="XCH117" s="52"/>
      <c r="XCI117" s="55"/>
      <c r="XCJ117" s="55"/>
      <c r="XCK117" s="55"/>
      <c r="XCL117" s="51"/>
      <c r="XCM117" s="51"/>
      <c r="XCN117" s="51"/>
      <c r="XCO117" s="56"/>
      <c r="XCP117" s="57"/>
      <c r="XCQ117" s="57"/>
      <c r="XCR117" s="58"/>
      <c r="XCS117" s="49"/>
      <c r="XCT117" s="50"/>
      <c r="XCU117" s="49"/>
      <c r="XCV117" s="109"/>
      <c r="XCW117" s="52"/>
      <c r="XCX117" s="52"/>
      <c r="XCY117" s="55"/>
      <c r="XCZ117" s="55"/>
      <c r="XDA117" s="55"/>
      <c r="XDB117" s="51"/>
      <c r="XDC117" s="51"/>
      <c r="XDD117" s="51"/>
      <c r="XDE117" s="56"/>
      <c r="XDF117" s="57"/>
      <c r="XDG117" s="57"/>
      <c r="XDH117" s="58"/>
      <c r="XDI117" s="49"/>
      <c r="XDJ117" s="50"/>
      <c r="XDK117" s="49"/>
      <c r="XDL117" s="109"/>
      <c r="XDM117" s="52"/>
      <c r="XDN117" s="52"/>
      <c r="XDO117" s="55"/>
      <c r="XDP117" s="55"/>
      <c r="XDQ117" s="55"/>
      <c r="XDR117" s="51"/>
      <c r="XDS117" s="51"/>
      <c r="XDT117" s="51"/>
      <c r="XDU117" s="56"/>
      <c r="XDV117" s="57"/>
      <c r="XDW117" s="57"/>
      <c r="XDX117" s="58"/>
      <c r="XDY117" s="49"/>
      <c r="XDZ117" s="50"/>
      <c r="XEA117" s="49"/>
      <c r="XEB117" s="109"/>
      <c r="XEC117" s="52"/>
      <c r="XED117" s="52"/>
      <c r="XEE117" s="55"/>
      <c r="XEF117" s="55"/>
      <c r="XEG117" s="55"/>
      <c r="XEH117" s="51"/>
      <c r="XEI117" s="51"/>
      <c r="XEJ117" s="51"/>
      <c r="XEK117" s="56"/>
      <c r="XEL117" s="57"/>
      <c r="XEM117" s="57"/>
      <c r="XEN117" s="58"/>
      <c r="XEO117" s="49"/>
      <c r="XEP117" s="50"/>
      <c r="XEQ117" s="49"/>
      <c r="XER117" s="109"/>
      <c r="XES117" s="52"/>
      <c r="XET117" s="52"/>
      <c r="XEU117" s="55"/>
      <c r="XEV117" s="55"/>
      <c r="XEW117" s="55"/>
      <c r="XEX117" s="51"/>
      <c r="XEY117" s="51"/>
      <c r="XEZ117" s="51"/>
      <c r="XFA117" s="56"/>
      <c r="XFB117" s="57"/>
      <c r="XFC117" s="57"/>
      <c r="XFD117" s="58"/>
    </row>
    <row r="118" spans="1:16384" s="60" customFormat="1" x14ac:dyDescent="0.25">
      <c r="A118" s="62"/>
      <c r="B118" s="63" t="s">
        <v>31</v>
      </c>
      <c r="C118" s="50"/>
      <c r="D118" s="49"/>
      <c r="E118" s="64"/>
      <c r="F118" s="52"/>
      <c r="G118" s="52"/>
      <c r="H118" s="52"/>
      <c r="I118" s="55"/>
      <c r="J118" s="55"/>
      <c r="K118" s="67">
        <f>SUM(K110:K117)</f>
        <v>64</v>
      </c>
      <c r="L118" s="67">
        <f>SUM(L110:L117)</f>
        <v>2</v>
      </c>
      <c r="M118" s="65">
        <f>SUM(M110:M117)</f>
        <v>4122</v>
      </c>
      <c r="N118" s="67">
        <f>SUM(N50:N117)</f>
        <v>0</v>
      </c>
      <c r="O118" s="57"/>
      <c r="P118" s="57"/>
      <c r="Q118" s="68"/>
    </row>
    <row r="119" spans="1:16384" x14ac:dyDescent="0.25">
      <c r="B119" s="69"/>
      <c r="C119" s="69"/>
      <c r="D119" s="69"/>
      <c r="E119" s="70"/>
      <c r="F119" s="69"/>
      <c r="G119" s="69"/>
      <c r="H119" s="69"/>
      <c r="I119" s="69"/>
      <c r="J119" s="69"/>
      <c r="K119" s="69"/>
      <c r="L119" s="69"/>
      <c r="M119" s="69"/>
      <c r="N119" s="69"/>
      <c r="O119" s="69"/>
      <c r="P119" s="69"/>
    </row>
    <row r="120" spans="1:16384" ht="18.75" x14ac:dyDescent="0.25">
      <c r="B120" s="72" t="s">
        <v>172</v>
      </c>
      <c r="C120" s="89">
        <f>+K118</f>
        <v>64</v>
      </c>
      <c r="H120" s="76"/>
      <c r="I120" s="76"/>
      <c r="J120" s="76"/>
      <c r="K120" s="76"/>
      <c r="L120" s="76"/>
      <c r="M120" s="76"/>
      <c r="N120" s="69"/>
      <c r="O120" s="69"/>
      <c r="P120" s="69"/>
    </row>
    <row r="122" spans="1:16384" ht="15.75" thickBot="1" x14ac:dyDescent="0.3"/>
    <row r="123" spans="1:16384" ht="37.15" customHeight="1" thickBot="1" x14ac:dyDescent="0.3">
      <c r="B123" s="90" t="s">
        <v>173</v>
      </c>
      <c r="C123" s="91" t="s">
        <v>174</v>
      </c>
      <c r="D123" s="90" t="s">
        <v>30</v>
      </c>
      <c r="E123" s="91" t="s">
        <v>175</v>
      </c>
    </row>
    <row r="124" spans="1:16384" ht="41.45" customHeight="1" x14ac:dyDescent="0.25">
      <c r="B124" s="92" t="s">
        <v>176</v>
      </c>
      <c r="C124" s="93">
        <v>20</v>
      </c>
      <c r="D124" s="93"/>
      <c r="E124" s="1094">
        <f>+D124+D125+D126</f>
        <v>40</v>
      </c>
    </row>
    <row r="125" spans="1:16384" x14ac:dyDescent="0.25">
      <c r="B125" s="92" t="s">
        <v>177</v>
      </c>
      <c r="C125" s="74">
        <v>30</v>
      </c>
      <c r="D125" s="668">
        <v>0</v>
      </c>
      <c r="E125" s="1095"/>
    </row>
    <row r="126" spans="1:16384" ht="15.75" thickBot="1" x14ac:dyDescent="0.3">
      <c r="B126" s="92" t="s">
        <v>178</v>
      </c>
      <c r="C126" s="94">
        <v>40</v>
      </c>
      <c r="D126" s="94">
        <v>40</v>
      </c>
      <c r="E126" s="1096"/>
    </row>
    <row r="128" spans="1:16384" ht="15.75" thickBot="1" x14ac:dyDescent="0.3"/>
    <row r="129" spans="2:17" ht="27" thickBot="1" x14ac:dyDescent="0.3">
      <c r="B129" s="1091" t="s">
        <v>179</v>
      </c>
      <c r="C129" s="1092"/>
      <c r="D129" s="1092"/>
      <c r="E129" s="1092"/>
      <c r="F129" s="1092"/>
      <c r="G129" s="1092"/>
      <c r="H129" s="1092"/>
      <c r="I129" s="1092"/>
      <c r="J129" s="1092"/>
      <c r="K129" s="1092"/>
      <c r="L129" s="1092"/>
      <c r="M129" s="1092"/>
      <c r="N129" s="1093"/>
    </row>
    <row r="131" spans="2:17" ht="76.5" customHeight="1" x14ac:dyDescent="0.25">
      <c r="B131" s="78" t="s">
        <v>111</v>
      </c>
      <c r="C131" s="78" t="s">
        <v>112</v>
      </c>
      <c r="D131" s="78" t="s">
        <v>113</v>
      </c>
      <c r="E131" s="78" t="s">
        <v>114</v>
      </c>
      <c r="F131" s="78" t="s">
        <v>115</v>
      </c>
      <c r="G131" s="78" t="s">
        <v>116</v>
      </c>
      <c r="H131" s="78" t="s">
        <v>117</v>
      </c>
      <c r="I131" s="78" t="s">
        <v>118</v>
      </c>
      <c r="J131" s="1084" t="s">
        <v>119</v>
      </c>
      <c r="K131" s="1085"/>
      <c r="L131" s="1086"/>
      <c r="M131" s="78" t="s">
        <v>120</v>
      </c>
      <c r="N131" s="78" t="s">
        <v>121</v>
      </c>
      <c r="O131" s="78" t="s">
        <v>122</v>
      </c>
      <c r="P131" s="1084" t="s">
        <v>97</v>
      </c>
      <c r="Q131" s="1086"/>
    </row>
    <row r="132" spans="2:17" ht="60.75" customHeight="1" x14ac:dyDescent="0.25">
      <c r="B132" s="85" t="s">
        <v>180</v>
      </c>
      <c r="C132" s="85"/>
      <c r="D132" s="81" t="s">
        <v>644</v>
      </c>
      <c r="E132" s="81">
        <v>1128466333</v>
      </c>
      <c r="F132" s="85" t="s">
        <v>396</v>
      </c>
      <c r="G132" s="81" t="s">
        <v>367</v>
      </c>
      <c r="H132" s="81">
        <v>2010</v>
      </c>
      <c r="I132" s="82"/>
      <c r="J132" s="86" t="s">
        <v>590</v>
      </c>
      <c r="K132" s="87" t="s">
        <v>643</v>
      </c>
      <c r="L132" s="84" t="s">
        <v>382</v>
      </c>
      <c r="M132" s="41" t="s">
        <v>21</v>
      </c>
      <c r="N132" s="41" t="s">
        <v>21</v>
      </c>
      <c r="O132" s="41"/>
      <c r="P132" s="668"/>
      <c r="Q132" s="668"/>
    </row>
    <row r="133" spans="2:17" ht="60.75" customHeight="1" x14ac:dyDescent="0.25">
      <c r="B133" s="41" t="s">
        <v>603</v>
      </c>
      <c r="C133" s="41"/>
      <c r="D133" s="41" t="s">
        <v>642</v>
      </c>
      <c r="E133" s="41">
        <v>71595859</v>
      </c>
      <c r="F133" s="41" t="s">
        <v>453</v>
      </c>
      <c r="G133" s="41" t="s">
        <v>205</v>
      </c>
      <c r="H133" s="41">
        <v>1994</v>
      </c>
      <c r="I133" s="41" t="s">
        <v>467</v>
      </c>
      <c r="J133" s="41" t="s">
        <v>590</v>
      </c>
      <c r="K133" s="41" t="s">
        <v>410</v>
      </c>
      <c r="L133" s="41" t="s">
        <v>603</v>
      </c>
      <c r="M133" s="41" t="s">
        <v>21</v>
      </c>
      <c r="N133" s="41" t="s">
        <v>582</v>
      </c>
      <c r="O133" s="41"/>
      <c r="P133" s="41" t="s">
        <v>580</v>
      </c>
      <c r="Q133" s="41"/>
    </row>
    <row r="134" spans="2:17" x14ac:dyDescent="0.25">
      <c r="B134" s="41" t="s">
        <v>269</v>
      </c>
      <c r="C134" s="41"/>
      <c r="D134" s="41" t="s">
        <v>597</v>
      </c>
      <c r="E134" s="41">
        <v>1152188040</v>
      </c>
      <c r="F134" s="41" t="s">
        <v>594</v>
      </c>
      <c r="G134" s="41" t="s">
        <v>595</v>
      </c>
      <c r="H134" s="41">
        <v>2011</v>
      </c>
      <c r="I134" s="41" t="s">
        <v>467</v>
      </c>
      <c r="J134" s="41" t="s">
        <v>590</v>
      </c>
      <c r="K134" s="41" t="s">
        <v>393</v>
      </c>
      <c r="L134" s="41" t="s">
        <v>594</v>
      </c>
      <c r="M134" s="41" t="s">
        <v>21</v>
      </c>
      <c r="N134" s="41" t="s">
        <v>582</v>
      </c>
      <c r="O134" s="41"/>
      <c r="P134" s="41" t="s">
        <v>580</v>
      </c>
      <c r="Q134" s="41"/>
    </row>
    <row r="135" spans="2:17" x14ac:dyDescent="0.25">
      <c r="B135" s="41" t="s">
        <v>593</v>
      </c>
      <c r="C135" s="41"/>
      <c r="D135" s="41" t="s">
        <v>592</v>
      </c>
      <c r="E135" s="41">
        <v>43264023</v>
      </c>
      <c r="F135" s="41" t="s">
        <v>591</v>
      </c>
      <c r="G135" s="41" t="s">
        <v>126</v>
      </c>
      <c r="H135" s="41">
        <v>2005</v>
      </c>
      <c r="I135" s="41"/>
      <c r="J135" s="41" t="s">
        <v>590</v>
      </c>
      <c r="K135" s="41" t="s">
        <v>383</v>
      </c>
      <c r="L135" s="41" t="s">
        <v>589</v>
      </c>
      <c r="M135" s="41" t="s">
        <v>21</v>
      </c>
      <c r="N135" s="41" t="s">
        <v>582</v>
      </c>
      <c r="O135" s="41"/>
      <c r="P135" s="41" t="s">
        <v>580</v>
      </c>
      <c r="Q135" s="41"/>
    </row>
    <row r="136" spans="2:17" x14ac:dyDescent="0.25">
      <c r="B136" s="41" t="s">
        <v>583</v>
      </c>
      <c r="C136" s="41"/>
      <c r="D136" s="41" t="s">
        <v>641</v>
      </c>
      <c r="E136" s="41">
        <v>71370346</v>
      </c>
      <c r="F136" s="41" t="s">
        <v>587</v>
      </c>
      <c r="G136" s="41" t="s">
        <v>640</v>
      </c>
      <c r="H136" s="41"/>
      <c r="I136" s="41"/>
      <c r="J136" s="41" t="s">
        <v>639</v>
      </c>
      <c r="K136" s="41" t="s">
        <v>410</v>
      </c>
      <c r="L136" s="41" t="s">
        <v>583</v>
      </c>
      <c r="M136" s="41" t="s">
        <v>21</v>
      </c>
      <c r="N136" s="41" t="s">
        <v>582</v>
      </c>
      <c r="O136" s="41"/>
      <c r="P136" s="41" t="s">
        <v>580</v>
      </c>
      <c r="Q136" s="41"/>
    </row>
    <row r="137" spans="2:17" ht="15.75" thickBot="1" x14ac:dyDescent="0.3"/>
    <row r="138" spans="2:17" ht="54" customHeight="1" x14ac:dyDescent="0.25">
      <c r="B138" s="42" t="s">
        <v>20</v>
      </c>
      <c r="C138" s="42" t="s">
        <v>173</v>
      </c>
      <c r="D138" s="78" t="s">
        <v>174</v>
      </c>
      <c r="E138" s="42" t="s">
        <v>30</v>
      </c>
      <c r="F138" s="91" t="s">
        <v>194</v>
      </c>
      <c r="G138" s="96"/>
    </row>
    <row r="139" spans="2:17" ht="120.75" customHeight="1" x14ac:dyDescent="0.2">
      <c r="B139" s="1097" t="s">
        <v>195</v>
      </c>
      <c r="C139" s="97" t="s">
        <v>196</v>
      </c>
      <c r="D139" s="668">
        <v>25</v>
      </c>
      <c r="E139" s="668">
        <v>25</v>
      </c>
      <c r="F139" s="1098">
        <f>+E139+E140+E141</f>
        <v>35</v>
      </c>
      <c r="G139" s="98"/>
    </row>
    <row r="140" spans="2:17" ht="76.150000000000006" customHeight="1" x14ac:dyDescent="0.2">
      <c r="B140" s="1097"/>
      <c r="C140" s="97" t="s">
        <v>197</v>
      </c>
      <c r="D140" s="675">
        <v>25</v>
      </c>
      <c r="E140" s="668">
        <v>0</v>
      </c>
      <c r="F140" s="1099"/>
      <c r="G140" s="98"/>
    </row>
    <row r="141" spans="2:17" ht="69" customHeight="1" x14ac:dyDescent="0.2">
      <c r="B141" s="1097"/>
      <c r="C141" s="97" t="s">
        <v>198</v>
      </c>
      <c r="D141" s="668">
        <v>10</v>
      </c>
      <c r="E141" s="668">
        <v>10</v>
      </c>
      <c r="F141" s="1100"/>
      <c r="G141" s="98"/>
    </row>
    <row r="142" spans="2:17" x14ac:dyDescent="0.25">
      <c r="C142"/>
    </row>
    <row r="145" spans="2:16" x14ac:dyDescent="0.25">
      <c r="B145" s="39" t="s">
        <v>199</v>
      </c>
    </row>
    <row r="148" spans="2:16" x14ac:dyDescent="0.25">
      <c r="B148" s="40" t="s">
        <v>20</v>
      </c>
      <c r="C148" s="40" t="s">
        <v>29</v>
      </c>
      <c r="D148" s="42" t="s">
        <v>30</v>
      </c>
      <c r="E148" s="42" t="s">
        <v>31</v>
      </c>
    </row>
    <row r="149" spans="2:16" ht="28.5" x14ac:dyDescent="0.25">
      <c r="B149" s="43" t="s">
        <v>200</v>
      </c>
      <c r="C149" s="44">
        <v>40</v>
      </c>
      <c r="D149" s="668">
        <f>+E124</f>
        <v>40</v>
      </c>
      <c r="E149" s="1081">
        <f>+D149+D150</f>
        <v>75</v>
      </c>
    </row>
    <row r="150" spans="2:16" ht="42.75" x14ac:dyDescent="0.25">
      <c r="B150" s="43" t="s">
        <v>201</v>
      </c>
      <c r="C150" s="44">
        <v>60</v>
      </c>
      <c r="D150" s="668">
        <f>+F139</f>
        <v>35</v>
      </c>
      <c r="E150" s="1082"/>
    </row>
    <row r="152" spans="2:16" x14ac:dyDescent="0.25">
      <c r="B152" s="1" t="s">
        <v>638</v>
      </c>
    </row>
    <row r="154" spans="2:16" ht="26.25" x14ac:dyDescent="0.25">
      <c r="B154" s="1072" t="s">
        <v>1</v>
      </c>
      <c r="C154" s="1073"/>
      <c r="D154" s="1073"/>
      <c r="E154" s="1073"/>
      <c r="F154" s="1073"/>
      <c r="G154" s="1073"/>
      <c r="H154" s="1073"/>
      <c r="I154" s="1073"/>
      <c r="J154" s="1073"/>
      <c r="K154" s="1073"/>
      <c r="L154" s="1073"/>
      <c r="M154" s="1073"/>
      <c r="N154" s="1073"/>
      <c r="O154" s="1073"/>
      <c r="P154" s="1073"/>
    </row>
    <row r="156" spans="2:16" ht="26.25" x14ac:dyDescent="0.25">
      <c r="B156" s="1072" t="s">
        <v>2</v>
      </c>
      <c r="C156" s="1073"/>
      <c r="D156" s="1073"/>
      <c r="E156" s="1073"/>
      <c r="F156" s="1073"/>
      <c r="G156" s="1073"/>
      <c r="H156" s="1073"/>
      <c r="I156" s="1073"/>
      <c r="J156" s="1073"/>
      <c r="K156" s="1073"/>
      <c r="L156" s="1073"/>
      <c r="M156" s="1073"/>
      <c r="N156" s="1073"/>
      <c r="O156" s="1073"/>
      <c r="P156" s="1073"/>
    </row>
    <row r="157" spans="2:16" ht="15.75" thickBot="1" x14ac:dyDescent="0.3"/>
    <row r="158" spans="2:16" ht="21.75" thickBot="1" x14ac:dyDescent="0.3">
      <c r="B158" s="3" t="s">
        <v>3</v>
      </c>
      <c r="C158" s="1074" t="s">
        <v>610</v>
      </c>
      <c r="D158" s="1074"/>
      <c r="E158" s="1074"/>
      <c r="F158" s="1074"/>
      <c r="G158" s="1074"/>
      <c r="H158" s="1074"/>
      <c r="I158" s="1074"/>
      <c r="J158" s="1074"/>
      <c r="K158" s="1074"/>
      <c r="L158" s="1074"/>
      <c r="M158" s="1074"/>
      <c r="N158" s="1075"/>
    </row>
    <row r="159" spans="2:16" ht="16.5" thickBot="1" x14ac:dyDescent="0.3">
      <c r="B159" s="4" t="s">
        <v>5</v>
      </c>
      <c r="C159" s="1074"/>
      <c r="D159" s="1074"/>
      <c r="E159" s="1074"/>
      <c r="F159" s="1074"/>
      <c r="G159" s="1074"/>
      <c r="H159" s="1074"/>
      <c r="I159" s="1074"/>
      <c r="J159" s="1074"/>
      <c r="K159" s="1074"/>
      <c r="L159" s="1074"/>
      <c r="M159" s="1074"/>
      <c r="N159" s="1075"/>
    </row>
    <row r="160" spans="2:16" ht="16.5" thickBot="1" x14ac:dyDescent="0.3">
      <c r="B160" s="4" t="s">
        <v>6</v>
      </c>
      <c r="C160" s="1074"/>
      <c r="D160" s="1074"/>
      <c r="E160" s="1074"/>
      <c r="F160" s="1074"/>
      <c r="G160" s="1074"/>
      <c r="H160" s="1074"/>
      <c r="I160" s="1074"/>
      <c r="J160" s="1074"/>
      <c r="K160" s="1074"/>
      <c r="L160" s="1074"/>
      <c r="M160" s="1074"/>
      <c r="N160" s="1075"/>
    </row>
    <row r="161" spans="1:14" ht="16.5" thickBot="1" x14ac:dyDescent="0.3">
      <c r="B161" s="4" t="s">
        <v>7</v>
      </c>
      <c r="C161" s="1074"/>
      <c r="D161" s="1074"/>
      <c r="E161" s="1074"/>
      <c r="F161" s="1074"/>
      <c r="G161" s="1074"/>
      <c r="H161" s="1074"/>
      <c r="I161" s="1074"/>
      <c r="J161" s="1074"/>
      <c r="K161" s="1074"/>
      <c r="L161" s="1074"/>
      <c r="M161" s="1074"/>
      <c r="N161" s="1075"/>
    </row>
    <row r="162" spans="1:14" ht="16.5" thickBot="1" x14ac:dyDescent="0.3">
      <c r="B162" s="4" t="s">
        <v>8</v>
      </c>
      <c r="C162" s="1101" t="s">
        <v>428</v>
      </c>
      <c r="D162" s="1101"/>
      <c r="E162" s="1102"/>
      <c r="F162" s="5"/>
      <c r="G162" s="5"/>
      <c r="H162" s="5"/>
      <c r="I162" s="5"/>
      <c r="J162" s="5"/>
      <c r="K162" s="5"/>
      <c r="L162" s="5"/>
      <c r="M162" s="5"/>
      <c r="N162" s="6"/>
    </row>
    <row r="163" spans="1:14" ht="16.5" thickBot="1" x14ac:dyDescent="0.3">
      <c r="B163" s="7" t="s">
        <v>10</v>
      </c>
      <c r="C163" s="8">
        <v>41972</v>
      </c>
      <c r="D163" s="9"/>
      <c r="E163" s="9"/>
      <c r="F163" s="9"/>
      <c r="G163" s="9"/>
      <c r="H163" s="9"/>
      <c r="I163" s="9"/>
      <c r="J163" s="9"/>
      <c r="K163" s="9"/>
      <c r="L163" s="9"/>
      <c r="M163" s="9"/>
      <c r="N163" s="10"/>
    </row>
    <row r="164" spans="1:14" ht="15.75" x14ac:dyDescent="0.25">
      <c r="B164" s="11"/>
      <c r="C164" s="12"/>
      <c r="D164" s="13"/>
      <c r="E164" s="13"/>
      <c r="F164" s="13"/>
      <c r="G164" s="13"/>
      <c r="H164" s="13"/>
      <c r="I164" s="14"/>
      <c r="J164" s="14"/>
      <c r="K164" s="14"/>
      <c r="L164" s="14"/>
      <c r="M164" s="14"/>
      <c r="N164" s="13"/>
    </row>
    <row r="165" spans="1:14" x14ac:dyDescent="0.25">
      <c r="I165" s="14"/>
      <c r="J165" s="14"/>
      <c r="K165" s="14"/>
      <c r="L165" s="14"/>
      <c r="M165" s="14"/>
      <c r="N165" s="15"/>
    </row>
    <row r="166" spans="1:14" x14ac:dyDescent="0.25">
      <c r="B166" s="1078" t="s">
        <v>12</v>
      </c>
      <c r="C166" s="1078"/>
      <c r="D166" s="672" t="s">
        <v>13</v>
      </c>
      <c r="E166" s="672" t="s">
        <v>14</v>
      </c>
      <c r="F166" s="672" t="s">
        <v>15</v>
      </c>
      <c r="G166" s="16"/>
      <c r="I166" s="17"/>
      <c r="J166" s="17"/>
      <c r="K166" s="17"/>
      <c r="L166" s="17"/>
      <c r="M166" s="17"/>
      <c r="N166" s="15"/>
    </row>
    <row r="167" spans="1:14" x14ac:dyDescent="0.25">
      <c r="B167" s="1078"/>
      <c r="C167" s="1078"/>
      <c r="D167" s="672">
        <v>17</v>
      </c>
      <c r="E167" s="18">
        <v>2276250600</v>
      </c>
      <c r="F167" s="127">
        <v>780</v>
      </c>
      <c r="G167" s="20"/>
      <c r="I167" s="21"/>
      <c r="J167" s="21"/>
      <c r="K167" s="21"/>
      <c r="L167" s="21"/>
      <c r="M167" s="21"/>
      <c r="N167" s="15"/>
    </row>
    <row r="168" spans="1:14" x14ac:dyDescent="0.25">
      <c r="B168" s="1078"/>
      <c r="C168" s="1078"/>
      <c r="D168" s="672"/>
      <c r="E168" s="18"/>
      <c r="F168" s="18"/>
      <c r="G168" s="20"/>
      <c r="I168" s="21"/>
      <c r="J168" s="21"/>
      <c r="K168" s="21"/>
      <c r="L168" s="21"/>
      <c r="M168" s="21"/>
      <c r="N168" s="15"/>
    </row>
    <row r="169" spans="1:14" x14ac:dyDescent="0.25">
      <c r="B169" s="1078"/>
      <c r="C169" s="1078"/>
      <c r="D169" s="672"/>
      <c r="E169" s="18"/>
      <c r="F169" s="18"/>
      <c r="G169" s="20"/>
      <c r="I169" s="21"/>
      <c r="J169" s="21"/>
      <c r="K169" s="21"/>
      <c r="L169" s="21"/>
      <c r="M169" s="21"/>
      <c r="N169" s="15"/>
    </row>
    <row r="170" spans="1:14" x14ac:dyDescent="0.25">
      <c r="B170" s="1078"/>
      <c r="C170" s="1078"/>
      <c r="D170" s="672"/>
      <c r="E170" s="22"/>
      <c r="F170" s="18"/>
      <c r="G170" s="20"/>
      <c r="H170" s="23"/>
      <c r="I170" s="21"/>
      <c r="J170" s="21"/>
      <c r="K170" s="21"/>
      <c r="L170" s="21"/>
      <c r="M170" s="21"/>
      <c r="N170" s="24"/>
    </row>
    <row r="171" spans="1:14" x14ac:dyDescent="0.25">
      <c r="B171" s="1078"/>
      <c r="C171" s="1078"/>
      <c r="D171" s="672"/>
      <c r="E171" s="22"/>
      <c r="F171" s="18"/>
      <c r="G171" s="20"/>
      <c r="H171" s="23"/>
      <c r="I171" s="25"/>
      <c r="J171" s="25"/>
      <c r="K171" s="25"/>
      <c r="L171" s="25"/>
      <c r="M171" s="25"/>
      <c r="N171" s="24"/>
    </row>
    <row r="172" spans="1:14" x14ac:dyDescent="0.25">
      <c r="B172" s="1078"/>
      <c r="C172" s="1078"/>
      <c r="D172" s="672"/>
      <c r="E172" s="22"/>
      <c r="F172" s="18"/>
      <c r="G172" s="20"/>
      <c r="H172" s="23"/>
      <c r="I172" s="14"/>
      <c r="J172" s="14"/>
      <c r="K172" s="14"/>
      <c r="L172" s="14"/>
      <c r="M172" s="14"/>
      <c r="N172" s="24"/>
    </row>
    <row r="173" spans="1:14" x14ac:dyDescent="0.25">
      <c r="B173" s="1078"/>
      <c r="C173" s="1078"/>
      <c r="D173" s="672"/>
      <c r="E173" s="22"/>
      <c r="F173" s="18"/>
      <c r="G173" s="20"/>
      <c r="H173" s="23"/>
      <c r="I173" s="14"/>
      <c r="J173" s="14"/>
      <c r="K173" s="14"/>
      <c r="L173" s="14"/>
      <c r="M173" s="14"/>
      <c r="N173" s="24"/>
    </row>
    <row r="174" spans="1:14" ht="15.75" thickBot="1" x14ac:dyDescent="0.3">
      <c r="B174" s="1079" t="s">
        <v>16</v>
      </c>
      <c r="C174" s="1080"/>
      <c r="D174" s="672"/>
      <c r="E174" s="26">
        <f>SUM(E167:E173)</f>
        <v>2276250600</v>
      </c>
      <c r="F174" s="127">
        <f>SUM(F167:F173)</f>
        <v>780</v>
      </c>
      <c r="G174" s="20"/>
      <c r="H174" s="23"/>
      <c r="I174" s="14"/>
      <c r="J174" s="14"/>
      <c r="K174" s="14"/>
      <c r="L174" s="14"/>
      <c r="M174" s="14"/>
      <c r="N174" s="24"/>
    </row>
    <row r="175" spans="1:14" ht="45.75" thickBot="1" x14ac:dyDescent="0.3">
      <c r="A175" s="27"/>
      <c r="B175" s="28" t="s">
        <v>17</v>
      </c>
      <c r="C175" s="28" t="s">
        <v>18</v>
      </c>
      <c r="E175" s="17"/>
      <c r="F175" s="17"/>
      <c r="G175" s="17"/>
      <c r="H175" s="17"/>
      <c r="I175" s="29"/>
      <c r="J175" s="29"/>
      <c r="K175" s="29"/>
      <c r="L175" s="29"/>
      <c r="M175" s="29"/>
    </row>
    <row r="176" spans="1:14" ht="15.75" thickBot="1" x14ac:dyDescent="0.3">
      <c r="A176" s="30">
        <v>1</v>
      </c>
      <c r="C176" s="107">
        <f>+(F174*80)/100</f>
        <v>624</v>
      </c>
      <c r="D176" s="21"/>
      <c r="E176" s="106">
        <f>E174</f>
        <v>2276250600</v>
      </c>
      <c r="F176" s="34"/>
      <c r="G176" s="34"/>
      <c r="H176" s="34"/>
      <c r="I176" s="35"/>
      <c r="J176" s="35"/>
      <c r="K176" s="35"/>
      <c r="L176" s="35"/>
      <c r="M176" s="35"/>
    </row>
    <row r="177" spans="1:14" x14ac:dyDescent="0.25">
      <c r="A177" s="36"/>
      <c r="C177" s="37"/>
      <c r="D177" s="21"/>
      <c r="E177" s="38"/>
      <c r="F177" s="34"/>
      <c r="G177" s="34"/>
      <c r="H177" s="34"/>
      <c r="I177" s="35"/>
      <c r="J177" s="35"/>
      <c r="K177" s="35"/>
      <c r="L177" s="35"/>
      <c r="M177" s="35"/>
    </row>
    <row r="178" spans="1:14" x14ac:dyDescent="0.25">
      <c r="A178" s="36"/>
      <c r="C178" s="37"/>
      <c r="D178" s="21"/>
      <c r="E178" s="38"/>
      <c r="F178" s="34"/>
      <c r="G178" s="34"/>
      <c r="H178" s="34"/>
      <c r="I178" s="35"/>
      <c r="J178" s="35"/>
      <c r="K178" s="35"/>
      <c r="L178" s="35"/>
      <c r="M178" s="35"/>
    </row>
    <row r="179" spans="1:14" x14ac:dyDescent="0.25">
      <c r="A179" s="36"/>
      <c r="B179" s="39" t="s">
        <v>19</v>
      </c>
      <c r="C179"/>
      <c r="D179"/>
      <c r="E179"/>
      <c r="F179"/>
      <c r="G179"/>
      <c r="H179"/>
      <c r="I179" s="14"/>
      <c r="J179" s="14"/>
      <c r="K179" s="14"/>
      <c r="L179" s="14"/>
      <c r="M179" s="14"/>
      <c r="N179" s="15"/>
    </row>
    <row r="180" spans="1:14" x14ac:dyDescent="0.25">
      <c r="A180" s="36"/>
      <c r="B180"/>
      <c r="C180"/>
      <c r="D180"/>
      <c r="E180"/>
      <c r="F180"/>
      <c r="G180"/>
      <c r="H180"/>
      <c r="I180" s="14"/>
      <c r="J180" s="14"/>
      <c r="K180" s="14"/>
      <c r="L180" s="14"/>
      <c r="M180" s="14"/>
      <c r="N180" s="15"/>
    </row>
    <row r="181" spans="1:14" x14ac:dyDescent="0.25">
      <c r="A181" s="36"/>
      <c r="B181" s="40" t="s">
        <v>20</v>
      </c>
      <c r="C181" s="40" t="s">
        <v>21</v>
      </c>
      <c r="D181" s="40" t="s">
        <v>22</v>
      </c>
      <c r="E181"/>
      <c r="F181"/>
      <c r="G181"/>
      <c r="H181"/>
      <c r="I181" s="14"/>
      <c r="J181" s="14"/>
      <c r="K181" s="14"/>
      <c r="L181" s="14"/>
      <c r="M181" s="14"/>
      <c r="N181" s="15"/>
    </row>
    <row r="182" spans="1:14" x14ac:dyDescent="0.25">
      <c r="A182" s="36"/>
      <c r="B182" s="41" t="s">
        <v>23</v>
      </c>
      <c r="C182" s="41" t="s">
        <v>24</v>
      </c>
      <c r="D182" s="41"/>
      <c r="E182"/>
      <c r="F182"/>
      <c r="G182"/>
      <c r="H182"/>
      <c r="I182" s="14"/>
      <c r="J182" s="14"/>
      <c r="K182" s="14"/>
      <c r="L182" s="14"/>
      <c r="M182" s="14"/>
      <c r="N182" s="15"/>
    </row>
    <row r="183" spans="1:14" x14ac:dyDescent="0.25">
      <c r="A183" s="36"/>
      <c r="B183" s="41" t="s">
        <v>25</v>
      </c>
      <c r="C183" s="41" t="s">
        <v>24</v>
      </c>
      <c r="D183" s="41"/>
      <c r="E183"/>
      <c r="F183"/>
      <c r="G183"/>
      <c r="H183"/>
      <c r="I183" s="14"/>
      <c r="J183" s="14"/>
      <c r="K183" s="14"/>
      <c r="L183" s="14"/>
      <c r="M183" s="14"/>
      <c r="N183" s="15"/>
    </row>
    <row r="184" spans="1:14" x14ac:dyDescent="0.25">
      <c r="A184" s="36"/>
      <c r="B184" s="41" t="s">
        <v>26</v>
      </c>
      <c r="C184" s="41"/>
      <c r="D184" s="41" t="s">
        <v>24</v>
      </c>
      <c r="E184"/>
      <c r="F184"/>
      <c r="G184"/>
      <c r="H184"/>
      <c r="I184" s="14"/>
      <c r="J184" s="14"/>
      <c r="K184" s="14"/>
      <c r="L184" s="14"/>
      <c r="M184" s="14"/>
      <c r="N184" s="15"/>
    </row>
    <row r="185" spans="1:14" x14ac:dyDescent="0.25">
      <c r="A185" s="36"/>
      <c r="B185" s="41" t="s">
        <v>27</v>
      </c>
      <c r="C185" s="41"/>
      <c r="D185" s="41" t="s">
        <v>24</v>
      </c>
      <c r="E185"/>
      <c r="F185"/>
      <c r="G185"/>
      <c r="H185"/>
      <c r="I185" s="14"/>
      <c r="J185" s="14"/>
      <c r="K185" s="14"/>
      <c r="L185" s="14"/>
      <c r="M185" s="14"/>
      <c r="N185" s="15"/>
    </row>
    <row r="186" spans="1:14" x14ac:dyDescent="0.25">
      <c r="A186" s="36"/>
      <c r="B186"/>
      <c r="C186"/>
      <c r="D186"/>
      <c r="E186"/>
      <c r="F186"/>
      <c r="G186"/>
      <c r="H186"/>
      <c r="I186" s="14"/>
      <c r="J186" s="14"/>
      <c r="K186" s="14"/>
      <c r="L186" s="14"/>
      <c r="M186" s="14"/>
      <c r="N186" s="15"/>
    </row>
    <row r="187" spans="1:14" x14ac:dyDescent="0.25">
      <c r="A187" s="36"/>
      <c r="B187"/>
      <c r="C187"/>
      <c r="D187"/>
      <c r="E187"/>
      <c r="F187"/>
      <c r="G187"/>
      <c r="H187"/>
      <c r="I187" s="14"/>
      <c r="J187" s="14"/>
      <c r="K187" s="14"/>
      <c r="L187" s="14"/>
      <c r="M187" s="14"/>
      <c r="N187" s="15"/>
    </row>
    <row r="188" spans="1:14" x14ac:dyDescent="0.25">
      <c r="A188" s="36"/>
      <c r="B188" s="39" t="s">
        <v>28</v>
      </c>
      <c r="C188"/>
      <c r="D188"/>
      <c r="E188"/>
      <c r="F188"/>
      <c r="G188"/>
      <c r="H188"/>
      <c r="I188" s="14"/>
      <c r="J188" s="14"/>
      <c r="K188" s="14"/>
      <c r="L188" s="14"/>
      <c r="M188" s="14"/>
      <c r="N188" s="15"/>
    </row>
    <row r="189" spans="1:14" x14ac:dyDescent="0.25">
      <c r="A189" s="36"/>
      <c r="B189"/>
      <c r="C189"/>
      <c r="D189"/>
      <c r="E189"/>
      <c r="F189"/>
      <c r="G189"/>
      <c r="H189"/>
      <c r="I189" s="14"/>
      <c r="J189" s="14"/>
      <c r="K189" s="14"/>
      <c r="L189" s="14"/>
      <c r="M189" s="14"/>
      <c r="N189" s="15"/>
    </row>
    <row r="190" spans="1:14" x14ac:dyDescent="0.25">
      <c r="A190" s="36"/>
      <c r="B190"/>
      <c r="C190"/>
      <c r="D190"/>
      <c r="E190"/>
      <c r="F190"/>
      <c r="G190"/>
      <c r="H190"/>
      <c r="I190" s="14"/>
      <c r="J190" s="14"/>
      <c r="K190" s="14"/>
      <c r="L190" s="14"/>
      <c r="M190" s="14"/>
      <c r="N190" s="15"/>
    </row>
    <row r="191" spans="1:14" x14ac:dyDescent="0.25">
      <c r="A191" s="36"/>
      <c r="B191" s="40" t="s">
        <v>20</v>
      </c>
      <c r="C191" s="40" t="s">
        <v>29</v>
      </c>
      <c r="D191" s="42" t="s">
        <v>30</v>
      </c>
      <c r="E191" s="42" t="s">
        <v>31</v>
      </c>
      <c r="F191"/>
      <c r="G191"/>
      <c r="H191"/>
      <c r="I191" s="14"/>
      <c r="J191" s="14"/>
      <c r="K191" s="14"/>
      <c r="L191" s="14"/>
      <c r="M191" s="14"/>
      <c r="N191" s="15"/>
    </row>
    <row r="192" spans="1:14" ht="28.5" x14ac:dyDescent="0.25">
      <c r="A192" s="36"/>
      <c r="B192" s="43" t="s">
        <v>32</v>
      </c>
      <c r="C192" s="44">
        <v>40</v>
      </c>
      <c r="D192" s="668">
        <v>30</v>
      </c>
      <c r="E192" s="1081">
        <f>+D192+D193</f>
        <v>65</v>
      </c>
      <c r="F192"/>
      <c r="G192"/>
      <c r="H192"/>
      <c r="I192" s="14"/>
      <c r="J192" s="14"/>
      <c r="K192" s="14"/>
      <c r="L192" s="14"/>
      <c r="M192" s="14"/>
      <c r="N192" s="15"/>
    </row>
    <row r="193" spans="1:17" ht="42.75" x14ac:dyDescent="0.25">
      <c r="A193" s="36"/>
      <c r="B193" s="43" t="s">
        <v>33</v>
      </c>
      <c r="C193" s="44">
        <v>60</v>
      </c>
      <c r="D193" s="668">
        <v>35</v>
      </c>
      <c r="E193" s="1082"/>
      <c r="F193"/>
      <c r="G193"/>
      <c r="H193"/>
      <c r="I193" s="14"/>
      <c r="J193" s="14"/>
      <c r="K193" s="14"/>
      <c r="L193" s="14"/>
      <c r="M193" s="14"/>
      <c r="N193" s="15"/>
    </row>
    <row r="194" spans="1:17" x14ac:dyDescent="0.25">
      <c r="A194" s="36"/>
      <c r="C194" s="37"/>
      <c r="D194" s="21"/>
      <c r="E194" s="38"/>
      <c r="F194" s="34"/>
      <c r="G194" s="34"/>
      <c r="H194" s="34"/>
      <c r="I194" s="35"/>
      <c r="J194" s="35"/>
      <c r="K194" s="35"/>
      <c r="L194" s="35"/>
      <c r="M194" s="35"/>
    </row>
    <row r="195" spans="1:17" x14ac:dyDescent="0.25">
      <c r="A195" s="36"/>
      <c r="C195" s="37"/>
      <c r="D195" s="21"/>
      <c r="E195" s="38"/>
      <c r="F195" s="34"/>
      <c r="G195" s="34"/>
      <c r="H195" s="34"/>
      <c r="I195" s="35"/>
      <c r="J195" s="35"/>
      <c r="K195" s="35"/>
      <c r="L195" s="35"/>
      <c r="M195" s="35"/>
    </row>
    <row r="196" spans="1:17" x14ac:dyDescent="0.25">
      <c r="A196" s="36"/>
      <c r="C196" s="37"/>
      <c r="D196" s="21"/>
      <c r="E196" s="38"/>
      <c r="F196" s="34"/>
      <c r="G196" s="34"/>
      <c r="H196" s="34"/>
      <c r="I196" s="35"/>
      <c r="J196" s="35"/>
      <c r="K196" s="35"/>
      <c r="L196" s="35"/>
      <c r="M196" s="35"/>
    </row>
    <row r="197" spans="1:17" ht="15.75" thickBot="1" x14ac:dyDescent="0.3">
      <c r="M197" s="1083" t="s">
        <v>34</v>
      </c>
      <c r="N197" s="1083"/>
    </row>
    <row r="198" spans="1:17" x14ac:dyDescent="0.25">
      <c r="B198" s="39" t="s">
        <v>35</v>
      </c>
      <c r="M198" s="45"/>
      <c r="N198" s="45"/>
    </row>
    <row r="199" spans="1:17" ht="15.75" thickBot="1" x14ac:dyDescent="0.3">
      <c r="M199" s="45"/>
      <c r="N199" s="45"/>
    </row>
    <row r="200" spans="1:17" ht="60" x14ac:dyDescent="0.25">
      <c r="A200" s="14"/>
      <c r="B200" s="46" t="s">
        <v>36</v>
      </c>
      <c r="C200" s="46" t="s">
        <v>37</v>
      </c>
      <c r="D200" s="46" t="s">
        <v>38</v>
      </c>
      <c r="E200" s="46" t="s">
        <v>39</v>
      </c>
      <c r="F200" s="46" t="s">
        <v>40</v>
      </c>
      <c r="G200" s="46" t="s">
        <v>41</v>
      </c>
      <c r="H200" s="46" t="s">
        <v>42</v>
      </c>
      <c r="I200" s="46" t="s">
        <v>43</v>
      </c>
      <c r="J200" s="46" t="s">
        <v>44</v>
      </c>
      <c r="K200" s="46" t="s">
        <v>45</v>
      </c>
      <c r="L200" s="46" t="s">
        <v>46</v>
      </c>
      <c r="M200" s="47" t="s">
        <v>47</v>
      </c>
      <c r="N200" s="46" t="s">
        <v>48</v>
      </c>
      <c r="O200" s="46" t="s">
        <v>49</v>
      </c>
      <c r="P200" s="48" t="s">
        <v>50</v>
      </c>
      <c r="Q200" s="48" t="s">
        <v>51</v>
      </c>
    </row>
    <row r="201" spans="1:17" ht="30" x14ac:dyDescent="0.25">
      <c r="A201" s="62">
        <v>1</v>
      </c>
      <c r="B201" s="49" t="s">
        <v>610</v>
      </c>
      <c r="C201" s="50" t="s">
        <v>610</v>
      </c>
      <c r="D201" s="49" t="s">
        <v>609</v>
      </c>
      <c r="E201" s="109">
        <v>460024194</v>
      </c>
      <c r="F201" s="52" t="s">
        <v>21</v>
      </c>
      <c r="G201" s="53"/>
      <c r="H201" s="55">
        <v>40210</v>
      </c>
      <c r="I201" s="55">
        <v>40527</v>
      </c>
      <c r="J201" s="55" t="s">
        <v>22</v>
      </c>
      <c r="K201" s="51">
        <v>10</v>
      </c>
      <c r="L201" s="51">
        <v>0</v>
      </c>
      <c r="M201" s="51">
        <v>225</v>
      </c>
      <c r="N201" s="51"/>
      <c r="O201" s="57">
        <v>537790938</v>
      </c>
      <c r="P201" s="57">
        <v>43</v>
      </c>
      <c r="Q201" s="58" t="s">
        <v>608</v>
      </c>
    </row>
    <row r="202" spans="1:17" ht="30" x14ac:dyDescent="0.25">
      <c r="A202" s="62">
        <f>+A201+1</f>
        <v>2</v>
      </c>
      <c r="B202" s="49" t="s">
        <v>610</v>
      </c>
      <c r="C202" s="50" t="s">
        <v>610</v>
      </c>
      <c r="D202" s="49" t="s">
        <v>609</v>
      </c>
      <c r="E202" s="109">
        <v>4600052464</v>
      </c>
      <c r="F202" s="52" t="s">
        <v>21</v>
      </c>
      <c r="G202" s="52"/>
      <c r="H202" s="55">
        <v>41673</v>
      </c>
      <c r="I202" s="55">
        <v>41903</v>
      </c>
      <c r="J202" s="55" t="s">
        <v>22</v>
      </c>
      <c r="K202" s="51">
        <v>7</v>
      </c>
      <c r="L202" s="51">
        <v>0</v>
      </c>
      <c r="M202" s="51">
        <v>1456</v>
      </c>
      <c r="N202" s="56"/>
      <c r="O202" s="57">
        <v>1418845768</v>
      </c>
      <c r="P202" s="57">
        <v>44</v>
      </c>
      <c r="Q202" s="58" t="s">
        <v>608</v>
      </c>
    </row>
    <row r="203" spans="1:17" ht="30" x14ac:dyDescent="0.25">
      <c r="A203" s="62">
        <f t="shared" ref="A203:A207" si="2">+A202+1</f>
        <v>3</v>
      </c>
      <c r="B203" s="49" t="s">
        <v>610</v>
      </c>
      <c r="C203" s="50" t="s">
        <v>610</v>
      </c>
      <c r="D203" s="49" t="s">
        <v>609</v>
      </c>
      <c r="E203" s="109">
        <v>4600024310</v>
      </c>
      <c r="F203" s="52" t="s">
        <v>21</v>
      </c>
      <c r="G203" s="52"/>
      <c r="H203" s="55">
        <v>40210</v>
      </c>
      <c r="I203" s="55">
        <v>40527</v>
      </c>
      <c r="J203" s="55" t="s">
        <v>22</v>
      </c>
      <c r="K203" s="51">
        <v>10</v>
      </c>
      <c r="L203" s="51">
        <v>0</v>
      </c>
      <c r="M203" s="51">
        <v>624</v>
      </c>
      <c r="N203" s="56"/>
      <c r="O203" s="57">
        <v>444885688</v>
      </c>
      <c r="P203" s="57">
        <v>43</v>
      </c>
      <c r="Q203" s="58" t="s">
        <v>608</v>
      </c>
    </row>
    <row r="204" spans="1:17" ht="30" x14ac:dyDescent="0.25">
      <c r="A204" s="62">
        <f t="shared" si="2"/>
        <v>4</v>
      </c>
      <c r="B204" s="49" t="s">
        <v>610</v>
      </c>
      <c r="C204" s="50" t="s">
        <v>610</v>
      </c>
      <c r="D204" s="49" t="s">
        <v>609</v>
      </c>
      <c r="E204" s="109">
        <v>4600028050</v>
      </c>
      <c r="F204" s="52" t="s">
        <v>21</v>
      </c>
      <c r="G204" s="52"/>
      <c r="H204" s="55">
        <v>40420</v>
      </c>
      <c r="I204" s="55">
        <v>40527</v>
      </c>
      <c r="J204" s="55" t="s">
        <v>22</v>
      </c>
      <c r="K204" s="51">
        <v>3</v>
      </c>
      <c r="L204" s="51">
        <v>0</v>
      </c>
      <c r="M204" s="51">
        <v>1040</v>
      </c>
      <c r="N204" s="56"/>
      <c r="O204" s="57">
        <v>485540224</v>
      </c>
      <c r="P204" s="57">
        <v>43</v>
      </c>
      <c r="Q204" s="58" t="s">
        <v>608</v>
      </c>
    </row>
    <row r="205" spans="1:17" ht="30" x14ac:dyDescent="0.25">
      <c r="A205" s="62">
        <f t="shared" si="2"/>
        <v>5</v>
      </c>
      <c r="B205" s="49" t="s">
        <v>610</v>
      </c>
      <c r="C205" s="50" t="s">
        <v>610</v>
      </c>
      <c r="D205" s="49" t="s">
        <v>609</v>
      </c>
      <c r="E205" s="109">
        <v>4600056196</v>
      </c>
      <c r="F205" s="52" t="s">
        <v>21</v>
      </c>
      <c r="G205" s="52"/>
      <c r="H205" s="55">
        <v>41904</v>
      </c>
      <c r="I205" s="55">
        <v>41973</v>
      </c>
      <c r="J205" s="55" t="s">
        <v>22</v>
      </c>
      <c r="K205" s="51">
        <v>2</v>
      </c>
      <c r="L205" s="51">
        <v>0</v>
      </c>
      <c r="M205" s="51">
        <v>1456</v>
      </c>
      <c r="N205" s="56"/>
      <c r="O205" s="57">
        <v>408437412</v>
      </c>
      <c r="P205" s="57">
        <v>44</v>
      </c>
      <c r="Q205" s="58" t="s">
        <v>292</v>
      </c>
    </row>
    <row r="206" spans="1:17" ht="30" x14ac:dyDescent="0.25">
      <c r="A206" s="62">
        <f t="shared" si="2"/>
        <v>6</v>
      </c>
      <c r="B206" s="49" t="s">
        <v>610</v>
      </c>
      <c r="C206" s="50" t="s">
        <v>610</v>
      </c>
      <c r="D206" s="49" t="s">
        <v>272</v>
      </c>
      <c r="E206" s="109">
        <v>290</v>
      </c>
      <c r="F206" s="52" t="s">
        <v>21</v>
      </c>
      <c r="G206" s="52"/>
      <c r="H206" s="55">
        <v>41306</v>
      </c>
      <c r="I206" s="55">
        <v>41669</v>
      </c>
      <c r="J206" s="55" t="s">
        <v>22</v>
      </c>
      <c r="K206" s="51">
        <v>11</v>
      </c>
      <c r="L206" s="51">
        <v>0</v>
      </c>
      <c r="M206" s="51">
        <v>1932</v>
      </c>
      <c r="N206" s="56"/>
      <c r="O206" s="57">
        <v>1603687183</v>
      </c>
      <c r="P206" s="57">
        <v>46</v>
      </c>
      <c r="Q206" s="58" t="s">
        <v>271</v>
      </c>
    </row>
    <row r="207" spans="1:17" x14ac:dyDescent="0.25">
      <c r="A207" s="62">
        <f t="shared" si="2"/>
        <v>7</v>
      </c>
      <c r="B207" s="60"/>
      <c r="C207" s="60"/>
      <c r="D207" s="60"/>
      <c r="E207" s="60"/>
      <c r="F207" s="60"/>
      <c r="G207" s="60"/>
      <c r="H207" s="60"/>
      <c r="I207" s="60"/>
      <c r="J207" s="60"/>
      <c r="K207" s="60"/>
      <c r="L207" s="60"/>
      <c r="M207" s="60"/>
      <c r="N207" s="60"/>
      <c r="O207" s="60"/>
      <c r="P207" s="60"/>
      <c r="Q207" s="60"/>
    </row>
    <row r="208" spans="1:17" x14ac:dyDescent="0.25">
      <c r="A208" s="62">
        <f>+A207+1</f>
        <v>8</v>
      </c>
      <c r="B208" s="49"/>
      <c r="C208" s="50"/>
      <c r="D208" s="49"/>
      <c r="E208" s="68"/>
      <c r="F208" s="60"/>
      <c r="G208" s="60"/>
      <c r="H208" s="60"/>
      <c r="I208" s="60"/>
      <c r="J208" s="60"/>
      <c r="K208" s="60"/>
      <c r="L208" s="60"/>
      <c r="M208" s="60"/>
      <c r="N208" s="60"/>
      <c r="O208" s="60"/>
      <c r="P208" s="60"/>
      <c r="Q208" s="60"/>
    </row>
    <row r="209" spans="1:17" x14ac:dyDescent="0.25">
      <c r="A209" s="62"/>
      <c r="B209" s="63" t="s">
        <v>31</v>
      </c>
      <c r="C209" s="50"/>
      <c r="D209" s="49"/>
      <c r="E209" s="68"/>
      <c r="F209" s="156"/>
      <c r="G209" s="52"/>
      <c r="H209" s="55"/>
      <c r="I209" s="55"/>
      <c r="J209" s="55"/>
      <c r="K209" s="67">
        <f>SUM(K202:K206)</f>
        <v>33</v>
      </c>
      <c r="L209" s="67">
        <f>SUM(L202:L206)</f>
        <v>0</v>
      </c>
      <c r="M209" s="65">
        <f>SUM(M202:M206)</f>
        <v>6508</v>
      </c>
      <c r="N209" s="67">
        <f>SUM(N202:N206)</f>
        <v>0</v>
      </c>
      <c r="O209" s="57"/>
      <c r="P209" s="57"/>
      <c r="Q209" s="68"/>
    </row>
    <row r="210" spans="1:17" x14ac:dyDescent="0.25">
      <c r="A210" s="69"/>
      <c r="B210" s="69"/>
      <c r="C210" s="69"/>
      <c r="D210" s="69"/>
      <c r="E210" s="70"/>
      <c r="F210" s="69"/>
      <c r="G210" s="69"/>
      <c r="H210" s="69"/>
      <c r="I210" s="69"/>
      <c r="J210" s="69"/>
      <c r="K210" s="69"/>
      <c r="L210" s="69"/>
      <c r="M210" s="69"/>
      <c r="N210" s="69"/>
      <c r="O210" s="69"/>
      <c r="P210" s="69"/>
      <c r="Q210" s="69"/>
    </row>
    <row r="211" spans="1:17" x14ac:dyDescent="0.25">
      <c r="A211" s="69"/>
      <c r="B211" s="1069" t="s">
        <v>76</v>
      </c>
      <c r="C211" s="1069" t="s">
        <v>77</v>
      </c>
      <c r="D211" s="1071" t="s">
        <v>78</v>
      </c>
      <c r="E211" s="1071"/>
      <c r="F211" s="69"/>
      <c r="G211" s="69"/>
      <c r="H211" s="69"/>
      <c r="I211" s="69"/>
      <c r="J211" s="69"/>
      <c r="K211" s="69"/>
      <c r="L211" s="69"/>
      <c r="M211" s="69"/>
      <c r="N211" s="69"/>
      <c r="O211" s="69"/>
      <c r="P211" s="69"/>
      <c r="Q211" s="69"/>
    </row>
    <row r="212" spans="1:17" x14ac:dyDescent="0.25">
      <c r="A212" s="69"/>
      <c r="B212" s="1070"/>
      <c r="C212" s="1070"/>
      <c r="D212" s="673" t="s">
        <v>79</v>
      </c>
      <c r="E212" s="71" t="s">
        <v>80</v>
      </c>
      <c r="F212" s="69"/>
      <c r="G212" s="69"/>
      <c r="H212" s="69"/>
      <c r="I212" s="69"/>
      <c r="J212" s="69"/>
      <c r="K212" s="69"/>
      <c r="L212" s="69"/>
      <c r="M212" s="69"/>
      <c r="N212" s="69"/>
      <c r="O212" s="69"/>
      <c r="P212" s="69"/>
      <c r="Q212" s="69"/>
    </row>
    <row r="213" spans="1:17" ht="18.75" x14ac:dyDescent="0.25">
      <c r="A213" s="69"/>
      <c r="B213" s="72" t="s">
        <v>81</v>
      </c>
      <c r="C213" s="73">
        <f>+K209</f>
        <v>33</v>
      </c>
      <c r="D213" s="75" t="s">
        <v>79</v>
      </c>
      <c r="E213" s="75"/>
      <c r="F213" s="76"/>
      <c r="G213" s="76"/>
      <c r="H213" s="76"/>
      <c r="I213" s="76"/>
      <c r="J213" s="76"/>
      <c r="K213" s="76"/>
      <c r="L213" s="76"/>
      <c r="M213" s="76"/>
      <c r="N213" s="69"/>
      <c r="O213" s="69"/>
      <c r="P213" s="69"/>
      <c r="Q213" s="69"/>
    </row>
    <row r="214" spans="1:17" x14ac:dyDescent="0.25">
      <c r="A214" s="69"/>
      <c r="B214" s="72" t="s">
        <v>82</v>
      </c>
      <c r="C214" s="73">
        <f>+M209</f>
        <v>6508</v>
      </c>
      <c r="D214" s="75" t="s">
        <v>79</v>
      </c>
      <c r="E214" s="75"/>
      <c r="F214" s="69"/>
      <c r="G214" s="69"/>
      <c r="H214" s="69"/>
      <c r="I214" s="69"/>
      <c r="J214" s="69"/>
      <c r="K214" s="69"/>
      <c r="L214" s="69"/>
      <c r="M214" s="69"/>
      <c r="N214" s="69"/>
      <c r="O214" s="69"/>
      <c r="P214" s="69"/>
      <c r="Q214" s="69"/>
    </row>
    <row r="215" spans="1:17" x14ac:dyDescent="0.25">
      <c r="A215" s="69"/>
      <c r="B215" s="77"/>
      <c r="C215" s="1087"/>
      <c r="D215" s="1087"/>
      <c r="E215" s="1087"/>
      <c r="F215" s="1087"/>
      <c r="G215" s="1087"/>
      <c r="H215" s="1087"/>
      <c r="I215" s="1087"/>
      <c r="J215" s="1087"/>
      <c r="K215" s="1087"/>
      <c r="L215" s="1087"/>
      <c r="M215" s="1087"/>
      <c r="N215" s="1087"/>
      <c r="O215" s="69"/>
      <c r="P215" s="69"/>
      <c r="Q215" s="69"/>
    </row>
    <row r="216" spans="1:17" ht="15.75" thickBot="1" x14ac:dyDescent="0.3"/>
    <row r="217" spans="1:17" ht="27" thickBot="1" x14ac:dyDescent="0.3">
      <c r="B217" s="1088" t="s">
        <v>83</v>
      </c>
      <c r="C217" s="1088"/>
      <c r="D217" s="1088"/>
      <c r="E217" s="1088"/>
      <c r="F217" s="1088"/>
      <c r="G217" s="1088"/>
      <c r="H217" s="1088"/>
      <c r="I217" s="1088"/>
      <c r="J217" s="1088"/>
      <c r="K217" s="1088"/>
      <c r="L217" s="1088"/>
      <c r="M217" s="1088"/>
      <c r="N217" s="1088"/>
    </row>
    <row r="220" spans="1:17" ht="105" x14ac:dyDescent="0.25">
      <c r="B220" s="78" t="s">
        <v>84</v>
      </c>
      <c r="C220" s="79" t="s">
        <v>85</v>
      </c>
      <c r="D220" s="79" t="s">
        <v>86</v>
      </c>
      <c r="E220" s="79" t="s">
        <v>87</v>
      </c>
      <c r="F220" s="79" t="s">
        <v>88</v>
      </c>
      <c r="G220" s="79" t="s">
        <v>89</v>
      </c>
      <c r="H220" s="79" t="s">
        <v>90</v>
      </c>
      <c r="I220" s="79" t="s">
        <v>91</v>
      </c>
      <c r="J220" s="79" t="s">
        <v>92</v>
      </c>
      <c r="K220" s="79" t="s">
        <v>93</v>
      </c>
      <c r="L220" s="79" t="s">
        <v>94</v>
      </c>
      <c r="M220" s="80" t="s">
        <v>95</v>
      </c>
      <c r="N220" s="80" t="s">
        <v>96</v>
      </c>
      <c r="O220" s="1084" t="s">
        <v>97</v>
      </c>
      <c r="P220" s="1086"/>
      <c r="Q220" s="79" t="s">
        <v>98</v>
      </c>
    </row>
    <row r="221" spans="1:17" ht="66" customHeight="1" x14ac:dyDescent="0.25">
      <c r="B221" s="81" t="s">
        <v>633</v>
      </c>
      <c r="C221" s="81" t="s">
        <v>524</v>
      </c>
      <c r="D221" s="82" t="s">
        <v>637</v>
      </c>
      <c r="E221" s="82">
        <v>250</v>
      </c>
      <c r="F221" s="83" t="s">
        <v>54</v>
      </c>
      <c r="G221" s="83" t="s">
        <v>21</v>
      </c>
      <c r="H221" s="83" t="s">
        <v>54</v>
      </c>
      <c r="I221" s="84" t="s">
        <v>54</v>
      </c>
      <c r="J221" s="84" t="s">
        <v>21</v>
      </c>
      <c r="K221" s="41" t="s">
        <v>21</v>
      </c>
      <c r="L221" s="41" t="s">
        <v>21</v>
      </c>
      <c r="M221" s="41" t="s">
        <v>21</v>
      </c>
      <c r="N221" s="41" t="s">
        <v>21</v>
      </c>
      <c r="O221" s="1089" t="s">
        <v>636</v>
      </c>
      <c r="P221" s="1090"/>
      <c r="Q221" s="75" t="s">
        <v>22</v>
      </c>
    </row>
    <row r="222" spans="1:17" ht="77.25" customHeight="1" x14ac:dyDescent="0.25">
      <c r="B222" s="81" t="s">
        <v>633</v>
      </c>
      <c r="C222" s="81" t="s">
        <v>524</v>
      </c>
      <c r="D222" s="82" t="s">
        <v>635</v>
      </c>
      <c r="E222" s="82">
        <v>200</v>
      </c>
      <c r="F222" s="83" t="s">
        <v>54</v>
      </c>
      <c r="G222" s="83" t="s">
        <v>21</v>
      </c>
      <c r="H222" s="83" t="s">
        <v>54</v>
      </c>
      <c r="I222" s="84" t="s">
        <v>54</v>
      </c>
      <c r="J222" s="84" t="s">
        <v>21</v>
      </c>
      <c r="K222" s="41" t="s">
        <v>21</v>
      </c>
      <c r="L222" s="41" t="s">
        <v>21</v>
      </c>
      <c r="M222" s="41" t="s">
        <v>21</v>
      </c>
      <c r="N222" s="41" t="s">
        <v>21</v>
      </c>
      <c r="O222" s="1089" t="s">
        <v>634</v>
      </c>
      <c r="P222" s="1090"/>
      <c r="Q222" s="75" t="s">
        <v>22</v>
      </c>
    </row>
    <row r="223" spans="1:17" ht="57" customHeight="1" x14ac:dyDescent="0.25">
      <c r="B223" s="81" t="s">
        <v>633</v>
      </c>
      <c r="C223" s="81" t="s">
        <v>524</v>
      </c>
      <c r="D223" s="82" t="s">
        <v>442</v>
      </c>
      <c r="E223" s="82">
        <v>150</v>
      </c>
      <c r="F223" s="83" t="s">
        <v>54</v>
      </c>
      <c r="G223" s="83" t="s">
        <v>21</v>
      </c>
      <c r="H223" s="83" t="s">
        <v>54</v>
      </c>
      <c r="I223" s="84" t="s">
        <v>54</v>
      </c>
      <c r="J223" s="84" t="s">
        <v>21</v>
      </c>
      <c r="K223" s="41" t="s">
        <v>21</v>
      </c>
      <c r="L223" s="41" t="s">
        <v>21</v>
      </c>
      <c r="M223" s="41" t="s">
        <v>21</v>
      </c>
      <c r="N223" s="41" t="s">
        <v>21</v>
      </c>
      <c r="O223" s="1089" t="s">
        <v>632</v>
      </c>
      <c r="P223" s="1090"/>
      <c r="Q223" s="75" t="s">
        <v>22</v>
      </c>
    </row>
    <row r="224" spans="1:17" ht="69" customHeight="1" x14ac:dyDescent="0.25">
      <c r="B224" s="81"/>
      <c r="C224" s="81"/>
      <c r="D224" s="82"/>
      <c r="E224" s="82"/>
      <c r="F224" s="83"/>
      <c r="G224" s="83"/>
      <c r="H224" s="83"/>
      <c r="I224" s="84"/>
      <c r="J224" s="84"/>
      <c r="K224" s="41"/>
      <c r="L224" s="41"/>
      <c r="M224" s="41"/>
      <c r="N224" s="41"/>
      <c r="O224" s="1089" t="s">
        <v>631</v>
      </c>
      <c r="P224" s="1090"/>
      <c r="Q224" s="41" t="s">
        <v>22</v>
      </c>
    </row>
    <row r="225" spans="2:17" x14ac:dyDescent="0.25">
      <c r="B225" s="81"/>
      <c r="C225" s="81"/>
      <c r="D225" s="82"/>
      <c r="E225" s="82"/>
      <c r="F225" s="83"/>
      <c r="G225" s="83"/>
      <c r="H225" s="83"/>
      <c r="I225" s="84"/>
      <c r="J225" s="84"/>
      <c r="K225" s="41"/>
      <c r="L225" s="41"/>
      <c r="M225" s="41"/>
      <c r="N225" s="41"/>
      <c r="O225" s="994"/>
      <c r="P225" s="996"/>
      <c r="Q225" s="41"/>
    </row>
    <row r="226" spans="2:17" x14ac:dyDescent="0.25">
      <c r="B226" s="81"/>
      <c r="C226" s="81"/>
      <c r="D226" s="82"/>
      <c r="E226" s="82"/>
      <c r="F226" s="83"/>
      <c r="G226" s="83"/>
      <c r="H226" s="83"/>
      <c r="I226" s="84"/>
      <c r="J226" s="84"/>
      <c r="K226" s="41"/>
      <c r="L226" s="41"/>
      <c r="M226" s="41"/>
      <c r="N226" s="41"/>
      <c r="O226" s="994"/>
      <c r="P226" s="996"/>
      <c r="Q226" s="41"/>
    </row>
    <row r="227" spans="2:17" x14ac:dyDescent="0.25">
      <c r="B227" s="41"/>
      <c r="C227" s="41"/>
      <c r="D227" s="41"/>
      <c r="E227" s="41"/>
      <c r="F227" s="41"/>
      <c r="G227" s="41"/>
      <c r="H227" s="41"/>
      <c r="I227" s="41"/>
      <c r="J227" s="41"/>
      <c r="K227" s="41"/>
      <c r="L227" s="41"/>
      <c r="M227" s="41"/>
      <c r="N227" s="41"/>
      <c r="O227" s="994"/>
      <c r="P227" s="996"/>
      <c r="Q227" s="41"/>
    </row>
    <row r="228" spans="2:17" x14ac:dyDescent="0.25">
      <c r="B228" s="2" t="s">
        <v>107</v>
      </c>
    </row>
    <row r="229" spans="2:17" x14ac:dyDescent="0.25">
      <c r="B229" s="2" t="s">
        <v>108</v>
      </c>
    </row>
    <row r="230" spans="2:17" x14ac:dyDescent="0.25">
      <c r="B230" s="2" t="s">
        <v>109</v>
      </c>
    </row>
    <row r="232" spans="2:17" ht="15.75" thickBot="1" x14ac:dyDescent="0.3"/>
    <row r="233" spans="2:17" ht="27" thickBot="1" x14ac:dyDescent="0.3">
      <c r="B233" s="1091" t="s">
        <v>110</v>
      </c>
      <c r="C233" s="1092"/>
      <c r="D233" s="1092"/>
      <c r="E233" s="1092"/>
      <c r="F233" s="1092"/>
      <c r="G233" s="1092"/>
      <c r="H233" s="1092"/>
      <c r="I233" s="1092"/>
      <c r="J233" s="1092"/>
      <c r="K233" s="1092"/>
      <c r="L233" s="1092"/>
      <c r="M233" s="1092"/>
      <c r="N233" s="1093"/>
    </row>
    <row r="238" spans="2:17" ht="75" x14ac:dyDescent="0.25">
      <c r="B238" s="78" t="s">
        <v>111</v>
      </c>
      <c r="C238" s="78" t="s">
        <v>112</v>
      </c>
      <c r="D238" s="78" t="s">
        <v>113</v>
      </c>
      <c r="E238" s="78" t="s">
        <v>114</v>
      </c>
      <c r="F238" s="78" t="s">
        <v>115</v>
      </c>
      <c r="G238" s="78" t="s">
        <v>116</v>
      </c>
      <c r="H238" s="78" t="s">
        <v>117</v>
      </c>
      <c r="I238" s="78" t="s">
        <v>118</v>
      </c>
      <c r="J238" s="1084" t="s">
        <v>119</v>
      </c>
      <c r="K238" s="1085"/>
      <c r="L238" s="1086"/>
      <c r="M238" s="78" t="s">
        <v>120</v>
      </c>
      <c r="N238" s="78" t="s">
        <v>121</v>
      </c>
      <c r="O238" s="78" t="s">
        <v>122</v>
      </c>
      <c r="P238" s="1084" t="s">
        <v>97</v>
      </c>
      <c r="Q238" s="1086"/>
    </row>
    <row r="239" spans="2:17" ht="150" customHeight="1" x14ac:dyDescent="0.25">
      <c r="B239" s="85" t="s">
        <v>123</v>
      </c>
      <c r="C239" s="85">
        <v>1</v>
      </c>
      <c r="D239" s="81" t="s">
        <v>630</v>
      </c>
      <c r="E239" s="81">
        <v>1037498046</v>
      </c>
      <c r="F239" s="81" t="s">
        <v>396</v>
      </c>
      <c r="G239" s="81" t="s">
        <v>183</v>
      </c>
      <c r="H239" s="81">
        <v>2011</v>
      </c>
      <c r="I239" s="82"/>
      <c r="J239" s="2" t="s">
        <v>621</v>
      </c>
      <c r="K239" s="155" t="s">
        <v>629</v>
      </c>
      <c r="L239" s="154" t="s">
        <v>233</v>
      </c>
      <c r="M239" s="669" t="s">
        <v>21</v>
      </c>
      <c r="N239" s="669" t="s">
        <v>21</v>
      </c>
      <c r="O239" s="41" t="s">
        <v>22</v>
      </c>
      <c r="P239" s="1089" t="s">
        <v>611</v>
      </c>
      <c r="Q239" s="1090"/>
    </row>
    <row r="240" spans="2:17" ht="77.25" customHeight="1" x14ac:dyDescent="0.25">
      <c r="B240" s="85" t="s">
        <v>123</v>
      </c>
      <c r="C240" s="85">
        <v>1</v>
      </c>
      <c r="D240" s="81" t="s">
        <v>628</v>
      </c>
      <c r="E240" s="81">
        <v>43116028</v>
      </c>
      <c r="F240" s="81" t="s">
        <v>396</v>
      </c>
      <c r="G240" s="81" t="s">
        <v>183</v>
      </c>
      <c r="H240" s="81">
        <v>2013</v>
      </c>
      <c r="I240" s="82"/>
      <c r="J240" s="41" t="s">
        <v>621</v>
      </c>
      <c r="K240" s="41" t="s">
        <v>627</v>
      </c>
      <c r="L240" s="75" t="s">
        <v>340</v>
      </c>
      <c r="M240" s="668" t="s">
        <v>21</v>
      </c>
      <c r="N240" s="668" t="s">
        <v>21</v>
      </c>
      <c r="O240" s="41" t="s">
        <v>22</v>
      </c>
      <c r="P240" s="1089" t="s">
        <v>611</v>
      </c>
      <c r="Q240" s="1090"/>
    </row>
    <row r="241" spans="2:17" ht="64.5" customHeight="1" x14ac:dyDescent="0.25">
      <c r="B241" s="85" t="s">
        <v>123</v>
      </c>
      <c r="C241" s="85">
        <v>1</v>
      </c>
      <c r="D241" s="81" t="s">
        <v>626</v>
      </c>
      <c r="E241" s="81">
        <v>43872400</v>
      </c>
      <c r="F241" s="81" t="s">
        <v>131</v>
      </c>
      <c r="G241" s="81" t="s">
        <v>126</v>
      </c>
      <c r="H241" s="81">
        <v>2006</v>
      </c>
      <c r="I241" s="82"/>
      <c r="J241" s="41" t="s">
        <v>625</v>
      </c>
      <c r="K241" s="41" t="s">
        <v>624</v>
      </c>
      <c r="L241" s="75" t="s">
        <v>382</v>
      </c>
      <c r="M241" s="668" t="s">
        <v>21</v>
      </c>
      <c r="N241" s="668" t="s">
        <v>21</v>
      </c>
      <c r="O241" s="41" t="s">
        <v>22</v>
      </c>
      <c r="P241" s="1089" t="s">
        <v>611</v>
      </c>
      <c r="Q241" s="1090"/>
    </row>
    <row r="242" spans="2:17" ht="72" customHeight="1" x14ac:dyDescent="0.25">
      <c r="B242" s="85" t="s">
        <v>123</v>
      </c>
      <c r="C242" s="85">
        <v>1</v>
      </c>
      <c r="D242" s="153" t="s">
        <v>623</v>
      </c>
      <c r="E242" s="81">
        <v>1020395674</v>
      </c>
      <c r="F242" s="81" t="s">
        <v>396</v>
      </c>
      <c r="G242" s="81" t="s">
        <v>183</v>
      </c>
      <c r="H242" s="81">
        <v>2011</v>
      </c>
      <c r="I242" s="82"/>
      <c r="J242" s="41" t="s">
        <v>621</v>
      </c>
      <c r="K242" s="41" t="s">
        <v>476</v>
      </c>
      <c r="L242" s="75" t="s">
        <v>382</v>
      </c>
      <c r="M242" s="668" t="s">
        <v>21</v>
      </c>
      <c r="N242" s="668" t="s">
        <v>21</v>
      </c>
      <c r="O242" s="41" t="s">
        <v>22</v>
      </c>
      <c r="P242" s="1089" t="s">
        <v>611</v>
      </c>
      <c r="Q242" s="1090"/>
    </row>
    <row r="243" spans="2:17" ht="75" customHeight="1" x14ac:dyDescent="0.25">
      <c r="B243" s="85" t="s">
        <v>132</v>
      </c>
      <c r="C243" s="85">
        <v>1</v>
      </c>
      <c r="D243" s="153" t="s">
        <v>622</v>
      </c>
      <c r="E243" s="81">
        <v>43711059</v>
      </c>
      <c r="F243" s="81" t="s">
        <v>134</v>
      </c>
      <c r="G243" s="81" t="s">
        <v>126</v>
      </c>
      <c r="H243" s="81">
        <v>2012</v>
      </c>
      <c r="I243" s="82">
        <v>2153543021</v>
      </c>
      <c r="J243" s="41" t="s">
        <v>621</v>
      </c>
      <c r="K243" s="41" t="s">
        <v>268</v>
      </c>
      <c r="L243" s="75" t="s">
        <v>132</v>
      </c>
      <c r="M243" s="668" t="s">
        <v>21</v>
      </c>
      <c r="N243" s="668" t="s">
        <v>21</v>
      </c>
      <c r="O243" s="41" t="s">
        <v>22</v>
      </c>
      <c r="P243" s="1089" t="s">
        <v>611</v>
      </c>
      <c r="Q243" s="1090"/>
    </row>
    <row r="244" spans="2:17" ht="62.25" customHeight="1" x14ac:dyDescent="0.25">
      <c r="B244" s="85" t="s">
        <v>132</v>
      </c>
      <c r="C244" s="85">
        <v>1</v>
      </c>
      <c r="D244" s="153" t="s">
        <v>620</v>
      </c>
      <c r="E244" s="81">
        <v>71361580</v>
      </c>
      <c r="F244" s="81" t="s">
        <v>140</v>
      </c>
      <c r="G244" s="81" t="s">
        <v>367</v>
      </c>
      <c r="H244" s="81">
        <v>2007</v>
      </c>
      <c r="I244" s="82" t="s">
        <v>467</v>
      </c>
      <c r="J244" s="41" t="s">
        <v>619</v>
      </c>
      <c r="K244" s="41" t="s">
        <v>618</v>
      </c>
      <c r="L244" s="75" t="s">
        <v>140</v>
      </c>
      <c r="M244" s="668" t="s">
        <v>21</v>
      </c>
      <c r="N244" s="668" t="s">
        <v>21</v>
      </c>
      <c r="O244" s="41" t="s">
        <v>22</v>
      </c>
      <c r="P244" s="1089" t="s">
        <v>611</v>
      </c>
      <c r="Q244" s="1090"/>
    </row>
    <row r="245" spans="2:17" ht="60.75" customHeight="1" x14ac:dyDescent="0.25">
      <c r="B245" s="85" t="s">
        <v>132</v>
      </c>
      <c r="C245" s="85">
        <v>1</v>
      </c>
      <c r="D245" s="81" t="s">
        <v>617</v>
      </c>
      <c r="E245" s="81">
        <v>1037236433</v>
      </c>
      <c r="F245" s="81" t="s">
        <v>134</v>
      </c>
      <c r="G245" s="81" t="s">
        <v>126</v>
      </c>
      <c r="H245" s="81">
        <v>2012</v>
      </c>
      <c r="I245" s="82" t="s">
        <v>467</v>
      </c>
      <c r="J245" s="41" t="s">
        <v>616</v>
      </c>
      <c r="K245" s="41" t="s">
        <v>615</v>
      </c>
      <c r="L245" s="75" t="s">
        <v>134</v>
      </c>
      <c r="M245" s="668" t="s">
        <v>21</v>
      </c>
      <c r="N245" s="668" t="s">
        <v>21</v>
      </c>
      <c r="O245" s="41" t="s">
        <v>22</v>
      </c>
      <c r="P245" s="1089" t="s">
        <v>611</v>
      </c>
      <c r="Q245" s="1090"/>
    </row>
    <row r="246" spans="2:17" ht="70.5" customHeight="1" x14ac:dyDescent="0.25">
      <c r="B246" s="85" t="s">
        <v>132</v>
      </c>
      <c r="C246" s="85">
        <v>1</v>
      </c>
      <c r="D246" s="81" t="s">
        <v>614</v>
      </c>
      <c r="E246" s="81">
        <v>39214223</v>
      </c>
      <c r="F246" s="81" t="s">
        <v>134</v>
      </c>
      <c r="G246" s="81" t="s">
        <v>126</v>
      </c>
      <c r="H246" s="81">
        <v>2006</v>
      </c>
      <c r="I246" s="82" t="s">
        <v>467</v>
      </c>
      <c r="J246" s="41" t="s">
        <v>613</v>
      </c>
      <c r="K246" s="41" t="s">
        <v>612</v>
      </c>
      <c r="L246" s="75" t="s">
        <v>134</v>
      </c>
      <c r="M246" s="668" t="s">
        <v>21</v>
      </c>
      <c r="N246" s="668" t="s">
        <v>21</v>
      </c>
      <c r="O246" s="41" t="s">
        <v>22</v>
      </c>
      <c r="P246" s="1089" t="s">
        <v>611</v>
      </c>
      <c r="Q246" s="1090"/>
    </row>
    <row r="247" spans="2:17" x14ac:dyDescent="0.25">
      <c r="B247" s="85"/>
      <c r="C247" s="85"/>
      <c r="D247" s="81"/>
      <c r="E247" s="81"/>
      <c r="F247" s="81"/>
      <c r="G247" s="81"/>
      <c r="H247" s="81"/>
      <c r="I247" s="82"/>
      <c r="J247" s="41"/>
      <c r="K247" s="41"/>
      <c r="L247" s="75"/>
      <c r="M247" s="668"/>
      <c r="N247" s="668"/>
      <c r="O247" s="41"/>
      <c r="P247" s="675"/>
      <c r="Q247" s="675"/>
    </row>
    <row r="249" spans="2:17" ht="15.75" thickBot="1" x14ac:dyDescent="0.3"/>
    <row r="250" spans="2:17" ht="27" thickBot="1" x14ac:dyDescent="0.3">
      <c r="B250" s="1091" t="s">
        <v>145</v>
      </c>
      <c r="C250" s="1092"/>
      <c r="D250" s="1092"/>
      <c r="E250" s="1092"/>
      <c r="F250" s="1092"/>
      <c r="G250" s="1092"/>
      <c r="H250" s="1092"/>
      <c r="I250" s="1092"/>
      <c r="J250" s="1092"/>
      <c r="K250" s="1092"/>
      <c r="L250" s="1092"/>
      <c r="M250" s="1092"/>
      <c r="N250" s="1093"/>
    </row>
    <row r="253" spans="2:17" ht="30" x14ac:dyDescent="0.25">
      <c r="B253" s="79" t="s">
        <v>20</v>
      </c>
      <c r="C253" s="79" t="s">
        <v>146</v>
      </c>
      <c r="D253" s="1084" t="s">
        <v>97</v>
      </c>
      <c r="E253" s="1086"/>
    </row>
    <row r="254" spans="2:17" x14ac:dyDescent="0.25">
      <c r="B254" s="682" t="s">
        <v>147</v>
      </c>
      <c r="C254" s="41" t="s">
        <v>21</v>
      </c>
      <c r="D254" s="993"/>
      <c r="E254" s="993"/>
    </row>
    <row r="257" spans="1:17" ht="26.25" x14ac:dyDescent="0.25">
      <c r="B257" s="1072" t="s">
        <v>148</v>
      </c>
      <c r="C257" s="1073"/>
      <c r="D257" s="1073"/>
      <c r="E257" s="1073"/>
      <c r="F257" s="1073"/>
      <c r="G257" s="1073"/>
      <c r="H257" s="1073"/>
      <c r="I257" s="1073"/>
      <c r="J257" s="1073"/>
      <c r="K257" s="1073"/>
      <c r="L257" s="1073"/>
      <c r="M257" s="1073"/>
      <c r="N257" s="1073"/>
      <c r="O257" s="1073"/>
      <c r="P257" s="1073"/>
    </row>
    <row r="259" spans="1:17" ht="15.75" thickBot="1" x14ac:dyDescent="0.3"/>
    <row r="260" spans="1:17" ht="27" thickBot="1" x14ac:dyDescent="0.3">
      <c r="B260" s="1091" t="s">
        <v>149</v>
      </c>
      <c r="C260" s="1092"/>
      <c r="D260" s="1092"/>
      <c r="E260" s="1092"/>
      <c r="F260" s="1092"/>
      <c r="G260" s="1092"/>
      <c r="H260" s="1092"/>
      <c r="I260" s="1092"/>
      <c r="J260" s="1092"/>
      <c r="K260" s="1092"/>
      <c r="L260" s="1092"/>
      <c r="M260" s="1092"/>
      <c r="N260" s="1093"/>
    </row>
    <row r="262" spans="1:17" ht="15.75" thickBot="1" x14ac:dyDescent="0.3">
      <c r="M262" s="45"/>
      <c r="N262" s="45"/>
    </row>
    <row r="263" spans="1:17" ht="60" x14ac:dyDescent="0.25">
      <c r="A263" s="14"/>
      <c r="B263" s="46" t="s">
        <v>36</v>
      </c>
      <c r="C263" s="46" t="s">
        <v>37</v>
      </c>
      <c r="D263" s="46" t="s">
        <v>38</v>
      </c>
      <c r="E263" s="46" t="s">
        <v>39</v>
      </c>
      <c r="F263" s="46" t="s">
        <v>40</v>
      </c>
      <c r="G263" s="46" t="s">
        <v>41</v>
      </c>
      <c r="H263" s="46" t="s">
        <v>42</v>
      </c>
      <c r="I263" s="46" t="s">
        <v>43</v>
      </c>
      <c r="J263" s="46" t="s">
        <v>44</v>
      </c>
      <c r="K263" s="46" t="s">
        <v>45</v>
      </c>
      <c r="L263" s="46" t="s">
        <v>46</v>
      </c>
      <c r="M263" s="47" t="s">
        <v>47</v>
      </c>
      <c r="N263" s="46" t="s">
        <v>48</v>
      </c>
      <c r="O263" s="46" t="s">
        <v>49</v>
      </c>
      <c r="P263" s="48" t="s">
        <v>50</v>
      </c>
      <c r="Q263" s="48" t="s">
        <v>51</v>
      </c>
    </row>
    <row r="264" spans="1:17" ht="30" x14ac:dyDescent="0.25">
      <c r="A264" s="62">
        <v>1</v>
      </c>
      <c r="B264" s="49" t="s">
        <v>610</v>
      </c>
      <c r="C264" s="50" t="s">
        <v>610</v>
      </c>
      <c r="D264" s="49" t="s">
        <v>609</v>
      </c>
      <c r="E264" s="109">
        <v>4600030692</v>
      </c>
      <c r="F264" s="52" t="s">
        <v>21</v>
      </c>
      <c r="G264" s="52"/>
      <c r="H264" s="55">
        <v>40576</v>
      </c>
      <c r="I264" s="55">
        <v>40886</v>
      </c>
      <c r="J264" s="55" t="s">
        <v>22</v>
      </c>
      <c r="K264" s="51">
        <v>11</v>
      </c>
      <c r="L264" s="51">
        <v>0</v>
      </c>
      <c r="M264" s="51">
        <v>325</v>
      </c>
      <c r="N264" s="56"/>
      <c r="O264" s="57">
        <v>850026188</v>
      </c>
      <c r="P264" s="57">
        <v>43</v>
      </c>
      <c r="Q264" s="68" t="s">
        <v>608</v>
      </c>
    </row>
    <row r="265" spans="1:17" ht="30" x14ac:dyDescent="0.25">
      <c r="A265" s="62">
        <f>+A264+1</f>
        <v>2</v>
      </c>
      <c r="B265" s="49" t="s">
        <v>610</v>
      </c>
      <c r="C265" s="50" t="s">
        <v>610</v>
      </c>
      <c r="D265" s="49" t="s">
        <v>609</v>
      </c>
      <c r="E265" s="109">
        <v>4600038143</v>
      </c>
      <c r="F265" s="52" t="s">
        <v>21</v>
      </c>
      <c r="G265" s="52"/>
      <c r="H265" s="55">
        <v>40949</v>
      </c>
      <c r="I265" s="55">
        <v>41255</v>
      </c>
      <c r="J265" s="55" t="s">
        <v>22</v>
      </c>
      <c r="K265" s="51">
        <v>10</v>
      </c>
      <c r="L265" s="51">
        <v>0</v>
      </c>
      <c r="M265" s="51">
        <v>1638</v>
      </c>
      <c r="N265" s="56"/>
      <c r="O265" s="57">
        <v>1939953506</v>
      </c>
      <c r="P265" s="57">
        <v>44</v>
      </c>
      <c r="Q265" s="58" t="s">
        <v>608</v>
      </c>
    </row>
    <row r="266" spans="1:17" ht="30" x14ac:dyDescent="0.25">
      <c r="A266" s="62">
        <f t="shared" ref="A266:A271" si="3">+A265+1</f>
        <v>3</v>
      </c>
      <c r="B266" s="49" t="s">
        <v>610</v>
      </c>
      <c r="C266" s="50" t="s">
        <v>610</v>
      </c>
      <c r="D266" s="49" t="s">
        <v>609</v>
      </c>
      <c r="E266" s="109">
        <v>4600045132</v>
      </c>
      <c r="F266" s="52" t="s">
        <v>21</v>
      </c>
      <c r="G266" s="52"/>
      <c r="H266" s="55">
        <v>41296</v>
      </c>
      <c r="I266" s="55">
        <v>41532</v>
      </c>
      <c r="J266" s="55" t="s">
        <v>22</v>
      </c>
      <c r="K266" s="51">
        <v>8</v>
      </c>
      <c r="L266" s="51">
        <v>0</v>
      </c>
      <c r="M266" s="51">
        <v>350</v>
      </c>
      <c r="N266" s="56"/>
      <c r="O266" s="57">
        <v>736498721</v>
      </c>
      <c r="P266" s="57">
        <v>44</v>
      </c>
      <c r="Q266" s="58" t="s">
        <v>608</v>
      </c>
    </row>
    <row r="267" spans="1:17" ht="30" x14ac:dyDescent="0.25">
      <c r="A267" s="62">
        <f t="shared" si="3"/>
        <v>4</v>
      </c>
      <c r="B267" s="49" t="s">
        <v>610</v>
      </c>
      <c r="C267" s="50" t="s">
        <v>610</v>
      </c>
      <c r="D267" s="49" t="s">
        <v>609</v>
      </c>
      <c r="E267" s="109">
        <v>4600045368</v>
      </c>
      <c r="F267" s="52" t="s">
        <v>21</v>
      </c>
      <c r="G267" s="52"/>
      <c r="H267" s="55">
        <v>41309</v>
      </c>
      <c r="I267" s="55">
        <v>41623</v>
      </c>
      <c r="J267" s="55" t="s">
        <v>22</v>
      </c>
      <c r="K267" s="51">
        <v>10</v>
      </c>
      <c r="L267" s="51">
        <v>0</v>
      </c>
      <c r="M267" s="51">
        <v>1417</v>
      </c>
      <c r="N267" s="56"/>
      <c r="O267" s="57">
        <v>1781829567</v>
      </c>
      <c r="P267" s="57">
        <v>44</v>
      </c>
      <c r="Q267" s="58" t="s">
        <v>608</v>
      </c>
    </row>
    <row r="268" spans="1:17" x14ac:dyDescent="0.25">
      <c r="A268" s="62">
        <f t="shared" si="3"/>
        <v>5</v>
      </c>
      <c r="B268" s="49"/>
      <c r="C268" s="50"/>
      <c r="D268" s="49"/>
      <c r="E268" s="109"/>
      <c r="F268" s="52"/>
      <c r="G268" s="52"/>
      <c r="H268" s="55"/>
      <c r="I268" s="55"/>
      <c r="J268" s="55"/>
      <c r="K268" s="51"/>
      <c r="L268" s="51"/>
      <c r="M268" s="51"/>
      <c r="N268" s="56"/>
      <c r="O268" s="57"/>
      <c r="P268" s="57"/>
      <c r="Q268" s="58"/>
    </row>
    <row r="269" spans="1:17" x14ac:dyDescent="0.25">
      <c r="A269" s="62">
        <f t="shared" si="3"/>
        <v>6</v>
      </c>
      <c r="B269" s="49"/>
      <c r="C269" s="50"/>
      <c r="D269" s="49"/>
      <c r="E269" s="109"/>
      <c r="F269" s="52"/>
      <c r="G269" s="52"/>
      <c r="H269" s="55"/>
      <c r="I269" s="55"/>
      <c r="J269" s="55"/>
      <c r="K269" s="51"/>
      <c r="L269" s="51"/>
      <c r="M269" s="51"/>
      <c r="N269" s="56"/>
      <c r="O269" s="57"/>
      <c r="P269" s="57"/>
      <c r="Q269" s="58"/>
    </row>
    <row r="270" spans="1:17" x14ac:dyDescent="0.25">
      <c r="A270" s="62">
        <f t="shared" si="3"/>
        <v>7</v>
      </c>
      <c r="B270" s="49"/>
      <c r="C270" s="50"/>
      <c r="D270" s="49"/>
      <c r="E270" s="60"/>
      <c r="F270" s="60"/>
      <c r="G270" s="60"/>
      <c r="H270" s="60"/>
      <c r="I270" s="60"/>
      <c r="J270" s="60"/>
      <c r="K270" s="60"/>
      <c r="L270" s="60"/>
      <c r="M270" s="60"/>
      <c r="N270" s="60"/>
      <c r="O270" s="60"/>
      <c r="P270" s="60"/>
      <c r="Q270" s="60"/>
    </row>
    <row r="271" spans="1:17" x14ac:dyDescent="0.25">
      <c r="A271" s="62">
        <f t="shared" si="3"/>
        <v>8</v>
      </c>
      <c r="B271" s="49"/>
      <c r="C271" s="50"/>
      <c r="D271" s="49"/>
      <c r="E271" s="109"/>
      <c r="F271" s="52"/>
      <c r="G271" s="53"/>
      <c r="H271" s="55"/>
      <c r="I271" s="55"/>
      <c r="J271" s="55"/>
      <c r="K271" s="51"/>
      <c r="L271" s="51"/>
      <c r="M271" s="51"/>
      <c r="N271" s="51"/>
      <c r="O271" s="57"/>
      <c r="P271" s="57"/>
      <c r="Q271" s="58"/>
    </row>
    <row r="272" spans="1:17" x14ac:dyDescent="0.25">
      <c r="A272" s="62"/>
      <c r="B272" s="63" t="s">
        <v>31</v>
      </c>
      <c r="C272" s="50"/>
      <c r="D272" s="49"/>
      <c r="E272" s="109"/>
      <c r="F272" s="52"/>
      <c r="G272" s="52"/>
      <c r="H272" s="55"/>
      <c r="I272" s="55"/>
      <c r="J272" s="55"/>
      <c r="K272" s="51">
        <f>SUM(K264:K271)</f>
        <v>39</v>
      </c>
      <c r="L272" s="51"/>
      <c r="M272" s="51"/>
      <c r="N272" s="56"/>
      <c r="O272" s="57"/>
      <c r="P272" s="57"/>
      <c r="Q272" s="58"/>
    </row>
    <row r="273" spans="2:17" x14ac:dyDescent="0.25">
      <c r="B273" s="69"/>
      <c r="C273" s="69"/>
      <c r="D273" s="69"/>
      <c r="E273" s="70"/>
      <c r="F273" s="69"/>
      <c r="G273" s="69"/>
      <c r="H273" s="69"/>
      <c r="I273" s="69"/>
      <c r="J273" s="69"/>
      <c r="K273" s="69"/>
      <c r="L273" s="69"/>
      <c r="M273" s="69"/>
      <c r="N273" s="69"/>
      <c r="O273" s="69"/>
      <c r="P273" s="69"/>
    </row>
    <row r="274" spans="2:17" ht="18.75" x14ac:dyDescent="0.25">
      <c r="B274" s="72" t="s">
        <v>172</v>
      </c>
      <c r="C274" s="89" t="s">
        <v>607</v>
      </c>
      <c r="H274" s="76"/>
      <c r="I274" s="76"/>
      <c r="J274" s="76"/>
      <c r="K274" s="76"/>
      <c r="L274" s="76"/>
      <c r="M274" s="76"/>
      <c r="N274" s="69"/>
      <c r="O274" s="69"/>
      <c r="P274" s="69"/>
    </row>
    <row r="276" spans="2:17" ht="15.75" thickBot="1" x14ac:dyDescent="0.3"/>
    <row r="277" spans="2:17" ht="30.75" thickBot="1" x14ac:dyDescent="0.3">
      <c r="B277" s="90" t="s">
        <v>173</v>
      </c>
      <c r="C277" s="91" t="s">
        <v>174</v>
      </c>
      <c r="D277" s="90" t="s">
        <v>30</v>
      </c>
      <c r="E277" s="91" t="s">
        <v>175</v>
      </c>
    </row>
    <row r="278" spans="2:17" x14ac:dyDescent="0.25">
      <c r="B278" s="92" t="s">
        <v>176</v>
      </c>
      <c r="C278" s="93">
        <v>20</v>
      </c>
      <c r="D278" s="93">
        <v>0</v>
      </c>
      <c r="E278" s="1094">
        <f>+D278+D279+D280</f>
        <v>30</v>
      </c>
    </row>
    <row r="279" spans="2:17" x14ac:dyDescent="0.25">
      <c r="B279" s="92" t="s">
        <v>177</v>
      </c>
      <c r="C279" s="74">
        <v>30</v>
      </c>
      <c r="D279" s="668">
        <v>30</v>
      </c>
      <c r="E279" s="1095"/>
    </row>
    <row r="280" spans="2:17" ht="15.75" thickBot="1" x14ac:dyDescent="0.3">
      <c r="B280" s="92" t="s">
        <v>178</v>
      </c>
      <c r="C280" s="94">
        <v>40</v>
      </c>
      <c r="D280" s="94">
        <v>0</v>
      </c>
      <c r="E280" s="1096"/>
    </row>
    <row r="282" spans="2:17" ht="15.75" thickBot="1" x14ac:dyDescent="0.3"/>
    <row r="283" spans="2:17" ht="27" thickBot="1" x14ac:dyDescent="0.3">
      <c r="B283" s="1091" t="s">
        <v>179</v>
      </c>
      <c r="C283" s="1092"/>
      <c r="D283" s="1092"/>
      <c r="E283" s="1092"/>
      <c r="F283" s="1092"/>
      <c r="G283" s="1092"/>
      <c r="H283" s="1092"/>
      <c r="I283" s="1092"/>
      <c r="J283" s="1092"/>
      <c r="K283" s="1092"/>
      <c r="L283" s="1092"/>
      <c r="M283" s="1092"/>
      <c r="N283" s="1093"/>
    </row>
    <row r="285" spans="2:17" ht="75" x14ac:dyDescent="0.25">
      <c r="B285" s="78" t="s">
        <v>111</v>
      </c>
      <c r="C285" s="78" t="s">
        <v>112</v>
      </c>
      <c r="D285" s="78" t="s">
        <v>113</v>
      </c>
      <c r="E285" s="78" t="s">
        <v>114</v>
      </c>
      <c r="F285" s="78" t="s">
        <v>115</v>
      </c>
      <c r="G285" s="78" t="s">
        <v>116</v>
      </c>
      <c r="H285" s="78" t="s">
        <v>117</v>
      </c>
      <c r="I285" s="78" t="s">
        <v>118</v>
      </c>
      <c r="J285" s="1084" t="s">
        <v>119</v>
      </c>
      <c r="K285" s="1085"/>
      <c r="L285" s="1086"/>
      <c r="M285" s="78" t="s">
        <v>120</v>
      </c>
      <c r="N285" s="78" t="s">
        <v>121</v>
      </c>
      <c r="O285" s="78" t="s">
        <v>122</v>
      </c>
      <c r="P285" s="1084" t="s">
        <v>97</v>
      </c>
      <c r="Q285" s="1086"/>
    </row>
    <row r="286" spans="2:17" ht="30" x14ac:dyDescent="0.25">
      <c r="B286" s="85" t="s">
        <v>180</v>
      </c>
      <c r="C286" s="85"/>
      <c r="D286" s="81" t="s">
        <v>606</v>
      </c>
      <c r="E286" s="81">
        <v>1017151196</v>
      </c>
      <c r="F286" s="85" t="s">
        <v>396</v>
      </c>
      <c r="G286" s="81" t="s">
        <v>183</v>
      </c>
      <c r="H286" s="81">
        <v>2009</v>
      </c>
      <c r="I286" s="82"/>
      <c r="J286" s="86" t="s">
        <v>605</v>
      </c>
      <c r="K286" s="87" t="s">
        <v>604</v>
      </c>
      <c r="L286" s="84" t="s">
        <v>233</v>
      </c>
      <c r="M286" s="41" t="s">
        <v>21</v>
      </c>
      <c r="N286" s="41" t="s">
        <v>21</v>
      </c>
      <c r="O286" s="41"/>
      <c r="P286" s="668"/>
      <c r="Q286" s="668"/>
    </row>
    <row r="287" spans="2:17" x14ac:dyDescent="0.25">
      <c r="B287" s="85" t="s">
        <v>603</v>
      </c>
      <c r="C287" s="85"/>
      <c r="D287" s="81" t="s">
        <v>602</v>
      </c>
      <c r="E287" s="81">
        <v>8126242</v>
      </c>
      <c r="F287" s="85" t="s">
        <v>453</v>
      </c>
      <c r="G287" s="81" t="s">
        <v>601</v>
      </c>
      <c r="H287" s="81">
        <v>2010</v>
      </c>
      <c r="I287" s="82"/>
      <c r="J287" s="86" t="s">
        <v>600</v>
      </c>
      <c r="K287" s="87" t="s">
        <v>599</v>
      </c>
      <c r="L287" s="84" t="s">
        <v>598</v>
      </c>
      <c r="M287" s="41" t="s">
        <v>21</v>
      </c>
      <c r="N287" s="41" t="s">
        <v>22</v>
      </c>
      <c r="O287" s="41" t="s">
        <v>581</v>
      </c>
      <c r="P287" s="668"/>
      <c r="Q287" s="668"/>
    </row>
    <row r="288" spans="2:17" x14ac:dyDescent="0.25">
      <c r="B288" s="41" t="s">
        <v>269</v>
      </c>
      <c r="C288" s="41"/>
      <c r="D288" s="41" t="s">
        <v>597</v>
      </c>
      <c r="E288" s="41">
        <v>1152188040</v>
      </c>
      <c r="F288" s="41" t="s">
        <v>596</v>
      </c>
      <c r="G288" s="41" t="s">
        <v>595</v>
      </c>
      <c r="H288" s="41">
        <v>2011</v>
      </c>
      <c r="I288" s="41" t="s">
        <v>467</v>
      </c>
      <c r="J288" s="41" t="s">
        <v>590</v>
      </c>
      <c r="K288" s="41" t="s">
        <v>393</v>
      </c>
      <c r="L288" s="41" t="s">
        <v>594</v>
      </c>
      <c r="M288" s="41" t="s">
        <v>21</v>
      </c>
      <c r="N288" s="41" t="s">
        <v>582</v>
      </c>
      <c r="O288" s="41" t="s">
        <v>581</v>
      </c>
      <c r="P288" s="41" t="s">
        <v>580</v>
      </c>
      <c r="Q288" s="41"/>
    </row>
    <row r="289" spans="2:17" x14ac:dyDescent="0.25">
      <c r="B289" s="41" t="s">
        <v>593</v>
      </c>
      <c r="C289" s="41"/>
      <c r="D289" s="41" t="s">
        <v>592</v>
      </c>
      <c r="E289" s="41">
        <v>43264023</v>
      </c>
      <c r="F289" s="41" t="s">
        <v>591</v>
      </c>
      <c r="G289" s="41" t="s">
        <v>126</v>
      </c>
      <c r="H289" s="41">
        <v>2005</v>
      </c>
      <c r="I289" s="41"/>
      <c r="J289" s="41" t="s">
        <v>590</v>
      </c>
      <c r="K289" s="41" t="s">
        <v>383</v>
      </c>
      <c r="L289" s="41" t="s">
        <v>589</v>
      </c>
      <c r="M289" s="41" t="s">
        <v>21</v>
      </c>
      <c r="N289" s="41" t="s">
        <v>582</v>
      </c>
      <c r="O289" s="41" t="s">
        <v>581</v>
      </c>
      <c r="P289" s="41" t="s">
        <v>580</v>
      </c>
      <c r="Q289" s="41"/>
    </row>
    <row r="290" spans="2:17" x14ac:dyDescent="0.25">
      <c r="B290" s="85" t="s">
        <v>583</v>
      </c>
      <c r="C290" s="85"/>
      <c r="D290" s="81" t="s">
        <v>588</v>
      </c>
      <c r="E290" s="81">
        <v>98667167</v>
      </c>
      <c r="F290" s="81" t="s">
        <v>587</v>
      </c>
      <c r="G290" s="81" t="s">
        <v>586</v>
      </c>
      <c r="H290" s="81"/>
      <c r="I290" s="82"/>
      <c r="J290" s="86" t="s">
        <v>585</v>
      </c>
      <c r="K290" s="87" t="s">
        <v>584</v>
      </c>
      <c r="L290" s="84" t="s">
        <v>583</v>
      </c>
      <c r="M290" s="41" t="s">
        <v>21</v>
      </c>
      <c r="N290" s="682" t="s">
        <v>582</v>
      </c>
      <c r="O290" s="41" t="s">
        <v>581</v>
      </c>
      <c r="P290" s="668" t="s">
        <v>580</v>
      </c>
      <c r="Q290" s="668"/>
    </row>
    <row r="291" spans="2:17" x14ac:dyDescent="0.25">
      <c r="B291" s="85"/>
      <c r="C291" s="85"/>
      <c r="D291" s="81"/>
      <c r="E291" s="81"/>
      <c r="F291" s="81"/>
      <c r="G291" s="81"/>
      <c r="H291" s="81"/>
      <c r="I291" s="82"/>
      <c r="J291" s="86"/>
      <c r="K291" s="87"/>
      <c r="L291" s="84"/>
      <c r="M291" s="41"/>
      <c r="N291" s="41"/>
      <c r="O291" s="41"/>
      <c r="P291" s="668"/>
      <c r="Q291" s="668"/>
    </row>
    <row r="292" spans="2:17" x14ac:dyDescent="0.25">
      <c r="B292" s="85"/>
      <c r="C292" s="85"/>
      <c r="D292" s="81"/>
      <c r="E292" s="81"/>
      <c r="F292" s="81"/>
      <c r="G292" s="81"/>
      <c r="H292" s="81"/>
      <c r="I292" s="82"/>
      <c r="J292" s="86"/>
      <c r="K292" s="87"/>
      <c r="L292" s="84"/>
      <c r="M292" s="41"/>
      <c r="N292" s="41"/>
      <c r="O292" s="41"/>
      <c r="P292" s="668"/>
      <c r="Q292" s="668"/>
    </row>
    <row r="295" spans="2:17" ht="15.75" thickBot="1" x14ac:dyDescent="0.3"/>
    <row r="296" spans="2:17" ht="30" x14ac:dyDescent="0.25">
      <c r="B296" s="42" t="s">
        <v>20</v>
      </c>
      <c r="C296" s="42" t="s">
        <v>173</v>
      </c>
      <c r="D296" s="78" t="s">
        <v>174</v>
      </c>
      <c r="E296" s="42" t="s">
        <v>30</v>
      </c>
      <c r="F296" s="91" t="s">
        <v>194</v>
      </c>
      <c r="G296" s="96"/>
    </row>
    <row r="297" spans="2:17" ht="108" x14ac:dyDescent="0.2">
      <c r="B297" s="1097" t="s">
        <v>195</v>
      </c>
      <c r="C297" s="97" t="s">
        <v>196</v>
      </c>
      <c r="D297" s="668">
        <v>25</v>
      </c>
      <c r="E297" s="668">
        <v>25</v>
      </c>
      <c r="F297" s="1098">
        <f>+E297+E298+E299</f>
        <v>35</v>
      </c>
      <c r="G297" s="98"/>
    </row>
    <row r="298" spans="2:17" ht="96" x14ac:dyDescent="0.2">
      <c r="B298" s="1097"/>
      <c r="C298" s="97" t="s">
        <v>197</v>
      </c>
      <c r="D298" s="675">
        <v>25</v>
      </c>
      <c r="E298" s="668">
        <v>0</v>
      </c>
      <c r="F298" s="1099"/>
      <c r="G298" s="98"/>
    </row>
    <row r="299" spans="2:17" ht="60" x14ac:dyDescent="0.2">
      <c r="B299" s="1097"/>
      <c r="C299" s="97" t="s">
        <v>198</v>
      </c>
      <c r="D299" s="668">
        <v>10</v>
      </c>
      <c r="E299" s="668">
        <v>10</v>
      </c>
      <c r="F299" s="1100"/>
      <c r="G299" s="98"/>
    </row>
    <row r="300" spans="2:17" x14ac:dyDescent="0.25">
      <c r="C300"/>
    </row>
    <row r="303" spans="2:17" x14ac:dyDescent="0.25">
      <c r="B303" s="39" t="s">
        <v>199</v>
      </c>
    </row>
    <row r="306" spans="2:5" x14ac:dyDescent="0.25">
      <c r="B306" s="40" t="s">
        <v>20</v>
      </c>
      <c r="C306" s="40" t="s">
        <v>29</v>
      </c>
      <c r="D306" s="42" t="s">
        <v>30</v>
      </c>
      <c r="E306" s="42" t="s">
        <v>31</v>
      </c>
    </row>
    <row r="307" spans="2:5" ht="28.5" x14ac:dyDescent="0.25">
      <c r="B307" s="43" t="s">
        <v>200</v>
      </c>
      <c r="C307" s="44">
        <v>40</v>
      </c>
      <c r="D307" s="668">
        <f>+E278</f>
        <v>30</v>
      </c>
      <c r="E307" s="1081">
        <f>+D307+D308</f>
        <v>65</v>
      </c>
    </row>
    <row r="308" spans="2:5" ht="42.75" x14ac:dyDescent="0.25">
      <c r="B308" s="43" t="s">
        <v>201</v>
      </c>
      <c r="C308" s="44">
        <v>60</v>
      </c>
      <c r="D308" s="668">
        <f>+F297</f>
        <v>35</v>
      </c>
      <c r="E308" s="1082"/>
    </row>
  </sheetData>
  <mergeCells count="94">
    <mergeCell ref="E307:E308"/>
    <mergeCell ref="B250:N250"/>
    <mergeCell ref="D253:E253"/>
    <mergeCell ref="D254:E254"/>
    <mergeCell ref="B257:P257"/>
    <mergeCell ref="B260:N260"/>
    <mergeCell ref="E278:E280"/>
    <mergeCell ref="B283:N283"/>
    <mergeCell ref="J285:L285"/>
    <mergeCell ref="P285:Q285"/>
    <mergeCell ref="B297:B299"/>
    <mergeCell ref="F297:F299"/>
    <mergeCell ref="P246:Q246"/>
    <mergeCell ref="O227:P227"/>
    <mergeCell ref="B233:N233"/>
    <mergeCell ref="J238:L238"/>
    <mergeCell ref="P238:Q238"/>
    <mergeCell ref="P239:Q239"/>
    <mergeCell ref="P240:Q240"/>
    <mergeCell ref="P241:Q241"/>
    <mergeCell ref="P242:Q242"/>
    <mergeCell ref="P243:Q243"/>
    <mergeCell ref="P244:Q244"/>
    <mergeCell ref="P245:Q245"/>
    <mergeCell ref="O226:P226"/>
    <mergeCell ref="B211:B212"/>
    <mergeCell ref="C211:C212"/>
    <mergeCell ref="D211:E211"/>
    <mergeCell ref="C215:N215"/>
    <mergeCell ref="B217:N217"/>
    <mergeCell ref="O220:P220"/>
    <mergeCell ref="O221:P221"/>
    <mergeCell ref="O222:P222"/>
    <mergeCell ref="O223:P223"/>
    <mergeCell ref="O224:P224"/>
    <mergeCell ref="O225:P225"/>
    <mergeCell ref="M197:N197"/>
    <mergeCell ref="E149:E150"/>
    <mergeCell ref="B154:P154"/>
    <mergeCell ref="B156:P156"/>
    <mergeCell ref="C158:N158"/>
    <mergeCell ref="C159:N159"/>
    <mergeCell ref="C160:N160"/>
    <mergeCell ref="C161:N161"/>
    <mergeCell ref="C162:E162"/>
    <mergeCell ref="B166:C173"/>
    <mergeCell ref="B174:C174"/>
    <mergeCell ref="E192:E193"/>
    <mergeCell ref="B139:B141"/>
    <mergeCell ref="F139:F141"/>
    <mergeCell ref="P92:Q92"/>
    <mergeCell ref="P93:Q93"/>
    <mergeCell ref="B96:N96"/>
    <mergeCell ref="D99:E99"/>
    <mergeCell ref="D100:E100"/>
    <mergeCell ref="B103:P103"/>
    <mergeCell ref="B106:N106"/>
    <mergeCell ref="E124:E126"/>
    <mergeCell ref="B129:N129"/>
    <mergeCell ref="J131:L131"/>
    <mergeCell ref="P131:Q131"/>
    <mergeCell ref="P91:Q91"/>
    <mergeCell ref="O71:P71"/>
    <mergeCell ref="O72:P72"/>
    <mergeCell ref="O73:P73"/>
    <mergeCell ref="O74:P74"/>
    <mergeCell ref="P86:Q86"/>
    <mergeCell ref="P87:Q87"/>
    <mergeCell ref="P88:Q88"/>
    <mergeCell ref="P89:Q89"/>
    <mergeCell ref="P90:Q90"/>
    <mergeCell ref="B80:N80"/>
    <mergeCell ref="J85:L85"/>
    <mergeCell ref="P85:Q85"/>
    <mergeCell ref="C62:N62"/>
    <mergeCell ref="B64:N64"/>
    <mergeCell ref="O67:P67"/>
    <mergeCell ref="O68:P68"/>
    <mergeCell ref="O69:P69"/>
    <mergeCell ref="O70:P70"/>
    <mergeCell ref="B58:B59"/>
    <mergeCell ref="C58:C59"/>
    <mergeCell ref="D58:E58"/>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6:A196">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49"/>
  <sheetViews>
    <sheetView topLeftCell="G112" zoomScale="90" zoomScaleNormal="90" workbookViewId="0">
      <selection activeCell="J114" sqref="J114"/>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500</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501</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21</v>
      </c>
      <c r="D10" s="1076"/>
      <c r="E10" s="1077"/>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21</v>
      </c>
      <c r="E15" s="18">
        <v>1310303230</v>
      </c>
      <c r="F15" s="19">
        <v>449</v>
      </c>
      <c r="G15" s="20"/>
      <c r="I15" s="21"/>
      <c r="J15" s="21"/>
      <c r="K15" s="21"/>
      <c r="L15" s="21"/>
      <c r="M15" s="21"/>
      <c r="N15" s="15"/>
    </row>
    <row r="16" spans="2:16" x14ac:dyDescent="0.25">
      <c r="B16" s="1078"/>
      <c r="C16" s="1078"/>
      <c r="D16" s="672"/>
      <c r="E16" s="18"/>
      <c r="F16" s="19"/>
      <c r="G16" s="20"/>
      <c r="I16" s="21"/>
      <c r="J16" s="21"/>
      <c r="K16" s="21"/>
      <c r="L16" s="21"/>
      <c r="M16" s="21"/>
      <c r="N16" s="15"/>
    </row>
    <row r="17" spans="1:14" x14ac:dyDescent="0.25">
      <c r="B17" s="1078"/>
      <c r="C17" s="1078"/>
      <c r="D17" s="672"/>
      <c r="E17" s="18"/>
      <c r="F17" s="19"/>
      <c r="G17" s="20"/>
      <c r="I17" s="21"/>
      <c r="J17" s="21"/>
      <c r="K17" s="21"/>
      <c r="L17" s="21"/>
      <c r="M17" s="21"/>
      <c r="N17" s="15"/>
    </row>
    <row r="18" spans="1:14" x14ac:dyDescent="0.25">
      <c r="B18" s="1078"/>
      <c r="C18" s="1078"/>
      <c r="D18" s="672"/>
      <c r="E18" s="22"/>
      <c r="F18" s="19"/>
      <c r="G18" s="20"/>
      <c r="H18" s="23"/>
      <c r="I18" s="21"/>
      <c r="J18" s="21"/>
      <c r="K18" s="21"/>
      <c r="L18" s="21"/>
      <c r="M18" s="21"/>
      <c r="N18" s="24"/>
    </row>
    <row r="19" spans="1:14" x14ac:dyDescent="0.25">
      <c r="B19" s="1078"/>
      <c r="C19" s="1078"/>
      <c r="D19" s="672"/>
      <c r="E19" s="22"/>
      <c r="F19" s="19"/>
      <c r="G19" s="20"/>
      <c r="H19" s="23"/>
      <c r="I19" s="25"/>
      <c r="J19" s="25"/>
      <c r="K19" s="25"/>
      <c r="L19" s="25"/>
      <c r="M19" s="25"/>
      <c r="N19" s="24"/>
    </row>
    <row r="20" spans="1:14" x14ac:dyDescent="0.25">
      <c r="B20" s="1078"/>
      <c r="C20" s="1078"/>
      <c r="D20" s="672"/>
      <c r="E20" s="22"/>
      <c r="F20" s="19"/>
      <c r="G20" s="20"/>
      <c r="H20" s="23"/>
      <c r="I20" s="14"/>
      <c r="J20" s="14"/>
      <c r="K20" s="14"/>
      <c r="L20" s="14"/>
      <c r="M20" s="14"/>
      <c r="N20" s="24"/>
    </row>
    <row r="21" spans="1:14" x14ac:dyDescent="0.25">
      <c r="B21" s="1078"/>
      <c r="C21" s="1078"/>
      <c r="D21" s="672"/>
      <c r="E21" s="22"/>
      <c r="F21" s="19"/>
      <c r="G21" s="20"/>
      <c r="H21" s="23"/>
      <c r="I21" s="14"/>
      <c r="J21" s="14"/>
      <c r="K21" s="14"/>
      <c r="L21" s="14"/>
      <c r="M21" s="14"/>
      <c r="N21" s="24"/>
    </row>
    <row r="22" spans="1:14" ht="15.75" thickBot="1" x14ac:dyDescent="0.3">
      <c r="B22" s="1079" t="s">
        <v>16</v>
      </c>
      <c r="C22" s="1080"/>
      <c r="D22" s="672"/>
      <c r="E22" s="26">
        <f>SUM(E15:E21)</f>
        <v>1310303230</v>
      </c>
      <c r="F22" s="19">
        <f>SUM(F15:F21)</f>
        <v>449</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359.2</v>
      </c>
      <c r="D24" s="32"/>
      <c r="E24" s="33">
        <f>E22</f>
        <v>1310303230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75" t="s">
        <v>24</v>
      </c>
      <c r="D30" s="682" t="s">
        <v>502</v>
      </c>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c r="D32" s="143" t="s">
        <v>503</v>
      </c>
      <c r="E32"/>
      <c r="F32"/>
      <c r="G32"/>
      <c r="H32"/>
      <c r="I32" s="14"/>
      <c r="J32" s="14"/>
      <c r="K32" s="14"/>
      <c r="L32" s="14"/>
      <c r="M32" s="14"/>
      <c r="N32" s="15"/>
    </row>
    <row r="33" spans="1:17" x14ac:dyDescent="0.25">
      <c r="A33" s="36"/>
      <c r="B33" s="41" t="s">
        <v>27</v>
      </c>
      <c r="C33" s="41" t="s">
        <v>24</v>
      </c>
      <c r="D33" s="41"/>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30</v>
      </c>
      <c r="E40" s="1081">
        <f>+D40+D41</f>
        <v>55</v>
      </c>
      <c r="F40"/>
      <c r="G40"/>
      <c r="H40"/>
      <c r="I40" s="14"/>
      <c r="J40" s="14"/>
      <c r="K40" s="14"/>
      <c r="L40" s="14"/>
      <c r="M40" s="14"/>
      <c r="N40" s="15"/>
    </row>
    <row r="41" spans="1:17" ht="42.75" x14ac:dyDescent="0.25">
      <c r="A41" s="36"/>
      <c r="B41" s="43" t="s">
        <v>33</v>
      </c>
      <c r="C41" s="44">
        <v>60</v>
      </c>
      <c r="D41" s="668">
        <v>25</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30" x14ac:dyDescent="0.25">
      <c r="A49" s="62">
        <v>1</v>
      </c>
      <c r="B49" s="49" t="s">
        <v>501</v>
      </c>
      <c r="C49" s="49" t="s">
        <v>501</v>
      </c>
      <c r="D49" s="49" t="s">
        <v>272</v>
      </c>
      <c r="E49" s="56" t="s">
        <v>504</v>
      </c>
      <c r="F49" s="52" t="s">
        <v>21</v>
      </c>
      <c r="G49" s="53"/>
      <c r="H49" s="54" t="s">
        <v>505</v>
      </c>
      <c r="I49" s="55" t="s">
        <v>506</v>
      </c>
      <c r="J49" s="55" t="s">
        <v>22</v>
      </c>
      <c r="K49" s="51">
        <v>21.1</v>
      </c>
      <c r="L49" s="51"/>
      <c r="M49" s="51">
        <v>100</v>
      </c>
      <c r="N49" s="56"/>
      <c r="O49" s="57">
        <v>433161500</v>
      </c>
      <c r="P49" s="57">
        <v>66</v>
      </c>
      <c r="Q49" s="58"/>
      <c r="R49" s="59"/>
      <c r="S49" s="59"/>
      <c r="T49" s="59"/>
      <c r="U49" s="59"/>
      <c r="V49" s="59"/>
      <c r="W49" s="59"/>
      <c r="X49" s="59"/>
      <c r="Y49" s="59"/>
      <c r="Z49" s="59"/>
    </row>
    <row r="50" spans="1:26" s="60" customFormat="1" ht="105" x14ac:dyDescent="0.25">
      <c r="A50" s="62"/>
      <c r="B50" s="49" t="s">
        <v>501</v>
      </c>
      <c r="C50" s="49" t="s">
        <v>501</v>
      </c>
      <c r="D50" s="60" t="s">
        <v>507</v>
      </c>
      <c r="E50" s="56" t="s">
        <v>508</v>
      </c>
      <c r="F50" s="52" t="s">
        <v>22</v>
      </c>
      <c r="G50" s="53"/>
      <c r="H50" s="54" t="s">
        <v>509</v>
      </c>
      <c r="I50" s="55" t="s">
        <v>510</v>
      </c>
      <c r="J50" s="55" t="s">
        <v>22</v>
      </c>
      <c r="K50" s="51"/>
      <c r="L50" s="51">
        <v>8</v>
      </c>
      <c r="M50" s="51">
        <v>127</v>
      </c>
      <c r="N50" s="56"/>
      <c r="O50" s="57">
        <v>18000000</v>
      </c>
      <c r="P50" s="57" t="s">
        <v>511</v>
      </c>
      <c r="Q50" s="61" t="s">
        <v>512</v>
      </c>
      <c r="R50" s="59"/>
      <c r="S50" s="59"/>
      <c r="T50" s="59"/>
      <c r="U50" s="59"/>
      <c r="V50" s="59"/>
      <c r="W50" s="59"/>
      <c r="X50" s="59"/>
      <c r="Y50" s="59"/>
      <c r="Z50" s="59"/>
    </row>
    <row r="51" spans="1:26" s="60" customFormat="1" ht="105" x14ac:dyDescent="0.25">
      <c r="A51" s="62"/>
      <c r="B51" s="49" t="s">
        <v>501</v>
      </c>
      <c r="C51" s="49" t="s">
        <v>501</v>
      </c>
      <c r="D51" s="49" t="s">
        <v>507</v>
      </c>
      <c r="E51" s="56" t="s">
        <v>513</v>
      </c>
      <c r="F51" s="52" t="s">
        <v>22</v>
      </c>
      <c r="G51" s="53"/>
      <c r="H51" s="54" t="s">
        <v>514</v>
      </c>
      <c r="I51" s="55" t="s">
        <v>515</v>
      </c>
      <c r="J51" s="55" t="s">
        <v>22</v>
      </c>
      <c r="K51" s="51"/>
      <c r="L51" s="51">
        <v>7</v>
      </c>
      <c r="M51" s="51">
        <v>171</v>
      </c>
      <c r="N51" s="56"/>
      <c r="O51" s="57">
        <v>357500000</v>
      </c>
      <c r="P51" s="57" t="s">
        <v>516</v>
      </c>
      <c r="Q51" s="61" t="s">
        <v>512</v>
      </c>
      <c r="R51" s="59"/>
      <c r="S51" s="59"/>
      <c r="T51" s="59"/>
      <c r="U51" s="59"/>
      <c r="V51" s="59"/>
      <c r="W51" s="59"/>
      <c r="X51" s="59"/>
      <c r="Y51" s="59"/>
      <c r="Z51" s="59"/>
    </row>
    <row r="52" spans="1:26" s="60" customFormat="1" ht="105" x14ac:dyDescent="0.25">
      <c r="A52" s="62"/>
      <c r="B52" s="49" t="s">
        <v>501</v>
      </c>
      <c r="C52" s="49" t="s">
        <v>501</v>
      </c>
      <c r="D52" s="49" t="s">
        <v>517</v>
      </c>
      <c r="E52" s="51">
        <v>4600041762</v>
      </c>
      <c r="F52" s="52" t="s">
        <v>22</v>
      </c>
      <c r="G52" s="53"/>
      <c r="H52" s="54" t="s">
        <v>518</v>
      </c>
      <c r="I52" s="55" t="s">
        <v>519</v>
      </c>
      <c r="J52" s="55" t="s">
        <v>22</v>
      </c>
      <c r="K52" s="51"/>
      <c r="L52" s="51">
        <v>8</v>
      </c>
      <c r="M52" s="51">
        <v>300</v>
      </c>
      <c r="N52" s="56"/>
      <c r="O52" s="57">
        <v>610627992</v>
      </c>
      <c r="P52" s="57">
        <v>79</v>
      </c>
      <c r="Q52" s="61" t="s">
        <v>512</v>
      </c>
      <c r="R52" s="59"/>
      <c r="S52" s="59"/>
      <c r="T52" s="59"/>
      <c r="U52" s="59"/>
      <c r="V52" s="59"/>
      <c r="W52" s="59"/>
      <c r="X52" s="59"/>
      <c r="Y52" s="59"/>
      <c r="Z52" s="59"/>
    </row>
    <row r="53" spans="1:26" s="60" customFormat="1" ht="30" x14ac:dyDescent="0.25">
      <c r="A53" s="62"/>
      <c r="B53" s="49" t="s">
        <v>501</v>
      </c>
      <c r="C53" s="49" t="s">
        <v>501</v>
      </c>
      <c r="D53" s="49" t="s">
        <v>272</v>
      </c>
      <c r="E53" s="56" t="s">
        <v>520</v>
      </c>
      <c r="F53" s="52" t="s">
        <v>21</v>
      </c>
      <c r="G53" s="52"/>
      <c r="H53" s="52" t="s">
        <v>521</v>
      </c>
      <c r="I53" s="55" t="s">
        <v>522</v>
      </c>
      <c r="J53" s="55" t="s">
        <v>22</v>
      </c>
      <c r="K53" s="51">
        <v>3</v>
      </c>
      <c r="L53" s="51"/>
      <c r="M53" s="56">
        <v>100</v>
      </c>
      <c r="N53" s="56"/>
      <c r="O53" s="57">
        <v>73620000</v>
      </c>
      <c r="P53" s="57"/>
      <c r="Q53" s="58" t="s">
        <v>230</v>
      </c>
      <c r="R53" s="59"/>
      <c r="S53" s="59"/>
      <c r="T53" s="59"/>
      <c r="U53" s="59"/>
      <c r="V53" s="59"/>
      <c r="W53" s="59"/>
      <c r="X53" s="59"/>
      <c r="Y53" s="59"/>
      <c r="Z53" s="59"/>
    </row>
    <row r="54" spans="1:26" s="60" customFormat="1" x14ac:dyDescent="0.25">
      <c r="A54" s="62">
        <f t="shared" ref="A54" si="0">+A53+1</f>
        <v>1</v>
      </c>
      <c r="B54" s="49"/>
      <c r="C54" s="144"/>
      <c r="D54" s="144"/>
      <c r="E54" s="56"/>
      <c r="F54" s="52"/>
      <c r="G54" s="52"/>
      <c r="H54" s="52"/>
      <c r="I54" s="55"/>
      <c r="J54" s="55"/>
      <c r="K54" s="56"/>
      <c r="L54" s="55"/>
      <c r="M54" s="51"/>
      <c r="N54" s="56"/>
      <c r="O54" s="57"/>
      <c r="P54" s="57"/>
      <c r="Q54" s="58"/>
      <c r="R54" s="59"/>
      <c r="S54" s="59"/>
      <c r="T54" s="59"/>
      <c r="U54" s="59"/>
      <c r="V54" s="59"/>
      <c r="W54" s="59"/>
      <c r="X54" s="59"/>
      <c r="Y54" s="59"/>
      <c r="Z54" s="59"/>
    </row>
    <row r="55" spans="1:26" s="60" customFormat="1" x14ac:dyDescent="0.25">
      <c r="A55" s="62"/>
      <c r="B55" s="49"/>
      <c r="C55" s="50"/>
      <c r="D55" s="49"/>
      <c r="E55" s="56"/>
      <c r="F55" s="52"/>
      <c r="G55" s="52"/>
      <c r="H55" s="52"/>
      <c r="I55" s="55"/>
      <c r="J55" s="55"/>
      <c r="K55" s="55"/>
      <c r="L55" s="51"/>
      <c r="M55" s="56"/>
      <c r="N55" s="56"/>
      <c r="O55" s="57"/>
      <c r="P55" s="57"/>
      <c r="Q55" s="58"/>
      <c r="R55" s="59"/>
      <c r="S55" s="59"/>
      <c r="T55" s="59"/>
      <c r="U55" s="59"/>
      <c r="V55" s="59"/>
      <c r="W55" s="59"/>
      <c r="X55" s="59"/>
      <c r="Y55" s="59"/>
      <c r="Z55" s="59"/>
    </row>
    <row r="56" spans="1:26" s="60" customFormat="1" x14ac:dyDescent="0.25">
      <c r="A56" s="62"/>
      <c r="B56" s="49"/>
      <c r="C56" s="50"/>
      <c r="D56" s="49"/>
      <c r="E56" s="56"/>
      <c r="F56" s="52"/>
      <c r="G56" s="52"/>
      <c r="H56" s="52"/>
      <c r="I56" s="55"/>
      <c r="J56" s="55"/>
      <c r="K56" s="55"/>
      <c r="L56" s="55"/>
      <c r="M56" s="56"/>
      <c r="N56" s="56"/>
      <c r="O56" s="57"/>
      <c r="P56" s="57"/>
      <c r="Q56" s="58"/>
      <c r="R56" s="59"/>
      <c r="S56" s="59"/>
      <c r="T56" s="59"/>
      <c r="U56" s="59"/>
      <c r="V56" s="59"/>
      <c r="W56" s="59"/>
      <c r="X56" s="59"/>
      <c r="Y56" s="59"/>
      <c r="Z56" s="59"/>
    </row>
    <row r="57" spans="1:26" s="60" customFormat="1" x14ac:dyDescent="0.25">
      <c r="A57" s="62"/>
      <c r="B57" s="63" t="s">
        <v>31</v>
      </c>
      <c r="C57" s="50"/>
      <c r="D57" s="49"/>
      <c r="E57" s="56"/>
      <c r="F57" s="52"/>
      <c r="G57" s="52"/>
      <c r="H57" s="52"/>
      <c r="I57" s="55"/>
      <c r="J57" s="55"/>
      <c r="K57" s="67">
        <f>SUM(K49:K56)</f>
        <v>24.1</v>
      </c>
      <c r="L57" s="67">
        <f>SUM(L49:L56)</f>
        <v>23</v>
      </c>
      <c r="M57" s="66">
        <f>SUM(M49:M56)</f>
        <v>798</v>
      </c>
      <c r="N57" s="67">
        <f>SUM(N49:N56)</f>
        <v>0</v>
      </c>
      <c r="O57" s="57"/>
      <c r="P57" s="57"/>
      <c r="Q57" s="68"/>
    </row>
    <row r="58" spans="1:26" s="69" customFormat="1" x14ac:dyDescent="0.25">
      <c r="E58" s="145"/>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24.1</v>
      </c>
      <c r="D61" s="75" t="s">
        <v>523</v>
      </c>
      <c r="E61" s="75"/>
      <c r="F61" s="76"/>
      <c r="G61" s="76"/>
      <c r="H61" s="76"/>
      <c r="I61" s="76"/>
      <c r="J61" s="76"/>
      <c r="K61" s="76"/>
      <c r="L61" s="76"/>
      <c r="M61" s="76"/>
    </row>
    <row r="62" spans="1:26" s="69" customFormat="1" ht="30" customHeight="1" x14ac:dyDescent="0.25">
      <c r="B62" s="72" t="s">
        <v>82</v>
      </c>
      <c r="C62" s="73">
        <f>+M57</f>
        <v>798</v>
      </c>
      <c r="D62" s="75"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53" ht="27" thickBot="1" x14ac:dyDescent="0.3">
      <c r="B65" s="1088" t="s">
        <v>83</v>
      </c>
      <c r="C65" s="1088"/>
      <c r="D65" s="1088"/>
      <c r="E65" s="1088"/>
      <c r="F65" s="1088"/>
      <c r="G65" s="1088"/>
      <c r="H65" s="1088"/>
      <c r="I65" s="1088"/>
      <c r="J65" s="1088"/>
      <c r="K65" s="1088"/>
      <c r="L65" s="1088"/>
      <c r="M65" s="1088"/>
      <c r="N65" s="1088"/>
    </row>
    <row r="68" spans="2:53"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53" s="150" customFormat="1" x14ac:dyDescent="0.25">
      <c r="B69" s="146" t="s">
        <v>242</v>
      </c>
      <c r="C69" s="146" t="s">
        <v>524</v>
      </c>
      <c r="D69" s="147" t="s">
        <v>525</v>
      </c>
      <c r="E69" s="147">
        <v>119</v>
      </c>
      <c r="F69" s="148"/>
      <c r="G69" s="148" t="s">
        <v>526</v>
      </c>
      <c r="H69" s="148"/>
      <c r="I69" s="146"/>
      <c r="J69" s="146" t="s">
        <v>21</v>
      </c>
      <c r="K69" s="149" t="s">
        <v>21</v>
      </c>
      <c r="L69" s="149" t="s">
        <v>21</v>
      </c>
      <c r="M69" s="149" t="s">
        <v>21</v>
      </c>
      <c r="N69" s="149" t="s">
        <v>21</v>
      </c>
      <c r="O69" s="1301" t="s">
        <v>527</v>
      </c>
      <c r="P69" s="1302"/>
      <c r="Q69" s="149" t="s">
        <v>22</v>
      </c>
    </row>
    <row r="70" spans="2:53" s="151" customFormat="1" x14ac:dyDescent="0.25">
      <c r="B70" s="146" t="s">
        <v>242</v>
      </c>
      <c r="C70" s="146" t="s">
        <v>524</v>
      </c>
      <c r="D70" s="147" t="s">
        <v>528</v>
      </c>
      <c r="E70" s="147">
        <v>100</v>
      </c>
      <c r="F70" s="148"/>
      <c r="G70" s="148" t="s">
        <v>526</v>
      </c>
      <c r="H70" s="148"/>
      <c r="I70" s="146"/>
      <c r="J70" s="146" t="s">
        <v>21</v>
      </c>
      <c r="K70" s="149" t="s">
        <v>21</v>
      </c>
      <c r="L70" s="149" t="s">
        <v>21</v>
      </c>
      <c r="M70" s="149" t="s">
        <v>21</v>
      </c>
      <c r="N70" s="149" t="s">
        <v>21</v>
      </c>
      <c r="O70" s="1301" t="s">
        <v>230</v>
      </c>
      <c r="P70" s="1302"/>
      <c r="Q70" s="149" t="s">
        <v>21</v>
      </c>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row>
    <row r="71" spans="2:53" s="150" customFormat="1" x14ac:dyDescent="0.25">
      <c r="B71" s="146" t="s">
        <v>242</v>
      </c>
      <c r="C71" s="146" t="s">
        <v>524</v>
      </c>
      <c r="D71" s="147" t="s">
        <v>529</v>
      </c>
      <c r="E71" s="147">
        <v>200</v>
      </c>
      <c r="F71" s="148"/>
      <c r="G71" s="148" t="s">
        <v>526</v>
      </c>
      <c r="H71" s="148"/>
      <c r="I71" s="146"/>
      <c r="J71" s="146" t="s">
        <v>21</v>
      </c>
      <c r="K71" s="149" t="s">
        <v>21</v>
      </c>
      <c r="L71" s="149" t="s">
        <v>21</v>
      </c>
      <c r="M71" s="149" t="s">
        <v>21</v>
      </c>
      <c r="N71" s="149" t="s">
        <v>21</v>
      </c>
      <c r="O71" s="1301" t="s">
        <v>530</v>
      </c>
      <c r="P71" s="1302"/>
      <c r="Q71" s="149" t="s">
        <v>22</v>
      </c>
    </row>
    <row r="72" spans="2:53" s="150" customFormat="1" x14ac:dyDescent="0.25">
      <c r="B72" s="146" t="s">
        <v>242</v>
      </c>
      <c r="C72" s="146" t="s">
        <v>524</v>
      </c>
      <c r="D72" s="147" t="s">
        <v>531</v>
      </c>
      <c r="E72" s="147">
        <v>30</v>
      </c>
      <c r="F72" s="148"/>
      <c r="G72" s="148" t="s">
        <v>526</v>
      </c>
      <c r="H72" s="148"/>
      <c r="I72" s="146"/>
      <c r="J72" s="146" t="s">
        <v>21</v>
      </c>
      <c r="K72" s="149" t="s">
        <v>21</v>
      </c>
      <c r="L72" s="149" t="s">
        <v>21</v>
      </c>
      <c r="M72" s="149" t="s">
        <v>21</v>
      </c>
      <c r="N72" s="149" t="s">
        <v>21</v>
      </c>
      <c r="O72" s="1301" t="s">
        <v>530</v>
      </c>
      <c r="P72" s="1302"/>
      <c r="Q72" s="149" t="s">
        <v>22</v>
      </c>
    </row>
    <row r="73" spans="2:53" x14ac:dyDescent="0.25">
      <c r="B73" s="81"/>
      <c r="C73" s="81"/>
      <c r="D73" s="82"/>
      <c r="E73" s="82"/>
      <c r="F73" s="83"/>
      <c r="G73" s="83"/>
      <c r="H73" s="83"/>
      <c r="I73" s="84"/>
      <c r="J73" s="84"/>
      <c r="K73" s="41"/>
      <c r="L73" s="41"/>
      <c r="M73" s="41"/>
      <c r="N73" s="41"/>
      <c r="O73" s="1303"/>
      <c r="P73" s="1304"/>
      <c r="Q73" s="41"/>
    </row>
    <row r="74" spans="2:53" x14ac:dyDescent="0.25">
      <c r="B74" s="81"/>
      <c r="C74" s="81"/>
      <c r="D74" s="82"/>
      <c r="E74" s="82"/>
      <c r="F74" s="83"/>
      <c r="G74" s="83"/>
      <c r="H74" s="83"/>
      <c r="I74" s="84"/>
      <c r="J74" s="84"/>
      <c r="K74" s="41"/>
      <c r="L74" s="41"/>
      <c r="M74" s="41"/>
      <c r="N74" s="41"/>
      <c r="O74" s="1303"/>
      <c r="P74" s="1304"/>
      <c r="Q74" s="41"/>
    </row>
    <row r="75" spans="2:53" x14ac:dyDescent="0.25">
      <c r="B75" s="41"/>
      <c r="C75" s="41"/>
      <c r="D75" s="41"/>
      <c r="E75" s="41"/>
      <c r="F75" s="41"/>
      <c r="G75" s="41"/>
      <c r="H75" s="41"/>
      <c r="I75" s="41"/>
      <c r="J75" s="41"/>
      <c r="K75" s="41"/>
      <c r="L75" s="41"/>
      <c r="M75" s="41"/>
      <c r="N75" s="41"/>
      <c r="O75" s="1303"/>
      <c r="P75" s="1304"/>
      <c r="Q75" s="41"/>
    </row>
    <row r="76" spans="2:53" x14ac:dyDescent="0.25">
      <c r="B76" s="2" t="s">
        <v>107</v>
      </c>
    </row>
    <row r="77" spans="2:53" x14ac:dyDescent="0.25">
      <c r="B77" s="2" t="s">
        <v>108</v>
      </c>
    </row>
    <row r="78" spans="2:53" x14ac:dyDescent="0.25">
      <c r="B78" s="2" t="s">
        <v>109</v>
      </c>
    </row>
    <row r="80" spans="2:53"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
      <c r="B87" s="116" t="s">
        <v>123</v>
      </c>
      <c r="C87" s="116"/>
      <c r="D87" s="115" t="s">
        <v>532</v>
      </c>
      <c r="E87" s="115">
        <v>1038404039</v>
      </c>
      <c r="F87" s="115" t="s">
        <v>273</v>
      </c>
      <c r="G87" s="115" t="s">
        <v>533</v>
      </c>
      <c r="H87" s="115">
        <v>2012</v>
      </c>
      <c r="I87" s="99">
        <v>133357</v>
      </c>
      <c r="J87" s="117" t="s">
        <v>534</v>
      </c>
      <c r="K87" s="114" t="s">
        <v>535</v>
      </c>
      <c r="L87" s="113" t="s">
        <v>273</v>
      </c>
      <c r="M87" s="112" t="s">
        <v>21</v>
      </c>
      <c r="N87" s="112" t="s">
        <v>79</v>
      </c>
      <c r="O87" s="112" t="s">
        <v>79</v>
      </c>
      <c r="P87" s="1119"/>
      <c r="Q87" s="1119"/>
    </row>
    <row r="88" spans="2:17" ht="60.75" customHeight="1" x14ac:dyDescent="0.2">
      <c r="B88" s="116" t="s">
        <v>123</v>
      </c>
      <c r="C88" s="116"/>
      <c r="D88" s="115" t="s">
        <v>536</v>
      </c>
      <c r="E88" s="115">
        <v>21481777</v>
      </c>
      <c r="F88" s="115" t="s">
        <v>537</v>
      </c>
      <c r="G88" s="115" t="s">
        <v>126</v>
      </c>
      <c r="H88" s="115">
        <v>2001</v>
      </c>
      <c r="I88" s="99"/>
      <c r="J88" s="117" t="s">
        <v>538</v>
      </c>
      <c r="K88" s="114" t="s">
        <v>535</v>
      </c>
      <c r="L88" s="113" t="s">
        <v>233</v>
      </c>
      <c r="M88" s="112" t="s">
        <v>21</v>
      </c>
      <c r="N88" s="112" t="s">
        <v>79</v>
      </c>
      <c r="O88" s="112" t="s">
        <v>79</v>
      </c>
      <c r="P88" s="688"/>
      <c r="Q88" s="688"/>
    </row>
    <row r="89" spans="2:17" ht="60.75" customHeight="1" x14ac:dyDescent="0.2">
      <c r="B89" s="116" t="s">
        <v>229</v>
      </c>
      <c r="C89" s="116"/>
      <c r="D89" s="115" t="s">
        <v>539</v>
      </c>
      <c r="E89" s="115">
        <v>1036938327</v>
      </c>
      <c r="F89" s="115" t="s">
        <v>273</v>
      </c>
      <c r="G89" s="115" t="s">
        <v>126</v>
      </c>
      <c r="H89" s="115">
        <v>2013</v>
      </c>
      <c r="I89" s="115">
        <v>1036938327</v>
      </c>
      <c r="J89" s="117"/>
      <c r="K89" s="114" t="s">
        <v>540</v>
      </c>
      <c r="L89" s="113" t="s">
        <v>273</v>
      </c>
      <c r="M89" s="112" t="s">
        <v>21</v>
      </c>
      <c r="N89" s="112" t="s">
        <v>79</v>
      </c>
      <c r="O89" s="112" t="s">
        <v>79</v>
      </c>
      <c r="P89" s="688"/>
      <c r="Q89" s="688"/>
    </row>
    <row r="90" spans="2:17" ht="60.75" customHeight="1" x14ac:dyDescent="0.2">
      <c r="B90" s="116" t="s">
        <v>229</v>
      </c>
      <c r="C90" s="116"/>
      <c r="D90" s="115" t="s">
        <v>541</v>
      </c>
      <c r="E90" s="115">
        <v>32208680</v>
      </c>
      <c r="F90" s="115" t="s">
        <v>273</v>
      </c>
      <c r="G90" s="115" t="s">
        <v>542</v>
      </c>
      <c r="H90" s="115">
        <v>2006</v>
      </c>
      <c r="I90" s="99"/>
      <c r="J90" s="114"/>
      <c r="K90" s="114" t="s">
        <v>543</v>
      </c>
      <c r="L90" s="113" t="s">
        <v>273</v>
      </c>
      <c r="M90" s="112" t="s">
        <v>21</v>
      </c>
      <c r="N90" s="112" t="s">
        <v>79</v>
      </c>
      <c r="O90" s="112" t="s">
        <v>79</v>
      </c>
      <c r="P90" s="688"/>
      <c r="Q90" s="688"/>
    </row>
    <row r="91" spans="2:17" ht="60.75" customHeight="1" x14ac:dyDescent="0.25"/>
    <row r="92" spans="2:17" ht="60.75" customHeight="1" x14ac:dyDescent="0.25"/>
    <row r="93" spans="2:17" ht="15.75" thickBot="1" x14ac:dyDescent="0.3"/>
    <row r="94" spans="2:17" ht="27" thickBot="1" x14ac:dyDescent="0.3">
      <c r="B94" s="1091" t="s">
        <v>145</v>
      </c>
      <c r="C94" s="1092"/>
      <c r="D94" s="1092"/>
      <c r="E94" s="1092"/>
      <c r="F94" s="1092"/>
      <c r="G94" s="1092"/>
      <c r="H94" s="1092"/>
      <c r="I94" s="1092"/>
      <c r="J94" s="1092"/>
      <c r="K94" s="1092"/>
      <c r="L94" s="1092"/>
      <c r="M94" s="1092"/>
      <c r="N94" s="1093"/>
    </row>
    <row r="97" spans="1:26" ht="46.15" customHeight="1" x14ac:dyDescent="0.25">
      <c r="B97" s="79" t="s">
        <v>20</v>
      </c>
      <c r="C97" s="79" t="s">
        <v>146</v>
      </c>
      <c r="D97" s="1084" t="s">
        <v>97</v>
      </c>
      <c r="E97" s="1086"/>
    </row>
    <row r="98" spans="1:26" ht="46.9" customHeight="1" x14ac:dyDescent="0.25">
      <c r="B98" s="682" t="s">
        <v>147</v>
      </c>
      <c r="C98" s="41" t="s">
        <v>21</v>
      </c>
      <c r="D98" s="997"/>
      <c r="E98" s="997"/>
    </row>
    <row r="101" spans="1:26" ht="26.25" x14ac:dyDescent="0.25">
      <c r="B101" s="1072" t="s">
        <v>148</v>
      </c>
      <c r="C101" s="1073"/>
      <c r="D101" s="1073"/>
      <c r="E101" s="1073"/>
      <c r="F101" s="1073"/>
      <c r="G101" s="1073"/>
      <c r="H101" s="1073"/>
      <c r="I101" s="1073"/>
      <c r="J101" s="1073"/>
      <c r="K101" s="1073"/>
      <c r="L101" s="1073"/>
      <c r="M101" s="1073"/>
      <c r="N101" s="1073"/>
      <c r="O101" s="1073"/>
      <c r="P101" s="1073"/>
    </row>
    <row r="103" spans="1:26" ht="15.75" thickBot="1" x14ac:dyDescent="0.3"/>
    <row r="104" spans="1:26" ht="27" thickBot="1" x14ac:dyDescent="0.3">
      <c r="B104" s="1091" t="s">
        <v>149</v>
      </c>
      <c r="C104" s="1092"/>
      <c r="D104" s="1092"/>
      <c r="E104" s="1092"/>
      <c r="F104" s="1092"/>
      <c r="G104" s="1092"/>
      <c r="H104" s="1092"/>
      <c r="I104" s="1092"/>
      <c r="J104" s="1092"/>
      <c r="K104" s="1092"/>
      <c r="L104" s="1092"/>
      <c r="M104" s="1092"/>
      <c r="N104" s="1093"/>
    </row>
    <row r="106" spans="1:26" ht="15.75" thickBot="1" x14ac:dyDescent="0.3">
      <c r="M106" s="45"/>
      <c r="N106" s="45"/>
    </row>
    <row r="107" spans="1:26" s="14" customFormat="1" ht="109.5" customHeight="1" x14ac:dyDescent="0.25">
      <c r="B107" s="46" t="s">
        <v>36</v>
      </c>
      <c r="C107" s="46" t="s">
        <v>37</v>
      </c>
      <c r="D107" s="46" t="s">
        <v>38</v>
      </c>
      <c r="E107" s="46" t="s">
        <v>39</v>
      </c>
      <c r="F107" s="46" t="s">
        <v>40</v>
      </c>
      <c r="G107" s="46" t="s">
        <v>41</v>
      </c>
      <c r="H107" s="46" t="s">
        <v>42</v>
      </c>
      <c r="I107" s="46" t="s">
        <v>43</v>
      </c>
      <c r="J107" s="46" t="s">
        <v>44</v>
      </c>
      <c r="K107" s="46" t="s">
        <v>45</v>
      </c>
      <c r="L107" s="46" t="s">
        <v>46</v>
      </c>
      <c r="M107" s="47" t="s">
        <v>47</v>
      </c>
      <c r="N107" s="46" t="s">
        <v>48</v>
      </c>
      <c r="O107" s="46" t="s">
        <v>49</v>
      </c>
      <c r="P107" s="48" t="s">
        <v>50</v>
      </c>
      <c r="Q107" s="48" t="s">
        <v>51</v>
      </c>
    </row>
    <row r="108" spans="1:26" s="60" customFormat="1" ht="90" x14ac:dyDescent="0.25">
      <c r="A108" s="62">
        <v>1</v>
      </c>
      <c r="B108" s="49" t="s">
        <v>501</v>
      </c>
      <c r="C108" s="144" t="s">
        <v>501</v>
      </c>
      <c r="D108" s="144" t="s">
        <v>544</v>
      </c>
      <c r="E108" s="56" t="s">
        <v>545</v>
      </c>
      <c r="F108" s="52" t="s">
        <v>22</v>
      </c>
      <c r="G108" s="53" t="s">
        <v>54</v>
      </c>
      <c r="H108" s="54" t="s">
        <v>546</v>
      </c>
      <c r="I108" s="55" t="s">
        <v>547</v>
      </c>
      <c r="J108" s="55" t="s">
        <v>22</v>
      </c>
      <c r="K108" s="56">
        <v>0</v>
      </c>
      <c r="L108" s="51">
        <v>7</v>
      </c>
      <c r="M108" s="51">
        <v>75</v>
      </c>
      <c r="N108" s="56" t="s">
        <v>54</v>
      </c>
      <c r="O108" s="57">
        <v>28835600</v>
      </c>
      <c r="P108" s="57">
        <v>98</v>
      </c>
      <c r="Q108" s="58" t="s">
        <v>548</v>
      </c>
      <c r="R108" s="59"/>
      <c r="S108" s="59"/>
      <c r="T108" s="59"/>
      <c r="U108" s="59"/>
      <c r="V108" s="59"/>
      <c r="W108" s="59"/>
      <c r="X108" s="59"/>
      <c r="Y108" s="59"/>
      <c r="Z108" s="59"/>
    </row>
    <row r="109" spans="1:26" s="60" customFormat="1" ht="90" x14ac:dyDescent="0.25">
      <c r="A109" s="62">
        <f>+A108+1</f>
        <v>2</v>
      </c>
      <c r="B109" s="49" t="s">
        <v>501</v>
      </c>
      <c r="C109" s="144" t="s">
        <v>501</v>
      </c>
      <c r="D109" s="144" t="s">
        <v>544</v>
      </c>
      <c r="E109" s="56" t="s">
        <v>549</v>
      </c>
      <c r="F109" s="52" t="s">
        <v>22</v>
      </c>
      <c r="G109" s="53" t="s">
        <v>54</v>
      </c>
      <c r="H109" s="52" t="s">
        <v>546</v>
      </c>
      <c r="I109" s="55" t="s">
        <v>550</v>
      </c>
      <c r="J109" s="55" t="s">
        <v>22</v>
      </c>
      <c r="K109" s="56">
        <v>0</v>
      </c>
      <c r="L109" s="51">
        <v>3</v>
      </c>
      <c r="M109" s="51">
        <v>75</v>
      </c>
      <c r="N109" s="56" t="s">
        <v>54</v>
      </c>
      <c r="O109" s="57">
        <v>50628200</v>
      </c>
      <c r="P109" s="57"/>
      <c r="Q109" s="58" t="s">
        <v>548</v>
      </c>
      <c r="R109" s="59"/>
      <c r="S109" s="59"/>
      <c r="T109" s="59"/>
      <c r="U109" s="59"/>
      <c r="V109" s="59"/>
      <c r="W109" s="59"/>
      <c r="X109" s="59"/>
      <c r="Y109" s="59"/>
      <c r="Z109" s="59"/>
    </row>
    <row r="110" spans="1:26" s="60" customFormat="1" ht="90" x14ac:dyDescent="0.25">
      <c r="A110" s="62">
        <f t="shared" ref="A110:A114" si="1">+A109+1</f>
        <v>3</v>
      </c>
      <c r="B110" s="49" t="s">
        <v>501</v>
      </c>
      <c r="C110" s="144" t="s">
        <v>501</v>
      </c>
      <c r="D110" s="144" t="s">
        <v>544</v>
      </c>
      <c r="E110" s="56" t="s">
        <v>551</v>
      </c>
      <c r="F110" s="52" t="s">
        <v>22</v>
      </c>
      <c r="G110" s="53" t="s">
        <v>54</v>
      </c>
      <c r="H110" s="52" t="s">
        <v>552</v>
      </c>
      <c r="I110" s="55" t="s">
        <v>553</v>
      </c>
      <c r="J110" s="55" t="s">
        <v>22</v>
      </c>
      <c r="K110" s="56">
        <v>0</v>
      </c>
      <c r="L110" s="51">
        <v>2</v>
      </c>
      <c r="M110" s="51">
        <v>58</v>
      </c>
      <c r="N110" s="56" t="s">
        <v>54</v>
      </c>
      <c r="O110" s="57">
        <v>110000000</v>
      </c>
      <c r="P110" s="57" t="s">
        <v>554</v>
      </c>
      <c r="Q110" s="58" t="s">
        <v>548</v>
      </c>
      <c r="R110" s="59"/>
      <c r="S110" s="59"/>
      <c r="T110" s="59"/>
      <c r="U110" s="59"/>
      <c r="V110" s="59"/>
      <c r="W110" s="59"/>
      <c r="X110" s="59"/>
      <c r="Y110" s="59"/>
      <c r="Z110" s="59"/>
    </row>
    <row r="111" spans="1:26" s="60" customFormat="1" ht="90" x14ac:dyDescent="0.25">
      <c r="A111" s="62">
        <f t="shared" si="1"/>
        <v>4</v>
      </c>
      <c r="B111" s="49" t="s">
        <v>501</v>
      </c>
      <c r="C111" s="144" t="s">
        <v>501</v>
      </c>
      <c r="D111" s="144" t="s">
        <v>544</v>
      </c>
      <c r="E111" s="56" t="s">
        <v>555</v>
      </c>
      <c r="F111" s="52" t="s">
        <v>22</v>
      </c>
      <c r="G111" s="53" t="s">
        <v>54</v>
      </c>
      <c r="H111" s="52" t="s">
        <v>556</v>
      </c>
      <c r="I111" s="55" t="s">
        <v>557</v>
      </c>
      <c r="J111" s="55" t="s">
        <v>22</v>
      </c>
      <c r="K111" s="56">
        <v>0</v>
      </c>
      <c r="L111" s="51">
        <v>3</v>
      </c>
      <c r="M111" s="51">
        <v>175</v>
      </c>
      <c r="N111" s="56" t="s">
        <v>54</v>
      </c>
      <c r="O111" s="57">
        <v>68024000</v>
      </c>
      <c r="P111" s="57">
        <v>102</v>
      </c>
      <c r="Q111" s="58" t="s">
        <v>548</v>
      </c>
      <c r="R111" s="59"/>
      <c r="S111" s="59"/>
      <c r="T111" s="59"/>
      <c r="U111" s="59"/>
      <c r="V111" s="59"/>
      <c r="W111" s="59"/>
      <c r="X111" s="59"/>
      <c r="Y111" s="59"/>
      <c r="Z111" s="59"/>
    </row>
    <row r="112" spans="1:26" s="60" customFormat="1" ht="90" x14ac:dyDescent="0.25">
      <c r="A112" s="62" t="e">
        <f>+#REF!+1</f>
        <v>#REF!</v>
      </c>
      <c r="B112" s="49" t="s">
        <v>501</v>
      </c>
      <c r="C112" s="144" t="s">
        <v>501</v>
      </c>
      <c r="D112" s="144" t="s">
        <v>558</v>
      </c>
      <c r="E112" s="51">
        <v>4600034525</v>
      </c>
      <c r="F112" s="52" t="s">
        <v>22</v>
      </c>
      <c r="G112" s="53" t="s">
        <v>54</v>
      </c>
      <c r="H112" s="52" t="s">
        <v>559</v>
      </c>
      <c r="I112" s="55" t="s">
        <v>246</v>
      </c>
      <c r="J112" s="55" t="s">
        <v>22</v>
      </c>
      <c r="K112" s="56">
        <v>6</v>
      </c>
      <c r="L112" s="51">
        <v>0</v>
      </c>
      <c r="M112" s="51">
        <v>300</v>
      </c>
      <c r="N112" s="56" t="s">
        <v>54</v>
      </c>
      <c r="O112" s="57">
        <v>299987985</v>
      </c>
      <c r="P112" s="57"/>
      <c r="Q112" s="58" t="s">
        <v>548</v>
      </c>
      <c r="R112" s="59"/>
      <c r="S112" s="59"/>
      <c r="T112" s="59"/>
      <c r="U112" s="59"/>
      <c r="V112" s="59"/>
      <c r="W112" s="59"/>
      <c r="X112" s="59"/>
      <c r="Y112" s="59"/>
      <c r="Z112" s="59"/>
    </row>
    <row r="113" spans="1:26" s="60" customFormat="1" ht="90" x14ac:dyDescent="0.25">
      <c r="A113" s="62" t="e">
        <f t="shared" si="1"/>
        <v>#REF!</v>
      </c>
      <c r="B113" s="49" t="s">
        <v>501</v>
      </c>
      <c r="C113" s="144" t="s">
        <v>501</v>
      </c>
      <c r="D113" s="144" t="s">
        <v>558</v>
      </c>
      <c r="E113" s="51">
        <v>460047757</v>
      </c>
      <c r="F113" s="52" t="s">
        <v>22</v>
      </c>
      <c r="G113" s="53" t="s">
        <v>54</v>
      </c>
      <c r="H113" s="52" t="s">
        <v>560</v>
      </c>
      <c r="I113" s="55" t="s">
        <v>561</v>
      </c>
      <c r="J113" s="55" t="s">
        <v>22</v>
      </c>
      <c r="K113" s="56">
        <v>0</v>
      </c>
      <c r="L113" s="51">
        <v>8</v>
      </c>
      <c r="M113" s="51">
        <v>642</v>
      </c>
      <c r="N113" s="56" t="s">
        <v>54</v>
      </c>
      <c r="O113" s="57">
        <v>836876442</v>
      </c>
      <c r="P113" s="57"/>
      <c r="Q113" s="58" t="s">
        <v>548</v>
      </c>
      <c r="R113" s="59"/>
      <c r="S113" s="59"/>
      <c r="T113" s="59"/>
      <c r="U113" s="59"/>
      <c r="V113" s="59"/>
      <c r="W113" s="59"/>
      <c r="X113" s="59"/>
      <c r="Y113" s="59"/>
      <c r="Z113" s="59"/>
    </row>
    <row r="114" spans="1:26" s="60" customFormat="1" ht="75" x14ac:dyDescent="0.25">
      <c r="A114" s="62" t="e">
        <f t="shared" si="1"/>
        <v>#REF!</v>
      </c>
      <c r="B114" s="49" t="s">
        <v>501</v>
      </c>
      <c r="C114" s="144" t="s">
        <v>501</v>
      </c>
      <c r="D114" s="144" t="s">
        <v>562</v>
      </c>
      <c r="E114" s="56" t="s">
        <v>563</v>
      </c>
      <c r="F114" s="52" t="s">
        <v>21</v>
      </c>
      <c r="G114" s="53" t="s">
        <v>54</v>
      </c>
      <c r="H114" s="52" t="s">
        <v>564</v>
      </c>
      <c r="I114" s="55" t="s">
        <v>70</v>
      </c>
      <c r="J114" s="55" t="s">
        <v>22</v>
      </c>
      <c r="K114" s="56">
        <v>4.0999999999999996</v>
      </c>
      <c r="L114" s="56">
        <v>0</v>
      </c>
      <c r="M114" s="51">
        <v>25</v>
      </c>
      <c r="N114" s="56" t="s">
        <v>54</v>
      </c>
      <c r="O114" s="57">
        <v>21500000</v>
      </c>
      <c r="P114" s="57"/>
      <c r="Q114" s="152" t="s">
        <v>565</v>
      </c>
      <c r="R114" s="59"/>
      <c r="S114" s="59"/>
      <c r="T114" s="59"/>
      <c r="U114" s="59"/>
      <c r="V114" s="59"/>
      <c r="W114" s="59"/>
      <c r="X114" s="59"/>
      <c r="Y114" s="59"/>
      <c r="Z114" s="59"/>
    </row>
    <row r="115" spans="1:26" s="60" customFormat="1" ht="45" x14ac:dyDescent="0.25">
      <c r="A115" s="62">
        <v>9</v>
      </c>
      <c r="B115" s="49" t="s">
        <v>501</v>
      </c>
      <c r="C115" s="144" t="s">
        <v>501</v>
      </c>
      <c r="D115" s="144" t="s">
        <v>562</v>
      </c>
      <c r="E115" s="56" t="s">
        <v>566</v>
      </c>
      <c r="F115" s="52" t="s">
        <v>21</v>
      </c>
      <c r="G115" s="53" t="s">
        <v>54</v>
      </c>
      <c r="H115" s="52" t="s">
        <v>567</v>
      </c>
      <c r="I115" s="55"/>
      <c r="J115" s="55" t="s">
        <v>22</v>
      </c>
      <c r="K115" s="56"/>
      <c r="L115" s="55"/>
      <c r="M115" s="51">
        <v>0</v>
      </c>
      <c r="N115" s="56" t="s">
        <v>54</v>
      </c>
      <c r="O115" s="57">
        <v>22350000</v>
      </c>
      <c r="P115" s="57"/>
      <c r="Q115" s="58"/>
      <c r="R115" s="59"/>
      <c r="S115" s="59"/>
      <c r="T115" s="59"/>
      <c r="U115" s="59"/>
      <c r="V115" s="59"/>
      <c r="W115" s="59"/>
      <c r="X115" s="59"/>
      <c r="Y115" s="59"/>
      <c r="Z115" s="59"/>
    </row>
    <row r="116" spans="1:26" s="60" customFormat="1" x14ac:dyDescent="0.25">
      <c r="A116" s="62"/>
      <c r="B116" s="49"/>
      <c r="C116" s="49"/>
      <c r="D116" s="144"/>
      <c r="E116" s="56"/>
      <c r="F116" s="52"/>
      <c r="G116" s="52"/>
      <c r="H116" s="52"/>
      <c r="I116" s="55"/>
      <c r="J116" s="55"/>
      <c r="K116" s="56"/>
      <c r="L116" s="55"/>
      <c r="M116" s="56"/>
      <c r="N116" s="56"/>
      <c r="O116" s="57"/>
      <c r="P116" s="57"/>
      <c r="Q116" s="58"/>
      <c r="R116" s="59"/>
      <c r="S116" s="59"/>
      <c r="T116" s="59"/>
      <c r="U116" s="59"/>
      <c r="V116" s="59"/>
      <c r="W116" s="59"/>
      <c r="X116" s="59"/>
      <c r="Y116" s="59"/>
      <c r="Z116" s="59"/>
    </row>
    <row r="117" spans="1:26" s="60" customFormat="1" x14ac:dyDescent="0.25">
      <c r="A117" s="62"/>
      <c r="B117" s="49"/>
      <c r="C117" s="144"/>
      <c r="D117" s="144"/>
      <c r="E117" s="56"/>
      <c r="F117" s="52"/>
      <c r="G117" s="52"/>
      <c r="H117" s="52"/>
      <c r="I117" s="55"/>
      <c r="J117" s="55"/>
      <c r="K117" s="56"/>
      <c r="L117" s="55"/>
      <c r="M117" s="56"/>
      <c r="N117" s="56"/>
      <c r="O117" s="57"/>
      <c r="P117" s="57"/>
      <c r="Q117" s="58"/>
      <c r="R117" s="59"/>
      <c r="S117" s="59"/>
      <c r="T117" s="59"/>
      <c r="U117" s="59"/>
      <c r="V117" s="59"/>
      <c r="W117" s="59"/>
      <c r="X117" s="59"/>
      <c r="Y117" s="59"/>
      <c r="Z117" s="59"/>
    </row>
    <row r="118" spans="1:26" s="60" customFormat="1" x14ac:dyDescent="0.25">
      <c r="A118" s="62"/>
      <c r="B118" s="63" t="s">
        <v>31</v>
      </c>
      <c r="C118" s="50"/>
      <c r="D118" s="49"/>
      <c r="E118" s="56"/>
      <c r="F118" s="52"/>
      <c r="G118" s="52"/>
      <c r="H118" s="52"/>
      <c r="I118" s="55"/>
      <c r="J118" s="55"/>
      <c r="K118" s="66">
        <f>SUM(K108:K117)</f>
        <v>10.1</v>
      </c>
      <c r="L118" s="67">
        <f>SUM(L108:L114)</f>
        <v>23</v>
      </c>
      <c r="M118" s="66">
        <f>SUM(M108:M115)</f>
        <v>1350</v>
      </c>
      <c r="N118" s="67">
        <f>SUM(N108:N114)</f>
        <v>0</v>
      </c>
      <c r="O118" s="57"/>
      <c r="P118" s="57"/>
      <c r="Q118" s="68"/>
    </row>
    <row r="119" spans="1:26" x14ac:dyDescent="0.25">
      <c r="B119" s="69"/>
      <c r="C119" s="69"/>
      <c r="D119" s="69"/>
      <c r="E119" s="70"/>
      <c r="F119" s="69"/>
      <c r="G119" s="69"/>
      <c r="H119" s="69"/>
      <c r="I119" s="69"/>
      <c r="J119" s="69"/>
      <c r="K119" s="69"/>
      <c r="L119" s="69"/>
      <c r="M119" s="69"/>
      <c r="N119" s="69"/>
      <c r="O119" s="69"/>
      <c r="P119" s="69"/>
    </row>
    <row r="120" spans="1:26" ht="18.75" x14ac:dyDescent="0.25">
      <c r="B120" s="72" t="s">
        <v>172</v>
      </c>
      <c r="C120" s="89">
        <f>+K118</f>
        <v>10.1</v>
      </c>
      <c r="H120" s="76"/>
      <c r="I120" s="76"/>
      <c r="J120" s="76"/>
      <c r="K120" s="76"/>
      <c r="L120" s="76"/>
      <c r="M120" s="76"/>
      <c r="N120" s="69"/>
      <c r="O120" s="69"/>
      <c r="P120" s="69"/>
    </row>
    <row r="122" spans="1:26" ht="15.75" thickBot="1" x14ac:dyDescent="0.3"/>
    <row r="123" spans="1:26" ht="37.15" customHeight="1" thickBot="1" x14ac:dyDescent="0.3">
      <c r="B123" s="90" t="s">
        <v>173</v>
      </c>
      <c r="C123" s="91" t="s">
        <v>174</v>
      </c>
      <c r="D123" s="90" t="s">
        <v>30</v>
      </c>
      <c r="E123" s="91" t="s">
        <v>175</v>
      </c>
    </row>
    <row r="124" spans="1:26" ht="41.45" customHeight="1" x14ac:dyDescent="0.25">
      <c r="B124" s="92" t="s">
        <v>176</v>
      </c>
      <c r="C124" s="93">
        <v>20</v>
      </c>
      <c r="D124" s="93">
        <v>0</v>
      </c>
      <c r="E124" s="1094">
        <f>+D124+D125+D126</f>
        <v>30</v>
      </c>
    </row>
    <row r="125" spans="1:26" x14ac:dyDescent="0.25">
      <c r="B125" s="92" t="s">
        <v>177</v>
      </c>
      <c r="C125" s="74">
        <v>30</v>
      </c>
      <c r="D125" s="668">
        <v>30</v>
      </c>
      <c r="E125" s="1095"/>
    </row>
    <row r="126" spans="1:26" ht="15.75" thickBot="1" x14ac:dyDescent="0.3">
      <c r="B126" s="92" t="s">
        <v>178</v>
      </c>
      <c r="C126" s="94">
        <v>40</v>
      </c>
      <c r="D126" s="94">
        <v>0</v>
      </c>
      <c r="E126" s="1096"/>
    </row>
    <row r="128" spans="1:26" ht="15.75" thickBot="1" x14ac:dyDescent="0.3"/>
    <row r="129" spans="2:17" ht="27" thickBot="1" x14ac:dyDescent="0.3">
      <c r="B129" s="1091" t="s">
        <v>179</v>
      </c>
      <c r="C129" s="1092"/>
      <c r="D129" s="1092"/>
      <c r="E129" s="1092"/>
      <c r="F129" s="1092"/>
      <c r="G129" s="1092"/>
      <c r="H129" s="1092"/>
      <c r="I129" s="1092"/>
      <c r="J129" s="1092"/>
      <c r="K129" s="1092"/>
      <c r="L129" s="1092"/>
      <c r="M129" s="1092"/>
      <c r="N129" s="1093"/>
    </row>
    <row r="131" spans="2:17" ht="76.5" customHeight="1" x14ac:dyDescent="0.25">
      <c r="B131" s="78" t="s">
        <v>111</v>
      </c>
      <c r="C131" s="78" t="s">
        <v>112</v>
      </c>
      <c r="D131" s="78" t="s">
        <v>113</v>
      </c>
      <c r="E131" s="78" t="s">
        <v>114</v>
      </c>
      <c r="F131" s="78" t="s">
        <v>115</v>
      </c>
      <c r="G131" s="78" t="s">
        <v>116</v>
      </c>
      <c r="H131" s="78" t="s">
        <v>117</v>
      </c>
      <c r="I131" s="78" t="s">
        <v>118</v>
      </c>
      <c r="J131" s="1084" t="s">
        <v>119</v>
      </c>
      <c r="K131" s="1085"/>
      <c r="L131" s="1086"/>
      <c r="M131" s="78" t="s">
        <v>120</v>
      </c>
      <c r="N131" s="78" t="s">
        <v>121</v>
      </c>
      <c r="O131" s="78" t="s">
        <v>122</v>
      </c>
      <c r="P131" s="1084" t="s">
        <v>97</v>
      </c>
      <c r="Q131" s="1086"/>
    </row>
    <row r="132" spans="2:17" ht="60.75" customHeight="1" x14ac:dyDescent="0.2">
      <c r="B132" s="116" t="s">
        <v>568</v>
      </c>
      <c r="C132" s="116">
        <v>1</v>
      </c>
      <c r="D132" s="115" t="s">
        <v>569</v>
      </c>
      <c r="E132" s="115">
        <v>1035283396</v>
      </c>
      <c r="F132" s="115" t="s">
        <v>570</v>
      </c>
      <c r="G132" s="115" t="s">
        <v>126</v>
      </c>
      <c r="H132" s="115">
        <v>2013</v>
      </c>
      <c r="I132" s="115">
        <v>1036938327</v>
      </c>
      <c r="J132" s="117"/>
      <c r="K132" s="114" t="s">
        <v>571</v>
      </c>
      <c r="L132" s="113" t="s">
        <v>273</v>
      </c>
      <c r="M132" s="112" t="s">
        <v>21</v>
      </c>
      <c r="N132" s="112" t="s">
        <v>22</v>
      </c>
      <c r="O132" s="112" t="s">
        <v>21</v>
      </c>
      <c r="P132" s="1305" t="s">
        <v>572</v>
      </c>
      <c r="Q132" s="1306"/>
    </row>
    <row r="133" spans="2:17" ht="33.6" customHeight="1" x14ac:dyDescent="0.2">
      <c r="B133" s="116" t="s">
        <v>573</v>
      </c>
      <c r="C133" s="116">
        <v>1</v>
      </c>
      <c r="D133" s="115" t="s">
        <v>574</v>
      </c>
      <c r="E133" s="115">
        <v>1038409832</v>
      </c>
      <c r="F133" s="115" t="s">
        <v>575</v>
      </c>
      <c r="G133" s="115" t="s">
        <v>576</v>
      </c>
      <c r="H133" s="115">
        <v>2009</v>
      </c>
      <c r="I133" s="99" t="s">
        <v>577</v>
      </c>
      <c r="J133" s="114"/>
      <c r="K133" s="114" t="s">
        <v>578</v>
      </c>
      <c r="L133" s="113" t="s">
        <v>579</v>
      </c>
      <c r="M133" s="112" t="s">
        <v>21</v>
      </c>
      <c r="N133" s="112" t="s">
        <v>21</v>
      </c>
      <c r="O133" s="112" t="s">
        <v>21</v>
      </c>
      <c r="P133" s="688"/>
      <c r="Q133" s="688"/>
    </row>
    <row r="136" spans="2:17" ht="15.75" thickBot="1" x14ac:dyDescent="0.3"/>
    <row r="137" spans="2:17" ht="54" customHeight="1" x14ac:dyDescent="0.25">
      <c r="B137" s="42" t="s">
        <v>20</v>
      </c>
      <c r="C137" s="42" t="s">
        <v>173</v>
      </c>
      <c r="D137" s="78" t="s">
        <v>174</v>
      </c>
      <c r="E137" s="42" t="s">
        <v>30</v>
      </c>
      <c r="F137" s="91" t="s">
        <v>194</v>
      </c>
      <c r="G137" s="96"/>
    </row>
    <row r="138" spans="2:17" ht="120.75" customHeight="1" x14ac:dyDescent="0.2">
      <c r="B138" s="1097" t="s">
        <v>195</v>
      </c>
      <c r="C138" s="97" t="s">
        <v>196</v>
      </c>
      <c r="D138" s="668">
        <v>25</v>
      </c>
      <c r="E138" s="668">
        <v>0</v>
      </c>
      <c r="F138" s="1098">
        <f>+E138+E139+E140</f>
        <v>25</v>
      </c>
      <c r="G138" s="98"/>
    </row>
    <row r="139" spans="2:17" ht="76.150000000000006" customHeight="1" x14ac:dyDescent="0.2">
      <c r="B139" s="1097"/>
      <c r="C139" s="97" t="s">
        <v>197</v>
      </c>
      <c r="D139" s="675">
        <v>25</v>
      </c>
      <c r="E139" s="668">
        <v>25</v>
      </c>
      <c r="F139" s="1099"/>
      <c r="G139" s="98"/>
    </row>
    <row r="140" spans="2:17" ht="69" customHeight="1" x14ac:dyDescent="0.2">
      <c r="B140" s="1097"/>
      <c r="C140" s="97" t="s">
        <v>198</v>
      </c>
      <c r="D140" s="668">
        <v>10</v>
      </c>
      <c r="E140" s="668">
        <v>0</v>
      </c>
      <c r="F140" s="1100"/>
      <c r="G140" s="98"/>
    </row>
    <row r="141" spans="2:17" x14ac:dyDescent="0.25">
      <c r="C141"/>
    </row>
    <row r="144" spans="2:17" x14ac:dyDescent="0.25">
      <c r="B144" s="39" t="s">
        <v>199</v>
      </c>
    </row>
    <row r="147" spans="2:5" x14ac:dyDescent="0.25">
      <c r="B147" s="40" t="s">
        <v>20</v>
      </c>
      <c r="C147" s="40" t="s">
        <v>29</v>
      </c>
      <c r="D147" s="42" t="s">
        <v>30</v>
      </c>
      <c r="E147" s="42" t="s">
        <v>31</v>
      </c>
    </row>
    <row r="148" spans="2:5" ht="28.5" x14ac:dyDescent="0.25">
      <c r="B148" s="43" t="s">
        <v>200</v>
      </c>
      <c r="C148" s="44">
        <v>40</v>
      </c>
      <c r="D148" s="668">
        <f>+E124</f>
        <v>30</v>
      </c>
      <c r="E148" s="1081">
        <f>+D148+D149</f>
        <v>55</v>
      </c>
    </row>
    <row r="149" spans="2:5" ht="42.75" x14ac:dyDescent="0.25">
      <c r="B149" s="43" t="s">
        <v>201</v>
      </c>
      <c r="C149" s="44">
        <v>60</v>
      </c>
      <c r="D149" s="668">
        <f>+F138</f>
        <v>25</v>
      </c>
      <c r="E149" s="1082"/>
    </row>
  </sheetData>
  <mergeCells count="41">
    <mergeCell ref="E148:E149"/>
    <mergeCell ref="E124:E126"/>
    <mergeCell ref="B129:N129"/>
    <mergeCell ref="J131:L131"/>
    <mergeCell ref="P131:Q131"/>
    <mergeCell ref="P132:Q132"/>
    <mergeCell ref="B138:B140"/>
    <mergeCell ref="F138:F140"/>
    <mergeCell ref="B104:N104"/>
    <mergeCell ref="O72:P72"/>
    <mergeCell ref="O73:P73"/>
    <mergeCell ref="O74:P74"/>
    <mergeCell ref="O75:P75"/>
    <mergeCell ref="B81:N81"/>
    <mergeCell ref="J86:L86"/>
    <mergeCell ref="P86:Q86"/>
    <mergeCell ref="P87:Q87"/>
    <mergeCell ref="B94:N94"/>
    <mergeCell ref="D97:E97"/>
    <mergeCell ref="D98:E98"/>
    <mergeCell ref="B101:P101"/>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69"/>
  <sheetViews>
    <sheetView topLeftCell="B1276" zoomScale="70" zoomScaleNormal="70" workbookViewId="0">
      <selection activeCell="D1294" sqref="D1294"/>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18" width="29.28515625" style="2" customWidth="1"/>
    <col min="19"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499</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223</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1</v>
      </c>
      <c r="D10" s="1076"/>
      <c r="E10" s="1077"/>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1</v>
      </c>
      <c r="E15" s="18">
        <v>1616118372</v>
      </c>
      <c r="F15" s="19">
        <v>594</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18">
        <v>1616118372</v>
      </c>
      <c r="F22" s="19">
        <f>SUM(F15:F21)</f>
        <v>594</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107">
        <f>+(F22*80)/100</f>
        <v>475.2</v>
      </c>
      <c r="D24" s="21"/>
      <c r="E24" s="106">
        <f>E22</f>
        <v>1616118372</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s="141"/>
      <c r="D27" s="141"/>
      <c r="E27" s="141"/>
      <c r="F27"/>
      <c r="G27"/>
      <c r="H27"/>
      <c r="I27" s="14"/>
      <c r="J27" s="14"/>
      <c r="K27" s="14"/>
      <c r="L27" s="14"/>
      <c r="M27" s="14"/>
      <c r="N27" s="15"/>
    </row>
    <row r="28" spans="1:14" x14ac:dyDescent="0.25">
      <c r="A28" s="36"/>
      <c r="B28"/>
      <c r="C28" s="141"/>
      <c r="D28" s="141"/>
      <c r="E28" s="141"/>
      <c r="F28"/>
      <c r="G28"/>
      <c r="H28"/>
      <c r="I28" s="14"/>
      <c r="J28" s="14"/>
      <c r="K28" s="14"/>
      <c r="L28" s="14"/>
      <c r="M28" s="14"/>
      <c r="N28" s="15"/>
    </row>
    <row r="29" spans="1:14" x14ac:dyDescent="0.25">
      <c r="A29" s="36"/>
      <c r="B29" s="40" t="s">
        <v>20</v>
      </c>
      <c r="C29" s="142" t="s">
        <v>21</v>
      </c>
      <c r="D29" s="142" t="s">
        <v>22</v>
      </c>
      <c r="E29" s="141"/>
      <c r="F29"/>
      <c r="G29"/>
      <c r="H29"/>
      <c r="I29" s="14"/>
      <c r="J29" s="14"/>
      <c r="K29" s="14"/>
      <c r="L29" s="14"/>
      <c r="M29" s="14"/>
      <c r="N29" s="15"/>
    </row>
    <row r="30" spans="1:14" x14ac:dyDescent="0.25">
      <c r="A30" s="36"/>
      <c r="B30" s="41" t="s">
        <v>23</v>
      </c>
      <c r="C30" s="75" t="s">
        <v>21</v>
      </c>
      <c r="D30" s="75"/>
      <c r="E30" s="141"/>
      <c r="F30"/>
      <c r="G30"/>
      <c r="H30"/>
      <c r="I30" s="14"/>
      <c r="J30" s="14"/>
      <c r="K30" s="14"/>
      <c r="L30" s="14"/>
      <c r="M30" s="14"/>
      <c r="N30" s="15"/>
    </row>
    <row r="31" spans="1:14" x14ac:dyDescent="0.25">
      <c r="A31" s="36"/>
      <c r="B31" s="41" t="s">
        <v>25</v>
      </c>
      <c r="C31" s="75" t="s">
        <v>21</v>
      </c>
      <c r="D31" s="75"/>
      <c r="E31" s="141"/>
      <c r="F31"/>
      <c r="G31"/>
      <c r="H31"/>
      <c r="I31" s="14"/>
      <c r="J31" s="14"/>
      <c r="K31" s="14"/>
      <c r="L31" s="14"/>
      <c r="M31" s="14"/>
      <c r="N31" s="15"/>
    </row>
    <row r="32" spans="1:14" x14ac:dyDescent="0.25">
      <c r="A32" s="36"/>
      <c r="B32" s="41" t="s">
        <v>26</v>
      </c>
      <c r="C32" s="75" t="s">
        <v>21</v>
      </c>
      <c r="D32" s="75"/>
      <c r="E32" s="141"/>
      <c r="F32"/>
      <c r="G32"/>
      <c r="H32"/>
      <c r="I32" s="14"/>
      <c r="J32" s="14"/>
      <c r="K32" s="14"/>
      <c r="L32" s="14"/>
      <c r="M32" s="14"/>
      <c r="N32" s="15"/>
    </row>
    <row r="33" spans="1:17" x14ac:dyDescent="0.25">
      <c r="A33" s="36"/>
      <c r="B33" s="41" t="s">
        <v>27</v>
      </c>
      <c r="C33" s="41" t="s">
        <v>21</v>
      </c>
      <c r="D33" s="41"/>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40</v>
      </c>
      <c r="E40" s="1081">
        <f>+D40+D41</f>
        <v>100</v>
      </c>
      <c r="F40"/>
      <c r="G40"/>
      <c r="H40"/>
      <c r="I40" s="14"/>
      <c r="J40" s="14"/>
      <c r="K40" s="14"/>
      <c r="L40" s="14"/>
      <c r="M40" s="14"/>
      <c r="N40" s="15"/>
    </row>
    <row r="41" spans="1:17" ht="42.75" x14ac:dyDescent="0.25">
      <c r="A41" s="36"/>
      <c r="B41" s="43" t="s">
        <v>33</v>
      </c>
      <c r="C41" s="44">
        <v>60</v>
      </c>
      <c r="D41" s="668">
        <v>60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30" x14ac:dyDescent="0.25">
      <c r="A49" s="62">
        <v>1</v>
      </c>
      <c r="B49" s="49" t="s">
        <v>223</v>
      </c>
      <c r="C49" s="50" t="s">
        <v>223</v>
      </c>
      <c r="D49" s="49" t="s">
        <v>272</v>
      </c>
      <c r="E49" s="109">
        <v>3812012</v>
      </c>
      <c r="F49" s="52" t="s">
        <v>21</v>
      </c>
      <c r="G49" s="53"/>
      <c r="H49" s="55">
        <v>40925</v>
      </c>
      <c r="I49" s="55">
        <v>41274</v>
      </c>
      <c r="J49" s="55" t="s">
        <v>22</v>
      </c>
      <c r="K49" s="111">
        <v>11.56</v>
      </c>
      <c r="L49" s="109"/>
      <c r="M49" s="109">
        <v>430</v>
      </c>
      <c r="N49" s="109"/>
      <c r="O49" s="57">
        <v>330771955</v>
      </c>
      <c r="P49" s="57">
        <v>67</v>
      </c>
      <c r="Q49" s="137"/>
      <c r="R49" s="59"/>
      <c r="S49" s="59"/>
      <c r="T49" s="59"/>
      <c r="U49" s="59"/>
      <c r="V49" s="59"/>
      <c r="W49" s="59"/>
      <c r="X49" s="59"/>
      <c r="Y49" s="59"/>
      <c r="Z49" s="59"/>
    </row>
    <row r="50" spans="1:26" s="60" customFormat="1" ht="30" x14ac:dyDescent="0.25">
      <c r="A50" s="62">
        <f>+A49+1</f>
        <v>2</v>
      </c>
      <c r="B50" s="49" t="s">
        <v>223</v>
      </c>
      <c r="C50" s="50" t="s">
        <v>223</v>
      </c>
      <c r="D50" s="49" t="s">
        <v>272</v>
      </c>
      <c r="E50" s="109">
        <v>17520.13</v>
      </c>
      <c r="F50" s="109" t="s">
        <v>21</v>
      </c>
      <c r="G50" s="52"/>
      <c r="H50" s="55">
        <v>41299</v>
      </c>
      <c r="I50" s="55">
        <v>41639</v>
      </c>
      <c r="J50" s="55" t="s">
        <v>22</v>
      </c>
      <c r="K50" s="111">
        <v>11.24</v>
      </c>
      <c r="L50" s="109"/>
      <c r="M50" s="109">
        <v>500</v>
      </c>
      <c r="N50" s="109"/>
      <c r="O50" s="109">
        <v>496933530</v>
      </c>
      <c r="P50" s="57">
        <v>68</v>
      </c>
      <c r="Q50" s="57"/>
      <c r="R50" s="59"/>
      <c r="S50" s="59"/>
      <c r="T50" s="59"/>
      <c r="U50" s="59"/>
      <c r="V50" s="59"/>
      <c r="W50" s="59"/>
      <c r="X50" s="59"/>
      <c r="Y50" s="59"/>
      <c r="Z50" s="59"/>
    </row>
    <row r="51" spans="1:26" s="60" customFormat="1" ht="30" x14ac:dyDescent="0.25">
      <c r="A51" s="62">
        <f t="shared" ref="A51:A56" si="0">+A50+1</f>
        <v>3</v>
      </c>
      <c r="B51" s="49" t="s">
        <v>223</v>
      </c>
      <c r="C51" s="50" t="s">
        <v>223</v>
      </c>
      <c r="D51" s="49" t="s">
        <v>272</v>
      </c>
      <c r="E51" s="109">
        <v>54620.14</v>
      </c>
      <c r="F51" s="109" t="s">
        <v>21</v>
      </c>
      <c r="G51" s="52"/>
      <c r="H51" s="55">
        <v>41661</v>
      </c>
      <c r="I51" s="55">
        <v>41851</v>
      </c>
      <c r="J51" s="55" t="s">
        <v>22</v>
      </c>
      <c r="K51" s="111">
        <v>6.36</v>
      </c>
      <c r="L51" s="109"/>
      <c r="M51" s="109">
        <v>539</v>
      </c>
      <c r="N51" s="109"/>
      <c r="O51" s="140" t="s">
        <v>498</v>
      </c>
      <c r="P51" s="57">
        <v>70</v>
      </c>
      <c r="Q51" s="57"/>
      <c r="R51" s="59"/>
      <c r="S51" s="59"/>
      <c r="T51" s="59"/>
      <c r="U51" s="59"/>
      <c r="V51" s="59"/>
      <c r="W51" s="59"/>
      <c r="X51" s="59"/>
      <c r="Y51" s="59"/>
      <c r="Z51" s="59"/>
    </row>
    <row r="52" spans="1:26" s="60" customFormat="1" x14ac:dyDescent="0.25">
      <c r="A52" s="62">
        <f t="shared" si="0"/>
        <v>4</v>
      </c>
      <c r="B52" s="49"/>
      <c r="C52" s="50"/>
      <c r="D52" s="49"/>
      <c r="E52" s="64"/>
      <c r="F52" s="52"/>
      <c r="G52" s="52"/>
      <c r="H52" s="52"/>
      <c r="I52" s="55"/>
      <c r="J52" s="55"/>
      <c r="K52" s="55"/>
      <c r="L52" s="55"/>
      <c r="M52" s="56"/>
      <c r="N52" s="56"/>
      <c r="O52" s="57"/>
      <c r="P52" s="57"/>
      <c r="Q52" s="58"/>
      <c r="R52" s="59"/>
      <c r="S52" s="59"/>
      <c r="T52" s="59"/>
      <c r="U52" s="59"/>
      <c r="V52" s="59"/>
      <c r="W52" s="59"/>
      <c r="X52" s="59"/>
      <c r="Y52" s="59"/>
      <c r="Z52" s="59"/>
    </row>
    <row r="53" spans="1:26" s="60" customFormat="1" x14ac:dyDescent="0.25">
      <c r="A53" s="62">
        <f t="shared" si="0"/>
        <v>5</v>
      </c>
      <c r="B53" s="49"/>
      <c r="C53" s="50"/>
      <c r="D53" s="49"/>
      <c r="E53" s="64"/>
      <c r="F53" s="52"/>
      <c r="G53" s="52"/>
      <c r="H53" s="52"/>
      <c r="I53" s="55"/>
      <c r="J53" s="55"/>
      <c r="K53" s="55"/>
      <c r="L53" s="55"/>
      <c r="M53" s="56"/>
      <c r="N53" s="56"/>
      <c r="O53" s="57"/>
      <c r="P53" s="57"/>
      <c r="Q53" s="58"/>
      <c r="R53" s="59"/>
      <c r="S53" s="59"/>
      <c r="T53" s="59"/>
      <c r="U53" s="59"/>
      <c r="V53" s="59"/>
      <c r="W53" s="59"/>
      <c r="X53" s="59"/>
      <c r="Y53" s="59"/>
      <c r="Z53" s="59"/>
    </row>
    <row r="54" spans="1:26" s="60" customFormat="1" x14ac:dyDescent="0.25">
      <c r="A54" s="62">
        <f t="shared" si="0"/>
        <v>6</v>
      </c>
      <c r="B54" s="49"/>
      <c r="C54" s="50"/>
      <c r="D54" s="49"/>
      <c r="E54" s="64"/>
      <c r="F54" s="52"/>
      <c r="G54" s="52"/>
      <c r="H54" s="52"/>
      <c r="I54" s="55"/>
      <c r="J54" s="55"/>
      <c r="K54" s="55"/>
      <c r="L54" s="55"/>
      <c r="M54" s="56"/>
      <c r="N54" s="56"/>
      <c r="O54" s="57"/>
      <c r="P54" s="57"/>
      <c r="Q54" s="58"/>
      <c r="R54" s="59"/>
      <c r="S54" s="59"/>
      <c r="T54" s="59"/>
      <c r="U54" s="59"/>
      <c r="V54" s="59"/>
      <c r="W54" s="59"/>
      <c r="X54" s="59"/>
      <c r="Y54" s="59"/>
      <c r="Z54" s="59"/>
    </row>
    <row r="55" spans="1:26" s="60" customFormat="1" x14ac:dyDescent="0.25">
      <c r="A55" s="62">
        <f t="shared" si="0"/>
        <v>7</v>
      </c>
      <c r="B55" s="49"/>
      <c r="C55" s="50"/>
      <c r="D55" s="49"/>
      <c r="E55" s="64"/>
      <c r="F55" s="52"/>
      <c r="G55" s="52"/>
      <c r="H55" s="52"/>
      <c r="I55" s="55"/>
      <c r="J55" s="55"/>
      <c r="K55" s="55"/>
      <c r="L55" s="55"/>
      <c r="M55" s="56"/>
      <c r="N55" s="56"/>
      <c r="O55" s="57"/>
      <c r="P55" s="57"/>
      <c r="Q55" s="58"/>
      <c r="R55" s="59"/>
      <c r="S55" s="59"/>
      <c r="T55" s="59"/>
      <c r="U55" s="59"/>
      <c r="V55" s="59"/>
      <c r="W55" s="59"/>
      <c r="X55" s="59"/>
      <c r="Y55" s="59"/>
      <c r="Z55" s="59"/>
    </row>
    <row r="56" spans="1:26" s="60" customFormat="1" x14ac:dyDescent="0.25">
      <c r="A56" s="62">
        <f t="shared" si="0"/>
        <v>8</v>
      </c>
      <c r="B56" s="49"/>
      <c r="C56" s="50"/>
      <c r="D56" s="49"/>
      <c r="E56" s="64"/>
      <c r="F56" s="52"/>
      <c r="G56" s="52"/>
      <c r="H56" s="52"/>
      <c r="I56" s="55"/>
      <c r="J56" s="55"/>
      <c r="K56" s="55"/>
      <c r="L56" s="55"/>
      <c r="M56" s="56"/>
      <c r="N56" s="56"/>
      <c r="O56" s="57"/>
      <c r="P56" s="57"/>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 t="shared" ref="K57:N57" si="1">SUM(K49:K56)</f>
        <v>29.16</v>
      </c>
      <c r="L57" s="67">
        <f t="shared" si="1"/>
        <v>0</v>
      </c>
      <c r="M57" s="66">
        <f t="shared" si="1"/>
        <v>1469</v>
      </c>
      <c r="N57" s="67">
        <f t="shared" si="1"/>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29.16</v>
      </c>
      <c r="D61" s="74" t="s">
        <v>79</v>
      </c>
      <c r="E61" s="75"/>
      <c r="F61" s="76"/>
      <c r="G61" s="76"/>
      <c r="H61" s="76"/>
      <c r="I61" s="76"/>
      <c r="J61" s="76"/>
      <c r="K61" s="76"/>
      <c r="L61" s="76"/>
      <c r="M61" s="76"/>
    </row>
    <row r="62" spans="1:26" s="69" customFormat="1" ht="30" customHeight="1" x14ac:dyDescent="0.25">
      <c r="B62" s="72" t="s">
        <v>82</v>
      </c>
      <c r="C62" s="73">
        <f>+M57</f>
        <v>1469</v>
      </c>
      <c r="D62" s="74" t="s">
        <v>79</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99</v>
      </c>
      <c r="C69" s="81" t="s">
        <v>99</v>
      </c>
      <c r="D69" s="82" t="s">
        <v>497</v>
      </c>
      <c r="E69" s="82">
        <v>130</v>
      </c>
      <c r="F69" s="83" t="s">
        <v>239</v>
      </c>
      <c r="G69" s="83" t="s">
        <v>239</v>
      </c>
      <c r="H69" s="83" t="s">
        <v>21</v>
      </c>
      <c r="I69" s="84" t="s">
        <v>239</v>
      </c>
      <c r="J69" s="84" t="s">
        <v>21</v>
      </c>
      <c r="K69" s="41" t="s">
        <v>21</v>
      </c>
      <c r="L69" s="41" t="s">
        <v>21</v>
      </c>
      <c r="M69" s="41" t="s">
        <v>21</v>
      </c>
      <c r="N69" s="41" t="s">
        <v>21</v>
      </c>
      <c r="O69" s="994"/>
      <c r="P69" s="996"/>
      <c r="Q69" s="41" t="s">
        <v>21</v>
      </c>
    </row>
    <row r="70" spans="2:17" x14ac:dyDescent="0.25">
      <c r="B70" s="81" t="s">
        <v>99</v>
      </c>
      <c r="C70" s="81" t="s">
        <v>99</v>
      </c>
      <c r="D70" s="82" t="s">
        <v>497</v>
      </c>
      <c r="E70" s="82">
        <v>60</v>
      </c>
      <c r="F70" s="83" t="s">
        <v>239</v>
      </c>
      <c r="G70" s="83" t="s">
        <v>239</v>
      </c>
      <c r="H70" s="83" t="s">
        <v>21</v>
      </c>
      <c r="I70" s="84" t="s">
        <v>239</v>
      </c>
      <c r="J70" s="84" t="s">
        <v>21</v>
      </c>
      <c r="K70" s="41" t="s">
        <v>21</v>
      </c>
      <c r="L70" s="41" t="s">
        <v>21</v>
      </c>
      <c r="M70" s="41" t="s">
        <v>21</v>
      </c>
      <c r="N70" s="41" t="s">
        <v>21</v>
      </c>
      <c r="O70" s="994"/>
      <c r="P70" s="996"/>
      <c r="Q70" s="41" t="s">
        <v>21</v>
      </c>
    </row>
    <row r="71" spans="2:17" x14ac:dyDescent="0.25">
      <c r="B71" s="81" t="s">
        <v>99</v>
      </c>
      <c r="C71" s="81" t="s">
        <v>99</v>
      </c>
      <c r="D71" s="82" t="s">
        <v>497</v>
      </c>
      <c r="E71" s="82">
        <v>80</v>
      </c>
      <c r="F71" s="83" t="s">
        <v>239</v>
      </c>
      <c r="G71" s="83" t="s">
        <v>239</v>
      </c>
      <c r="H71" s="83" t="s">
        <v>21</v>
      </c>
      <c r="I71" s="84" t="s">
        <v>239</v>
      </c>
      <c r="J71" s="84" t="s">
        <v>21</v>
      </c>
      <c r="K71" s="41" t="s">
        <v>21</v>
      </c>
      <c r="L71" s="41" t="s">
        <v>21</v>
      </c>
      <c r="M71" s="41" t="s">
        <v>21</v>
      </c>
      <c r="N71" s="41" t="s">
        <v>21</v>
      </c>
      <c r="O71" s="994"/>
      <c r="P71" s="996"/>
      <c r="Q71" s="41" t="s">
        <v>21</v>
      </c>
    </row>
    <row r="72" spans="2:17" x14ac:dyDescent="0.25">
      <c r="B72" s="81" t="s">
        <v>99</v>
      </c>
      <c r="C72" s="81" t="s">
        <v>99</v>
      </c>
      <c r="D72" s="82" t="s">
        <v>496</v>
      </c>
      <c r="E72" s="82">
        <v>140</v>
      </c>
      <c r="F72" s="83" t="s">
        <v>239</v>
      </c>
      <c r="G72" s="83" t="s">
        <v>239</v>
      </c>
      <c r="H72" s="83" t="s">
        <v>21</v>
      </c>
      <c r="I72" s="84" t="s">
        <v>239</v>
      </c>
      <c r="J72" s="84" t="s">
        <v>21</v>
      </c>
      <c r="K72" s="41" t="s">
        <v>21</v>
      </c>
      <c r="L72" s="41" t="s">
        <v>21</v>
      </c>
      <c r="M72" s="41" t="s">
        <v>21</v>
      </c>
      <c r="N72" s="41" t="s">
        <v>21</v>
      </c>
      <c r="O72" s="994"/>
      <c r="P72" s="996"/>
      <c r="Q72" s="41" t="s">
        <v>21</v>
      </c>
    </row>
    <row r="73" spans="2:17" x14ac:dyDescent="0.25">
      <c r="B73" s="81" t="s">
        <v>99</v>
      </c>
      <c r="C73" s="81" t="s">
        <v>99</v>
      </c>
      <c r="D73" s="82" t="s">
        <v>495</v>
      </c>
      <c r="E73" s="82">
        <v>104</v>
      </c>
      <c r="F73" s="83" t="s">
        <v>239</v>
      </c>
      <c r="G73" s="83" t="s">
        <v>239</v>
      </c>
      <c r="H73" s="83" t="s">
        <v>21</v>
      </c>
      <c r="I73" s="84" t="s">
        <v>239</v>
      </c>
      <c r="J73" s="84" t="s">
        <v>21</v>
      </c>
      <c r="K73" s="41" t="s">
        <v>21</v>
      </c>
      <c r="L73" s="41" t="s">
        <v>21</v>
      </c>
      <c r="M73" s="41" t="s">
        <v>21</v>
      </c>
      <c r="N73" s="41" t="s">
        <v>357</v>
      </c>
      <c r="O73" s="994"/>
      <c r="P73" s="996"/>
      <c r="Q73" s="41" t="s">
        <v>21</v>
      </c>
    </row>
    <row r="74" spans="2:17" ht="13.5" customHeight="1" x14ac:dyDescent="0.25">
      <c r="B74" s="84"/>
      <c r="C74" s="84"/>
      <c r="D74" s="82"/>
      <c r="E74" s="139"/>
      <c r="F74" s="83"/>
      <c r="G74" s="83"/>
      <c r="H74" s="83"/>
      <c r="I74" s="84"/>
      <c r="J74" s="84"/>
      <c r="K74" s="75"/>
      <c r="L74" s="75"/>
      <c r="M74" s="75"/>
      <c r="N74" s="75"/>
      <c r="O74" s="1115"/>
      <c r="P74" s="1116"/>
      <c r="Q74" s="75"/>
    </row>
    <row r="75" spans="2:17" x14ac:dyDescent="0.25">
      <c r="B75" s="41"/>
      <c r="C75" s="41"/>
      <c r="D75" s="41"/>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5">
      <c r="B87" s="85" t="s">
        <v>123</v>
      </c>
      <c r="C87" s="85"/>
      <c r="D87" s="675" t="s">
        <v>494</v>
      </c>
      <c r="E87" s="81">
        <v>1039023538</v>
      </c>
      <c r="F87" s="81" t="s">
        <v>493</v>
      </c>
      <c r="G87" s="81" t="s">
        <v>492</v>
      </c>
      <c r="H87" s="120">
        <v>2011</v>
      </c>
      <c r="I87" s="82"/>
      <c r="J87" s="86" t="s">
        <v>227</v>
      </c>
      <c r="K87" s="87" t="s">
        <v>491</v>
      </c>
      <c r="L87" s="84" t="s">
        <v>233</v>
      </c>
      <c r="M87" s="41" t="s">
        <v>21</v>
      </c>
      <c r="N87" s="41" t="s">
        <v>21</v>
      </c>
      <c r="O87" s="41" t="s">
        <v>21</v>
      </c>
      <c r="P87" s="993"/>
      <c r="Q87" s="993"/>
    </row>
    <row r="88" spans="2:17" ht="60.75" customHeight="1" x14ac:dyDescent="0.25">
      <c r="B88" s="85" t="s">
        <v>123</v>
      </c>
      <c r="C88" s="85"/>
      <c r="D88" s="675" t="s">
        <v>490</v>
      </c>
      <c r="E88" s="81">
        <v>43993091</v>
      </c>
      <c r="F88" s="81" t="s">
        <v>489</v>
      </c>
      <c r="G88" s="81" t="s">
        <v>488</v>
      </c>
      <c r="H88" s="120">
        <v>41033</v>
      </c>
      <c r="I88" s="82"/>
      <c r="J88" s="86" t="s">
        <v>227</v>
      </c>
      <c r="K88" s="87" t="s">
        <v>312</v>
      </c>
      <c r="L88" s="84" t="s">
        <v>233</v>
      </c>
      <c r="M88" s="41" t="s">
        <v>21</v>
      </c>
      <c r="N88" s="41" t="s">
        <v>21</v>
      </c>
      <c r="O88" s="41" t="s">
        <v>21</v>
      </c>
      <c r="P88" s="994"/>
      <c r="Q88" s="996"/>
    </row>
    <row r="89" spans="2:17" ht="60.75" customHeight="1" x14ac:dyDescent="0.25">
      <c r="B89" s="85" t="s">
        <v>123</v>
      </c>
      <c r="C89" s="85"/>
      <c r="D89" s="675" t="s">
        <v>487</v>
      </c>
      <c r="E89" s="81">
        <v>43344687</v>
      </c>
      <c r="F89" s="81" t="s">
        <v>486</v>
      </c>
      <c r="G89" s="81" t="s">
        <v>485</v>
      </c>
      <c r="H89" s="120">
        <v>36839</v>
      </c>
      <c r="I89" s="82"/>
      <c r="J89" s="86" t="s">
        <v>484</v>
      </c>
      <c r="K89" s="87" t="s">
        <v>476</v>
      </c>
      <c r="L89" s="84" t="s">
        <v>233</v>
      </c>
      <c r="M89" s="41" t="s">
        <v>295</v>
      </c>
      <c r="N89" s="41" t="s">
        <v>21</v>
      </c>
      <c r="O89" s="41" t="s">
        <v>21</v>
      </c>
      <c r="P89" s="994"/>
      <c r="Q89" s="996"/>
    </row>
    <row r="90" spans="2:17" ht="60.75" customHeight="1" x14ac:dyDescent="0.25">
      <c r="B90" s="85" t="s">
        <v>229</v>
      </c>
      <c r="C90" s="85"/>
      <c r="D90" s="675" t="s">
        <v>483</v>
      </c>
      <c r="E90" s="81">
        <v>1020445826</v>
      </c>
      <c r="F90" s="81" t="s">
        <v>299</v>
      </c>
      <c r="G90" s="81" t="s">
        <v>474</v>
      </c>
      <c r="H90" s="138">
        <v>41627</v>
      </c>
      <c r="I90" s="82">
        <v>143170</v>
      </c>
      <c r="J90" s="86" t="s">
        <v>482</v>
      </c>
      <c r="K90" s="87" t="s">
        <v>481</v>
      </c>
      <c r="L90" s="84" t="s">
        <v>132</v>
      </c>
      <c r="M90" s="41" t="s">
        <v>295</v>
      </c>
      <c r="N90" s="41" t="s">
        <v>21</v>
      </c>
      <c r="O90" s="41" t="s">
        <v>21</v>
      </c>
      <c r="P90" s="954" t="s">
        <v>230</v>
      </c>
      <c r="Q90" s="956"/>
    </row>
    <row r="91" spans="2:17" ht="60.75" customHeight="1" x14ac:dyDescent="0.25">
      <c r="B91" s="85" t="s">
        <v>229</v>
      </c>
      <c r="C91" s="85"/>
      <c r="D91" s="675" t="s">
        <v>480</v>
      </c>
      <c r="E91" s="81">
        <v>1044502138</v>
      </c>
      <c r="F91" s="81" t="s">
        <v>307</v>
      </c>
      <c r="G91" s="81" t="s">
        <v>479</v>
      </c>
      <c r="H91" s="138" t="s">
        <v>478</v>
      </c>
      <c r="I91" s="82">
        <v>137042</v>
      </c>
      <c r="J91" s="86" t="s">
        <v>477</v>
      </c>
      <c r="K91" s="87" t="s">
        <v>476</v>
      </c>
      <c r="L91" s="84" t="s">
        <v>132</v>
      </c>
      <c r="M91" s="41" t="s">
        <v>21</v>
      </c>
      <c r="N91" s="41" t="s">
        <v>21</v>
      </c>
      <c r="O91" s="41" t="s">
        <v>21</v>
      </c>
      <c r="P91" s="954" t="s">
        <v>230</v>
      </c>
      <c r="Q91" s="956"/>
    </row>
    <row r="92" spans="2:17" ht="60.75" customHeight="1" x14ac:dyDescent="0.25">
      <c r="B92" s="85" t="s">
        <v>229</v>
      </c>
      <c r="C92" s="85"/>
      <c r="D92" s="675" t="s">
        <v>475</v>
      </c>
      <c r="E92" s="81">
        <v>1038358392</v>
      </c>
      <c r="F92" s="81" t="s">
        <v>299</v>
      </c>
      <c r="G92" s="81" t="s">
        <v>474</v>
      </c>
      <c r="H92" s="138">
        <v>41256</v>
      </c>
      <c r="I92" s="82">
        <v>133256</v>
      </c>
      <c r="J92" s="86" t="s">
        <v>473</v>
      </c>
      <c r="K92" s="87" t="s">
        <v>472</v>
      </c>
      <c r="L92" s="84" t="s">
        <v>132</v>
      </c>
      <c r="M92" s="41" t="s">
        <v>21</v>
      </c>
      <c r="N92" s="41" t="s">
        <v>21</v>
      </c>
      <c r="O92" s="41" t="s">
        <v>21</v>
      </c>
      <c r="P92" s="954" t="s">
        <v>230</v>
      </c>
      <c r="Q92" s="956"/>
    </row>
    <row r="93" spans="2:17" ht="45" customHeight="1" x14ac:dyDescent="0.25">
      <c r="B93" s="41"/>
      <c r="C93" s="41"/>
      <c r="D93" s="41"/>
      <c r="E93" s="41"/>
      <c r="F93" s="84"/>
      <c r="G93" s="84"/>
      <c r="H93" s="119"/>
      <c r="I93" s="41"/>
      <c r="J93" s="41"/>
      <c r="K93" s="41"/>
      <c r="L93" s="41"/>
      <c r="M93" s="41"/>
      <c r="N93" s="41"/>
      <c r="O93" s="41"/>
      <c r="P93" s="954"/>
      <c r="Q93" s="956"/>
    </row>
    <row r="94" spans="2:17" ht="15.75" thickBot="1" x14ac:dyDescent="0.3"/>
    <row r="95" spans="2:17" ht="27" thickBot="1" x14ac:dyDescent="0.3">
      <c r="B95" s="1091" t="s">
        <v>145</v>
      </c>
      <c r="C95" s="1092"/>
      <c r="D95" s="1092"/>
      <c r="E95" s="1092"/>
      <c r="F95" s="1092"/>
      <c r="G95" s="1092"/>
      <c r="H95" s="1092"/>
      <c r="I95" s="1092"/>
      <c r="J95" s="1092"/>
      <c r="K95" s="1092"/>
      <c r="L95" s="1092"/>
      <c r="M95" s="1092"/>
      <c r="N95" s="1093"/>
    </row>
    <row r="98" spans="1:26" ht="46.15" customHeight="1" x14ac:dyDescent="0.25">
      <c r="B98" s="79" t="s">
        <v>20</v>
      </c>
      <c r="C98" s="79" t="s">
        <v>146</v>
      </c>
      <c r="D98" s="1084" t="s">
        <v>97</v>
      </c>
      <c r="E98" s="1086"/>
    </row>
    <row r="99" spans="1:26" ht="46.9" customHeight="1" x14ac:dyDescent="0.25">
      <c r="B99" s="682" t="s">
        <v>147</v>
      </c>
      <c r="C99" s="668" t="s">
        <v>21</v>
      </c>
      <c r="D99" s="993"/>
      <c r="E99" s="993"/>
    </row>
    <row r="102" spans="1:26" ht="26.25" x14ac:dyDescent="0.25">
      <c r="B102" s="1072" t="s">
        <v>148</v>
      </c>
      <c r="C102" s="1073"/>
      <c r="D102" s="1073"/>
      <c r="E102" s="1073"/>
      <c r="F102" s="1073"/>
      <c r="G102" s="1073"/>
      <c r="H102" s="1073"/>
      <c r="I102" s="1073"/>
      <c r="J102" s="1073"/>
      <c r="K102" s="1073"/>
      <c r="L102" s="1073"/>
      <c r="M102" s="1073"/>
      <c r="N102" s="1073"/>
      <c r="O102" s="1073"/>
      <c r="P102" s="1073"/>
    </row>
    <row r="104" spans="1:26" ht="15.75" thickBot="1" x14ac:dyDescent="0.3"/>
    <row r="105" spans="1:26" ht="27" thickBot="1" x14ac:dyDescent="0.3">
      <c r="B105" s="1091" t="s">
        <v>149</v>
      </c>
      <c r="C105" s="1092"/>
      <c r="D105" s="1092"/>
      <c r="E105" s="1092"/>
      <c r="F105" s="1092"/>
      <c r="G105" s="1092"/>
      <c r="H105" s="1092"/>
      <c r="I105" s="1092"/>
      <c r="J105" s="1092"/>
      <c r="K105" s="1092"/>
      <c r="L105" s="1092"/>
      <c r="M105" s="1092"/>
      <c r="N105" s="1093"/>
    </row>
    <row r="107" spans="1:26" ht="15.75" thickBot="1" x14ac:dyDescent="0.3">
      <c r="M107" s="45"/>
      <c r="N107" s="45"/>
    </row>
    <row r="108" spans="1:26" s="14" customFormat="1" ht="109.5" customHeight="1" x14ac:dyDescent="0.25">
      <c r="B108" s="46" t="s">
        <v>36</v>
      </c>
      <c r="C108" s="46" t="s">
        <v>37</v>
      </c>
      <c r="D108" s="46" t="s">
        <v>38</v>
      </c>
      <c r="E108" s="46" t="s">
        <v>39</v>
      </c>
      <c r="F108" s="46" t="s">
        <v>40</v>
      </c>
      <c r="G108" s="46" t="s">
        <v>41</v>
      </c>
      <c r="H108" s="46" t="s">
        <v>42</v>
      </c>
      <c r="I108" s="46" t="s">
        <v>43</v>
      </c>
      <c r="J108" s="46" t="s">
        <v>44</v>
      </c>
      <c r="K108" s="46" t="s">
        <v>45</v>
      </c>
      <c r="L108" s="46" t="s">
        <v>46</v>
      </c>
      <c r="M108" s="47" t="s">
        <v>47</v>
      </c>
      <c r="N108" s="46" t="s">
        <v>48</v>
      </c>
      <c r="O108" s="46" t="s">
        <v>49</v>
      </c>
      <c r="P108" s="48" t="s">
        <v>50</v>
      </c>
      <c r="Q108" s="48" t="s">
        <v>51</v>
      </c>
    </row>
    <row r="109" spans="1:26" s="60" customFormat="1" ht="30" x14ac:dyDescent="0.25">
      <c r="A109" s="62">
        <v>1</v>
      </c>
      <c r="B109" s="49" t="s">
        <v>223</v>
      </c>
      <c r="C109" s="50" t="s">
        <v>223</v>
      </c>
      <c r="D109" s="49" t="s">
        <v>272</v>
      </c>
      <c r="E109" s="109">
        <v>3842012</v>
      </c>
      <c r="F109" s="52" t="s">
        <v>21</v>
      </c>
      <c r="G109" s="53"/>
      <c r="H109" s="55">
        <v>40928</v>
      </c>
      <c r="I109" s="55">
        <v>41274</v>
      </c>
      <c r="J109" s="55" t="s">
        <v>22</v>
      </c>
      <c r="K109" s="111">
        <v>11.44</v>
      </c>
      <c r="L109" s="109">
        <v>0</v>
      </c>
      <c r="M109" s="109">
        <v>385</v>
      </c>
      <c r="N109" s="109">
        <v>0</v>
      </c>
      <c r="O109" s="57">
        <v>254722413</v>
      </c>
      <c r="P109" s="57">
        <v>185</v>
      </c>
      <c r="Q109" s="137"/>
      <c r="R109" s="59"/>
      <c r="S109" s="59"/>
      <c r="T109" s="59"/>
      <c r="U109" s="59"/>
      <c r="V109" s="59"/>
      <c r="W109" s="59"/>
      <c r="X109" s="59"/>
      <c r="Y109" s="59"/>
      <c r="Z109" s="59"/>
    </row>
    <row r="110" spans="1:26" s="60" customFormat="1" ht="30" x14ac:dyDescent="0.25">
      <c r="A110" s="62">
        <f>+A109+1</f>
        <v>2</v>
      </c>
      <c r="B110" s="49" t="s">
        <v>223</v>
      </c>
      <c r="C110" s="50" t="s">
        <v>223</v>
      </c>
      <c r="D110" s="49" t="s">
        <v>272</v>
      </c>
      <c r="E110" s="109">
        <v>4062014</v>
      </c>
      <c r="F110" s="52" t="s">
        <v>21</v>
      </c>
      <c r="G110" s="53"/>
      <c r="H110" s="55">
        <v>41640</v>
      </c>
      <c r="I110" s="55">
        <v>41973</v>
      </c>
      <c r="J110" s="55" t="s">
        <v>22</v>
      </c>
      <c r="K110" s="111">
        <v>11.99</v>
      </c>
      <c r="L110" s="109"/>
      <c r="M110" s="109">
        <v>1000</v>
      </c>
      <c r="N110" s="109"/>
      <c r="O110" s="57">
        <v>1008339560</v>
      </c>
      <c r="P110" s="57">
        <v>186</v>
      </c>
      <c r="Q110" s="137"/>
      <c r="R110" s="59"/>
      <c r="S110" s="59"/>
      <c r="T110" s="59"/>
      <c r="U110" s="59"/>
      <c r="V110" s="59"/>
      <c r="W110" s="59"/>
      <c r="X110" s="59"/>
      <c r="Y110" s="59"/>
      <c r="Z110" s="59"/>
    </row>
    <row r="111" spans="1:26" s="60" customFormat="1" x14ac:dyDescent="0.25">
      <c r="A111" s="62">
        <f t="shared" ref="A111:A116" si="2">+A110+1</f>
        <v>3</v>
      </c>
      <c r="B111" s="49"/>
      <c r="C111" s="50"/>
      <c r="D111" s="49"/>
      <c r="E111" s="109"/>
      <c r="F111" s="52"/>
      <c r="G111" s="53"/>
      <c r="H111" s="55"/>
      <c r="I111" s="55"/>
      <c r="J111" s="55"/>
      <c r="K111" s="109"/>
      <c r="L111" s="109"/>
      <c r="M111" s="109"/>
      <c r="N111" s="109"/>
      <c r="O111" s="57"/>
      <c r="P111" s="57"/>
      <c r="Q111" s="137"/>
      <c r="R111" s="59"/>
      <c r="S111" s="59"/>
      <c r="T111" s="59"/>
      <c r="U111" s="59"/>
      <c r="V111" s="59"/>
      <c r="W111" s="59"/>
      <c r="X111" s="59"/>
      <c r="Y111" s="59"/>
      <c r="Z111" s="59"/>
    </row>
    <row r="112" spans="1:26" s="60" customFormat="1" x14ac:dyDescent="0.25">
      <c r="A112" s="62">
        <f t="shared" si="2"/>
        <v>4</v>
      </c>
      <c r="B112" s="49"/>
      <c r="C112" s="50"/>
      <c r="D112" s="49"/>
      <c r="E112" s="109"/>
      <c r="F112" s="52"/>
      <c r="G112" s="53"/>
      <c r="H112" s="55"/>
      <c r="I112" s="55"/>
      <c r="J112" s="55"/>
      <c r="K112" s="109"/>
      <c r="L112" s="109"/>
      <c r="M112" s="109"/>
      <c r="N112" s="109"/>
      <c r="O112" s="57"/>
      <c r="P112" s="57"/>
      <c r="Q112" s="137"/>
      <c r="R112" s="59"/>
      <c r="S112" s="59"/>
      <c r="T112" s="59"/>
      <c r="U112" s="59"/>
      <c r="V112" s="59"/>
      <c r="W112" s="59"/>
      <c r="X112" s="59"/>
      <c r="Y112" s="59"/>
      <c r="Z112" s="59"/>
    </row>
    <row r="113" spans="1:26" s="60" customFormat="1" x14ac:dyDescent="0.25">
      <c r="A113" s="62">
        <f t="shared" si="2"/>
        <v>5</v>
      </c>
      <c r="B113" s="49"/>
      <c r="C113" s="50"/>
      <c r="D113" s="49"/>
      <c r="E113" s="109"/>
      <c r="F113" s="52"/>
      <c r="G113" s="53"/>
      <c r="H113" s="55"/>
      <c r="I113" s="55"/>
      <c r="J113" s="55"/>
      <c r="K113" s="109"/>
      <c r="L113" s="109"/>
      <c r="M113" s="109"/>
      <c r="N113" s="109"/>
      <c r="O113" s="57"/>
      <c r="P113" s="57"/>
      <c r="Q113" s="137"/>
      <c r="R113" s="59"/>
      <c r="S113" s="59"/>
      <c r="T113" s="59"/>
      <c r="U113" s="59"/>
      <c r="V113" s="59"/>
      <c r="W113" s="59"/>
      <c r="X113" s="59"/>
      <c r="Y113" s="59"/>
      <c r="Z113" s="59"/>
    </row>
    <row r="114" spans="1:26" s="60" customFormat="1" x14ac:dyDescent="0.25">
      <c r="A114" s="62">
        <f t="shared" si="2"/>
        <v>6</v>
      </c>
      <c r="B114" s="49"/>
      <c r="C114" s="50"/>
      <c r="D114" s="49"/>
      <c r="E114" s="109"/>
      <c r="F114" s="52"/>
      <c r="G114" s="53"/>
      <c r="H114" s="55"/>
      <c r="I114" s="55"/>
      <c r="J114" s="55"/>
      <c r="K114" s="109"/>
      <c r="L114" s="109"/>
      <c r="M114" s="109"/>
      <c r="N114" s="109"/>
      <c r="O114" s="57"/>
      <c r="P114" s="57"/>
      <c r="Q114" s="137"/>
      <c r="R114" s="59"/>
      <c r="S114" s="59"/>
      <c r="T114" s="59"/>
      <c r="U114" s="59"/>
      <c r="V114" s="59"/>
      <c r="W114" s="59"/>
      <c r="X114" s="59"/>
      <c r="Y114" s="59"/>
      <c r="Z114" s="59"/>
    </row>
    <row r="115" spans="1:26" s="60" customFormat="1" x14ac:dyDescent="0.25">
      <c r="A115" s="62">
        <f t="shared" si="2"/>
        <v>7</v>
      </c>
      <c r="B115" s="49"/>
      <c r="C115" s="50"/>
      <c r="D115" s="49"/>
      <c r="E115" s="109"/>
      <c r="F115" s="52"/>
      <c r="G115" s="53"/>
      <c r="H115" s="55"/>
      <c r="I115" s="55"/>
      <c r="J115" s="55"/>
      <c r="K115" s="109"/>
      <c r="L115" s="109"/>
      <c r="M115" s="109"/>
      <c r="N115" s="109"/>
      <c r="O115" s="57"/>
      <c r="P115" s="57"/>
      <c r="Q115" s="137"/>
      <c r="R115" s="59"/>
      <c r="S115" s="59"/>
      <c r="T115" s="59"/>
      <c r="U115" s="59"/>
      <c r="V115" s="59"/>
      <c r="W115" s="59"/>
      <c r="X115" s="59"/>
      <c r="Y115" s="59"/>
      <c r="Z115" s="59"/>
    </row>
    <row r="116" spans="1:26" s="60" customFormat="1" x14ac:dyDescent="0.25">
      <c r="A116" s="62">
        <f t="shared" si="2"/>
        <v>8</v>
      </c>
      <c r="B116" s="49"/>
      <c r="C116" s="50"/>
      <c r="D116" s="49"/>
      <c r="E116" s="64"/>
      <c r="F116" s="52"/>
      <c r="G116" s="52"/>
      <c r="H116" s="52"/>
      <c r="I116" s="55"/>
      <c r="J116" s="55"/>
      <c r="K116" s="55"/>
      <c r="L116" s="55"/>
      <c r="M116" s="56"/>
      <c r="N116" s="56"/>
      <c r="O116" s="57"/>
      <c r="P116" s="57"/>
      <c r="Q116" s="58"/>
      <c r="R116" s="59"/>
      <c r="S116" s="59"/>
      <c r="T116" s="59"/>
      <c r="U116" s="59"/>
      <c r="V116" s="59"/>
      <c r="W116" s="59"/>
      <c r="X116" s="59"/>
      <c r="Y116" s="59"/>
      <c r="Z116" s="59"/>
    </row>
    <row r="117" spans="1:26" s="60" customFormat="1" x14ac:dyDescent="0.25">
      <c r="A117" s="62"/>
      <c r="B117" s="63" t="s">
        <v>31</v>
      </c>
      <c r="C117" s="50"/>
      <c r="D117" s="49"/>
      <c r="E117" s="64"/>
      <c r="F117" s="52"/>
      <c r="G117" s="52"/>
      <c r="H117" s="52"/>
      <c r="I117" s="55"/>
      <c r="J117" s="55"/>
      <c r="K117" s="67">
        <f t="shared" ref="K117:N117" si="3">SUM(K109:K116)</f>
        <v>23.43</v>
      </c>
      <c r="L117" s="67">
        <f t="shared" si="3"/>
        <v>0</v>
      </c>
      <c r="M117" s="66">
        <f t="shared" si="3"/>
        <v>1385</v>
      </c>
      <c r="N117" s="67">
        <f t="shared" si="3"/>
        <v>0</v>
      </c>
      <c r="O117" s="57"/>
      <c r="P117" s="57"/>
      <c r="Q117" s="68"/>
    </row>
    <row r="118" spans="1:26" x14ac:dyDescent="0.25">
      <c r="B118" s="69"/>
      <c r="C118" s="69"/>
      <c r="D118" s="69"/>
      <c r="E118" s="70"/>
      <c r="F118" s="69"/>
      <c r="G118" s="69"/>
      <c r="H118" s="69"/>
      <c r="I118" s="69"/>
      <c r="J118" s="69"/>
      <c r="K118" s="69"/>
      <c r="L118" s="69"/>
      <c r="M118" s="69"/>
      <c r="N118" s="69"/>
      <c r="O118" s="69"/>
      <c r="P118" s="69"/>
    </row>
    <row r="119" spans="1:26" ht="18.75" x14ac:dyDescent="0.25">
      <c r="B119" s="72" t="s">
        <v>172</v>
      </c>
      <c r="C119" s="89">
        <f>+K117</f>
        <v>23.43</v>
      </c>
      <c r="H119" s="76"/>
      <c r="I119" s="76"/>
      <c r="J119" s="76"/>
      <c r="K119" s="76"/>
      <c r="L119" s="76"/>
      <c r="M119" s="76"/>
      <c r="N119" s="69"/>
      <c r="O119" s="69"/>
      <c r="P119" s="69"/>
    </row>
    <row r="121" spans="1:26" ht="15.75" thickBot="1" x14ac:dyDescent="0.3"/>
    <row r="122" spans="1:26" ht="37.15" customHeight="1" thickBot="1" x14ac:dyDescent="0.3">
      <c r="B122" s="90" t="s">
        <v>173</v>
      </c>
      <c r="C122" s="91" t="s">
        <v>174</v>
      </c>
      <c r="D122" s="90" t="s">
        <v>30</v>
      </c>
      <c r="E122" s="91" t="s">
        <v>175</v>
      </c>
    </row>
    <row r="123" spans="1:26" ht="41.45" customHeight="1" x14ac:dyDescent="0.25">
      <c r="B123" s="92" t="s">
        <v>176</v>
      </c>
      <c r="C123" s="93">
        <v>20</v>
      </c>
      <c r="D123" s="93"/>
      <c r="E123" s="1094">
        <f>+D123+D124+D125</f>
        <v>40</v>
      </c>
    </row>
    <row r="124" spans="1:26" x14ac:dyDescent="0.25">
      <c r="B124" s="92" t="s">
        <v>177</v>
      </c>
      <c r="C124" s="74">
        <v>30</v>
      </c>
      <c r="D124" s="668">
        <v>0</v>
      </c>
      <c r="E124" s="1095"/>
    </row>
    <row r="125" spans="1:26" ht="15.75" thickBot="1" x14ac:dyDescent="0.3">
      <c r="B125" s="92" t="s">
        <v>178</v>
      </c>
      <c r="C125" s="94">
        <v>40</v>
      </c>
      <c r="D125" s="94">
        <v>40</v>
      </c>
      <c r="E125" s="1096"/>
    </row>
    <row r="127" spans="1:26" ht="15.75" thickBot="1" x14ac:dyDescent="0.3"/>
    <row r="128" spans="1:26" ht="27" thickBot="1" x14ac:dyDescent="0.3">
      <c r="B128" s="1091" t="s">
        <v>179</v>
      </c>
      <c r="C128" s="1092"/>
      <c r="D128" s="1092"/>
      <c r="E128" s="1092"/>
      <c r="F128" s="1092"/>
      <c r="G128" s="1092"/>
      <c r="H128" s="1092"/>
      <c r="I128" s="1092"/>
      <c r="J128" s="1092"/>
      <c r="K128" s="1092"/>
      <c r="L128" s="1092"/>
      <c r="M128" s="1092"/>
      <c r="N128" s="1093"/>
    </row>
    <row r="130" spans="2:17" ht="76.5" customHeight="1" x14ac:dyDescent="0.25">
      <c r="B130" s="78" t="s">
        <v>111</v>
      </c>
      <c r="C130" s="78" t="s">
        <v>112</v>
      </c>
      <c r="D130" s="78" t="s">
        <v>113</v>
      </c>
      <c r="E130" s="78" t="s">
        <v>114</v>
      </c>
      <c r="F130" s="78" t="s">
        <v>115</v>
      </c>
      <c r="G130" s="78" t="s">
        <v>116</v>
      </c>
      <c r="H130" s="78" t="s">
        <v>117</v>
      </c>
      <c r="I130" s="78" t="s">
        <v>118</v>
      </c>
      <c r="J130" s="1084" t="s">
        <v>119</v>
      </c>
      <c r="K130" s="1085"/>
      <c r="L130" s="1086"/>
      <c r="M130" s="78" t="s">
        <v>120</v>
      </c>
      <c r="N130" s="78" t="s">
        <v>121</v>
      </c>
      <c r="O130" s="78" t="s">
        <v>122</v>
      </c>
      <c r="P130" s="1084" t="s">
        <v>97</v>
      </c>
      <c r="Q130" s="1086"/>
    </row>
    <row r="131" spans="2:17" ht="33.6" customHeight="1" x14ac:dyDescent="0.25">
      <c r="B131" s="85" t="s">
        <v>180</v>
      </c>
      <c r="C131" s="41"/>
      <c r="D131" s="81" t="s">
        <v>459</v>
      </c>
      <c r="E131" s="81">
        <v>39117159</v>
      </c>
      <c r="F131" s="81" t="s">
        <v>265</v>
      </c>
      <c r="G131" s="81" t="s">
        <v>334</v>
      </c>
      <c r="H131" s="120">
        <v>38184</v>
      </c>
      <c r="I131" s="41"/>
      <c r="J131" s="41" t="s">
        <v>458</v>
      </c>
      <c r="K131" s="41" t="s">
        <v>410</v>
      </c>
      <c r="L131" s="41" t="s">
        <v>233</v>
      </c>
      <c r="M131" s="41" t="s">
        <v>21</v>
      </c>
      <c r="N131" s="41" t="s">
        <v>21</v>
      </c>
      <c r="O131" s="41" t="s">
        <v>21</v>
      </c>
      <c r="P131" s="41"/>
      <c r="Q131" s="41"/>
    </row>
    <row r="132" spans="2:17" x14ac:dyDescent="0.25">
      <c r="B132" s="85" t="s">
        <v>214</v>
      </c>
      <c r="C132" s="41"/>
      <c r="D132" s="81" t="s">
        <v>457</v>
      </c>
      <c r="E132" s="81">
        <v>42963085</v>
      </c>
      <c r="F132" s="81" t="s">
        <v>456</v>
      </c>
      <c r="G132" s="81" t="s">
        <v>334</v>
      </c>
      <c r="H132" s="120">
        <v>35657</v>
      </c>
      <c r="I132" s="41"/>
      <c r="J132" s="41" t="s">
        <v>455</v>
      </c>
      <c r="K132" s="41" t="s">
        <v>410</v>
      </c>
      <c r="L132" s="41" t="s">
        <v>233</v>
      </c>
      <c r="M132" s="41" t="s">
        <v>21</v>
      </c>
      <c r="N132" s="41" t="s">
        <v>21</v>
      </c>
      <c r="O132" s="41" t="s">
        <v>21</v>
      </c>
      <c r="P132" s="41"/>
      <c r="Q132" s="41"/>
    </row>
    <row r="133" spans="2:17" x14ac:dyDescent="0.25">
      <c r="B133" s="85" t="s">
        <v>208</v>
      </c>
      <c r="C133" s="85"/>
      <c r="D133" s="81" t="s">
        <v>454</v>
      </c>
      <c r="E133" s="81">
        <v>43081422</v>
      </c>
      <c r="F133" s="81" t="s">
        <v>453</v>
      </c>
      <c r="G133" s="81" t="s">
        <v>452</v>
      </c>
      <c r="H133" s="120">
        <v>36602</v>
      </c>
      <c r="I133" s="82"/>
      <c r="J133" s="86" t="s">
        <v>451</v>
      </c>
      <c r="K133" s="87" t="s">
        <v>450</v>
      </c>
      <c r="L133" s="84" t="s">
        <v>449</v>
      </c>
      <c r="M133" s="41" t="s">
        <v>21</v>
      </c>
      <c r="N133" s="41" t="s">
        <v>21</v>
      </c>
      <c r="O133" s="41" t="s">
        <v>21</v>
      </c>
    </row>
    <row r="134" spans="2:17" ht="15.75" thickBot="1" x14ac:dyDescent="0.3"/>
    <row r="135" spans="2:17" ht="54" customHeight="1" x14ac:dyDescent="0.25">
      <c r="B135" s="42" t="s">
        <v>20</v>
      </c>
      <c r="C135" s="42" t="s">
        <v>173</v>
      </c>
      <c r="D135" s="78" t="s">
        <v>174</v>
      </c>
      <c r="E135" s="42" t="s">
        <v>30</v>
      </c>
      <c r="F135" s="91" t="s">
        <v>194</v>
      </c>
      <c r="G135" s="96"/>
    </row>
    <row r="136" spans="2:17" ht="120.75" customHeight="1" x14ac:dyDescent="0.2">
      <c r="B136" s="1097" t="s">
        <v>195</v>
      </c>
      <c r="C136" s="97" t="s">
        <v>196</v>
      </c>
      <c r="D136" s="668">
        <v>25</v>
      </c>
      <c r="E136" s="668">
        <v>25</v>
      </c>
      <c r="F136" s="1098">
        <f>+E136+E137+E138</f>
        <v>60</v>
      </c>
      <c r="G136" s="98"/>
    </row>
    <row r="137" spans="2:17" ht="76.150000000000006" customHeight="1" x14ac:dyDescent="0.2">
      <c r="B137" s="1097"/>
      <c r="C137" s="97" t="s">
        <v>197</v>
      </c>
      <c r="D137" s="675">
        <v>25</v>
      </c>
      <c r="E137" s="668">
        <v>25</v>
      </c>
      <c r="F137" s="1099"/>
      <c r="G137" s="98"/>
    </row>
    <row r="138" spans="2:17" ht="69" customHeight="1" x14ac:dyDescent="0.2">
      <c r="B138" s="1097"/>
      <c r="C138" s="97" t="s">
        <v>198</v>
      </c>
      <c r="D138" s="668">
        <v>10</v>
      </c>
      <c r="E138" s="668">
        <v>10</v>
      </c>
      <c r="F138" s="1100"/>
      <c r="G138" s="98"/>
    </row>
    <row r="139" spans="2:17" x14ac:dyDescent="0.25">
      <c r="C139"/>
    </row>
    <row r="142" spans="2:17" x14ac:dyDescent="0.25">
      <c r="B142" s="39" t="s">
        <v>199</v>
      </c>
    </row>
    <row r="145" spans="2:16" x14ac:dyDescent="0.25">
      <c r="B145" s="40" t="s">
        <v>20</v>
      </c>
      <c r="C145" s="40" t="s">
        <v>29</v>
      </c>
      <c r="D145" s="42" t="s">
        <v>30</v>
      </c>
      <c r="E145" s="42" t="s">
        <v>31</v>
      </c>
    </row>
    <row r="146" spans="2:16" ht="28.5" x14ac:dyDescent="0.25">
      <c r="B146" s="43" t="s">
        <v>200</v>
      </c>
      <c r="C146" s="44">
        <v>40</v>
      </c>
      <c r="D146" s="668">
        <f>+E123</f>
        <v>40</v>
      </c>
      <c r="E146" s="1081">
        <f>+D146+D147</f>
        <v>100</v>
      </c>
    </row>
    <row r="147" spans="2:16" ht="42.75" x14ac:dyDescent="0.25">
      <c r="B147" s="43" t="s">
        <v>201</v>
      </c>
      <c r="C147" s="44">
        <v>60</v>
      </c>
      <c r="D147" s="668">
        <f>+F136</f>
        <v>60</v>
      </c>
      <c r="E147" s="1082"/>
    </row>
    <row r="149" spans="2:16" x14ac:dyDescent="0.25">
      <c r="B149" s="1" t="s">
        <v>471</v>
      </c>
    </row>
    <row r="151" spans="2:16" ht="26.25" x14ac:dyDescent="0.25">
      <c r="B151" s="1072" t="s">
        <v>1</v>
      </c>
      <c r="C151" s="1073"/>
      <c r="D151" s="1073"/>
      <c r="E151" s="1073"/>
      <c r="F151" s="1073"/>
      <c r="G151" s="1073"/>
      <c r="H151" s="1073"/>
      <c r="I151" s="1073"/>
      <c r="J151" s="1073"/>
      <c r="K151" s="1073"/>
      <c r="L151" s="1073"/>
      <c r="M151" s="1073"/>
      <c r="N151" s="1073"/>
      <c r="O151" s="1073"/>
      <c r="P151" s="1073"/>
    </row>
    <row r="153" spans="2:16" ht="26.25" x14ac:dyDescent="0.25">
      <c r="B153" s="1072" t="s">
        <v>2</v>
      </c>
      <c r="C153" s="1073"/>
      <c r="D153" s="1073"/>
      <c r="E153" s="1073"/>
      <c r="F153" s="1073"/>
      <c r="G153" s="1073"/>
      <c r="H153" s="1073"/>
      <c r="I153" s="1073"/>
      <c r="J153" s="1073"/>
      <c r="K153" s="1073"/>
      <c r="L153" s="1073"/>
      <c r="M153" s="1073"/>
      <c r="N153" s="1073"/>
      <c r="O153" s="1073"/>
      <c r="P153" s="1073"/>
    </row>
    <row r="154" spans="2:16" ht="15.75" thickBot="1" x14ac:dyDescent="0.3"/>
    <row r="155" spans="2:16" ht="21.75" thickBot="1" x14ac:dyDescent="0.3">
      <c r="B155" s="3" t="s">
        <v>3</v>
      </c>
      <c r="C155" s="1074" t="s">
        <v>223</v>
      </c>
      <c r="D155" s="1074"/>
      <c r="E155" s="1074"/>
      <c r="F155" s="1074"/>
      <c r="G155" s="1074"/>
      <c r="H155" s="1074"/>
      <c r="I155" s="1074"/>
      <c r="J155" s="1074"/>
      <c r="K155" s="1074"/>
      <c r="L155" s="1074"/>
      <c r="M155" s="1074"/>
      <c r="N155" s="1075"/>
    </row>
    <row r="156" spans="2:16" ht="16.5" thickBot="1" x14ac:dyDescent="0.3">
      <c r="B156" s="4" t="s">
        <v>5</v>
      </c>
      <c r="C156" s="1074"/>
      <c r="D156" s="1074"/>
      <c r="E156" s="1074"/>
      <c r="F156" s="1074"/>
      <c r="G156" s="1074"/>
      <c r="H156" s="1074"/>
      <c r="I156" s="1074"/>
      <c r="J156" s="1074"/>
      <c r="K156" s="1074"/>
      <c r="L156" s="1074"/>
      <c r="M156" s="1074"/>
      <c r="N156" s="1075"/>
    </row>
    <row r="157" spans="2:16" ht="16.5" thickBot="1" x14ac:dyDescent="0.3">
      <c r="B157" s="4" t="s">
        <v>6</v>
      </c>
      <c r="C157" s="1074"/>
      <c r="D157" s="1074"/>
      <c r="E157" s="1074"/>
      <c r="F157" s="1074"/>
      <c r="G157" s="1074"/>
      <c r="H157" s="1074"/>
      <c r="I157" s="1074"/>
      <c r="J157" s="1074"/>
      <c r="K157" s="1074"/>
      <c r="L157" s="1074"/>
      <c r="M157" s="1074"/>
      <c r="N157" s="1075"/>
    </row>
    <row r="158" spans="2:16" ht="16.5" thickBot="1" x14ac:dyDescent="0.3">
      <c r="B158" s="4" t="s">
        <v>7</v>
      </c>
      <c r="C158" s="1074"/>
      <c r="D158" s="1074"/>
      <c r="E158" s="1074"/>
      <c r="F158" s="1074"/>
      <c r="G158" s="1074"/>
      <c r="H158" s="1074"/>
      <c r="I158" s="1074"/>
      <c r="J158" s="1074"/>
      <c r="K158" s="1074"/>
      <c r="L158" s="1074"/>
      <c r="M158" s="1074"/>
      <c r="N158" s="1075"/>
    </row>
    <row r="159" spans="2:16" ht="16.5" thickBot="1" x14ac:dyDescent="0.3">
      <c r="B159" s="4" t="s">
        <v>8</v>
      </c>
      <c r="C159" s="1076">
        <v>14</v>
      </c>
      <c r="D159" s="1076"/>
      <c r="E159" s="1077"/>
      <c r="F159" s="5"/>
      <c r="G159" s="5"/>
      <c r="H159" s="5"/>
      <c r="I159" s="5"/>
      <c r="J159" s="5"/>
      <c r="K159" s="5"/>
      <c r="L159" s="5"/>
      <c r="M159" s="5"/>
      <c r="N159" s="6"/>
    </row>
    <row r="160" spans="2:16" ht="16.5" thickBot="1" x14ac:dyDescent="0.3">
      <c r="B160" s="7" t="s">
        <v>10</v>
      </c>
      <c r="C160" s="8">
        <v>41972</v>
      </c>
      <c r="D160" s="9"/>
      <c r="E160" s="9"/>
      <c r="F160" s="9"/>
      <c r="G160" s="9"/>
      <c r="H160" s="9"/>
      <c r="I160" s="9"/>
      <c r="J160" s="9"/>
      <c r="K160" s="9"/>
      <c r="L160" s="9"/>
      <c r="M160" s="9"/>
      <c r="N160" s="10"/>
    </row>
    <row r="161" spans="1:14" ht="15.75" x14ac:dyDescent="0.25">
      <c r="B161" s="11"/>
      <c r="C161" s="12"/>
      <c r="D161" s="13"/>
      <c r="E161" s="13"/>
      <c r="F161" s="13"/>
      <c r="G161" s="13"/>
      <c r="H161" s="13"/>
      <c r="I161" s="14"/>
      <c r="J161" s="14"/>
      <c r="K161" s="14"/>
      <c r="L161" s="14"/>
      <c r="M161" s="14"/>
      <c r="N161" s="13"/>
    </row>
    <row r="162" spans="1:14" x14ac:dyDescent="0.25">
      <c r="I162" s="14"/>
      <c r="J162" s="14"/>
      <c r="K162" s="14"/>
      <c r="L162" s="14"/>
      <c r="M162" s="14"/>
      <c r="N162" s="15"/>
    </row>
    <row r="163" spans="1:14" x14ac:dyDescent="0.25">
      <c r="B163" s="1078" t="s">
        <v>12</v>
      </c>
      <c r="C163" s="1078"/>
      <c r="D163" s="672" t="s">
        <v>13</v>
      </c>
      <c r="E163" s="672" t="s">
        <v>14</v>
      </c>
      <c r="F163" s="672" t="s">
        <v>15</v>
      </c>
      <c r="G163" s="16"/>
      <c r="I163" s="17"/>
      <c r="J163" s="17"/>
      <c r="K163" s="17"/>
      <c r="L163" s="17"/>
      <c r="M163" s="17"/>
      <c r="N163" s="15"/>
    </row>
    <row r="164" spans="1:14" x14ac:dyDescent="0.25">
      <c r="B164" s="1078"/>
      <c r="C164" s="1078"/>
      <c r="D164" s="672">
        <v>14</v>
      </c>
      <c r="E164" s="18">
        <v>565913504</v>
      </c>
      <c r="F164" s="19">
        <v>208</v>
      </c>
      <c r="G164" s="20"/>
      <c r="I164" s="21"/>
      <c r="J164" s="21"/>
      <c r="K164" s="21"/>
      <c r="L164" s="21"/>
      <c r="M164" s="21"/>
      <c r="N164" s="15"/>
    </row>
    <row r="165" spans="1:14" x14ac:dyDescent="0.25">
      <c r="B165" s="1078"/>
      <c r="C165" s="1078"/>
      <c r="D165" s="672"/>
      <c r="E165" s="18"/>
      <c r="F165" s="18"/>
      <c r="G165" s="20"/>
      <c r="I165" s="21"/>
      <c r="J165" s="21"/>
      <c r="K165" s="21"/>
      <c r="L165" s="21"/>
      <c r="M165" s="21"/>
      <c r="N165" s="15"/>
    </row>
    <row r="166" spans="1:14" x14ac:dyDescent="0.25">
      <c r="B166" s="1078"/>
      <c r="C166" s="1078"/>
      <c r="D166" s="672"/>
      <c r="E166" s="18"/>
      <c r="F166" s="18"/>
      <c r="G166" s="20"/>
      <c r="I166" s="21"/>
      <c r="J166" s="21"/>
      <c r="K166" s="21"/>
      <c r="L166" s="21"/>
      <c r="M166" s="21"/>
      <c r="N166" s="15"/>
    </row>
    <row r="167" spans="1:14" x14ac:dyDescent="0.25">
      <c r="B167" s="1078"/>
      <c r="C167" s="1078"/>
      <c r="D167" s="672"/>
      <c r="E167" s="22"/>
      <c r="F167" s="18"/>
      <c r="G167" s="20"/>
      <c r="H167" s="23"/>
      <c r="I167" s="21"/>
      <c r="J167" s="21"/>
      <c r="K167" s="21"/>
      <c r="L167" s="21"/>
      <c r="M167" s="21"/>
      <c r="N167" s="24"/>
    </row>
    <row r="168" spans="1:14" x14ac:dyDescent="0.25">
      <c r="B168" s="1078"/>
      <c r="C168" s="1078"/>
      <c r="D168" s="672"/>
      <c r="E168" s="22"/>
      <c r="F168" s="18"/>
      <c r="G168" s="20"/>
      <c r="H168" s="23"/>
      <c r="I168" s="25"/>
      <c r="J168" s="25"/>
      <c r="K168" s="25"/>
      <c r="L168" s="25"/>
      <c r="M168" s="25"/>
      <c r="N168" s="24"/>
    </row>
    <row r="169" spans="1:14" x14ac:dyDescent="0.25">
      <c r="B169" s="1078"/>
      <c r="C169" s="1078"/>
      <c r="D169" s="672"/>
      <c r="E169" s="22"/>
      <c r="F169" s="18"/>
      <c r="G169" s="20"/>
      <c r="H169" s="23"/>
      <c r="I169" s="14"/>
      <c r="J169" s="14"/>
      <c r="K169" s="14"/>
      <c r="L169" s="14"/>
      <c r="M169" s="14"/>
      <c r="N169" s="24"/>
    </row>
    <row r="170" spans="1:14" x14ac:dyDescent="0.25">
      <c r="B170" s="1078"/>
      <c r="C170" s="1078"/>
      <c r="D170" s="672"/>
      <c r="E170" s="22"/>
      <c r="F170" s="18"/>
      <c r="G170" s="20"/>
      <c r="H170" s="23"/>
      <c r="I170" s="14"/>
      <c r="J170" s="14"/>
      <c r="K170" s="14"/>
      <c r="L170" s="14"/>
      <c r="M170" s="14"/>
      <c r="N170" s="24"/>
    </row>
    <row r="171" spans="1:14" ht="15.75" thickBot="1" x14ac:dyDescent="0.3">
      <c r="B171" s="1079" t="s">
        <v>16</v>
      </c>
      <c r="C171" s="1080"/>
      <c r="D171" s="672"/>
      <c r="E171" s="26">
        <f>SUM(E164:E170)</f>
        <v>565913504</v>
      </c>
      <c r="F171" s="136">
        <f>SUM(F164:F170)</f>
        <v>208</v>
      </c>
      <c r="G171" s="20"/>
      <c r="H171" s="23"/>
      <c r="I171" s="14"/>
      <c r="J171" s="14"/>
      <c r="K171" s="14"/>
      <c r="L171" s="14"/>
      <c r="M171" s="14"/>
      <c r="N171" s="24"/>
    </row>
    <row r="172" spans="1:14" ht="45.75" thickBot="1" x14ac:dyDescent="0.3">
      <c r="A172" s="27"/>
      <c r="B172" s="28" t="s">
        <v>17</v>
      </c>
      <c r="C172" s="28" t="s">
        <v>18</v>
      </c>
      <c r="E172" s="17"/>
      <c r="F172" s="17"/>
      <c r="G172" s="17"/>
      <c r="H172" s="17"/>
      <c r="I172" s="29"/>
      <c r="J172" s="29"/>
      <c r="K172" s="29"/>
      <c r="L172" s="29"/>
      <c r="M172" s="29"/>
    </row>
    <row r="173" spans="1:14" ht="15.75" thickBot="1" x14ac:dyDescent="0.3">
      <c r="A173" s="30">
        <v>1</v>
      </c>
      <c r="C173" s="107">
        <f>+(F171*80)/100</f>
        <v>166.4</v>
      </c>
      <c r="D173" s="21"/>
      <c r="E173" s="106">
        <f>E171</f>
        <v>565913504</v>
      </c>
      <c r="F173" s="34"/>
      <c r="G173" s="34"/>
      <c r="H173" s="34"/>
      <c r="I173" s="35"/>
      <c r="J173" s="35"/>
      <c r="K173" s="35"/>
      <c r="L173" s="35"/>
      <c r="M173" s="35"/>
    </row>
    <row r="174" spans="1:14" x14ac:dyDescent="0.25">
      <c r="A174" s="36"/>
      <c r="C174" s="37"/>
      <c r="D174" s="21"/>
      <c r="E174" s="38"/>
      <c r="F174" s="34"/>
      <c r="G174" s="34"/>
      <c r="H174" s="34"/>
      <c r="I174" s="35"/>
      <c r="J174" s="35"/>
      <c r="K174" s="35"/>
      <c r="L174" s="35"/>
      <c r="M174" s="35"/>
    </row>
    <row r="175" spans="1:14" x14ac:dyDescent="0.25">
      <c r="A175" s="36"/>
      <c r="C175" s="37"/>
      <c r="D175" s="21"/>
      <c r="E175" s="38"/>
      <c r="F175" s="34"/>
      <c r="G175" s="34"/>
      <c r="H175" s="34"/>
      <c r="I175" s="35"/>
      <c r="J175" s="35"/>
      <c r="K175" s="35"/>
      <c r="L175" s="35"/>
      <c r="M175" s="35"/>
    </row>
    <row r="176" spans="1:14" x14ac:dyDescent="0.25">
      <c r="A176" s="36"/>
      <c r="B176" s="39" t="s">
        <v>19</v>
      </c>
      <c r="C176"/>
      <c r="D176"/>
      <c r="E176"/>
      <c r="F176"/>
      <c r="G176"/>
      <c r="H176"/>
      <c r="I176" s="14"/>
      <c r="J176" s="14"/>
      <c r="K176" s="14"/>
      <c r="L176" s="14"/>
      <c r="M176" s="14"/>
      <c r="N176" s="15"/>
    </row>
    <row r="177" spans="1:14" x14ac:dyDescent="0.25">
      <c r="A177" s="36"/>
      <c r="B177"/>
      <c r="C177"/>
      <c r="D177"/>
      <c r="E177"/>
      <c r="F177"/>
      <c r="G177"/>
      <c r="H177"/>
      <c r="I177" s="14"/>
      <c r="J177" s="14"/>
      <c r="K177" s="14"/>
      <c r="L177" s="14"/>
      <c r="M177" s="14"/>
      <c r="N177" s="15"/>
    </row>
    <row r="178" spans="1:14" x14ac:dyDescent="0.25">
      <c r="A178" s="36"/>
      <c r="B178" s="40" t="s">
        <v>20</v>
      </c>
      <c r="C178" s="40" t="s">
        <v>21</v>
      </c>
      <c r="D178" s="40" t="s">
        <v>22</v>
      </c>
      <c r="E178"/>
      <c r="F178"/>
      <c r="G178"/>
      <c r="H178"/>
      <c r="I178" s="14"/>
      <c r="J178" s="14"/>
      <c r="K178" s="14"/>
      <c r="L178" s="14"/>
      <c r="M178" s="14"/>
      <c r="N178" s="15"/>
    </row>
    <row r="179" spans="1:14" x14ac:dyDescent="0.25">
      <c r="A179" s="36"/>
      <c r="B179" s="41" t="s">
        <v>23</v>
      </c>
      <c r="C179" s="668" t="s">
        <v>21</v>
      </c>
      <c r="D179" s="41"/>
      <c r="E179"/>
      <c r="F179"/>
      <c r="G179"/>
      <c r="H179"/>
      <c r="I179" s="14"/>
      <c r="J179" s="14"/>
      <c r="K179" s="14"/>
      <c r="L179" s="14"/>
      <c r="M179" s="14"/>
      <c r="N179" s="15"/>
    </row>
    <row r="180" spans="1:14" x14ac:dyDescent="0.25">
      <c r="A180" s="36"/>
      <c r="B180" s="41" t="s">
        <v>25</v>
      </c>
      <c r="C180" s="668" t="s">
        <v>21</v>
      </c>
      <c r="D180" s="41"/>
      <c r="E180"/>
      <c r="F180"/>
      <c r="G180"/>
      <c r="H180"/>
      <c r="I180" s="14"/>
      <c r="J180" s="14"/>
      <c r="K180" s="14"/>
      <c r="L180" s="14"/>
      <c r="M180" s="14"/>
      <c r="N180" s="15"/>
    </row>
    <row r="181" spans="1:14" x14ac:dyDescent="0.25">
      <c r="A181" s="36"/>
      <c r="B181" s="41" t="s">
        <v>26</v>
      </c>
      <c r="C181" s="668" t="s">
        <v>21</v>
      </c>
      <c r="D181" s="41"/>
      <c r="E181"/>
      <c r="F181"/>
      <c r="G181"/>
      <c r="H181"/>
      <c r="I181" s="14"/>
      <c r="J181" s="14"/>
      <c r="K181" s="14"/>
      <c r="L181" s="14"/>
      <c r="M181" s="14"/>
      <c r="N181" s="15"/>
    </row>
    <row r="182" spans="1:14" x14ac:dyDescent="0.25">
      <c r="A182" s="36"/>
      <c r="B182" s="41" t="s">
        <v>27</v>
      </c>
      <c r="C182" s="668" t="s">
        <v>21</v>
      </c>
      <c r="D182" s="41"/>
      <c r="E182"/>
      <c r="F182"/>
      <c r="G182"/>
      <c r="H182"/>
      <c r="I182" s="14"/>
      <c r="J182" s="14"/>
      <c r="K182" s="14"/>
      <c r="L182" s="14"/>
      <c r="M182" s="14"/>
      <c r="N182" s="15"/>
    </row>
    <row r="183" spans="1:14" x14ac:dyDescent="0.25">
      <c r="A183" s="36"/>
      <c r="B183"/>
      <c r="C183"/>
      <c r="D183"/>
      <c r="E183"/>
      <c r="F183"/>
      <c r="G183"/>
      <c r="H183"/>
      <c r="I183" s="14"/>
      <c r="J183" s="14"/>
      <c r="K183" s="14"/>
      <c r="L183" s="14"/>
      <c r="M183" s="14"/>
      <c r="N183" s="15"/>
    </row>
    <row r="184" spans="1:14" x14ac:dyDescent="0.25">
      <c r="A184" s="36"/>
      <c r="B184"/>
      <c r="C184"/>
      <c r="D184"/>
      <c r="E184"/>
      <c r="F184"/>
      <c r="G184"/>
      <c r="H184"/>
      <c r="I184" s="14"/>
      <c r="J184" s="14"/>
      <c r="K184" s="14"/>
      <c r="L184" s="14"/>
      <c r="M184" s="14"/>
      <c r="N184" s="15"/>
    </row>
    <row r="185" spans="1:14" x14ac:dyDescent="0.25">
      <c r="A185" s="36"/>
      <c r="B185" s="39" t="s">
        <v>28</v>
      </c>
      <c r="C185"/>
      <c r="D185"/>
      <c r="E185"/>
      <c r="F185"/>
      <c r="G185"/>
      <c r="H185"/>
      <c r="I185" s="14"/>
      <c r="J185" s="14"/>
      <c r="K185" s="14"/>
      <c r="L185" s="14"/>
      <c r="M185" s="14"/>
      <c r="N185" s="15"/>
    </row>
    <row r="186" spans="1:14" x14ac:dyDescent="0.25">
      <c r="A186" s="36"/>
      <c r="B186"/>
      <c r="C186"/>
      <c r="D186"/>
      <c r="E186"/>
      <c r="F186"/>
      <c r="G186"/>
      <c r="H186"/>
      <c r="I186" s="14"/>
      <c r="J186" s="14"/>
      <c r="K186" s="14"/>
      <c r="L186" s="14"/>
      <c r="M186" s="14"/>
      <c r="N186" s="15"/>
    </row>
    <row r="187" spans="1:14" x14ac:dyDescent="0.25">
      <c r="A187" s="36"/>
      <c r="B187"/>
      <c r="C187"/>
      <c r="D187"/>
      <c r="E187"/>
      <c r="F187"/>
      <c r="G187"/>
      <c r="H187"/>
      <c r="I187" s="14"/>
      <c r="J187" s="14"/>
      <c r="K187" s="14"/>
      <c r="L187" s="14"/>
      <c r="M187" s="14"/>
      <c r="N187" s="15"/>
    </row>
    <row r="188" spans="1:14" x14ac:dyDescent="0.25">
      <c r="A188" s="36"/>
      <c r="B188" s="40" t="s">
        <v>20</v>
      </c>
      <c r="C188" s="40" t="s">
        <v>29</v>
      </c>
      <c r="D188" s="42" t="s">
        <v>30</v>
      </c>
      <c r="E188" s="42" t="s">
        <v>31</v>
      </c>
      <c r="F188"/>
      <c r="G188"/>
      <c r="H188"/>
      <c r="I188" s="14"/>
      <c r="J188" s="14"/>
      <c r="K188" s="14"/>
      <c r="L188" s="14"/>
      <c r="M188" s="14"/>
      <c r="N188" s="15"/>
    </row>
    <row r="189" spans="1:14" ht="28.5" x14ac:dyDescent="0.25">
      <c r="A189" s="36"/>
      <c r="B189" s="43" t="s">
        <v>32</v>
      </c>
      <c r="C189" s="44">
        <v>40</v>
      </c>
      <c r="D189" s="668">
        <v>20</v>
      </c>
      <c r="E189" s="1081">
        <f>+D189+D190</f>
        <v>80</v>
      </c>
      <c r="F189"/>
      <c r="G189"/>
      <c r="H189"/>
      <c r="I189" s="14"/>
      <c r="J189" s="14"/>
      <c r="K189" s="14"/>
      <c r="L189" s="14"/>
      <c r="M189" s="14"/>
      <c r="N189" s="15"/>
    </row>
    <row r="190" spans="1:14" ht="42.75" x14ac:dyDescent="0.25">
      <c r="A190" s="36"/>
      <c r="B190" s="43" t="s">
        <v>33</v>
      </c>
      <c r="C190" s="44">
        <v>60</v>
      </c>
      <c r="D190" s="668">
        <v>60</v>
      </c>
      <c r="E190" s="1082"/>
      <c r="F190"/>
      <c r="G190"/>
      <c r="H190"/>
      <c r="I190" s="14"/>
      <c r="J190" s="14"/>
      <c r="K190" s="14"/>
      <c r="L190" s="14"/>
      <c r="M190" s="14"/>
      <c r="N190" s="15"/>
    </row>
    <row r="191" spans="1:14" x14ac:dyDescent="0.25">
      <c r="A191" s="36"/>
      <c r="C191" s="37"/>
      <c r="D191" s="21"/>
      <c r="E191" s="38"/>
      <c r="F191" s="34"/>
      <c r="G191" s="34"/>
      <c r="H191" s="34"/>
      <c r="I191" s="35"/>
      <c r="J191" s="35"/>
      <c r="K191" s="35"/>
      <c r="L191" s="35"/>
      <c r="M191" s="35"/>
    </row>
    <row r="192" spans="1:14" x14ac:dyDescent="0.25">
      <c r="A192" s="36"/>
      <c r="C192" s="37"/>
      <c r="D192" s="21"/>
      <c r="E192" s="38"/>
      <c r="F192" s="34"/>
      <c r="G192" s="34"/>
      <c r="H192" s="34"/>
      <c r="I192" s="35"/>
      <c r="J192" s="35"/>
      <c r="K192" s="35"/>
      <c r="L192" s="35"/>
      <c r="M192" s="35"/>
    </row>
    <row r="193" spans="1:17" x14ac:dyDescent="0.25">
      <c r="A193" s="36"/>
      <c r="C193" s="37"/>
      <c r="D193" s="21"/>
      <c r="E193" s="38"/>
      <c r="F193" s="34"/>
      <c r="G193" s="34"/>
      <c r="H193" s="34"/>
      <c r="I193" s="35"/>
      <c r="J193" s="35"/>
      <c r="K193" s="35"/>
      <c r="L193" s="35"/>
      <c r="M193" s="35"/>
    </row>
    <row r="194" spans="1:17" ht="15.75" thickBot="1" x14ac:dyDescent="0.3">
      <c r="M194" s="1083" t="s">
        <v>34</v>
      </c>
      <c r="N194" s="1083"/>
    </row>
    <row r="195" spans="1:17" x14ac:dyDescent="0.25">
      <c r="B195" s="39" t="s">
        <v>35</v>
      </c>
      <c r="M195" s="45"/>
      <c r="N195" s="45"/>
    </row>
    <row r="196" spans="1:17" ht="15.75" thickBot="1" x14ac:dyDescent="0.3">
      <c r="M196" s="45"/>
      <c r="N196" s="45"/>
    </row>
    <row r="197" spans="1:17" ht="60" x14ac:dyDescent="0.25">
      <c r="A197" s="14"/>
      <c r="B197" s="46" t="s">
        <v>36</v>
      </c>
      <c r="C197" s="46" t="s">
        <v>37</v>
      </c>
      <c r="D197" s="46" t="s">
        <v>38</v>
      </c>
      <c r="E197" s="46" t="s">
        <v>39</v>
      </c>
      <c r="F197" s="46" t="s">
        <v>40</v>
      </c>
      <c r="G197" s="46" t="s">
        <v>41</v>
      </c>
      <c r="H197" s="46" t="s">
        <v>42</v>
      </c>
      <c r="I197" s="46" t="s">
        <v>43</v>
      </c>
      <c r="J197" s="46" t="s">
        <v>44</v>
      </c>
      <c r="K197" s="46" t="s">
        <v>45</v>
      </c>
      <c r="L197" s="46" t="s">
        <v>46</v>
      </c>
      <c r="M197" s="47" t="s">
        <v>47</v>
      </c>
      <c r="N197" s="46" t="s">
        <v>48</v>
      </c>
      <c r="O197" s="46" t="s">
        <v>49</v>
      </c>
      <c r="P197" s="48" t="s">
        <v>50</v>
      </c>
      <c r="Q197" s="48" t="s">
        <v>51</v>
      </c>
    </row>
    <row r="198" spans="1:17" ht="30" x14ac:dyDescent="0.25">
      <c r="A198" s="62">
        <v>1</v>
      </c>
      <c r="B198" s="49" t="s">
        <v>223</v>
      </c>
      <c r="C198" s="50" t="s">
        <v>223</v>
      </c>
      <c r="D198" s="49" t="s">
        <v>272</v>
      </c>
      <c r="E198" s="109">
        <v>5622014</v>
      </c>
      <c r="F198" s="52" t="s">
        <v>21</v>
      </c>
      <c r="G198" s="53"/>
      <c r="H198" s="55">
        <v>41662</v>
      </c>
      <c r="I198" s="55">
        <v>41973</v>
      </c>
      <c r="J198" s="55" t="s">
        <v>22</v>
      </c>
      <c r="K198" s="111">
        <v>10.28</v>
      </c>
      <c r="L198" s="109">
        <v>0</v>
      </c>
      <c r="M198" s="109">
        <v>171</v>
      </c>
      <c r="N198" s="109">
        <v>0</v>
      </c>
      <c r="O198" s="57">
        <v>180781975</v>
      </c>
      <c r="P198" s="57">
        <v>69</v>
      </c>
      <c r="Q198" s="58"/>
    </row>
    <row r="199" spans="1:17" ht="30" x14ac:dyDescent="0.25">
      <c r="A199" s="62">
        <f>+A198+1</f>
        <v>2</v>
      </c>
      <c r="B199" s="49" t="s">
        <v>223</v>
      </c>
      <c r="C199" s="50" t="s">
        <v>223</v>
      </c>
      <c r="D199" s="49" t="s">
        <v>272</v>
      </c>
      <c r="E199" s="109">
        <v>1552013</v>
      </c>
      <c r="F199" s="52" t="s">
        <v>21</v>
      </c>
      <c r="G199" s="52"/>
      <c r="H199" s="55">
        <v>41299</v>
      </c>
      <c r="I199" s="55">
        <v>41639</v>
      </c>
      <c r="J199" s="55" t="s">
        <v>22</v>
      </c>
      <c r="K199" s="109">
        <v>11.24</v>
      </c>
      <c r="L199" s="109">
        <v>0</v>
      </c>
      <c r="M199" s="109">
        <v>398</v>
      </c>
      <c r="N199" s="109">
        <v>0</v>
      </c>
      <c r="O199" s="57">
        <v>360909379</v>
      </c>
      <c r="P199" s="57">
        <v>70</v>
      </c>
      <c r="Q199" s="58"/>
    </row>
    <row r="200" spans="1:17" ht="30" x14ac:dyDescent="0.25">
      <c r="A200" s="62">
        <f t="shared" ref="A200:A205" si="4">+A199+1</f>
        <v>3</v>
      </c>
      <c r="B200" s="49" t="s">
        <v>223</v>
      </c>
      <c r="C200" s="50" t="s">
        <v>223</v>
      </c>
      <c r="D200" s="49" t="s">
        <v>272</v>
      </c>
      <c r="E200" s="109">
        <v>1662012</v>
      </c>
      <c r="F200" s="52" t="s">
        <v>21</v>
      </c>
      <c r="G200" s="52"/>
      <c r="H200" s="55">
        <v>40909</v>
      </c>
      <c r="I200" s="55">
        <v>41274</v>
      </c>
      <c r="J200" s="55" t="s">
        <v>22</v>
      </c>
      <c r="K200" s="111">
        <v>11.99</v>
      </c>
      <c r="L200" s="109">
        <v>0</v>
      </c>
      <c r="M200" s="109">
        <v>808</v>
      </c>
      <c r="N200" s="109">
        <v>0</v>
      </c>
      <c r="O200" s="57">
        <v>560587988</v>
      </c>
      <c r="P200" s="57">
        <v>72</v>
      </c>
      <c r="Q200" s="58"/>
    </row>
    <row r="201" spans="1:17" x14ac:dyDescent="0.25">
      <c r="A201" s="62">
        <f t="shared" si="4"/>
        <v>4</v>
      </c>
      <c r="B201" s="49"/>
      <c r="C201" s="50"/>
      <c r="D201" s="49"/>
      <c r="E201" s="64"/>
      <c r="F201" s="52"/>
      <c r="G201" s="52"/>
      <c r="H201" s="55"/>
      <c r="I201" s="55"/>
      <c r="J201" s="55"/>
      <c r="K201" s="55"/>
      <c r="L201" s="55"/>
      <c r="M201" s="56"/>
      <c r="N201" s="56"/>
      <c r="O201" s="57"/>
      <c r="P201" s="57"/>
      <c r="Q201" s="58"/>
    </row>
    <row r="202" spans="1:17" x14ac:dyDescent="0.25">
      <c r="A202" s="62">
        <f t="shared" si="4"/>
        <v>5</v>
      </c>
      <c r="B202" s="49"/>
      <c r="C202" s="50"/>
      <c r="D202" s="49"/>
      <c r="E202" s="64"/>
      <c r="F202" s="52"/>
      <c r="G202" s="52"/>
      <c r="H202" s="55"/>
      <c r="I202" s="55"/>
      <c r="J202" s="55"/>
      <c r="K202" s="55"/>
      <c r="L202" s="55"/>
      <c r="M202" s="56"/>
      <c r="N202" s="56"/>
      <c r="O202" s="57"/>
      <c r="P202" s="57"/>
      <c r="Q202" s="58"/>
    </row>
    <row r="203" spans="1:17" x14ac:dyDescent="0.25">
      <c r="A203" s="62">
        <f t="shared" si="4"/>
        <v>6</v>
      </c>
      <c r="B203" s="49"/>
      <c r="C203" s="50"/>
      <c r="D203" s="49"/>
      <c r="E203" s="64"/>
      <c r="F203" s="52"/>
      <c r="G203" s="52"/>
      <c r="H203" s="55"/>
      <c r="I203" s="55"/>
      <c r="J203" s="55"/>
      <c r="K203" s="55"/>
      <c r="L203" s="55"/>
      <c r="M203" s="56"/>
      <c r="N203" s="56"/>
      <c r="O203" s="57"/>
      <c r="P203" s="57"/>
      <c r="Q203" s="58"/>
    </row>
    <row r="204" spans="1:17" x14ac:dyDescent="0.25">
      <c r="A204" s="62">
        <f t="shared" si="4"/>
        <v>7</v>
      </c>
      <c r="B204" s="49"/>
      <c r="C204" s="50"/>
      <c r="D204" s="49"/>
      <c r="E204" s="64"/>
      <c r="F204" s="52"/>
      <c r="G204" s="52"/>
      <c r="H204" s="52"/>
      <c r="I204" s="55"/>
      <c r="J204" s="55"/>
      <c r="K204" s="55"/>
      <c r="L204" s="55"/>
      <c r="M204" s="56"/>
      <c r="N204" s="56"/>
      <c r="O204" s="57"/>
      <c r="P204" s="57"/>
      <c r="Q204" s="58"/>
    </row>
    <row r="205" spans="1:17" x14ac:dyDescent="0.25">
      <c r="A205" s="62">
        <f t="shared" si="4"/>
        <v>8</v>
      </c>
      <c r="B205" s="49"/>
      <c r="C205" s="50"/>
      <c r="D205" s="49"/>
      <c r="E205" s="64"/>
      <c r="F205" s="52"/>
      <c r="G205" s="52"/>
      <c r="H205" s="52"/>
      <c r="I205" s="55"/>
      <c r="J205" s="55"/>
      <c r="K205" s="55"/>
      <c r="L205" s="55"/>
      <c r="M205" s="56"/>
      <c r="N205" s="56"/>
      <c r="O205" s="57"/>
      <c r="P205" s="57"/>
      <c r="Q205" s="58"/>
    </row>
    <row r="206" spans="1:17" x14ac:dyDescent="0.25">
      <c r="A206" s="62"/>
      <c r="B206" s="63" t="s">
        <v>31</v>
      </c>
      <c r="C206" s="50"/>
      <c r="D206" s="49"/>
      <c r="E206" s="64"/>
      <c r="F206" s="52"/>
      <c r="G206" s="52"/>
      <c r="H206" s="52"/>
      <c r="I206" s="55"/>
      <c r="J206" s="55"/>
      <c r="K206" s="67">
        <f t="shared" ref="K206:N206" si="5">SUM(K198:K205)</f>
        <v>33.51</v>
      </c>
      <c r="L206" s="67">
        <f t="shared" si="5"/>
        <v>0</v>
      </c>
      <c r="M206" s="65">
        <f t="shared" si="5"/>
        <v>1377</v>
      </c>
      <c r="N206" s="67">
        <f t="shared" si="5"/>
        <v>0</v>
      </c>
      <c r="O206" s="57"/>
      <c r="P206" s="57"/>
      <c r="Q206" s="68"/>
    </row>
    <row r="207" spans="1:17" x14ac:dyDescent="0.25">
      <c r="A207" s="69"/>
      <c r="B207" s="69"/>
      <c r="C207" s="69"/>
      <c r="D207" s="69"/>
      <c r="E207" s="70"/>
      <c r="F207" s="69"/>
      <c r="G207" s="69"/>
      <c r="H207" s="69"/>
      <c r="I207" s="69"/>
      <c r="J207" s="69"/>
      <c r="K207" s="69"/>
      <c r="L207" s="69"/>
      <c r="M207" s="69"/>
      <c r="N207" s="69"/>
      <c r="O207" s="69"/>
      <c r="P207" s="69"/>
      <c r="Q207" s="69"/>
    </row>
    <row r="208" spans="1:17" x14ac:dyDescent="0.25">
      <c r="A208" s="69"/>
      <c r="B208" s="1069" t="s">
        <v>76</v>
      </c>
      <c r="C208" s="1069" t="s">
        <v>77</v>
      </c>
      <c r="D208" s="1071" t="s">
        <v>78</v>
      </c>
      <c r="E208" s="1071"/>
      <c r="F208" s="69"/>
      <c r="G208" s="69"/>
      <c r="H208" s="69"/>
      <c r="I208" s="69"/>
      <c r="J208" s="69"/>
      <c r="K208" s="69"/>
      <c r="L208" s="69"/>
      <c r="M208" s="69"/>
      <c r="N208" s="69"/>
      <c r="O208" s="69"/>
      <c r="P208" s="69"/>
      <c r="Q208" s="69"/>
    </row>
    <row r="209" spans="1:18" x14ac:dyDescent="0.25">
      <c r="A209" s="69"/>
      <c r="B209" s="1070"/>
      <c r="C209" s="1070"/>
      <c r="D209" s="673" t="s">
        <v>79</v>
      </c>
      <c r="E209" s="71" t="s">
        <v>80</v>
      </c>
      <c r="F209" s="69"/>
      <c r="G209" s="69"/>
      <c r="H209" s="69"/>
      <c r="I209" s="69"/>
      <c r="J209" s="69"/>
      <c r="K209" s="69"/>
      <c r="L209" s="69"/>
      <c r="M209" s="69"/>
      <c r="N209" s="69"/>
      <c r="O209" s="69"/>
      <c r="P209" s="69"/>
      <c r="Q209" s="69"/>
    </row>
    <row r="210" spans="1:18" ht="18.75" x14ac:dyDescent="0.25">
      <c r="A210" s="69"/>
      <c r="B210" s="72" t="s">
        <v>81</v>
      </c>
      <c r="C210" s="73">
        <f>+K206</f>
        <v>33.51</v>
      </c>
      <c r="D210" s="74" t="s">
        <v>21</v>
      </c>
      <c r="E210" s="75"/>
      <c r="F210" s="76"/>
      <c r="G210" s="76"/>
      <c r="H210" s="76"/>
      <c r="I210" s="76"/>
      <c r="J210" s="76"/>
      <c r="K210" s="76"/>
      <c r="L210" s="76"/>
      <c r="M210" s="76"/>
      <c r="N210" s="69"/>
      <c r="O210" s="69"/>
      <c r="P210" s="69"/>
      <c r="Q210" s="69"/>
    </row>
    <row r="211" spans="1:18" x14ac:dyDescent="0.25">
      <c r="A211" s="69"/>
      <c r="B211" s="72" t="s">
        <v>82</v>
      </c>
      <c r="C211" s="73">
        <f>+M206</f>
        <v>1377</v>
      </c>
      <c r="D211" s="74" t="s">
        <v>79</v>
      </c>
      <c r="E211" s="75"/>
      <c r="F211" s="69"/>
      <c r="G211" s="69"/>
      <c r="H211" s="69"/>
      <c r="I211" s="69"/>
      <c r="J211" s="69"/>
      <c r="K211" s="69"/>
      <c r="L211" s="69"/>
      <c r="M211" s="69"/>
      <c r="N211" s="69"/>
      <c r="O211" s="69"/>
      <c r="P211" s="69"/>
      <c r="Q211" s="69"/>
    </row>
    <row r="212" spans="1:18" x14ac:dyDescent="0.25">
      <c r="A212" s="69"/>
      <c r="B212" s="77"/>
      <c r="C212" s="1087"/>
      <c r="D212" s="1087"/>
      <c r="E212" s="1087"/>
      <c r="F212" s="1087"/>
      <c r="G212" s="1087"/>
      <c r="H212" s="1087"/>
      <c r="I212" s="1087"/>
      <c r="J212" s="1087"/>
      <c r="K212" s="1087"/>
      <c r="L212" s="1087"/>
      <c r="M212" s="1087"/>
      <c r="N212" s="1087"/>
      <c r="O212" s="69"/>
      <c r="P212" s="69"/>
      <c r="Q212" s="69"/>
    </row>
    <row r="213" spans="1:18" ht="15.75" thickBot="1" x14ac:dyDescent="0.3"/>
    <row r="214" spans="1:18" ht="27" thickBot="1" x14ac:dyDescent="0.3">
      <c r="B214" s="1088" t="s">
        <v>83</v>
      </c>
      <c r="C214" s="1088"/>
      <c r="D214" s="1088"/>
      <c r="E214" s="1088"/>
      <c r="F214" s="1088"/>
      <c r="G214" s="1088"/>
      <c r="H214" s="1088"/>
      <c r="I214" s="1088"/>
      <c r="J214" s="1088"/>
      <c r="K214" s="1088"/>
      <c r="L214" s="1088"/>
      <c r="M214" s="1088"/>
      <c r="N214" s="1088"/>
    </row>
    <row r="217" spans="1:18" ht="105" x14ac:dyDescent="0.25">
      <c r="B217" s="78" t="s">
        <v>84</v>
      </c>
      <c r="C217" s="79" t="s">
        <v>85</v>
      </c>
      <c r="D217" s="79" t="s">
        <v>86</v>
      </c>
      <c r="E217" s="79" t="s">
        <v>87</v>
      </c>
      <c r="F217" s="79" t="s">
        <v>88</v>
      </c>
      <c r="G217" s="79" t="s">
        <v>89</v>
      </c>
      <c r="H217" s="79" t="s">
        <v>90</v>
      </c>
      <c r="I217" s="79" t="s">
        <v>91</v>
      </c>
      <c r="J217" s="79" t="s">
        <v>92</v>
      </c>
      <c r="K217" s="79" t="s">
        <v>93</v>
      </c>
      <c r="L217" s="79" t="s">
        <v>94</v>
      </c>
      <c r="M217" s="80" t="s">
        <v>95</v>
      </c>
      <c r="N217" s="80" t="s">
        <v>96</v>
      </c>
      <c r="O217" s="1084" t="s">
        <v>97</v>
      </c>
      <c r="P217" s="1086"/>
      <c r="Q217" s="80" t="s">
        <v>98</v>
      </c>
      <c r="R217" s="135"/>
    </row>
    <row r="218" spans="1:18" ht="80.25" customHeight="1" x14ac:dyDescent="0.25">
      <c r="B218" s="81" t="s">
        <v>99</v>
      </c>
      <c r="C218" s="81" t="s">
        <v>99</v>
      </c>
      <c r="D218" s="87" t="s">
        <v>470</v>
      </c>
      <c r="E218" s="82">
        <v>78</v>
      </c>
      <c r="F218" s="83" t="s">
        <v>239</v>
      </c>
      <c r="G218" s="83" t="s">
        <v>239</v>
      </c>
      <c r="H218" s="83" t="s">
        <v>21</v>
      </c>
      <c r="I218" s="84" t="s">
        <v>239</v>
      </c>
      <c r="J218" s="84" t="s">
        <v>21</v>
      </c>
      <c r="K218" s="41" t="s">
        <v>21</v>
      </c>
      <c r="L218" s="41" t="s">
        <v>21</v>
      </c>
      <c r="M218" s="41" t="s">
        <v>21</v>
      </c>
      <c r="N218" s="41" t="s">
        <v>21</v>
      </c>
      <c r="O218" s="1274"/>
      <c r="P218" s="1275"/>
      <c r="Q218" s="41" t="s">
        <v>21</v>
      </c>
      <c r="R218" s="17"/>
    </row>
    <row r="219" spans="1:18" ht="74.25" customHeight="1" x14ac:dyDescent="0.25">
      <c r="B219" s="81" t="s">
        <v>99</v>
      </c>
      <c r="C219" s="81" t="s">
        <v>99</v>
      </c>
      <c r="D219" s="87" t="s">
        <v>469</v>
      </c>
      <c r="E219" s="82">
        <v>130</v>
      </c>
      <c r="F219" s="83" t="s">
        <v>239</v>
      </c>
      <c r="G219" s="83" t="s">
        <v>239</v>
      </c>
      <c r="H219" s="83" t="s">
        <v>21</v>
      </c>
      <c r="I219" s="84" t="s">
        <v>239</v>
      </c>
      <c r="J219" s="84" t="s">
        <v>21</v>
      </c>
      <c r="K219" s="41" t="s">
        <v>21</v>
      </c>
      <c r="L219" s="41" t="s">
        <v>21</v>
      </c>
      <c r="M219" s="41" t="s">
        <v>21</v>
      </c>
      <c r="N219" s="41" t="s">
        <v>21</v>
      </c>
      <c r="O219" s="1274"/>
      <c r="P219" s="1275"/>
      <c r="Q219" s="41" t="s">
        <v>21</v>
      </c>
      <c r="R219" s="135"/>
    </row>
    <row r="220" spans="1:18" x14ac:dyDescent="0.25">
      <c r="B220" s="81"/>
      <c r="C220" s="81"/>
      <c r="D220" s="82"/>
      <c r="E220" s="82"/>
      <c r="F220" s="83"/>
      <c r="G220" s="83"/>
      <c r="H220" s="83"/>
      <c r="I220" s="84"/>
      <c r="J220" s="84"/>
      <c r="K220" s="41"/>
      <c r="L220" s="41"/>
      <c r="M220" s="41"/>
      <c r="N220" s="41"/>
      <c r="O220" s="994"/>
      <c r="P220" s="996"/>
      <c r="Q220" s="41"/>
    </row>
    <row r="221" spans="1:18" x14ac:dyDescent="0.25">
      <c r="B221" s="81"/>
      <c r="C221" s="81"/>
      <c r="D221" s="82"/>
      <c r="E221" s="82"/>
      <c r="F221" s="83"/>
      <c r="G221" s="83"/>
      <c r="H221" s="83"/>
      <c r="I221" s="84"/>
      <c r="J221" s="84"/>
      <c r="K221" s="41"/>
      <c r="L221" s="41"/>
      <c r="M221" s="41"/>
      <c r="N221" s="41"/>
      <c r="O221" s="994"/>
      <c r="P221" s="996"/>
      <c r="Q221" s="41"/>
    </row>
    <row r="222" spans="1:18" x14ac:dyDescent="0.25">
      <c r="B222" s="81"/>
      <c r="C222" s="81"/>
      <c r="D222" s="82"/>
      <c r="E222" s="82"/>
      <c r="F222" s="83"/>
      <c r="G222" s="83"/>
      <c r="H222" s="83"/>
      <c r="I222" s="84"/>
      <c r="J222" s="84"/>
      <c r="K222" s="41"/>
      <c r="L222" s="41"/>
      <c r="M222" s="41"/>
      <c r="N222" s="41"/>
      <c r="O222" s="994"/>
      <c r="P222" s="996"/>
      <c r="Q222" s="41"/>
    </row>
    <row r="223" spans="1:18" x14ac:dyDescent="0.25">
      <c r="B223" s="81"/>
      <c r="C223" s="81"/>
      <c r="D223" s="82"/>
      <c r="E223" s="82"/>
      <c r="F223" s="83"/>
      <c r="G223" s="83"/>
      <c r="H223" s="83"/>
      <c r="I223" s="84"/>
      <c r="J223" s="84"/>
      <c r="K223" s="41"/>
      <c r="L223" s="41"/>
      <c r="M223" s="41"/>
      <c r="N223" s="41"/>
      <c r="O223" s="994"/>
      <c r="P223" s="996"/>
      <c r="Q223" s="41"/>
    </row>
    <row r="224" spans="1:18" x14ac:dyDescent="0.25">
      <c r="B224" s="41"/>
      <c r="C224" s="41"/>
      <c r="D224" s="41"/>
      <c r="E224" s="41"/>
      <c r="F224" s="41"/>
      <c r="G224" s="41"/>
      <c r="H224" s="41"/>
      <c r="I224" s="41"/>
      <c r="J224" s="41"/>
      <c r="K224" s="41"/>
      <c r="L224" s="41"/>
      <c r="M224" s="41"/>
      <c r="N224" s="41"/>
      <c r="O224" s="994"/>
      <c r="P224" s="996"/>
      <c r="Q224" s="41"/>
    </row>
    <row r="225" spans="2:17" x14ac:dyDescent="0.25">
      <c r="B225" s="2" t="s">
        <v>107</v>
      </c>
    </row>
    <row r="226" spans="2:17" x14ac:dyDescent="0.25">
      <c r="B226" s="2" t="s">
        <v>108</v>
      </c>
    </row>
    <row r="227" spans="2:17" x14ac:dyDescent="0.25">
      <c r="B227" s="2" t="s">
        <v>109</v>
      </c>
    </row>
    <row r="229" spans="2:17" ht="15.75" thickBot="1" x14ac:dyDescent="0.3"/>
    <row r="230" spans="2:17" ht="27" thickBot="1" x14ac:dyDescent="0.3">
      <c r="B230" s="1091" t="s">
        <v>110</v>
      </c>
      <c r="C230" s="1092"/>
      <c r="D230" s="1092"/>
      <c r="E230" s="1092"/>
      <c r="F230" s="1092"/>
      <c r="G230" s="1092"/>
      <c r="H230" s="1092"/>
      <c r="I230" s="1092"/>
      <c r="J230" s="1092"/>
      <c r="K230" s="1092"/>
      <c r="L230" s="1092"/>
      <c r="M230" s="1092"/>
      <c r="N230" s="1093"/>
    </row>
    <row r="235" spans="2:17" ht="75" x14ac:dyDescent="0.25">
      <c r="B235" s="78" t="s">
        <v>111</v>
      </c>
      <c r="C235" s="78" t="s">
        <v>112</v>
      </c>
      <c r="D235" s="78" t="s">
        <v>113</v>
      </c>
      <c r="E235" s="78" t="s">
        <v>114</v>
      </c>
      <c r="F235" s="78" t="s">
        <v>115</v>
      </c>
      <c r="G235" s="78" t="s">
        <v>116</v>
      </c>
      <c r="H235" s="78" t="s">
        <v>117</v>
      </c>
      <c r="I235" s="78" t="s">
        <v>118</v>
      </c>
      <c r="J235" s="1084" t="s">
        <v>119</v>
      </c>
      <c r="K235" s="1085"/>
      <c r="L235" s="1086"/>
      <c r="M235" s="78" t="s">
        <v>120</v>
      </c>
      <c r="N235" s="78" t="s">
        <v>121</v>
      </c>
      <c r="O235" s="78" t="s">
        <v>122</v>
      </c>
      <c r="P235" s="1084" t="s">
        <v>97</v>
      </c>
      <c r="Q235" s="1086"/>
    </row>
    <row r="236" spans="2:17" ht="30" x14ac:dyDescent="0.25">
      <c r="B236" s="85" t="s">
        <v>123</v>
      </c>
      <c r="C236" s="85"/>
      <c r="D236" s="682" t="s">
        <v>468</v>
      </c>
      <c r="E236" s="41">
        <v>43363490</v>
      </c>
      <c r="F236" s="682" t="s">
        <v>273</v>
      </c>
      <c r="G236" s="682" t="s">
        <v>367</v>
      </c>
      <c r="H236" s="41">
        <v>2013</v>
      </c>
      <c r="I236" s="675" t="s">
        <v>467</v>
      </c>
      <c r="J236" s="675" t="s">
        <v>227</v>
      </c>
      <c r="K236" s="675" t="s">
        <v>312</v>
      </c>
      <c r="L236" s="682" t="s">
        <v>233</v>
      </c>
      <c r="M236" s="41" t="s">
        <v>21</v>
      </c>
      <c r="N236" s="41" t="s">
        <v>21</v>
      </c>
      <c r="O236" s="41" t="s">
        <v>21</v>
      </c>
      <c r="P236" s="993"/>
      <c r="Q236" s="993"/>
    </row>
    <row r="237" spans="2:17" ht="30" x14ac:dyDescent="0.25">
      <c r="B237" s="85" t="s">
        <v>123</v>
      </c>
      <c r="C237" s="85"/>
      <c r="D237" s="682" t="s">
        <v>466</v>
      </c>
      <c r="E237" s="41">
        <v>1018373036</v>
      </c>
      <c r="F237" s="682" t="s">
        <v>465</v>
      </c>
      <c r="G237" s="682" t="s">
        <v>183</v>
      </c>
      <c r="H237" s="41">
        <v>2013</v>
      </c>
      <c r="I237" s="675"/>
      <c r="J237" s="675" t="s">
        <v>227</v>
      </c>
      <c r="K237" s="675" t="s">
        <v>312</v>
      </c>
      <c r="L237" s="682" t="s">
        <v>233</v>
      </c>
      <c r="M237" s="41" t="s">
        <v>21</v>
      </c>
      <c r="N237" s="41" t="s">
        <v>21</v>
      </c>
      <c r="O237" s="41" t="s">
        <v>21</v>
      </c>
      <c r="P237" s="994"/>
      <c r="Q237" s="996"/>
    </row>
    <row r="238" spans="2:17" ht="30" x14ac:dyDescent="0.25">
      <c r="B238" s="85" t="s">
        <v>229</v>
      </c>
      <c r="C238" s="85"/>
      <c r="D238" s="682" t="s">
        <v>464</v>
      </c>
      <c r="E238" s="41">
        <v>1035856359</v>
      </c>
      <c r="F238" s="682" t="s">
        <v>134</v>
      </c>
      <c r="G238" s="682" t="s">
        <v>217</v>
      </c>
      <c r="H238" s="41">
        <v>2011</v>
      </c>
      <c r="I238" s="675" t="s">
        <v>463</v>
      </c>
      <c r="J238" s="675" t="s">
        <v>227</v>
      </c>
      <c r="K238" s="675" t="s">
        <v>268</v>
      </c>
      <c r="L238" s="682" t="s">
        <v>134</v>
      </c>
      <c r="M238" s="41" t="s">
        <v>21</v>
      </c>
      <c r="N238" s="41" t="s">
        <v>21</v>
      </c>
      <c r="O238" s="41" t="s">
        <v>21</v>
      </c>
      <c r="P238" s="994" t="s">
        <v>230</v>
      </c>
      <c r="Q238" s="996"/>
    </row>
    <row r="239" spans="2:17" ht="60" x14ac:dyDescent="0.25">
      <c r="B239" s="85" t="s">
        <v>229</v>
      </c>
      <c r="C239" s="85"/>
      <c r="D239" s="682" t="s">
        <v>462</v>
      </c>
      <c r="E239" s="41">
        <v>43631625</v>
      </c>
      <c r="F239" s="682" t="s">
        <v>134</v>
      </c>
      <c r="G239" s="682" t="s">
        <v>126</v>
      </c>
      <c r="H239" s="41">
        <v>2013</v>
      </c>
      <c r="I239" s="675"/>
      <c r="J239" s="675" t="s">
        <v>461</v>
      </c>
      <c r="K239" s="675" t="s">
        <v>460</v>
      </c>
      <c r="L239" s="682" t="s">
        <v>134</v>
      </c>
      <c r="M239" s="41" t="s">
        <v>21</v>
      </c>
      <c r="N239" s="41" t="s">
        <v>21</v>
      </c>
      <c r="O239" s="41" t="s">
        <v>21</v>
      </c>
      <c r="P239" s="994" t="s">
        <v>230</v>
      </c>
      <c r="Q239" s="996"/>
    </row>
    <row r="240" spans="2:17" x14ac:dyDescent="0.25">
      <c r="B240" s="85"/>
      <c r="C240" s="85"/>
      <c r="D240" s="41"/>
      <c r="E240" s="41"/>
      <c r="F240" s="41"/>
      <c r="G240" s="41"/>
      <c r="H240" s="41"/>
      <c r="I240" s="82"/>
      <c r="J240" s="86"/>
      <c r="K240" s="87"/>
      <c r="L240" s="84"/>
      <c r="M240" s="41"/>
      <c r="N240" s="41"/>
      <c r="O240" s="41"/>
      <c r="P240" s="668"/>
      <c r="Q240" s="668"/>
    </row>
    <row r="241" spans="1:17" x14ac:dyDescent="0.25">
      <c r="B241" s="41"/>
      <c r="C241" s="41"/>
      <c r="D241" s="41"/>
      <c r="E241" s="41"/>
      <c r="F241" s="41"/>
      <c r="G241" s="41"/>
      <c r="H241" s="41"/>
      <c r="I241" s="82"/>
      <c r="J241" s="86"/>
      <c r="K241" s="87"/>
      <c r="L241" s="84"/>
      <c r="M241" s="41"/>
      <c r="N241" s="41"/>
      <c r="O241" s="41"/>
      <c r="P241" s="41"/>
      <c r="Q241" s="41"/>
    </row>
    <row r="242" spans="1:17" ht="15.75" thickBot="1" x14ac:dyDescent="0.3"/>
    <row r="243" spans="1:17" ht="27" thickBot="1" x14ac:dyDescent="0.3">
      <c r="B243" s="1091" t="s">
        <v>145</v>
      </c>
      <c r="C243" s="1092"/>
      <c r="D243" s="1092"/>
      <c r="E243" s="1092"/>
      <c r="F243" s="1092"/>
      <c r="G243" s="1092"/>
      <c r="H243" s="1092"/>
      <c r="I243" s="1092"/>
      <c r="J243" s="1092"/>
      <c r="K243" s="1092"/>
      <c r="L243" s="1092"/>
      <c r="M243" s="1092"/>
      <c r="N243" s="1093"/>
    </row>
    <row r="246" spans="1:17" ht="30" x14ac:dyDescent="0.25">
      <c r="B246" s="79" t="s">
        <v>20</v>
      </c>
      <c r="C246" s="79" t="s">
        <v>146</v>
      </c>
      <c r="D246" s="1084" t="s">
        <v>97</v>
      </c>
      <c r="E246" s="1086"/>
    </row>
    <row r="247" spans="1:17" x14ac:dyDescent="0.25">
      <c r="B247" s="682" t="s">
        <v>147</v>
      </c>
      <c r="C247" s="668" t="s">
        <v>21</v>
      </c>
      <c r="D247" s="993"/>
      <c r="E247" s="993"/>
    </row>
    <row r="250" spans="1:17" ht="26.25" x14ac:dyDescent="0.25">
      <c r="B250" s="1072" t="s">
        <v>148</v>
      </c>
      <c r="C250" s="1073"/>
      <c r="D250" s="1073"/>
      <c r="E250" s="1073"/>
      <c r="F250" s="1073"/>
      <c r="G250" s="1073"/>
      <c r="H250" s="1073"/>
      <c r="I250" s="1073"/>
      <c r="J250" s="1073"/>
      <c r="K250" s="1073"/>
      <c r="L250" s="1073"/>
      <c r="M250" s="1073"/>
      <c r="N250" s="1073"/>
      <c r="O250" s="1073"/>
      <c r="P250" s="1073"/>
    </row>
    <row r="252" spans="1:17" ht="15.75" thickBot="1" x14ac:dyDescent="0.3"/>
    <row r="253" spans="1:17" ht="27" thickBot="1" x14ac:dyDescent="0.3">
      <c r="B253" s="1091" t="s">
        <v>149</v>
      </c>
      <c r="C253" s="1092"/>
      <c r="D253" s="1092"/>
      <c r="E253" s="1092"/>
      <c r="F253" s="1092"/>
      <c r="G253" s="1092"/>
      <c r="H253" s="1092"/>
      <c r="I253" s="1092"/>
      <c r="J253" s="1092"/>
      <c r="K253" s="1092"/>
      <c r="L253" s="1092"/>
      <c r="M253" s="1092"/>
      <c r="N253" s="1093"/>
    </row>
    <row r="255" spans="1:17" ht="15.75" thickBot="1" x14ac:dyDescent="0.3">
      <c r="M255" s="45"/>
      <c r="N255" s="45"/>
    </row>
    <row r="256" spans="1:17" ht="60" x14ac:dyDescent="0.25">
      <c r="A256" s="14"/>
      <c r="B256" s="46" t="s">
        <v>36</v>
      </c>
      <c r="C256" s="46" t="s">
        <v>37</v>
      </c>
      <c r="D256" s="46" t="s">
        <v>38</v>
      </c>
      <c r="E256" s="46" t="s">
        <v>39</v>
      </c>
      <c r="F256" s="46" t="s">
        <v>40</v>
      </c>
      <c r="G256" s="46" t="s">
        <v>41</v>
      </c>
      <c r="H256" s="46" t="s">
        <v>42</v>
      </c>
      <c r="I256" s="46" t="s">
        <v>43</v>
      </c>
      <c r="J256" s="46" t="s">
        <v>44</v>
      </c>
      <c r="K256" s="46" t="s">
        <v>45</v>
      </c>
      <c r="L256" s="46" t="s">
        <v>46</v>
      </c>
      <c r="M256" s="47" t="s">
        <v>47</v>
      </c>
      <c r="N256" s="46" t="s">
        <v>48</v>
      </c>
      <c r="O256" s="46" t="s">
        <v>49</v>
      </c>
      <c r="P256" s="48" t="s">
        <v>50</v>
      </c>
      <c r="Q256" s="48" t="s">
        <v>51</v>
      </c>
    </row>
    <row r="257" spans="1:17" ht="30" x14ac:dyDescent="0.25">
      <c r="A257" s="62">
        <v>1</v>
      </c>
      <c r="B257" s="49" t="s">
        <v>223</v>
      </c>
      <c r="C257" s="50" t="s">
        <v>223</v>
      </c>
      <c r="D257" s="49" t="s">
        <v>272</v>
      </c>
      <c r="E257" s="109">
        <v>1532013</v>
      </c>
      <c r="F257" s="52" t="s">
        <v>21</v>
      </c>
      <c r="G257" s="53"/>
      <c r="H257" s="55">
        <v>41305</v>
      </c>
      <c r="I257" s="55">
        <v>41639</v>
      </c>
      <c r="J257" s="55" t="s">
        <v>22</v>
      </c>
      <c r="K257" s="109">
        <v>11</v>
      </c>
      <c r="L257" s="109">
        <v>0</v>
      </c>
      <c r="M257" s="109">
        <v>132</v>
      </c>
      <c r="N257" s="109">
        <v>0</v>
      </c>
      <c r="O257" s="57">
        <v>163391338</v>
      </c>
      <c r="P257" s="57">
        <v>157</v>
      </c>
      <c r="Q257" s="58"/>
    </row>
    <row r="258" spans="1:17" x14ac:dyDescent="0.25">
      <c r="A258" s="62">
        <f>+A257+1</f>
        <v>2</v>
      </c>
      <c r="B258" s="49"/>
      <c r="C258" s="50"/>
      <c r="D258" s="49"/>
      <c r="E258" s="64"/>
      <c r="F258" s="52"/>
      <c r="G258" s="52"/>
      <c r="H258" s="52"/>
      <c r="I258" s="55"/>
      <c r="J258" s="55"/>
      <c r="K258" s="55"/>
      <c r="L258" s="55"/>
      <c r="M258" s="56"/>
      <c r="N258" s="56"/>
      <c r="O258" s="57"/>
      <c r="P258" s="57"/>
      <c r="Q258" s="58"/>
    </row>
    <row r="259" spans="1:17" x14ac:dyDescent="0.25">
      <c r="A259" s="62">
        <f t="shared" ref="A259:A264" si="6">+A258+1</f>
        <v>3</v>
      </c>
      <c r="B259" s="49"/>
      <c r="C259" s="50"/>
      <c r="D259" s="49"/>
      <c r="E259" s="64"/>
      <c r="F259" s="52"/>
      <c r="G259" s="52"/>
      <c r="H259" s="52"/>
      <c r="I259" s="55"/>
      <c r="J259" s="55"/>
      <c r="K259" s="55"/>
      <c r="L259" s="55"/>
      <c r="M259" s="56"/>
      <c r="N259" s="56"/>
      <c r="O259" s="57"/>
      <c r="P259" s="57"/>
      <c r="Q259" s="58"/>
    </row>
    <row r="260" spans="1:17" x14ac:dyDescent="0.25">
      <c r="A260" s="62">
        <f t="shared" si="6"/>
        <v>4</v>
      </c>
      <c r="B260" s="49"/>
      <c r="C260" s="50"/>
      <c r="D260" s="49"/>
      <c r="E260" s="64"/>
      <c r="F260" s="52"/>
      <c r="G260" s="52"/>
      <c r="H260" s="52"/>
      <c r="I260" s="55"/>
      <c r="J260" s="55"/>
      <c r="K260" s="55"/>
      <c r="L260" s="55"/>
      <c r="M260" s="56"/>
      <c r="N260" s="56"/>
      <c r="O260" s="57"/>
      <c r="P260" s="57"/>
      <c r="Q260" s="58"/>
    </row>
    <row r="261" spans="1:17" x14ac:dyDescent="0.25">
      <c r="A261" s="62">
        <f t="shared" si="6"/>
        <v>5</v>
      </c>
      <c r="B261" s="49"/>
      <c r="C261" s="50"/>
      <c r="D261" s="49"/>
      <c r="E261" s="64"/>
      <c r="F261" s="52"/>
      <c r="G261" s="52"/>
      <c r="H261" s="52"/>
      <c r="I261" s="55"/>
      <c r="J261" s="55"/>
      <c r="K261" s="55"/>
      <c r="L261" s="55"/>
      <c r="M261" s="56"/>
      <c r="N261" s="56"/>
      <c r="O261" s="57"/>
      <c r="P261" s="57"/>
      <c r="Q261" s="58"/>
    </row>
    <row r="262" spans="1:17" x14ac:dyDescent="0.25">
      <c r="A262" s="62">
        <f t="shared" si="6"/>
        <v>6</v>
      </c>
      <c r="B262" s="49"/>
      <c r="C262" s="50"/>
      <c r="D262" s="49"/>
      <c r="E262" s="64"/>
      <c r="F262" s="52"/>
      <c r="G262" s="52"/>
      <c r="H262" s="52"/>
      <c r="I262" s="55"/>
      <c r="J262" s="55"/>
      <c r="K262" s="55"/>
      <c r="L262" s="55"/>
      <c r="M262" s="56"/>
      <c r="N262" s="56"/>
      <c r="O262" s="57"/>
      <c r="P262" s="57"/>
      <c r="Q262" s="58"/>
    </row>
    <row r="263" spans="1:17" x14ac:dyDescent="0.25">
      <c r="A263" s="62">
        <f t="shared" si="6"/>
        <v>7</v>
      </c>
      <c r="B263" s="49"/>
      <c r="C263" s="50"/>
      <c r="D263" s="49"/>
      <c r="E263" s="64"/>
      <c r="F263" s="52"/>
      <c r="G263" s="52"/>
      <c r="H263" s="52"/>
      <c r="I263" s="55"/>
      <c r="J263" s="55"/>
      <c r="K263" s="55"/>
      <c r="L263" s="55"/>
      <c r="M263" s="56"/>
      <c r="N263" s="56"/>
      <c r="O263" s="57"/>
      <c r="P263" s="57"/>
      <c r="Q263" s="58"/>
    </row>
    <row r="264" spans="1:17" x14ac:dyDescent="0.25">
      <c r="A264" s="62">
        <f t="shared" si="6"/>
        <v>8</v>
      </c>
      <c r="B264" s="49"/>
      <c r="C264" s="50"/>
      <c r="D264" s="49"/>
      <c r="E264" s="64"/>
      <c r="F264" s="52"/>
      <c r="G264" s="52"/>
      <c r="H264" s="52"/>
      <c r="I264" s="55"/>
      <c r="J264" s="55"/>
      <c r="K264" s="55"/>
      <c r="L264" s="55"/>
      <c r="M264" s="56"/>
      <c r="N264" s="56"/>
      <c r="O264" s="57"/>
      <c r="P264" s="57"/>
      <c r="Q264" s="58"/>
    </row>
    <row r="265" spans="1:17" x14ac:dyDescent="0.25">
      <c r="A265" s="62"/>
      <c r="B265" s="63" t="s">
        <v>31</v>
      </c>
      <c r="C265" s="50"/>
      <c r="D265" s="49"/>
      <c r="E265" s="64"/>
      <c r="F265" s="52"/>
      <c r="G265" s="52"/>
      <c r="H265" s="52"/>
      <c r="I265" s="55"/>
      <c r="J265" s="55"/>
      <c r="K265" s="67">
        <f t="shared" ref="K265:N265" si="7">SUM(K257:K264)</f>
        <v>11</v>
      </c>
      <c r="L265" s="67">
        <f t="shared" si="7"/>
        <v>0</v>
      </c>
      <c r="M265" s="66">
        <f t="shared" si="7"/>
        <v>132</v>
      </c>
      <c r="N265" s="67">
        <f t="shared" si="7"/>
        <v>0</v>
      </c>
      <c r="O265" s="57"/>
      <c r="P265" s="57"/>
      <c r="Q265" s="68"/>
    </row>
    <row r="266" spans="1:17" x14ac:dyDescent="0.25">
      <c r="B266" s="69"/>
      <c r="C266" s="69"/>
      <c r="D266" s="69"/>
      <c r="E266" s="70"/>
      <c r="F266" s="69"/>
      <c r="G266" s="69"/>
      <c r="H266" s="69"/>
      <c r="I266" s="69"/>
      <c r="J266" s="69"/>
      <c r="K266" s="69"/>
      <c r="L266" s="69"/>
      <c r="M266" s="69"/>
      <c r="N266" s="69"/>
      <c r="O266" s="69"/>
      <c r="P266" s="69"/>
    </row>
    <row r="267" spans="1:17" ht="18.75" x14ac:dyDescent="0.25">
      <c r="B267" s="72" t="s">
        <v>172</v>
      </c>
      <c r="C267" s="89">
        <f>+K265</f>
        <v>11</v>
      </c>
      <c r="H267" s="76"/>
      <c r="I267" s="76"/>
      <c r="J267" s="76"/>
      <c r="K267" s="76"/>
      <c r="L267" s="76"/>
      <c r="M267" s="76"/>
      <c r="N267" s="69"/>
      <c r="O267" s="69"/>
      <c r="P267" s="69"/>
    </row>
    <row r="269" spans="1:17" ht="15.75" thickBot="1" x14ac:dyDescent="0.3"/>
    <row r="270" spans="1:17" ht="30.75" thickBot="1" x14ac:dyDescent="0.3">
      <c r="B270" s="90" t="s">
        <v>173</v>
      </c>
      <c r="C270" s="91" t="s">
        <v>174</v>
      </c>
      <c r="D270" s="90" t="s">
        <v>30</v>
      </c>
      <c r="E270" s="91" t="s">
        <v>175</v>
      </c>
    </row>
    <row r="271" spans="1:17" x14ac:dyDescent="0.25">
      <c r="B271" s="92" t="s">
        <v>176</v>
      </c>
      <c r="C271" s="93">
        <v>20</v>
      </c>
      <c r="D271" s="93">
        <v>20</v>
      </c>
      <c r="E271" s="1094">
        <f>+D271+D272+D273</f>
        <v>20</v>
      </c>
    </row>
    <row r="272" spans="1:17" x14ac:dyDescent="0.25">
      <c r="B272" s="92" t="s">
        <v>177</v>
      </c>
      <c r="C272" s="74">
        <v>30</v>
      </c>
      <c r="D272" s="668">
        <v>0</v>
      </c>
      <c r="E272" s="1095"/>
    </row>
    <row r="273" spans="2:17" ht="15.75" thickBot="1" x14ac:dyDescent="0.3">
      <c r="B273" s="92" t="s">
        <v>178</v>
      </c>
      <c r="C273" s="94">
        <v>40</v>
      </c>
      <c r="D273" s="94">
        <v>0</v>
      </c>
      <c r="E273" s="1096"/>
    </row>
    <row r="275" spans="2:17" ht="15.75" thickBot="1" x14ac:dyDescent="0.3"/>
    <row r="276" spans="2:17" ht="27" thickBot="1" x14ac:dyDescent="0.3">
      <c r="B276" s="1091" t="s">
        <v>179</v>
      </c>
      <c r="C276" s="1092"/>
      <c r="D276" s="1092"/>
      <c r="E276" s="1092"/>
      <c r="F276" s="1092"/>
      <c r="G276" s="1092"/>
      <c r="H276" s="1092"/>
      <c r="I276" s="1092"/>
      <c r="J276" s="1092"/>
      <c r="K276" s="1092"/>
      <c r="L276" s="1092"/>
      <c r="M276" s="1092"/>
      <c r="N276" s="1093"/>
    </row>
    <row r="278" spans="2:17" ht="75" x14ac:dyDescent="0.25">
      <c r="B278" s="78" t="s">
        <v>111</v>
      </c>
      <c r="C278" s="78" t="s">
        <v>112</v>
      </c>
      <c r="D278" s="78" t="s">
        <v>113</v>
      </c>
      <c r="E278" s="78" t="s">
        <v>114</v>
      </c>
      <c r="F278" s="78" t="s">
        <v>115</v>
      </c>
      <c r="G278" s="78" t="s">
        <v>116</v>
      </c>
      <c r="H278" s="78" t="s">
        <v>117</v>
      </c>
      <c r="I278" s="78" t="s">
        <v>118</v>
      </c>
      <c r="J278" s="1084" t="s">
        <v>119</v>
      </c>
      <c r="K278" s="1085"/>
      <c r="L278" s="1086"/>
      <c r="M278" s="78" t="s">
        <v>120</v>
      </c>
      <c r="N278" s="78" t="s">
        <v>121</v>
      </c>
      <c r="O278" s="78" t="s">
        <v>122</v>
      </c>
      <c r="P278" s="1084" t="s">
        <v>97</v>
      </c>
      <c r="Q278" s="1086"/>
    </row>
    <row r="279" spans="2:17" x14ac:dyDescent="0.25">
      <c r="B279" s="85" t="s">
        <v>180</v>
      </c>
      <c r="C279" s="41"/>
      <c r="D279" s="81" t="s">
        <v>459</v>
      </c>
      <c r="E279" s="81">
        <v>39117159</v>
      </c>
      <c r="F279" s="81" t="s">
        <v>265</v>
      </c>
      <c r="G279" s="81" t="s">
        <v>334</v>
      </c>
      <c r="H279" s="120">
        <v>38184</v>
      </c>
      <c r="I279" s="41"/>
      <c r="J279" s="41" t="s">
        <v>458</v>
      </c>
      <c r="K279" s="41" t="s">
        <v>410</v>
      </c>
      <c r="L279" s="41" t="s">
        <v>233</v>
      </c>
      <c r="M279" s="41" t="s">
        <v>21</v>
      </c>
      <c r="N279" s="41" t="s">
        <v>21</v>
      </c>
      <c r="O279" s="41" t="s">
        <v>21</v>
      </c>
      <c r="P279" s="41"/>
      <c r="Q279" s="41"/>
    </row>
    <row r="280" spans="2:17" x14ac:dyDescent="0.25">
      <c r="B280" s="85" t="s">
        <v>214</v>
      </c>
      <c r="C280" s="41"/>
      <c r="D280" s="81" t="s">
        <v>457</v>
      </c>
      <c r="E280" s="81">
        <v>42963085</v>
      </c>
      <c r="F280" s="81" t="s">
        <v>456</v>
      </c>
      <c r="G280" s="81" t="s">
        <v>334</v>
      </c>
      <c r="H280" s="120">
        <v>35657</v>
      </c>
      <c r="I280" s="41"/>
      <c r="J280" s="41" t="s">
        <v>455</v>
      </c>
      <c r="K280" s="41" t="s">
        <v>410</v>
      </c>
      <c r="L280" s="41" t="s">
        <v>233</v>
      </c>
      <c r="M280" s="41" t="s">
        <v>21</v>
      </c>
      <c r="N280" s="41" t="s">
        <v>21</v>
      </c>
      <c r="O280" s="41" t="s">
        <v>21</v>
      </c>
      <c r="P280" s="41"/>
      <c r="Q280" s="41"/>
    </row>
    <row r="281" spans="2:17" x14ac:dyDescent="0.25">
      <c r="B281" s="85" t="s">
        <v>208</v>
      </c>
      <c r="C281" s="85"/>
      <c r="D281" s="81" t="s">
        <v>454</v>
      </c>
      <c r="E281" s="81">
        <v>43081422</v>
      </c>
      <c r="F281" s="81" t="s">
        <v>453</v>
      </c>
      <c r="G281" s="81" t="s">
        <v>452</v>
      </c>
      <c r="H281" s="120">
        <v>36602</v>
      </c>
      <c r="I281" s="82"/>
      <c r="J281" s="86" t="s">
        <v>451</v>
      </c>
      <c r="K281" s="87" t="s">
        <v>450</v>
      </c>
      <c r="L281" s="84" t="s">
        <v>449</v>
      </c>
      <c r="M281" s="41" t="s">
        <v>21</v>
      </c>
      <c r="N281" s="41" t="s">
        <v>21</v>
      </c>
      <c r="O281" s="41" t="s">
        <v>21</v>
      </c>
    </row>
    <row r="282" spans="2:17" ht="15.75" thickBot="1" x14ac:dyDescent="0.3">
      <c r="B282" s="85"/>
      <c r="C282" s="85"/>
      <c r="D282" s="81"/>
      <c r="E282" s="81"/>
      <c r="F282" s="134"/>
      <c r="G282" s="133"/>
      <c r="H282" s="132"/>
      <c r="I282" s="131"/>
      <c r="J282" s="130"/>
      <c r="K282" s="129"/>
      <c r="L282" s="128"/>
      <c r="M282" s="29"/>
      <c r="N282" s="29"/>
      <c r="O282" s="29"/>
    </row>
    <row r="283" spans="2:17" ht="30" x14ac:dyDescent="0.25">
      <c r="B283" s="42" t="s">
        <v>20</v>
      </c>
      <c r="C283" s="42" t="s">
        <v>173</v>
      </c>
      <c r="D283" s="78" t="s">
        <v>174</v>
      </c>
      <c r="E283" s="42" t="s">
        <v>30</v>
      </c>
      <c r="F283" s="91" t="s">
        <v>194</v>
      </c>
      <c r="G283" s="96"/>
    </row>
    <row r="284" spans="2:17" ht="108" x14ac:dyDescent="0.2">
      <c r="B284" s="1097" t="s">
        <v>195</v>
      </c>
      <c r="C284" s="97" t="s">
        <v>196</v>
      </c>
      <c r="D284" s="668">
        <v>25</v>
      </c>
      <c r="E284" s="668">
        <v>25</v>
      </c>
      <c r="F284" s="1098">
        <f>+E284+E285+E286</f>
        <v>60</v>
      </c>
      <c r="G284" s="98"/>
    </row>
    <row r="285" spans="2:17" ht="96" x14ac:dyDescent="0.2">
      <c r="B285" s="1097"/>
      <c r="C285" s="97" t="s">
        <v>197</v>
      </c>
      <c r="D285" s="675">
        <v>25</v>
      </c>
      <c r="E285" s="668">
        <v>25</v>
      </c>
      <c r="F285" s="1099"/>
      <c r="G285" s="98"/>
    </row>
    <row r="286" spans="2:17" ht="60" x14ac:dyDescent="0.2">
      <c r="B286" s="1097"/>
      <c r="C286" s="97" t="s">
        <v>198</v>
      </c>
      <c r="D286" s="668">
        <v>10</v>
      </c>
      <c r="E286" s="668">
        <v>10</v>
      </c>
      <c r="F286" s="1100"/>
      <c r="G286" s="98"/>
    </row>
    <row r="287" spans="2:17" x14ac:dyDescent="0.25">
      <c r="C287"/>
    </row>
    <row r="290" spans="2:16" x14ac:dyDescent="0.25">
      <c r="B290" s="39" t="s">
        <v>199</v>
      </c>
    </row>
    <row r="293" spans="2:16" x14ac:dyDescent="0.25">
      <c r="B293" s="40" t="s">
        <v>20</v>
      </c>
      <c r="C293" s="40" t="s">
        <v>29</v>
      </c>
      <c r="D293" s="42" t="s">
        <v>30</v>
      </c>
      <c r="E293" s="42" t="s">
        <v>31</v>
      </c>
    </row>
    <row r="294" spans="2:16" ht="28.5" x14ac:dyDescent="0.25">
      <c r="B294" s="43" t="s">
        <v>200</v>
      </c>
      <c r="C294" s="44">
        <v>40</v>
      </c>
      <c r="D294" s="668">
        <f>+E271</f>
        <v>20</v>
      </c>
      <c r="E294" s="1081">
        <f>+D294+D295</f>
        <v>80</v>
      </c>
    </row>
    <row r="295" spans="2:16" ht="42.75" x14ac:dyDescent="0.25">
      <c r="B295" s="43" t="s">
        <v>201</v>
      </c>
      <c r="C295" s="44">
        <v>60</v>
      </c>
      <c r="D295" s="668">
        <f>+F284</f>
        <v>60</v>
      </c>
      <c r="E295" s="1082"/>
    </row>
    <row r="297" spans="2:16" x14ac:dyDescent="0.25">
      <c r="B297" s="1" t="s">
        <v>448</v>
      </c>
    </row>
    <row r="299" spans="2:16" ht="26.25" x14ac:dyDescent="0.25">
      <c r="B299" s="1072" t="s">
        <v>1</v>
      </c>
      <c r="C299" s="1073"/>
      <c r="D299" s="1073"/>
      <c r="E299" s="1073"/>
      <c r="F299" s="1073"/>
      <c r="G299" s="1073"/>
      <c r="H299" s="1073"/>
      <c r="I299" s="1073"/>
      <c r="J299" s="1073"/>
      <c r="K299" s="1073"/>
      <c r="L299" s="1073"/>
      <c r="M299" s="1073"/>
      <c r="N299" s="1073"/>
      <c r="O299" s="1073"/>
      <c r="P299" s="1073"/>
    </row>
    <row r="301" spans="2:16" ht="26.25" x14ac:dyDescent="0.25">
      <c r="B301" s="1072" t="s">
        <v>2</v>
      </c>
      <c r="C301" s="1073"/>
      <c r="D301" s="1073"/>
      <c r="E301" s="1073"/>
      <c r="F301" s="1073"/>
      <c r="G301" s="1073"/>
      <c r="H301" s="1073"/>
      <c r="I301" s="1073"/>
      <c r="J301" s="1073"/>
      <c r="K301" s="1073"/>
      <c r="L301" s="1073"/>
      <c r="M301" s="1073"/>
      <c r="N301" s="1073"/>
      <c r="O301" s="1073"/>
      <c r="P301" s="1073"/>
    </row>
    <row r="302" spans="2:16" ht="15.75" thickBot="1" x14ac:dyDescent="0.3"/>
    <row r="303" spans="2:16" ht="21.75" thickBot="1" x14ac:dyDescent="0.3">
      <c r="B303" s="3" t="s">
        <v>3</v>
      </c>
      <c r="C303" s="1074" t="s">
        <v>223</v>
      </c>
      <c r="D303" s="1074"/>
      <c r="E303" s="1074"/>
      <c r="F303" s="1074"/>
      <c r="G303" s="1074"/>
      <c r="H303" s="1074"/>
      <c r="I303" s="1074"/>
      <c r="J303" s="1074"/>
      <c r="K303" s="1074"/>
      <c r="L303" s="1074"/>
      <c r="M303" s="1074"/>
      <c r="N303" s="1075"/>
    </row>
    <row r="304" spans="2:16" ht="16.5" thickBot="1" x14ac:dyDescent="0.3">
      <c r="B304" s="4" t="s">
        <v>5</v>
      </c>
      <c r="C304" s="1074"/>
      <c r="D304" s="1074"/>
      <c r="E304" s="1074"/>
      <c r="F304" s="1074"/>
      <c r="G304" s="1074"/>
      <c r="H304" s="1074"/>
      <c r="I304" s="1074"/>
      <c r="J304" s="1074"/>
      <c r="K304" s="1074"/>
      <c r="L304" s="1074"/>
      <c r="M304" s="1074"/>
      <c r="N304" s="1075"/>
    </row>
    <row r="305" spans="1:14" ht="16.5" thickBot="1" x14ac:dyDescent="0.3">
      <c r="B305" s="4" t="s">
        <v>6</v>
      </c>
      <c r="C305" s="1074"/>
      <c r="D305" s="1074"/>
      <c r="E305" s="1074"/>
      <c r="F305" s="1074"/>
      <c r="G305" s="1074"/>
      <c r="H305" s="1074"/>
      <c r="I305" s="1074"/>
      <c r="J305" s="1074"/>
      <c r="K305" s="1074"/>
      <c r="L305" s="1074"/>
      <c r="M305" s="1074"/>
      <c r="N305" s="1075"/>
    </row>
    <row r="306" spans="1:14" ht="16.5" thickBot="1" x14ac:dyDescent="0.3">
      <c r="B306" s="4" t="s">
        <v>7</v>
      </c>
      <c r="C306" s="1074"/>
      <c r="D306" s="1074"/>
      <c r="E306" s="1074"/>
      <c r="F306" s="1074"/>
      <c r="G306" s="1074"/>
      <c r="H306" s="1074"/>
      <c r="I306" s="1074"/>
      <c r="J306" s="1074"/>
      <c r="K306" s="1074"/>
      <c r="L306" s="1074"/>
      <c r="M306" s="1074"/>
      <c r="N306" s="1075"/>
    </row>
    <row r="307" spans="1:14" ht="16.5" thickBot="1" x14ac:dyDescent="0.3">
      <c r="B307" s="4" t="s">
        <v>8</v>
      </c>
      <c r="C307" s="1101" t="s">
        <v>447</v>
      </c>
      <c r="D307" s="1101"/>
      <c r="E307" s="1102"/>
      <c r="F307" s="5"/>
      <c r="G307" s="5"/>
      <c r="H307" s="5"/>
      <c r="I307" s="5"/>
      <c r="J307" s="5"/>
      <c r="K307" s="5"/>
      <c r="L307" s="5"/>
      <c r="M307" s="5"/>
      <c r="N307" s="6"/>
    </row>
    <row r="308" spans="1:14" ht="16.5" thickBot="1" x14ac:dyDescent="0.3">
      <c r="B308" s="7" t="s">
        <v>10</v>
      </c>
      <c r="C308" s="8">
        <v>41972</v>
      </c>
      <c r="D308" s="9"/>
      <c r="E308" s="9"/>
      <c r="F308" s="9"/>
      <c r="G308" s="9"/>
      <c r="H308" s="9"/>
      <c r="I308" s="9"/>
      <c r="J308" s="9"/>
      <c r="K308" s="9"/>
      <c r="L308" s="9"/>
      <c r="M308" s="9"/>
      <c r="N308" s="10"/>
    </row>
    <row r="309" spans="1:14" ht="15.75" x14ac:dyDescent="0.25">
      <c r="B309" s="11"/>
      <c r="C309" s="12"/>
      <c r="D309" s="13"/>
      <c r="E309" s="13"/>
      <c r="F309" s="13"/>
      <c r="G309" s="13"/>
      <c r="H309" s="13"/>
      <c r="I309" s="14"/>
      <c r="J309" s="14"/>
      <c r="K309" s="14"/>
      <c r="L309" s="14"/>
      <c r="M309" s="14"/>
      <c r="N309" s="13"/>
    </row>
    <row r="310" spans="1:14" x14ac:dyDescent="0.25">
      <c r="I310" s="14"/>
      <c r="J310" s="14"/>
      <c r="K310" s="14"/>
      <c r="L310" s="14"/>
      <c r="M310" s="14"/>
      <c r="N310" s="15"/>
    </row>
    <row r="311" spans="1:14" x14ac:dyDescent="0.25">
      <c r="B311" s="1078" t="s">
        <v>12</v>
      </c>
      <c r="C311" s="1078"/>
      <c r="D311" s="672" t="s">
        <v>13</v>
      </c>
      <c r="E311" s="672" t="s">
        <v>14</v>
      </c>
      <c r="F311" s="672" t="s">
        <v>15</v>
      </c>
      <c r="G311" s="16"/>
      <c r="I311" s="17"/>
      <c r="J311" s="17"/>
      <c r="K311" s="17"/>
      <c r="L311" s="17"/>
      <c r="M311" s="17"/>
      <c r="N311" s="15"/>
    </row>
    <row r="312" spans="1:14" x14ac:dyDescent="0.25">
      <c r="B312" s="1078"/>
      <c r="C312" s="1078"/>
      <c r="D312" s="672">
        <v>16</v>
      </c>
      <c r="E312" s="18">
        <v>636652692</v>
      </c>
      <c r="F312" s="127">
        <v>234</v>
      </c>
      <c r="G312" s="20"/>
      <c r="I312" s="21"/>
      <c r="J312" s="21"/>
      <c r="K312" s="21"/>
      <c r="L312" s="21"/>
      <c r="M312" s="21"/>
      <c r="N312" s="15"/>
    </row>
    <row r="313" spans="1:14" x14ac:dyDescent="0.25">
      <c r="B313" s="1078"/>
      <c r="C313" s="1078"/>
      <c r="D313" s="672"/>
      <c r="E313" s="18"/>
      <c r="F313" s="127"/>
      <c r="G313" s="20"/>
      <c r="I313" s="21"/>
      <c r="J313" s="21"/>
      <c r="K313" s="21"/>
      <c r="L313" s="21"/>
      <c r="M313" s="21"/>
      <c r="N313" s="15"/>
    </row>
    <row r="314" spans="1:14" x14ac:dyDescent="0.25">
      <c r="B314" s="1078"/>
      <c r="C314" s="1078"/>
      <c r="D314" s="672"/>
      <c r="E314" s="18"/>
      <c r="F314" s="127"/>
      <c r="G314" s="20"/>
      <c r="I314" s="21"/>
      <c r="J314" s="21"/>
      <c r="K314" s="21"/>
      <c r="L314" s="21"/>
      <c r="M314" s="21"/>
      <c r="N314" s="15"/>
    </row>
    <row r="315" spans="1:14" x14ac:dyDescent="0.25">
      <c r="B315" s="1078"/>
      <c r="C315" s="1078"/>
      <c r="D315" s="672"/>
      <c r="E315" s="22"/>
      <c r="F315" s="127"/>
      <c r="G315" s="20"/>
      <c r="H315" s="23"/>
      <c r="I315" s="21"/>
      <c r="J315" s="21"/>
      <c r="K315" s="21"/>
      <c r="L315" s="21"/>
      <c r="M315" s="21"/>
      <c r="N315" s="24"/>
    </row>
    <row r="316" spans="1:14" x14ac:dyDescent="0.25">
      <c r="B316" s="1078"/>
      <c r="C316" s="1078"/>
      <c r="D316" s="672"/>
      <c r="E316" s="22"/>
      <c r="F316" s="127"/>
      <c r="G316" s="20"/>
      <c r="H316" s="23"/>
      <c r="I316" s="25"/>
      <c r="J316" s="25"/>
      <c r="K316" s="25"/>
      <c r="L316" s="25"/>
      <c r="M316" s="25"/>
      <c r="N316" s="24"/>
    </row>
    <row r="317" spans="1:14" x14ac:dyDescent="0.25">
      <c r="B317" s="1078"/>
      <c r="C317" s="1078"/>
      <c r="D317" s="672"/>
      <c r="E317" s="22"/>
      <c r="F317" s="127"/>
      <c r="G317" s="20"/>
      <c r="H317" s="23"/>
      <c r="I317" s="14"/>
      <c r="J317" s="14"/>
      <c r="K317" s="14"/>
      <c r="L317" s="14"/>
      <c r="M317" s="14"/>
      <c r="N317" s="24"/>
    </row>
    <row r="318" spans="1:14" x14ac:dyDescent="0.25">
      <c r="B318" s="1078"/>
      <c r="C318" s="1078"/>
      <c r="D318" s="672"/>
      <c r="E318" s="22"/>
      <c r="F318" s="127"/>
      <c r="G318" s="20"/>
      <c r="H318" s="23"/>
      <c r="I318" s="14"/>
      <c r="J318" s="14"/>
      <c r="K318" s="14"/>
      <c r="L318" s="14"/>
      <c r="M318" s="14"/>
      <c r="N318" s="24"/>
    </row>
    <row r="319" spans="1:14" ht="15.75" thickBot="1" x14ac:dyDescent="0.3">
      <c r="B319" s="1079" t="s">
        <v>16</v>
      </c>
      <c r="C319" s="1080"/>
      <c r="D319" s="672"/>
      <c r="E319" s="26">
        <f>SUM(E312:E318)</f>
        <v>636652692</v>
      </c>
      <c r="F319" s="127">
        <f>SUM(F312:F318)</f>
        <v>234</v>
      </c>
      <c r="G319" s="20"/>
      <c r="H319" s="23"/>
      <c r="I319" s="14"/>
      <c r="J319" s="14"/>
      <c r="K319" s="14"/>
      <c r="L319" s="14"/>
      <c r="M319" s="14"/>
      <c r="N319" s="24"/>
    </row>
    <row r="320" spans="1:14" ht="45.75" thickBot="1" x14ac:dyDescent="0.3">
      <c r="A320" s="27"/>
      <c r="B320" s="28" t="s">
        <v>17</v>
      </c>
      <c r="C320" s="28" t="s">
        <v>18</v>
      </c>
      <c r="E320" s="17"/>
      <c r="F320" s="17"/>
      <c r="G320" s="17"/>
      <c r="H320" s="17"/>
      <c r="I320" s="29"/>
      <c r="J320" s="29"/>
      <c r="K320" s="29"/>
      <c r="L320" s="29"/>
      <c r="M320" s="29"/>
    </row>
    <row r="321" spans="1:14" ht="15.75" thickBot="1" x14ac:dyDescent="0.3">
      <c r="A321" s="30">
        <v>1</v>
      </c>
      <c r="C321" s="107">
        <f>+(F319*80)/100</f>
        <v>187.2</v>
      </c>
      <c r="D321" s="21"/>
      <c r="E321" s="106">
        <f>E319</f>
        <v>636652692</v>
      </c>
      <c r="F321" s="34"/>
      <c r="G321" s="34"/>
      <c r="H321" s="34"/>
      <c r="I321" s="35"/>
      <c r="J321" s="35"/>
      <c r="K321" s="35"/>
      <c r="L321" s="35"/>
      <c r="M321" s="35"/>
    </row>
    <row r="322" spans="1:14" x14ac:dyDescent="0.25">
      <c r="A322" s="36"/>
      <c r="C322" s="37"/>
      <c r="D322" s="21"/>
      <c r="E322" s="38"/>
      <c r="F322" s="34"/>
      <c r="G322" s="34"/>
      <c r="H322" s="34"/>
      <c r="I322" s="35"/>
      <c r="J322" s="35"/>
      <c r="K322" s="35"/>
      <c r="L322" s="35"/>
      <c r="M322" s="35"/>
    </row>
    <row r="323" spans="1:14" x14ac:dyDescent="0.25">
      <c r="A323" s="36"/>
      <c r="C323" s="37"/>
      <c r="D323" s="21"/>
      <c r="E323" s="38"/>
      <c r="F323" s="34"/>
      <c r="G323" s="34"/>
      <c r="H323" s="34"/>
      <c r="I323" s="35"/>
      <c r="J323" s="35"/>
      <c r="K323" s="35"/>
      <c r="L323" s="35"/>
      <c r="M323" s="35"/>
    </row>
    <row r="324" spans="1:14" x14ac:dyDescent="0.25">
      <c r="A324" s="36"/>
      <c r="B324" s="39" t="s">
        <v>19</v>
      </c>
      <c r="C324"/>
      <c r="D324"/>
      <c r="E324"/>
      <c r="F324"/>
      <c r="G324"/>
      <c r="H324"/>
      <c r="I324" s="14"/>
      <c r="J324" s="14"/>
      <c r="K324" s="14"/>
      <c r="L324" s="14"/>
      <c r="M324" s="14"/>
      <c r="N324" s="15"/>
    </row>
    <row r="325" spans="1:14" x14ac:dyDescent="0.25">
      <c r="A325" s="36"/>
      <c r="B325"/>
      <c r="C325"/>
      <c r="D325"/>
      <c r="E325"/>
      <c r="F325"/>
      <c r="G325"/>
      <c r="H325"/>
      <c r="I325" s="14"/>
      <c r="J325" s="14"/>
      <c r="K325" s="14"/>
      <c r="L325" s="14"/>
      <c r="M325" s="14"/>
      <c r="N325" s="15"/>
    </row>
    <row r="326" spans="1:14" x14ac:dyDescent="0.25">
      <c r="A326" s="36"/>
      <c r="B326" s="40" t="s">
        <v>20</v>
      </c>
      <c r="C326" s="40" t="s">
        <v>21</v>
      </c>
      <c r="D326" s="40" t="s">
        <v>22</v>
      </c>
      <c r="E326"/>
      <c r="F326"/>
      <c r="G326"/>
      <c r="H326"/>
      <c r="I326" s="14"/>
      <c r="J326" s="14"/>
      <c r="K326" s="14"/>
      <c r="L326" s="14"/>
      <c r="M326" s="14"/>
      <c r="N326" s="15"/>
    </row>
    <row r="327" spans="1:14" x14ac:dyDescent="0.25">
      <c r="A327" s="36"/>
      <c r="B327" s="41" t="s">
        <v>23</v>
      </c>
      <c r="C327" s="668" t="s">
        <v>21</v>
      </c>
      <c r="D327" s="41"/>
      <c r="E327"/>
      <c r="F327"/>
      <c r="G327"/>
      <c r="H327"/>
      <c r="I327" s="14"/>
      <c r="J327" s="14"/>
      <c r="K327" s="14"/>
      <c r="L327" s="14"/>
      <c r="M327" s="14"/>
      <c r="N327" s="15"/>
    </row>
    <row r="328" spans="1:14" x14ac:dyDescent="0.25">
      <c r="A328" s="36"/>
      <c r="B328" s="41" t="s">
        <v>25</v>
      </c>
      <c r="C328" s="668" t="s">
        <v>21</v>
      </c>
      <c r="D328" s="41"/>
      <c r="E328"/>
      <c r="F328"/>
      <c r="G328"/>
      <c r="H328"/>
      <c r="I328" s="14"/>
      <c r="J328" s="14"/>
      <c r="K328" s="14"/>
      <c r="L328" s="14"/>
      <c r="M328" s="14"/>
      <c r="N328" s="15"/>
    </row>
    <row r="329" spans="1:14" x14ac:dyDescent="0.25">
      <c r="A329" s="36"/>
      <c r="B329" s="41" t="s">
        <v>26</v>
      </c>
      <c r="C329" s="668" t="s">
        <v>21</v>
      </c>
      <c r="D329" s="41"/>
      <c r="E329"/>
      <c r="F329"/>
      <c r="G329"/>
      <c r="H329"/>
      <c r="I329" s="14"/>
      <c r="J329" s="14"/>
      <c r="K329" s="14"/>
      <c r="L329" s="14"/>
      <c r="M329" s="14"/>
      <c r="N329" s="15"/>
    </row>
    <row r="330" spans="1:14" x14ac:dyDescent="0.25">
      <c r="A330" s="36"/>
      <c r="B330" s="41" t="s">
        <v>27</v>
      </c>
      <c r="C330" s="668" t="s">
        <v>21</v>
      </c>
      <c r="D330" s="41"/>
      <c r="E330"/>
      <c r="F330"/>
      <c r="G330"/>
      <c r="H330"/>
      <c r="I330" s="14"/>
      <c r="J330" s="14"/>
      <c r="K330" s="14"/>
      <c r="L330" s="14"/>
      <c r="M330" s="14"/>
      <c r="N330" s="15"/>
    </row>
    <row r="331" spans="1:14" x14ac:dyDescent="0.25">
      <c r="A331" s="36"/>
      <c r="B331"/>
      <c r="C331"/>
      <c r="D331"/>
      <c r="E331"/>
      <c r="F331"/>
      <c r="G331"/>
      <c r="H331"/>
      <c r="I331" s="14"/>
      <c r="J331" s="14"/>
      <c r="K331" s="14"/>
      <c r="L331" s="14"/>
      <c r="M331" s="14"/>
      <c r="N331" s="15"/>
    </row>
    <row r="332" spans="1:14" x14ac:dyDescent="0.25">
      <c r="A332" s="36"/>
      <c r="B332"/>
      <c r="C332"/>
      <c r="D332"/>
      <c r="E332"/>
      <c r="F332"/>
      <c r="G332"/>
      <c r="H332"/>
      <c r="I332" s="14"/>
      <c r="J332" s="14"/>
      <c r="K332" s="14"/>
      <c r="L332" s="14"/>
      <c r="M332" s="14"/>
      <c r="N332" s="15"/>
    </row>
    <row r="333" spans="1:14" x14ac:dyDescent="0.25">
      <c r="A333" s="36"/>
      <c r="B333" s="39" t="s">
        <v>28</v>
      </c>
      <c r="C333"/>
      <c r="D333"/>
      <c r="E333"/>
      <c r="F333"/>
      <c r="G333"/>
      <c r="H333"/>
      <c r="I333" s="14"/>
      <c r="J333" s="14"/>
      <c r="K333" s="14"/>
      <c r="L333" s="14"/>
      <c r="M333" s="14"/>
      <c r="N333" s="15"/>
    </row>
    <row r="334" spans="1:14" x14ac:dyDescent="0.25">
      <c r="A334" s="36"/>
      <c r="B334"/>
      <c r="C334"/>
      <c r="D334"/>
      <c r="E334"/>
      <c r="F334"/>
      <c r="G334"/>
      <c r="H334"/>
      <c r="I334" s="14"/>
      <c r="J334" s="14"/>
      <c r="K334" s="14"/>
      <c r="L334" s="14"/>
      <c r="M334" s="14"/>
      <c r="N334" s="15"/>
    </row>
    <row r="335" spans="1:14" x14ac:dyDescent="0.25">
      <c r="A335" s="36"/>
      <c r="B335"/>
      <c r="C335"/>
      <c r="D335"/>
      <c r="E335"/>
      <c r="F335"/>
      <c r="G335"/>
      <c r="H335"/>
      <c r="I335" s="14"/>
      <c r="J335" s="14"/>
      <c r="K335" s="14"/>
      <c r="L335" s="14"/>
      <c r="M335" s="14"/>
      <c r="N335" s="15"/>
    </row>
    <row r="336" spans="1:14" x14ac:dyDescent="0.25">
      <c r="A336" s="36"/>
      <c r="B336" s="40" t="s">
        <v>20</v>
      </c>
      <c r="C336" s="40" t="s">
        <v>29</v>
      </c>
      <c r="D336" s="42" t="s">
        <v>30</v>
      </c>
      <c r="E336" s="42" t="s">
        <v>31</v>
      </c>
      <c r="F336"/>
      <c r="G336"/>
      <c r="H336"/>
      <c r="I336" s="14"/>
      <c r="J336" s="14"/>
      <c r="K336" s="14"/>
      <c r="L336" s="14"/>
      <c r="M336" s="14"/>
      <c r="N336" s="15"/>
    </row>
    <row r="337" spans="1:17" ht="28.5" x14ac:dyDescent="0.25">
      <c r="A337" s="36"/>
      <c r="B337" s="43" t="s">
        <v>32</v>
      </c>
      <c r="C337" s="44">
        <v>40</v>
      </c>
      <c r="D337" s="668">
        <v>20</v>
      </c>
      <c r="E337" s="1081">
        <f>+D337+D338</f>
        <v>80</v>
      </c>
      <c r="F337"/>
      <c r="G337"/>
      <c r="H337"/>
      <c r="I337" s="14"/>
      <c r="J337" s="14"/>
      <c r="K337" s="14"/>
      <c r="L337" s="14"/>
      <c r="M337" s="14"/>
      <c r="N337" s="15"/>
    </row>
    <row r="338" spans="1:17" ht="42.75" x14ac:dyDescent="0.25">
      <c r="A338" s="36"/>
      <c r="B338" s="43" t="s">
        <v>33</v>
      </c>
      <c r="C338" s="44">
        <v>60</v>
      </c>
      <c r="D338" s="668">
        <v>60</v>
      </c>
      <c r="E338" s="1082"/>
      <c r="F338"/>
      <c r="G338"/>
      <c r="H338"/>
      <c r="I338" s="14"/>
      <c r="J338" s="14"/>
      <c r="K338" s="14"/>
      <c r="L338" s="14"/>
      <c r="M338" s="14"/>
      <c r="N338" s="15"/>
    </row>
    <row r="339" spans="1:17" x14ac:dyDescent="0.25">
      <c r="A339" s="36"/>
      <c r="C339" s="37"/>
      <c r="D339" s="21"/>
      <c r="E339" s="38"/>
      <c r="F339" s="34"/>
      <c r="G339" s="34"/>
      <c r="H339" s="34"/>
      <c r="I339" s="35"/>
      <c r="J339" s="35"/>
      <c r="K339" s="35"/>
      <c r="L339" s="35"/>
      <c r="M339" s="35"/>
    </row>
    <row r="340" spans="1:17" x14ac:dyDescent="0.25">
      <c r="A340" s="36"/>
      <c r="C340" s="37"/>
      <c r="D340" s="21"/>
      <c r="E340" s="38"/>
      <c r="F340" s="34"/>
      <c r="G340" s="34"/>
      <c r="H340" s="34"/>
      <c r="I340" s="35"/>
      <c r="J340" s="35"/>
      <c r="K340" s="35"/>
      <c r="L340" s="35"/>
      <c r="M340" s="35"/>
    </row>
    <row r="341" spans="1:17" x14ac:dyDescent="0.25">
      <c r="A341" s="36"/>
      <c r="C341" s="37"/>
      <c r="D341" s="21"/>
      <c r="E341" s="38"/>
      <c r="F341" s="34"/>
      <c r="G341" s="34"/>
      <c r="H341" s="34"/>
      <c r="I341" s="35"/>
      <c r="J341" s="35"/>
      <c r="K341" s="35"/>
      <c r="L341" s="35"/>
      <c r="M341" s="35"/>
    </row>
    <row r="342" spans="1:17" ht="15.75" thickBot="1" x14ac:dyDescent="0.3">
      <c r="M342" s="1083" t="s">
        <v>34</v>
      </c>
      <c r="N342" s="1083"/>
    </row>
    <row r="343" spans="1:17" x14ac:dyDescent="0.25">
      <c r="B343" s="39" t="s">
        <v>35</v>
      </c>
      <c r="M343" s="45"/>
      <c r="N343" s="45"/>
    </row>
    <row r="344" spans="1:17" ht="15.75" thickBot="1" x14ac:dyDescent="0.3">
      <c r="M344" s="45"/>
      <c r="N344" s="45"/>
    </row>
    <row r="345" spans="1:17" ht="60" x14ac:dyDescent="0.25">
      <c r="A345" s="14"/>
      <c r="B345" s="46" t="s">
        <v>36</v>
      </c>
      <c r="C345" s="46" t="s">
        <v>37</v>
      </c>
      <c r="D345" s="46" t="s">
        <v>38</v>
      </c>
      <c r="E345" s="46" t="s">
        <v>39</v>
      </c>
      <c r="F345" s="46" t="s">
        <v>40</v>
      </c>
      <c r="G345" s="46" t="s">
        <v>41</v>
      </c>
      <c r="H345" s="46" t="s">
        <v>42</v>
      </c>
      <c r="I345" s="46" t="s">
        <v>43</v>
      </c>
      <c r="J345" s="46" t="s">
        <v>44</v>
      </c>
      <c r="K345" s="46" t="s">
        <v>45</v>
      </c>
      <c r="L345" s="46" t="s">
        <v>46</v>
      </c>
      <c r="M345" s="47" t="s">
        <v>47</v>
      </c>
      <c r="N345" s="46" t="s">
        <v>48</v>
      </c>
      <c r="O345" s="46" t="s">
        <v>49</v>
      </c>
      <c r="P345" s="48" t="s">
        <v>50</v>
      </c>
      <c r="Q345" s="48" t="s">
        <v>51</v>
      </c>
    </row>
    <row r="346" spans="1:17" ht="30" x14ac:dyDescent="0.25">
      <c r="A346" s="62">
        <v>1</v>
      </c>
      <c r="B346" s="49" t="s">
        <v>223</v>
      </c>
      <c r="C346" s="50" t="s">
        <v>223</v>
      </c>
      <c r="D346" s="49" t="s">
        <v>272</v>
      </c>
      <c r="E346" s="110">
        <v>5412012</v>
      </c>
      <c r="F346" s="52" t="s">
        <v>21</v>
      </c>
      <c r="G346" s="53"/>
      <c r="H346" s="55">
        <v>40909</v>
      </c>
      <c r="I346" s="55">
        <v>41090</v>
      </c>
      <c r="J346" s="55" t="s">
        <v>22</v>
      </c>
      <c r="K346" s="122">
        <v>6.9</v>
      </c>
      <c r="L346" s="109">
        <v>0</v>
      </c>
      <c r="M346" s="109">
        <v>325</v>
      </c>
      <c r="N346" s="109">
        <f>+M346*G346</f>
        <v>0</v>
      </c>
      <c r="O346" s="57">
        <v>248612713</v>
      </c>
      <c r="P346" s="57">
        <v>68</v>
      </c>
      <c r="Q346" s="58"/>
    </row>
    <row r="347" spans="1:17" ht="180" x14ac:dyDescent="0.25">
      <c r="A347" s="62">
        <f>+A346+1</f>
        <v>2</v>
      </c>
      <c r="B347" s="49" t="s">
        <v>223</v>
      </c>
      <c r="C347" s="50" t="s">
        <v>223</v>
      </c>
      <c r="D347" s="49" t="s">
        <v>272</v>
      </c>
      <c r="E347" s="110">
        <v>9022012</v>
      </c>
      <c r="F347" s="52" t="s">
        <v>21</v>
      </c>
      <c r="G347" s="52"/>
      <c r="H347" s="55">
        <v>41087</v>
      </c>
      <c r="I347" s="55">
        <v>41274</v>
      </c>
      <c r="J347" s="55" t="s">
        <v>22</v>
      </c>
      <c r="K347" s="111">
        <v>5.96</v>
      </c>
      <c r="L347" s="111">
        <v>0.12</v>
      </c>
      <c r="M347" s="109">
        <v>325</v>
      </c>
      <c r="N347" s="109">
        <v>0</v>
      </c>
      <c r="O347" s="57">
        <v>249939357</v>
      </c>
      <c r="P347" s="57">
        <v>70</v>
      </c>
      <c r="Q347" s="58" t="s">
        <v>62</v>
      </c>
    </row>
    <row r="348" spans="1:17" ht="180" x14ac:dyDescent="0.25">
      <c r="A348" s="62">
        <f t="shared" ref="A348:A353" si="8">+A347+1</f>
        <v>3</v>
      </c>
      <c r="B348" s="49" t="s">
        <v>223</v>
      </c>
      <c r="C348" s="50" t="s">
        <v>223</v>
      </c>
      <c r="D348" s="49" t="s">
        <v>272</v>
      </c>
      <c r="E348" s="110">
        <v>16802012</v>
      </c>
      <c r="F348" s="52" t="s">
        <v>21</v>
      </c>
      <c r="G348" s="52"/>
      <c r="H348" s="55">
        <v>41258</v>
      </c>
      <c r="I348" s="55">
        <v>41943</v>
      </c>
      <c r="J348" s="55" t="s">
        <v>22</v>
      </c>
      <c r="K348" s="111">
        <v>20.96</v>
      </c>
      <c r="L348" s="111">
        <v>0.6</v>
      </c>
      <c r="M348" s="109">
        <v>320</v>
      </c>
      <c r="N348" s="109">
        <v>0</v>
      </c>
      <c r="O348" s="57">
        <v>2118340018</v>
      </c>
      <c r="P348" s="57">
        <v>72</v>
      </c>
      <c r="Q348" s="58" t="s">
        <v>62</v>
      </c>
    </row>
    <row r="349" spans="1:17" x14ac:dyDescent="0.25">
      <c r="A349" s="62">
        <f t="shared" si="8"/>
        <v>4</v>
      </c>
      <c r="B349" s="49"/>
      <c r="C349" s="50"/>
      <c r="D349" s="49"/>
      <c r="E349" s="109"/>
      <c r="F349" s="52"/>
      <c r="G349" s="52"/>
      <c r="H349" s="55"/>
      <c r="I349" s="55"/>
      <c r="J349" s="55"/>
      <c r="K349" s="109"/>
      <c r="L349" s="109"/>
      <c r="M349" s="109"/>
      <c r="N349" s="109"/>
      <c r="O349" s="57"/>
      <c r="P349" s="57"/>
      <c r="Q349" s="58"/>
    </row>
    <row r="350" spans="1:17" x14ac:dyDescent="0.25">
      <c r="A350" s="62">
        <f t="shared" si="8"/>
        <v>5</v>
      </c>
      <c r="B350" s="49"/>
      <c r="C350" s="50"/>
      <c r="D350" s="49"/>
      <c r="E350" s="109"/>
      <c r="F350" s="52"/>
      <c r="G350" s="52"/>
      <c r="H350" s="55"/>
      <c r="I350" s="55"/>
      <c r="J350" s="55"/>
      <c r="K350" s="109"/>
      <c r="L350" s="109"/>
      <c r="M350" s="109"/>
      <c r="N350" s="109"/>
      <c r="O350" s="57"/>
      <c r="P350" s="57"/>
      <c r="Q350" s="58"/>
    </row>
    <row r="351" spans="1:17" x14ac:dyDescent="0.25">
      <c r="A351" s="62">
        <f t="shared" si="8"/>
        <v>6</v>
      </c>
      <c r="B351" s="49"/>
      <c r="C351" s="50"/>
      <c r="D351" s="49"/>
      <c r="E351" s="109"/>
      <c r="F351" s="52"/>
      <c r="G351" s="52"/>
      <c r="H351" s="55"/>
      <c r="I351" s="55"/>
      <c r="J351" s="55"/>
      <c r="K351" s="109"/>
      <c r="L351" s="109"/>
      <c r="M351" s="109"/>
      <c r="N351" s="109"/>
      <c r="O351" s="57"/>
      <c r="P351" s="57"/>
      <c r="Q351" s="58"/>
    </row>
    <row r="352" spans="1:17" x14ac:dyDescent="0.25">
      <c r="A352" s="62">
        <f t="shared" si="8"/>
        <v>7</v>
      </c>
      <c r="B352" s="49"/>
      <c r="C352" s="50"/>
      <c r="D352" s="49"/>
      <c r="E352" s="109"/>
      <c r="F352" s="52"/>
      <c r="G352" s="52"/>
      <c r="H352" s="55"/>
      <c r="I352" s="55"/>
      <c r="J352" s="55"/>
      <c r="K352" s="109"/>
      <c r="L352" s="109"/>
      <c r="M352" s="109"/>
      <c r="N352" s="109"/>
      <c r="O352" s="57"/>
      <c r="P352" s="57"/>
      <c r="Q352" s="58"/>
    </row>
    <row r="353" spans="1:17" x14ac:dyDescent="0.25">
      <c r="A353" s="62">
        <f t="shared" si="8"/>
        <v>8</v>
      </c>
      <c r="B353" s="49"/>
      <c r="C353" s="50"/>
      <c r="D353" s="49"/>
      <c r="E353" s="109"/>
      <c r="F353" s="52"/>
      <c r="G353" s="52"/>
      <c r="H353" s="55"/>
      <c r="I353" s="55"/>
      <c r="J353" s="55"/>
      <c r="K353" s="109"/>
      <c r="L353" s="109"/>
      <c r="M353" s="109"/>
      <c r="N353" s="109"/>
      <c r="O353" s="57"/>
      <c r="P353" s="57"/>
      <c r="Q353" s="58"/>
    </row>
    <row r="354" spans="1:17" x14ac:dyDescent="0.25">
      <c r="A354" s="62"/>
      <c r="B354" s="63" t="s">
        <v>31</v>
      </c>
      <c r="C354" s="50"/>
      <c r="D354" s="49"/>
      <c r="E354" s="109"/>
      <c r="F354" s="52"/>
      <c r="G354" s="52"/>
      <c r="H354" s="55"/>
      <c r="I354" s="55"/>
      <c r="J354" s="55"/>
      <c r="K354" s="67">
        <f t="shared" ref="K354" si="9">SUM(K346:K353)</f>
        <v>33.82</v>
      </c>
      <c r="L354" s="67">
        <f t="shared" ref="L354:N354" si="10">SUM(L346:L353)</f>
        <v>0.72</v>
      </c>
      <c r="M354" s="126">
        <f t="shared" si="10"/>
        <v>970</v>
      </c>
      <c r="N354" s="67">
        <f t="shared" si="10"/>
        <v>0</v>
      </c>
      <c r="O354" s="57"/>
      <c r="P354" s="57"/>
      <c r="Q354" s="68"/>
    </row>
    <row r="355" spans="1:17" x14ac:dyDescent="0.25">
      <c r="A355" s="69"/>
      <c r="B355" s="69"/>
      <c r="C355" s="69"/>
      <c r="D355" s="69"/>
      <c r="E355" s="70"/>
      <c r="F355" s="69"/>
      <c r="G355" s="69"/>
      <c r="H355" s="69"/>
      <c r="I355" s="69"/>
      <c r="J355" s="69"/>
      <c r="K355" s="69"/>
      <c r="L355" s="69"/>
      <c r="M355" s="69"/>
      <c r="N355" s="69"/>
      <c r="O355" s="69"/>
      <c r="P355" s="69"/>
      <c r="Q355" s="69"/>
    </row>
    <row r="356" spans="1:17" x14ac:dyDescent="0.25">
      <c r="A356" s="69"/>
      <c r="B356" s="1069" t="s">
        <v>76</v>
      </c>
      <c r="C356" s="1069" t="s">
        <v>77</v>
      </c>
      <c r="D356" s="1071" t="s">
        <v>78</v>
      </c>
      <c r="E356" s="1071"/>
      <c r="F356" s="69"/>
      <c r="G356" s="69"/>
      <c r="H356" s="69"/>
      <c r="I356" s="69"/>
      <c r="J356" s="69"/>
      <c r="K356" s="69"/>
      <c r="L356" s="69"/>
      <c r="M356" s="69"/>
      <c r="N356" s="69"/>
      <c r="O356" s="69"/>
      <c r="P356" s="69"/>
      <c r="Q356" s="69"/>
    </row>
    <row r="357" spans="1:17" x14ac:dyDescent="0.25">
      <c r="A357" s="69"/>
      <c r="B357" s="1070"/>
      <c r="C357" s="1070"/>
      <c r="D357" s="673" t="s">
        <v>79</v>
      </c>
      <c r="E357" s="71" t="s">
        <v>80</v>
      </c>
      <c r="F357" s="69"/>
      <c r="G357" s="69"/>
      <c r="H357" s="69"/>
      <c r="I357" s="69"/>
      <c r="J357" s="69"/>
      <c r="K357" s="69"/>
      <c r="L357" s="69"/>
      <c r="M357" s="69"/>
      <c r="N357" s="69"/>
      <c r="O357" s="69"/>
      <c r="P357" s="69"/>
      <c r="Q357" s="69"/>
    </row>
    <row r="358" spans="1:17" ht="18.75" x14ac:dyDescent="0.25">
      <c r="A358" s="69"/>
      <c r="B358" s="72" t="s">
        <v>81</v>
      </c>
      <c r="C358" s="73">
        <f>+K354</f>
        <v>33.82</v>
      </c>
      <c r="D358" s="74" t="s">
        <v>79</v>
      </c>
      <c r="E358" s="75"/>
      <c r="F358" s="76"/>
      <c r="G358" s="76"/>
      <c r="H358" s="76"/>
      <c r="I358" s="76"/>
      <c r="J358" s="76"/>
      <c r="K358" s="76"/>
      <c r="L358" s="76"/>
      <c r="M358" s="76"/>
      <c r="N358" s="69"/>
      <c r="O358" s="69"/>
      <c r="P358" s="69"/>
      <c r="Q358" s="69"/>
    </row>
    <row r="359" spans="1:17" x14ac:dyDescent="0.25">
      <c r="A359" s="69"/>
      <c r="B359" s="72" t="s">
        <v>82</v>
      </c>
      <c r="C359" s="73">
        <f>+M354</f>
        <v>970</v>
      </c>
      <c r="D359" s="74" t="s">
        <v>79</v>
      </c>
      <c r="E359" s="75"/>
      <c r="F359" s="69"/>
      <c r="G359" s="69"/>
      <c r="H359" s="69"/>
      <c r="I359" s="69"/>
      <c r="J359" s="69"/>
      <c r="K359" s="69"/>
      <c r="L359" s="69"/>
      <c r="M359" s="69"/>
      <c r="N359" s="69"/>
      <c r="O359" s="69"/>
      <c r="P359" s="69"/>
      <c r="Q359" s="69"/>
    </row>
    <row r="360" spans="1:17" x14ac:dyDescent="0.25">
      <c r="A360" s="69"/>
      <c r="B360" s="77"/>
      <c r="C360" s="1087"/>
      <c r="D360" s="1087"/>
      <c r="E360" s="1087"/>
      <c r="F360" s="1087"/>
      <c r="G360" s="1087"/>
      <c r="H360" s="1087"/>
      <c r="I360" s="1087"/>
      <c r="J360" s="1087"/>
      <c r="K360" s="1087"/>
      <c r="L360" s="1087"/>
      <c r="M360" s="1087"/>
      <c r="N360" s="1087"/>
      <c r="O360" s="69"/>
      <c r="P360" s="69"/>
      <c r="Q360" s="69"/>
    </row>
    <row r="361" spans="1:17" ht="15.75" thickBot="1" x14ac:dyDescent="0.3"/>
    <row r="362" spans="1:17" ht="27" thickBot="1" x14ac:dyDescent="0.3">
      <c r="B362" s="1088" t="s">
        <v>83</v>
      </c>
      <c r="C362" s="1088"/>
      <c r="D362" s="1088"/>
      <c r="E362" s="1088"/>
      <c r="F362" s="1088"/>
      <c r="G362" s="1088"/>
      <c r="H362" s="1088"/>
      <c r="I362" s="1088"/>
      <c r="J362" s="1088"/>
      <c r="K362" s="1088"/>
      <c r="L362" s="1088"/>
      <c r="M362" s="1088"/>
      <c r="N362" s="1088"/>
    </row>
    <row r="365" spans="1:17" ht="105" x14ac:dyDescent="0.25">
      <c r="B365" s="78" t="s">
        <v>84</v>
      </c>
      <c r="C365" s="79" t="s">
        <v>85</v>
      </c>
      <c r="D365" s="79" t="s">
        <v>86</v>
      </c>
      <c r="E365" s="79" t="s">
        <v>87</v>
      </c>
      <c r="F365" s="79" t="s">
        <v>88</v>
      </c>
      <c r="G365" s="79" t="s">
        <v>89</v>
      </c>
      <c r="H365" s="79" t="s">
        <v>90</v>
      </c>
      <c r="I365" s="79" t="s">
        <v>91</v>
      </c>
      <c r="J365" s="79" t="s">
        <v>92</v>
      </c>
      <c r="K365" s="79" t="s">
        <v>93</v>
      </c>
      <c r="L365" s="79" t="s">
        <v>94</v>
      </c>
      <c r="M365" s="80" t="s">
        <v>95</v>
      </c>
      <c r="N365" s="80" t="s">
        <v>96</v>
      </c>
      <c r="O365" s="1084" t="s">
        <v>97</v>
      </c>
      <c r="P365" s="1086"/>
      <c r="Q365" s="79" t="s">
        <v>98</v>
      </c>
    </row>
    <row r="366" spans="1:17" x14ac:dyDescent="0.25">
      <c r="B366" s="81" t="s">
        <v>99</v>
      </c>
      <c r="C366" s="81" t="s">
        <v>99</v>
      </c>
      <c r="D366" s="104" t="s">
        <v>446</v>
      </c>
      <c r="E366" s="82">
        <v>39</v>
      </c>
      <c r="F366" s="83" t="s">
        <v>239</v>
      </c>
      <c r="G366" s="83" t="s">
        <v>239</v>
      </c>
      <c r="H366" s="83" t="s">
        <v>21</v>
      </c>
      <c r="I366" s="84" t="s">
        <v>239</v>
      </c>
      <c r="J366" s="84" t="s">
        <v>21</v>
      </c>
      <c r="K366" s="41" t="s">
        <v>21</v>
      </c>
      <c r="L366" s="41" t="s">
        <v>21</v>
      </c>
      <c r="M366" s="41" t="s">
        <v>21</v>
      </c>
      <c r="N366" s="41" t="s">
        <v>21</v>
      </c>
      <c r="O366" s="994"/>
      <c r="P366" s="996"/>
      <c r="Q366" s="41" t="s">
        <v>21</v>
      </c>
    </row>
    <row r="367" spans="1:17" x14ac:dyDescent="0.25">
      <c r="B367" s="81" t="s">
        <v>99</v>
      </c>
      <c r="C367" s="81" t="s">
        <v>99</v>
      </c>
      <c r="D367" s="104" t="s">
        <v>445</v>
      </c>
      <c r="E367" s="82">
        <v>52</v>
      </c>
      <c r="F367" s="83" t="s">
        <v>239</v>
      </c>
      <c r="G367" s="83" t="s">
        <v>239</v>
      </c>
      <c r="H367" s="83" t="s">
        <v>21</v>
      </c>
      <c r="I367" s="84" t="s">
        <v>239</v>
      </c>
      <c r="J367" s="84" t="s">
        <v>21</v>
      </c>
      <c r="K367" s="41" t="s">
        <v>21</v>
      </c>
      <c r="L367" s="41" t="s">
        <v>21</v>
      </c>
      <c r="M367" s="41" t="s">
        <v>21</v>
      </c>
      <c r="N367" s="41" t="s">
        <v>21</v>
      </c>
      <c r="O367" s="994"/>
      <c r="P367" s="996"/>
      <c r="Q367" s="41" t="s">
        <v>21</v>
      </c>
    </row>
    <row r="368" spans="1:17" x14ac:dyDescent="0.25">
      <c r="B368" s="81" t="s">
        <v>99</v>
      </c>
      <c r="C368" s="81" t="s">
        <v>99</v>
      </c>
      <c r="D368" s="104" t="s">
        <v>444</v>
      </c>
      <c r="E368" s="82">
        <v>52</v>
      </c>
      <c r="F368" s="83" t="s">
        <v>239</v>
      </c>
      <c r="G368" s="83" t="s">
        <v>239</v>
      </c>
      <c r="H368" s="83" t="s">
        <v>21</v>
      </c>
      <c r="I368" s="84" t="s">
        <v>239</v>
      </c>
      <c r="J368" s="84" t="s">
        <v>21</v>
      </c>
      <c r="K368" s="41" t="s">
        <v>21</v>
      </c>
      <c r="L368" s="41" t="s">
        <v>21</v>
      </c>
      <c r="M368" s="41" t="s">
        <v>21</v>
      </c>
      <c r="N368" s="41" t="s">
        <v>21</v>
      </c>
      <c r="O368" s="994"/>
      <c r="P368" s="996"/>
      <c r="Q368" s="41" t="s">
        <v>21</v>
      </c>
    </row>
    <row r="369" spans="2:17" x14ac:dyDescent="0.25">
      <c r="B369" s="81" t="s">
        <v>99</v>
      </c>
      <c r="C369" s="81" t="s">
        <v>99</v>
      </c>
      <c r="D369" s="104" t="s">
        <v>443</v>
      </c>
      <c r="E369" s="82">
        <v>52</v>
      </c>
      <c r="F369" s="83" t="s">
        <v>239</v>
      </c>
      <c r="G369" s="83" t="s">
        <v>239</v>
      </c>
      <c r="H369" s="83" t="s">
        <v>21</v>
      </c>
      <c r="I369" s="84" t="s">
        <v>239</v>
      </c>
      <c r="J369" s="84" t="s">
        <v>21</v>
      </c>
      <c r="K369" s="41" t="s">
        <v>21</v>
      </c>
      <c r="L369" s="41" t="s">
        <v>21</v>
      </c>
      <c r="M369" s="41" t="s">
        <v>21</v>
      </c>
      <c r="N369" s="41" t="s">
        <v>21</v>
      </c>
      <c r="O369" s="994"/>
      <c r="P369" s="996"/>
      <c r="Q369" s="41" t="s">
        <v>21</v>
      </c>
    </row>
    <row r="370" spans="2:17" x14ac:dyDescent="0.25">
      <c r="B370" s="81" t="s">
        <v>99</v>
      </c>
      <c r="C370" s="81" t="s">
        <v>99</v>
      </c>
      <c r="D370" s="104" t="s">
        <v>442</v>
      </c>
      <c r="E370" s="82">
        <v>39</v>
      </c>
      <c r="F370" s="83" t="s">
        <v>239</v>
      </c>
      <c r="G370" s="83" t="s">
        <v>239</v>
      </c>
      <c r="H370" s="83" t="s">
        <v>21</v>
      </c>
      <c r="I370" s="84" t="s">
        <v>239</v>
      </c>
      <c r="J370" s="84" t="s">
        <v>21</v>
      </c>
      <c r="K370" s="41" t="s">
        <v>21</v>
      </c>
      <c r="L370" s="41" t="s">
        <v>21</v>
      </c>
      <c r="M370" s="41" t="s">
        <v>21</v>
      </c>
      <c r="N370" s="41" t="s">
        <v>21</v>
      </c>
      <c r="O370" s="994"/>
      <c r="P370" s="996"/>
      <c r="Q370" s="41" t="s">
        <v>21</v>
      </c>
    </row>
    <row r="371" spans="2:17" x14ac:dyDescent="0.25">
      <c r="B371" s="81"/>
      <c r="C371" s="81"/>
      <c r="D371" s="82"/>
      <c r="E371" s="82"/>
      <c r="F371" s="83"/>
      <c r="G371" s="83"/>
      <c r="H371" s="83"/>
      <c r="I371" s="84"/>
      <c r="J371" s="84"/>
      <c r="K371" s="41"/>
      <c r="L371" s="41"/>
      <c r="M371" s="41"/>
      <c r="N371" s="41"/>
      <c r="O371" s="994"/>
      <c r="P371" s="996"/>
      <c r="Q371" s="41"/>
    </row>
    <row r="372" spans="2:17" x14ac:dyDescent="0.25">
      <c r="B372" s="41"/>
      <c r="C372" s="41"/>
      <c r="D372" s="41"/>
      <c r="E372" s="41"/>
      <c r="F372" s="41"/>
      <c r="G372" s="41"/>
      <c r="H372" s="41"/>
      <c r="I372" s="41"/>
      <c r="J372" s="41"/>
      <c r="K372" s="41"/>
      <c r="L372" s="41"/>
      <c r="M372" s="41"/>
      <c r="N372" s="41"/>
      <c r="O372" s="994"/>
      <c r="P372" s="996"/>
      <c r="Q372" s="41"/>
    </row>
    <row r="373" spans="2:17" x14ac:dyDescent="0.25">
      <c r="B373" s="2" t="s">
        <v>107</v>
      </c>
    </row>
    <row r="374" spans="2:17" x14ac:dyDescent="0.25">
      <c r="B374" s="2" t="s">
        <v>108</v>
      </c>
    </row>
    <row r="375" spans="2:17" x14ac:dyDescent="0.25">
      <c r="B375" s="2" t="s">
        <v>109</v>
      </c>
    </row>
    <row r="377" spans="2:17" ht="15.75" thickBot="1" x14ac:dyDescent="0.3"/>
    <row r="378" spans="2:17" ht="27" thickBot="1" x14ac:dyDescent="0.3">
      <c r="B378" s="1091" t="s">
        <v>110</v>
      </c>
      <c r="C378" s="1092"/>
      <c r="D378" s="1092"/>
      <c r="E378" s="1092"/>
      <c r="F378" s="1092"/>
      <c r="G378" s="1092"/>
      <c r="H378" s="1092"/>
      <c r="I378" s="1092"/>
      <c r="J378" s="1092"/>
      <c r="K378" s="1092"/>
      <c r="L378" s="1092"/>
      <c r="M378" s="1092"/>
      <c r="N378" s="1093"/>
    </row>
    <row r="383" spans="2:17" ht="75" x14ac:dyDescent="0.25">
      <c r="B383" s="78" t="s">
        <v>111</v>
      </c>
      <c r="C383" s="78" t="s">
        <v>112</v>
      </c>
      <c r="D383" s="78" t="s">
        <v>113</v>
      </c>
      <c r="E383" s="78" t="s">
        <v>114</v>
      </c>
      <c r="F383" s="78" t="s">
        <v>115</v>
      </c>
      <c r="G383" s="78" t="s">
        <v>116</v>
      </c>
      <c r="H383" s="78" t="s">
        <v>117</v>
      </c>
      <c r="I383" s="78" t="s">
        <v>118</v>
      </c>
      <c r="J383" s="1084" t="s">
        <v>119</v>
      </c>
      <c r="K383" s="1085"/>
      <c r="L383" s="1086"/>
      <c r="M383" s="78" t="s">
        <v>120</v>
      </c>
      <c r="N383" s="78" t="s">
        <v>121</v>
      </c>
      <c r="O383" s="78" t="s">
        <v>122</v>
      </c>
      <c r="P383" s="1084" t="s">
        <v>97</v>
      </c>
      <c r="Q383" s="1086"/>
    </row>
    <row r="384" spans="2:17" ht="45" x14ac:dyDescent="0.2">
      <c r="B384" s="683" t="s">
        <v>123</v>
      </c>
      <c r="C384" s="116">
        <v>1</v>
      </c>
      <c r="D384" s="683" t="s">
        <v>441</v>
      </c>
      <c r="E384" s="683">
        <v>43162129</v>
      </c>
      <c r="F384" s="683" t="s">
        <v>396</v>
      </c>
      <c r="G384" s="683" t="s">
        <v>367</v>
      </c>
      <c r="H384" s="683">
        <v>2009</v>
      </c>
      <c r="I384" s="710"/>
      <c r="J384" s="683" t="s">
        <v>440</v>
      </c>
      <c r="K384" s="710" t="s">
        <v>393</v>
      </c>
      <c r="L384" s="710" t="s">
        <v>340</v>
      </c>
      <c r="M384" s="112" t="s">
        <v>21</v>
      </c>
      <c r="N384" s="112" t="s">
        <v>21</v>
      </c>
      <c r="O384" s="112" t="s">
        <v>21</v>
      </c>
      <c r="P384" s="1119"/>
      <c r="Q384" s="1119"/>
    </row>
    <row r="385" spans="2:17" ht="60" x14ac:dyDescent="0.25">
      <c r="B385" s="683" t="s">
        <v>123</v>
      </c>
      <c r="C385" s="116">
        <v>1</v>
      </c>
      <c r="D385" s="683" t="s">
        <v>439</v>
      </c>
      <c r="E385" s="683">
        <v>21610358</v>
      </c>
      <c r="F385" s="683" t="s">
        <v>330</v>
      </c>
      <c r="G385" s="683" t="s">
        <v>126</v>
      </c>
      <c r="H385" s="683">
        <v>2008</v>
      </c>
      <c r="I385" s="710"/>
      <c r="J385" s="683" t="s">
        <v>438</v>
      </c>
      <c r="K385" s="710" t="s">
        <v>437</v>
      </c>
      <c r="L385" s="710" t="s">
        <v>436</v>
      </c>
      <c r="M385" s="112" t="s">
        <v>21</v>
      </c>
      <c r="N385" s="112" t="s">
        <v>21</v>
      </c>
      <c r="O385" s="112" t="s">
        <v>21</v>
      </c>
      <c r="P385" s="1307" t="s">
        <v>432</v>
      </c>
      <c r="Q385" s="1308"/>
    </row>
    <row r="386" spans="2:17" ht="60" x14ac:dyDescent="0.25">
      <c r="B386" s="683" t="s">
        <v>229</v>
      </c>
      <c r="C386" s="116">
        <v>1</v>
      </c>
      <c r="D386" s="683" t="s">
        <v>435</v>
      </c>
      <c r="E386" s="683">
        <v>15407001</v>
      </c>
      <c r="F386" s="683" t="s">
        <v>330</v>
      </c>
      <c r="G386" s="683" t="s">
        <v>126</v>
      </c>
      <c r="H386" s="683">
        <v>2007</v>
      </c>
      <c r="I386" s="710"/>
      <c r="J386" s="683" t="s">
        <v>434</v>
      </c>
      <c r="K386" s="710" t="s">
        <v>393</v>
      </c>
      <c r="L386" s="710" t="s">
        <v>433</v>
      </c>
      <c r="M386" s="112" t="s">
        <v>21</v>
      </c>
      <c r="N386" s="112" t="s">
        <v>21</v>
      </c>
      <c r="O386" s="112" t="s">
        <v>21</v>
      </c>
      <c r="P386" s="1307" t="s">
        <v>432</v>
      </c>
      <c r="Q386" s="1308"/>
    </row>
    <row r="387" spans="2:17" x14ac:dyDescent="0.2">
      <c r="B387" s="116"/>
      <c r="C387" s="116"/>
      <c r="D387" s="115"/>
      <c r="E387" s="115"/>
      <c r="F387" s="115"/>
      <c r="G387" s="115"/>
      <c r="H387" s="115"/>
      <c r="I387" s="99"/>
      <c r="J387" s="114"/>
      <c r="K387" s="114"/>
      <c r="L387" s="113"/>
      <c r="M387" s="112"/>
      <c r="N387" s="112"/>
      <c r="O387" s="112"/>
      <c r="P387" s="688"/>
      <c r="Q387" s="688"/>
    </row>
    <row r="388" spans="2:17" ht="15.75" thickBot="1" x14ac:dyDescent="0.3"/>
    <row r="389" spans="2:17" ht="27" thickBot="1" x14ac:dyDescent="0.3">
      <c r="B389" s="1091" t="s">
        <v>145</v>
      </c>
      <c r="C389" s="1092"/>
      <c r="D389" s="1092"/>
      <c r="E389" s="1092"/>
      <c r="F389" s="1092"/>
      <c r="G389" s="1092"/>
      <c r="H389" s="1092"/>
      <c r="I389" s="1092"/>
      <c r="J389" s="1092"/>
      <c r="K389" s="1092"/>
      <c r="L389" s="1092"/>
      <c r="M389" s="1092"/>
      <c r="N389" s="1093"/>
    </row>
    <row r="392" spans="2:17" ht="30" x14ac:dyDescent="0.25">
      <c r="B392" s="79" t="s">
        <v>20</v>
      </c>
      <c r="C392" s="79" t="s">
        <v>146</v>
      </c>
      <c r="D392" s="1084" t="s">
        <v>97</v>
      </c>
      <c r="E392" s="1086"/>
    </row>
    <row r="393" spans="2:17" x14ac:dyDescent="0.25">
      <c r="B393" s="682" t="s">
        <v>147</v>
      </c>
      <c r="C393" s="668" t="s">
        <v>21</v>
      </c>
      <c r="D393" s="993"/>
      <c r="E393" s="993"/>
    </row>
    <row r="396" spans="2:17" ht="26.25" x14ac:dyDescent="0.25">
      <c r="B396" s="1072" t="s">
        <v>148</v>
      </c>
      <c r="C396" s="1073"/>
      <c r="D396" s="1073"/>
      <c r="E396" s="1073"/>
      <c r="F396" s="1073"/>
      <c r="G396" s="1073"/>
      <c r="H396" s="1073"/>
      <c r="I396" s="1073"/>
      <c r="J396" s="1073"/>
      <c r="K396" s="1073"/>
      <c r="L396" s="1073"/>
      <c r="M396" s="1073"/>
      <c r="N396" s="1073"/>
      <c r="O396" s="1073"/>
      <c r="P396" s="1073"/>
    </row>
    <row r="398" spans="2:17" ht="15.75" thickBot="1" x14ac:dyDescent="0.3"/>
    <row r="399" spans="2:17" ht="27" thickBot="1" x14ac:dyDescent="0.3">
      <c r="B399" s="1091" t="s">
        <v>149</v>
      </c>
      <c r="C399" s="1092"/>
      <c r="D399" s="1092"/>
      <c r="E399" s="1092"/>
      <c r="F399" s="1092"/>
      <c r="G399" s="1092"/>
      <c r="H399" s="1092"/>
      <c r="I399" s="1092"/>
      <c r="J399" s="1092"/>
      <c r="K399" s="1092"/>
      <c r="L399" s="1092"/>
      <c r="M399" s="1092"/>
      <c r="N399" s="1093"/>
    </row>
    <row r="401" spans="1:17" ht="15.75" thickBot="1" x14ac:dyDescent="0.3">
      <c r="M401" s="45"/>
      <c r="N401" s="45"/>
    </row>
    <row r="402" spans="1:17" ht="60" x14ac:dyDescent="0.25">
      <c r="A402" s="14"/>
      <c r="B402" s="46" t="s">
        <v>36</v>
      </c>
      <c r="C402" s="46" t="s">
        <v>37</v>
      </c>
      <c r="D402" s="46" t="s">
        <v>38</v>
      </c>
      <c r="E402" s="46" t="s">
        <v>39</v>
      </c>
      <c r="F402" s="46" t="s">
        <v>40</v>
      </c>
      <c r="G402" s="46" t="s">
        <v>41</v>
      </c>
      <c r="H402" s="46" t="s">
        <v>42</v>
      </c>
      <c r="I402" s="46" t="s">
        <v>43</v>
      </c>
      <c r="J402" s="46" t="s">
        <v>44</v>
      </c>
      <c r="K402" s="46" t="s">
        <v>45</v>
      </c>
      <c r="L402" s="46" t="s">
        <v>46</v>
      </c>
      <c r="M402" s="47" t="s">
        <v>47</v>
      </c>
      <c r="N402" s="46" t="s">
        <v>48</v>
      </c>
      <c r="O402" s="46" t="s">
        <v>49</v>
      </c>
      <c r="P402" s="48" t="s">
        <v>50</v>
      </c>
      <c r="Q402" s="48" t="s">
        <v>51</v>
      </c>
    </row>
    <row r="403" spans="1:17" ht="409.5" x14ac:dyDescent="0.25">
      <c r="A403" s="62">
        <v>1</v>
      </c>
      <c r="B403" s="49" t="s">
        <v>223</v>
      </c>
      <c r="C403" s="50" t="s">
        <v>223</v>
      </c>
      <c r="D403" s="49" t="s">
        <v>272</v>
      </c>
      <c r="E403" s="125">
        <v>7522012</v>
      </c>
      <c r="F403" s="52" t="s">
        <v>21</v>
      </c>
      <c r="G403" s="53"/>
      <c r="H403" s="55">
        <v>40953</v>
      </c>
      <c r="I403" s="55">
        <v>41274</v>
      </c>
      <c r="J403" s="55" t="s">
        <v>22</v>
      </c>
      <c r="K403" s="51"/>
      <c r="L403" s="56">
        <v>10.64</v>
      </c>
      <c r="M403" s="51">
        <v>36</v>
      </c>
      <c r="N403" s="51">
        <f>+M403*G403</f>
        <v>0</v>
      </c>
      <c r="O403" s="57">
        <v>158096224</v>
      </c>
      <c r="P403" s="57">
        <v>177</v>
      </c>
      <c r="Q403" s="58" t="s">
        <v>431</v>
      </c>
    </row>
    <row r="404" spans="1:17" ht="30" x14ac:dyDescent="0.25">
      <c r="A404" s="62">
        <f>+A403+1</f>
        <v>2</v>
      </c>
      <c r="B404" s="49" t="s">
        <v>223</v>
      </c>
      <c r="C404" s="50" t="s">
        <v>223</v>
      </c>
      <c r="D404" s="49" t="s">
        <v>272</v>
      </c>
      <c r="E404" s="125">
        <v>38520.129999999997</v>
      </c>
      <c r="F404" s="52" t="s">
        <v>21</v>
      </c>
      <c r="G404" s="52"/>
      <c r="H404" s="55">
        <v>41305</v>
      </c>
      <c r="I404" s="55">
        <v>41486</v>
      </c>
      <c r="J404" s="55" t="s">
        <v>22</v>
      </c>
      <c r="K404" s="51">
        <v>6</v>
      </c>
      <c r="L404" s="51">
        <v>0</v>
      </c>
      <c r="M404" s="51">
        <v>368</v>
      </c>
      <c r="N404" s="51">
        <v>0</v>
      </c>
      <c r="O404" s="57">
        <v>163391338</v>
      </c>
      <c r="P404" s="57">
        <v>179</v>
      </c>
      <c r="Q404" s="58"/>
    </row>
    <row r="405" spans="1:17" x14ac:dyDescent="0.25">
      <c r="A405" s="62">
        <f t="shared" ref="A405:A410" si="11">+A404+1</f>
        <v>3</v>
      </c>
      <c r="B405" s="49"/>
      <c r="C405" s="50"/>
      <c r="D405" s="49"/>
      <c r="E405" s="125"/>
      <c r="F405" s="52"/>
      <c r="G405" s="52"/>
      <c r="H405" s="55"/>
      <c r="I405" s="55"/>
      <c r="J405" s="55"/>
      <c r="K405" s="51"/>
      <c r="L405" s="51"/>
      <c r="M405" s="51"/>
      <c r="N405" s="51"/>
      <c r="O405" s="57"/>
      <c r="P405" s="57"/>
      <c r="Q405" s="58"/>
    </row>
    <row r="406" spans="1:17" x14ac:dyDescent="0.25">
      <c r="A406" s="62">
        <f t="shared" si="11"/>
        <v>4</v>
      </c>
      <c r="B406" s="49"/>
      <c r="C406" s="50"/>
      <c r="D406" s="49"/>
      <c r="E406" s="125"/>
      <c r="F406" s="52"/>
      <c r="G406" s="52"/>
      <c r="H406" s="55"/>
      <c r="I406" s="55"/>
      <c r="J406" s="55"/>
      <c r="K406" s="51"/>
      <c r="L406" s="51"/>
      <c r="M406" s="51"/>
      <c r="N406" s="51"/>
      <c r="O406" s="57"/>
      <c r="P406" s="57"/>
      <c r="Q406" s="58"/>
    </row>
    <row r="407" spans="1:17" x14ac:dyDescent="0.25">
      <c r="A407" s="62">
        <f t="shared" si="11"/>
        <v>5</v>
      </c>
      <c r="B407" s="49"/>
      <c r="C407" s="50"/>
      <c r="D407" s="49"/>
      <c r="E407" s="125"/>
      <c r="F407" s="52"/>
      <c r="G407" s="52"/>
      <c r="H407" s="55"/>
      <c r="I407" s="55"/>
      <c r="J407" s="55"/>
      <c r="K407" s="51"/>
      <c r="L407" s="51"/>
      <c r="M407" s="51"/>
      <c r="N407" s="51"/>
      <c r="O407" s="57"/>
      <c r="P407" s="57"/>
      <c r="Q407" s="58"/>
    </row>
    <row r="408" spans="1:17" x14ac:dyDescent="0.25">
      <c r="A408" s="62">
        <f t="shared" si="11"/>
        <v>6</v>
      </c>
      <c r="B408" s="49"/>
      <c r="C408" s="50"/>
      <c r="D408" s="49"/>
      <c r="E408" s="125"/>
      <c r="F408" s="52"/>
      <c r="G408" s="52"/>
      <c r="H408" s="55"/>
      <c r="I408" s="55"/>
      <c r="J408" s="55"/>
      <c r="K408" s="51"/>
      <c r="L408" s="51"/>
      <c r="M408" s="51"/>
      <c r="N408" s="51"/>
      <c r="O408" s="57"/>
      <c r="P408" s="57"/>
      <c r="Q408" s="58"/>
    </row>
    <row r="409" spans="1:17" x14ac:dyDescent="0.25">
      <c r="A409" s="62">
        <f t="shared" si="11"/>
        <v>7</v>
      </c>
      <c r="B409" s="49"/>
      <c r="C409" s="50"/>
      <c r="D409" s="49"/>
      <c r="E409" s="125"/>
      <c r="F409" s="52"/>
      <c r="G409" s="52"/>
      <c r="H409" s="55"/>
      <c r="I409" s="55"/>
      <c r="J409" s="55"/>
      <c r="K409" s="51"/>
      <c r="L409" s="51"/>
      <c r="M409" s="51"/>
      <c r="N409" s="51"/>
      <c r="O409" s="57"/>
      <c r="P409" s="57"/>
      <c r="Q409" s="58"/>
    </row>
    <row r="410" spans="1:17" x14ac:dyDescent="0.25">
      <c r="A410" s="62">
        <f t="shared" si="11"/>
        <v>8</v>
      </c>
      <c r="B410" s="49"/>
      <c r="C410" s="50"/>
      <c r="D410" s="49"/>
      <c r="E410" s="125"/>
      <c r="F410" s="52"/>
      <c r="G410" s="52"/>
      <c r="H410" s="55"/>
      <c r="I410" s="55"/>
      <c r="J410" s="55"/>
      <c r="K410" s="51"/>
      <c r="L410" s="51"/>
      <c r="M410" s="51"/>
      <c r="N410" s="51"/>
      <c r="O410" s="57"/>
      <c r="P410" s="57"/>
      <c r="Q410" s="58"/>
    </row>
    <row r="411" spans="1:17" x14ac:dyDescent="0.25">
      <c r="A411" s="62"/>
      <c r="B411" s="63" t="s">
        <v>31</v>
      </c>
      <c r="C411" s="50"/>
      <c r="D411" s="49"/>
      <c r="E411" s="64"/>
      <c r="F411" s="52"/>
      <c r="G411" s="52"/>
      <c r="H411" s="52"/>
      <c r="I411" s="55"/>
      <c r="J411" s="55"/>
      <c r="K411" s="67">
        <f t="shared" ref="K411:N411" si="12">SUM(K403:K410)</f>
        <v>6</v>
      </c>
      <c r="L411" s="67">
        <f t="shared" si="12"/>
        <v>10.64</v>
      </c>
      <c r="M411" s="65">
        <f t="shared" si="12"/>
        <v>404</v>
      </c>
      <c r="N411" s="65">
        <f t="shared" si="12"/>
        <v>0</v>
      </c>
      <c r="O411" s="57"/>
      <c r="P411" s="57"/>
      <c r="Q411" s="68"/>
    </row>
    <row r="412" spans="1:17" x14ac:dyDescent="0.25">
      <c r="B412" s="69"/>
      <c r="C412" s="69"/>
      <c r="D412" s="69"/>
      <c r="E412" s="70"/>
      <c r="F412" s="69"/>
      <c r="G412" s="69"/>
      <c r="H412" s="69"/>
      <c r="I412" s="69"/>
      <c r="J412" s="69"/>
      <c r="K412" s="69"/>
      <c r="L412" s="69"/>
      <c r="M412" s="69"/>
      <c r="N412" s="69"/>
      <c r="O412" s="69"/>
      <c r="P412" s="69"/>
    </row>
    <row r="413" spans="1:17" ht="18.75" x14ac:dyDescent="0.25">
      <c r="B413" s="72" t="s">
        <v>172</v>
      </c>
      <c r="C413" s="89">
        <f>+K411</f>
        <v>6</v>
      </c>
      <c r="H413" s="76"/>
      <c r="I413" s="76"/>
      <c r="J413" s="76"/>
      <c r="K413" s="76"/>
      <c r="L413" s="76"/>
      <c r="M413" s="76"/>
      <c r="N413" s="69"/>
      <c r="O413" s="69"/>
      <c r="P413" s="69"/>
    </row>
    <row r="415" spans="1:17" ht="15.75" thickBot="1" x14ac:dyDescent="0.3"/>
    <row r="416" spans="1:17" ht="30.75" thickBot="1" x14ac:dyDescent="0.3">
      <c r="B416" s="90" t="s">
        <v>173</v>
      </c>
      <c r="C416" s="91" t="s">
        <v>174</v>
      </c>
      <c r="D416" s="90" t="s">
        <v>30</v>
      </c>
      <c r="E416" s="91" t="s">
        <v>175</v>
      </c>
    </row>
    <row r="417" spans="2:17" x14ac:dyDescent="0.25">
      <c r="B417" s="92" t="s">
        <v>176</v>
      </c>
      <c r="C417" s="93">
        <v>20</v>
      </c>
      <c r="D417" s="93">
        <v>20</v>
      </c>
      <c r="E417" s="1094">
        <f>+D417+D418+D419</f>
        <v>20</v>
      </c>
    </row>
    <row r="418" spans="2:17" x14ac:dyDescent="0.25">
      <c r="B418" s="92" t="s">
        <v>177</v>
      </c>
      <c r="C418" s="74">
        <v>30</v>
      </c>
      <c r="D418" s="668">
        <v>0</v>
      </c>
      <c r="E418" s="1095"/>
    </row>
    <row r="419" spans="2:17" ht="15.75" thickBot="1" x14ac:dyDescent="0.3">
      <c r="B419" s="92" t="s">
        <v>178</v>
      </c>
      <c r="C419" s="94">
        <v>40</v>
      </c>
      <c r="D419" s="94">
        <v>0</v>
      </c>
      <c r="E419" s="1096"/>
    </row>
    <row r="421" spans="2:17" ht="15.75" thickBot="1" x14ac:dyDescent="0.3"/>
    <row r="422" spans="2:17" ht="27" thickBot="1" x14ac:dyDescent="0.3">
      <c r="B422" s="1091" t="s">
        <v>179</v>
      </c>
      <c r="C422" s="1092"/>
      <c r="D422" s="1092"/>
      <c r="E422" s="1092"/>
      <c r="F422" s="1092"/>
      <c r="G422" s="1092"/>
      <c r="H422" s="1092"/>
      <c r="I422" s="1092"/>
      <c r="J422" s="1092"/>
      <c r="K422" s="1092"/>
      <c r="L422" s="1092"/>
      <c r="M422" s="1092"/>
      <c r="N422" s="1093"/>
    </row>
    <row r="424" spans="2:17" ht="75" x14ac:dyDescent="0.25">
      <c r="B424" s="78" t="s">
        <v>111</v>
      </c>
      <c r="C424" s="78" t="s">
        <v>112</v>
      </c>
      <c r="D424" s="78" t="s">
        <v>113</v>
      </c>
      <c r="E424" s="78" t="s">
        <v>114</v>
      </c>
      <c r="F424" s="78" t="s">
        <v>115</v>
      </c>
      <c r="G424" s="78" t="s">
        <v>116</v>
      </c>
      <c r="H424" s="78" t="s">
        <v>117</v>
      </c>
      <c r="I424" s="78" t="s">
        <v>118</v>
      </c>
      <c r="J424" s="1084" t="s">
        <v>119</v>
      </c>
      <c r="K424" s="1085"/>
      <c r="L424" s="1086"/>
      <c r="M424" s="78" t="s">
        <v>120</v>
      </c>
      <c r="N424" s="78" t="s">
        <v>121</v>
      </c>
      <c r="O424" s="78" t="s">
        <v>122</v>
      </c>
      <c r="P424" s="1084" t="s">
        <v>97</v>
      </c>
      <c r="Q424" s="1086"/>
    </row>
    <row r="425" spans="2:17" ht="30" x14ac:dyDescent="0.25">
      <c r="B425" s="85" t="s">
        <v>180</v>
      </c>
      <c r="C425" s="85"/>
      <c r="D425" s="81" t="s">
        <v>402</v>
      </c>
      <c r="E425" s="81">
        <v>71229975</v>
      </c>
      <c r="F425" s="81" t="s">
        <v>430</v>
      </c>
      <c r="G425" s="81" t="s">
        <v>205</v>
      </c>
      <c r="H425" s="81">
        <v>2004</v>
      </c>
      <c r="I425" s="82"/>
      <c r="J425" s="86" t="s">
        <v>400</v>
      </c>
      <c r="K425" s="87" t="s">
        <v>399</v>
      </c>
      <c r="L425" s="84" t="s">
        <v>398</v>
      </c>
      <c r="M425" s="41" t="s">
        <v>21</v>
      </c>
      <c r="N425" s="41" t="s">
        <v>21</v>
      </c>
      <c r="O425" s="41" t="s">
        <v>21</v>
      </c>
      <c r="P425" s="993"/>
      <c r="Q425" s="993"/>
    </row>
    <row r="426" spans="2:17" ht="30" x14ac:dyDescent="0.25">
      <c r="B426" s="85" t="s">
        <v>214</v>
      </c>
      <c r="C426" s="85"/>
      <c r="D426" s="81" t="s">
        <v>397</v>
      </c>
      <c r="E426" s="81">
        <v>43737686</v>
      </c>
      <c r="F426" s="81" t="s">
        <v>396</v>
      </c>
      <c r="G426" s="81" t="s">
        <v>395</v>
      </c>
      <c r="H426" s="81">
        <v>1996</v>
      </c>
      <c r="I426" s="82"/>
      <c r="J426" s="86" t="s">
        <v>394</v>
      </c>
      <c r="K426" s="87" t="s">
        <v>393</v>
      </c>
      <c r="L426" s="84" t="s">
        <v>262</v>
      </c>
      <c r="M426" s="41" t="s">
        <v>21</v>
      </c>
      <c r="N426" s="41" t="s">
        <v>21</v>
      </c>
      <c r="O426" s="41" t="s">
        <v>21</v>
      </c>
      <c r="P426" s="668"/>
      <c r="Q426" s="668"/>
    </row>
    <row r="427" spans="2:17" ht="15.75" x14ac:dyDescent="0.25">
      <c r="B427" s="85" t="s">
        <v>208</v>
      </c>
      <c r="C427" s="85"/>
      <c r="D427" s="41" t="s">
        <v>207</v>
      </c>
      <c r="E427" s="41">
        <v>43081422</v>
      </c>
      <c r="F427" s="41" t="s">
        <v>206</v>
      </c>
      <c r="G427" s="41" t="s">
        <v>205</v>
      </c>
      <c r="H427" s="2">
        <v>2000</v>
      </c>
      <c r="I427" s="99"/>
      <c r="J427" s="86" t="s">
        <v>204</v>
      </c>
      <c r="K427" s="87" t="s">
        <v>203</v>
      </c>
      <c r="L427" s="84" t="s">
        <v>202</v>
      </c>
      <c r="M427" s="41" t="s">
        <v>21</v>
      </c>
      <c r="N427" s="41" t="s">
        <v>21</v>
      </c>
      <c r="O427" s="41" t="s">
        <v>21</v>
      </c>
      <c r="P427" s="668"/>
      <c r="Q427" s="668"/>
    </row>
    <row r="428" spans="2:17" x14ac:dyDescent="0.25">
      <c r="B428" s="85"/>
      <c r="C428" s="85"/>
      <c r="D428" s="81"/>
      <c r="E428" s="81"/>
      <c r="F428" s="81"/>
      <c r="G428" s="81"/>
      <c r="H428" s="81"/>
      <c r="I428" s="82"/>
      <c r="J428" s="86"/>
      <c r="K428" s="87"/>
      <c r="L428" s="84"/>
      <c r="M428" s="41"/>
      <c r="N428" s="41"/>
      <c r="O428" s="41"/>
      <c r="P428" s="668"/>
      <c r="Q428" s="668"/>
    </row>
    <row r="429" spans="2:17" x14ac:dyDescent="0.25">
      <c r="C429" s="85"/>
      <c r="D429" s="81"/>
      <c r="E429" s="81"/>
      <c r="F429" s="81"/>
      <c r="G429" s="81"/>
      <c r="H429" s="81"/>
      <c r="I429" s="82"/>
      <c r="J429" s="86"/>
      <c r="K429" s="84"/>
      <c r="L429" s="84"/>
      <c r="M429" s="41"/>
      <c r="N429" s="41"/>
      <c r="O429" s="41"/>
      <c r="P429" s="993"/>
      <c r="Q429" s="993"/>
    </row>
    <row r="432" spans="2:17" ht="15.75" thickBot="1" x14ac:dyDescent="0.3"/>
    <row r="433" spans="2:7" ht="30" x14ac:dyDescent="0.25">
      <c r="B433" s="42" t="s">
        <v>20</v>
      </c>
      <c r="C433" s="42" t="s">
        <v>173</v>
      </c>
      <c r="D433" s="78" t="s">
        <v>174</v>
      </c>
      <c r="E433" s="42" t="s">
        <v>30</v>
      </c>
      <c r="F433" s="91" t="s">
        <v>194</v>
      </c>
      <c r="G433" s="96"/>
    </row>
    <row r="434" spans="2:7" ht="108" x14ac:dyDescent="0.2">
      <c r="B434" s="1097" t="s">
        <v>195</v>
      </c>
      <c r="C434" s="97" t="s">
        <v>196</v>
      </c>
      <c r="D434" s="668">
        <v>25</v>
      </c>
      <c r="E434" s="668">
        <v>25</v>
      </c>
      <c r="F434" s="1098">
        <f>+E434+E435+E436</f>
        <v>60</v>
      </c>
      <c r="G434" s="98"/>
    </row>
    <row r="435" spans="2:7" ht="96" x14ac:dyDescent="0.2">
      <c r="B435" s="1097"/>
      <c r="C435" s="97" t="s">
        <v>197</v>
      </c>
      <c r="D435" s="675">
        <v>25</v>
      </c>
      <c r="E435" s="668">
        <v>25</v>
      </c>
      <c r="F435" s="1099"/>
      <c r="G435" s="98"/>
    </row>
    <row r="436" spans="2:7" ht="60" x14ac:dyDescent="0.2">
      <c r="B436" s="1097"/>
      <c r="C436" s="97" t="s">
        <v>198</v>
      </c>
      <c r="D436" s="668">
        <v>10</v>
      </c>
      <c r="E436" s="668">
        <v>10</v>
      </c>
      <c r="F436" s="1100"/>
      <c r="G436" s="98"/>
    </row>
    <row r="437" spans="2:7" x14ac:dyDescent="0.25">
      <c r="C437"/>
    </row>
    <row r="440" spans="2:7" x14ac:dyDescent="0.25">
      <c r="B440" s="39" t="s">
        <v>199</v>
      </c>
    </row>
    <row r="443" spans="2:7" x14ac:dyDescent="0.25">
      <c r="B443" s="40" t="s">
        <v>20</v>
      </c>
      <c r="C443" s="40" t="s">
        <v>29</v>
      </c>
      <c r="D443" s="42" t="s">
        <v>30</v>
      </c>
      <c r="E443" s="42" t="s">
        <v>31</v>
      </c>
    </row>
    <row r="444" spans="2:7" ht="28.5" x14ac:dyDescent="0.25">
      <c r="B444" s="43" t="s">
        <v>200</v>
      </c>
      <c r="C444" s="44">
        <v>40</v>
      </c>
      <c r="D444" s="668">
        <f>+E417</f>
        <v>20</v>
      </c>
      <c r="E444" s="1081">
        <f>+D444+D445</f>
        <v>80</v>
      </c>
    </row>
    <row r="445" spans="2:7" ht="42.75" x14ac:dyDescent="0.25">
      <c r="B445" s="43" t="s">
        <v>201</v>
      </c>
      <c r="C445" s="44">
        <v>60</v>
      </c>
      <c r="D445" s="668">
        <f>+F434</f>
        <v>60</v>
      </c>
      <c r="E445" s="1082"/>
    </row>
    <row r="447" spans="2:7" x14ac:dyDescent="0.25">
      <c r="B447" s="1" t="s">
        <v>429</v>
      </c>
    </row>
    <row r="449" spans="2:16" ht="26.25" x14ac:dyDescent="0.25">
      <c r="B449" s="1072" t="s">
        <v>1</v>
      </c>
      <c r="C449" s="1073"/>
      <c r="D449" s="1073"/>
      <c r="E449" s="1073"/>
      <c r="F449" s="1073"/>
      <c r="G449" s="1073"/>
      <c r="H449" s="1073"/>
      <c r="I449" s="1073"/>
      <c r="J449" s="1073"/>
      <c r="K449" s="1073"/>
      <c r="L449" s="1073"/>
      <c r="M449" s="1073"/>
      <c r="N449" s="1073"/>
      <c r="O449" s="1073"/>
      <c r="P449" s="1073"/>
    </row>
    <row r="451" spans="2:16" ht="26.25" x14ac:dyDescent="0.25">
      <c r="B451" s="1072" t="s">
        <v>2</v>
      </c>
      <c r="C451" s="1073"/>
      <c r="D451" s="1073"/>
      <c r="E451" s="1073"/>
      <c r="F451" s="1073"/>
      <c r="G451" s="1073"/>
      <c r="H451" s="1073"/>
      <c r="I451" s="1073"/>
      <c r="J451" s="1073"/>
      <c r="K451" s="1073"/>
      <c r="L451" s="1073"/>
      <c r="M451" s="1073"/>
      <c r="N451" s="1073"/>
      <c r="O451" s="1073"/>
      <c r="P451" s="1073"/>
    </row>
    <row r="452" spans="2:16" ht="15.75" thickBot="1" x14ac:dyDescent="0.3"/>
    <row r="453" spans="2:16" ht="21.75" thickBot="1" x14ac:dyDescent="0.3">
      <c r="B453" s="3" t="s">
        <v>3</v>
      </c>
      <c r="C453" s="1074" t="s">
        <v>223</v>
      </c>
      <c r="D453" s="1074"/>
      <c r="E453" s="1074"/>
      <c r="F453" s="1074"/>
      <c r="G453" s="1074"/>
      <c r="H453" s="1074"/>
      <c r="I453" s="1074"/>
      <c r="J453" s="1074"/>
      <c r="K453" s="1074"/>
      <c r="L453" s="1074"/>
      <c r="M453" s="1074"/>
      <c r="N453" s="1075"/>
    </row>
    <row r="454" spans="2:16" ht="16.5" thickBot="1" x14ac:dyDescent="0.3">
      <c r="B454" s="4" t="s">
        <v>5</v>
      </c>
      <c r="C454" s="1074"/>
      <c r="D454" s="1074"/>
      <c r="E454" s="1074"/>
      <c r="F454" s="1074"/>
      <c r="G454" s="1074"/>
      <c r="H454" s="1074"/>
      <c r="I454" s="1074"/>
      <c r="J454" s="1074"/>
      <c r="K454" s="1074"/>
      <c r="L454" s="1074"/>
      <c r="M454" s="1074"/>
      <c r="N454" s="1075"/>
    </row>
    <row r="455" spans="2:16" ht="16.5" thickBot="1" x14ac:dyDescent="0.3">
      <c r="B455" s="4" t="s">
        <v>6</v>
      </c>
      <c r="C455" s="1074"/>
      <c r="D455" s="1074"/>
      <c r="E455" s="1074"/>
      <c r="F455" s="1074"/>
      <c r="G455" s="1074"/>
      <c r="H455" s="1074"/>
      <c r="I455" s="1074"/>
      <c r="J455" s="1074"/>
      <c r="K455" s="1074"/>
      <c r="L455" s="1074"/>
      <c r="M455" s="1074"/>
      <c r="N455" s="1075"/>
    </row>
    <row r="456" spans="2:16" ht="16.5" thickBot="1" x14ac:dyDescent="0.3">
      <c r="B456" s="4" t="s">
        <v>7</v>
      </c>
      <c r="C456" s="1074"/>
      <c r="D456" s="1074"/>
      <c r="E456" s="1074"/>
      <c r="F456" s="1074"/>
      <c r="G456" s="1074"/>
      <c r="H456" s="1074"/>
      <c r="I456" s="1074"/>
      <c r="J456" s="1074"/>
      <c r="K456" s="1074"/>
      <c r="L456" s="1074"/>
      <c r="M456" s="1074"/>
      <c r="N456" s="1075"/>
    </row>
    <row r="457" spans="2:16" ht="16.5" thickBot="1" x14ac:dyDescent="0.3">
      <c r="B457" s="4" t="s">
        <v>8</v>
      </c>
      <c r="C457" s="1101" t="s">
        <v>428</v>
      </c>
      <c r="D457" s="1101"/>
      <c r="E457" s="1102"/>
      <c r="F457" s="5"/>
      <c r="G457" s="5"/>
      <c r="H457" s="5"/>
      <c r="I457" s="5"/>
      <c r="J457" s="5"/>
      <c r="K457" s="5"/>
      <c r="L457" s="5"/>
      <c r="M457" s="5"/>
      <c r="N457" s="6"/>
    </row>
    <row r="458" spans="2:16" ht="16.5" thickBot="1" x14ac:dyDescent="0.3">
      <c r="B458" s="7" t="s">
        <v>10</v>
      </c>
      <c r="C458" s="8">
        <v>41972</v>
      </c>
      <c r="D458" s="9"/>
      <c r="E458" s="9"/>
      <c r="F458" s="9"/>
      <c r="G458" s="9"/>
      <c r="H458" s="9"/>
      <c r="I458" s="9"/>
      <c r="J458" s="9"/>
      <c r="K458" s="9"/>
      <c r="L458" s="9"/>
      <c r="M458" s="9"/>
      <c r="N458" s="10"/>
    </row>
    <row r="459" spans="2:16" ht="15.75" x14ac:dyDescent="0.25">
      <c r="B459" s="11"/>
      <c r="C459" s="12"/>
      <c r="D459" s="13"/>
      <c r="E459" s="13"/>
      <c r="F459" s="13"/>
      <c r="G459" s="13"/>
      <c r="H459" s="13"/>
      <c r="I459" s="14"/>
      <c r="J459" s="14"/>
      <c r="K459" s="14"/>
      <c r="L459" s="14"/>
      <c r="M459" s="14"/>
      <c r="N459" s="13"/>
    </row>
    <row r="460" spans="2:16" x14ac:dyDescent="0.25">
      <c r="I460" s="14"/>
      <c r="J460" s="14"/>
      <c r="K460" s="14"/>
      <c r="L460" s="14"/>
      <c r="M460" s="14"/>
      <c r="N460" s="15"/>
    </row>
    <row r="461" spans="2:16" x14ac:dyDescent="0.25">
      <c r="B461" s="1078" t="s">
        <v>12</v>
      </c>
      <c r="C461" s="1078"/>
      <c r="D461" s="672" t="s">
        <v>13</v>
      </c>
      <c r="E461" s="672" t="s">
        <v>14</v>
      </c>
      <c r="F461" s="672" t="s">
        <v>15</v>
      </c>
      <c r="G461" s="16"/>
      <c r="I461" s="17"/>
      <c r="J461" s="17"/>
      <c r="K461" s="17"/>
      <c r="L461" s="17"/>
      <c r="M461" s="17"/>
      <c r="N461" s="15"/>
    </row>
    <row r="462" spans="2:16" x14ac:dyDescent="0.25">
      <c r="B462" s="1078"/>
      <c r="C462" s="1078"/>
      <c r="D462" s="672">
        <v>17</v>
      </c>
      <c r="E462" s="18">
        <v>2276250600</v>
      </c>
      <c r="F462" s="19">
        <v>780</v>
      </c>
      <c r="G462" s="20"/>
      <c r="I462" s="21"/>
      <c r="J462" s="21"/>
      <c r="K462" s="21"/>
      <c r="L462" s="21"/>
      <c r="M462" s="21"/>
      <c r="N462" s="15"/>
    </row>
    <row r="463" spans="2:16" x14ac:dyDescent="0.25">
      <c r="B463" s="1078"/>
      <c r="C463" s="1078"/>
      <c r="D463" s="672"/>
      <c r="E463" s="18"/>
      <c r="F463" s="18"/>
      <c r="G463" s="20"/>
      <c r="I463" s="21"/>
      <c r="J463" s="21"/>
      <c r="K463" s="21"/>
      <c r="L463" s="21"/>
      <c r="M463" s="21"/>
      <c r="N463" s="15"/>
    </row>
    <row r="464" spans="2:16" x14ac:dyDescent="0.25">
      <c r="B464" s="1078"/>
      <c r="C464" s="1078"/>
      <c r="D464" s="672"/>
      <c r="E464" s="18"/>
      <c r="F464" s="18"/>
      <c r="G464" s="20"/>
      <c r="I464" s="21"/>
      <c r="J464" s="21"/>
      <c r="K464" s="21"/>
      <c r="L464" s="21"/>
      <c r="M464" s="21"/>
      <c r="N464" s="15"/>
    </row>
    <row r="465" spans="1:14" x14ac:dyDescent="0.25">
      <c r="B465" s="1078"/>
      <c r="C465" s="1078"/>
      <c r="D465" s="672"/>
      <c r="E465" s="22"/>
      <c r="F465" s="18"/>
      <c r="G465" s="20"/>
      <c r="H465" s="23"/>
      <c r="I465" s="21"/>
      <c r="J465" s="21"/>
      <c r="K465" s="21"/>
      <c r="L465" s="21"/>
      <c r="M465" s="21"/>
      <c r="N465" s="24"/>
    </row>
    <row r="466" spans="1:14" x14ac:dyDescent="0.25">
      <c r="B466" s="1078"/>
      <c r="C466" s="1078"/>
      <c r="D466" s="672"/>
      <c r="E466" s="22"/>
      <c r="F466" s="18"/>
      <c r="G466" s="20"/>
      <c r="H466" s="23"/>
      <c r="I466" s="25"/>
      <c r="J466" s="25"/>
      <c r="K466" s="25"/>
      <c r="L466" s="25"/>
      <c r="M466" s="25"/>
      <c r="N466" s="24"/>
    </row>
    <row r="467" spans="1:14" x14ac:dyDescent="0.25">
      <c r="B467" s="1078"/>
      <c r="C467" s="1078"/>
      <c r="D467" s="672"/>
      <c r="E467" s="22"/>
      <c r="F467" s="18"/>
      <c r="G467" s="20"/>
      <c r="H467" s="23"/>
      <c r="I467" s="14"/>
      <c r="J467" s="14"/>
      <c r="K467" s="14"/>
      <c r="L467" s="14"/>
      <c r="M467" s="14"/>
      <c r="N467" s="24"/>
    </row>
    <row r="468" spans="1:14" x14ac:dyDescent="0.25">
      <c r="B468" s="1078"/>
      <c r="C468" s="1078"/>
      <c r="D468" s="672"/>
      <c r="E468" s="22"/>
      <c r="F468" s="18"/>
      <c r="G468" s="20"/>
      <c r="H468" s="23"/>
      <c r="I468" s="14"/>
      <c r="J468" s="14"/>
      <c r="K468" s="14"/>
      <c r="L468" s="14"/>
      <c r="M468" s="14"/>
      <c r="N468" s="24"/>
    </row>
    <row r="469" spans="1:14" ht="15.75" thickBot="1" x14ac:dyDescent="0.3">
      <c r="B469" s="1079" t="s">
        <v>16</v>
      </c>
      <c r="C469" s="1080"/>
      <c r="D469" s="672"/>
      <c r="E469" s="26">
        <f>SUM(E462:E468)</f>
        <v>2276250600</v>
      </c>
      <c r="F469" s="19">
        <f>SUM(F462:F468)</f>
        <v>780</v>
      </c>
      <c r="G469" s="20"/>
      <c r="H469" s="23"/>
      <c r="I469" s="14"/>
      <c r="J469" s="14"/>
      <c r="K469" s="14"/>
      <c r="L469" s="14"/>
      <c r="M469" s="14"/>
      <c r="N469" s="24"/>
    </row>
    <row r="470" spans="1:14" ht="45.75" thickBot="1" x14ac:dyDescent="0.3">
      <c r="A470" s="27"/>
      <c r="B470" s="28" t="s">
        <v>17</v>
      </c>
      <c r="C470" s="28" t="s">
        <v>18</v>
      </c>
      <c r="E470" s="17"/>
      <c r="F470" s="17"/>
      <c r="G470" s="17"/>
      <c r="H470" s="17"/>
      <c r="I470" s="29"/>
      <c r="J470" s="29"/>
      <c r="K470" s="29"/>
      <c r="L470" s="29"/>
      <c r="M470" s="29"/>
    </row>
    <row r="471" spans="1:14" ht="15.75" thickBot="1" x14ac:dyDescent="0.3">
      <c r="A471" s="30">
        <v>1</v>
      </c>
      <c r="C471" s="107">
        <f>+(F469*80)/100</f>
        <v>624</v>
      </c>
      <c r="D471" s="21"/>
      <c r="E471" s="106">
        <f>E469</f>
        <v>2276250600</v>
      </c>
      <c r="F471" s="34"/>
      <c r="G471" s="34"/>
      <c r="H471" s="34"/>
      <c r="I471" s="35"/>
      <c r="J471" s="35"/>
      <c r="K471" s="35"/>
      <c r="L471" s="35"/>
      <c r="M471" s="35"/>
    </row>
    <row r="472" spans="1:14" x14ac:dyDescent="0.25">
      <c r="A472" s="36"/>
      <c r="C472" s="37"/>
      <c r="D472" s="21"/>
      <c r="E472" s="38"/>
      <c r="F472" s="34"/>
      <c r="G472" s="34"/>
      <c r="H472" s="34"/>
      <c r="I472" s="35"/>
      <c r="J472" s="35"/>
      <c r="K472" s="35"/>
      <c r="L472" s="35"/>
      <c r="M472" s="35"/>
    </row>
    <row r="473" spans="1:14" x14ac:dyDescent="0.25">
      <c r="A473" s="36"/>
      <c r="C473" s="37"/>
      <c r="D473" s="21"/>
      <c r="E473" s="38"/>
      <c r="F473" s="34"/>
      <c r="G473" s="34"/>
      <c r="H473" s="34"/>
      <c r="I473" s="35"/>
      <c r="J473" s="35"/>
      <c r="K473" s="35"/>
      <c r="L473" s="35"/>
      <c r="M473" s="35"/>
    </row>
    <row r="474" spans="1:14" x14ac:dyDescent="0.25">
      <c r="A474" s="36"/>
      <c r="B474" s="39" t="s">
        <v>19</v>
      </c>
      <c r="C474"/>
      <c r="D474"/>
      <c r="E474"/>
      <c r="F474"/>
      <c r="G474"/>
      <c r="H474"/>
      <c r="I474" s="14"/>
      <c r="J474" s="14"/>
      <c r="K474" s="14"/>
      <c r="L474" s="14"/>
      <c r="M474" s="14"/>
      <c r="N474" s="15"/>
    </row>
    <row r="475" spans="1:14" x14ac:dyDescent="0.25">
      <c r="A475" s="36"/>
      <c r="B475"/>
      <c r="C475"/>
      <c r="D475"/>
      <c r="E475"/>
      <c r="F475"/>
      <c r="G475"/>
      <c r="H475"/>
      <c r="I475" s="14"/>
      <c r="J475" s="14"/>
      <c r="K475" s="14"/>
      <c r="L475" s="14"/>
      <c r="M475" s="14"/>
      <c r="N475" s="15"/>
    </row>
    <row r="476" spans="1:14" x14ac:dyDescent="0.25">
      <c r="A476" s="36"/>
      <c r="B476" s="40" t="s">
        <v>20</v>
      </c>
      <c r="C476" s="40" t="s">
        <v>21</v>
      </c>
      <c r="D476" s="40" t="s">
        <v>22</v>
      </c>
      <c r="E476"/>
      <c r="F476"/>
      <c r="G476"/>
      <c r="H476"/>
      <c r="I476" s="14"/>
      <c r="J476" s="14"/>
      <c r="K476" s="14"/>
      <c r="L476" s="14"/>
      <c r="M476" s="14"/>
      <c r="N476" s="15"/>
    </row>
    <row r="477" spans="1:14" x14ac:dyDescent="0.25">
      <c r="A477" s="36"/>
      <c r="B477" s="41" t="s">
        <v>23</v>
      </c>
      <c r="C477" s="668"/>
      <c r="D477" s="41" t="s">
        <v>22</v>
      </c>
      <c r="E477"/>
      <c r="F477"/>
      <c r="G477"/>
      <c r="H477"/>
      <c r="I477" s="14"/>
      <c r="J477" s="14"/>
      <c r="K477" s="14"/>
      <c r="L477" s="14"/>
      <c r="M477" s="14"/>
      <c r="N477" s="15"/>
    </row>
    <row r="478" spans="1:14" x14ac:dyDescent="0.25">
      <c r="A478" s="36"/>
      <c r="B478" s="41" t="s">
        <v>25</v>
      </c>
      <c r="C478" s="668" t="s">
        <v>21</v>
      </c>
      <c r="D478" s="41"/>
      <c r="E478"/>
      <c r="F478"/>
      <c r="G478"/>
      <c r="H478"/>
      <c r="I478" s="14"/>
      <c r="J478" s="14"/>
      <c r="K478" s="14"/>
      <c r="L478" s="14"/>
      <c r="M478" s="14"/>
      <c r="N478" s="15"/>
    </row>
    <row r="479" spans="1:14" x14ac:dyDescent="0.25">
      <c r="A479" s="36"/>
      <c r="B479" s="41" t="s">
        <v>26</v>
      </c>
      <c r="C479" s="668" t="s">
        <v>21</v>
      </c>
      <c r="D479" s="75"/>
      <c r="E479"/>
      <c r="F479"/>
      <c r="G479"/>
      <c r="H479"/>
      <c r="I479" s="14"/>
      <c r="J479" s="14"/>
      <c r="K479" s="14"/>
      <c r="L479" s="14"/>
      <c r="M479" s="14"/>
      <c r="N479" s="15"/>
    </row>
    <row r="480" spans="1:14" x14ac:dyDescent="0.25">
      <c r="A480" s="36"/>
      <c r="B480" s="41" t="s">
        <v>27</v>
      </c>
      <c r="C480" s="668" t="s">
        <v>21</v>
      </c>
      <c r="D480" s="41"/>
      <c r="E480"/>
      <c r="F480"/>
      <c r="G480"/>
      <c r="H480"/>
      <c r="I480" s="14"/>
      <c r="J480" s="14"/>
      <c r="K480" s="14"/>
      <c r="L480" s="14"/>
      <c r="M480" s="14"/>
      <c r="N480" s="15"/>
    </row>
    <row r="481" spans="1:17" x14ac:dyDescent="0.25">
      <c r="A481" s="36"/>
      <c r="B481"/>
      <c r="C481"/>
      <c r="D481"/>
      <c r="E481"/>
      <c r="F481"/>
      <c r="G481"/>
      <c r="H481"/>
      <c r="I481" s="14"/>
      <c r="J481" s="14"/>
      <c r="K481" s="14"/>
      <c r="L481" s="14"/>
      <c r="M481" s="14"/>
      <c r="N481" s="15"/>
    </row>
    <row r="482" spans="1:17" x14ac:dyDescent="0.25">
      <c r="A482" s="36"/>
      <c r="B482"/>
      <c r="C482"/>
      <c r="D482"/>
      <c r="E482"/>
      <c r="F482"/>
      <c r="G482"/>
      <c r="H482"/>
      <c r="I482" s="14"/>
      <c r="J482" s="14"/>
      <c r="K482" s="14"/>
      <c r="L482" s="14"/>
      <c r="M482" s="14"/>
      <c r="N482" s="15"/>
    </row>
    <row r="483" spans="1:17" x14ac:dyDescent="0.25">
      <c r="A483" s="36"/>
      <c r="B483" s="39" t="s">
        <v>28</v>
      </c>
      <c r="C483"/>
      <c r="D483"/>
      <c r="E483"/>
      <c r="F483"/>
      <c r="G483"/>
      <c r="H483"/>
      <c r="I483" s="14"/>
      <c r="J483" s="14"/>
      <c r="K483" s="14"/>
      <c r="L483" s="14"/>
      <c r="M483" s="14"/>
      <c r="N483" s="15"/>
    </row>
    <row r="484" spans="1:17" x14ac:dyDescent="0.25">
      <c r="A484" s="36"/>
      <c r="B484"/>
      <c r="C484"/>
      <c r="D484"/>
      <c r="E484"/>
      <c r="F484"/>
      <c r="G484"/>
      <c r="H484"/>
      <c r="I484" s="14"/>
      <c r="J484" s="14"/>
      <c r="K484" s="14"/>
      <c r="L484" s="14"/>
      <c r="M484" s="14"/>
      <c r="N484" s="15"/>
    </row>
    <row r="485" spans="1:17" x14ac:dyDescent="0.25">
      <c r="A485" s="36"/>
      <c r="B485"/>
      <c r="C485"/>
      <c r="D485"/>
      <c r="E485"/>
      <c r="F485"/>
      <c r="G485"/>
      <c r="H485"/>
      <c r="I485" s="14"/>
      <c r="J485" s="14"/>
      <c r="K485" s="14"/>
      <c r="L485" s="14"/>
      <c r="M485" s="14"/>
      <c r="N485" s="15"/>
    </row>
    <row r="486" spans="1:17" x14ac:dyDescent="0.25">
      <c r="A486" s="36"/>
      <c r="B486" s="40" t="s">
        <v>20</v>
      </c>
      <c r="C486" s="40" t="s">
        <v>29</v>
      </c>
      <c r="D486" s="42" t="s">
        <v>30</v>
      </c>
      <c r="E486" s="42" t="s">
        <v>31</v>
      </c>
      <c r="F486"/>
      <c r="G486"/>
      <c r="H486"/>
      <c r="I486" s="14"/>
      <c r="J486" s="14"/>
      <c r="K486" s="14"/>
      <c r="L486" s="14"/>
      <c r="M486" s="14"/>
      <c r="N486" s="15"/>
    </row>
    <row r="487" spans="1:17" ht="28.5" x14ac:dyDescent="0.25">
      <c r="A487" s="36"/>
      <c r="B487" s="43" t="s">
        <v>32</v>
      </c>
      <c r="C487" s="44">
        <v>40</v>
      </c>
      <c r="D487" s="668">
        <v>40</v>
      </c>
      <c r="E487" s="1081">
        <f>+D487+D488</f>
        <v>40</v>
      </c>
      <c r="F487"/>
      <c r="G487"/>
      <c r="H487"/>
      <c r="I487" s="14"/>
      <c r="J487" s="14"/>
      <c r="K487" s="14"/>
      <c r="L487" s="14"/>
      <c r="M487" s="14"/>
      <c r="N487" s="15"/>
    </row>
    <row r="488" spans="1:17" ht="42.75" x14ac:dyDescent="0.25">
      <c r="A488" s="36"/>
      <c r="B488" s="43" t="s">
        <v>33</v>
      </c>
      <c r="C488" s="44">
        <v>60</v>
      </c>
      <c r="D488" s="668">
        <v>0</v>
      </c>
      <c r="E488" s="1082"/>
      <c r="F488"/>
      <c r="G488"/>
      <c r="H488"/>
      <c r="I488" s="14"/>
      <c r="J488" s="14"/>
      <c r="K488" s="14"/>
      <c r="L488" s="14"/>
      <c r="M488" s="14"/>
      <c r="N488" s="15"/>
    </row>
    <row r="489" spans="1:17" x14ac:dyDescent="0.25">
      <c r="A489" s="36"/>
      <c r="C489" s="37"/>
      <c r="D489" s="21"/>
      <c r="E489" s="38"/>
      <c r="F489" s="34"/>
      <c r="G489" s="34"/>
      <c r="H489" s="34"/>
      <c r="I489" s="35"/>
      <c r="J489" s="35"/>
      <c r="K489" s="35"/>
      <c r="L489" s="35"/>
      <c r="M489" s="35"/>
    </row>
    <row r="490" spans="1:17" x14ac:dyDescent="0.25">
      <c r="A490" s="36"/>
      <c r="C490" s="37"/>
      <c r="D490" s="21"/>
      <c r="E490" s="38"/>
      <c r="F490" s="34"/>
      <c r="G490" s="34"/>
      <c r="H490" s="34"/>
      <c r="I490" s="35"/>
      <c r="J490" s="35"/>
      <c r="K490" s="35"/>
      <c r="L490" s="35"/>
      <c r="M490" s="35"/>
    </row>
    <row r="491" spans="1:17" x14ac:dyDescent="0.25">
      <c r="A491" s="36"/>
      <c r="C491" s="37"/>
      <c r="D491" s="21"/>
      <c r="E491" s="38"/>
      <c r="F491" s="34"/>
      <c r="G491" s="34"/>
      <c r="H491" s="34"/>
      <c r="I491" s="35"/>
      <c r="J491" s="35"/>
      <c r="K491" s="35"/>
      <c r="L491" s="35"/>
      <c r="M491" s="35"/>
    </row>
    <row r="492" spans="1:17" ht="15.75" thickBot="1" x14ac:dyDescent="0.3">
      <c r="M492" s="1083" t="s">
        <v>34</v>
      </c>
      <c r="N492" s="1083"/>
    </row>
    <row r="493" spans="1:17" x14ac:dyDescent="0.25">
      <c r="B493" s="39" t="s">
        <v>35</v>
      </c>
      <c r="M493" s="45"/>
      <c r="N493" s="45"/>
    </row>
    <row r="494" spans="1:17" ht="15.75" thickBot="1" x14ac:dyDescent="0.3">
      <c r="M494" s="45"/>
      <c r="N494" s="45"/>
    </row>
    <row r="495" spans="1:17" ht="60" x14ac:dyDescent="0.25">
      <c r="A495" s="14"/>
      <c r="B495" s="46" t="s">
        <v>36</v>
      </c>
      <c r="C495" s="46" t="s">
        <v>37</v>
      </c>
      <c r="D495" s="46" t="s">
        <v>38</v>
      </c>
      <c r="E495" s="46" t="s">
        <v>39</v>
      </c>
      <c r="F495" s="46" t="s">
        <v>40</v>
      </c>
      <c r="G495" s="46" t="s">
        <v>41</v>
      </c>
      <c r="H495" s="46" t="s">
        <v>42</v>
      </c>
      <c r="I495" s="46" t="s">
        <v>43</v>
      </c>
      <c r="J495" s="46" t="s">
        <v>44</v>
      </c>
      <c r="K495" s="46" t="s">
        <v>45</v>
      </c>
      <c r="L495" s="46" t="s">
        <v>46</v>
      </c>
      <c r="M495" s="47" t="s">
        <v>47</v>
      </c>
      <c r="N495" s="46" t="s">
        <v>48</v>
      </c>
      <c r="O495" s="46" t="s">
        <v>49</v>
      </c>
      <c r="P495" s="48" t="s">
        <v>50</v>
      </c>
      <c r="Q495" s="48" t="s">
        <v>51</v>
      </c>
    </row>
    <row r="496" spans="1:17" ht="30" x14ac:dyDescent="0.25">
      <c r="A496" s="62">
        <v>1</v>
      </c>
      <c r="B496" s="49" t="s">
        <v>223</v>
      </c>
      <c r="C496" s="50" t="s">
        <v>223</v>
      </c>
      <c r="D496" s="49" t="s">
        <v>272</v>
      </c>
      <c r="E496" s="109">
        <v>17172012</v>
      </c>
      <c r="F496" s="52" t="s">
        <v>21</v>
      </c>
      <c r="G496" s="53"/>
      <c r="H496" s="55">
        <v>41263</v>
      </c>
      <c r="I496" s="55">
        <v>42004</v>
      </c>
      <c r="J496" s="55" t="s">
        <v>22</v>
      </c>
      <c r="K496" s="122">
        <v>21.4</v>
      </c>
      <c r="L496" s="109">
        <v>0</v>
      </c>
      <c r="M496" s="109">
        <v>325</v>
      </c>
      <c r="N496" s="109">
        <v>0</v>
      </c>
      <c r="O496" s="57">
        <v>1353082135</v>
      </c>
      <c r="P496" s="57">
        <v>69</v>
      </c>
      <c r="Q496" s="58" t="s">
        <v>292</v>
      </c>
    </row>
    <row r="497" spans="1:17" ht="180" x14ac:dyDescent="0.25">
      <c r="A497" s="62">
        <f>+A496+1</f>
        <v>2</v>
      </c>
      <c r="B497" s="49" t="s">
        <v>223</v>
      </c>
      <c r="C497" s="50" t="s">
        <v>223</v>
      </c>
      <c r="D497" s="49" t="s">
        <v>272</v>
      </c>
      <c r="E497" s="109">
        <v>3782014</v>
      </c>
      <c r="F497" s="52" t="s">
        <v>21</v>
      </c>
      <c r="G497" s="52"/>
      <c r="H497" s="55">
        <v>41656</v>
      </c>
      <c r="I497" s="55">
        <v>41973</v>
      </c>
      <c r="J497" s="55" t="s">
        <v>22</v>
      </c>
      <c r="K497" s="109"/>
      <c r="L497" s="109">
        <v>9</v>
      </c>
      <c r="M497" s="109">
        <v>280</v>
      </c>
      <c r="N497" s="109">
        <v>0</v>
      </c>
      <c r="O497" s="57">
        <v>2462695650</v>
      </c>
      <c r="P497" s="57">
        <v>71</v>
      </c>
      <c r="Q497" s="58" t="s">
        <v>62</v>
      </c>
    </row>
    <row r="498" spans="1:17" ht="120" x14ac:dyDescent="0.25">
      <c r="A498" s="62">
        <f t="shared" ref="A498:A503" si="13">+A497+1</f>
        <v>3</v>
      </c>
      <c r="B498" s="49" t="s">
        <v>223</v>
      </c>
      <c r="C498" s="50" t="s">
        <v>223</v>
      </c>
      <c r="D498" s="49" t="s">
        <v>272</v>
      </c>
      <c r="E498" s="109">
        <v>13982012</v>
      </c>
      <c r="F498" s="52" t="s">
        <v>21</v>
      </c>
      <c r="G498" s="52"/>
      <c r="H498" s="55">
        <v>41193</v>
      </c>
      <c r="I498" s="55">
        <v>41274</v>
      </c>
      <c r="J498" s="55" t="s">
        <v>22</v>
      </c>
      <c r="K498" s="111">
        <v>2.36</v>
      </c>
      <c r="L498" s="111">
        <v>0.44</v>
      </c>
      <c r="M498" s="109">
        <v>320</v>
      </c>
      <c r="N498" s="109">
        <v>0</v>
      </c>
      <c r="O498" s="57">
        <v>260544000</v>
      </c>
      <c r="P498" s="57">
        <v>74</v>
      </c>
      <c r="Q498" s="58" t="s">
        <v>427</v>
      </c>
    </row>
    <row r="499" spans="1:17" ht="180" x14ac:dyDescent="0.25">
      <c r="A499" s="62">
        <f t="shared" si="13"/>
        <v>4</v>
      </c>
      <c r="B499" s="49" t="s">
        <v>223</v>
      </c>
      <c r="C499" s="50" t="s">
        <v>223</v>
      </c>
      <c r="D499" s="49" t="s">
        <v>272</v>
      </c>
      <c r="E499" s="109">
        <v>1582013</v>
      </c>
      <c r="F499" s="52" t="s">
        <v>21</v>
      </c>
      <c r="G499" s="52"/>
      <c r="H499" s="55">
        <v>41275</v>
      </c>
      <c r="I499" s="55">
        <v>41639</v>
      </c>
      <c r="J499" s="55" t="s">
        <v>22</v>
      </c>
      <c r="K499" s="109"/>
      <c r="L499" s="109">
        <v>12</v>
      </c>
      <c r="M499" s="109">
        <v>2620</v>
      </c>
      <c r="N499" s="109">
        <v>0</v>
      </c>
      <c r="O499" s="57">
        <v>2552504110</v>
      </c>
      <c r="P499" s="57">
        <v>75</v>
      </c>
      <c r="Q499" s="58" t="s">
        <v>62</v>
      </c>
    </row>
    <row r="500" spans="1:17" x14ac:dyDescent="0.25">
      <c r="A500" s="62">
        <f t="shared" si="13"/>
        <v>5</v>
      </c>
      <c r="B500" s="49"/>
      <c r="C500" s="50"/>
      <c r="D500" s="49"/>
      <c r="E500" s="64"/>
      <c r="F500" s="52"/>
      <c r="G500" s="52"/>
      <c r="H500" s="52"/>
      <c r="I500" s="55"/>
      <c r="J500" s="55"/>
      <c r="K500" s="55"/>
      <c r="L500" s="55"/>
      <c r="M500" s="56"/>
      <c r="N500" s="56"/>
      <c r="O500" s="57"/>
      <c r="P500" s="57"/>
      <c r="Q500" s="58"/>
    </row>
    <row r="501" spans="1:17" x14ac:dyDescent="0.25">
      <c r="A501" s="62">
        <f t="shared" si="13"/>
        <v>6</v>
      </c>
      <c r="B501" s="49"/>
      <c r="C501" s="50"/>
      <c r="D501" s="49"/>
      <c r="E501" s="64"/>
      <c r="F501" s="52"/>
      <c r="G501" s="52"/>
      <c r="H501" s="52"/>
      <c r="I501" s="55"/>
      <c r="J501" s="55"/>
      <c r="K501" s="55"/>
      <c r="L501" s="55"/>
      <c r="M501" s="56"/>
      <c r="N501" s="56"/>
      <c r="O501" s="57"/>
      <c r="P501" s="57"/>
      <c r="Q501" s="58"/>
    </row>
    <row r="502" spans="1:17" x14ac:dyDescent="0.25">
      <c r="A502" s="62">
        <f t="shared" si="13"/>
        <v>7</v>
      </c>
      <c r="B502" s="49"/>
      <c r="C502" s="50"/>
      <c r="D502" s="49"/>
      <c r="E502" s="64"/>
      <c r="F502" s="52"/>
      <c r="G502" s="52"/>
      <c r="H502" s="52"/>
      <c r="I502" s="55"/>
      <c r="J502" s="55"/>
      <c r="K502" s="55"/>
      <c r="L502" s="55"/>
      <c r="M502" s="56"/>
      <c r="N502" s="56"/>
      <c r="O502" s="57"/>
      <c r="P502" s="57"/>
      <c r="Q502" s="58"/>
    </row>
    <row r="503" spans="1:17" x14ac:dyDescent="0.25">
      <c r="A503" s="62">
        <f t="shared" si="13"/>
        <v>8</v>
      </c>
      <c r="B503" s="49"/>
      <c r="C503" s="50"/>
      <c r="D503" s="49"/>
      <c r="E503" s="64"/>
      <c r="F503" s="52"/>
      <c r="G503" s="52"/>
      <c r="H503" s="52"/>
      <c r="I503" s="55"/>
      <c r="J503" s="55"/>
      <c r="K503" s="55"/>
      <c r="L503" s="55"/>
      <c r="M503" s="56"/>
      <c r="N503" s="56"/>
      <c r="O503" s="57"/>
      <c r="P503" s="57"/>
      <c r="Q503" s="58"/>
    </row>
    <row r="504" spans="1:17" x14ac:dyDescent="0.25">
      <c r="A504" s="62"/>
      <c r="B504" s="63" t="s">
        <v>31</v>
      </c>
      <c r="C504" s="50"/>
      <c r="D504" s="49"/>
      <c r="E504" s="64"/>
      <c r="F504" s="52"/>
      <c r="G504" s="52"/>
      <c r="H504" s="52"/>
      <c r="I504" s="55"/>
      <c r="J504" s="55"/>
      <c r="K504" s="67">
        <f t="shared" ref="K504" si="14">SUM(K496:K503)</f>
        <v>23.759999999999998</v>
      </c>
      <c r="L504" s="67">
        <f t="shared" ref="L504:N504" si="15">SUM(L496:L503)</f>
        <v>21.439999999999998</v>
      </c>
      <c r="M504" s="65">
        <f t="shared" si="15"/>
        <v>3545</v>
      </c>
      <c r="N504" s="67">
        <f t="shared" si="15"/>
        <v>0</v>
      </c>
      <c r="O504" s="57"/>
      <c r="P504" s="57"/>
      <c r="Q504" s="68"/>
    </row>
    <row r="505" spans="1:17" x14ac:dyDescent="0.25">
      <c r="A505" s="69"/>
      <c r="B505" s="69"/>
      <c r="C505" s="69"/>
      <c r="D505" s="69"/>
      <c r="E505" s="70"/>
      <c r="F505" s="69"/>
      <c r="G505" s="69"/>
      <c r="H505" s="69"/>
      <c r="I505" s="69"/>
      <c r="J505" s="69"/>
      <c r="K505" s="69"/>
      <c r="L505" s="69"/>
      <c r="M505" s="69"/>
      <c r="N505" s="69"/>
      <c r="O505" s="69"/>
      <c r="P505" s="69"/>
      <c r="Q505" s="69"/>
    </row>
    <row r="506" spans="1:17" x14ac:dyDescent="0.25">
      <c r="A506" s="69"/>
      <c r="B506" s="1069" t="s">
        <v>76</v>
      </c>
      <c r="C506" s="1069" t="s">
        <v>77</v>
      </c>
      <c r="D506" s="1071" t="s">
        <v>78</v>
      </c>
      <c r="E506" s="1071"/>
      <c r="F506" s="69"/>
      <c r="G506" s="69"/>
      <c r="H506" s="69"/>
      <c r="I506" s="69"/>
      <c r="J506" s="69"/>
      <c r="K506" s="69"/>
      <c r="L506" s="69"/>
      <c r="M506" s="69"/>
      <c r="N506" s="69"/>
      <c r="O506" s="69"/>
      <c r="P506" s="69"/>
      <c r="Q506" s="69"/>
    </row>
    <row r="507" spans="1:17" x14ac:dyDescent="0.25">
      <c r="A507" s="69"/>
      <c r="B507" s="1070"/>
      <c r="C507" s="1070"/>
      <c r="D507" s="673" t="s">
        <v>79</v>
      </c>
      <c r="E507" s="71" t="s">
        <v>80</v>
      </c>
      <c r="F507" s="69"/>
      <c r="G507" s="69"/>
      <c r="H507" s="69"/>
      <c r="I507" s="69"/>
      <c r="J507" s="69"/>
      <c r="K507" s="69"/>
      <c r="L507" s="69"/>
      <c r="M507" s="69"/>
      <c r="N507" s="69"/>
      <c r="O507" s="69"/>
      <c r="P507" s="69"/>
      <c r="Q507" s="69"/>
    </row>
    <row r="508" spans="1:17" ht="18.75" x14ac:dyDescent="0.25">
      <c r="A508" s="69"/>
      <c r="B508" s="72" t="s">
        <v>81</v>
      </c>
      <c r="C508" s="73">
        <f>+K504</f>
        <v>23.759999999999998</v>
      </c>
      <c r="D508" s="74" t="s">
        <v>22</v>
      </c>
      <c r="E508" s="75"/>
      <c r="F508" s="76"/>
      <c r="G508" s="76"/>
      <c r="H508" s="76"/>
      <c r="I508" s="76"/>
      <c r="J508" s="76"/>
      <c r="K508" s="76"/>
      <c r="L508" s="76"/>
      <c r="M508" s="76"/>
      <c r="N508" s="69"/>
      <c r="O508" s="69"/>
      <c r="P508" s="69"/>
      <c r="Q508" s="69"/>
    </row>
    <row r="509" spans="1:17" x14ac:dyDescent="0.25">
      <c r="A509" s="69"/>
      <c r="B509" s="72" t="s">
        <v>82</v>
      </c>
      <c r="C509" s="73">
        <f>+M504</f>
        <v>3545</v>
      </c>
      <c r="D509" s="74" t="s">
        <v>21</v>
      </c>
      <c r="E509" s="75"/>
      <c r="F509" s="69"/>
      <c r="G509" s="69"/>
      <c r="H509" s="69"/>
      <c r="I509" s="69"/>
      <c r="J509" s="69"/>
      <c r="K509" s="69"/>
      <c r="L509" s="69"/>
      <c r="M509" s="69"/>
      <c r="N509" s="69"/>
      <c r="O509" s="69"/>
      <c r="P509" s="69"/>
      <c r="Q509" s="69"/>
    </row>
    <row r="510" spans="1:17" x14ac:dyDescent="0.25">
      <c r="A510" s="69"/>
      <c r="B510" s="77"/>
      <c r="C510" s="1087"/>
      <c r="D510" s="1087"/>
      <c r="E510" s="1087"/>
      <c r="F510" s="1087"/>
      <c r="G510" s="1087"/>
      <c r="H510" s="1087"/>
      <c r="I510" s="1087"/>
      <c r="J510" s="1087"/>
      <c r="K510" s="1087"/>
      <c r="L510" s="1087"/>
      <c r="M510" s="1087"/>
      <c r="N510" s="1087"/>
      <c r="O510" s="69"/>
      <c r="P510" s="69"/>
      <c r="Q510" s="69"/>
    </row>
    <row r="511" spans="1:17" ht="15.75" thickBot="1" x14ac:dyDescent="0.3"/>
    <row r="512" spans="1:17" ht="27" thickBot="1" x14ac:dyDescent="0.3">
      <c r="B512" s="1088" t="s">
        <v>83</v>
      </c>
      <c r="C512" s="1088"/>
      <c r="D512" s="1088"/>
      <c r="E512" s="1088"/>
      <c r="F512" s="1088"/>
      <c r="G512" s="1088"/>
      <c r="H512" s="1088"/>
      <c r="I512" s="1088"/>
      <c r="J512" s="1088"/>
      <c r="K512" s="1088"/>
      <c r="L512" s="1088"/>
      <c r="M512" s="1088"/>
      <c r="N512" s="1088"/>
    </row>
    <row r="515" spans="2:17" ht="105" x14ac:dyDescent="0.25">
      <c r="B515" s="78" t="s">
        <v>84</v>
      </c>
      <c r="C515" s="79" t="s">
        <v>85</v>
      </c>
      <c r="D515" s="79" t="s">
        <v>86</v>
      </c>
      <c r="E515" s="79" t="s">
        <v>87</v>
      </c>
      <c r="F515" s="79" t="s">
        <v>88</v>
      </c>
      <c r="G515" s="79" t="s">
        <v>89</v>
      </c>
      <c r="H515" s="79" t="s">
        <v>90</v>
      </c>
      <c r="I515" s="79" t="s">
        <v>91</v>
      </c>
      <c r="J515" s="79" t="s">
        <v>92</v>
      </c>
      <c r="K515" s="79" t="s">
        <v>93</v>
      </c>
      <c r="L515" s="79" t="s">
        <v>94</v>
      </c>
      <c r="M515" s="80" t="s">
        <v>95</v>
      </c>
      <c r="N515" s="80" t="s">
        <v>96</v>
      </c>
      <c r="O515" s="1084" t="s">
        <v>97</v>
      </c>
      <c r="P515" s="1086"/>
      <c r="Q515" s="79" t="s">
        <v>98</v>
      </c>
    </row>
    <row r="516" spans="2:17" x14ac:dyDescent="0.25">
      <c r="B516" s="81" t="s">
        <v>242</v>
      </c>
      <c r="C516" s="84" t="s">
        <v>242</v>
      </c>
      <c r="D516" s="81" t="s">
        <v>426</v>
      </c>
      <c r="E516" s="82">
        <v>80</v>
      </c>
      <c r="F516" s="83" t="s">
        <v>239</v>
      </c>
      <c r="G516" s="83" t="s">
        <v>239</v>
      </c>
      <c r="H516" s="83" t="s">
        <v>21</v>
      </c>
      <c r="I516" s="84" t="s">
        <v>239</v>
      </c>
      <c r="J516" s="84" t="s">
        <v>21</v>
      </c>
      <c r="K516" s="41" t="s">
        <v>21</v>
      </c>
      <c r="L516" s="41" t="s">
        <v>21</v>
      </c>
      <c r="M516" s="41" t="s">
        <v>21</v>
      </c>
      <c r="N516" s="41" t="s">
        <v>21</v>
      </c>
      <c r="O516" s="994"/>
      <c r="P516" s="996"/>
      <c r="Q516" s="41" t="s">
        <v>21</v>
      </c>
    </row>
    <row r="517" spans="2:17" x14ac:dyDescent="0.25">
      <c r="B517" s="81" t="s">
        <v>242</v>
      </c>
      <c r="C517" s="84" t="s">
        <v>242</v>
      </c>
      <c r="D517" s="81" t="s">
        <v>425</v>
      </c>
      <c r="E517" s="82">
        <v>80</v>
      </c>
      <c r="F517" s="83" t="s">
        <v>239</v>
      </c>
      <c r="G517" s="83" t="s">
        <v>239</v>
      </c>
      <c r="H517" s="83" t="s">
        <v>21</v>
      </c>
      <c r="I517" s="84" t="s">
        <v>239</v>
      </c>
      <c r="J517" s="84" t="s">
        <v>21</v>
      </c>
      <c r="K517" s="41" t="s">
        <v>21</v>
      </c>
      <c r="L517" s="41" t="s">
        <v>21</v>
      </c>
      <c r="M517" s="41" t="s">
        <v>21</v>
      </c>
      <c r="N517" s="41" t="s">
        <v>21</v>
      </c>
      <c r="O517" s="994"/>
      <c r="P517" s="996"/>
      <c r="Q517" s="41" t="s">
        <v>21</v>
      </c>
    </row>
    <row r="518" spans="2:17" ht="51.75" customHeight="1" x14ac:dyDescent="0.25">
      <c r="B518" s="81" t="s">
        <v>242</v>
      </c>
      <c r="C518" s="84" t="s">
        <v>242</v>
      </c>
      <c r="D518" s="577" t="s">
        <v>3334</v>
      </c>
      <c r="E518" s="82">
        <v>100</v>
      </c>
      <c r="F518" s="83" t="s">
        <v>239</v>
      </c>
      <c r="G518" s="83" t="s">
        <v>239</v>
      </c>
      <c r="H518" s="83" t="s">
        <v>21</v>
      </c>
      <c r="I518" s="84" t="s">
        <v>239</v>
      </c>
      <c r="J518" s="84" t="s">
        <v>21</v>
      </c>
      <c r="K518" s="41" t="s">
        <v>21</v>
      </c>
      <c r="L518" s="41" t="s">
        <v>21</v>
      </c>
      <c r="M518" s="41" t="s">
        <v>21</v>
      </c>
      <c r="N518" s="41" t="s">
        <v>21</v>
      </c>
      <c r="O518" s="1115" t="s">
        <v>3335</v>
      </c>
      <c r="P518" s="1116"/>
      <c r="Q518" s="75" t="s">
        <v>21</v>
      </c>
    </row>
    <row r="519" spans="2:17" x14ac:dyDescent="0.25">
      <c r="B519" s="81" t="s">
        <v>242</v>
      </c>
      <c r="C519" s="84" t="s">
        <v>421</v>
      </c>
      <c r="D519" s="81" t="s">
        <v>424</v>
      </c>
      <c r="E519" s="82">
        <v>50</v>
      </c>
      <c r="F519" s="83" t="s">
        <v>239</v>
      </c>
      <c r="G519" s="83" t="s">
        <v>239</v>
      </c>
      <c r="H519" s="83" t="s">
        <v>21</v>
      </c>
      <c r="I519" s="84" t="s">
        <v>239</v>
      </c>
      <c r="J519" s="84" t="s">
        <v>21</v>
      </c>
      <c r="K519" s="41" t="s">
        <v>21</v>
      </c>
      <c r="L519" s="41" t="s">
        <v>21</v>
      </c>
      <c r="M519" s="41" t="s">
        <v>21</v>
      </c>
      <c r="N519" s="41" t="s">
        <v>21</v>
      </c>
      <c r="O519" s="994"/>
      <c r="P519" s="996"/>
      <c r="Q519" s="41" t="s">
        <v>21</v>
      </c>
    </row>
    <row r="520" spans="2:17" x14ac:dyDescent="0.25">
      <c r="B520" s="81" t="s">
        <v>242</v>
      </c>
      <c r="C520" s="84" t="s">
        <v>421</v>
      </c>
      <c r="D520" s="81" t="s">
        <v>423</v>
      </c>
      <c r="E520" s="82">
        <v>150</v>
      </c>
      <c r="F520" s="83" t="s">
        <v>239</v>
      </c>
      <c r="G520" s="83" t="s">
        <v>239</v>
      </c>
      <c r="H520" s="83" t="s">
        <v>21</v>
      </c>
      <c r="I520" s="84" t="s">
        <v>239</v>
      </c>
      <c r="J520" s="84" t="s">
        <v>21</v>
      </c>
      <c r="K520" s="41" t="s">
        <v>21</v>
      </c>
      <c r="L520" s="41" t="s">
        <v>21</v>
      </c>
      <c r="M520" s="41" t="s">
        <v>21</v>
      </c>
      <c r="N520" s="41" t="s">
        <v>21</v>
      </c>
      <c r="O520" s="994" t="s">
        <v>3336</v>
      </c>
      <c r="P520" s="996"/>
      <c r="Q520" s="75" t="s">
        <v>21</v>
      </c>
    </row>
    <row r="521" spans="2:17" ht="83.25" customHeight="1" x14ac:dyDescent="0.25">
      <c r="B521" s="81" t="s">
        <v>242</v>
      </c>
      <c r="C521" s="84" t="s">
        <v>421</v>
      </c>
      <c r="D521" s="81" t="s">
        <v>422</v>
      </c>
      <c r="E521" s="82">
        <v>150</v>
      </c>
      <c r="F521" s="83" t="s">
        <v>239</v>
      </c>
      <c r="G521" s="83" t="s">
        <v>21</v>
      </c>
      <c r="H521" s="83" t="s">
        <v>239</v>
      </c>
      <c r="I521" s="84" t="s">
        <v>239</v>
      </c>
      <c r="J521" s="84" t="s">
        <v>21</v>
      </c>
      <c r="K521" s="41" t="s">
        <v>21</v>
      </c>
      <c r="L521" s="41" t="s">
        <v>21</v>
      </c>
      <c r="M521" s="41" t="s">
        <v>21</v>
      </c>
      <c r="N521" s="41" t="s">
        <v>21</v>
      </c>
      <c r="O521" s="994" t="s">
        <v>3336</v>
      </c>
      <c r="P521" s="996"/>
      <c r="Q521" s="75" t="s">
        <v>21</v>
      </c>
    </row>
    <row r="522" spans="2:17" x14ac:dyDescent="0.25">
      <c r="B522" s="41" t="s">
        <v>242</v>
      </c>
      <c r="C522" s="84" t="s">
        <v>421</v>
      </c>
      <c r="D522" s="81" t="s">
        <v>420</v>
      </c>
      <c r="E522" s="41">
        <v>170</v>
      </c>
      <c r="F522" s="668" t="s">
        <v>239</v>
      </c>
      <c r="G522" s="668" t="s">
        <v>21</v>
      </c>
      <c r="H522" s="668" t="s">
        <v>239</v>
      </c>
      <c r="I522" s="41" t="s">
        <v>239</v>
      </c>
      <c r="J522" s="84" t="s">
        <v>21</v>
      </c>
      <c r="K522" s="41" t="s">
        <v>21</v>
      </c>
      <c r="L522" s="41" t="s">
        <v>21</v>
      </c>
      <c r="M522" s="41" t="s">
        <v>21</v>
      </c>
      <c r="N522" s="41" t="s">
        <v>21</v>
      </c>
      <c r="O522" s="994"/>
      <c r="P522" s="996"/>
      <c r="Q522" s="41" t="s">
        <v>21</v>
      </c>
    </row>
    <row r="523" spans="2:17" x14ac:dyDescent="0.25">
      <c r="B523" s="2" t="s">
        <v>107</v>
      </c>
    </row>
    <row r="524" spans="2:17" x14ac:dyDescent="0.25">
      <c r="B524" s="2" t="s">
        <v>108</v>
      </c>
    </row>
    <row r="525" spans="2:17" x14ac:dyDescent="0.25">
      <c r="B525" s="2" t="s">
        <v>109</v>
      </c>
    </row>
    <row r="527" spans="2:17" ht="15.75" thickBot="1" x14ac:dyDescent="0.3"/>
    <row r="528" spans="2:17" ht="27" thickBot="1" x14ac:dyDescent="0.3">
      <c r="B528" s="1091" t="s">
        <v>110</v>
      </c>
      <c r="C528" s="1092"/>
      <c r="D528" s="1092"/>
      <c r="E528" s="1092"/>
      <c r="F528" s="1092"/>
      <c r="G528" s="1092"/>
      <c r="H528" s="1092"/>
      <c r="I528" s="1092"/>
      <c r="J528" s="1092"/>
      <c r="K528" s="1092"/>
      <c r="L528" s="1092"/>
      <c r="M528" s="1092"/>
      <c r="N528" s="1093"/>
    </row>
    <row r="533" spans="2:17" ht="75" x14ac:dyDescent="0.25">
      <c r="B533" s="78" t="s">
        <v>111</v>
      </c>
      <c r="C533" s="78" t="s">
        <v>112</v>
      </c>
      <c r="D533" s="78" t="s">
        <v>113</v>
      </c>
      <c r="E533" s="78" t="s">
        <v>114</v>
      </c>
      <c r="F533" s="78" t="s">
        <v>115</v>
      </c>
      <c r="G533" s="78" t="s">
        <v>116</v>
      </c>
      <c r="H533" s="78" t="s">
        <v>117</v>
      </c>
      <c r="I533" s="78" t="s">
        <v>118</v>
      </c>
      <c r="J533" s="1084" t="s">
        <v>119</v>
      </c>
      <c r="K533" s="1085"/>
      <c r="L533" s="1086"/>
      <c r="M533" s="78" t="s">
        <v>120</v>
      </c>
      <c r="N533" s="78" t="s">
        <v>121</v>
      </c>
      <c r="O533" s="78" t="s">
        <v>122</v>
      </c>
      <c r="P533" s="1084" t="s">
        <v>97</v>
      </c>
      <c r="Q533" s="1086"/>
    </row>
    <row r="534" spans="2:17" x14ac:dyDescent="0.2">
      <c r="B534" s="41" t="s">
        <v>123</v>
      </c>
      <c r="C534" s="116"/>
      <c r="D534" s="41" t="s">
        <v>419</v>
      </c>
      <c r="E534" s="41">
        <v>22005993</v>
      </c>
      <c r="F534" s="41" t="s">
        <v>418</v>
      </c>
      <c r="G534" s="41" t="s">
        <v>205</v>
      </c>
      <c r="H534" s="41">
        <v>1994</v>
      </c>
      <c r="I534" s="99"/>
      <c r="J534" s="117" t="s">
        <v>227</v>
      </c>
      <c r="K534" s="114" t="s">
        <v>410</v>
      </c>
      <c r="L534" s="113" t="s">
        <v>233</v>
      </c>
      <c r="M534" s="112" t="s">
        <v>21</v>
      </c>
      <c r="N534" s="112" t="s">
        <v>21</v>
      </c>
      <c r="O534" s="112" t="s">
        <v>21</v>
      </c>
      <c r="P534" s="1119"/>
      <c r="Q534" s="1119"/>
    </row>
    <row r="535" spans="2:17" x14ac:dyDescent="0.2">
      <c r="B535" s="41" t="s">
        <v>123</v>
      </c>
      <c r="C535" s="116"/>
      <c r="D535" s="41" t="s">
        <v>417</v>
      </c>
      <c r="E535" s="41">
        <v>22119076</v>
      </c>
      <c r="F535" s="41" t="s">
        <v>416</v>
      </c>
      <c r="G535" s="41" t="s">
        <v>415</v>
      </c>
      <c r="H535" s="41">
        <v>2014</v>
      </c>
      <c r="I535" s="99"/>
      <c r="J535" s="117" t="s">
        <v>227</v>
      </c>
      <c r="K535" s="114" t="s">
        <v>301</v>
      </c>
      <c r="L535" s="113" t="s">
        <v>233</v>
      </c>
      <c r="M535" s="112" t="s">
        <v>21</v>
      </c>
      <c r="N535" s="112" t="s">
        <v>21</v>
      </c>
      <c r="O535" s="112" t="s">
        <v>21</v>
      </c>
      <c r="P535" s="1117"/>
      <c r="Q535" s="1118"/>
    </row>
    <row r="536" spans="2:17" ht="30" x14ac:dyDescent="0.2">
      <c r="B536" s="41" t="s">
        <v>123</v>
      </c>
      <c r="C536" s="116"/>
      <c r="D536" s="41" t="s">
        <v>414</v>
      </c>
      <c r="E536" s="41">
        <v>22117402</v>
      </c>
      <c r="F536" s="41" t="s">
        <v>282</v>
      </c>
      <c r="G536" s="41" t="s">
        <v>183</v>
      </c>
      <c r="H536" s="41">
        <v>2011</v>
      </c>
      <c r="I536" s="99"/>
      <c r="J536" s="117" t="s">
        <v>227</v>
      </c>
      <c r="K536" s="114" t="s">
        <v>315</v>
      </c>
      <c r="L536" s="113" t="s">
        <v>233</v>
      </c>
      <c r="M536" s="112" t="s">
        <v>21</v>
      </c>
      <c r="N536" s="112" t="s">
        <v>21</v>
      </c>
      <c r="O536" s="112" t="s">
        <v>21</v>
      </c>
      <c r="P536" s="1117"/>
      <c r="Q536" s="1118"/>
    </row>
    <row r="537" spans="2:17" ht="30.75" x14ac:dyDescent="0.25">
      <c r="B537" s="41" t="s">
        <v>123</v>
      </c>
      <c r="C537" s="116"/>
      <c r="D537" s="75" t="s">
        <v>413</v>
      </c>
      <c r="E537" s="41">
        <v>1022095418</v>
      </c>
      <c r="F537" s="41" t="s">
        <v>330</v>
      </c>
      <c r="G537" s="41" t="s">
        <v>306</v>
      </c>
      <c r="H537" s="41">
        <v>2012</v>
      </c>
      <c r="I537" s="99" t="s">
        <v>412</v>
      </c>
      <c r="J537" s="117" t="s">
        <v>227</v>
      </c>
      <c r="K537" s="114" t="s">
        <v>315</v>
      </c>
      <c r="L537" s="113" t="s">
        <v>233</v>
      </c>
      <c r="M537" s="112" t="s">
        <v>21</v>
      </c>
      <c r="N537" s="112" t="s">
        <v>21</v>
      </c>
      <c r="O537" s="112" t="s">
        <v>21</v>
      </c>
      <c r="P537" s="1307" t="s">
        <v>230</v>
      </c>
      <c r="Q537" s="1308"/>
    </row>
    <row r="538" spans="2:17" ht="15.75" x14ac:dyDescent="0.25">
      <c r="B538" s="41" t="s">
        <v>229</v>
      </c>
      <c r="C538" s="116"/>
      <c r="D538" s="75" t="s">
        <v>411</v>
      </c>
      <c r="E538" s="41">
        <v>1022094454</v>
      </c>
      <c r="F538" s="41" t="s">
        <v>330</v>
      </c>
      <c r="G538" s="41" t="s">
        <v>306</v>
      </c>
      <c r="H538" s="41">
        <v>2012</v>
      </c>
      <c r="I538" s="99"/>
      <c r="J538" s="117" t="s">
        <v>227</v>
      </c>
      <c r="K538" s="114" t="s">
        <v>410</v>
      </c>
      <c r="L538" s="113" t="s">
        <v>132</v>
      </c>
      <c r="M538" s="112" t="s">
        <v>21</v>
      </c>
      <c r="N538" s="112" t="s">
        <v>21</v>
      </c>
      <c r="O538" s="112" t="s">
        <v>21</v>
      </c>
      <c r="P538" s="1307"/>
      <c r="Q538" s="1308"/>
    </row>
    <row r="539" spans="2:17" ht="30.75" x14ac:dyDescent="0.25">
      <c r="B539" s="41" t="s">
        <v>229</v>
      </c>
      <c r="C539" s="116"/>
      <c r="D539" s="75" t="s">
        <v>409</v>
      </c>
      <c r="E539" s="41">
        <v>1022092956</v>
      </c>
      <c r="F539" s="41" t="s">
        <v>273</v>
      </c>
      <c r="G539" s="41" t="s">
        <v>306</v>
      </c>
      <c r="H539" s="41">
        <v>2010</v>
      </c>
      <c r="J539" s="117" t="s">
        <v>227</v>
      </c>
      <c r="K539" s="114" t="s">
        <v>406</v>
      </c>
      <c r="L539" s="113" t="s">
        <v>132</v>
      </c>
      <c r="M539" s="112" t="s">
        <v>21</v>
      </c>
      <c r="N539" s="112" t="s">
        <v>21</v>
      </c>
      <c r="O539" s="112" t="s">
        <v>21</v>
      </c>
      <c r="P539" s="1307"/>
      <c r="Q539" s="1308"/>
    </row>
    <row r="540" spans="2:17" ht="30.75" x14ac:dyDescent="0.25">
      <c r="B540" s="41" t="s">
        <v>229</v>
      </c>
      <c r="C540" s="116"/>
      <c r="D540" s="75" t="s">
        <v>408</v>
      </c>
      <c r="E540" s="41">
        <v>32104934</v>
      </c>
      <c r="F540" s="41" t="s">
        <v>330</v>
      </c>
      <c r="G540" s="41" t="s">
        <v>306</v>
      </c>
      <c r="H540" s="41">
        <v>2012</v>
      </c>
      <c r="I540" s="99" t="s">
        <v>407</v>
      </c>
      <c r="J540" s="117" t="s">
        <v>227</v>
      </c>
      <c r="K540" s="114" t="s">
        <v>406</v>
      </c>
      <c r="L540" s="113" t="s">
        <v>132</v>
      </c>
      <c r="M540" s="112" t="s">
        <v>21</v>
      </c>
      <c r="N540" s="112" t="s">
        <v>21</v>
      </c>
      <c r="O540" s="112" t="s">
        <v>21</v>
      </c>
      <c r="P540" s="1307" t="s">
        <v>230</v>
      </c>
      <c r="Q540" s="1308"/>
    </row>
    <row r="541" spans="2:17" ht="30.75" x14ac:dyDescent="0.25">
      <c r="B541" s="41" t="s">
        <v>229</v>
      </c>
      <c r="C541" s="116"/>
      <c r="D541" s="75" t="s">
        <v>405</v>
      </c>
      <c r="E541" s="41">
        <v>21468438</v>
      </c>
      <c r="F541" s="41" t="s">
        <v>273</v>
      </c>
      <c r="G541" s="41" t="s">
        <v>404</v>
      </c>
      <c r="H541" s="41">
        <v>2004</v>
      </c>
      <c r="I541" s="99"/>
      <c r="J541" s="117" t="s">
        <v>227</v>
      </c>
      <c r="K541" s="114" t="s">
        <v>403</v>
      </c>
      <c r="L541" s="113" t="s">
        <v>132</v>
      </c>
      <c r="M541" s="112" t="s">
        <v>21</v>
      </c>
      <c r="N541" s="112" t="s">
        <v>21</v>
      </c>
      <c r="O541" s="112" t="s">
        <v>21</v>
      </c>
      <c r="P541" s="1307"/>
      <c r="Q541" s="1308"/>
    </row>
    <row r="542" spans="2:17" ht="15.75" thickBot="1" x14ac:dyDescent="0.3">
      <c r="D542" s="69"/>
    </row>
    <row r="543" spans="2:17" ht="27" thickBot="1" x14ac:dyDescent="0.3">
      <c r="B543" s="1091" t="s">
        <v>145</v>
      </c>
      <c r="C543" s="1092"/>
      <c r="D543" s="1092"/>
      <c r="E543" s="1092"/>
      <c r="F543" s="1092"/>
      <c r="G543" s="1092"/>
      <c r="H543" s="1092"/>
      <c r="I543" s="1092"/>
      <c r="J543" s="1092"/>
      <c r="K543" s="1092"/>
      <c r="L543" s="1092"/>
      <c r="M543" s="1092"/>
      <c r="N543" s="1093"/>
    </row>
    <row r="546" spans="1:17" ht="30" x14ac:dyDescent="0.25">
      <c r="B546" s="79" t="s">
        <v>20</v>
      </c>
      <c r="C546" s="79" t="s">
        <v>146</v>
      </c>
      <c r="D546" s="1084" t="s">
        <v>97</v>
      </c>
      <c r="E546" s="1086"/>
    </row>
    <row r="547" spans="1:17" x14ac:dyDescent="0.25">
      <c r="B547" s="682" t="s">
        <v>147</v>
      </c>
      <c r="C547" s="668" t="s">
        <v>21</v>
      </c>
      <c r="D547" s="993"/>
      <c r="E547" s="993"/>
    </row>
    <row r="550" spans="1:17" ht="26.25" x14ac:dyDescent="0.25">
      <c r="B550" s="1072" t="s">
        <v>148</v>
      </c>
      <c r="C550" s="1073"/>
      <c r="D550" s="1073"/>
      <c r="E550" s="1073"/>
      <c r="F550" s="1073"/>
      <c r="G550" s="1073"/>
      <c r="H550" s="1073"/>
      <c r="I550" s="1073"/>
      <c r="J550" s="1073"/>
      <c r="K550" s="1073"/>
      <c r="L550" s="1073"/>
      <c r="M550" s="1073"/>
      <c r="N550" s="1073"/>
      <c r="O550" s="1073"/>
      <c r="P550" s="1073"/>
    </row>
    <row r="552" spans="1:17" ht="15.75" thickBot="1" x14ac:dyDescent="0.3"/>
    <row r="553" spans="1:17" ht="27" thickBot="1" x14ac:dyDescent="0.3">
      <c r="B553" s="1091" t="s">
        <v>149</v>
      </c>
      <c r="C553" s="1092"/>
      <c r="D553" s="1092"/>
      <c r="E553" s="1092"/>
      <c r="F553" s="1092"/>
      <c r="G553" s="1092"/>
      <c r="H553" s="1092"/>
      <c r="I553" s="1092"/>
      <c r="J553" s="1092"/>
      <c r="K553" s="1092"/>
      <c r="L553" s="1092"/>
      <c r="M553" s="1092"/>
      <c r="N553" s="1093"/>
    </row>
    <row r="555" spans="1:17" ht="15.75" thickBot="1" x14ac:dyDescent="0.3">
      <c r="M555" s="45"/>
      <c r="N555" s="45"/>
    </row>
    <row r="556" spans="1:17" ht="60" x14ac:dyDescent="0.25">
      <c r="A556" s="14"/>
      <c r="B556" s="46" t="s">
        <v>36</v>
      </c>
      <c r="C556" s="46" t="s">
        <v>37</v>
      </c>
      <c r="D556" s="46" t="s">
        <v>38</v>
      </c>
      <c r="E556" s="46" t="s">
        <v>39</v>
      </c>
      <c r="F556" s="46" t="s">
        <v>40</v>
      </c>
      <c r="G556" s="46" t="s">
        <v>41</v>
      </c>
      <c r="H556" s="46" t="s">
        <v>42</v>
      </c>
      <c r="I556" s="46" t="s">
        <v>43</v>
      </c>
      <c r="J556" s="46" t="s">
        <v>44</v>
      </c>
      <c r="K556" s="46" t="s">
        <v>45</v>
      </c>
      <c r="L556" s="46" t="s">
        <v>46</v>
      </c>
      <c r="M556" s="47" t="s">
        <v>47</v>
      </c>
      <c r="N556" s="46" t="s">
        <v>48</v>
      </c>
      <c r="O556" s="46" t="s">
        <v>49</v>
      </c>
      <c r="P556" s="48" t="s">
        <v>50</v>
      </c>
      <c r="Q556" s="48" t="s">
        <v>51</v>
      </c>
    </row>
    <row r="557" spans="1:17" ht="180" x14ac:dyDescent="0.25">
      <c r="A557" s="62">
        <v>1</v>
      </c>
      <c r="B557" s="49" t="s">
        <v>223</v>
      </c>
      <c r="C557" s="50" t="s">
        <v>223</v>
      </c>
      <c r="D557" s="49" t="s">
        <v>272</v>
      </c>
      <c r="E557" s="110">
        <v>3432012</v>
      </c>
      <c r="F557" s="52" t="s">
        <v>21</v>
      </c>
      <c r="G557" s="53"/>
      <c r="H557" s="55">
        <v>40909</v>
      </c>
      <c r="I557" s="55">
        <v>41274</v>
      </c>
      <c r="J557" s="55" t="s">
        <v>22</v>
      </c>
      <c r="K557" s="109"/>
      <c r="L557" s="109">
        <v>8</v>
      </c>
      <c r="M557" s="109">
        <v>2878</v>
      </c>
      <c r="N557" s="109">
        <v>0</v>
      </c>
      <c r="O557" s="57">
        <v>2249500793</v>
      </c>
      <c r="P557" s="57">
        <v>253</v>
      </c>
      <c r="Q557" s="58" t="s">
        <v>62</v>
      </c>
    </row>
    <row r="558" spans="1:17" ht="30" x14ac:dyDescent="0.25">
      <c r="A558" s="62">
        <f>+A557+1</f>
        <v>2</v>
      </c>
      <c r="B558" s="49" t="s">
        <v>223</v>
      </c>
      <c r="C558" s="50" t="s">
        <v>223</v>
      </c>
      <c r="D558" s="49" t="s">
        <v>272</v>
      </c>
      <c r="E558" s="110">
        <v>5472014</v>
      </c>
      <c r="F558" s="52" t="s">
        <v>21</v>
      </c>
      <c r="G558" s="53"/>
      <c r="H558" s="55">
        <v>41661</v>
      </c>
      <c r="I558" s="55">
        <v>41851</v>
      </c>
      <c r="J558" s="55" t="s">
        <v>22</v>
      </c>
      <c r="K558" s="109"/>
      <c r="L558" s="109">
        <v>6</v>
      </c>
      <c r="M558" s="109">
        <v>271</v>
      </c>
      <c r="N558" s="109">
        <v>0</v>
      </c>
      <c r="O558" s="57">
        <v>319400465</v>
      </c>
      <c r="P558" s="57">
        <v>256</v>
      </c>
      <c r="Q558" s="58" t="s">
        <v>271</v>
      </c>
    </row>
    <row r="559" spans="1:17" x14ac:dyDescent="0.25">
      <c r="A559" s="62">
        <f t="shared" ref="A559:A564" si="16">+A558+1</f>
        <v>3</v>
      </c>
      <c r="B559" s="49"/>
      <c r="C559" s="50"/>
      <c r="D559" s="49"/>
      <c r="E559" s="109"/>
      <c r="F559" s="52"/>
      <c r="G559" s="53"/>
      <c r="H559" s="55"/>
      <c r="I559" s="55"/>
      <c r="J559" s="55"/>
      <c r="K559" s="109"/>
      <c r="L559" s="109"/>
      <c r="M559" s="109"/>
      <c r="N559" s="109"/>
      <c r="O559" s="57"/>
      <c r="P559" s="57"/>
      <c r="Q559" s="58"/>
    </row>
    <row r="560" spans="1:17" x14ac:dyDescent="0.25">
      <c r="A560" s="62">
        <f t="shared" si="16"/>
        <v>4</v>
      </c>
      <c r="B560" s="49"/>
      <c r="C560" s="50"/>
      <c r="D560" s="49"/>
      <c r="E560" s="64"/>
      <c r="F560" s="52"/>
      <c r="G560" s="52"/>
      <c r="H560" s="52"/>
      <c r="I560" s="55"/>
      <c r="J560" s="55"/>
      <c r="K560" s="55"/>
      <c r="L560" s="55"/>
      <c r="M560" s="56"/>
      <c r="N560" s="56"/>
      <c r="O560" s="57"/>
      <c r="P560" s="57"/>
      <c r="Q560" s="58"/>
    </row>
    <row r="561" spans="1:17" x14ac:dyDescent="0.25">
      <c r="A561" s="62">
        <f t="shared" si="16"/>
        <v>5</v>
      </c>
      <c r="B561" s="49"/>
      <c r="C561" s="50"/>
      <c r="D561" s="49"/>
      <c r="E561" s="64"/>
      <c r="F561" s="52"/>
      <c r="G561" s="52"/>
      <c r="H561" s="52"/>
      <c r="I561" s="55"/>
      <c r="J561" s="55"/>
      <c r="K561" s="55"/>
      <c r="L561" s="55"/>
      <c r="M561" s="56"/>
      <c r="N561" s="56"/>
      <c r="O561" s="57"/>
      <c r="P561" s="57"/>
      <c r="Q561" s="58"/>
    </row>
    <row r="562" spans="1:17" x14ac:dyDescent="0.25">
      <c r="A562" s="62">
        <f t="shared" si="16"/>
        <v>6</v>
      </c>
      <c r="B562" s="49"/>
      <c r="C562" s="50"/>
      <c r="D562" s="49"/>
      <c r="E562" s="64"/>
      <c r="F562" s="52"/>
      <c r="G562" s="52"/>
      <c r="H562" s="52"/>
      <c r="I562" s="55"/>
      <c r="J562" s="55"/>
      <c r="K562" s="55"/>
      <c r="L562" s="55"/>
      <c r="M562" s="56"/>
      <c r="N562" s="56"/>
      <c r="O562" s="57"/>
      <c r="P562" s="57"/>
      <c r="Q562" s="58"/>
    </row>
    <row r="563" spans="1:17" x14ac:dyDescent="0.25">
      <c r="A563" s="62">
        <f t="shared" si="16"/>
        <v>7</v>
      </c>
      <c r="B563" s="49"/>
      <c r="C563" s="50"/>
      <c r="D563" s="49"/>
      <c r="E563" s="64"/>
      <c r="F563" s="52"/>
      <c r="G563" s="52"/>
      <c r="H563" s="52"/>
      <c r="I563" s="55"/>
      <c r="J563" s="55"/>
      <c r="K563" s="55"/>
      <c r="L563" s="55"/>
      <c r="M563" s="56"/>
      <c r="N563" s="56"/>
      <c r="O563" s="57"/>
      <c r="P563" s="57"/>
      <c r="Q563" s="58"/>
    </row>
    <row r="564" spans="1:17" x14ac:dyDescent="0.25">
      <c r="A564" s="62">
        <f t="shared" si="16"/>
        <v>8</v>
      </c>
      <c r="B564" s="49"/>
      <c r="C564" s="50"/>
      <c r="D564" s="49"/>
      <c r="E564" s="64"/>
      <c r="F564" s="52"/>
      <c r="G564" s="52"/>
      <c r="H564" s="52"/>
      <c r="I564" s="55"/>
      <c r="J564" s="55"/>
      <c r="K564" s="55"/>
      <c r="L564" s="55"/>
      <c r="M564" s="56"/>
      <c r="N564" s="56"/>
      <c r="O564" s="57"/>
      <c r="P564" s="57"/>
      <c r="Q564" s="58"/>
    </row>
    <row r="565" spans="1:17" x14ac:dyDescent="0.25">
      <c r="A565" s="62"/>
      <c r="B565" s="63" t="s">
        <v>31</v>
      </c>
      <c r="C565" s="50"/>
      <c r="D565" s="49"/>
      <c r="E565" s="64"/>
      <c r="F565" s="52"/>
      <c r="G565" s="52"/>
      <c r="H565" s="52"/>
      <c r="I565" s="55"/>
      <c r="J565" s="55"/>
      <c r="K565" s="67">
        <f t="shared" ref="K565:N565" si="17">SUM(K557:K564)</f>
        <v>0</v>
      </c>
      <c r="L565" s="67">
        <f t="shared" si="17"/>
        <v>14</v>
      </c>
      <c r="M565" s="66">
        <f t="shared" si="17"/>
        <v>3149</v>
      </c>
      <c r="N565" s="67">
        <f t="shared" si="17"/>
        <v>0</v>
      </c>
      <c r="O565" s="57"/>
      <c r="P565" s="57"/>
      <c r="Q565" s="68"/>
    </row>
    <row r="566" spans="1:17" x14ac:dyDescent="0.25">
      <c r="B566" s="69"/>
      <c r="C566" s="69"/>
      <c r="D566" s="69"/>
      <c r="E566" s="70"/>
      <c r="F566" s="69"/>
      <c r="G566" s="69"/>
      <c r="H566" s="69"/>
      <c r="I566" s="69"/>
      <c r="J566" s="69"/>
      <c r="K566" s="69"/>
      <c r="L566" s="69"/>
      <c r="M566" s="69"/>
      <c r="N566" s="69"/>
      <c r="O566" s="69"/>
      <c r="P566" s="69"/>
    </row>
    <row r="567" spans="1:17" ht="18.75" x14ac:dyDescent="0.25">
      <c r="B567" s="72" t="s">
        <v>172</v>
      </c>
      <c r="C567" s="89">
        <f>+K565</f>
        <v>0</v>
      </c>
      <c r="H567" s="76"/>
      <c r="I567" s="76"/>
      <c r="J567" s="76"/>
      <c r="K567" s="76"/>
      <c r="L567" s="76"/>
      <c r="M567" s="76"/>
      <c r="N567" s="69"/>
      <c r="O567" s="69"/>
      <c r="P567" s="69"/>
    </row>
    <row r="569" spans="1:17" ht="15.75" thickBot="1" x14ac:dyDescent="0.3"/>
    <row r="570" spans="1:17" ht="30.75" thickBot="1" x14ac:dyDescent="0.3">
      <c r="B570" s="90" t="s">
        <v>173</v>
      </c>
      <c r="C570" s="91" t="s">
        <v>174</v>
      </c>
      <c r="D570" s="90" t="s">
        <v>30</v>
      </c>
      <c r="E570" s="91" t="s">
        <v>175</v>
      </c>
    </row>
    <row r="571" spans="1:17" x14ac:dyDescent="0.25">
      <c r="B571" s="92" t="s">
        <v>176</v>
      </c>
      <c r="C571" s="93">
        <v>20</v>
      </c>
      <c r="D571" s="93">
        <v>0</v>
      </c>
      <c r="E571" s="1094">
        <f>+D571+D572+D573</f>
        <v>0</v>
      </c>
    </row>
    <row r="572" spans="1:17" x14ac:dyDescent="0.25">
      <c r="B572" s="92" t="s">
        <v>177</v>
      </c>
      <c r="C572" s="74">
        <v>30</v>
      </c>
      <c r="D572" s="668">
        <v>0</v>
      </c>
      <c r="E572" s="1095"/>
    </row>
    <row r="573" spans="1:17" ht="15.75" thickBot="1" x14ac:dyDescent="0.3">
      <c r="B573" s="92" t="s">
        <v>178</v>
      </c>
      <c r="C573" s="94">
        <v>40</v>
      </c>
      <c r="D573" s="94">
        <v>0</v>
      </c>
      <c r="E573" s="1096"/>
    </row>
    <row r="575" spans="1:17" ht="15.75" thickBot="1" x14ac:dyDescent="0.3"/>
    <row r="576" spans="1:17" ht="27" thickBot="1" x14ac:dyDescent="0.3">
      <c r="B576" s="1091" t="s">
        <v>179</v>
      </c>
      <c r="C576" s="1092"/>
      <c r="D576" s="1092"/>
      <c r="E576" s="1092"/>
      <c r="F576" s="1092"/>
      <c r="G576" s="1092"/>
      <c r="H576" s="1092"/>
      <c r="I576" s="1092"/>
      <c r="J576" s="1092"/>
      <c r="K576" s="1092"/>
      <c r="L576" s="1092"/>
      <c r="M576" s="1092"/>
      <c r="N576" s="1093"/>
    </row>
    <row r="578" spans="2:17" ht="75" x14ac:dyDescent="0.25">
      <c r="B578" s="78" t="s">
        <v>111</v>
      </c>
      <c r="C578" s="78" t="s">
        <v>112</v>
      </c>
      <c r="D578" s="78" t="s">
        <v>113</v>
      </c>
      <c r="E578" s="78" t="s">
        <v>114</v>
      </c>
      <c r="F578" s="78" t="s">
        <v>115</v>
      </c>
      <c r="G578" s="78" t="s">
        <v>116</v>
      </c>
      <c r="H578" s="78" t="s">
        <v>117</v>
      </c>
      <c r="I578" s="78" t="s">
        <v>118</v>
      </c>
      <c r="J578" s="1084" t="s">
        <v>119</v>
      </c>
      <c r="K578" s="1085"/>
      <c r="L578" s="1086"/>
      <c r="M578" s="78" t="s">
        <v>120</v>
      </c>
      <c r="N578" s="78" t="s">
        <v>121</v>
      </c>
      <c r="O578" s="78" t="s">
        <v>122</v>
      </c>
      <c r="P578" s="1084" t="s">
        <v>97</v>
      </c>
      <c r="Q578" s="1086"/>
    </row>
    <row r="579" spans="2:17" ht="30" x14ac:dyDescent="0.25">
      <c r="B579" s="85" t="s">
        <v>180</v>
      </c>
      <c r="C579" s="85"/>
      <c r="D579" s="81" t="s">
        <v>402</v>
      </c>
      <c r="E579" s="81">
        <v>71229975</v>
      </c>
      <c r="F579" s="81" t="s">
        <v>401</v>
      </c>
      <c r="G579" s="81" t="s">
        <v>205</v>
      </c>
      <c r="H579" s="81">
        <v>2004</v>
      </c>
      <c r="I579" s="82"/>
      <c r="J579" s="86" t="s">
        <v>400</v>
      </c>
      <c r="K579" s="87" t="s">
        <v>399</v>
      </c>
      <c r="L579" s="84" t="s">
        <v>398</v>
      </c>
      <c r="M579" s="41" t="s">
        <v>21</v>
      </c>
      <c r="N579" s="41" t="s">
        <v>21</v>
      </c>
      <c r="O579" s="41" t="s">
        <v>21</v>
      </c>
      <c r="P579" s="993"/>
      <c r="Q579" s="993"/>
    </row>
    <row r="580" spans="2:17" ht="30" x14ac:dyDescent="0.25">
      <c r="B580" s="85" t="s">
        <v>214</v>
      </c>
      <c r="C580" s="85"/>
      <c r="D580" s="81" t="s">
        <v>397</v>
      </c>
      <c r="E580" s="81">
        <v>43737686</v>
      </c>
      <c r="F580" s="81" t="s">
        <v>396</v>
      </c>
      <c r="G580" s="81" t="s">
        <v>395</v>
      </c>
      <c r="H580" s="81">
        <v>1996</v>
      </c>
      <c r="I580" s="82"/>
      <c r="J580" s="86" t="s">
        <v>394</v>
      </c>
      <c r="K580" s="87" t="s">
        <v>393</v>
      </c>
      <c r="L580" s="84" t="s">
        <v>262</v>
      </c>
      <c r="M580" s="41" t="s">
        <v>21</v>
      </c>
      <c r="N580" s="41" t="s">
        <v>21</v>
      </c>
      <c r="O580" s="41" t="s">
        <v>21</v>
      </c>
      <c r="P580" s="993"/>
      <c r="Q580" s="993"/>
    </row>
    <row r="581" spans="2:17" ht="15.75" x14ac:dyDescent="0.25">
      <c r="B581" s="85" t="s">
        <v>208</v>
      </c>
      <c r="C581" s="85"/>
      <c r="D581" s="41" t="s">
        <v>207</v>
      </c>
      <c r="E581" s="41">
        <v>43081422</v>
      </c>
      <c r="F581" s="41" t="s">
        <v>206</v>
      </c>
      <c r="G581" s="41" t="s">
        <v>205</v>
      </c>
      <c r="H581" s="2">
        <v>2000</v>
      </c>
      <c r="I581" s="99"/>
      <c r="J581" s="86" t="s">
        <v>204</v>
      </c>
      <c r="K581" s="87" t="s">
        <v>203</v>
      </c>
      <c r="L581" s="84" t="s">
        <v>202</v>
      </c>
      <c r="M581" s="41" t="s">
        <v>21</v>
      </c>
      <c r="N581" s="41" t="s">
        <v>21</v>
      </c>
      <c r="O581" s="41" t="s">
        <v>21</v>
      </c>
      <c r="P581" s="668"/>
      <c r="Q581" s="668"/>
    </row>
    <row r="582" spans="2:17" x14ac:dyDescent="0.25">
      <c r="B582" s="85"/>
      <c r="C582" s="85"/>
      <c r="D582" s="81"/>
      <c r="E582" s="81"/>
      <c r="F582" s="81"/>
      <c r="G582" s="81"/>
      <c r="H582" s="81"/>
      <c r="I582" s="82"/>
      <c r="J582" s="86"/>
      <c r="K582" s="87"/>
      <c r="L582" s="84"/>
      <c r="M582" s="41"/>
      <c r="N582" s="41"/>
      <c r="O582" s="41"/>
      <c r="P582" s="668"/>
      <c r="Q582" s="668"/>
    </row>
    <row r="583" spans="2:17" x14ac:dyDescent="0.25">
      <c r="C583" s="85"/>
      <c r="D583" s="81"/>
      <c r="E583" s="81"/>
      <c r="F583" s="81"/>
      <c r="G583" s="81"/>
      <c r="H583" s="81"/>
      <c r="I583" s="82"/>
      <c r="J583" s="86"/>
      <c r="K583" s="84"/>
      <c r="L583" s="84"/>
      <c r="M583" s="41"/>
      <c r="N583" s="41"/>
      <c r="O583" s="41"/>
      <c r="P583" s="993"/>
      <c r="Q583" s="993"/>
    </row>
    <row r="586" spans="2:17" ht="15.75" thickBot="1" x14ac:dyDescent="0.3"/>
    <row r="587" spans="2:17" ht="30" x14ac:dyDescent="0.25">
      <c r="B587" s="42" t="s">
        <v>20</v>
      </c>
      <c r="C587" s="42" t="s">
        <v>173</v>
      </c>
      <c r="D587" s="78" t="s">
        <v>174</v>
      </c>
      <c r="E587" s="42" t="s">
        <v>30</v>
      </c>
      <c r="F587" s="91" t="s">
        <v>194</v>
      </c>
      <c r="G587" s="96"/>
    </row>
    <row r="588" spans="2:17" ht="108" x14ac:dyDescent="0.2">
      <c r="B588" s="1097" t="s">
        <v>195</v>
      </c>
      <c r="C588" s="97" t="s">
        <v>196</v>
      </c>
      <c r="D588" s="668">
        <v>25</v>
      </c>
      <c r="E588" s="668">
        <v>25</v>
      </c>
      <c r="F588" s="1098">
        <f>+E588+E589+E590</f>
        <v>60</v>
      </c>
      <c r="G588" s="98"/>
    </row>
    <row r="589" spans="2:17" ht="96" x14ac:dyDescent="0.2">
      <c r="B589" s="1097"/>
      <c r="C589" s="97" t="s">
        <v>197</v>
      </c>
      <c r="D589" s="675">
        <v>25</v>
      </c>
      <c r="E589" s="668">
        <v>25</v>
      </c>
      <c r="F589" s="1099"/>
      <c r="G589" s="98"/>
    </row>
    <row r="590" spans="2:17" ht="60" x14ac:dyDescent="0.2">
      <c r="B590" s="1097"/>
      <c r="C590" s="97" t="s">
        <v>198</v>
      </c>
      <c r="D590" s="668">
        <v>10</v>
      </c>
      <c r="E590" s="668">
        <v>10</v>
      </c>
      <c r="F590" s="1100"/>
      <c r="G590" s="98"/>
    </row>
    <row r="591" spans="2:17" x14ac:dyDescent="0.25">
      <c r="C591"/>
    </row>
    <row r="594" spans="2:16" x14ac:dyDescent="0.25">
      <c r="B594" s="39" t="s">
        <v>199</v>
      </c>
    </row>
    <row r="597" spans="2:16" x14ac:dyDescent="0.25">
      <c r="B597" s="40" t="s">
        <v>20</v>
      </c>
      <c r="C597" s="40" t="s">
        <v>29</v>
      </c>
      <c r="D597" s="42" t="s">
        <v>30</v>
      </c>
      <c r="E597" s="42" t="s">
        <v>31</v>
      </c>
    </row>
    <row r="598" spans="2:16" ht="28.5" x14ac:dyDescent="0.25">
      <c r="B598" s="43" t="s">
        <v>200</v>
      </c>
      <c r="C598" s="44">
        <v>40</v>
      </c>
      <c r="D598" s="668">
        <f>+E571</f>
        <v>0</v>
      </c>
      <c r="E598" s="1081">
        <f>+D598+D599</f>
        <v>60</v>
      </c>
    </row>
    <row r="599" spans="2:16" ht="42.75" x14ac:dyDescent="0.25">
      <c r="B599" s="43" t="s">
        <v>201</v>
      </c>
      <c r="C599" s="44">
        <v>60</v>
      </c>
      <c r="D599" s="668">
        <f>+F588</f>
        <v>60</v>
      </c>
      <c r="E599" s="1082"/>
    </row>
    <row r="602" spans="2:16" x14ac:dyDescent="0.25">
      <c r="B602" s="1" t="s">
        <v>392</v>
      </c>
    </row>
    <row r="604" spans="2:16" ht="26.25" x14ac:dyDescent="0.25">
      <c r="B604" s="1072" t="s">
        <v>1</v>
      </c>
      <c r="C604" s="1073"/>
      <c r="D604" s="1073"/>
      <c r="E604" s="1073"/>
      <c r="F604" s="1073"/>
      <c r="G604" s="1073"/>
      <c r="H604" s="1073"/>
      <c r="I604" s="1073"/>
      <c r="J604" s="1073"/>
      <c r="K604" s="1073"/>
      <c r="L604" s="1073"/>
      <c r="M604" s="1073"/>
      <c r="N604" s="1073"/>
      <c r="O604" s="1073"/>
      <c r="P604" s="1073"/>
    </row>
    <row r="606" spans="2:16" ht="26.25" x14ac:dyDescent="0.25">
      <c r="B606" s="1072" t="s">
        <v>2</v>
      </c>
      <c r="C606" s="1073"/>
      <c r="D606" s="1073"/>
      <c r="E606" s="1073"/>
      <c r="F606" s="1073"/>
      <c r="G606" s="1073"/>
      <c r="H606" s="1073"/>
      <c r="I606" s="1073"/>
      <c r="J606" s="1073"/>
      <c r="K606" s="1073"/>
      <c r="L606" s="1073"/>
      <c r="M606" s="1073"/>
      <c r="N606" s="1073"/>
      <c r="O606" s="1073"/>
      <c r="P606" s="1073"/>
    </row>
    <row r="607" spans="2:16" ht="15.75" thickBot="1" x14ac:dyDescent="0.3"/>
    <row r="608" spans="2:16" ht="21.75" thickBot="1" x14ac:dyDescent="0.3">
      <c r="B608" s="3" t="s">
        <v>3</v>
      </c>
      <c r="C608" s="1074" t="s">
        <v>223</v>
      </c>
      <c r="D608" s="1074"/>
      <c r="E608" s="1074"/>
      <c r="F608" s="1074"/>
      <c r="G608" s="1074"/>
      <c r="H608" s="1074"/>
      <c r="I608" s="1074"/>
      <c r="J608" s="1074"/>
      <c r="K608" s="1074"/>
      <c r="L608" s="1074"/>
      <c r="M608" s="1074"/>
      <c r="N608" s="1075"/>
    </row>
    <row r="609" spans="2:14" ht="16.5" thickBot="1" x14ac:dyDescent="0.3">
      <c r="B609" s="4" t="s">
        <v>5</v>
      </c>
      <c r="C609" s="1074"/>
      <c r="D609" s="1074"/>
      <c r="E609" s="1074"/>
      <c r="F609" s="1074"/>
      <c r="G609" s="1074"/>
      <c r="H609" s="1074"/>
      <c r="I609" s="1074"/>
      <c r="J609" s="1074"/>
      <c r="K609" s="1074"/>
      <c r="L609" s="1074"/>
      <c r="M609" s="1074"/>
      <c r="N609" s="1075"/>
    </row>
    <row r="610" spans="2:14" ht="16.5" thickBot="1" x14ac:dyDescent="0.3">
      <c r="B610" s="4" t="s">
        <v>6</v>
      </c>
      <c r="C610" s="1074"/>
      <c r="D610" s="1074"/>
      <c r="E610" s="1074"/>
      <c r="F610" s="1074"/>
      <c r="G610" s="1074"/>
      <c r="H610" s="1074"/>
      <c r="I610" s="1074"/>
      <c r="J610" s="1074"/>
      <c r="K610" s="1074"/>
      <c r="L610" s="1074"/>
      <c r="M610" s="1074"/>
      <c r="N610" s="1075"/>
    </row>
    <row r="611" spans="2:14" ht="16.5" thickBot="1" x14ac:dyDescent="0.3">
      <c r="B611" s="4" t="s">
        <v>7</v>
      </c>
      <c r="C611" s="1074"/>
      <c r="D611" s="1074"/>
      <c r="E611" s="1074"/>
      <c r="F611" s="1074"/>
      <c r="G611" s="1074"/>
      <c r="H611" s="1074"/>
      <c r="I611" s="1074"/>
      <c r="J611" s="1074"/>
      <c r="K611" s="1074"/>
      <c r="L611" s="1074"/>
      <c r="M611" s="1074"/>
      <c r="N611" s="1075"/>
    </row>
    <row r="612" spans="2:14" ht="16.5" thickBot="1" x14ac:dyDescent="0.3">
      <c r="B612" s="4" t="s">
        <v>8</v>
      </c>
      <c r="C612" s="1101" t="s">
        <v>391</v>
      </c>
      <c r="D612" s="1101"/>
      <c r="E612" s="1102"/>
      <c r="F612" s="5"/>
      <c r="G612" s="5"/>
      <c r="H612" s="5"/>
      <c r="I612" s="5"/>
      <c r="J612" s="5"/>
      <c r="K612" s="5"/>
      <c r="L612" s="5"/>
      <c r="M612" s="5"/>
      <c r="N612" s="6"/>
    </row>
    <row r="613" spans="2:14" ht="16.5" thickBot="1" x14ac:dyDescent="0.3">
      <c r="B613" s="7" t="s">
        <v>10</v>
      </c>
      <c r="C613" s="8">
        <v>41972</v>
      </c>
      <c r="D613" s="9"/>
      <c r="E613" s="9"/>
      <c r="F613" s="9"/>
      <c r="G613" s="9"/>
      <c r="H613" s="9"/>
      <c r="I613" s="9"/>
      <c r="J613" s="9"/>
      <c r="K613" s="9"/>
      <c r="L613" s="9"/>
      <c r="M613" s="9"/>
      <c r="N613" s="10"/>
    </row>
    <row r="614" spans="2:14" ht="15.75" x14ac:dyDescent="0.25">
      <c r="B614" s="11"/>
      <c r="C614" s="12"/>
      <c r="D614" s="13"/>
      <c r="E614" s="13"/>
      <c r="F614" s="13"/>
      <c r="G614" s="13"/>
      <c r="H614" s="13"/>
      <c r="I614" s="14"/>
      <c r="J614" s="14"/>
      <c r="K614" s="14"/>
      <c r="L614" s="14"/>
      <c r="M614" s="14"/>
      <c r="N614" s="13"/>
    </row>
    <row r="615" spans="2:14" x14ac:dyDescent="0.25">
      <c r="I615" s="14"/>
      <c r="J615" s="14"/>
      <c r="K615" s="14"/>
      <c r="L615" s="14"/>
      <c r="M615" s="14"/>
      <c r="N615" s="15"/>
    </row>
    <row r="616" spans="2:14" x14ac:dyDescent="0.25">
      <c r="B616" s="1078" t="s">
        <v>12</v>
      </c>
      <c r="C616" s="1078"/>
      <c r="D616" s="672" t="s">
        <v>13</v>
      </c>
      <c r="E616" s="672" t="s">
        <v>14</v>
      </c>
      <c r="F616" s="672" t="s">
        <v>15</v>
      </c>
      <c r="G616" s="16"/>
      <c r="I616" s="17"/>
      <c r="J616" s="17"/>
      <c r="K616" s="17"/>
      <c r="L616" s="17"/>
      <c r="M616" s="17"/>
      <c r="N616" s="15"/>
    </row>
    <row r="617" spans="2:14" x14ac:dyDescent="0.25">
      <c r="B617" s="1078"/>
      <c r="C617" s="1078"/>
      <c r="D617" s="672">
        <v>18</v>
      </c>
      <c r="E617" s="18">
        <v>1191683244</v>
      </c>
      <c r="F617" s="19">
        <v>438</v>
      </c>
      <c r="G617" s="20"/>
      <c r="I617" s="21"/>
      <c r="J617" s="21"/>
      <c r="K617" s="21"/>
      <c r="L617" s="21"/>
      <c r="M617" s="21"/>
      <c r="N617" s="15"/>
    </row>
    <row r="618" spans="2:14" x14ac:dyDescent="0.25">
      <c r="B618" s="1078"/>
      <c r="C618" s="1078"/>
      <c r="D618" s="672"/>
      <c r="E618" s="18"/>
      <c r="F618" s="18"/>
      <c r="G618" s="20"/>
      <c r="I618" s="21"/>
      <c r="J618" s="21"/>
      <c r="K618" s="21"/>
      <c r="L618" s="21"/>
      <c r="M618" s="21"/>
      <c r="N618" s="15"/>
    </row>
    <row r="619" spans="2:14" x14ac:dyDescent="0.25">
      <c r="B619" s="1078"/>
      <c r="C619" s="1078"/>
      <c r="D619" s="672"/>
      <c r="E619" s="18"/>
      <c r="F619" s="18"/>
      <c r="G619" s="20"/>
      <c r="I619" s="21"/>
      <c r="J619" s="21"/>
      <c r="K619" s="21"/>
      <c r="L619" s="21"/>
      <c r="M619" s="21"/>
      <c r="N619" s="15"/>
    </row>
    <row r="620" spans="2:14" x14ac:dyDescent="0.25">
      <c r="B620" s="1078"/>
      <c r="C620" s="1078"/>
      <c r="D620" s="672"/>
      <c r="E620" s="22"/>
      <c r="F620" s="18"/>
      <c r="G620" s="20"/>
      <c r="H620" s="23"/>
      <c r="I620" s="21"/>
      <c r="J620" s="21"/>
      <c r="K620" s="21"/>
      <c r="L620" s="21"/>
      <c r="M620" s="21"/>
      <c r="N620" s="24"/>
    </row>
    <row r="621" spans="2:14" x14ac:dyDescent="0.25">
      <c r="B621" s="1078"/>
      <c r="C621" s="1078"/>
      <c r="D621" s="672"/>
      <c r="E621" s="22"/>
      <c r="F621" s="18"/>
      <c r="G621" s="20"/>
      <c r="H621" s="23"/>
      <c r="I621" s="25"/>
      <c r="J621" s="25"/>
      <c r="K621" s="25"/>
      <c r="L621" s="25"/>
      <c r="M621" s="25"/>
      <c r="N621" s="24"/>
    </row>
    <row r="622" spans="2:14" x14ac:dyDescent="0.25">
      <c r="B622" s="1078"/>
      <c r="C622" s="1078"/>
      <c r="D622" s="672"/>
      <c r="E622" s="22"/>
      <c r="F622" s="18"/>
      <c r="G622" s="20"/>
      <c r="H622" s="23"/>
      <c r="I622" s="14"/>
      <c r="J622" s="14"/>
      <c r="K622" s="14"/>
      <c r="L622" s="14"/>
      <c r="M622" s="14"/>
      <c r="N622" s="24"/>
    </row>
    <row r="623" spans="2:14" x14ac:dyDescent="0.25">
      <c r="B623" s="1078"/>
      <c r="C623" s="1078"/>
      <c r="D623" s="672"/>
      <c r="E623" s="22"/>
      <c r="F623" s="18"/>
      <c r="G623" s="20"/>
      <c r="H623" s="23"/>
      <c r="I623" s="14"/>
      <c r="J623" s="14"/>
      <c r="K623" s="14"/>
      <c r="L623" s="14"/>
      <c r="M623" s="14"/>
      <c r="N623" s="24"/>
    </row>
    <row r="624" spans="2:14" ht="15.75" thickBot="1" x14ac:dyDescent="0.3">
      <c r="B624" s="1079" t="s">
        <v>16</v>
      </c>
      <c r="C624" s="1080"/>
      <c r="D624" s="672"/>
      <c r="E624" s="26">
        <f>SUM(E617:E623)</f>
        <v>1191683244</v>
      </c>
      <c r="F624" s="19">
        <f>SUM(F617:F623)</f>
        <v>438</v>
      </c>
      <c r="G624" s="20"/>
      <c r="H624" s="23"/>
      <c r="I624" s="14"/>
      <c r="J624" s="14"/>
      <c r="K624" s="14"/>
      <c r="L624" s="14"/>
      <c r="M624" s="14"/>
      <c r="N624" s="24"/>
    </row>
    <row r="625" spans="1:14" ht="45.75" thickBot="1" x14ac:dyDescent="0.3">
      <c r="A625" s="27"/>
      <c r="B625" s="28" t="s">
        <v>17</v>
      </c>
      <c r="C625" s="28" t="s">
        <v>18</v>
      </c>
      <c r="E625" s="17"/>
      <c r="F625" s="17"/>
      <c r="G625" s="17"/>
      <c r="H625" s="17"/>
      <c r="I625" s="29"/>
      <c r="J625" s="29"/>
      <c r="K625" s="29"/>
      <c r="L625" s="29"/>
      <c r="M625" s="29"/>
    </row>
    <row r="626" spans="1:14" ht="15.75" thickBot="1" x14ac:dyDescent="0.3">
      <c r="A626" s="30">
        <v>1</v>
      </c>
      <c r="C626" s="107">
        <f>+(F624*80)/100</f>
        <v>350.4</v>
      </c>
      <c r="D626" s="21"/>
      <c r="E626" s="106">
        <f>E624</f>
        <v>1191683244</v>
      </c>
      <c r="F626" s="34"/>
      <c r="G626" s="34"/>
      <c r="H626" s="34"/>
      <c r="I626" s="35"/>
      <c r="J626" s="35"/>
      <c r="K626" s="35"/>
      <c r="L626" s="35"/>
      <c r="M626" s="35"/>
    </row>
    <row r="627" spans="1:14" x14ac:dyDescent="0.25">
      <c r="A627" s="36"/>
      <c r="C627" s="37"/>
      <c r="D627" s="21"/>
      <c r="E627" s="38"/>
      <c r="F627" s="34"/>
      <c r="G627" s="34"/>
      <c r="H627" s="34"/>
      <c r="I627" s="35"/>
      <c r="J627" s="35"/>
      <c r="K627" s="35"/>
      <c r="L627" s="35"/>
      <c r="M627" s="35"/>
    </row>
    <row r="628" spans="1:14" x14ac:dyDescent="0.25">
      <c r="A628" s="36"/>
      <c r="C628" s="37"/>
      <c r="D628" s="21"/>
      <c r="E628" s="38"/>
      <c r="F628" s="34"/>
      <c r="G628" s="34"/>
      <c r="H628" s="34"/>
      <c r="I628" s="35"/>
      <c r="J628" s="35"/>
      <c r="K628" s="35"/>
      <c r="L628" s="35"/>
      <c r="M628" s="35"/>
    </row>
    <row r="629" spans="1:14" x14ac:dyDescent="0.25">
      <c r="A629" s="36"/>
      <c r="B629" s="39" t="s">
        <v>19</v>
      </c>
      <c r="C629"/>
      <c r="D629"/>
      <c r="E629"/>
      <c r="F629"/>
      <c r="G629"/>
      <c r="H629"/>
      <c r="I629" s="14"/>
      <c r="J629" s="14"/>
      <c r="K629" s="14"/>
      <c r="L629" s="14"/>
      <c r="M629" s="14"/>
      <c r="N629" s="15"/>
    </row>
    <row r="630" spans="1:14" x14ac:dyDescent="0.25">
      <c r="A630" s="36"/>
      <c r="B630"/>
      <c r="C630"/>
      <c r="D630"/>
      <c r="E630"/>
      <c r="F630"/>
      <c r="G630"/>
      <c r="H630"/>
      <c r="I630" s="14"/>
      <c r="J630" s="14"/>
      <c r="K630" s="14"/>
      <c r="L630" s="14"/>
      <c r="M630" s="14"/>
      <c r="N630" s="15"/>
    </row>
    <row r="631" spans="1:14" x14ac:dyDescent="0.25">
      <c r="A631" s="36"/>
      <c r="B631" s="40" t="s">
        <v>20</v>
      </c>
      <c r="C631" s="40" t="s">
        <v>21</v>
      </c>
      <c r="D631" s="40" t="s">
        <v>22</v>
      </c>
      <c r="E631"/>
      <c r="F631"/>
      <c r="G631"/>
      <c r="H631"/>
      <c r="I631" s="14"/>
      <c r="J631" s="14"/>
      <c r="K631" s="14"/>
      <c r="L631" s="14"/>
      <c r="M631" s="14"/>
      <c r="N631" s="15"/>
    </row>
    <row r="632" spans="1:14" x14ac:dyDescent="0.25">
      <c r="A632" s="36"/>
      <c r="B632" s="41" t="s">
        <v>23</v>
      </c>
      <c r="C632" s="41" t="s">
        <v>21</v>
      </c>
      <c r="D632" s="41"/>
      <c r="E632"/>
      <c r="F632"/>
      <c r="G632"/>
      <c r="H632"/>
      <c r="I632" s="14"/>
      <c r="J632" s="14"/>
      <c r="K632" s="14"/>
      <c r="L632" s="14"/>
      <c r="M632" s="14"/>
      <c r="N632" s="15"/>
    </row>
    <row r="633" spans="1:14" x14ac:dyDescent="0.25">
      <c r="A633" s="36"/>
      <c r="B633" s="41" t="s">
        <v>25</v>
      </c>
      <c r="C633" s="41" t="s">
        <v>21</v>
      </c>
      <c r="D633" s="41"/>
      <c r="E633"/>
      <c r="F633"/>
      <c r="G633"/>
      <c r="H633"/>
      <c r="I633" s="14"/>
      <c r="J633" s="14"/>
      <c r="K633" s="14"/>
      <c r="L633" s="14"/>
      <c r="M633" s="14"/>
      <c r="N633" s="15"/>
    </row>
    <row r="634" spans="1:14" x14ac:dyDescent="0.25">
      <c r="A634" s="36"/>
      <c r="B634" s="41" t="s">
        <v>26</v>
      </c>
      <c r="C634" s="41" t="s">
        <v>21</v>
      </c>
      <c r="D634" s="75"/>
      <c r="E634"/>
      <c r="F634"/>
      <c r="G634"/>
      <c r="H634"/>
      <c r="I634" s="14"/>
      <c r="J634" s="14"/>
      <c r="K634" s="14"/>
      <c r="L634" s="14"/>
      <c r="M634" s="14"/>
      <c r="N634" s="15"/>
    </row>
    <row r="635" spans="1:14" x14ac:dyDescent="0.25">
      <c r="A635" s="36"/>
      <c r="B635" s="41" t="s">
        <v>27</v>
      </c>
      <c r="C635" s="41" t="s">
        <v>21</v>
      </c>
      <c r="D635" s="41"/>
      <c r="E635"/>
      <c r="F635"/>
      <c r="G635"/>
      <c r="H635"/>
      <c r="I635" s="14"/>
      <c r="J635" s="14"/>
      <c r="K635" s="14"/>
      <c r="L635" s="14"/>
      <c r="M635" s="14"/>
      <c r="N635" s="15"/>
    </row>
    <row r="636" spans="1:14" x14ac:dyDescent="0.25">
      <c r="A636" s="36"/>
      <c r="B636"/>
      <c r="C636"/>
      <c r="D636"/>
      <c r="E636"/>
      <c r="F636"/>
      <c r="G636"/>
      <c r="H636"/>
      <c r="I636" s="14"/>
      <c r="J636" s="14"/>
      <c r="K636" s="14"/>
      <c r="L636" s="14"/>
      <c r="M636" s="14"/>
      <c r="N636" s="15"/>
    </row>
    <row r="637" spans="1:14" x14ac:dyDescent="0.25">
      <c r="A637" s="36"/>
      <c r="B637"/>
      <c r="C637"/>
      <c r="D637"/>
      <c r="E637"/>
      <c r="F637"/>
      <c r="G637"/>
      <c r="H637"/>
      <c r="I637" s="14"/>
      <c r="J637" s="14"/>
      <c r="K637" s="14"/>
      <c r="L637" s="14"/>
      <c r="M637" s="14"/>
      <c r="N637" s="15"/>
    </row>
    <row r="638" spans="1:14" x14ac:dyDescent="0.25">
      <c r="A638" s="36"/>
      <c r="B638" s="39" t="s">
        <v>28</v>
      </c>
      <c r="C638"/>
      <c r="D638"/>
      <c r="E638"/>
      <c r="F638"/>
      <c r="G638"/>
      <c r="H638"/>
      <c r="I638" s="14"/>
      <c r="J638" s="14"/>
      <c r="K638" s="14"/>
      <c r="L638" s="14"/>
      <c r="M638" s="14"/>
      <c r="N638" s="15"/>
    </row>
    <row r="639" spans="1:14" x14ac:dyDescent="0.25">
      <c r="A639" s="36"/>
      <c r="B639"/>
      <c r="C639"/>
      <c r="D639"/>
      <c r="E639"/>
      <c r="F639"/>
      <c r="G639"/>
      <c r="H639"/>
      <c r="I639" s="14"/>
      <c r="J639" s="14"/>
      <c r="K639" s="14"/>
      <c r="L639" s="14"/>
      <c r="M639" s="14"/>
      <c r="N639" s="15"/>
    </row>
    <row r="640" spans="1:14" x14ac:dyDescent="0.25">
      <c r="A640" s="36"/>
      <c r="B640"/>
      <c r="C640"/>
      <c r="D640"/>
      <c r="E640"/>
      <c r="F640"/>
      <c r="G640"/>
      <c r="H640"/>
      <c r="I640" s="14"/>
      <c r="J640" s="14"/>
      <c r="K640" s="14"/>
      <c r="L640" s="14"/>
      <c r="M640" s="14"/>
      <c r="N640" s="15"/>
    </row>
    <row r="641" spans="1:17" x14ac:dyDescent="0.25">
      <c r="A641" s="36"/>
      <c r="B641" s="40" t="s">
        <v>20</v>
      </c>
      <c r="C641" s="40" t="s">
        <v>29</v>
      </c>
      <c r="D641" s="42" t="s">
        <v>30</v>
      </c>
      <c r="E641" s="42" t="s">
        <v>31</v>
      </c>
      <c r="F641"/>
      <c r="G641"/>
      <c r="H641"/>
      <c r="I641" s="14"/>
      <c r="J641" s="14"/>
      <c r="K641" s="14"/>
      <c r="L641" s="14"/>
      <c r="M641" s="14"/>
      <c r="N641" s="15"/>
    </row>
    <row r="642" spans="1:17" ht="28.5" x14ac:dyDescent="0.25">
      <c r="A642" s="36"/>
      <c r="B642" s="43" t="s">
        <v>32</v>
      </c>
      <c r="C642" s="44">
        <v>40</v>
      </c>
      <c r="D642" s="668">
        <v>0</v>
      </c>
      <c r="E642" s="1081">
        <f>+D642+D643</f>
        <v>35</v>
      </c>
      <c r="F642"/>
      <c r="G642"/>
      <c r="H642"/>
      <c r="I642" s="14"/>
      <c r="J642" s="14"/>
      <c r="K642" s="14"/>
      <c r="L642" s="14"/>
      <c r="M642" s="14"/>
      <c r="N642" s="15"/>
    </row>
    <row r="643" spans="1:17" ht="42.75" x14ac:dyDescent="0.25">
      <c r="A643" s="36"/>
      <c r="B643" s="43" t="s">
        <v>33</v>
      </c>
      <c r="C643" s="44">
        <v>60</v>
      </c>
      <c r="D643" s="668">
        <v>35</v>
      </c>
      <c r="E643" s="1082"/>
      <c r="F643"/>
      <c r="G643"/>
      <c r="H643"/>
      <c r="I643" s="14"/>
      <c r="J643" s="14"/>
      <c r="K643" s="14"/>
      <c r="L643" s="14"/>
      <c r="M643" s="14"/>
      <c r="N643" s="15"/>
    </row>
    <row r="644" spans="1:17" x14ac:dyDescent="0.25">
      <c r="A644" s="36"/>
      <c r="C644" s="37"/>
      <c r="D644" s="21"/>
      <c r="E644" s="38"/>
      <c r="F644" s="34"/>
      <c r="G644" s="34"/>
      <c r="H644" s="34"/>
      <c r="I644" s="35"/>
      <c r="J644" s="35"/>
      <c r="K644" s="35"/>
      <c r="L644" s="35"/>
      <c r="M644" s="35"/>
    </row>
    <row r="645" spans="1:17" x14ac:dyDescent="0.25">
      <c r="A645" s="36"/>
      <c r="C645" s="37"/>
      <c r="D645" s="21"/>
      <c r="E645" s="38"/>
      <c r="F645" s="34"/>
      <c r="G645" s="34"/>
      <c r="H645" s="34"/>
      <c r="I645" s="35"/>
      <c r="J645" s="35"/>
      <c r="K645" s="35"/>
      <c r="L645" s="35"/>
      <c r="M645" s="35"/>
    </row>
    <row r="646" spans="1:17" x14ac:dyDescent="0.25">
      <c r="A646" s="36"/>
      <c r="C646" s="37"/>
      <c r="D646" s="21"/>
      <c r="E646" s="38"/>
      <c r="F646" s="34"/>
      <c r="G646" s="34"/>
      <c r="H646" s="34"/>
      <c r="I646" s="35"/>
      <c r="J646" s="35"/>
      <c r="K646" s="35"/>
      <c r="L646" s="35"/>
      <c r="M646" s="35"/>
    </row>
    <row r="647" spans="1:17" ht="15.75" thickBot="1" x14ac:dyDescent="0.3">
      <c r="M647" s="1083" t="s">
        <v>34</v>
      </c>
      <c r="N647" s="1083"/>
    </row>
    <row r="648" spans="1:17" x14ac:dyDescent="0.25">
      <c r="B648" s="39" t="s">
        <v>35</v>
      </c>
      <c r="M648" s="45"/>
      <c r="N648" s="45"/>
    </row>
    <row r="649" spans="1:17" ht="15.75" thickBot="1" x14ac:dyDescent="0.3">
      <c r="M649" s="45"/>
      <c r="N649" s="45"/>
    </row>
    <row r="650" spans="1:17" ht="60" x14ac:dyDescent="0.25">
      <c r="A650" s="14"/>
      <c r="B650" s="46" t="s">
        <v>36</v>
      </c>
      <c r="C650" s="46" t="s">
        <v>37</v>
      </c>
      <c r="D650" s="46" t="s">
        <v>38</v>
      </c>
      <c r="E650" s="46" t="s">
        <v>39</v>
      </c>
      <c r="F650" s="46" t="s">
        <v>40</v>
      </c>
      <c r="G650" s="46" t="s">
        <v>41</v>
      </c>
      <c r="H650" s="46" t="s">
        <v>42</v>
      </c>
      <c r="I650" s="46" t="s">
        <v>43</v>
      </c>
      <c r="J650" s="46" t="s">
        <v>44</v>
      </c>
      <c r="K650" s="46" t="s">
        <v>45</v>
      </c>
      <c r="L650" s="46" t="s">
        <v>46</v>
      </c>
      <c r="M650" s="47" t="s">
        <v>47</v>
      </c>
      <c r="N650" s="46" t="s">
        <v>48</v>
      </c>
      <c r="O650" s="46" t="s">
        <v>49</v>
      </c>
      <c r="P650" s="48" t="s">
        <v>50</v>
      </c>
      <c r="Q650" s="48" t="s">
        <v>51</v>
      </c>
    </row>
    <row r="651" spans="1:17" ht="30" x14ac:dyDescent="0.25">
      <c r="A651" s="62">
        <v>1</v>
      </c>
      <c r="B651" s="49" t="s">
        <v>223</v>
      </c>
      <c r="C651" s="50" t="s">
        <v>223</v>
      </c>
      <c r="D651" s="49" t="s">
        <v>272</v>
      </c>
      <c r="E651" s="110">
        <v>11082011</v>
      </c>
      <c r="F651" s="52" t="s">
        <v>21</v>
      </c>
      <c r="G651" s="53"/>
      <c r="H651" s="55">
        <v>40819</v>
      </c>
      <c r="I651" s="55">
        <v>40908</v>
      </c>
      <c r="J651" s="55" t="s">
        <v>22</v>
      </c>
      <c r="K651" s="111">
        <v>2.97</v>
      </c>
      <c r="L651" s="109">
        <v>0</v>
      </c>
      <c r="M651" s="109">
        <v>36</v>
      </c>
      <c r="N651" s="109"/>
      <c r="O651" s="57" t="s">
        <v>216</v>
      </c>
      <c r="P651" s="57"/>
      <c r="Q651" s="58"/>
    </row>
    <row r="652" spans="1:17" ht="30" x14ac:dyDescent="0.25">
      <c r="A652" s="62">
        <f>+A651+1</f>
        <v>2</v>
      </c>
      <c r="B652" s="49" t="s">
        <v>223</v>
      </c>
      <c r="C652" s="50" t="s">
        <v>223</v>
      </c>
      <c r="D652" s="49" t="s">
        <v>272</v>
      </c>
      <c r="E652" s="110">
        <v>3472012</v>
      </c>
      <c r="F652" s="52" t="s">
        <v>21</v>
      </c>
      <c r="G652" s="52"/>
      <c r="H652" s="55">
        <v>40925</v>
      </c>
      <c r="I652" s="55">
        <v>41273</v>
      </c>
      <c r="J652" s="55" t="s">
        <v>22</v>
      </c>
      <c r="K652" s="111">
        <v>11.52</v>
      </c>
      <c r="L652" s="109">
        <v>0</v>
      </c>
      <c r="M652" s="109">
        <v>863</v>
      </c>
      <c r="N652" s="109"/>
      <c r="O652" s="57" t="s">
        <v>216</v>
      </c>
      <c r="P652" s="57"/>
      <c r="Q652" s="58"/>
    </row>
    <row r="653" spans="1:17" ht="30" x14ac:dyDescent="0.25">
      <c r="A653" s="62">
        <f t="shared" ref="A653:A658" si="18">+A652+1</f>
        <v>3</v>
      </c>
      <c r="B653" s="49" t="s">
        <v>223</v>
      </c>
      <c r="C653" s="50" t="s">
        <v>223</v>
      </c>
      <c r="D653" s="49" t="s">
        <v>272</v>
      </c>
      <c r="E653" s="110">
        <v>1602013</v>
      </c>
      <c r="F653" s="52" t="s">
        <v>21</v>
      </c>
      <c r="G653" s="52"/>
      <c r="H653" s="55">
        <v>41299</v>
      </c>
      <c r="I653" s="55">
        <v>41639</v>
      </c>
      <c r="J653" s="55" t="s">
        <v>22</v>
      </c>
      <c r="K653" s="111">
        <v>11.24</v>
      </c>
      <c r="L653" s="109">
        <v>0</v>
      </c>
      <c r="M653" s="109">
        <v>211</v>
      </c>
      <c r="N653" s="109"/>
      <c r="O653" s="57" t="s">
        <v>216</v>
      </c>
      <c r="P653" s="57"/>
      <c r="Q653" s="58"/>
    </row>
    <row r="654" spans="1:17" x14ac:dyDescent="0.25">
      <c r="A654" s="62">
        <f t="shared" si="18"/>
        <v>4</v>
      </c>
      <c r="B654" s="49"/>
      <c r="C654" s="50"/>
      <c r="D654" s="49"/>
      <c r="E654" s="64"/>
      <c r="F654" s="52"/>
      <c r="G654" s="52"/>
      <c r="H654" s="52"/>
      <c r="I654" s="55"/>
      <c r="J654" s="55"/>
      <c r="K654" s="55"/>
      <c r="L654" s="55"/>
      <c r="M654" s="56"/>
      <c r="N654" s="56"/>
      <c r="O654" s="57"/>
      <c r="P654" s="57"/>
      <c r="Q654" s="58"/>
    </row>
    <row r="655" spans="1:17" x14ac:dyDescent="0.25">
      <c r="A655" s="62">
        <f t="shared" si="18"/>
        <v>5</v>
      </c>
      <c r="B655" s="49"/>
      <c r="C655" s="50"/>
      <c r="D655" s="49"/>
      <c r="E655" s="64"/>
      <c r="F655" s="52"/>
      <c r="G655" s="52"/>
      <c r="H655" s="52"/>
      <c r="I655" s="55"/>
      <c r="J655" s="55"/>
      <c r="K655" s="55"/>
      <c r="L655" s="55"/>
      <c r="M655" s="56"/>
      <c r="N655" s="56"/>
      <c r="O655" s="57"/>
      <c r="P655" s="57"/>
      <c r="Q655" s="58"/>
    </row>
    <row r="656" spans="1:17" x14ac:dyDescent="0.25">
      <c r="A656" s="62">
        <f t="shared" si="18"/>
        <v>6</v>
      </c>
      <c r="B656" s="49"/>
      <c r="C656" s="50"/>
      <c r="D656" s="49"/>
      <c r="E656" s="64"/>
      <c r="F656" s="52"/>
      <c r="G656" s="52"/>
      <c r="H656" s="52"/>
      <c r="I656" s="55"/>
      <c r="J656" s="55"/>
      <c r="K656" s="55"/>
      <c r="L656" s="55"/>
      <c r="M656" s="56"/>
      <c r="N656" s="56"/>
      <c r="O656" s="57"/>
      <c r="P656" s="57"/>
      <c r="Q656" s="58"/>
    </row>
    <row r="657" spans="1:17" x14ac:dyDescent="0.25">
      <c r="A657" s="62">
        <f t="shared" si="18"/>
        <v>7</v>
      </c>
      <c r="B657" s="49"/>
      <c r="C657" s="50"/>
      <c r="D657" s="49"/>
      <c r="E657" s="64"/>
      <c r="F657" s="52"/>
      <c r="G657" s="52"/>
      <c r="H657" s="52"/>
      <c r="I657" s="55"/>
      <c r="J657" s="55"/>
      <c r="K657" s="55"/>
      <c r="L657" s="55"/>
      <c r="M657" s="56"/>
      <c r="N657" s="56"/>
      <c r="O657" s="57"/>
      <c r="P657" s="57"/>
      <c r="Q657" s="58"/>
    </row>
    <row r="658" spans="1:17" x14ac:dyDescent="0.25">
      <c r="A658" s="62">
        <f t="shared" si="18"/>
        <v>8</v>
      </c>
      <c r="B658" s="49"/>
      <c r="C658" s="50"/>
      <c r="D658" s="49"/>
      <c r="E658" s="64"/>
      <c r="F658" s="52"/>
      <c r="G658" s="52"/>
      <c r="H658" s="52"/>
      <c r="I658" s="55"/>
      <c r="J658" s="55"/>
      <c r="K658" s="55"/>
      <c r="L658" s="55"/>
      <c r="M658" s="56"/>
      <c r="N658" s="56"/>
      <c r="O658" s="57"/>
      <c r="P658" s="57"/>
      <c r="Q658" s="58"/>
    </row>
    <row r="659" spans="1:17" x14ac:dyDescent="0.25">
      <c r="A659" s="62"/>
      <c r="B659" s="63" t="s">
        <v>31</v>
      </c>
      <c r="C659" s="50"/>
      <c r="D659" s="49"/>
      <c r="E659" s="64"/>
      <c r="F659" s="52"/>
      <c r="G659" s="52"/>
      <c r="H659" s="52"/>
      <c r="I659" s="55"/>
      <c r="J659" s="55"/>
      <c r="K659" s="67">
        <f t="shared" ref="K659" si="19">SUM(K651:K658)</f>
        <v>25.73</v>
      </c>
      <c r="L659" s="67">
        <f t="shared" ref="L659:N659" si="20">SUM(L651:L658)</f>
        <v>0</v>
      </c>
      <c r="M659" s="66">
        <f t="shared" si="20"/>
        <v>1110</v>
      </c>
      <c r="N659" s="67">
        <f t="shared" si="20"/>
        <v>0</v>
      </c>
      <c r="O659" s="57"/>
      <c r="P659" s="57"/>
      <c r="Q659" s="68"/>
    </row>
    <row r="660" spans="1:17" x14ac:dyDescent="0.25">
      <c r="A660" s="69"/>
      <c r="B660" s="69"/>
      <c r="C660" s="69"/>
      <c r="D660" s="69"/>
      <c r="E660" s="70"/>
      <c r="F660" s="69"/>
      <c r="G660" s="69"/>
      <c r="H660" s="69"/>
      <c r="I660" s="69"/>
      <c r="J660" s="69"/>
      <c r="K660" s="69"/>
      <c r="L660" s="69"/>
      <c r="M660" s="69"/>
      <c r="N660" s="69"/>
      <c r="O660" s="69"/>
      <c r="P660" s="69"/>
      <c r="Q660" s="69"/>
    </row>
    <row r="661" spans="1:17" x14ac:dyDescent="0.25">
      <c r="A661" s="69"/>
      <c r="B661" s="1069" t="s">
        <v>76</v>
      </c>
      <c r="C661" s="1069" t="s">
        <v>77</v>
      </c>
      <c r="D661" s="1071" t="s">
        <v>78</v>
      </c>
      <c r="E661" s="1071"/>
      <c r="F661" s="69"/>
      <c r="G661" s="69"/>
      <c r="H661" s="69"/>
      <c r="I661" s="69"/>
      <c r="J661" s="69"/>
      <c r="K661" s="69"/>
      <c r="L661" s="69"/>
      <c r="M661" s="69"/>
      <c r="N661" s="69"/>
      <c r="O661" s="69"/>
      <c r="P661" s="69"/>
      <c r="Q661" s="69"/>
    </row>
    <row r="662" spans="1:17" x14ac:dyDescent="0.25">
      <c r="A662" s="69"/>
      <c r="B662" s="1070"/>
      <c r="C662" s="1070"/>
      <c r="D662" s="673" t="s">
        <v>79</v>
      </c>
      <c r="E662" s="71" t="s">
        <v>80</v>
      </c>
      <c r="F662" s="69"/>
      <c r="G662" s="69"/>
      <c r="H662" s="69"/>
      <c r="I662" s="69"/>
      <c r="J662" s="69"/>
      <c r="K662" s="69"/>
      <c r="L662" s="69"/>
      <c r="M662" s="69"/>
      <c r="N662" s="69"/>
      <c r="O662" s="69"/>
      <c r="P662" s="69"/>
      <c r="Q662" s="69"/>
    </row>
    <row r="663" spans="1:17" ht="18.75" x14ac:dyDescent="0.25">
      <c r="A663" s="69"/>
      <c r="B663" s="72" t="s">
        <v>81</v>
      </c>
      <c r="C663" s="73">
        <f>+K659</f>
        <v>25.73</v>
      </c>
      <c r="D663" s="74" t="s">
        <v>79</v>
      </c>
      <c r="E663" s="75"/>
      <c r="F663" s="76"/>
      <c r="G663" s="76"/>
      <c r="H663" s="76"/>
      <c r="I663" s="76"/>
      <c r="J663" s="76"/>
      <c r="K663" s="76"/>
      <c r="L663" s="76"/>
      <c r="M663" s="76"/>
      <c r="N663" s="69"/>
      <c r="O663" s="69"/>
      <c r="P663" s="69"/>
      <c r="Q663" s="69"/>
    </row>
    <row r="664" spans="1:17" x14ac:dyDescent="0.25">
      <c r="A664" s="69"/>
      <c r="B664" s="72" t="s">
        <v>82</v>
      </c>
      <c r="C664" s="73">
        <f>+M659</f>
        <v>1110</v>
      </c>
      <c r="D664" s="74" t="s">
        <v>79</v>
      </c>
      <c r="E664" s="75"/>
      <c r="F664" s="69"/>
      <c r="G664" s="69"/>
      <c r="H664" s="69"/>
      <c r="I664" s="69"/>
      <c r="J664" s="69"/>
      <c r="K664" s="69"/>
      <c r="L664" s="69"/>
      <c r="M664" s="69"/>
      <c r="N664" s="69"/>
      <c r="O664" s="69"/>
      <c r="P664" s="69"/>
      <c r="Q664" s="69"/>
    </row>
    <row r="665" spans="1:17" x14ac:dyDescent="0.25">
      <c r="A665" s="69"/>
      <c r="B665" s="77"/>
      <c r="C665" s="1087"/>
      <c r="D665" s="1087"/>
      <c r="E665" s="1087"/>
      <c r="F665" s="1087"/>
      <c r="G665" s="1087"/>
      <c r="H665" s="1087"/>
      <c r="I665" s="1087"/>
      <c r="J665" s="1087"/>
      <c r="K665" s="1087"/>
      <c r="L665" s="1087"/>
      <c r="M665" s="1087"/>
      <c r="N665" s="1087"/>
      <c r="O665" s="69"/>
      <c r="P665" s="69"/>
      <c r="Q665" s="69"/>
    </row>
    <row r="666" spans="1:17" ht="15.75" thickBot="1" x14ac:dyDescent="0.3"/>
    <row r="667" spans="1:17" ht="27" thickBot="1" x14ac:dyDescent="0.3">
      <c r="B667" s="1088" t="s">
        <v>83</v>
      </c>
      <c r="C667" s="1088"/>
      <c r="D667" s="1088"/>
      <c r="E667" s="1088"/>
      <c r="F667" s="1088"/>
      <c r="G667" s="1088"/>
      <c r="H667" s="1088"/>
      <c r="I667" s="1088"/>
      <c r="J667" s="1088"/>
      <c r="K667" s="1088"/>
      <c r="L667" s="1088"/>
      <c r="M667" s="1088"/>
      <c r="N667" s="1088"/>
    </row>
    <row r="670" spans="1:17" ht="105" x14ac:dyDescent="0.25">
      <c r="B670" s="78" t="s">
        <v>84</v>
      </c>
      <c r="C670" s="79" t="s">
        <v>85</v>
      </c>
      <c r="D670" s="79" t="s">
        <v>86</v>
      </c>
      <c r="E670" s="79" t="s">
        <v>87</v>
      </c>
      <c r="F670" s="79" t="s">
        <v>88</v>
      </c>
      <c r="G670" s="79" t="s">
        <v>89</v>
      </c>
      <c r="H670" s="79" t="s">
        <v>90</v>
      </c>
      <c r="I670" s="79" t="s">
        <v>91</v>
      </c>
      <c r="J670" s="79" t="s">
        <v>92</v>
      </c>
      <c r="K670" s="79" t="s">
        <v>93</v>
      </c>
      <c r="L670" s="79" t="s">
        <v>94</v>
      </c>
      <c r="M670" s="80" t="s">
        <v>95</v>
      </c>
      <c r="N670" s="80" t="s">
        <v>96</v>
      </c>
      <c r="O670" s="1084" t="s">
        <v>97</v>
      </c>
      <c r="P670" s="1086"/>
      <c r="Q670" s="79" t="s">
        <v>98</v>
      </c>
    </row>
    <row r="671" spans="1:17" x14ac:dyDescent="0.25">
      <c r="B671" s="81" t="s">
        <v>99</v>
      </c>
      <c r="C671" s="81" t="s">
        <v>99</v>
      </c>
      <c r="D671" s="104" t="s">
        <v>390</v>
      </c>
      <c r="E671" s="82">
        <v>55</v>
      </c>
      <c r="F671" s="83" t="s">
        <v>239</v>
      </c>
      <c r="G671" s="83" t="s">
        <v>239</v>
      </c>
      <c r="H671" s="83" t="s">
        <v>21</v>
      </c>
      <c r="I671" s="84" t="s">
        <v>239</v>
      </c>
      <c r="J671" s="84" t="s">
        <v>21</v>
      </c>
      <c r="K671" s="41" t="s">
        <v>21</v>
      </c>
      <c r="L671" s="41" t="s">
        <v>21</v>
      </c>
      <c r="M671" s="41" t="s">
        <v>21</v>
      </c>
      <c r="N671" s="41" t="s">
        <v>21</v>
      </c>
      <c r="O671" s="994"/>
      <c r="P671" s="996"/>
      <c r="Q671" s="41" t="s">
        <v>21</v>
      </c>
    </row>
    <row r="672" spans="1:17" ht="58.5" customHeight="1" x14ac:dyDescent="0.25">
      <c r="B672" s="81" t="s">
        <v>99</v>
      </c>
      <c r="C672" s="81" t="s">
        <v>99</v>
      </c>
      <c r="D672" s="104" t="s">
        <v>390</v>
      </c>
      <c r="E672" s="82">
        <v>65</v>
      </c>
      <c r="F672" s="83" t="s">
        <v>239</v>
      </c>
      <c r="G672" s="83" t="s">
        <v>239</v>
      </c>
      <c r="H672" s="83" t="s">
        <v>21</v>
      </c>
      <c r="I672" s="84" t="s">
        <v>239</v>
      </c>
      <c r="J672" s="84" t="s">
        <v>21</v>
      </c>
      <c r="K672" s="41" t="s">
        <v>21</v>
      </c>
      <c r="L672" s="41" t="s">
        <v>21</v>
      </c>
      <c r="M672" s="41" t="s">
        <v>21</v>
      </c>
      <c r="N672" s="41" t="s">
        <v>21</v>
      </c>
      <c r="O672" s="1115" t="s">
        <v>3335</v>
      </c>
      <c r="P672" s="1116"/>
      <c r="Q672" s="75" t="s">
        <v>21</v>
      </c>
    </row>
    <row r="673" spans="2:17" x14ac:dyDescent="0.25">
      <c r="B673" s="81" t="s">
        <v>99</v>
      </c>
      <c r="C673" s="81" t="s">
        <v>99</v>
      </c>
      <c r="D673" s="104" t="s">
        <v>389</v>
      </c>
      <c r="E673" s="82">
        <v>78</v>
      </c>
      <c r="F673" s="83" t="s">
        <v>239</v>
      </c>
      <c r="G673" s="83" t="s">
        <v>239</v>
      </c>
      <c r="H673" s="83" t="s">
        <v>21</v>
      </c>
      <c r="I673" s="84" t="s">
        <v>239</v>
      </c>
      <c r="J673" s="84" t="s">
        <v>21</v>
      </c>
      <c r="K673" s="41" t="s">
        <v>21</v>
      </c>
      <c r="L673" s="41" t="s">
        <v>21</v>
      </c>
      <c r="M673" s="41" t="s">
        <v>21</v>
      </c>
      <c r="N673" s="41" t="s">
        <v>21</v>
      </c>
      <c r="O673" s="994"/>
      <c r="P673" s="996"/>
      <c r="Q673" s="41" t="s">
        <v>21</v>
      </c>
    </row>
    <row r="674" spans="2:17" x14ac:dyDescent="0.25">
      <c r="B674" s="81" t="s">
        <v>99</v>
      </c>
      <c r="C674" s="81" t="s">
        <v>99</v>
      </c>
      <c r="D674" s="104" t="s">
        <v>389</v>
      </c>
      <c r="E674" s="82">
        <v>78</v>
      </c>
      <c r="F674" s="83" t="s">
        <v>239</v>
      </c>
      <c r="G674" s="83" t="s">
        <v>239</v>
      </c>
      <c r="H674" s="83" t="s">
        <v>21</v>
      </c>
      <c r="I674" s="84" t="s">
        <v>239</v>
      </c>
      <c r="J674" s="84" t="s">
        <v>21</v>
      </c>
      <c r="K674" s="41" t="s">
        <v>21</v>
      </c>
      <c r="L674" s="41" t="s">
        <v>21</v>
      </c>
      <c r="M674" s="41" t="s">
        <v>21</v>
      </c>
      <c r="N674" s="41" t="s">
        <v>21</v>
      </c>
      <c r="O674" s="994"/>
      <c r="P674" s="996"/>
      <c r="Q674" s="41" t="s">
        <v>21</v>
      </c>
    </row>
    <row r="675" spans="2:17" x14ac:dyDescent="0.25">
      <c r="B675" s="81" t="s">
        <v>99</v>
      </c>
      <c r="C675" s="81" t="s">
        <v>99</v>
      </c>
      <c r="D675" s="104" t="s">
        <v>388</v>
      </c>
      <c r="E675" s="82">
        <v>70</v>
      </c>
      <c r="F675" s="83" t="s">
        <v>239</v>
      </c>
      <c r="G675" s="83" t="s">
        <v>239</v>
      </c>
      <c r="H675" s="83" t="s">
        <v>21</v>
      </c>
      <c r="I675" s="84" t="s">
        <v>239</v>
      </c>
      <c r="J675" s="84" t="s">
        <v>21</v>
      </c>
      <c r="K675" s="41" t="s">
        <v>21</v>
      </c>
      <c r="L675" s="41" t="s">
        <v>21</v>
      </c>
      <c r="M675" s="41" t="s">
        <v>21</v>
      </c>
      <c r="N675" s="41" t="s">
        <v>21</v>
      </c>
      <c r="O675" s="994"/>
      <c r="P675" s="996"/>
      <c r="Q675" s="41" t="s">
        <v>21</v>
      </c>
    </row>
    <row r="676" spans="2:17" x14ac:dyDescent="0.25">
      <c r="B676" s="81" t="s">
        <v>99</v>
      </c>
      <c r="C676" s="81" t="s">
        <v>99</v>
      </c>
      <c r="D676" s="104" t="s">
        <v>388</v>
      </c>
      <c r="E676" s="82">
        <v>40</v>
      </c>
      <c r="F676" s="83" t="s">
        <v>239</v>
      </c>
      <c r="G676" s="83" t="s">
        <v>239</v>
      </c>
      <c r="H676" s="83" t="s">
        <v>21</v>
      </c>
      <c r="I676" s="84" t="s">
        <v>239</v>
      </c>
      <c r="J676" s="84" t="s">
        <v>21</v>
      </c>
      <c r="K676" s="41" t="s">
        <v>21</v>
      </c>
      <c r="L676" s="41" t="s">
        <v>21</v>
      </c>
      <c r="M676" s="41" t="s">
        <v>21</v>
      </c>
      <c r="N676" s="41" t="s">
        <v>21</v>
      </c>
      <c r="O676" s="994"/>
      <c r="P676" s="996"/>
      <c r="Q676" s="41" t="s">
        <v>21</v>
      </c>
    </row>
    <row r="677" spans="2:17" x14ac:dyDescent="0.25">
      <c r="B677" s="81" t="s">
        <v>99</v>
      </c>
      <c r="C677" s="81" t="s">
        <v>99</v>
      </c>
      <c r="D677" s="104" t="s">
        <v>387</v>
      </c>
      <c r="E677" s="82">
        <v>52</v>
      </c>
      <c r="F677" s="83" t="s">
        <v>239</v>
      </c>
      <c r="G677" s="83" t="s">
        <v>239</v>
      </c>
      <c r="H677" s="83" t="s">
        <v>21</v>
      </c>
      <c r="I677" s="84" t="s">
        <v>239</v>
      </c>
      <c r="J677" s="84" t="s">
        <v>21</v>
      </c>
      <c r="K677" s="41" t="s">
        <v>21</v>
      </c>
      <c r="L677" s="41" t="s">
        <v>21</v>
      </c>
      <c r="M677" s="41" t="s">
        <v>21</v>
      </c>
      <c r="N677" s="41" t="s">
        <v>21</v>
      </c>
      <c r="O677" s="994"/>
      <c r="P677" s="996"/>
      <c r="Q677" s="41" t="s">
        <v>21</v>
      </c>
    </row>
    <row r="678" spans="2:17" x14ac:dyDescent="0.25">
      <c r="B678" s="2" t="s">
        <v>107</v>
      </c>
    </row>
    <row r="679" spans="2:17" x14ac:dyDescent="0.25">
      <c r="B679" s="2" t="s">
        <v>108</v>
      </c>
    </row>
    <row r="680" spans="2:17" x14ac:dyDescent="0.25">
      <c r="B680" s="2" t="s">
        <v>109</v>
      </c>
    </row>
    <row r="682" spans="2:17" ht="15.75" thickBot="1" x14ac:dyDescent="0.3"/>
    <row r="683" spans="2:17" ht="27" thickBot="1" x14ac:dyDescent="0.3">
      <c r="B683" s="1091" t="s">
        <v>110</v>
      </c>
      <c r="C683" s="1092"/>
      <c r="D683" s="1092"/>
      <c r="E683" s="1092"/>
      <c r="F683" s="1092"/>
      <c r="G683" s="1092"/>
      <c r="H683" s="1092"/>
      <c r="I683" s="1092"/>
      <c r="J683" s="1092"/>
      <c r="K683" s="1092"/>
      <c r="L683" s="1092"/>
      <c r="M683" s="1092"/>
      <c r="N683" s="1093"/>
    </row>
    <row r="688" spans="2:17" ht="75" x14ac:dyDescent="0.25">
      <c r="B688" s="78" t="s">
        <v>111</v>
      </c>
      <c r="C688" s="78" t="s">
        <v>112</v>
      </c>
      <c r="D688" s="78" t="s">
        <v>113</v>
      </c>
      <c r="E688" s="78" t="s">
        <v>114</v>
      </c>
      <c r="F688" s="78" t="s">
        <v>115</v>
      </c>
      <c r="G688" s="78" t="s">
        <v>116</v>
      </c>
      <c r="H688" s="78" t="s">
        <v>117</v>
      </c>
      <c r="I688" s="78" t="s">
        <v>118</v>
      </c>
      <c r="J688" s="1084" t="s">
        <v>119</v>
      </c>
      <c r="K688" s="1085"/>
      <c r="L688" s="1086"/>
      <c r="M688" s="78" t="s">
        <v>120</v>
      </c>
      <c r="N688" s="78" t="s">
        <v>121</v>
      </c>
      <c r="O688" s="78" t="s">
        <v>122</v>
      </c>
      <c r="P688" s="1084" t="s">
        <v>97</v>
      </c>
      <c r="Q688" s="1086"/>
    </row>
    <row r="689" spans="2:17" x14ac:dyDescent="0.2">
      <c r="B689" s="116" t="s">
        <v>123</v>
      </c>
      <c r="C689" s="116"/>
      <c r="D689" s="115" t="s">
        <v>386</v>
      </c>
      <c r="E689" s="115">
        <v>43868204</v>
      </c>
      <c r="F689" s="115" t="s">
        <v>282</v>
      </c>
      <c r="G689" s="115" t="s">
        <v>205</v>
      </c>
      <c r="H689" s="115"/>
      <c r="I689" s="99"/>
      <c r="J689" s="117" t="s">
        <v>227</v>
      </c>
      <c r="K689" s="114" t="s">
        <v>279</v>
      </c>
      <c r="L689" s="113" t="s">
        <v>233</v>
      </c>
      <c r="M689" s="112" t="s">
        <v>21</v>
      </c>
      <c r="N689" s="112" t="s">
        <v>21</v>
      </c>
      <c r="O689" s="112" t="s">
        <v>21</v>
      </c>
      <c r="P689" s="1119"/>
      <c r="Q689" s="1119"/>
    </row>
    <row r="690" spans="2:17" x14ac:dyDescent="0.2">
      <c r="B690" s="116" t="s">
        <v>123</v>
      </c>
      <c r="C690" s="116"/>
      <c r="D690" s="115" t="s">
        <v>385</v>
      </c>
      <c r="E690" s="115">
        <v>1017156864</v>
      </c>
      <c r="F690" s="115" t="s">
        <v>131</v>
      </c>
      <c r="G690" s="115" t="s">
        <v>126</v>
      </c>
      <c r="H690" s="115">
        <v>2012</v>
      </c>
      <c r="I690" s="99"/>
      <c r="J690" s="117" t="s">
        <v>384</v>
      </c>
      <c r="K690" s="114" t="s">
        <v>383</v>
      </c>
      <c r="L690" s="113" t="s">
        <v>382</v>
      </c>
      <c r="M690" s="112" t="s">
        <v>21</v>
      </c>
      <c r="N690" s="112" t="s">
        <v>21</v>
      </c>
      <c r="O690" s="112" t="s">
        <v>21</v>
      </c>
      <c r="P690" s="688"/>
      <c r="Q690" s="688"/>
    </row>
    <row r="691" spans="2:17" ht="15.75" x14ac:dyDescent="0.25">
      <c r="B691" s="116" t="s">
        <v>229</v>
      </c>
      <c r="C691" s="116"/>
      <c r="D691" s="41" t="s">
        <v>381</v>
      </c>
      <c r="E691" s="99">
        <v>1017184428</v>
      </c>
      <c r="F691" s="41" t="s">
        <v>134</v>
      </c>
      <c r="G691" s="41" t="s">
        <v>217</v>
      </c>
      <c r="H691" s="41">
        <v>2012</v>
      </c>
      <c r="I691" s="99" t="s">
        <v>380</v>
      </c>
      <c r="J691" s="117" t="s">
        <v>227</v>
      </c>
      <c r="K691" s="114" t="s">
        <v>321</v>
      </c>
      <c r="L691" s="113" t="s">
        <v>132</v>
      </c>
      <c r="M691" s="112" t="s">
        <v>21</v>
      </c>
      <c r="N691" s="112" t="s">
        <v>21</v>
      </c>
      <c r="O691" s="112" t="s">
        <v>21</v>
      </c>
      <c r="P691" s="1309" t="s">
        <v>230</v>
      </c>
      <c r="Q691" s="1309"/>
    </row>
    <row r="692" spans="2:17" ht="30.75" x14ac:dyDescent="0.25">
      <c r="B692" s="116" t="s">
        <v>229</v>
      </c>
      <c r="C692" s="116"/>
      <c r="D692" s="41" t="s">
        <v>379</v>
      </c>
      <c r="E692" s="41">
        <v>1017155635</v>
      </c>
      <c r="F692" s="41" t="s">
        <v>273</v>
      </c>
      <c r="G692" s="41" t="s">
        <v>378</v>
      </c>
      <c r="H692" s="99">
        <v>2012</v>
      </c>
      <c r="I692" s="2">
        <v>125675</v>
      </c>
      <c r="J692" s="117" t="s">
        <v>377</v>
      </c>
      <c r="K692" s="114" t="s">
        <v>376</v>
      </c>
      <c r="L692" s="113" t="s">
        <v>273</v>
      </c>
      <c r="M692" s="112" t="s">
        <v>21</v>
      </c>
      <c r="N692" s="112" t="s">
        <v>21</v>
      </c>
      <c r="O692" s="112" t="s">
        <v>21</v>
      </c>
      <c r="P692" s="1309" t="s">
        <v>230</v>
      </c>
      <c r="Q692" s="1309"/>
    </row>
    <row r="693" spans="2:17" x14ac:dyDescent="0.2">
      <c r="B693" s="116"/>
      <c r="C693" s="116"/>
      <c r="D693" s="115"/>
      <c r="E693" s="115"/>
      <c r="F693" s="115"/>
      <c r="G693" s="41"/>
      <c r="H693" s="115"/>
      <c r="I693" s="99"/>
      <c r="J693" s="117"/>
      <c r="K693" s="114"/>
      <c r="L693" s="113"/>
      <c r="M693" s="112"/>
      <c r="N693" s="112"/>
      <c r="O693" s="112"/>
      <c r="P693" s="688"/>
      <c r="Q693" s="688"/>
    </row>
    <row r="694" spans="2:17" x14ac:dyDescent="0.2">
      <c r="B694" s="116"/>
      <c r="C694" s="116"/>
      <c r="D694" s="115"/>
      <c r="E694" s="115"/>
      <c r="F694" s="115"/>
      <c r="G694" s="115"/>
      <c r="H694" s="115"/>
      <c r="I694" s="99"/>
      <c r="J694" s="114"/>
      <c r="K694" s="114"/>
      <c r="L694" s="113"/>
      <c r="M694" s="112"/>
      <c r="N694" s="112"/>
      <c r="O694" s="112"/>
      <c r="P694" s="688"/>
      <c r="Q694" s="688"/>
    </row>
    <row r="695" spans="2:17" ht="15.75" thickBot="1" x14ac:dyDescent="0.3"/>
    <row r="696" spans="2:17" ht="27" thickBot="1" x14ac:dyDescent="0.3">
      <c r="B696" s="1091" t="s">
        <v>145</v>
      </c>
      <c r="C696" s="1092"/>
      <c r="D696" s="1092"/>
      <c r="E696" s="1092"/>
      <c r="F696" s="1092"/>
      <c r="G696" s="1092"/>
      <c r="H696" s="1092"/>
      <c r="I696" s="1092"/>
      <c r="J696" s="1092"/>
      <c r="K696" s="1092"/>
      <c r="L696" s="1092"/>
      <c r="M696" s="1092"/>
      <c r="N696" s="1093"/>
    </row>
    <row r="699" spans="2:17" ht="30" x14ac:dyDescent="0.25">
      <c r="B699" s="79" t="s">
        <v>20</v>
      </c>
      <c r="C699" s="79" t="s">
        <v>146</v>
      </c>
      <c r="D699" s="1084" t="s">
        <v>97</v>
      </c>
      <c r="E699" s="1086"/>
    </row>
    <row r="700" spans="2:17" x14ac:dyDescent="0.25">
      <c r="B700" s="682" t="s">
        <v>147</v>
      </c>
      <c r="C700" s="41" t="s">
        <v>21</v>
      </c>
      <c r="D700" s="993"/>
      <c r="E700" s="993"/>
    </row>
    <row r="703" spans="2:17" ht="26.25" x14ac:dyDescent="0.25">
      <c r="B703" s="1072" t="s">
        <v>148</v>
      </c>
      <c r="C703" s="1073"/>
      <c r="D703" s="1073"/>
      <c r="E703" s="1073"/>
      <c r="F703" s="1073"/>
      <c r="G703" s="1073"/>
      <c r="H703" s="1073"/>
      <c r="I703" s="1073"/>
      <c r="J703" s="1073"/>
      <c r="K703" s="1073"/>
      <c r="L703" s="1073"/>
      <c r="M703" s="1073"/>
      <c r="N703" s="1073"/>
      <c r="O703" s="1073"/>
      <c r="P703" s="1073"/>
    </row>
    <row r="705" spans="1:17" ht="15.75" thickBot="1" x14ac:dyDescent="0.3"/>
    <row r="706" spans="1:17" ht="27" thickBot="1" x14ac:dyDescent="0.3">
      <c r="B706" s="1091" t="s">
        <v>149</v>
      </c>
      <c r="C706" s="1092"/>
      <c r="D706" s="1092"/>
      <c r="E706" s="1092"/>
      <c r="F706" s="1092"/>
      <c r="G706" s="1092"/>
      <c r="H706" s="1092"/>
      <c r="I706" s="1092"/>
      <c r="J706" s="1092"/>
      <c r="K706" s="1092"/>
      <c r="L706" s="1092"/>
      <c r="M706" s="1092"/>
      <c r="N706" s="1093"/>
    </row>
    <row r="708" spans="1:17" ht="15.75" thickBot="1" x14ac:dyDescent="0.3">
      <c r="M708" s="45"/>
      <c r="N708" s="45"/>
    </row>
    <row r="709" spans="1:17" ht="60" x14ac:dyDescent="0.25">
      <c r="A709" s="14"/>
      <c r="B709" s="46" t="s">
        <v>36</v>
      </c>
      <c r="C709" s="46" t="s">
        <v>37</v>
      </c>
      <c r="D709" s="46" t="s">
        <v>38</v>
      </c>
      <c r="E709" s="46" t="s">
        <v>39</v>
      </c>
      <c r="F709" s="46" t="s">
        <v>40</v>
      </c>
      <c r="G709" s="46" t="s">
        <v>41</v>
      </c>
      <c r="H709" s="46" t="s">
        <v>42</v>
      </c>
      <c r="I709" s="46" t="s">
        <v>43</v>
      </c>
      <c r="J709" s="46" t="s">
        <v>44</v>
      </c>
      <c r="K709" s="46" t="s">
        <v>45</v>
      </c>
      <c r="L709" s="46" t="s">
        <v>46</v>
      </c>
      <c r="M709" s="47" t="s">
        <v>47</v>
      </c>
      <c r="N709" s="46" t="s">
        <v>48</v>
      </c>
      <c r="O709" s="46" t="s">
        <v>49</v>
      </c>
      <c r="P709" s="48" t="s">
        <v>50</v>
      </c>
      <c r="Q709" s="48" t="s">
        <v>51</v>
      </c>
    </row>
    <row r="710" spans="1:17" ht="180" x14ac:dyDescent="0.25">
      <c r="A710" s="62">
        <v>1</v>
      </c>
      <c r="B710" s="49" t="s">
        <v>223</v>
      </c>
      <c r="C710" s="50" t="s">
        <v>223</v>
      </c>
      <c r="D710" s="49" t="s">
        <v>272</v>
      </c>
      <c r="E710" s="110">
        <v>1592013</v>
      </c>
      <c r="F710" s="52" t="s">
        <v>21</v>
      </c>
      <c r="G710" s="53"/>
      <c r="H710" s="55">
        <v>41299</v>
      </c>
      <c r="I710" s="55">
        <v>41639</v>
      </c>
      <c r="J710" s="55" t="s">
        <v>22</v>
      </c>
      <c r="K710" s="109">
        <v>0</v>
      </c>
      <c r="L710" s="111">
        <v>11.24</v>
      </c>
      <c r="M710" s="109">
        <v>261</v>
      </c>
      <c r="N710" s="109"/>
      <c r="O710" s="57">
        <v>274651513</v>
      </c>
      <c r="P710" s="57">
        <v>183</v>
      </c>
      <c r="Q710" s="58" t="s">
        <v>62</v>
      </c>
    </row>
    <row r="711" spans="1:17" ht="180" x14ac:dyDescent="0.25">
      <c r="A711" s="62">
        <f>+A710+1</f>
        <v>2</v>
      </c>
      <c r="B711" s="49" t="s">
        <v>223</v>
      </c>
      <c r="C711" s="50" t="s">
        <v>223</v>
      </c>
      <c r="D711" s="49" t="s">
        <v>272</v>
      </c>
      <c r="E711" s="110">
        <v>3522012</v>
      </c>
      <c r="F711" s="52" t="s">
        <v>21</v>
      </c>
      <c r="G711" s="53"/>
      <c r="H711" s="55">
        <v>40925</v>
      </c>
      <c r="I711" s="55">
        <v>41273</v>
      </c>
      <c r="J711" s="55" t="s">
        <v>22</v>
      </c>
      <c r="K711" s="109"/>
      <c r="L711" s="111">
        <v>11.52</v>
      </c>
      <c r="M711" s="109">
        <v>211</v>
      </c>
      <c r="N711" s="109"/>
      <c r="O711" s="57">
        <v>147695629</v>
      </c>
      <c r="P711" s="57">
        <v>185</v>
      </c>
      <c r="Q711" s="58" t="s">
        <v>62</v>
      </c>
    </row>
    <row r="712" spans="1:17" x14ac:dyDescent="0.25">
      <c r="A712" s="62">
        <f t="shared" ref="A712:A717" si="21">+A711+1</f>
        <v>3</v>
      </c>
      <c r="B712" s="49"/>
      <c r="C712" s="50"/>
      <c r="D712" s="49"/>
      <c r="E712" s="109"/>
      <c r="F712" s="52"/>
      <c r="G712" s="53"/>
      <c r="H712" s="55"/>
      <c r="I712" s="55"/>
      <c r="J712" s="55"/>
      <c r="K712" s="109"/>
      <c r="L712" s="109"/>
      <c r="M712" s="109"/>
      <c r="N712" s="109"/>
      <c r="O712" s="57"/>
      <c r="P712" s="57"/>
      <c r="Q712" s="58"/>
    </row>
    <row r="713" spans="1:17" x14ac:dyDescent="0.25">
      <c r="A713" s="62">
        <f t="shared" si="21"/>
        <v>4</v>
      </c>
      <c r="B713" s="49"/>
      <c r="C713" s="50"/>
      <c r="D713" s="49"/>
      <c r="E713" s="64"/>
      <c r="F713" s="52"/>
      <c r="G713" s="52"/>
      <c r="H713" s="52"/>
      <c r="I713" s="55"/>
      <c r="J713" s="55"/>
      <c r="K713" s="55"/>
      <c r="L713" s="55"/>
      <c r="M713" s="56"/>
      <c r="N713" s="56"/>
      <c r="O713" s="57"/>
      <c r="P713" s="57"/>
      <c r="Q713" s="58"/>
    </row>
    <row r="714" spans="1:17" x14ac:dyDescent="0.25">
      <c r="A714" s="62">
        <f t="shared" si="21"/>
        <v>5</v>
      </c>
      <c r="B714" s="49"/>
      <c r="C714" s="50"/>
      <c r="D714" s="49"/>
      <c r="E714" s="64"/>
      <c r="F714" s="52"/>
      <c r="G714" s="52"/>
      <c r="H714" s="52"/>
      <c r="I714" s="55"/>
      <c r="J714" s="55"/>
      <c r="K714" s="55"/>
      <c r="L714" s="55"/>
      <c r="M714" s="56"/>
      <c r="N714" s="56"/>
      <c r="O714" s="57"/>
      <c r="P714" s="57"/>
      <c r="Q714" s="58"/>
    </row>
    <row r="715" spans="1:17" x14ac:dyDescent="0.25">
      <c r="A715" s="62">
        <f t="shared" si="21"/>
        <v>6</v>
      </c>
      <c r="B715" s="49"/>
      <c r="C715" s="50"/>
      <c r="D715" s="49"/>
      <c r="E715" s="64"/>
      <c r="F715" s="52"/>
      <c r="G715" s="52"/>
      <c r="H715" s="52"/>
      <c r="I715" s="55"/>
      <c r="J715" s="55"/>
      <c r="K715" s="55"/>
      <c r="L715" s="55"/>
      <c r="M715" s="56"/>
      <c r="N715" s="56"/>
      <c r="O715" s="57"/>
      <c r="P715" s="57"/>
      <c r="Q715" s="58"/>
    </row>
    <row r="716" spans="1:17" x14ac:dyDescent="0.25">
      <c r="A716" s="62">
        <f t="shared" si="21"/>
        <v>7</v>
      </c>
      <c r="B716" s="49"/>
      <c r="C716" s="50"/>
      <c r="D716" s="49"/>
      <c r="E716" s="64"/>
      <c r="F716" s="52"/>
      <c r="G716" s="52"/>
      <c r="H716" s="52"/>
      <c r="I716" s="55"/>
      <c r="J716" s="55"/>
      <c r="K716" s="55"/>
      <c r="L716" s="55"/>
      <c r="M716" s="56"/>
      <c r="N716" s="56"/>
      <c r="O716" s="57"/>
      <c r="P716" s="57"/>
      <c r="Q716" s="58"/>
    </row>
    <row r="717" spans="1:17" x14ac:dyDescent="0.25">
      <c r="A717" s="62">
        <f t="shared" si="21"/>
        <v>8</v>
      </c>
      <c r="B717" s="49"/>
      <c r="C717" s="50"/>
      <c r="D717" s="49"/>
      <c r="E717" s="64"/>
      <c r="F717" s="52"/>
      <c r="G717" s="52"/>
      <c r="H717" s="52"/>
      <c r="I717" s="55"/>
      <c r="J717" s="55"/>
      <c r="K717" s="55"/>
      <c r="L717" s="55"/>
      <c r="M717" s="56"/>
      <c r="N717" s="56"/>
      <c r="O717" s="57"/>
      <c r="P717" s="57"/>
      <c r="Q717" s="58"/>
    </row>
    <row r="718" spans="1:17" x14ac:dyDescent="0.25">
      <c r="A718" s="62"/>
      <c r="B718" s="63" t="s">
        <v>31</v>
      </c>
      <c r="C718" s="50"/>
      <c r="D718" s="49"/>
      <c r="E718" s="64"/>
      <c r="F718" s="52"/>
      <c r="G718" s="52"/>
      <c r="H718" s="52"/>
      <c r="I718" s="55"/>
      <c r="J718" s="55"/>
      <c r="K718" s="67">
        <f t="shared" ref="K718:N718" si="22">SUM(K710:K717)</f>
        <v>0</v>
      </c>
      <c r="L718" s="67">
        <f t="shared" si="22"/>
        <v>22.759999999999998</v>
      </c>
      <c r="M718" s="66">
        <f t="shared" si="22"/>
        <v>472</v>
      </c>
      <c r="N718" s="67">
        <f t="shared" si="22"/>
        <v>0</v>
      </c>
      <c r="O718" s="57"/>
      <c r="P718" s="57"/>
      <c r="Q718" s="68"/>
    </row>
    <row r="719" spans="1:17" x14ac:dyDescent="0.25">
      <c r="B719" s="69"/>
      <c r="C719" s="69"/>
      <c r="D719" s="69"/>
      <c r="E719" s="70"/>
      <c r="F719" s="69"/>
      <c r="G719" s="69"/>
      <c r="H719" s="69"/>
      <c r="I719" s="69"/>
      <c r="J719" s="69"/>
      <c r="K719" s="69"/>
      <c r="L719" s="69"/>
      <c r="M719" s="69"/>
      <c r="N719" s="69"/>
      <c r="O719" s="69"/>
      <c r="P719" s="69"/>
    </row>
    <row r="720" spans="1:17" ht="18.75" x14ac:dyDescent="0.25">
      <c r="B720" s="72" t="s">
        <v>172</v>
      </c>
      <c r="C720" s="89">
        <f>+K718</f>
        <v>0</v>
      </c>
      <c r="H720" s="76"/>
      <c r="I720" s="76"/>
      <c r="J720" s="76"/>
      <c r="K720" s="76"/>
      <c r="L720" s="76"/>
      <c r="M720" s="76"/>
      <c r="N720" s="69"/>
      <c r="O720" s="69"/>
      <c r="P720" s="69"/>
    </row>
    <row r="722" spans="2:17" ht="15.75" thickBot="1" x14ac:dyDescent="0.3"/>
    <row r="723" spans="2:17" ht="30.75" thickBot="1" x14ac:dyDescent="0.3">
      <c r="B723" s="90" t="s">
        <v>173</v>
      </c>
      <c r="C723" s="91" t="s">
        <v>174</v>
      </c>
      <c r="D723" s="90" t="s">
        <v>30</v>
      </c>
      <c r="E723" s="91" t="s">
        <v>175</v>
      </c>
    </row>
    <row r="724" spans="2:17" x14ac:dyDescent="0.25">
      <c r="B724" s="92" t="s">
        <v>176</v>
      </c>
      <c r="C724" s="93">
        <v>20</v>
      </c>
      <c r="D724" s="93">
        <v>0</v>
      </c>
      <c r="E724" s="1094">
        <f>+D724+D725+D726</f>
        <v>0</v>
      </c>
    </row>
    <row r="725" spans="2:17" x14ac:dyDescent="0.25">
      <c r="B725" s="92" t="s">
        <v>177</v>
      </c>
      <c r="C725" s="74">
        <v>30</v>
      </c>
      <c r="D725" s="668">
        <v>0</v>
      </c>
      <c r="E725" s="1095"/>
    </row>
    <row r="726" spans="2:17" ht="15.75" thickBot="1" x14ac:dyDescent="0.3">
      <c r="B726" s="92" t="s">
        <v>178</v>
      </c>
      <c r="C726" s="94">
        <v>40</v>
      </c>
      <c r="D726" s="94">
        <v>0</v>
      </c>
      <c r="E726" s="1096"/>
    </row>
    <row r="728" spans="2:17" ht="15.75" thickBot="1" x14ac:dyDescent="0.3"/>
    <row r="729" spans="2:17" ht="27" thickBot="1" x14ac:dyDescent="0.3">
      <c r="B729" s="1091" t="s">
        <v>179</v>
      </c>
      <c r="C729" s="1092"/>
      <c r="D729" s="1092"/>
      <c r="E729" s="1092"/>
      <c r="F729" s="1092"/>
      <c r="G729" s="1092"/>
      <c r="H729" s="1092"/>
      <c r="I729" s="1092"/>
      <c r="J729" s="1092"/>
      <c r="K729" s="1092"/>
      <c r="L729" s="1092"/>
      <c r="M729" s="1092"/>
      <c r="N729" s="1093"/>
    </row>
    <row r="731" spans="2:17" ht="75" x14ac:dyDescent="0.25">
      <c r="B731" s="78" t="s">
        <v>111</v>
      </c>
      <c r="C731" s="78" t="s">
        <v>112</v>
      </c>
      <c r="D731" s="78" t="s">
        <v>113</v>
      </c>
      <c r="E731" s="78" t="s">
        <v>114</v>
      </c>
      <c r="F731" s="78" t="s">
        <v>115</v>
      </c>
      <c r="G731" s="78" t="s">
        <v>116</v>
      </c>
      <c r="H731" s="78" t="s">
        <v>117</v>
      </c>
      <c r="I731" s="78" t="s">
        <v>118</v>
      </c>
      <c r="J731" s="1084" t="s">
        <v>119</v>
      </c>
      <c r="K731" s="1085"/>
      <c r="L731" s="1086"/>
      <c r="M731" s="78" t="s">
        <v>120</v>
      </c>
      <c r="N731" s="78" t="s">
        <v>121</v>
      </c>
      <c r="O731" s="78" t="s">
        <v>122</v>
      </c>
      <c r="P731" s="1084" t="s">
        <v>97</v>
      </c>
      <c r="Q731" s="1086"/>
    </row>
    <row r="732" spans="2:17" x14ac:dyDescent="0.25">
      <c r="B732" s="85" t="s">
        <v>180</v>
      </c>
      <c r="C732" s="85"/>
      <c r="D732" s="81" t="s">
        <v>218</v>
      </c>
      <c r="E732" s="81">
        <v>1020402747</v>
      </c>
      <c r="F732" s="81" t="s">
        <v>134</v>
      </c>
      <c r="G732" s="81" t="s">
        <v>217</v>
      </c>
      <c r="H732" s="81">
        <v>2010</v>
      </c>
      <c r="I732" s="82"/>
      <c r="J732" s="86" t="s">
        <v>216</v>
      </c>
      <c r="K732" s="87"/>
      <c r="L732" s="84"/>
      <c r="M732" s="41" t="s">
        <v>21</v>
      </c>
      <c r="N732" s="41" t="s">
        <v>22</v>
      </c>
      <c r="O732" s="41" t="s">
        <v>295</v>
      </c>
      <c r="P732" s="997" t="s">
        <v>375</v>
      </c>
      <c r="Q732" s="997"/>
    </row>
    <row r="733" spans="2:17" ht="30" x14ac:dyDescent="0.25">
      <c r="B733" s="85" t="s">
        <v>214</v>
      </c>
      <c r="C733" s="85"/>
      <c r="D733" s="81" t="s">
        <v>213</v>
      </c>
      <c r="E733" s="81">
        <v>1036611772</v>
      </c>
      <c r="F733" s="81" t="s">
        <v>212</v>
      </c>
      <c r="G733" s="81" t="s">
        <v>183</v>
      </c>
      <c r="H733" s="81">
        <v>2012</v>
      </c>
      <c r="I733" s="82"/>
      <c r="J733" s="86" t="s">
        <v>211</v>
      </c>
      <c r="K733" s="87" t="s">
        <v>210</v>
      </c>
      <c r="L733" s="84" t="s">
        <v>209</v>
      </c>
      <c r="M733" s="41" t="s">
        <v>21</v>
      </c>
      <c r="N733" s="41" t="s">
        <v>21</v>
      </c>
      <c r="O733" s="41" t="s">
        <v>295</v>
      </c>
      <c r="P733" s="994"/>
      <c r="Q733" s="996"/>
    </row>
    <row r="734" spans="2:17" ht="15.75" x14ac:dyDescent="0.25">
      <c r="B734" s="85" t="s">
        <v>208</v>
      </c>
      <c r="C734" s="85"/>
      <c r="D734" s="41" t="s">
        <v>207</v>
      </c>
      <c r="E734" s="41">
        <v>43081422</v>
      </c>
      <c r="F734" s="41" t="s">
        <v>206</v>
      </c>
      <c r="G734" s="41" t="s">
        <v>205</v>
      </c>
      <c r="H734" s="2">
        <v>2000</v>
      </c>
      <c r="I734" s="99"/>
      <c r="J734" s="86" t="s">
        <v>204</v>
      </c>
      <c r="K734" s="87" t="s">
        <v>203</v>
      </c>
      <c r="L734" s="84" t="s">
        <v>202</v>
      </c>
      <c r="M734" s="41" t="s">
        <v>21</v>
      </c>
      <c r="N734" s="41" t="s">
        <v>21</v>
      </c>
      <c r="O734" s="41" t="s">
        <v>295</v>
      </c>
      <c r="P734" s="994"/>
      <c r="Q734" s="996"/>
    </row>
    <row r="735" spans="2:17" x14ac:dyDescent="0.25">
      <c r="B735" s="85"/>
      <c r="C735" s="85"/>
      <c r="D735" s="81"/>
      <c r="E735" s="81"/>
      <c r="F735" s="81"/>
      <c r="G735" s="81"/>
      <c r="H735" s="81"/>
      <c r="I735" s="82"/>
      <c r="J735" s="86"/>
      <c r="K735" s="87"/>
      <c r="L735" s="84"/>
      <c r="M735" s="41"/>
      <c r="N735" s="41"/>
      <c r="O735" s="41"/>
      <c r="P735" s="668"/>
      <c r="Q735" s="668"/>
    </row>
    <row r="736" spans="2:17" x14ac:dyDescent="0.25">
      <c r="C736" s="85"/>
      <c r="D736" s="81"/>
      <c r="E736" s="81"/>
      <c r="F736" s="81"/>
      <c r="G736" s="81"/>
      <c r="H736" s="81"/>
      <c r="I736" s="82"/>
      <c r="J736" s="86"/>
      <c r="K736" s="84"/>
      <c r="L736" s="84"/>
      <c r="M736" s="41"/>
      <c r="N736" s="41"/>
      <c r="O736" s="41"/>
      <c r="P736" s="993"/>
      <c r="Q736" s="993"/>
    </row>
    <row r="739" spans="2:7" ht="15.75" thickBot="1" x14ac:dyDescent="0.3"/>
    <row r="740" spans="2:7" ht="30" x14ac:dyDescent="0.25">
      <c r="B740" s="42" t="s">
        <v>20</v>
      </c>
      <c r="C740" s="42" t="s">
        <v>173</v>
      </c>
      <c r="D740" s="78" t="s">
        <v>174</v>
      </c>
      <c r="E740" s="42" t="s">
        <v>30</v>
      </c>
      <c r="F740" s="91" t="s">
        <v>194</v>
      </c>
      <c r="G740" s="96"/>
    </row>
    <row r="741" spans="2:7" ht="108" x14ac:dyDescent="0.2">
      <c r="B741" s="1097" t="s">
        <v>195</v>
      </c>
      <c r="C741" s="97" t="s">
        <v>196</v>
      </c>
      <c r="D741" s="668">
        <v>25</v>
      </c>
      <c r="E741" s="668">
        <v>0</v>
      </c>
      <c r="F741" s="1098">
        <f>+E741+E742+E743</f>
        <v>35</v>
      </c>
      <c r="G741" s="98"/>
    </row>
    <row r="742" spans="2:7" ht="96" x14ac:dyDescent="0.2">
      <c r="B742" s="1097"/>
      <c r="C742" s="97" t="s">
        <v>197</v>
      </c>
      <c r="D742" s="675">
        <v>25</v>
      </c>
      <c r="E742" s="668">
        <v>25</v>
      </c>
      <c r="F742" s="1099"/>
      <c r="G742" s="98"/>
    </row>
    <row r="743" spans="2:7" ht="60" x14ac:dyDescent="0.2">
      <c r="B743" s="1097"/>
      <c r="C743" s="97" t="s">
        <v>198</v>
      </c>
      <c r="D743" s="668">
        <v>10</v>
      </c>
      <c r="E743" s="668">
        <v>10</v>
      </c>
      <c r="F743" s="1100"/>
      <c r="G743" s="98"/>
    </row>
    <row r="744" spans="2:7" x14ac:dyDescent="0.25">
      <c r="C744"/>
    </row>
    <row r="747" spans="2:7" x14ac:dyDescent="0.25">
      <c r="B747" s="39" t="s">
        <v>199</v>
      </c>
    </row>
    <row r="750" spans="2:7" x14ac:dyDescent="0.25">
      <c r="B750" s="40" t="s">
        <v>20</v>
      </c>
      <c r="C750" s="40" t="s">
        <v>29</v>
      </c>
      <c r="D750" s="42" t="s">
        <v>30</v>
      </c>
      <c r="E750" s="42" t="s">
        <v>31</v>
      </c>
    </row>
    <row r="751" spans="2:7" ht="28.5" x14ac:dyDescent="0.25">
      <c r="B751" s="43" t="s">
        <v>200</v>
      </c>
      <c r="C751" s="44">
        <v>40</v>
      </c>
      <c r="D751" s="668">
        <f>+E724</f>
        <v>0</v>
      </c>
      <c r="E751" s="1081">
        <f>+D751+D752</f>
        <v>35</v>
      </c>
    </row>
    <row r="752" spans="2:7" ht="42.75" x14ac:dyDescent="0.25">
      <c r="B752" s="43" t="s">
        <v>201</v>
      </c>
      <c r="C752" s="44">
        <v>60</v>
      </c>
      <c r="D752" s="668">
        <f>+F741</f>
        <v>35</v>
      </c>
      <c r="E752" s="1082"/>
    </row>
    <row r="754" spans="2:16" x14ac:dyDescent="0.25">
      <c r="B754" s="1" t="s">
        <v>374</v>
      </c>
    </row>
    <row r="756" spans="2:16" ht="26.25" x14ac:dyDescent="0.25">
      <c r="B756" s="1072" t="s">
        <v>1</v>
      </c>
      <c r="C756" s="1073"/>
      <c r="D756" s="1073"/>
      <c r="E756" s="1073"/>
      <c r="F756" s="1073"/>
      <c r="G756" s="1073"/>
      <c r="H756" s="1073"/>
      <c r="I756" s="1073"/>
      <c r="J756" s="1073"/>
      <c r="K756" s="1073"/>
      <c r="L756" s="1073"/>
      <c r="M756" s="1073"/>
      <c r="N756" s="1073"/>
      <c r="O756" s="1073"/>
      <c r="P756" s="1073"/>
    </row>
    <row r="758" spans="2:16" ht="26.25" x14ac:dyDescent="0.25">
      <c r="B758" s="1072" t="s">
        <v>2</v>
      </c>
      <c r="C758" s="1073"/>
      <c r="D758" s="1073"/>
      <c r="E758" s="1073"/>
      <c r="F758" s="1073"/>
      <c r="G758" s="1073"/>
      <c r="H758" s="1073"/>
      <c r="I758" s="1073"/>
      <c r="J758" s="1073"/>
      <c r="K758" s="1073"/>
      <c r="L758" s="1073"/>
      <c r="M758" s="1073"/>
      <c r="N758" s="1073"/>
      <c r="O758" s="1073"/>
      <c r="P758" s="1073"/>
    </row>
    <row r="759" spans="2:16" ht="15.75" thickBot="1" x14ac:dyDescent="0.3"/>
    <row r="760" spans="2:16" ht="21.75" thickBot="1" x14ac:dyDescent="0.3">
      <c r="B760" s="3" t="s">
        <v>3</v>
      </c>
      <c r="C760" s="1074" t="s">
        <v>223</v>
      </c>
      <c r="D760" s="1074"/>
      <c r="E760" s="1074"/>
      <c r="F760" s="1074"/>
      <c r="G760" s="1074"/>
      <c r="H760" s="1074"/>
      <c r="I760" s="1074"/>
      <c r="J760" s="1074"/>
      <c r="K760" s="1074"/>
      <c r="L760" s="1074"/>
      <c r="M760" s="1074"/>
      <c r="N760" s="1075"/>
    </row>
    <row r="761" spans="2:16" ht="16.5" thickBot="1" x14ac:dyDescent="0.3">
      <c r="B761" s="4" t="s">
        <v>5</v>
      </c>
      <c r="C761" s="1074"/>
      <c r="D761" s="1074"/>
      <c r="E761" s="1074"/>
      <c r="F761" s="1074"/>
      <c r="G761" s="1074"/>
      <c r="H761" s="1074"/>
      <c r="I761" s="1074"/>
      <c r="J761" s="1074"/>
      <c r="K761" s="1074"/>
      <c r="L761" s="1074"/>
      <c r="M761" s="1074"/>
      <c r="N761" s="1075"/>
    </row>
    <row r="762" spans="2:16" ht="16.5" thickBot="1" x14ac:dyDescent="0.3">
      <c r="B762" s="4" t="s">
        <v>6</v>
      </c>
      <c r="C762" s="1074"/>
      <c r="D762" s="1074"/>
      <c r="E762" s="1074"/>
      <c r="F762" s="1074"/>
      <c r="G762" s="1074"/>
      <c r="H762" s="1074"/>
      <c r="I762" s="1074"/>
      <c r="J762" s="1074"/>
      <c r="K762" s="1074"/>
      <c r="L762" s="1074"/>
      <c r="M762" s="1074"/>
      <c r="N762" s="1075"/>
    </row>
    <row r="763" spans="2:16" ht="16.5" thickBot="1" x14ac:dyDescent="0.3">
      <c r="B763" s="4" t="s">
        <v>7</v>
      </c>
      <c r="C763" s="1074"/>
      <c r="D763" s="1074"/>
      <c r="E763" s="1074"/>
      <c r="F763" s="1074"/>
      <c r="G763" s="1074"/>
      <c r="H763" s="1074"/>
      <c r="I763" s="1074"/>
      <c r="J763" s="1074"/>
      <c r="K763" s="1074"/>
      <c r="L763" s="1074"/>
      <c r="M763" s="1074"/>
      <c r="N763" s="1075"/>
    </row>
    <row r="764" spans="2:16" ht="16.5" thickBot="1" x14ac:dyDescent="0.3">
      <c r="B764" s="4" t="s">
        <v>8</v>
      </c>
      <c r="C764" s="1101" t="s">
        <v>373</v>
      </c>
      <c r="D764" s="1101"/>
      <c r="E764" s="1102"/>
      <c r="F764" s="5"/>
      <c r="G764" s="5"/>
      <c r="H764" s="5"/>
      <c r="I764" s="5"/>
      <c r="J764" s="5"/>
      <c r="K764" s="5"/>
      <c r="L764" s="5"/>
      <c r="M764" s="5"/>
      <c r="N764" s="6"/>
    </row>
    <row r="765" spans="2:16" ht="16.5" thickBot="1" x14ac:dyDescent="0.3">
      <c r="B765" s="7" t="s">
        <v>10</v>
      </c>
      <c r="C765" s="8">
        <v>41972</v>
      </c>
      <c r="D765" s="9"/>
      <c r="E765" s="9"/>
      <c r="F765" s="9"/>
      <c r="G765" s="9"/>
      <c r="H765" s="9"/>
      <c r="I765" s="9"/>
      <c r="J765" s="9"/>
      <c r="K765" s="9"/>
      <c r="L765" s="9"/>
      <c r="M765" s="9"/>
      <c r="N765" s="10"/>
    </row>
    <row r="766" spans="2:16" ht="15.75" x14ac:dyDescent="0.25">
      <c r="B766" s="11"/>
      <c r="C766" s="12"/>
      <c r="D766" s="13"/>
      <c r="E766" s="13"/>
      <c r="F766" s="13"/>
      <c r="G766" s="13"/>
      <c r="H766" s="13"/>
      <c r="I766" s="14"/>
      <c r="J766" s="14"/>
      <c r="K766" s="14"/>
      <c r="L766" s="14"/>
      <c r="M766" s="14"/>
      <c r="N766" s="13"/>
    </row>
    <row r="767" spans="2:16" x14ac:dyDescent="0.25">
      <c r="I767" s="14"/>
      <c r="J767" s="14"/>
      <c r="K767" s="14"/>
      <c r="L767" s="14"/>
      <c r="M767" s="14"/>
      <c r="N767" s="15"/>
    </row>
    <row r="768" spans="2:16" x14ac:dyDescent="0.25">
      <c r="B768" s="1078" t="s">
        <v>12</v>
      </c>
      <c r="C768" s="1078"/>
      <c r="D768" s="672" t="s">
        <v>13</v>
      </c>
      <c r="E768" s="672" t="s">
        <v>14</v>
      </c>
      <c r="F768" s="672" t="s">
        <v>15</v>
      </c>
      <c r="G768" s="16"/>
      <c r="I768" s="17"/>
      <c r="J768" s="17"/>
      <c r="K768" s="17"/>
      <c r="L768" s="17"/>
      <c r="M768" s="17"/>
      <c r="N768" s="15"/>
    </row>
    <row r="769" spans="1:14" x14ac:dyDescent="0.25">
      <c r="B769" s="1078"/>
      <c r="C769" s="1078"/>
      <c r="D769" s="672">
        <v>19</v>
      </c>
      <c r="E769" s="22">
        <v>481514550</v>
      </c>
      <c r="F769" s="19">
        <v>165</v>
      </c>
      <c r="G769" s="20"/>
      <c r="I769" s="21"/>
      <c r="J769" s="21"/>
      <c r="K769" s="21"/>
      <c r="L769" s="21"/>
      <c r="M769" s="21"/>
      <c r="N769" s="15"/>
    </row>
    <row r="770" spans="1:14" x14ac:dyDescent="0.25">
      <c r="B770" s="1078"/>
      <c r="C770" s="1078"/>
      <c r="D770" s="672"/>
      <c r="E770" s="18"/>
      <c r="F770" s="18"/>
      <c r="G770" s="20"/>
      <c r="I770" s="21"/>
      <c r="J770" s="21"/>
      <c r="K770" s="21"/>
      <c r="L770" s="21"/>
      <c r="M770" s="21"/>
      <c r="N770" s="15"/>
    </row>
    <row r="771" spans="1:14" x14ac:dyDescent="0.25">
      <c r="B771" s="1078"/>
      <c r="C771" s="1078"/>
      <c r="D771" s="672"/>
      <c r="E771" s="18"/>
      <c r="F771" s="18"/>
      <c r="G771" s="20"/>
      <c r="I771" s="21"/>
      <c r="J771" s="21"/>
      <c r="K771" s="21"/>
      <c r="L771" s="21"/>
      <c r="M771" s="21"/>
      <c r="N771" s="15"/>
    </row>
    <row r="772" spans="1:14" x14ac:dyDescent="0.25">
      <c r="B772" s="1078"/>
      <c r="C772" s="1078"/>
      <c r="D772" s="672"/>
      <c r="E772" s="22"/>
      <c r="F772" s="18"/>
      <c r="G772" s="20"/>
      <c r="H772" s="23"/>
      <c r="I772" s="21"/>
      <c r="J772" s="21"/>
      <c r="K772" s="21"/>
      <c r="L772" s="21"/>
      <c r="M772" s="21"/>
      <c r="N772" s="24"/>
    </row>
    <row r="773" spans="1:14" x14ac:dyDescent="0.25">
      <c r="B773" s="1078"/>
      <c r="C773" s="1078"/>
      <c r="D773" s="672"/>
      <c r="E773" s="22"/>
      <c r="F773" s="18"/>
      <c r="G773" s="20"/>
      <c r="H773" s="23"/>
      <c r="I773" s="25"/>
      <c r="J773" s="25"/>
      <c r="K773" s="25"/>
      <c r="L773" s="25"/>
      <c r="M773" s="25"/>
      <c r="N773" s="24"/>
    </row>
    <row r="774" spans="1:14" x14ac:dyDescent="0.25">
      <c r="B774" s="1078"/>
      <c r="C774" s="1078"/>
      <c r="D774" s="672"/>
      <c r="E774" s="22"/>
      <c r="F774" s="18"/>
      <c r="G774" s="20"/>
      <c r="H774" s="23"/>
      <c r="I774" s="14"/>
      <c r="J774" s="14"/>
      <c r="K774" s="14"/>
      <c r="L774" s="14"/>
      <c r="M774" s="14"/>
      <c r="N774" s="24"/>
    </row>
    <row r="775" spans="1:14" x14ac:dyDescent="0.25">
      <c r="B775" s="1078"/>
      <c r="C775" s="1078"/>
      <c r="D775" s="672"/>
      <c r="E775" s="22"/>
      <c r="F775" s="18"/>
      <c r="G775" s="20"/>
      <c r="H775" s="23"/>
      <c r="I775" s="14"/>
      <c r="J775" s="14"/>
      <c r="K775" s="14"/>
      <c r="L775" s="14"/>
      <c r="M775" s="14"/>
      <c r="N775" s="24"/>
    </row>
    <row r="776" spans="1:14" ht="15.75" thickBot="1" x14ac:dyDescent="0.3">
      <c r="B776" s="1079" t="s">
        <v>16</v>
      </c>
      <c r="C776" s="1080"/>
      <c r="D776" s="672"/>
      <c r="E776" s="26">
        <f>SUM(E769:E775)</f>
        <v>481514550</v>
      </c>
      <c r="F776" s="19">
        <f>SUM(F769:F775)</f>
        <v>165</v>
      </c>
      <c r="G776" s="20"/>
      <c r="H776" s="23"/>
      <c r="I776" s="14"/>
      <c r="J776" s="14"/>
      <c r="K776" s="14"/>
      <c r="L776" s="14"/>
      <c r="M776" s="14"/>
      <c r="N776" s="24"/>
    </row>
    <row r="777" spans="1:14" ht="45.75" thickBot="1" x14ac:dyDescent="0.3">
      <c r="A777" s="27"/>
      <c r="B777" s="28" t="s">
        <v>17</v>
      </c>
      <c r="C777" s="28" t="s">
        <v>18</v>
      </c>
      <c r="E777" s="17"/>
      <c r="F777" s="17"/>
      <c r="G777" s="17"/>
      <c r="H777" s="17"/>
      <c r="I777" s="29"/>
      <c r="J777" s="29"/>
      <c r="K777" s="29"/>
      <c r="L777" s="29"/>
      <c r="M777" s="29"/>
    </row>
    <row r="778" spans="1:14" ht="15.75" thickBot="1" x14ac:dyDescent="0.3">
      <c r="A778" s="30">
        <v>1</v>
      </c>
      <c r="C778" s="107">
        <f>+(F776*80)/100</f>
        <v>132</v>
      </c>
      <c r="D778" s="21"/>
      <c r="E778" s="106">
        <f>E776</f>
        <v>481514550</v>
      </c>
      <c r="F778" s="34"/>
      <c r="G778" s="34"/>
      <c r="H778" s="34"/>
      <c r="I778" s="35"/>
      <c r="J778" s="35"/>
      <c r="K778" s="35"/>
      <c r="L778" s="35"/>
      <c r="M778" s="35"/>
    </row>
    <row r="779" spans="1:14" x14ac:dyDescent="0.25">
      <c r="A779" s="36"/>
      <c r="C779" s="37"/>
      <c r="D779" s="21"/>
      <c r="E779" s="38"/>
      <c r="F779" s="34"/>
      <c r="G779" s="34"/>
      <c r="H779" s="34"/>
      <c r="I779" s="35"/>
      <c r="J779" s="35"/>
      <c r="K779" s="35"/>
      <c r="L779" s="35"/>
      <c r="M779" s="35"/>
    </row>
    <row r="780" spans="1:14" x14ac:dyDescent="0.25">
      <c r="A780" s="36"/>
      <c r="C780" s="37"/>
      <c r="D780" s="21"/>
      <c r="E780" s="38"/>
      <c r="F780" s="34"/>
      <c r="G780" s="34"/>
      <c r="H780" s="34"/>
      <c r="I780" s="35"/>
      <c r="J780" s="35"/>
      <c r="K780" s="35"/>
      <c r="L780" s="35"/>
      <c r="M780" s="35"/>
    </row>
    <row r="781" spans="1:14" x14ac:dyDescent="0.25">
      <c r="A781" s="36"/>
      <c r="B781" s="39" t="s">
        <v>19</v>
      </c>
      <c r="C781"/>
      <c r="D781"/>
      <c r="E781"/>
      <c r="F781"/>
      <c r="G781"/>
      <c r="H781"/>
      <c r="I781" s="14"/>
      <c r="J781" s="14"/>
      <c r="K781" s="14"/>
      <c r="L781" s="14"/>
      <c r="M781" s="14"/>
      <c r="N781" s="15"/>
    </row>
    <row r="782" spans="1:14" x14ac:dyDescent="0.25">
      <c r="A782" s="36"/>
      <c r="B782"/>
      <c r="C782"/>
      <c r="D782"/>
      <c r="E782"/>
      <c r="F782"/>
      <c r="G782"/>
      <c r="H782"/>
      <c r="I782" s="14"/>
      <c r="J782" s="14"/>
      <c r="K782" s="14"/>
      <c r="L782" s="14"/>
      <c r="M782" s="14"/>
      <c r="N782" s="15"/>
    </row>
    <row r="783" spans="1:14" x14ac:dyDescent="0.25">
      <c r="A783" s="36"/>
      <c r="B783" s="40" t="s">
        <v>20</v>
      </c>
      <c r="C783" s="40" t="s">
        <v>21</v>
      </c>
      <c r="D783" s="40" t="s">
        <v>22</v>
      </c>
      <c r="E783"/>
      <c r="F783"/>
      <c r="G783"/>
      <c r="H783"/>
      <c r="I783" s="14"/>
      <c r="J783" s="14"/>
      <c r="K783" s="14"/>
      <c r="L783" s="14"/>
      <c r="M783" s="14"/>
      <c r="N783" s="15"/>
    </row>
    <row r="784" spans="1:14" x14ac:dyDescent="0.25">
      <c r="A784" s="36"/>
      <c r="B784" s="41" t="s">
        <v>23</v>
      </c>
      <c r="C784" s="668" t="s">
        <v>21</v>
      </c>
      <c r="D784" s="668"/>
      <c r="E784"/>
      <c r="F784"/>
      <c r="G784"/>
      <c r="H784"/>
      <c r="I784" s="14"/>
      <c r="J784" s="14"/>
      <c r="K784" s="14"/>
      <c r="L784" s="14"/>
      <c r="M784" s="14"/>
      <c r="N784" s="15"/>
    </row>
    <row r="785" spans="1:14" x14ac:dyDescent="0.25">
      <c r="A785" s="36"/>
      <c r="B785" s="41" t="s">
        <v>25</v>
      </c>
      <c r="C785" s="668" t="s">
        <v>21</v>
      </c>
      <c r="D785" s="668"/>
      <c r="E785"/>
      <c r="F785"/>
      <c r="G785"/>
      <c r="H785"/>
      <c r="I785" s="14"/>
      <c r="J785" s="14"/>
      <c r="K785" s="14"/>
      <c r="L785" s="14"/>
      <c r="M785" s="14"/>
      <c r="N785" s="15"/>
    </row>
    <row r="786" spans="1:14" x14ac:dyDescent="0.25">
      <c r="A786" s="36"/>
      <c r="B786" s="41" t="s">
        <v>26</v>
      </c>
      <c r="C786" s="668" t="s">
        <v>21</v>
      </c>
      <c r="D786" s="668"/>
      <c r="E786"/>
      <c r="F786"/>
      <c r="G786"/>
      <c r="H786"/>
      <c r="I786" s="14"/>
      <c r="J786" s="14"/>
      <c r="K786" s="14"/>
      <c r="L786" s="14"/>
      <c r="M786" s="14"/>
      <c r="N786" s="15"/>
    </row>
    <row r="787" spans="1:14" x14ac:dyDescent="0.25">
      <c r="A787" s="36"/>
      <c r="B787" s="41" t="s">
        <v>27</v>
      </c>
      <c r="C787" s="668" t="s">
        <v>21</v>
      </c>
      <c r="D787" s="668"/>
      <c r="E787"/>
      <c r="F787"/>
      <c r="G787"/>
      <c r="H787"/>
      <c r="I787" s="14"/>
      <c r="J787" s="14"/>
      <c r="K787" s="14"/>
      <c r="L787" s="14"/>
      <c r="M787" s="14"/>
      <c r="N787" s="15"/>
    </row>
    <row r="788" spans="1:14" x14ac:dyDescent="0.25">
      <c r="A788" s="36"/>
      <c r="B788"/>
      <c r="C788"/>
      <c r="D788"/>
      <c r="E788"/>
      <c r="F788"/>
      <c r="G788"/>
      <c r="H788"/>
      <c r="I788" s="14"/>
      <c r="J788" s="14"/>
      <c r="K788" s="14"/>
      <c r="L788" s="14"/>
      <c r="M788" s="14"/>
      <c r="N788" s="15"/>
    </row>
    <row r="789" spans="1:14" x14ac:dyDescent="0.25">
      <c r="A789" s="36"/>
      <c r="B789"/>
      <c r="C789"/>
      <c r="D789"/>
      <c r="E789"/>
      <c r="F789"/>
      <c r="G789"/>
      <c r="H789"/>
      <c r="I789" s="14"/>
      <c r="J789" s="14"/>
      <c r="K789" s="14"/>
      <c r="L789" s="14"/>
      <c r="M789" s="14"/>
      <c r="N789" s="15"/>
    </row>
    <row r="790" spans="1:14" x14ac:dyDescent="0.25">
      <c r="A790" s="36"/>
      <c r="B790" s="39" t="s">
        <v>28</v>
      </c>
      <c r="C790"/>
      <c r="D790"/>
      <c r="E790"/>
      <c r="F790"/>
      <c r="G790"/>
      <c r="H790"/>
      <c r="I790" s="14"/>
      <c r="J790" s="14"/>
      <c r="K790" s="14"/>
      <c r="L790" s="14"/>
      <c r="M790" s="14"/>
      <c r="N790" s="15"/>
    </row>
    <row r="791" spans="1:14" x14ac:dyDescent="0.25">
      <c r="A791" s="36"/>
      <c r="B791"/>
      <c r="C791"/>
      <c r="D791"/>
      <c r="E791"/>
      <c r="F791"/>
      <c r="G791"/>
      <c r="H791"/>
      <c r="I791" s="14"/>
      <c r="J791" s="14"/>
      <c r="K791" s="14"/>
      <c r="L791" s="14"/>
      <c r="M791" s="14"/>
      <c r="N791" s="15"/>
    </row>
    <row r="792" spans="1:14" x14ac:dyDescent="0.25">
      <c r="A792" s="36"/>
      <c r="B792"/>
      <c r="C792"/>
      <c r="D792"/>
      <c r="E792"/>
      <c r="F792"/>
      <c r="G792"/>
      <c r="H792"/>
      <c r="I792" s="14"/>
      <c r="J792" s="14"/>
      <c r="K792" s="14"/>
      <c r="L792" s="14"/>
      <c r="M792" s="14"/>
      <c r="N792" s="15"/>
    </row>
    <row r="793" spans="1:14" x14ac:dyDescent="0.25">
      <c r="A793" s="36"/>
      <c r="B793" s="40" t="s">
        <v>20</v>
      </c>
      <c r="C793" s="40" t="s">
        <v>29</v>
      </c>
      <c r="D793" s="42" t="s">
        <v>30</v>
      </c>
      <c r="E793" s="42" t="s">
        <v>31</v>
      </c>
      <c r="F793"/>
      <c r="G793"/>
      <c r="H793"/>
      <c r="I793" s="14"/>
      <c r="J793" s="14"/>
      <c r="K793" s="14"/>
      <c r="L793" s="14"/>
      <c r="M793" s="14"/>
      <c r="N793" s="15"/>
    </row>
    <row r="794" spans="1:14" ht="28.5" x14ac:dyDescent="0.25">
      <c r="A794" s="36"/>
      <c r="B794" s="43" t="s">
        <v>32</v>
      </c>
      <c r="C794" s="44">
        <v>40</v>
      </c>
      <c r="D794" s="668">
        <v>20</v>
      </c>
      <c r="E794" s="1081">
        <f>+D794+D795</f>
        <v>55</v>
      </c>
      <c r="F794"/>
      <c r="G794"/>
      <c r="H794"/>
      <c r="I794" s="14"/>
      <c r="J794" s="14"/>
      <c r="K794" s="14"/>
      <c r="L794" s="14"/>
      <c r="M794" s="14"/>
      <c r="N794" s="15"/>
    </row>
    <row r="795" spans="1:14" ht="42.75" x14ac:dyDescent="0.25">
      <c r="A795" s="36"/>
      <c r="B795" s="43" t="s">
        <v>33</v>
      </c>
      <c r="C795" s="44">
        <v>60</v>
      </c>
      <c r="D795" s="668">
        <v>35</v>
      </c>
      <c r="E795" s="1082"/>
      <c r="F795"/>
      <c r="G795"/>
      <c r="H795"/>
      <c r="I795" s="14"/>
      <c r="J795" s="14"/>
      <c r="K795" s="14"/>
      <c r="L795" s="14"/>
      <c r="M795" s="14"/>
      <c r="N795" s="15"/>
    </row>
    <row r="796" spans="1:14" x14ac:dyDescent="0.25">
      <c r="A796" s="36"/>
      <c r="C796" s="37"/>
      <c r="D796" s="21"/>
      <c r="E796" s="38"/>
      <c r="F796" s="34"/>
      <c r="G796" s="34"/>
      <c r="H796" s="34"/>
      <c r="I796" s="35"/>
      <c r="J796" s="35"/>
      <c r="K796" s="35"/>
      <c r="L796" s="35"/>
      <c r="M796" s="35"/>
    </row>
    <row r="797" spans="1:14" x14ac:dyDescent="0.25">
      <c r="A797" s="36"/>
      <c r="C797" s="37"/>
      <c r="D797" s="21"/>
      <c r="E797" s="38"/>
      <c r="F797" s="34"/>
      <c r="G797" s="34"/>
      <c r="H797" s="34"/>
      <c r="I797" s="35"/>
      <c r="J797" s="35"/>
      <c r="K797" s="35"/>
      <c r="L797" s="35"/>
      <c r="M797" s="35"/>
    </row>
    <row r="798" spans="1:14" x14ac:dyDescent="0.25">
      <c r="A798" s="36"/>
      <c r="C798" s="37"/>
      <c r="D798" s="21"/>
      <c r="E798" s="38"/>
      <c r="F798" s="34"/>
      <c r="G798" s="34"/>
      <c r="H798" s="34"/>
      <c r="I798" s="35"/>
      <c r="J798" s="35"/>
      <c r="K798" s="35"/>
      <c r="L798" s="35"/>
      <c r="M798" s="35"/>
    </row>
    <row r="799" spans="1:14" ht="15.75" thickBot="1" x14ac:dyDescent="0.3">
      <c r="M799" s="1083" t="s">
        <v>34</v>
      </c>
      <c r="N799" s="1083"/>
    </row>
    <row r="800" spans="1:14" x14ac:dyDescent="0.25">
      <c r="B800" s="39" t="s">
        <v>35</v>
      </c>
      <c r="M800" s="45"/>
      <c r="N800" s="45"/>
    </row>
    <row r="801" spans="1:17" ht="15.75" thickBot="1" x14ac:dyDescent="0.3">
      <c r="M801" s="45"/>
      <c r="N801" s="45"/>
    </row>
    <row r="802" spans="1:17" ht="60" x14ac:dyDescent="0.25">
      <c r="A802" s="14"/>
      <c r="B802" s="46" t="s">
        <v>36</v>
      </c>
      <c r="C802" s="46" t="s">
        <v>37</v>
      </c>
      <c r="D802" s="46" t="s">
        <v>38</v>
      </c>
      <c r="E802" s="46" t="s">
        <v>39</v>
      </c>
      <c r="F802" s="46" t="s">
        <v>40</v>
      </c>
      <c r="G802" s="46" t="s">
        <v>41</v>
      </c>
      <c r="H802" s="46" t="s">
        <v>42</v>
      </c>
      <c r="I802" s="46" t="s">
        <v>43</v>
      </c>
      <c r="J802" s="46" t="s">
        <v>44</v>
      </c>
      <c r="K802" s="46" t="s">
        <v>45</v>
      </c>
      <c r="L802" s="46" t="s">
        <v>46</v>
      </c>
      <c r="M802" s="47" t="s">
        <v>47</v>
      </c>
      <c r="N802" s="46" t="s">
        <v>48</v>
      </c>
      <c r="O802" s="46" t="s">
        <v>49</v>
      </c>
      <c r="P802" s="48" t="s">
        <v>50</v>
      </c>
      <c r="Q802" s="48" t="s">
        <v>51</v>
      </c>
    </row>
    <row r="803" spans="1:17" ht="30" x14ac:dyDescent="0.25">
      <c r="A803" s="62">
        <v>1</v>
      </c>
      <c r="B803" s="49" t="s">
        <v>223</v>
      </c>
      <c r="C803" s="50" t="s">
        <v>223</v>
      </c>
      <c r="D803" s="49" t="s">
        <v>272</v>
      </c>
      <c r="E803" s="110">
        <v>2992011</v>
      </c>
      <c r="F803" s="52" t="s">
        <v>21</v>
      </c>
      <c r="G803" s="53"/>
      <c r="H803" s="55">
        <v>40563</v>
      </c>
      <c r="I803" s="55">
        <v>40908</v>
      </c>
      <c r="J803" s="55" t="s">
        <v>22</v>
      </c>
      <c r="K803" s="122">
        <v>11.4</v>
      </c>
      <c r="L803" s="109">
        <v>0</v>
      </c>
      <c r="M803" s="109">
        <v>325</v>
      </c>
      <c r="N803" s="109">
        <v>0</v>
      </c>
      <c r="O803" s="57">
        <v>218106433</v>
      </c>
      <c r="P803" s="57">
        <v>67</v>
      </c>
      <c r="Q803" s="58"/>
    </row>
    <row r="804" spans="1:17" ht="30" x14ac:dyDescent="0.25">
      <c r="A804" s="62">
        <f>+A803+1</f>
        <v>2</v>
      </c>
      <c r="B804" s="49" t="s">
        <v>223</v>
      </c>
      <c r="C804" s="50" t="s">
        <v>223</v>
      </c>
      <c r="D804" s="49" t="s">
        <v>272</v>
      </c>
      <c r="E804" s="110">
        <v>14222012</v>
      </c>
      <c r="F804" s="52" t="s">
        <v>21</v>
      </c>
      <c r="G804" s="52"/>
      <c r="H804" s="55">
        <v>41205</v>
      </c>
      <c r="I804" s="55">
        <v>41274</v>
      </c>
      <c r="J804" s="55" t="s">
        <v>22</v>
      </c>
      <c r="K804" s="111">
        <v>2.2799999999999998</v>
      </c>
      <c r="L804" s="109">
        <v>0</v>
      </c>
      <c r="M804" s="109">
        <v>539</v>
      </c>
      <c r="N804" s="109">
        <v>0</v>
      </c>
      <c r="O804" s="57">
        <v>243010276</v>
      </c>
      <c r="P804" s="57">
        <v>68</v>
      </c>
      <c r="Q804" s="58"/>
    </row>
    <row r="805" spans="1:17" ht="30" x14ac:dyDescent="0.25">
      <c r="A805" s="62">
        <f t="shared" ref="A805:A810" si="23">+A804+1</f>
        <v>3</v>
      </c>
      <c r="B805" s="49" t="s">
        <v>223</v>
      </c>
      <c r="C805" s="50" t="s">
        <v>223</v>
      </c>
      <c r="D805" s="49" t="s">
        <v>272</v>
      </c>
      <c r="E805" s="110">
        <v>6812014</v>
      </c>
      <c r="F805" s="52" t="s">
        <v>21</v>
      </c>
      <c r="G805" s="52"/>
      <c r="H805" s="55">
        <v>41848</v>
      </c>
      <c r="I805" s="55">
        <v>41943</v>
      </c>
      <c r="J805" s="55" t="s">
        <v>22</v>
      </c>
      <c r="K805" s="111">
        <v>3.08</v>
      </c>
      <c r="L805" s="109">
        <v>0</v>
      </c>
      <c r="M805" s="109">
        <v>271</v>
      </c>
      <c r="N805" s="109">
        <v>0</v>
      </c>
      <c r="O805" s="57">
        <v>385199919</v>
      </c>
      <c r="P805" s="57">
        <v>70</v>
      </c>
      <c r="Q805" s="58"/>
    </row>
    <row r="806" spans="1:17" ht="30" x14ac:dyDescent="0.25">
      <c r="A806" s="62">
        <f t="shared" si="23"/>
        <v>4</v>
      </c>
      <c r="B806" s="49" t="s">
        <v>223</v>
      </c>
      <c r="C806" s="50" t="s">
        <v>223</v>
      </c>
      <c r="D806" s="49" t="s">
        <v>272</v>
      </c>
      <c r="E806" s="110">
        <v>1602013</v>
      </c>
      <c r="F806" s="52" t="s">
        <v>21</v>
      </c>
      <c r="G806" s="52"/>
      <c r="H806" s="55">
        <v>41299</v>
      </c>
      <c r="I806" s="55">
        <v>41639</v>
      </c>
      <c r="J806" s="55" t="s">
        <v>22</v>
      </c>
      <c r="K806" s="111">
        <v>11.24</v>
      </c>
      <c r="L806" s="55"/>
      <c r="M806" s="51">
        <v>211</v>
      </c>
      <c r="N806" s="56"/>
      <c r="O806" s="57">
        <v>200877263</v>
      </c>
      <c r="P806" s="57">
        <v>37</v>
      </c>
      <c r="Q806" s="58" t="s">
        <v>230</v>
      </c>
    </row>
    <row r="807" spans="1:17" x14ac:dyDescent="0.25">
      <c r="A807" s="62">
        <f t="shared" si="23"/>
        <v>5</v>
      </c>
      <c r="B807" s="49"/>
      <c r="C807" s="50"/>
      <c r="D807" s="49"/>
      <c r="E807" s="64"/>
      <c r="F807" s="52"/>
      <c r="G807" s="52"/>
      <c r="H807" s="52"/>
      <c r="I807" s="55"/>
      <c r="J807" s="55"/>
      <c r="K807" s="55"/>
      <c r="L807" s="55"/>
      <c r="M807" s="56"/>
      <c r="N807" s="56"/>
      <c r="O807" s="57"/>
      <c r="P807" s="57"/>
      <c r="Q807" s="58"/>
    </row>
    <row r="808" spans="1:17" x14ac:dyDescent="0.25">
      <c r="A808" s="62">
        <f t="shared" si="23"/>
        <v>6</v>
      </c>
      <c r="B808" s="49"/>
      <c r="C808" s="50"/>
      <c r="D808" s="49"/>
      <c r="E808" s="64"/>
      <c r="F808" s="52"/>
      <c r="G808" s="52"/>
      <c r="H808" s="52"/>
      <c r="I808" s="55"/>
      <c r="J808" s="55"/>
      <c r="K808" s="55"/>
      <c r="L808" s="55"/>
      <c r="M808" s="56"/>
      <c r="N808" s="56"/>
      <c r="O808" s="57"/>
      <c r="P808" s="57"/>
      <c r="Q808" s="58"/>
    </row>
    <row r="809" spans="1:17" x14ac:dyDescent="0.25">
      <c r="A809" s="62">
        <f t="shared" si="23"/>
        <v>7</v>
      </c>
      <c r="B809" s="49"/>
      <c r="C809" s="50"/>
      <c r="D809" s="49"/>
      <c r="E809" s="64"/>
      <c r="F809" s="52"/>
      <c r="G809" s="52"/>
      <c r="H809" s="52"/>
      <c r="I809" s="55"/>
      <c r="J809" s="55"/>
      <c r="K809" s="55"/>
      <c r="L809" s="55"/>
      <c r="M809" s="56"/>
      <c r="N809" s="56"/>
      <c r="O809" s="57"/>
      <c r="P809" s="57"/>
      <c r="Q809" s="58"/>
    </row>
    <row r="810" spans="1:17" x14ac:dyDescent="0.25">
      <c r="A810" s="62">
        <f t="shared" si="23"/>
        <v>8</v>
      </c>
      <c r="B810" s="49"/>
      <c r="C810" s="50"/>
      <c r="D810" s="49"/>
      <c r="E810" s="64"/>
      <c r="F810" s="52"/>
      <c r="G810" s="52"/>
      <c r="H810" s="52"/>
      <c r="I810" s="55"/>
      <c r="J810" s="55"/>
      <c r="K810" s="55"/>
      <c r="L810" s="55"/>
      <c r="M810" s="56"/>
      <c r="N810" s="56"/>
      <c r="O810" s="57"/>
      <c r="P810" s="57"/>
      <c r="Q810" s="58"/>
    </row>
    <row r="811" spans="1:17" x14ac:dyDescent="0.25">
      <c r="A811" s="62"/>
      <c r="B811" s="63" t="s">
        <v>31</v>
      </c>
      <c r="C811" s="50"/>
      <c r="D811" s="49"/>
      <c r="E811" s="64"/>
      <c r="F811" s="52"/>
      <c r="G811" s="52"/>
      <c r="H811" s="52"/>
      <c r="I811" s="55"/>
      <c r="J811" s="55"/>
      <c r="K811" s="67">
        <f t="shared" ref="K811" si="24">SUM(K803:K810)</f>
        <v>28</v>
      </c>
      <c r="L811" s="67">
        <f t="shared" ref="L811:N811" si="25">SUM(L803:L810)</f>
        <v>0</v>
      </c>
      <c r="M811" s="65">
        <f t="shared" si="25"/>
        <v>1346</v>
      </c>
      <c r="N811" s="67">
        <f t="shared" si="25"/>
        <v>0</v>
      </c>
      <c r="O811" s="57"/>
      <c r="P811" s="57"/>
      <c r="Q811" s="68"/>
    </row>
    <row r="812" spans="1:17" x14ac:dyDescent="0.25">
      <c r="A812" s="69"/>
      <c r="B812" s="69"/>
      <c r="C812" s="69"/>
      <c r="D812" s="69"/>
      <c r="E812" s="70"/>
      <c r="F812" s="69"/>
      <c r="G812" s="69"/>
      <c r="H812" s="69"/>
      <c r="I812" s="69"/>
      <c r="J812" s="69"/>
      <c r="K812" s="69"/>
      <c r="L812" s="69"/>
      <c r="M812" s="69"/>
      <c r="N812" s="69"/>
      <c r="O812" s="69"/>
      <c r="P812" s="69"/>
      <c r="Q812" s="69"/>
    </row>
    <row r="813" spans="1:17" x14ac:dyDescent="0.25">
      <c r="A813" s="69"/>
      <c r="B813" s="1069" t="s">
        <v>76</v>
      </c>
      <c r="C813" s="1069" t="s">
        <v>77</v>
      </c>
      <c r="D813" s="1071" t="s">
        <v>78</v>
      </c>
      <c r="E813" s="1071"/>
      <c r="F813" s="69"/>
      <c r="G813" s="69"/>
      <c r="H813" s="69"/>
      <c r="I813" s="69"/>
      <c r="J813" s="69"/>
      <c r="K813" s="69"/>
      <c r="L813" s="69"/>
      <c r="M813" s="69"/>
      <c r="N813" s="69"/>
      <c r="O813" s="69"/>
      <c r="P813" s="69"/>
      <c r="Q813" s="69"/>
    </row>
    <row r="814" spans="1:17" x14ac:dyDescent="0.25">
      <c r="A814" s="69"/>
      <c r="B814" s="1070"/>
      <c r="C814" s="1070"/>
      <c r="D814" s="673" t="s">
        <v>79</v>
      </c>
      <c r="E814" s="71" t="s">
        <v>80</v>
      </c>
      <c r="F814" s="69"/>
      <c r="G814" s="69"/>
      <c r="H814" s="69"/>
      <c r="I814" s="69"/>
      <c r="J814" s="69"/>
      <c r="K814" s="69"/>
      <c r="L814" s="69"/>
      <c r="M814" s="69"/>
      <c r="N814" s="69"/>
      <c r="O814" s="69"/>
      <c r="P814" s="69"/>
      <c r="Q814" s="69"/>
    </row>
    <row r="815" spans="1:17" ht="18.75" x14ac:dyDescent="0.25">
      <c r="A815" s="69"/>
      <c r="B815" s="72" t="s">
        <v>81</v>
      </c>
      <c r="C815" s="73">
        <f>+K811</f>
        <v>28</v>
      </c>
      <c r="D815" s="74" t="s">
        <v>21</v>
      </c>
      <c r="E815" s="74"/>
      <c r="F815" s="76"/>
      <c r="G815" s="76"/>
      <c r="H815" s="76"/>
      <c r="I815" s="76"/>
      <c r="J815" s="76"/>
      <c r="K815" s="76"/>
      <c r="L815" s="76"/>
      <c r="M815" s="76"/>
      <c r="N815" s="69"/>
      <c r="O815" s="69"/>
      <c r="P815" s="69"/>
      <c r="Q815" s="69"/>
    </row>
    <row r="816" spans="1:17" x14ac:dyDescent="0.25">
      <c r="A816" s="69"/>
      <c r="B816" s="72" t="s">
        <v>82</v>
      </c>
      <c r="C816" s="73">
        <f>+M811</f>
        <v>1346</v>
      </c>
      <c r="D816" s="74" t="s">
        <v>21</v>
      </c>
      <c r="E816" s="74"/>
      <c r="F816" s="69"/>
      <c r="G816" s="69"/>
      <c r="H816" s="69"/>
      <c r="I816" s="69"/>
      <c r="J816" s="69"/>
      <c r="K816" s="69"/>
      <c r="L816" s="69"/>
      <c r="M816" s="69"/>
      <c r="N816" s="69"/>
      <c r="O816" s="69"/>
      <c r="P816" s="69"/>
      <c r="Q816" s="69"/>
    </row>
    <row r="817" spans="1:17" x14ac:dyDescent="0.25">
      <c r="A817" s="69"/>
      <c r="B817" s="77"/>
      <c r="C817" s="1087"/>
      <c r="D817" s="1087"/>
      <c r="E817" s="1087"/>
      <c r="F817" s="1087"/>
      <c r="G817" s="1087"/>
      <c r="H817" s="1087"/>
      <c r="I817" s="1087"/>
      <c r="J817" s="1087"/>
      <c r="K817" s="1087"/>
      <c r="L817" s="1087"/>
      <c r="M817" s="1087"/>
      <c r="N817" s="1087"/>
      <c r="O817" s="69"/>
      <c r="P817" s="69"/>
      <c r="Q817" s="69"/>
    </row>
    <row r="818" spans="1:17" ht="15.75" thickBot="1" x14ac:dyDescent="0.3"/>
    <row r="819" spans="1:17" ht="27" thickBot="1" x14ac:dyDescent="0.3">
      <c r="B819" s="1088" t="s">
        <v>83</v>
      </c>
      <c r="C819" s="1088"/>
      <c r="D819" s="1088"/>
      <c r="E819" s="1088"/>
      <c r="F819" s="1088"/>
      <c r="G819" s="1088"/>
      <c r="H819" s="1088"/>
      <c r="I819" s="1088"/>
      <c r="J819" s="1088"/>
      <c r="K819" s="1088"/>
      <c r="L819" s="1088"/>
      <c r="M819" s="1088"/>
      <c r="N819" s="1088"/>
    </row>
    <row r="822" spans="1:17" ht="105" x14ac:dyDescent="0.25">
      <c r="B822" s="78" t="s">
        <v>84</v>
      </c>
      <c r="C822" s="79" t="s">
        <v>85</v>
      </c>
      <c r="D822" s="79" t="s">
        <v>86</v>
      </c>
      <c r="E822" s="79" t="s">
        <v>87</v>
      </c>
      <c r="F822" s="79" t="s">
        <v>88</v>
      </c>
      <c r="G822" s="79" t="s">
        <v>89</v>
      </c>
      <c r="H822" s="79" t="s">
        <v>90</v>
      </c>
      <c r="I822" s="79" t="s">
        <v>91</v>
      </c>
      <c r="J822" s="79" t="s">
        <v>92</v>
      </c>
      <c r="K822" s="79" t="s">
        <v>93</v>
      </c>
      <c r="L822" s="79" t="s">
        <v>94</v>
      </c>
      <c r="M822" s="80" t="s">
        <v>95</v>
      </c>
      <c r="N822" s="80" t="s">
        <v>96</v>
      </c>
      <c r="O822" s="1084" t="s">
        <v>97</v>
      </c>
      <c r="P822" s="1086"/>
      <c r="Q822" s="79" t="s">
        <v>98</v>
      </c>
    </row>
    <row r="823" spans="1:17" x14ac:dyDescent="0.25">
      <c r="B823" s="81" t="s">
        <v>242</v>
      </c>
      <c r="C823" s="81" t="s">
        <v>371</v>
      </c>
      <c r="D823" s="104" t="s">
        <v>372</v>
      </c>
      <c r="E823" s="82">
        <v>100</v>
      </c>
      <c r="F823" s="83" t="s">
        <v>239</v>
      </c>
      <c r="G823" s="83" t="s">
        <v>21</v>
      </c>
      <c r="H823" s="84" t="s">
        <v>239</v>
      </c>
      <c r="I823" s="84" t="s">
        <v>239</v>
      </c>
      <c r="J823" s="84" t="s">
        <v>21</v>
      </c>
      <c r="K823" s="41" t="s">
        <v>21</v>
      </c>
      <c r="L823" s="41" t="s">
        <v>21</v>
      </c>
      <c r="M823" s="41" t="s">
        <v>21</v>
      </c>
      <c r="N823" s="41" t="s">
        <v>21</v>
      </c>
      <c r="O823" s="994"/>
      <c r="P823" s="996"/>
      <c r="Q823" s="41" t="s">
        <v>21</v>
      </c>
    </row>
    <row r="824" spans="1:17" ht="67.5" customHeight="1" x14ac:dyDescent="0.25">
      <c r="B824" s="81" t="s">
        <v>242</v>
      </c>
      <c r="C824" s="81" t="s">
        <v>371</v>
      </c>
      <c r="D824" s="104" t="s">
        <v>370</v>
      </c>
      <c r="E824" s="82">
        <v>65</v>
      </c>
      <c r="F824" s="83" t="s">
        <v>239</v>
      </c>
      <c r="G824" s="83" t="s">
        <v>21</v>
      </c>
      <c r="H824" s="84" t="s">
        <v>239</v>
      </c>
      <c r="I824" s="84" t="s">
        <v>239</v>
      </c>
      <c r="J824" s="84" t="s">
        <v>21</v>
      </c>
      <c r="K824" s="41" t="s">
        <v>21</v>
      </c>
      <c r="L824" s="41" t="s">
        <v>21</v>
      </c>
      <c r="M824" s="41" t="s">
        <v>21</v>
      </c>
      <c r="N824" s="41" t="s">
        <v>21</v>
      </c>
      <c r="O824" s="1115" t="s">
        <v>3335</v>
      </c>
      <c r="P824" s="1116"/>
      <c r="Q824" s="41" t="s">
        <v>21</v>
      </c>
    </row>
    <row r="825" spans="1:17" x14ac:dyDescent="0.25">
      <c r="B825" s="81"/>
      <c r="C825" s="81"/>
      <c r="D825" s="82"/>
      <c r="E825" s="82"/>
      <c r="F825" s="83"/>
      <c r="G825" s="83"/>
      <c r="H825" s="83"/>
      <c r="I825" s="84"/>
      <c r="J825" s="84"/>
      <c r="K825" s="41"/>
      <c r="L825" s="41"/>
      <c r="M825" s="41"/>
      <c r="N825" s="41"/>
      <c r="O825" s="994"/>
      <c r="P825" s="996"/>
      <c r="Q825" s="41"/>
    </row>
    <row r="826" spans="1:17" x14ac:dyDescent="0.25">
      <c r="B826" s="81"/>
      <c r="C826" s="81"/>
      <c r="D826" s="82"/>
      <c r="E826" s="82"/>
      <c r="F826" s="83"/>
      <c r="G826" s="83"/>
      <c r="H826" s="83"/>
      <c r="I826" s="84"/>
      <c r="J826" s="84"/>
      <c r="K826" s="41"/>
      <c r="L826" s="41"/>
      <c r="M826" s="41"/>
      <c r="N826" s="41"/>
      <c r="O826" s="994"/>
      <c r="P826" s="996"/>
      <c r="Q826" s="41"/>
    </row>
    <row r="827" spans="1:17" x14ac:dyDescent="0.25">
      <c r="B827" s="81"/>
      <c r="C827" s="81"/>
      <c r="D827" s="82"/>
      <c r="E827" s="82"/>
      <c r="F827" s="83"/>
      <c r="G827" s="83"/>
      <c r="H827" s="83"/>
      <c r="I827" s="84"/>
      <c r="J827" s="84"/>
      <c r="K827" s="41"/>
      <c r="L827" s="41"/>
      <c r="M827" s="41"/>
      <c r="N827" s="41"/>
      <c r="O827" s="994"/>
      <c r="P827" s="996"/>
      <c r="Q827" s="41"/>
    </row>
    <row r="828" spans="1:17" x14ac:dyDescent="0.25">
      <c r="B828" s="81"/>
      <c r="C828" s="81"/>
      <c r="D828" s="82"/>
      <c r="E828" s="82"/>
      <c r="F828" s="83"/>
      <c r="G828" s="83"/>
      <c r="H828" s="83"/>
      <c r="I828" s="84"/>
      <c r="J828" s="84"/>
      <c r="K828" s="41"/>
      <c r="L828" s="41"/>
      <c r="M828" s="41"/>
      <c r="N828" s="41"/>
      <c r="O828" s="994"/>
      <c r="P828" s="996"/>
      <c r="Q828" s="41"/>
    </row>
    <row r="829" spans="1:17" x14ac:dyDescent="0.25">
      <c r="B829" s="41"/>
      <c r="C829" s="41"/>
      <c r="D829" s="41"/>
      <c r="E829" s="41"/>
      <c r="F829" s="41"/>
      <c r="G829" s="41"/>
      <c r="H829" s="41"/>
      <c r="I829" s="41"/>
      <c r="J829" s="41"/>
      <c r="K829" s="41"/>
      <c r="L829" s="41"/>
      <c r="M829" s="41"/>
      <c r="N829" s="41"/>
      <c r="O829" s="994"/>
      <c r="P829" s="996"/>
      <c r="Q829" s="41"/>
    </row>
    <row r="830" spans="1:17" x14ac:dyDescent="0.25">
      <c r="B830" s="2" t="s">
        <v>107</v>
      </c>
    </row>
    <row r="831" spans="1:17" x14ac:dyDescent="0.25">
      <c r="B831" s="2" t="s">
        <v>108</v>
      </c>
    </row>
    <row r="832" spans="1:17" x14ac:dyDescent="0.25">
      <c r="B832" s="2" t="s">
        <v>109</v>
      </c>
    </row>
    <row r="834" spans="2:17" ht="15.75" thickBot="1" x14ac:dyDescent="0.3"/>
    <row r="835" spans="2:17" ht="27" thickBot="1" x14ac:dyDescent="0.3">
      <c r="B835" s="1091" t="s">
        <v>110</v>
      </c>
      <c r="C835" s="1092"/>
      <c r="D835" s="1092"/>
      <c r="E835" s="1092"/>
      <c r="F835" s="1092"/>
      <c r="G835" s="1092"/>
      <c r="H835" s="1092"/>
      <c r="I835" s="1092"/>
      <c r="J835" s="1092"/>
      <c r="K835" s="1092"/>
      <c r="L835" s="1092"/>
      <c r="M835" s="1092"/>
      <c r="N835" s="1093"/>
    </row>
    <row r="840" spans="2:17" ht="75" x14ac:dyDescent="0.25">
      <c r="B840" s="78" t="s">
        <v>111</v>
      </c>
      <c r="C840" s="78" t="s">
        <v>112</v>
      </c>
      <c r="D840" s="78" t="s">
        <v>113</v>
      </c>
      <c r="E840" s="78" t="s">
        <v>114</v>
      </c>
      <c r="F840" s="78" t="s">
        <v>115</v>
      </c>
      <c r="G840" s="78" t="s">
        <v>116</v>
      </c>
      <c r="H840" s="78" t="s">
        <v>117</v>
      </c>
      <c r="I840" s="78" t="s">
        <v>118</v>
      </c>
      <c r="J840" s="1084" t="s">
        <v>119</v>
      </c>
      <c r="K840" s="1085"/>
      <c r="L840" s="1086"/>
      <c r="M840" s="78" t="s">
        <v>120</v>
      </c>
      <c r="N840" s="78" t="s">
        <v>121</v>
      </c>
      <c r="O840" s="78" t="s">
        <v>122</v>
      </c>
      <c r="P840" s="1084" t="s">
        <v>97</v>
      </c>
      <c r="Q840" s="1086"/>
    </row>
    <row r="841" spans="2:17" ht="30.75" x14ac:dyDescent="0.25">
      <c r="B841" s="85" t="s">
        <v>123</v>
      </c>
      <c r="C841" s="85"/>
      <c r="D841" s="85" t="s">
        <v>369</v>
      </c>
      <c r="E841" s="85">
        <v>8359973</v>
      </c>
      <c r="F841" s="85" t="s">
        <v>368</v>
      </c>
      <c r="G841" s="85" t="s">
        <v>367</v>
      </c>
      <c r="H841" s="85">
        <v>2009</v>
      </c>
      <c r="I841" s="99"/>
      <c r="J841" s="117" t="s">
        <v>227</v>
      </c>
      <c r="K841" s="114" t="s">
        <v>363</v>
      </c>
      <c r="L841" s="113" t="s">
        <v>123</v>
      </c>
      <c r="M841" s="112" t="s">
        <v>21</v>
      </c>
      <c r="N841" s="112" t="s">
        <v>21</v>
      </c>
      <c r="O841" s="112" t="s">
        <v>21</v>
      </c>
      <c r="P841" s="1119"/>
      <c r="Q841" s="1119"/>
    </row>
    <row r="842" spans="2:17" ht="30.75" x14ac:dyDescent="0.25">
      <c r="B842" s="85" t="s">
        <v>229</v>
      </c>
      <c r="C842" s="85"/>
      <c r="D842" s="85" t="s">
        <v>366</v>
      </c>
      <c r="E842" s="85">
        <v>1140814313</v>
      </c>
      <c r="F842" s="85" t="s">
        <v>273</v>
      </c>
      <c r="G842" s="85" t="s">
        <v>365</v>
      </c>
      <c r="H842" s="85">
        <v>2012</v>
      </c>
      <c r="I842" s="99"/>
      <c r="J842" s="117" t="s">
        <v>364</v>
      </c>
      <c r="K842" s="114" t="s">
        <v>363</v>
      </c>
      <c r="L842" s="113" t="s">
        <v>273</v>
      </c>
      <c r="M842" s="112" t="s">
        <v>21</v>
      </c>
      <c r="N842" s="112" t="s">
        <v>21</v>
      </c>
      <c r="O842" s="112" t="s">
        <v>21</v>
      </c>
      <c r="P842" s="926"/>
      <c r="Q842" s="1310"/>
    </row>
    <row r="843" spans="2:17" x14ac:dyDescent="0.2">
      <c r="B843" s="116"/>
      <c r="C843" s="116"/>
      <c r="D843" s="115"/>
      <c r="E843" s="115"/>
      <c r="F843" s="115"/>
      <c r="G843" s="41"/>
      <c r="H843" s="115"/>
      <c r="I843" s="99"/>
      <c r="J843" s="117"/>
      <c r="K843" s="114"/>
      <c r="L843" s="113"/>
      <c r="M843" s="112"/>
      <c r="N843" s="112"/>
      <c r="O843" s="112"/>
      <c r="P843" s="688"/>
      <c r="Q843" s="688"/>
    </row>
    <row r="844" spans="2:17" x14ac:dyDescent="0.2">
      <c r="B844" s="116"/>
      <c r="C844" s="116"/>
      <c r="D844" s="115"/>
      <c r="E844" s="115"/>
      <c r="F844" s="115"/>
      <c r="G844" s="115"/>
      <c r="H844" s="115"/>
      <c r="I844" s="99"/>
      <c r="J844" s="114"/>
      <c r="K844" s="114"/>
      <c r="L844" s="113"/>
      <c r="M844" s="112"/>
      <c r="N844" s="112"/>
      <c r="O844" s="112"/>
      <c r="P844" s="688"/>
      <c r="Q844" s="688"/>
    </row>
    <row r="845" spans="2:17" ht="15.75" thickBot="1" x14ac:dyDescent="0.3"/>
    <row r="846" spans="2:17" ht="27" thickBot="1" x14ac:dyDescent="0.3">
      <c r="B846" s="1091" t="s">
        <v>145</v>
      </c>
      <c r="C846" s="1092"/>
      <c r="D846" s="1092"/>
      <c r="E846" s="1092"/>
      <c r="F846" s="1092"/>
      <c r="G846" s="1092"/>
      <c r="H846" s="1092"/>
      <c r="I846" s="1092"/>
      <c r="J846" s="1092"/>
      <c r="K846" s="1092"/>
      <c r="L846" s="1092"/>
      <c r="M846" s="1092"/>
      <c r="N846" s="1093"/>
    </row>
    <row r="849" spans="1:17" ht="30" x14ac:dyDescent="0.25">
      <c r="B849" s="79" t="s">
        <v>20</v>
      </c>
      <c r="C849" s="79" t="s">
        <v>146</v>
      </c>
      <c r="D849" s="1084" t="s">
        <v>97</v>
      </c>
      <c r="E849" s="1086"/>
    </row>
    <row r="850" spans="1:17" x14ac:dyDescent="0.25">
      <c r="B850" s="682" t="s">
        <v>147</v>
      </c>
      <c r="C850" s="668" t="s">
        <v>21</v>
      </c>
      <c r="D850" s="993"/>
      <c r="E850" s="993"/>
    </row>
    <row r="853" spans="1:17" ht="26.25" x14ac:dyDescent="0.25">
      <c r="B853" s="1072" t="s">
        <v>148</v>
      </c>
      <c r="C853" s="1073"/>
      <c r="D853" s="1073"/>
      <c r="E853" s="1073"/>
      <c r="F853" s="1073"/>
      <c r="G853" s="1073"/>
      <c r="H853" s="1073"/>
      <c r="I853" s="1073"/>
      <c r="J853" s="1073"/>
      <c r="K853" s="1073"/>
      <c r="L853" s="1073"/>
      <c r="M853" s="1073"/>
      <c r="N853" s="1073"/>
      <c r="O853" s="1073"/>
      <c r="P853" s="1073"/>
    </row>
    <row r="855" spans="1:17" ht="15.75" thickBot="1" x14ac:dyDescent="0.3"/>
    <row r="856" spans="1:17" ht="27" thickBot="1" x14ac:dyDescent="0.3">
      <c r="B856" s="1091" t="s">
        <v>149</v>
      </c>
      <c r="C856" s="1092"/>
      <c r="D856" s="1092"/>
      <c r="E856" s="1092"/>
      <c r="F856" s="1092"/>
      <c r="G856" s="1092"/>
      <c r="H856" s="1092"/>
      <c r="I856" s="1092"/>
      <c r="J856" s="1092"/>
      <c r="K856" s="1092"/>
      <c r="L856" s="1092"/>
      <c r="M856" s="1092"/>
      <c r="N856" s="1093"/>
    </row>
    <row r="858" spans="1:17" ht="15.75" thickBot="1" x14ac:dyDescent="0.3">
      <c r="M858" s="45"/>
      <c r="N858" s="45"/>
    </row>
    <row r="859" spans="1:17" ht="60" x14ac:dyDescent="0.25">
      <c r="A859" s="14"/>
      <c r="B859" s="46" t="s">
        <v>36</v>
      </c>
      <c r="C859" s="46" t="s">
        <v>37</v>
      </c>
      <c r="D859" s="46" t="s">
        <v>38</v>
      </c>
      <c r="E859" s="46" t="s">
        <v>39</v>
      </c>
      <c r="F859" s="46" t="s">
        <v>40</v>
      </c>
      <c r="G859" s="46" t="s">
        <v>41</v>
      </c>
      <c r="H859" s="46" t="s">
        <v>42</v>
      </c>
      <c r="I859" s="46" t="s">
        <v>43</v>
      </c>
      <c r="J859" s="46" t="s">
        <v>44</v>
      </c>
      <c r="K859" s="46" t="s">
        <v>45</v>
      </c>
      <c r="L859" s="46" t="s">
        <v>46</v>
      </c>
      <c r="M859" s="47" t="s">
        <v>47</v>
      </c>
      <c r="N859" s="46" t="s">
        <v>48</v>
      </c>
      <c r="O859" s="46" t="s">
        <v>49</v>
      </c>
      <c r="P859" s="48" t="s">
        <v>50</v>
      </c>
      <c r="Q859" s="48" t="s">
        <v>51</v>
      </c>
    </row>
    <row r="860" spans="1:17" ht="315" x14ac:dyDescent="0.25">
      <c r="A860" s="62">
        <v>1</v>
      </c>
      <c r="B860" s="49" t="s">
        <v>223</v>
      </c>
      <c r="C860" s="50" t="s">
        <v>223</v>
      </c>
      <c r="D860" s="49" t="s">
        <v>272</v>
      </c>
      <c r="E860" s="110">
        <v>3612013</v>
      </c>
      <c r="F860" s="52" t="s">
        <v>21</v>
      </c>
      <c r="G860" s="53"/>
      <c r="H860" s="55">
        <v>40563</v>
      </c>
      <c r="I860" s="55">
        <v>40908</v>
      </c>
      <c r="J860" s="55" t="s">
        <v>22</v>
      </c>
      <c r="K860" s="60"/>
      <c r="L860" s="109">
        <v>11</v>
      </c>
      <c r="M860" s="109">
        <v>1541</v>
      </c>
      <c r="N860" s="109">
        <v>0</v>
      </c>
      <c r="O860" s="57">
        <v>218106433</v>
      </c>
      <c r="P860" s="57">
        <v>132</v>
      </c>
      <c r="Q860" s="58" t="s">
        <v>362</v>
      </c>
    </row>
    <row r="861" spans="1:17" ht="180" x14ac:dyDescent="0.25">
      <c r="A861" s="62">
        <f>+A860+1</f>
        <v>2</v>
      </c>
      <c r="B861" s="49" t="s">
        <v>223</v>
      </c>
      <c r="C861" s="50" t="s">
        <v>223</v>
      </c>
      <c r="D861" s="49" t="s">
        <v>272</v>
      </c>
      <c r="E861" s="110">
        <v>2072012</v>
      </c>
      <c r="F861" s="52" t="s">
        <v>21</v>
      </c>
      <c r="G861" s="52"/>
      <c r="H861" s="55">
        <v>40925</v>
      </c>
      <c r="I861" s="55">
        <v>41273</v>
      </c>
      <c r="J861" s="55" t="s">
        <v>22</v>
      </c>
      <c r="K861" s="109">
        <v>8</v>
      </c>
      <c r="L861" s="109">
        <v>3</v>
      </c>
      <c r="M861" s="109">
        <v>865</v>
      </c>
      <c r="N861" s="109">
        <v>0</v>
      </c>
      <c r="O861" s="57">
        <v>577045462</v>
      </c>
      <c r="P861" s="57">
        <v>134</v>
      </c>
      <c r="Q861" s="58" t="s">
        <v>62</v>
      </c>
    </row>
    <row r="862" spans="1:17" x14ac:dyDescent="0.25">
      <c r="A862" s="62">
        <f t="shared" ref="A862:A867" si="26">+A861+1</f>
        <v>3</v>
      </c>
      <c r="B862" s="49"/>
      <c r="C862" s="50"/>
      <c r="D862" s="49"/>
      <c r="E862" s="109"/>
      <c r="F862" s="52"/>
      <c r="G862" s="52"/>
      <c r="H862" s="55"/>
      <c r="I862" s="55"/>
      <c r="J862" s="55"/>
      <c r="K862" s="109"/>
      <c r="L862" s="109"/>
      <c r="M862" s="109"/>
      <c r="N862" s="109"/>
      <c r="O862" s="57"/>
      <c r="P862" s="57"/>
      <c r="Q862" s="58"/>
    </row>
    <row r="863" spans="1:17" x14ac:dyDescent="0.25">
      <c r="A863" s="62">
        <f t="shared" si="26"/>
        <v>4</v>
      </c>
      <c r="B863" s="49"/>
      <c r="C863" s="50"/>
      <c r="D863" s="49"/>
      <c r="E863" s="64"/>
      <c r="F863" s="52"/>
      <c r="G863" s="52"/>
      <c r="H863" s="52"/>
      <c r="I863" s="55"/>
      <c r="J863" s="55"/>
      <c r="K863" s="55"/>
      <c r="L863" s="55"/>
      <c r="M863" s="56"/>
      <c r="N863" s="56"/>
      <c r="O863" s="57"/>
      <c r="P863" s="57"/>
      <c r="Q863" s="58"/>
    </row>
    <row r="864" spans="1:17" x14ac:dyDescent="0.25">
      <c r="A864" s="62">
        <f t="shared" si="26"/>
        <v>5</v>
      </c>
      <c r="B864" s="49"/>
      <c r="C864" s="50"/>
      <c r="D864" s="49"/>
      <c r="E864" s="64"/>
      <c r="F864" s="52"/>
      <c r="G864" s="52"/>
      <c r="H864" s="52"/>
      <c r="I864" s="55"/>
      <c r="J864" s="55"/>
      <c r="K864" s="55"/>
      <c r="L864" s="55"/>
      <c r="M864" s="56"/>
      <c r="N864" s="56"/>
      <c r="O864" s="57"/>
      <c r="P864" s="57"/>
      <c r="Q864" s="58"/>
    </row>
    <row r="865" spans="1:17" x14ac:dyDescent="0.25">
      <c r="A865" s="62">
        <f t="shared" si="26"/>
        <v>6</v>
      </c>
      <c r="B865" s="49"/>
      <c r="C865" s="50"/>
      <c r="D865" s="49"/>
      <c r="E865" s="64"/>
      <c r="F865" s="52"/>
      <c r="G865" s="52"/>
      <c r="H865" s="52"/>
      <c r="I865" s="55"/>
      <c r="J865" s="55"/>
      <c r="K865" s="55"/>
      <c r="L865" s="55"/>
      <c r="M865" s="56"/>
      <c r="N865" s="56"/>
      <c r="O865" s="57"/>
      <c r="P865" s="57"/>
      <c r="Q865" s="58"/>
    </row>
    <row r="866" spans="1:17" x14ac:dyDescent="0.25">
      <c r="A866" s="62">
        <f t="shared" si="26"/>
        <v>7</v>
      </c>
      <c r="B866" s="49"/>
      <c r="C866" s="50"/>
      <c r="D866" s="49"/>
      <c r="E866" s="64"/>
      <c r="F866" s="52"/>
      <c r="G866" s="52"/>
      <c r="H866" s="52"/>
      <c r="I866" s="55"/>
      <c r="J866" s="55"/>
      <c r="K866" s="55"/>
      <c r="L866" s="55"/>
      <c r="M866" s="56"/>
      <c r="N866" s="56"/>
      <c r="O866" s="57"/>
      <c r="P866" s="57"/>
      <c r="Q866" s="58"/>
    </row>
    <row r="867" spans="1:17" x14ac:dyDescent="0.25">
      <c r="A867" s="62">
        <f t="shared" si="26"/>
        <v>8</v>
      </c>
      <c r="B867" s="49"/>
      <c r="C867" s="50"/>
      <c r="D867" s="49"/>
      <c r="E867" s="64"/>
      <c r="F867" s="52"/>
      <c r="G867" s="52"/>
      <c r="H867" s="52"/>
      <c r="I867" s="55"/>
      <c r="J867" s="55"/>
      <c r="K867" s="55"/>
      <c r="L867" s="55"/>
      <c r="M867" s="56"/>
      <c r="N867" s="56"/>
      <c r="O867" s="57"/>
      <c r="P867" s="57"/>
      <c r="Q867" s="58"/>
    </row>
    <row r="868" spans="1:17" x14ac:dyDescent="0.25">
      <c r="A868" s="62"/>
      <c r="B868" s="63" t="s">
        <v>31</v>
      </c>
      <c r="C868" s="50"/>
      <c r="D868" s="49"/>
      <c r="E868" s="64"/>
      <c r="F868" s="52"/>
      <c r="G868" s="52"/>
      <c r="H868" s="52"/>
      <c r="I868" s="55"/>
      <c r="J868" s="55"/>
      <c r="K868" s="67">
        <f t="shared" ref="K868:N868" si="27">SUM(K860:K867)</f>
        <v>8</v>
      </c>
      <c r="L868" s="67">
        <f>SUM(L860:L867)</f>
        <v>14</v>
      </c>
      <c r="M868" s="66">
        <f t="shared" si="27"/>
        <v>2406</v>
      </c>
      <c r="N868" s="67">
        <f t="shared" si="27"/>
        <v>0</v>
      </c>
      <c r="O868" s="57"/>
      <c r="P868" s="57"/>
      <c r="Q868" s="68"/>
    </row>
    <row r="869" spans="1:17" x14ac:dyDescent="0.25">
      <c r="B869" s="69"/>
      <c r="C869" s="69"/>
      <c r="D869" s="69"/>
      <c r="E869" s="70"/>
      <c r="F869" s="69"/>
      <c r="G869" s="69"/>
      <c r="H869" s="69"/>
      <c r="I869" s="69"/>
      <c r="J869" s="69"/>
      <c r="K869" s="69"/>
      <c r="L869" s="69"/>
      <c r="M869" s="69"/>
      <c r="N869" s="69"/>
      <c r="O869" s="69"/>
      <c r="P869" s="69"/>
    </row>
    <row r="870" spans="1:17" ht="18.75" x14ac:dyDescent="0.25">
      <c r="B870" s="72" t="s">
        <v>172</v>
      </c>
      <c r="C870" s="89">
        <f>+K868</f>
        <v>8</v>
      </c>
      <c r="H870" s="76"/>
      <c r="I870" s="76"/>
      <c r="J870" s="76"/>
      <c r="K870" s="76"/>
      <c r="L870" s="76"/>
      <c r="M870" s="76"/>
      <c r="N870" s="69"/>
      <c r="O870" s="69"/>
      <c r="P870" s="69"/>
    </row>
    <row r="872" spans="1:17" ht="15.75" thickBot="1" x14ac:dyDescent="0.3"/>
    <row r="873" spans="1:17" ht="30.75" thickBot="1" x14ac:dyDescent="0.3">
      <c r="B873" s="90" t="s">
        <v>173</v>
      </c>
      <c r="C873" s="91" t="s">
        <v>174</v>
      </c>
      <c r="D873" s="90" t="s">
        <v>30</v>
      </c>
      <c r="E873" s="91" t="s">
        <v>175</v>
      </c>
    </row>
    <row r="874" spans="1:17" x14ac:dyDescent="0.25">
      <c r="B874" s="92" t="s">
        <v>176</v>
      </c>
      <c r="C874" s="93">
        <v>20</v>
      </c>
      <c r="D874" s="93">
        <v>20</v>
      </c>
      <c r="E874" s="1094">
        <f>+D874+D875+D876</f>
        <v>20</v>
      </c>
    </row>
    <row r="875" spans="1:17" x14ac:dyDescent="0.25">
      <c r="B875" s="92" t="s">
        <v>177</v>
      </c>
      <c r="C875" s="74">
        <v>30</v>
      </c>
      <c r="D875" s="668">
        <v>0</v>
      </c>
      <c r="E875" s="1095"/>
    </row>
    <row r="876" spans="1:17" ht="15.75" thickBot="1" x14ac:dyDescent="0.3">
      <c r="B876" s="92" t="s">
        <v>178</v>
      </c>
      <c r="C876" s="94">
        <v>40</v>
      </c>
      <c r="D876" s="94">
        <v>0</v>
      </c>
      <c r="E876" s="1096"/>
    </row>
    <row r="878" spans="1:17" ht="15.75" thickBot="1" x14ac:dyDescent="0.3"/>
    <row r="879" spans="1:17" ht="27" thickBot="1" x14ac:dyDescent="0.3">
      <c r="B879" s="1091" t="s">
        <v>179</v>
      </c>
      <c r="C879" s="1092"/>
      <c r="D879" s="1092"/>
      <c r="E879" s="1092"/>
      <c r="F879" s="1092"/>
      <c r="G879" s="1092"/>
      <c r="H879" s="1092"/>
      <c r="I879" s="1092"/>
      <c r="J879" s="1092"/>
      <c r="K879" s="1092"/>
      <c r="L879" s="1092"/>
      <c r="M879" s="1092"/>
      <c r="N879" s="1093"/>
    </row>
    <row r="881" spans="2:17" ht="75" x14ac:dyDescent="0.25">
      <c r="B881" s="78" t="s">
        <v>111</v>
      </c>
      <c r="C881" s="78" t="s">
        <v>112</v>
      </c>
      <c r="D881" s="78" t="s">
        <v>113</v>
      </c>
      <c r="E881" s="78" t="s">
        <v>114</v>
      </c>
      <c r="F881" s="78" t="s">
        <v>115</v>
      </c>
      <c r="G881" s="78" t="s">
        <v>116</v>
      </c>
      <c r="H881" s="78" t="s">
        <v>117</v>
      </c>
      <c r="I881" s="78" t="s">
        <v>118</v>
      </c>
      <c r="J881" s="1084" t="s">
        <v>119</v>
      </c>
      <c r="K881" s="1085"/>
      <c r="L881" s="1086"/>
      <c r="M881" s="78" t="s">
        <v>120</v>
      </c>
      <c r="N881" s="78" t="s">
        <v>121</v>
      </c>
      <c r="O881" s="78" t="s">
        <v>122</v>
      </c>
      <c r="P881" s="1084" t="s">
        <v>97</v>
      </c>
      <c r="Q881" s="1086"/>
    </row>
    <row r="882" spans="2:17" x14ac:dyDescent="0.25">
      <c r="B882" s="85" t="s">
        <v>180</v>
      </c>
      <c r="C882" s="85"/>
      <c r="D882" s="81" t="s">
        <v>218</v>
      </c>
      <c r="E882" s="81">
        <v>1020402747</v>
      </c>
      <c r="F882" s="81" t="s">
        <v>134</v>
      </c>
      <c r="G882" s="81" t="s">
        <v>217</v>
      </c>
      <c r="H882" s="81">
        <v>2010</v>
      </c>
      <c r="I882" s="81">
        <v>1020402747</v>
      </c>
      <c r="J882" s="86" t="s">
        <v>216</v>
      </c>
      <c r="K882" s="87"/>
      <c r="L882" s="84"/>
      <c r="M882" s="41" t="s">
        <v>21</v>
      </c>
      <c r="N882" s="41" t="s">
        <v>22</v>
      </c>
      <c r="O882" s="41"/>
      <c r="P882" s="993"/>
      <c r="Q882" s="993"/>
    </row>
    <row r="883" spans="2:17" ht="30" x14ac:dyDescent="0.25">
      <c r="B883" s="85" t="s">
        <v>214</v>
      </c>
      <c r="C883" s="85"/>
      <c r="D883" s="81" t="s">
        <v>213</v>
      </c>
      <c r="E883" s="81">
        <v>1036611772</v>
      </c>
      <c r="F883" s="81" t="s">
        <v>212</v>
      </c>
      <c r="G883" s="81" t="s">
        <v>183</v>
      </c>
      <c r="H883" s="81">
        <v>2012</v>
      </c>
      <c r="I883" s="82"/>
      <c r="J883" s="86" t="s">
        <v>211</v>
      </c>
      <c r="K883" s="87" t="s">
        <v>210</v>
      </c>
      <c r="L883" s="84" t="s">
        <v>209</v>
      </c>
      <c r="M883" s="41" t="s">
        <v>21</v>
      </c>
      <c r="N883" s="41" t="s">
        <v>21</v>
      </c>
      <c r="O883" s="41"/>
      <c r="P883" s="668"/>
      <c r="Q883" s="668"/>
    </row>
    <row r="884" spans="2:17" ht="15.75" x14ac:dyDescent="0.25">
      <c r="B884" s="85" t="s">
        <v>208</v>
      </c>
      <c r="C884" s="85"/>
      <c r="D884" s="41" t="s">
        <v>207</v>
      </c>
      <c r="E884" s="41">
        <v>43081422</v>
      </c>
      <c r="F884" s="41" t="s">
        <v>206</v>
      </c>
      <c r="G884" s="41" t="s">
        <v>205</v>
      </c>
      <c r="H884" s="2">
        <v>2000</v>
      </c>
      <c r="I884" s="99"/>
      <c r="J884" s="86" t="s">
        <v>204</v>
      </c>
      <c r="K884" s="87" t="s">
        <v>203</v>
      </c>
      <c r="L884" s="84" t="s">
        <v>202</v>
      </c>
      <c r="M884" s="41" t="s">
        <v>21</v>
      </c>
      <c r="N884" s="41" t="s">
        <v>21</v>
      </c>
      <c r="O884" s="41"/>
      <c r="P884" s="668"/>
      <c r="Q884" s="668"/>
    </row>
    <row r="885" spans="2:17" x14ac:dyDescent="0.25">
      <c r="B885" s="85"/>
      <c r="C885" s="85"/>
      <c r="D885" s="81"/>
      <c r="E885" s="81"/>
      <c r="F885" s="81"/>
      <c r="G885" s="81"/>
      <c r="H885" s="81"/>
      <c r="I885" s="82"/>
      <c r="J885" s="86"/>
      <c r="K885" s="87"/>
      <c r="L885" s="84"/>
      <c r="M885" s="41"/>
      <c r="N885" s="41"/>
      <c r="O885" s="41"/>
      <c r="P885" s="668"/>
      <c r="Q885" s="668"/>
    </row>
    <row r="886" spans="2:17" x14ac:dyDescent="0.25">
      <c r="C886" s="85"/>
      <c r="D886" s="81"/>
      <c r="E886" s="81"/>
      <c r="F886" s="81"/>
      <c r="G886" s="81"/>
      <c r="H886" s="81"/>
      <c r="I886" s="82"/>
      <c r="J886" s="86"/>
      <c r="K886" s="84"/>
      <c r="L886" s="84"/>
      <c r="M886" s="41"/>
      <c r="N886" s="41"/>
      <c r="O886" s="41"/>
      <c r="P886" s="993"/>
      <c r="Q886" s="993"/>
    </row>
    <row r="889" spans="2:17" ht="15.75" thickBot="1" x14ac:dyDescent="0.3"/>
    <row r="890" spans="2:17" ht="30" x14ac:dyDescent="0.25">
      <c r="B890" s="42" t="s">
        <v>20</v>
      </c>
      <c r="C890" s="42" t="s">
        <v>173</v>
      </c>
      <c r="D890" s="78" t="s">
        <v>174</v>
      </c>
      <c r="E890" s="42" t="s">
        <v>30</v>
      </c>
      <c r="F890" s="91" t="s">
        <v>194</v>
      </c>
      <c r="G890" s="96"/>
    </row>
    <row r="891" spans="2:17" ht="108" x14ac:dyDescent="0.2">
      <c r="B891" s="1097" t="s">
        <v>195</v>
      </c>
      <c r="C891" s="97" t="s">
        <v>196</v>
      </c>
      <c r="D891" s="668">
        <v>25</v>
      </c>
      <c r="E891" s="668"/>
      <c r="F891" s="1098">
        <f>+E891+E892+E893</f>
        <v>35</v>
      </c>
      <c r="G891" s="98"/>
    </row>
    <row r="892" spans="2:17" ht="96" x14ac:dyDescent="0.2">
      <c r="B892" s="1097"/>
      <c r="C892" s="97" t="s">
        <v>197</v>
      </c>
      <c r="D892" s="675">
        <v>25</v>
      </c>
      <c r="E892" s="668">
        <v>25</v>
      </c>
      <c r="F892" s="1099"/>
      <c r="G892" s="98"/>
    </row>
    <row r="893" spans="2:17" ht="60" x14ac:dyDescent="0.2">
      <c r="B893" s="1097"/>
      <c r="C893" s="97" t="s">
        <v>198</v>
      </c>
      <c r="D893" s="668">
        <v>10</v>
      </c>
      <c r="E893" s="668">
        <v>10</v>
      </c>
      <c r="F893" s="1100"/>
      <c r="G893" s="98"/>
    </row>
    <row r="894" spans="2:17" x14ac:dyDescent="0.25">
      <c r="C894"/>
    </row>
    <row r="897" spans="2:16" x14ac:dyDescent="0.25">
      <c r="B897" s="39" t="s">
        <v>199</v>
      </c>
    </row>
    <row r="900" spans="2:16" x14ac:dyDescent="0.25">
      <c r="B900" s="40" t="s">
        <v>20</v>
      </c>
      <c r="C900" s="40" t="s">
        <v>29</v>
      </c>
      <c r="D900" s="42" t="s">
        <v>30</v>
      </c>
      <c r="E900" s="42" t="s">
        <v>31</v>
      </c>
    </row>
    <row r="901" spans="2:16" ht="28.5" x14ac:dyDescent="0.25">
      <c r="B901" s="43" t="s">
        <v>200</v>
      </c>
      <c r="C901" s="44">
        <v>40</v>
      </c>
      <c r="D901" s="668">
        <f>+E874</f>
        <v>20</v>
      </c>
      <c r="E901" s="1081">
        <f>+D901+D902</f>
        <v>55</v>
      </c>
    </row>
    <row r="902" spans="2:16" ht="42.75" x14ac:dyDescent="0.25">
      <c r="B902" s="43" t="s">
        <v>201</v>
      </c>
      <c r="C902" s="44">
        <v>60</v>
      </c>
      <c r="D902" s="668">
        <f>+F891</f>
        <v>35</v>
      </c>
      <c r="E902" s="1082"/>
    </row>
    <row r="904" spans="2:16" x14ac:dyDescent="0.25">
      <c r="B904" s="1" t="s">
        <v>361</v>
      </c>
    </row>
    <row r="906" spans="2:16" ht="26.25" x14ac:dyDescent="0.25">
      <c r="B906" s="1072" t="s">
        <v>1</v>
      </c>
      <c r="C906" s="1073"/>
      <c r="D906" s="1073"/>
      <c r="E906" s="1073"/>
      <c r="F906" s="1073"/>
      <c r="G906" s="1073"/>
      <c r="H906" s="1073"/>
      <c r="I906" s="1073"/>
      <c r="J906" s="1073"/>
      <c r="K906" s="1073"/>
      <c r="L906" s="1073"/>
      <c r="M906" s="1073"/>
      <c r="N906" s="1073"/>
      <c r="O906" s="1073"/>
      <c r="P906" s="1073"/>
    </row>
    <row r="908" spans="2:16" ht="26.25" x14ac:dyDescent="0.25">
      <c r="B908" s="1072" t="s">
        <v>2</v>
      </c>
      <c r="C908" s="1073"/>
      <c r="D908" s="1073"/>
      <c r="E908" s="1073"/>
      <c r="F908" s="1073"/>
      <c r="G908" s="1073"/>
      <c r="H908" s="1073"/>
      <c r="I908" s="1073"/>
      <c r="J908" s="1073"/>
      <c r="K908" s="1073"/>
      <c r="L908" s="1073"/>
      <c r="M908" s="1073"/>
      <c r="N908" s="1073"/>
      <c r="O908" s="1073"/>
      <c r="P908" s="1073"/>
    </row>
    <row r="909" spans="2:16" ht="15.75" thickBot="1" x14ac:dyDescent="0.3"/>
    <row r="910" spans="2:16" ht="21.75" thickBot="1" x14ac:dyDescent="0.3">
      <c r="B910" s="3" t="s">
        <v>3</v>
      </c>
      <c r="C910" s="1074" t="s">
        <v>223</v>
      </c>
      <c r="D910" s="1074"/>
      <c r="E910" s="1074"/>
      <c r="F910" s="1074"/>
      <c r="G910" s="1074"/>
      <c r="H910" s="1074"/>
      <c r="I910" s="1074"/>
      <c r="J910" s="1074"/>
      <c r="K910" s="1074"/>
      <c r="L910" s="1074"/>
      <c r="M910" s="1074"/>
      <c r="N910" s="1075"/>
    </row>
    <row r="911" spans="2:16" ht="16.5" thickBot="1" x14ac:dyDescent="0.3">
      <c r="B911" s="4" t="s">
        <v>5</v>
      </c>
      <c r="C911" s="1074"/>
      <c r="D911" s="1074"/>
      <c r="E911" s="1074"/>
      <c r="F911" s="1074"/>
      <c r="G911" s="1074"/>
      <c r="H911" s="1074"/>
      <c r="I911" s="1074"/>
      <c r="J911" s="1074"/>
      <c r="K911" s="1074"/>
      <c r="L911" s="1074"/>
      <c r="M911" s="1074"/>
      <c r="N911" s="1075"/>
    </row>
    <row r="912" spans="2:16" ht="16.5" thickBot="1" x14ac:dyDescent="0.3">
      <c r="B912" s="4" t="s">
        <v>6</v>
      </c>
      <c r="C912" s="1074"/>
      <c r="D912" s="1074"/>
      <c r="E912" s="1074"/>
      <c r="F912" s="1074"/>
      <c r="G912" s="1074"/>
      <c r="H912" s="1074"/>
      <c r="I912" s="1074"/>
      <c r="J912" s="1074"/>
      <c r="K912" s="1074"/>
      <c r="L912" s="1074"/>
      <c r="M912" s="1074"/>
      <c r="N912" s="1075"/>
    </row>
    <row r="913" spans="1:14" ht="16.5" thickBot="1" x14ac:dyDescent="0.3">
      <c r="B913" s="4" t="s">
        <v>7</v>
      </c>
      <c r="C913" s="1074"/>
      <c r="D913" s="1074"/>
      <c r="E913" s="1074"/>
      <c r="F913" s="1074"/>
      <c r="G913" s="1074"/>
      <c r="H913" s="1074"/>
      <c r="I913" s="1074"/>
      <c r="J913" s="1074"/>
      <c r="K913" s="1074"/>
      <c r="L913" s="1074"/>
      <c r="M913" s="1074"/>
      <c r="N913" s="1075"/>
    </row>
    <row r="914" spans="1:14" ht="16.5" thickBot="1" x14ac:dyDescent="0.3">
      <c r="B914" s="4" t="s">
        <v>8</v>
      </c>
      <c r="C914" s="1076">
        <v>22</v>
      </c>
      <c r="D914" s="1076"/>
      <c r="E914" s="1077"/>
      <c r="F914" s="5"/>
      <c r="G914" s="5"/>
      <c r="H914" s="5"/>
      <c r="I914" s="5"/>
      <c r="J914" s="5"/>
      <c r="K914" s="5"/>
      <c r="L914" s="5"/>
      <c r="M914" s="5"/>
      <c r="N914" s="6"/>
    </row>
    <row r="915" spans="1:14" ht="16.5" thickBot="1" x14ac:dyDescent="0.3">
      <c r="B915" s="7" t="s">
        <v>10</v>
      </c>
      <c r="C915" s="8">
        <v>41972</v>
      </c>
      <c r="D915" s="9"/>
      <c r="E915" s="9"/>
      <c r="F915" s="9"/>
      <c r="G915" s="9"/>
      <c r="H915" s="9"/>
      <c r="I915" s="9"/>
      <c r="J915" s="9"/>
      <c r="K915" s="9"/>
      <c r="L915" s="9"/>
      <c r="M915" s="9"/>
      <c r="N915" s="10"/>
    </row>
    <row r="916" spans="1:14" ht="15.75" x14ac:dyDescent="0.25">
      <c r="B916" s="11"/>
      <c r="C916" s="12"/>
      <c r="D916" s="13"/>
      <c r="E916" s="13"/>
      <c r="F916" s="13"/>
      <c r="G916" s="13"/>
      <c r="H916" s="13"/>
      <c r="I916" s="14"/>
      <c r="J916" s="14"/>
      <c r="K916" s="14"/>
      <c r="L916" s="14"/>
      <c r="M916" s="14"/>
      <c r="N916" s="13"/>
    </row>
    <row r="917" spans="1:14" x14ac:dyDescent="0.25">
      <c r="I917" s="14"/>
      <c r="J917" s="14"/>
      <c r="K917" s="14"/>
      <c r="L917" s="14"/>
      <c r="M917" s="14"/>
      <c r="N917" s="15"/>
    </row>
    <row r="918" spans="1:14" x14ac:dyDescent="0.25">
      <c r="B918" s="1078" t="s">
        <v>12</v>
      </c>
      <c r="C918" s="1078"/>
      <c r="D918" s="672" t="s">
        <v>13</v>
      </c>
      <c r="E918" s="672" t="s">
        <v>14</v>
      </c>
      <c r="F918" s="672" t="s">
        <v>15</v>
      </c>
      <c r="G918" s="16"/>
      <c r="I918" s="17"/>
      <c r="J918" s="17"/>
      <c r="K918" s="17"/>
      <c r="L918" s="17"/>
      <c r="M918" s="17"/>
      <c r="N918" s="15"/>
    </row>
    <row r="919" spans="1:14" x14ac:dyDescent="0.25">
      <c r="B919" s="1078"/>
      <c r="C919" s="1078"/>
      <c r="D919" s="672">
        <v>22</v>
      </c>
      <c r="E919" s="18">
        <v>3463499474</v>
      </c>
      <c r="F919" s="19">
        <v>1273</v>
      </c>
      <c r="G919" s="20"/>
      <c r="I919" s="21"/>
      <c r="J919" s="21"/>
      <c r="K919" s="21"/>
      <c r="L919" s="21"/>
      <c r="M919" s="21"/>
      <c r="N919" s="15"/>
    </row>
    <row r="920" spans="1:14" x14ac:dyDescent="0.25">
      <c r="B920" s="1078"/>
      <c r="C920" s="1078"/>
      <c r="D920" s="672"/>
      <c r="E920" s="18"/>
      <c r="F920" s="18"/>
      <c r="G920" s="20"/>
      <c r="I920" s="21"/>
      <c r="J920" s="21"/>
      <c r="K920" s="21"/>
      <c r="L920" s="21"/>
      <c r="M920" s="21"/>
      <c r="N920" s="15"/>
    </row>
    <row r="921" spans="1:14" x14ac:dyDescent="0.25">
      <c r="B921" s="1078"/>
      <c r="C921" s="1078"/>
      <c r="D921" s="672"/>
      <c r="E921" s="18"/>
      <c r="F921" s="18"/>
      <c r="G921" s="20"/>
      <c r="I921" s="21"/>
      <c r="J921" s="21"/>
      <c r="K921" s="21"/>
      <c r="L921" s="21"/>
      <c r="M921" s="21"/>
      <c r="N921" s="15"/>
    </row>
    <row r="922" spans="1:14" x14ac:dyDescent="0.25">
      <c r="B922" s="1078"/>
      <c r="C922" s="1078"/>
      <c r="D922" s="672"/>
      <c r="E922" s="22"/>
      <c r="F922" s="18"/>
      <c r="G922" s="20"/>
      <c r="H922" s="23"/>
      <c r="I922" s="21"/>
      <c r="J922" s="21"/>
      <c r="K922" s="21"/>
      <c r="L922" s="21"/>
      <c r="M922" s="21"/>
      <c r="N922" s="24"/>
    </row>
    <row r="923" spans="1:14" x14ac:dyDescent="0.25">
      <c r="B923" s="1078"/>
      <c r="C923" s="1078"/>
      <c r="D923" s="672"/>
      <c r="E923" s="22"/>
      <c r="F923" s="18"/>
      <c r="G923" s="20"/>
      <c r="H923" s="23"/>
      <c r="I923" s="25"/>
      <c r="J923" s="25"/>
      <c r="K923" s="25"/>
      <c r="L923" s="25"/>
      <c r="M923" s="25"/>
      <c r="N923" s="24"/>
    </row>
    <row r="924" spans="1:14" x14ac:dyDescent="0.25">
      <c r="B924" s="1078"/>
      <c r="C924" s="1078"/>
      <c r="D924" s="672"/>
      <c r="E924" s="22"/>
      <c r="F924" s="18"/>
      <c r="G924" s="20"/>
      <c r="H924" s="23"/>
      <c r="I924" s="14"/>
      <c r="J924" s="14"/>
      <c r="K924" s="14"/>
      <c r="L924" s="14"/>
      <c r="M924" s="14"/>
      <c r="N924" s="24"/>
    </row>
    <row r="925" spans="1:14" x14ac:dyDescent="0.25">
      <c r="B925" s="1078"/>
      <c r="C925" s="1078"/>
      <c r="D925" s="672"/>
      <c r="E925" s="22"/>
      <c r="F925" s="18"/>
      <c r="G925" s="20"/>
      <c r="H925" s="23"/>
      <c r="I925" s="14"/>
      <c r="J925" s="14"/>
      <c r="K925" s="14"/>
      <c r="L925" s="14"/>
      <c r="M925" s="14"/>
      <c r="N925" s="24"/>
    </row>
    <row r="926" spans="1:14" ht="15.75" thickBot="1" x14ac:dyDescent="0.3">
      <c r="B926" s="1079" t="s">
        <v>16</v>
      </c>
      <c r="C926" s="1080"/>
      <c r="D926" s="672"/>
      <c r="E926" s="26">
        <f>SUM(E919:E925)</f>
        <v>3463499474</v>
      </c>
      <c r="F926" s="19">
        <f>SUM(F919:F925)</f>
        <v>1273</v>
      </c>
      <c r="G926" s="20"/>
      <c r="H926" s="23"/>
      <c r="I926" s="14"/>
      <c r="J926" s="14"/>
      <c r="K926" s="14"/>
      <c r="L926" s="14"/>
      <c r="M926" s="14"/>
      <c r="N926" s="24"/>
    </row>
    <row r="927" spans="1:14" ht="45.75" thickBot="1" x14ac:dyDescent="0.3">
      <c r="A927" s="27"/>
      <c r="B927" s="28" t="s">
        <v>17</v>
      </c>
      <c r="C927" s="28" t="s">
        <v>18</v>
      </c>
      <c r="E927" s="17"/>
      <c r="F927" s="17"/>
      <c r="G927" s="17"/>
      <c r="H927" s="17"/>
      <c r="I927" s="29"/>
      <c r="J927" s="29"/>
      <c r="K927" s="29"/>
      <c r="L927" s="29"/>
      <c r="M927" s="29"/>
    </row>
    <row r="928" spans="1:14" ht="15.75" thickBot="1" x14ac:dyDescent="0.3">
      <c r="A928" s="30">
        <v>1</v>
      </c>
      <c r="C928" s="107">
        <f>+(F926*80)/100</f>
        <v>1018.4</v>
      </c>
      <c r="D928" s="21"/>
      <c r="E928" s="106">
        <f>E926</f>
        <v>3463499474</v>
      </c>
      <c r="F928" s="34"/>
      <c r="G928" s="34"/>
      <c r="H928" s="34"/>
      <c r="I928" s="35"/>
      <c r="J928" s="35"/>
      <c r="K928" s="35"/>
      <c r="L928" s="35"/>
      <c r="M928" s="35"/>
    </row>
    <row r="929" spans="1:14" x14ac:dyDescent="0.25">
      <c r="A929" s="36"/>
      <c r="C929" s="37"/>
      <c r="D929" s="21"/>
      <c r="E929" s="38"/>
      <c r="F929" s="34"/>
      <c r="G929" s="34"/>
      <c r="H929" s="34"/>
      <c r="I929" s="35"/>
      <c r="J929" s="35"/>
      <c r="K929" s="35"/>
      <c r="L929" s="35"/>
      <c r="M929" s="35"/>
    </row>
    <row r="930" spans="1:14" x14ac:dyDescent="0.25">
      <c r="A930" s="36"/>
      <c r="C930" s="37"/>
      <c r="D930" s="21"/>
      <c r="E930" s="38"/>
      <c r="F930" s="34"/>
      <c r="G930" s="34"/>
      <c r="H930" s="34"/>
      <c r="I930" s="35"/>
      <c r="J930" s="35"/>
      <c r="K930" s="35"/>
      <c r="L930" s="35"/>
      <c r="M930" s="35"/>
    </row>
    <row r="931" spans="1:14" x14ac:dyDescent="0.25">
      <c r="A931" s="36"/>
      <c r="B931" s="39" t="s">
        <v>19</v>
      </c>
      <c r="C931"/>
      <c r="D931"/>
      <c r="E931"/>
      <c r="F931"/>
      <c r="G931"/>
      <c r="H931"/>
      <c r="I931" s="14"/>
      <c r="J931" s="14"/>
      <c r="K931" s="14"/>
      <c r="L931" s="14"/>
      <c r="M931" s="14"/>
      <c r="N931" s="15"/>
    </row>
    <row r="932" spans="1:14" x14ac:dyDescent="0.25">
      <c r="A932" s="36"/>
      <c r="B932"/>
      <c r="C932"/>
      <c r="D932"/>
      <c r="E932"/>
      <c r="F932"/>
      <c r="G932"/>
      <c r="H932"/>
      <c r="I932" s="14"/>
      <c r="J932" s="14"/>
      <c r="K932" s="14"/>
      <c r="L932" s="14"/>
      <c r="M932" s="14"/>
      <c r="N932" s="15"/>
    </row>
    <row r="933" spans="1:14" x14ac:dyDescent="0.25">
      <c r="A933" s="36"/>
      <c r="B933" s="40" t="s">
        <v>20</v>
      </c>
      <c r="C933" s="40" t="s">
        <v>21</v>
      </c>
      <c r="D933" s="40" t="s">
        <v>22</v>
      </c>
      <c r="E933"/>
      <c r="F933"/>
      <c r="G933"/>
      <c r="H933"/>
      <c r="I933" s="14"/>
      <c r="J933" s="14"/>
      <c r="K933" s="14"/>
      <c r="L933" s="14"/>
      <c r="M933" s="14"/>
      <c r="N933" s="15"/>
    </row>
    <row r="934" spans="1:14" x14ac:dyDescent="0.25">
      <c r="A934" s="36"/>
      <c r="B934" s="41" t="s">
        <v>23</v>
      </c>
      <c r="C934" s="41" t="s">
        <v>21</v>
      </c>
      <c r="D934" s="41"/>
      <c r="E934"/>
      <c r="F934"/>
      <c r="G934"/>
      <c r="H934"/>
      <c r="I934" s="14"/>
      <c r="J934" s="14"/>
      <c r="K934" s="14"/>
      <c r="L934" s="14"/>
      <c r="M934" s="14"/>
      <c r="N934" s="15"/>
    </row>
    <row r="935" spans="1:14" x14ac:dyDescent="0.25">
      <c r="A935" s="36"/>
      <c r="B935" s="41" t="s">
        <v>25</v>
      </c>
      <c r="C935" s="41" t="s">
        <v>21</v>
      </c>
      <c r="D935" s="41"/>
      <c r="E935"/>
      <c r="F935"/>
      <c r="G935"/>
      <c r="H935"/>
      <c r="I935" s="14"/>
      <c r="J935" s="14"/>
      <c r="K935" s="14"/>
      <c r="L935" s="14"/>
      <c r="M935" s="14"/>
      <c r="N935" s="15"/>
    </row>
    <row r="936" spans="1:14" x14ac:dyDescent="0.25">
      <c r="A936" s="36"/>
      <c r="B936" s="41" t="s">
        <v>26</v>
      </c>
      <c r="C936" s="41" t="s">
        <v>21</v>
      </c>
      <c r="D936" s="41"/>
      <c r="E936"/>
      <c r="F936"/>
      <c r="G936"/>
      <c r="H936"/>
      <c r="I936" s="14"/>
      <c r="J936" s="14"/>
      <c r="K936" s="14"/>
      <c r="L936" s="14"/>
      <c r="M936" s="14"/>
      <c r="N936" s="15"/>
    </row>
    <row r="937" spans="1:14" x14ac:dyDescent="0.25">
      <c r="A937" s="36"/>
      <c r="B937" s="41" t="s">
        <v>27</v>
      </c>
      <c r="C937" s="41"/>
      <c r="D937" s="41" t="s">
        <v>22</v>
      </c>
      <c r="E937"/>
      <c r="F937"/>
      <c r="G937"/>
      <c r="H937"/>
      <c r="I937" s="14"/>
      <c r="J937" s="14"/>
      <c r="K937" s="14"/>
      <c r="L937" s="14"/>
      <c r="M937" s="14"/>
      <c r="N937" s="15"/>
    </row>
    <row r="938" spans="1:14" x14ac:dyDescent="0.25">
      <c r="A938" s="36"/>
      <c r="B938"/>
      <c r="C938"/>
      <c r="D938"/>
      <c r="E938"/>
      <c r="F938"/>
      <c r="G938"/>
      <c r="H938"/>
      <c r="I938" s="14"/>
      <c r="J938" s="14"/>
      <c r="K938" s="14"/>
      <c r="L938" s="14"/>
      <c r="M938" s="14"/>
      <c r="N938" s="15"/>
    </row>
    <row r="939" spans="1:14" x14ac:dyDescent="0.25">
      <c r="A939" s="36"/>
      <c r="B939"/>
      <c r="C939"/>
      <c r="D939"/>
      <c r="E939"/>
      <c r="F939"/>
      <c r="G939"/>
      <c r="H939"/>
      <c r="I939" s="14"/>
      <c r="J939" s="14"/>
      <c r="K939" s="14"/>
      <c r="L939" s="14"/>
      <c r="M939" s="14"/>
      <c r="N939" s="15"/>
    </row>
    <row r="940" spans="1:14" x14ac:dyDescent="0.25">
      <c r="A940" s="36"/>
      <c r="B940" s="39" t="s">
        <v>28</v>
      </c>
      <c r="C940"/>
      <c r="D940"/>
      <c r="E940"/>
      <c r="F940"/>
      <c r="G940"/>
      <c r="H940"/>
      <c r="I940" s="14"/>
      <c r="J940" s="14"/>
      <c r="K940" s="14"/>
      <c r="L940" s="14"/>
      <c r="M940" s="14"/>
      <c r="N940" s="15"/>
    </row>
    <row r="941" spans="1:14" x14ac:dyDescent="0.25">
      <c r="A941" s="36"/>
      <c r="B941"/>
      <c r="C941"/>
      <c r="D941"/>
      <c r="E941"/>
      <c r="F941"/>
      <c r="G941"/>
      <c r="H941"/>
      <c r="I941" s="14"/>
      <c r="J941" s="14"/>
      <c r="K941" s="14"/>
      <c r="L941" s="14"/>
      <c r="M941" s="14"/>
      <c r="N941" s="15"/>
    </row>
    <row r="942" spans="1:14" x14ac:dyDescent="0.25">
      <c r="A942" s="36"/>
      <c r="B942"/>
      <c r="C942"/>
      <c r="D942"/>
      <c r="E942"/>
      <c r="F942"/>
      <c r="G942"/>
      <c r="H942"/>
      <c r="I942" s="14"/>
      <c r="J942" s="14"/>
      <c r="K942" s="14"/>
      <c r="L942" s="14"/>
      <c r="M942" s="14"/>
      <c r="N942" s="15"/>
    </row>
    <row r="943" spans="1:14" x14ac:dyDescent="0.25">
      <c r="A943" s="36"/>
      <c r="B943" s="40" t="s">
        <v>20</v>
      </c>
      <c r="C943" s="40" t="s">
        <v>29</v>
      </c>
      <c r="D943" s="42" t="s">
        <v>30</v>
      </c>
      <c r="E943" s="42" t="s">
        <v>31</v>
      </c>
      <c r="F943"/>
      <c r="G943"/>
      <c r="H943"/>
      <c r="I943" s="14"/>
      <c r="J943" s="14"/>
      <c r="K943" s="14"/>
      <c r="L943" s="14"/>
      <c r="M943" s="14"/>
      <c r="N943" s="15"/>
    </row>
    <row r="944" spans="1:14" ht="28.5" x14ac:dyDescent="0.25">
      <c r="A944" s="36"/>
      <c r="B944" s="43" t="s">
        <v>32</v>
      </c>
      <c r="C944" s="44">
        <v>40</v>
      </c>
      <c r="D944" s="668">
        <v>0</v>
      </c>
      <c r="E944" s="1081">
        <f>+D944+D945</f>
        <v>50</v>
      </c>
      <c r="F944"/>
      <c r="G944"/>
      <c r="H944"/>
      <c r="I944" s="14"/>
      <c r="J944" s="14"/>
      <c r="K944" s="14"/>
      <c r="L944" s="14"/>
      <c r="M944" s="14"/>
      <c r="N944" s="15"/>
    </row>
    <row r="945" spans="1:17" ht="42.75" x14ac:dyDescent="0.25">
      <c r="A945" s="36"/>
      <c r="B945" s="43" t="s">
        <v>33</v>
      </c>
      <c r="C945" s="44">
        <v>60</v>
      </c>
      <c r="D945" s="668">
        <v>50</v>
      </c>
      <c r="E945" s="1082"/>
      <c r="F945"/>
      <c r="G945"/>
      <c r="H945"/>
      <c r="I945" s="14"/>
      <c r="J945" s="14"/>
      <c r="K945" s="14"/>
      <c r="L945" s="14"/>
      <c r="M945" s="14"/>
      <c r="N945" s="15"/>
    </row>
    <row r="946" spans="1:17" x14ac:dyDescent="0.25">
      <c r="A946" s="36"/>
      <c r="C946" s="37"/>
      <c r="D946" s="21"/>
      <c r="E946" s="38"/>
      <c r="F946" s="34"/>
      <c r="G946" s="34"/>
      <c r="H946" s="34"/>
      <c r="I946" s="35"/>
      <c r="J946" s="35"/>
      <c r="K946" s="35"/>
      <c r="L946" s="35"/>
      <c r="M946" s="35"/>
    </row>
    <row r="947" spans="1:17" x14ac:dyDescent="0.25">
      <c r="A947" s="36"/>
      <c r="C947" s="37"/>
      <c r="D947" s="21"/>
      <c r="E947" s="38"/>
      <c r="F947" s="34"/>
      <c r="G947" s="34"/>
      <c r="H947" s="34"/>
      <c r="I947" s="35"/>
      <c r="J947" s="35"/>
      <c r="K947" s="35"/>
      <c r="L947" s="35"/>
      <c r="M947" s="35"/>
    </row>
    <row r="948" spans="1:17" x14ac:dyDescent="0.25">
      <c r="A948" s="36"/>
      <c r="C948" s="37"/>
      <c r="D948" s="21"/>
      <c r="E948" s="38"/>
      <c r="F948" s="34"/>
      <c r="G948" s="34"/>
      <c r="H948" s="34"/>
      <c r="I948" s="35"/>
      <c r="J948" s="35"/>
      <c r="K948" s="35"/>
      <c r="L948" s="35"/>
      <c r="M948" s="35"/>
    </row>
    <row r="949" spans="1:17" ht="15.75" thickBot="1" x14ac:dyDescent="0.3">
      <c r="M949" s="1083" t="s">
        <v>34</v>
      </c>
      <c r="N949" s="1083"/>
    </row>
    <row r="950" spans="1:17" x14ac:dyDescent="0.25">
      <c r="B950" s="39" t="s">
        <v>35</v>
      </c>
      <c r="M950" s="45"/>
      <c r="N950" s="45"/>
    </row>
    <row r="951" spans="1:17" ht="15.75" thickBot="1" x14ac:dyDescent="0.3">
      <c r="M951" s="45"/>
      <c r="N951" s="45"/>
    </row>
    <row r="952" spans="1:17" ht="60" x14ac:dyDescent="0.25">
      <c r="A952" s="14"/>
      <c r="B952" s="46" t="s">
        <v>36</v>
      </c>
      <c r="C952" s="46" t="s">
        <v>37</v>
      </c>
      <c r="D952" s="46" t="s">
        <v>38</v>
      </c>
      <c r="E952" s="46" t="s">
        <v>39</v>
      </c>
      <c r="F952" s="46" t="s">
        <v>40</v>
      </c>
      <c r="G952" s="46" t="s">
        <v>41</v>
      </c>
      <c r="H952" s="46" t="s">
        <v>42</v>
      </c>
      <c r="I952" s="46" t="s">
        <v>43</v>
      </c>
      <c r="J952" s="46" t="s">
        <v>44</v>
      </c>
      <c r="K952" s="46" t="s">
        <v>45</v>
      </c>
      <c r="L952" s="46" t="s">
        <v>46</v>
      </c>
      <c r="M952" s="47" t="s">
        <v>47</v>
      </c>
      <c r="N952" s="46" t="s">
        <v>48</v>
      </c>
      <c r="O952" s="46" t="s">
        <v>49</v>
      </c>
      <c r="P952" s="48" t="s">
        <v>50</v>
      </c>
      <c r="Q952" s="48" t="s">
        <v>51</v>
      </c>
    </row>
    <row r="953" spans="1:17" ht="30" x14ac:dyDescent="0.25">
      <c r="A953" s="62">
        <v>1</v>
      </c>
      <c r="B953" s="49" t="s">
        <v>223</v>
      </c>
      <c r="C953" s="50" t="s">
        <v>223</v>
      </c>
      <c r="D953" s="49" t="s">
        <v>272</v>
      </c>
      <c r="E953" s="110">
        <v>16842012</v>
      </c>
      <c r="F953" s="52" t="s">
        <v>21</v>
      </c>
      <c r="G953" s="53"/>
      <c r="H953" s="55">
        <v>41264</v>
      </c>
      <c r="I953" s="55">
        <v>42004</v>
      </c>
      <c r="J953" s="55" t="s">
        <v>22</v>
      </c>
      <c r="K953" s="111">
        <v>24.36</v>
      </c>
      <c r="L953" s="109">
        <v>0</v>
      </c>
      <c r="M953" s="109">
        <v>1007</v>
      </c>
      <c r="N953" s="109">
        <v>0</v>
      </c>
      <c r="O953" s="57">
        <v>4649120610</v>
      </c>
      <c r="P953" s="57">
        <v>67</v>
      </c>
      <c r="Q953" s="58" t="s">
        <v>230</v>
      </c>
    </row>
    <row r="954" spans="1:17" ht="180" x14ac:dyDescent="0.25">
      <c r="A954" s="62">
        <f>+A953+1</f>
        <v>2</v>
      </c>
      <c r="B954" s="49" t="s">
        <v>223</v>
      </c>
      <c r="C954" s="50" t="s">
        <v>223</v>
      </c>
      <c r="D954" s="49" t="s">
        <v>272</v>
      </c>
      <c r="E954" s="110">
        <v>9662012</v>
      </c>
      <c r="F954" s="52" t="s">
        <v>21</v>
      </c>
      <c r="G954" s="52"/>
      <c r="H954" s="55">
        <v>41089</v>
      </c>
      <c r="I954" s="55">
        <v>41274</v>
      </c>
      <c r="J954" s="55" t="s">
        <v>22</v>
      </c>
      <c r="K954" s="122">
        <v>5.4</v>
      </c>
      <c r="L954" s="109">
        <v>0</v>
      </c>
      <c r="M954" s="109">
        <v>339</v>
      </c>
      <c r="N954" s="109">
        <v>0</v>
      </c>
      <c r="O954" s="57">
        <v>473783040</v>
      </c>
      <c r="P954" s="57">
        <v>68</v>
      </c>
      <c r="Q954" s="58" t="s">
        <v>62</v>
      </c>
    </row>
    <row r="955" spans="1:17" x14ac:dyDescent="0.25">
      <c r="A955" s="62">
        <f t="shared" ref="A955:A960" si="28">+A954+1</f>
        <v>3</v>
      </c>
      <c r="B955" s="49"/>
      <c r="C955" s="50"/>
      <c r="D955" s="49"/>
      <c r="E955" s="109"/>
      <c r="F955" s="52"/>
      <c r="G955" s="52"/>
      <c r="H955" s="55"/>
      <c r="I955" s="55"/>
      <c r="J955" s="55"/>
      <c r="K955" s="109"/>
      <c r="L955" s="109"/>
      <c r="M955" s="109"/>
      <c r="N955" s="109"/>
      <c r="O955" s="57"/>
      <c r="P955" s="57"/>
      <c r="Q955" s="58"/>
    </row>
    <row r="956" spans="1:17" x14ac:dyDescent="0.25">
      <c r="A956" s="62">
        <f t="shared" si="28"/>
        <v>4</v>
      </c>
      <c r="B956" s="49"/>
      <c r="C956" s="50"/>
      <c r="D956" s="49"/>
      <c r="E956" s="64"/>
      <c r="F956" s="52"/>
      <c r="G956" s="52"/>
      <c r="H956" s="52"/>
      <c r="I956" s="55"/>
      <c r="J956" s="55"/>
      <c r="K956" s="55"/>
      <c r="L956" s="55"/>
      <c r="M956" s="56"/>
      <c r="N956" s="56"/>
      <c r="O956" s="57"/>
      <c r="P956" s="57"/>
      <c r="Q956" s="58"/>
    </row>
    <row r="957" spans="1:17" x14ac:dyDescent="0.25">
      <c r="A957" s="62">
        <f t="shared" si="28"/>
        <v>5</v>
      </c>
      <c r="B957" s="49"/>
      <c r="C957" s="50"/>
      <c r="D957" s="49"/>
      <c r="E957" s="64"/>
      <c r="F957" s="52"/>
      <c r="G957" s="52"/>
      <c r="H957" s="52"/>
      <c r="I957" s="55"/>
      <c r="J957" s="55"/>
      <c r="K957" s="55"/>
      <c r="L957" s="55"/>
      <c r="M957" s="56"/>
      <c r="N957" s="56"/>
      <c r="O957" s="57"/>
      <c r="P957" s="57"/>
      <c r="Q957" s="58"/>
    </row>
    <row r="958" spans="1:17" x14ac:dyDescent="0.25">
      <c r="A958" s="62">
        <f t="shared" si="28"/>
        <v>6</v>
      </c>
      <c r="B958" s="49"/>
      <c r="C958" s="50"/>
      <c r="D958" s="49"/>
      <c r="E958" s="64"/>
      <c r="F958" s="52"/>
      <c r="G958" s="52"/>
      <c r="H958" s="52"/>
      <c r="I958" s="55"/>
      <c r="J958" s="55"/>
      <c r="K958" s="55"/>
      <c r="L958" s="55"/>
      <c r="M958" s="56"/>
      <c r="N958" s="56"/>
      <c r="O958" s="57"/>
      <c r="P958" s="57"/>
      <c r="Q958" s="58"/>
    </row>
    <row r="959" spans="1:17" x14ac:dyDescent="0.25">
      <c r="A959" s="62">
        <f t="shared" si="28"/>
        <v>7</v>
      </c>
      <c r="B959" s="49"/>
      <c r="C959" s="50"/>
      <c r="D959" s="49"/>
      <c r="E959" s="64"/>
      <c r="F959" s="52"/>
      <c r="G959" s="52"/>
      <c r="H959" s="52"/>
      <c r="I959" s="55"/>
      <c r="J959" s="55"/>
      <c r="K959" s="55"/>
      <c r="L959" s="55"/>
      <c r="M959" s="56"/>
      <c r="N959" s="56"/>
      <c r="O959" s="57"/>
      <c r="P959" s="57"/>
      <c r="Q959" s="58"/>
    </row>
    <row r="960" spans="1:17" x14ac:dyDescent="0.25">
      <c r="A960" s="62">
        <f t="shared" si="28"/>
        <v>8</v>
      </c>
      <c r="B960" s="49"/>
      <c r="C960" s="50"/>
      <c r="D960" s="49"/>
      <c r="E960" s="64"/>
      <c r="F960" s="52"/>
      <c r="G960" s="52"/>
      <c r="H960" s="52"/>
      <c r="I960" s="55"/>
      <c r="J960" s="55"/>
      <c r="K960" s="55"/>
      <c r="L960" s="55"/>
      <c r="M960" s="56"/>
      <c r="N960" s="56"/>
      <c r="O960" s="57"/>
      <c r="P960" s="57"/>
      <c r="Q960" s="58"/>
    </row>
    <row r="961" spans="1:17" x14ac:dyDescent="0.25">
      <c r="A961" s="62"/>
      <c r="B961" s="63" t="s">
        <v>31</v>
      </c>
      <c r="C961" s="50"/>
      <c r="D961" s="49"/>
      <c r="E961" s="64"/>
      <c r="F961" s="52"/>
      <c r="G961" s="52"/>
      <c r="H961" s="52"/>
      <c r="I961" s="55"/>
      <c r="J961" s="55"/>
      <c r="K961" s="67">
        <f t="shared" ref="K961" si="29">SUM(K953:K960)</f>
        <v>29.759999999999998</v>
      </c>
      <c r="L961" s="67">
        <f t="shared" ref="L961:N961" si="30">SUM(L953:L960)</f>
        <v>0</v>
      </c>
      <c r="M961" s="65">
        <f t="shared" si="30"/>
        <v>1346</v>
      </c>
      <c r="N961" s="67">
        <f t="shared" si="30"/>
        <v>0</v>
      </c>
      <c r="O961" s="57"/>
      <c r="P961" s="57"/>
      <c r="Q961" s="68"/>
    </row>
    <row r="962" spans="1:17" x14ac:dyDescent="0.25">
      <c r="A962" s="69"/>
      <c r="B962" s="69"/>
      <c r="C962" s="69"/>
      <c r="D962" s="69"/>
      <c r="E962" s="70"/>
      <c r="F962" s="69"/>
      <c r="G962" s="69"/>
      <c r="H962" s="69"/>
      <c r="I962" s="69"/>
      <c r="J962" s="69"/>
      <c r="K962" s="69"/>
      <c r="L962" s="69"/>
      <c r="M962" s="69"/>
      <c r="N962" s="69"/>
      <c r="O962" s="69"/>
      <c r="P962" s="69"/>
      <c r="Q962" s="69"/>
    </row>
    <row r="963" spans="1:17" x14ac:dyDescent="0.25">
      <c r="A963" s="69"/>
      <c r="B963" s="1069" t="s">
        <v>76</v>
      </c>
      <c r="C963" s="1069" t="s">
        <v>77</v>
      </c>
      <c r="D963" s="1071" t="s">
        <v>78</v>
      </c>
      <c r="E963" s="1071"/>
      <c r="F963" s="69"/>
      <c r="G963" s="69"/>
      <c r="H963" s="69"/>
      <c r="I963" s="69"/>
      <c r="J963" s="69"/>
      <c r="K963" s="69"/>
      <c r="L963" s="69"/>
      <c r="M963" s="69"/>
      <c r="N963" s="69"/>
      <c r="O963" s="69"/>
      <c r="P963" s="69"/>
      <c r="Q963" s="69"/>
    </row>
    <row r="964" spans="1:17" x14ac:dyDescent="0.25">
      <c r="A964" s="69"/>
      <c r="B964" s="1070"/>
      <c r="C964" s="1070"/>
      <c r="D964" s="673" t="s">
        <v>79</v>
      </c>
      <c r="E964" s="71" t="s">
        <v>80</v>
      </c>
      <c r="F964" s="69"/>
      <c r="G964" s="69"/>
      <c r="H964" s="69"/>
      <c r="I964" s="69"/>
      <c r="J964" s="69"/>
      <c r="K964" s="69"/>
      <c r="L964" s="69"/>
      <c r="M964" s="69"/>
      <c r="N964" s="69"/>
      <c r="O964" s="69"/>
      <c r="P964" s="69"/>
      <c r="Q964" s="69"/>
    </row>
    <row r="965" spans="1:17" ht="18.75" x14ac:dyDescent="0.25">
      <c r="A965" s="69"/>
      <c r="B965" s="72" t="s">
        <v>81</v>
      </c>
      <c r="C965" s="73">
        <f>+K961</f>
        <v>29.759999999999998</v>
      </c>
      <c r="D965" s="74" t="s">
        <v>21</v>
      </c>
      <c r="E965" s="75"/>
      <c r="F965" s="76"/>
      <c r="G965" s="76"/>
      <c r="H965" s="76"/>
      <c r="I965" s="76"/>
      <c r="J965" s="76"/>
      <c r="K965" s="76"/>
      <c r="L965" s="76"/>
      <c r="M965" s="76"/>
      <c r="N965" s="69"/>
      <c r="O965" s="69"/>
      <c r="P965" s="69"/>
      <c r="Q965" s="69"/>
    </row>
    <row r="966" spans="1:17" x14ac:dyDescent="0.25">
      <c r="A966" s="69"/>
      <c r="B966" s="72" t="s">
        <v>82</v>
      </c>
      <c r="C966" s="73">
        <f>+M961</f>
        <v>1346</v>
      </c>
      <c r="D966" s="75" t="s">
        <v>79</v>
      </c>
      <c r="E966" s="75"/>
      <c r="F966" s="69"/>
      <c r="G966" s="69"/>
      <c r="H966" s="69"/>
      <c r="I966" s="69"/>
      <c r="J966" s="69"/>
      <c r="K966" s="69"/>
      <c r="L966" s="69"/>
      <c r="M966" s="69"/>
      <c r="N966" s="69"/>
      <c r="O966" s="69"/>
      <c r="P966" s="69"/>
      <c r="Q966" s="69"/>
    </row>
    <row r="967" spans="1:17" x14ac:dyDescent="0.25">
      <c r="A967" s="69"/>
      <c r="B967" s="77"/>
      <c r="C967" s="1087"/>
      <c r="D967" s="1087"/>
      <c r="E967" s="1087"/>
      <c r="F967" s="1087"/>
      <c r="G967" s="1087"/>
      <c r="H967" s="1087"/>
      <c r="I967" s="1087"/>
      <c r="J967" s="1087"/>
      <c r="K967" s="1087"/>
      <c r="L967" s="1087"/>
      <c r="M967" s="1087"/>
      <c r="N967" s="1087"/>
      <c r="O967" s="69"/>
      <c r="P967" s="69"/>
      <c r="Q967" s="69"/>
    </row>
    <row r="968" spans="1:17" ht="15.75" thickBot="1" x14ac:dyDescent="0.3"/>
    <row r="969" spans="1:17" ht="27" thickBot="1" x14ac:dyDescent="0.3">
      <c r="B969" s="1088" t="s">
        <v>83</v>
      </c>
      <c r="C969" s="1088"/>
      <c r="D969" s="1088"/>
      <c r="E969" s="1088"/>
      <c r="F969" s="1088"/>
      <c r="G969" s="1088"/>
      <c r="H969" s="1088"/>
      <c r="I969" s="1088"/>
      <c r="J969" s="1088"/>
      <c r="K969" s="1088"/>
      <c r="L969" s="1088"/>
      <c r="M969" s="1088"/>
      <c r="N969" s="1088"/>
    </row>
    <row r="972" spans="1:17" ht="105" x14ac:dyDescent="0.25">
      <c r="B972" s="78" t="s">
        <v>84</v>
      </c>
      <c r="C972" s="79" t="s">
        <v>85</v>
      </c>
      <c r="D972" s="79" t="s">
        <v>86</v>
      </c>
      <c r="E972" s="79" t="s">
        <v>87</v>
      </c>
      <c r="F972" s="79" t="s">
        <v>88</v>
      </c>
      <c r="G972" s="79" t="s">
        <v>89</v>
      </c>
      <c r="H972" s="79" t="s">
        <v>90</v>
      </c>
      <c r="I972" s="79" t="s">
        <v>91</v>
      </c>
      <c r="J972" s="79" t="s">
        <v>92</v>
      </c>
      <c r="K972" s="79" t="s">
        <v>93</v>
      </c>
      <c r="L972" s="79" t="s">
        <v>94</v>
      </c>
      <c r="M972" s="80" t="s">
        <v>95</v>
      </c>
      <c r="N972" s="80" t="s">
        <v>96</v>
      </c>
      <c r="O972" s="1084" t="s">
        <v>97</v>
      </c>
      <c r="P972" s="1086"/>
      <c r="Q972" s="79" t="s">
        <v>98</v>
      </c>
    </row>
    <row r="973" spans="1:17" x14ac:dyDescent="0.25">
      <c r="B973" s="81" t="s">
        <v>99</v>
      </c>
      <c r="C973" s="81" t="s">
        <v>99</v>
      </c>
      <c r="D973" s="104" t="s">
        <v>360</v>
      </c>
      <c r="E973" s="82">
        <v>91</v>
      </c>
      <c r="F973" s="83" t="s">
        <v>239</v>
      </c>
      <c r="G973" s="83" t="s">
        <v>239</v>
      </c>
      <c r="H973" s="83" t="s">
        <v>21</v>
      </c>
      <c r="I973" s="84" t="s">
        <v>239</v>
      </c>
      <c r="J973" s="84" t="s">
        <v>21</v>
      </c>
      <c r="K973" s="41" t="s">
        <v>21</v>
      </c>
      <c r="L973" s="41" t="s">
        <v>21</v>
      </c>
      <c r="M973" s="41" t="s">
        <v>21</v>
      </c>
      <c r="N973" s="41" t="s">
        <v>21</v>
      </c>
      <c r="O973" s="994"/>
      <c r="P973" s="996"/>
      <c r="Q973" s="41" t="s">
        <v>21</v>
      </c>
    </row>
    <row r="974" spans="1:17" x14ac:dyDescent="0.25">
      <c r="B974" s="81" t="s">
        <v>99</v>
      </c>
      <c r="C974" s="81" t="s">
        <v>99</v>
      </c>
      <c r="D974" s="104" t="s">
        <v>360</v>
      </c>
      <c r="E974" s="82">
        <v>30</v>
      </c>
      <c r="F974" s="83" t="s">
        <v>239</v>
      </c>
      <c r="G974" s="83" t="s">
        <v>239</v>
      </c>
      <c r="H974" s="83" t="s">
        <v>21</v>
      </c>
      <c r="I974" s="84" t="s">
        <v>239</v>
      </c>
      <c r="J974" s="84" t="s">
        <v>21</v>
      </c>
      <c r="K974" s="41" t="s">
        <v>21</v>
      </c>
      <c r="L974" s="41" t="s">
        <v>21</v>
      </c>
      <c r="M974" s="41" t="s">
        <v>21</v>
      </c>
      <c r="N974" s="41" t="s">
        <v>21</v>
      </c>
      <c r="O974" s="994"/>
      <c r="P974" s="996"/>
      <c r="Q974" s="41" t="s">
        <v>21</v>
      </c>
    </row>
    <row r="975" spans="1:17" x14ac:dyDescent="0.25">
      <c r="B975" s="81" t="s">
        <v>99</v>
      </c>
      <c r="C975" s="81" t="s">
        <v>99</v>
      </c>
      <c r="D975" s="104" t="s">
        <v>359</v>
      </c>
      <c r="E975" s="82">
        <v>102</v>
      </c>
      <c r="F975" s="83" t="s">
        <v>239</v>
      </c>
      <c r="G975" s="83" t="s">
        <v>239</v>
      </c>
      <c r="H975" s="83" t="s">
        <v>21</v>
      </c>
      <c r="I975" s="84" t="s">
        <v>239</v>
      </c>
      <c r="J975" s="84" t="s">
        <v>21</v>
      </c>
      <c r="K975" s="41" t="s">
        <v>21</v>
      </c>
      <c r="L975" s="41" t="s">
        <v>21</v>
      </c>
      <c r="M975" s="41" t="s">
        <v>21</v>
      </c>
      <c r="N975" s="41" t="s">
        <v>21</v>
      </c>
      <c r="O975" s="994"/>
      <c r="P975" s="996"/>
      <c r="Q975" s="41" t="s">
        <v>21</v>
      </c>
    </row>
    <row r="976" spans="1:17" x14ac:dyDescent="0.25">
      <c r="B976" s="81" t="s">
        <v>99</v>
      </c>
      <c r="C976" s="81" t="s">
        <v>99</v>
      </c>
      <c r="D976" s="104" t="s">
        <v>358</v>
      </c>
      <c r="E976" s="82">
        <v>181</v>
      </c>
      <c r="F976" s="83" t="s">
        <v>239</v>
      </c>
      <c r="G976" s="83" t="s">
        <v>239</v>
      </c>
      <c r="H976" s="83" t="s">
        <v>21</v>
      </c>
      <c r="I976" s="84" t="s">
        <v>239</v>
      </c>
      <c r="J976" s="84" t="s">
        <v>21</v>
      </c>
      <c r="K976" s="41" t="s">
        <v>21</v>
      </c>
      <c r="L976" s="41" t="s">
        <v>21</v>
      </c>
      <c r="M976" s="41" t="s">
        <v>21</v>
      </c>
      <c r="N976" s="41" t="s">
        <v>21</v>
      </c>
      <c r="O976" s="994"/>
      <c r="P976" s="996"/>
      <c r="Q976" s="41" t="s">
        <v>21</v>
      </c>
    </row>
    <row r="977" spans="2:17" x14ac:dyDescent="0.25">
      <c r="B977" s="81" t="s">
        <v>99</v>
      </c>
      <c r="C977" s="81" t="s">
        <v>99</v>
      </c>
      <c r="D977" s="104" t="s">
        <v>356</v>
      </c>
      <c r="E977" s="82">
        <v>71</v>
      </c>
      <c r="F977" s="83" t="s">
        <v>239</v>
      </c>
      <c r="G977" s="83" t="s">
        <v>239</v>
      </c>
      <c r="H977" s="83" t="s">
        <v>21</v>
      </c>
      <c r="I977" s="84" t="s">
        <v>239</v>
      </c>
      <c r="J977" s="84" t="s">
        <v>21</v>
      </c>
      <c r="K977" s="41" t="s">
        <v>21</v>
      </c>
      <c r="L977" s="41" t="s">
        <v>21</v>
      </c>
      <c r="M977" s="41" t="s">
        <v>21</v>
      </c>
      <c r="N977" s="41" t="s">
        <v>21</v>
      </c>
      <c r="O977" s="994"/>
      <c r="P977" s="996"/>
      <c r="Q977" s="41" t="s">
        <v>21</v>
      </c>
    </row>
    <row r="978" spans="2:17" x14ac:dyDescent="0.25">
      <c r="B978" s="81" t="s">
        <v>99</v>
      </c>
      <c r="C978" s="81" t="s">
        <v>99</v>
      </c>
      <c r="D978" s="104" t="s">
        <v>356</v>
      </c>
      <c r="E978" s="82">
        <v>156</v>
      </c>
      <c r="F978" s="83" t="s">
        <v>239</v>
      </c>
      <c r="G978" s="83" t="s">
        <v>239</v>
      </c>
      <c r="H978" s="83" t="s">
        <v>21</v>
      </c>
      <c r="I978" s="84" t="s">
        <v>239</v>
      </c>
      <c r="J978" s="84" t="s">
        <v>21</v>
      </c>
      <c r="K978" s="41" t="s">
        <v>21</v>
      </c>
      <c r="L978" s="41" t="s">
        <v>21</v>
      </c>
      <c r="M978" s="41" t="s">
        <v>21</v>
      </c>
      <c r="N978" s="41" t="s">
        <v>21</v>
      </c>
      <c r="O978" s="994"/>
      <c r="P978" s="996"/>
      <c r="Q978" s="41" t="s">
        <v>21</v>
      </c>
    </row>
    <row r="979" spans="2:17" x14ac:dyDescent="0.25">
      <c r="B979" s="81" t="s">
        <v>99</v>
      </c>
      <c r="C979" s="81" t="s">
        <v>99</v>
      </c>
      <c r="D979" s="104" t="s">
        <v>356</v>
      </c>
      <c r="E979" s="82">
        <v>55</v>
      </c>
      <c r="F979" s="83" t="s">
        <v>239</v>
      </c>
      <c r="G979" s="83" t="s">
        <v>239</v>
      </c>
      <c r="H979" s="83" t="s">
        <v>21</v>
      </c>
      <c r="I979" s="84" t="s">
        <v>239</v>
      </c>
      <c r="J979" s="84" t="s">
        <v>21</v>
      </c>
      <c r="K979" s="41" t="s">
        <v>21</v>
      </c>
      <c r="L979" s="41" t="s">
        <v>21</v>
      </c>
      <c r="M979" s="41" t="s">
        <v>21</v>
      </c>
      <c r="N979" s="41" t="s">
        <v>21</v>
      </c>
      <c r="O979" s="994"/>
      <c r="P979" s="996"/>
      <c r="Q979" s="41" t="s">
        <v>21</v>
      </c>
    </row>
    <row r="980" spans="2:17" x14ac:dyDescent="0.25">
      <c r="B980" s="81"/>
      <c r="C980" s="81" t="s">
        <v>99</v>
      </c>
      <c r="D980" s="104" t="s">
        <v>356</v>
      </c>
      <c r="E980" s="82">
        <v>20</v>
      </c>
      <c r="F980" s="83" t="s">
        <v>239</v>
      </c>
      <c r="G980" s="83" t="s">
        <v>239</v>
      </c>
      <c r="H980" s="83" t="s">
        <v>21</v>
      </c>
      <c r="I980" s="84" t="s">
        <v>239</v>
      </c>
      <c r="J980" s="84" t="s">
        <v>21</v>
      </c>
      <c r="K980" s="41" t="s">
        <v>21</v>
      </c>
      <c r="L980" s="41" t="s">
        <v>21</v>
      </c>
      <c r="M980" s="41" t="s">
        <v>21</v>
      </c>
      <c r="N980" s="41" t="s">
        <v>357</v>
      </c>
      <c r="O980" s="676"/>
      <c r="P980" s="677"/>
      <c r="Q980" s="41" t="s">
        <v>21</v>
      </c>
    </row>
    <row r="981" spans="2:17" x14ac:dyDescent="0.25">
      <c r="B981" s="81" t="s">
        <v>99</v>
      </c>
      <c r="C981" s="81" t="s">
        <v>99</v>
      </c>
      <c r="D981" s="104" t="s">
        <v>356</v>
      </c>
      <c r="E981" s="82">
        <v>50</v>
      </c>
      <c r="F981" s="83" t="s">
        <v>239</v>
      </c>
      <c r="G981" s="83" t="s">
        <v>239</v>
      </c>
      <c r="H981" s="83" t="s">
        <v>21</v>
      </c>
      <c r="I981" s="84" t="s">
        <v>239</v>
      </c>
      <c r="J981" s="84" t="s">
        <v>21</v>
      </c>
      <c r="K981" s="41" t="s">
        <v>21</v>
      </c>
      <c r="L981" s="41" t="s">
        <v>21</v>
      </c>
      <c r="M981" s="41" t="s">
        <v>21</v>
      </c>
      <c r="N981" s="41" t="s">
        <v>21</v>
      </c>
      <c r="O981" s="676"/>
      <c r="P981" s="677"/>
      <c r="Q981" s="41" t="s">
        <v>21</v>
      </c>
    </row>
    <row r="982" spans="2:17" x14ac:dyDescent="0.25">
      <c r="B982" s="81" t="s">
        <v>99</v>
      </c>
      <c r="C982" s="81" t="s">
        <v>99</v>
      </c>
      <c r="D982" s="104" t="s">
        <v>356</v>
      </c>
      <c r="E982" s="82">
        <v>52</v>
      </c>
      <c r="F982" s="83" t="s">
        <v>239</v>
      </c>
      <c r="G982" s="83" t="s">
        <v>239</v>
      </c>
      <c r="H982" s="83" t="s">
        <v>21</v>
      </c>
      <c r="I982" s="84" t="s">
        <v>239</v>
      </c>
      <c r="J982" s="84" t="s">
        <v>21</v>
      </c>
      <c r="K982" s="41" t="s">
        <v>21</v>
      </c>
      <c r="L982" s="41" t="s">
        <v>21</v>
      </c>
      <c r="M982" s="41" t="s">
        <v>21</v>
      </c>
      <c r="N982" s="41" t="s">
        <v>21</v>
      </c>
      <c r="O982" s="676"/>
      <c r="P982" s="677"/>
      <c r="Q982" s="41" t="s">
        <v>21</v>
      </c>
    </row>
    <row r="983" spans="2:17" ht="24" x14ac:dyDescent="0.25">
      <c r="B983" s="81" t="s">
        <v>99</v>
      </c>
      <c r="C983" s="81" t="s">
        <v>99</v>
      </c>
      <c r="D983" s="104" t="s">
        <v>355</v>
      </c>
      <c r="E983" s="82">
        <v>20</v>
      </c>
      <c r="F983" s="83" t="s">
        <v>239</v>
      </c>
      <c r="G983" s="83" t="s">
        <v>239</v>
      </c>
      <c r="H983" s="83" t="s">
        <v>21</v>
      </c>
      <c r="I983" s="84" t="s">
        <v>239</v>
      </c>
      <c r="J983" s="84" t="s">
        <v>21</v>
      </c>
      <c r="K983" s="41" t="s">
        <v>21</v>
      </c>
      <c r="L983" s="41" t="s">
        <v>21</v>
      </c>
      <c r="M983" s="41" t="s">
        <v>21</v>
      </c>
      <c r="N983" s="41" t="s">
        <v>21</v>
      </c>
      <c r="O983" s="676"/>
      <c r="P983" s="677"/>
      <c r="Q983" s="41" t="s">
        <v>21</v>
      </c>
    </row>
    <row r="984" spans="2:17" x14ac:dyDescent="0.25">
      <c r="B984" s="81" t="s">
        <v>99</v>
      </c>
      <c r="C984" s="81" t="s">
        <v>99</v>
      </c>
      <c r="D984" s="104" t="s">
        <v>354</v>
      </c>
      <c r="E984" s="82">
        <v>182</v>
      </c>
      <c r="F984" s="83" t="s">
        <v>239</v>
      </c>
      <c r="G984" s="83" t="s">
        <v>239</v>
      </c>
      <c r="H984" s="83" t="s">
        <v>21</v>
      </c>
      <c r="I984" s="84" t="s">
        <v>239</v>
      </c>
      <c r="J984" s="84" t="s">
        <v>21</v>
      </c>
      <c r="K984" s="41" t="s">
        <v>21</v>
      </c>
      <c r="L984" s="41" t="s">
        <v>21</v>
      </c>
      <c r="M984" s="41" t="s">
        <v>21</v>
      </c>
      <c r="N984" s="41" t="s">
        <v>21</v>
      </c>
      <c r="O984" s="676"/>
      <c r="P984" s="677"/>
      <c r="Q984" s="41" t="s">
        <v>21</v>
      </c>
    </row>
    <row r="985" spans="2:17" x14ac:dyDescent="0.25">
      <c r="B985" s="81" t="s">
        <v>99</v>
      </c>
      <c r="C985" s="81" t="s">
        <v>99</v>
      </c>
      <c r="D985" s="104" t="s">
        <v>354</v>
      </c>
      <c r="E985" s="82">
        <v>30</v>
      </c>
      <c r="F985" s="83" t="s">
        <v>239</v>
      </c>
      <c r="G985" s="83" t="s">
        <v>239</v>
      </c>
      <c r="H985" s="83" t="s">
        <v>21</v>
      </c>
      <c r="I985" s="84" t="s">
        <v>239</v>
      </c>
      <c r="J985" s="84" t="s">
        <v>21</v>
      </c>
      <c r="K985" s="41" t="s">
        <v>21</v>
      </c>
      <c r="L985" s="41" t="s">
        <v>21</v>
      </c>
      <c r="M985" s="41" t="s">
        <v>21</v>
      </c>
      <c r="N985" s="41" t="s">
        <v>21</v>
      </c>
      <c r="O985" s="676"/>
      <c r="P985" s="677"/>
      <c r="Q985" s="41" t="s">
        <v>21</v>
      </c>
    </row>
    <row r="986" spans="2:17" x14ac:dyDescent="0.25">
      <c r="B986" s="81" t="s">
        <v>99</v>
      </c>
      <c r="C986" s="81" t="s">
        <v>99</v>
      </c>
      <c r="D986" s="104" t="s">
        <v>353</v>
      </c>
      <c r="E986" s="82">
        <v>78</v>
      </c>
      <c r="F986" s="83" t="s">
        <v>239</v>
      </c>
      <c r="G986" s="83" t="s">
        <v>239</v>
      </c>
      <c r="H986" s="83" t="s">
        <v>21</v>
      </c>
      <c r="I986" s="84" t="s">
        <v>239</v>
      </c>
      <c r="J986" s="84" t="s">
        <v>21</v>
      </c>
      <c r="K986" s="41" t="s">
        <v>21</v>
      </c>
      <c r="L986" s="41" t="s">
        <v>21</v>
      </c>
      <c r="M986" s="41" t="s">
        <v>21</v>
      </c>
      <c r="N986" s="41" t="s">
        <v>21</v>
      </c>
      <c r="O986" s="676"/>
      <c r="P986" s="677"/>
      <c r="Q986" s="41" t="s">
        <v>21</v>
      </c>
    </row>
    <row r="987" spans="2:17" x14ac:dyDescent="0.25">
      <c r="B987" s="81" t="s">
        <v>99</v>
      </c>
      <c r="C987" s="81" t="s">
        <v>99</v>
      </c>
      <c r="D987" s="104" t="s">
        <v>352</v>
      </c>
      <c r="E987" s="82">
        <v>74</v>
      </c>
      <c r="F987" s="83" t="s">
        <v>239</v>
      </c>
      <c r="G987" s="83" t="s">
        <v>239</v>
      </c>
      <c r="H987" s="83" t="s">
        <v>21</v>
      </c>
      <c r="I987" s="84" t="s">
        <v>239</v>
      </c>
      <c r="J987" s="84" t="s">
        <v>21</v>
      </c>
      <c r="K987" s="41" t="s">
        <v>21</v>
      </c>
      <c r="L987" s="41" t="s">
        <v>21</v>
      </c>
      <c r="M987" s="41" t="s">
        <v>21</v>
      </c>
      <c r="N987" s="41" t="s">
        <v>21</v>
      </c>
      <c r="O987" s="676"/>
      <c r="P987" s="677"/>
      <c r="Q987" s="41" t="s">
        <v>21</v>
      </c>
    </row>
    <row r="988" spans="2:17" x14ac:dyDescent="0.25">
      <c r="B988" s="81" t="s">
        <v>99</v>
      </c>
      <c r="C988" s="81" t="s">
        <v>99</v>
      </c>
      <c r="D988" s="104" t="s">
        <v>352</v>
      </c>
      <c r="E988" s="82">
        <v>60</v>
      </c>
      <c r="F988" s="83" t="s">
        <v>239</v>
      </c>
      <c r="G988" s="83" t="s">
        <v>239</v>
      </c>
      <c r="H988" s="83" t="s">
        <v>21</v>
      </c>
      <c r="I988" s="84" t="s">
        <v>239</v>
      </c>
      <c r="J988" s="84" t="s">
        <v>21</v>
      </c>
      <c r="K988" s="41" t="s">
        <v>21</v>
      </c>
      <c r="L988" s="41" t="s">
        <v>21</v>
      </c>
      <c r="M988" s="41" t="s">
        <v>21</v>
      </c>
      <c r="N988" s="41" t="s">
        <v>21</v>
      </c>
      <c r="O988" s="676"/>
      <c r="P988" s="677"/>
      <c r="Q988" s="41" t="s">
        <v>21</v>
      </c>
    </row>
    <row r="989" spans="2:17" x14ac:dyDescent="0.25">
      <c r="B989" s="81" t="s">
        <v>99</v>
      </c>
      <c r="C989" s="81" t="s">
        <v>99</v>
      </c>
      <c r="D989" s="104" t="s">
        <v>352</v>
      </c>
      <c r="E989" s="82">
        <v>21</v>
      </c>
      <c r="F989" s="83" t="s">
        <v>239</v>
      </c>
      <c r="G989" s="83" t="s">
        <v>239</v>
      </c>
      <c r="H989" s="83" t="s">
        <v>21</v>
      </c>
      <c r="I989" s="84" t="s">
        <v>239</v>
      </c>
      <c r="J989" s="84" t="s">
        <v>21</v>
      </c>
      <c r="K989" s="41" t="s">
        <v>21</v>
      </c>
      <c r="L989" s="41" t="s">
        <v>21</v>
      </c>
      <c r="M989" s="41" t="s">
        <v>21</v>
      </c>
      <c r="N989" s="41" t="s">
        <v>21</v>
      </c>
      <c r="O989" s="676"/>
      <c r="P989" s="677"/>
      <c r="Q989" s="41" t="s">
        <v>21</v>
      </c>
    </row>
    <row r="990" spans="2:17" x14ac:dyDescent="0.25">
      <c r="B990" s="2" t="s">
        <v>107</v>
      </c>
    </row>
    <row r="991" spans="2:17" x14ac:dyDescent="0.25">
      <c r="B991" s="2" t="s">
        <v>108</v>
      </c>
    </row>
    <row r="992" spans="2:17" x14ac:dyDescent="0.25">
      <c r="B992" s="2" t="s">
        <v>109</v>
      </c>
    </row>
    <row r="994" spans="2:17" ht="15.75" thickBot="1" x14ac:dyDescent="0.3"/>
    <row r="995" spans="2:17" ht="27" thickBot="1" x14ac:dyDescent="0.3">
      <c r="B995" s="1091" t="s">
        <v>110</v>
      </c>
      <c r="C995" s="1092"/>
      <c r="D995" s="1092"/>
      <c r="E995" s="1092"/>
      <c r="F995" s="1092"/>
      <c r="G995" s="1092"/>
      <c r="H995" s="1092"/>
      <c r="I995" s="1092"/>
      <c r="J995" s="1092"/>
      <c r="K995" s="1092"/>
      <c r="L995" s="1092"/>
      <c r="M995" s="1092"/>
      <c r="N995" s="1093"/>
    </row>
    <row r="1000" spans="2:17" ht="75" x14ac:dyDescent="0.25">
      <c r="B1000" s="78" t="s">
        <v>111</v>
      </c>
      <c r="C1000" s="78" t="s">
        <v>112</v>
      </c>
      <c r="D1000" s="78" t="s">
        <v>113</v>
      </c>
      <c r="E1000" s="78" t="s">
        <v>114</v>
      </c>
      <c r="F1000" s="78" t="s">
        <v>115</v>
      </c>
      <c r="G1000" s="78" t="s">
        <v>116</v>
      </c>
      <c r="H1000" s="78" t="s">
        <v>117</v>
      </c>
      <c r="I1000" s="78" t="s">
        <v>118</v>
      </c>
      <c r="J1000" s="1084" t="s">
        <v>119</v>
      </c>
      <c r="K1000" s="1085"/>
      <c r="L1000" s="1086"/>
      <c r="M1000" s="78" t="s">
        <v>120</v>
      </c>
      <c r="N1000" s="78" t="s">
        <v>121</v>
      </c>
      <c r="O1000" s="78" t="s">
        <v>122</v>
      </c>
      <c r="P1000" s="1084" t="s">
        <v>97</v>
      </c>
      <c r="Q1000" s="1086"/>
    </row>
    <row r="1001" spans="2:17" ht="30" x14ac:dyDescent="0.25">
      <c r="B1001" s="85" t="s">
        <v>123</v>
      </c>
      <c r="C1001" s="85"/>
      <c r="D1001" s="81" t="s">
        <v>351</v>
      </c>
      <c r="E1001" s="81">
        <v>43748639</v>
      </c>
      <c r="F1001" s="81" t="s">
        <v>350</v>
      </c>
      <c r="G1001" s="81" t="s">
        <v>306</v>
      </c>
      <c r="H1001" s="120">
        <v>41342</v>
      </c>
      <c r="I1001" s="82"/>
      <c r="J1001" s="86" t="s">
        <v>349</v>
      </c>
      <c r="K1001" s="87" t="s">
        <v>348</v>
      </c>
      <c r="L1001" s="84" t="s">
        <v>233</v>
      </c>
      <c r="M1001" s="41" t="s">
        <v>21</v>
      </c>
      <c r="N1001" s="41" t="s">
        <v>21</v>
      </c>
      <c r="O1001" s="41" t="s">
        <v>21</v>
      </c>
      <c r="P1001" s="993"/>
      <c r="Q1001" s="993"/>
    </row>
    <row r="1002" spans="2:17" ht="30" x14ac:dyDescent="0.25">
      <c r="B1002" s="85" t="s">
        <v>123</v>
      </c>
      <c r="C1002" s="85"/>
      <c r="D1002" s="81" t="s">
        <v>347</v>
      </c>
      <c r="E1002" s="81">
        <v>39172975</v>
      </c>
      <c r="F1002" s="81" t="s">
        <v>265</v>
      </c>
      <c r="G1002" s="81" t="s">
        <v>346</v>
      </c>
      <c r="H1002" s="120">
        <v>39325</v>
      </c>
      <c r="I1002" s="82"/>
      <c r="J1002" s="86" t="s">
        <v>345</v>
      </c>
      <c r="K1002" s="87" t="s">
        <v>341</v>
      </c>
      <c r="L1002" s="84" t="s">
        <v>233</v>
      </c>
      <c r="M1002" s="41" t="s">
        <v>21</v>
      </c>
      <c r="N1002" s="41" t="s">
        <v>21</v>
      </c>
      <c r="O1002" s="41" t="s">
        <v>21</v>
      </c>
      <c r="P1002" s="668"/>
      <c r="Q1002" s="668"/>
    </row>
    <row r="1003" spans="2:17" ht="30" x14ac:dyDescent="0.25">
      <c r="B1003" s="85" t="s">
        <v>123</v>
      </c>
      <c r="C1003" s="85"/>
      <c r="D1003" s="81" t="s">
        <v>344</v>
      </c>
      <c r="E1003" s="81">
        <v>43116624</v>
      </c>
      <c r="F1003" s="81" t="s">
        <v>343</v>
      </c>
      <c r="G1003" s="81" t="s">
        <v>306</v>
      </c>
      <c r="H1003" s="120">
        <v>40991</v>
      </c>
      <c r="I1003" s="82"/>
      <c r="J1003" s="86" t="s">
        <v>342</v>
      </c>
      <c r="K1003" s="87" t="s">
        <v>341</v>
      </c>
      <c r="L1003" s="84" t="s">
        <v>340</v>
      </c>
      <c r="M1003" s="41" t="s">
        <v>21</v>
      </c>
      <c r="N1003" s="41" t="s">
        <v>21</v>
      </c>
      <c r="O1003" s="41" t="s">
        <v>21</v>
      </c>
      <c r="P1003" s="668"/>
      <c r="Q1003" s="668"/>
    </row>
    <row r="1004" spans="2:17" ht="51" customHeight="1" x14ac:dyDescent="0.25">
      <c r="B1004" s="85" t="s">
        <v>123</v>
      </c>
      <c r="C1004" s="85"/>
      <c r="D1004" s="84" t="s">
        <v>339</v>
      </c>
      <c r="E1004" s="81">
        <v>43059641</v>
      </c>
      <c r="F1004" s="81" t="s">
        <v>299</v>
      </c>
      <c r="G1004" s="81" t="s">
        <v>338</v>
      </c>
      <c r="H1004" s="120">
        <v>2012</v>
      </c>
      <c r="I1004" s="82"/>
      <c r="J1004" s="86" t="s">
        <v>227</v>
      </c>
      <c r="K1004" s="87" t="s">
        <v>333</v>
      </c>
      <c r="L1004" s="84" t="s">
        <v>233</v>
      </c>
      <c r="M1004" s="41" t="s">
        <v>21</v>
      </c>
      <c r="N1004" s="41" t="s">
        <v>21</v>
      </c>
      <c r="O1004" s="41" t="s">
        <v>21</v>
      </c>
      <c r="P1004" s="1089" t="s">
        <v>337</v>
      </c>
      <c r="Q1004" s="1090"/>
    </row>
    <row r="1005" spans="2:17" ht="61.5" customHeight="1" x14ac:dyDescent="0.25">
      <c r="B1005" s="85" t="s">
        <v>123</v>
      </c>
      <c r="C1005" s="85"/>
      <c r="D1005" s="84" t="s">
        <v>336</v>
      </c>
      <c r="E1005" s="81">
        <v>39328103</v>
      </c>
      <c r="F1005" s="81" t="s">
        <v>335</v>
      </c>
      <c r="G1005" s="81" t="s">
        <v>334</v>
      </c>
      <c r="H1005" s="120" t="s">
        <v>318</v>
      </c>
      <c r="I1005" s="82"/>
      <c r="J1005" s="86" t="s">
        <v>227</v>
      </c>
      <c r="K1005" s="87" t="s">
        <v>333</v>
      </c>
      <c r="L1005" s="84" t="s">
        <v>233</v>
      </c>
      <c r="M1005" s="41" t="s">
        <v>21</v>
      </c>
      <c r="N1005" s="41" t="s">
        <v>22</v>
      </c>
      <c r="O1005" s="41" t="s">
        <v>21</v>
      </c>
      <c r="P1005" s="1089" t="s">
        <v>332</v>
      </c>
      <c r="Q1005" s="1090"/>
    </row>
    <row r="1006" spans="2:17" x14ac:dyDescent="0.25">
      <c r="B1006" s="85" t="s">
        <v>123</v>
      </c>
      <c r="C1006" s="85"/>
      <c r="D1006" s="84" t="s">
        <v>331</v>
      </c>
      <c r="E1006" s="81">
        <v>43656020</v>
      </c>
      <c r="F1006" s="81" t="s">
        <v>330</v>
      </c>
      <c r="G1006" s="81" t="s">
        <v>306</v>
      </c>
      <c r="H1006" s="120">
        <v>40109</v>
      </c>
      <c r="I1006" s="82" t="s">
        <v>329</v>
      </c>
      <c r="J1006" s="86" t="s">
        <v>227</v>
      </c>
      <c r="K1006" s="87" t="s">
        <v>328</v>
      </c>
      <c r="L1006" s="84" t="s">
        <v>233</v>
      </c>
      <c r="M1006" s="41" t="s">
        <v>21</v>
      </c>
      <c r="N1006" s="41" t="s">
        <v>21</v>
      </c>
      <c r="O1006" s="41" t="s">
        <v>21</v>
      </c>
      <c r="P1006" s="994" t="s">
        <v>230</v>
      </c>
      <c r="Q1006" s="996"/>
    </row>
    <row r="1007" spans="2:17" x14ac:dyDescent="0.25">
      <c r="B1007" s="85" t="s">
        <v>123</v>
      </c>
      <c r="C1007" s="85"/>
      <c r="D1007" s="84" t="s">
        <v>327</v>
      </c>
      <c r="E1007" s="84">
        <v>22009378</v>
      </c>
      <c r="F1007" s="84" t="s">
        <v>326</v>
      </c>
      <c r="G1007" s="84" t="s">
        <v>325</v>
      </c>
      <c r="H1007" s="120">
        <v>39836</v>
      </c>
      <c r="I1007" s="82"/>
      <c r="J1007" s="86" t="s">
        <v>227</v>
      </c>
      <c r="K1007" s="87" t="s">
        <v>324</v>
      </c>
      <c r="L1007" s="84" t="s">
        <v>233</v>
      </c>
      <c r="M1007" s="41" t="s">
        <v>21</v>
      </c>
      <c r="N1007" s="41" t="s">
        <v>21</v>
      </c>
      <c r="O1007" s="41" t="s">
        <v>21</v>
      </c>
      <c r="P1007" s="994"/>
      <c r="Q1007" s="996"/>
    </row>
    <row r="1008" spans="2:17" x14ac:dyDescent="0.25">
      <c r="B1008" s="85" t="s">
        <v>229</v>
      </c>
      <c r="C1008" s="85"/>
      <c r="D1008" s="84" t="s">
        <v>323</v>
      </c>
      <c r="E1008" s="84">
        <v>1056773617</v>
      </c>
      <c r="F1008" s="84" t="s">
        <v>299</v>
      </c>
      <c r="G1008" s="84" t="s">
        <v>306</v>
      </c>
      <c r="H1008" s="120">
        <v>41313</v>
      </c>
      <c r="I1008" s="82">
        <v>133642</v>
      </c>
      <c r="J1008" s="86" t="s">
        <v>322</v>
      </c>
      <c r="K1008" s="84" t="s">
        <v>321</v>
      </c>
      <c r="L1008" s="84" t="s">
        <v>273</v>
      </c>
      <c r="M1008" s="41" t="s">
        <v>21</v>
      </c>
      <c r="N1008" s="41" t="s">
        <v>21</v>
      </c>
      <c r="O1008" s="41" t="s">
        <v>21</v>
      </c>
      <c r="P1008" s="994" t="s">
        <v>230</v>
      </c>
      <c r="Q1008" s="996"/>
    </row>
    <row r="1009" spans="2:17" x14ac:dyDescent="0.25">
      <c r="B1009" s="85" t="s">
        <v>229</v>
      </c>
      <c r="C1009" s="85"/>
      <c r="D1009" s="84" t="s">
        <v>320</v>
      </c>
      <c r="E1009" s="81">
        <v>1035863029</v>
      </c>
      <c r="F1009" s="81" t="s">
        <v>299</v>
      </c>
      <c r="G1009" s="81" t="s">
        <v>319</v>
      </c>
      <c r="H1009" s="81" t="s">
        <v>318</v>
      </c>
      <c r="I1009" s="82"/>
      <c r="J1009" s="86" t="s">
        <v>227</v>
      </c>
      <c r="K1009" s="84" t="s">
        <v>317</v>
      </c>
      <c r="L1009" s="84" t="s">
        <v>140</v>
      </c>
      <c r="M1009" s="41" t="s">
        <v>21</v>
      </c>
      <c r="N1009" s="41" t="s">
        <v>21</v>
      </c>
      <c r="O1009" s="41" t="s">
        <v>21</v>
      </c>
      <c r="P1009" s="994"/>
      <c r="Q1009" s="996"/>
    </row>
    <row r="1010" spans="2:17" x14ac:dyDescent="0.25">
      <c r="B1010" s="85" t="s">
        <v>229</v>
      </c>
      <c r="C1010" s="85"/>
      <c r="D1010" s="84" t="s">
        <v>316</v>
      </c>
      <c r="E1010" s="81">
        <v>1020402518</v>
      </c>
      <c r="F1010" s="81" t="s">
        <v>140</v>
      </c>
      <c r="G1010" s="81" t="s">
        <v>306</v>
      </c>
      <c r="H1010" s="120">
        <v>41802</v>
      </c>
      <c r="I1010" s="82"/>
      <c r="J1010" s="86" t="s">
        <v>227</v>
      </c>
      <c r="K1010" s="84" t="s">
        <v>315</v>
      </c>
      <c r="L1010" s="84" t="s">
        <v>273</v>
      </c>
      <c r="M1010" s="41" t="s">
        <v>21</v>
      </c>
      <c r="N1010" s="41" t="s">
        <v>21</v>
      </c>
      <c r="O1010" s="41" t="s">
        <v>21</v>
      </c>
      <c r="P1010" s="994"/>
      <c r="Q1010" s="996"/>
    </row>
    <row r="1011" spans="2:17" x14ac:dyDescent="0.25">
      <c r="B1011" s="121" t="s">
        <v>229</v>
      </c>
      <c r="C1011" s="41"/>
      <c r="D1011" s="75" t="s">
        <v>314</v>
      </c>
      <c r="E1011" s="41">
        <v>71764527</v>
      </c>
      <c r="F1011" s="81" t="s">
        <v>140</v>
      </c>
      <c r="G1011" s="81" t="s">
        <v>306</v>
      </c>
      <c r="H1011" s="119">
        <v>39969</v>
      </c>
      <c r="I1011" s="41">
        <v>117235</v>
      </c>
      <c r="J1011" s="86" t="s">
        <v>313</v>
      </c>
      <c r="K1011" s="84" t="s">
        <v>312</v>
      </c>
      <c r="L1011" s="84" t="s">
        <v>140</v>
      </c>
      <c r="M1011" s="41" t="s">
        <v>21</v>
      </c>
      <c r="N1011" s="41" t="s">
        <v>21</v>
      </c>
      <c r="O1011" s="41" t="s">
        <v>21</v>
      </c>
      <c r="P1011" s="994" t="s">
        <v>230</v>
      </c>
      <c r="Q1011" s="996"/>
    </row>
    <row r="1012" spans="2:17" x14ac:dyDescent="0.25">
      <c r="B1012" s="85" t="s">
        <v>229</v>
      </c>
      <c r="C1012" s="41"/>
      <c r="D1012" s="75" t="s">
        <v>311</v>
      </c>
      <c r="E1012" s="41">
        <v>21431894</v>
      </c>
      <c r="F1012" s="84" t="s">
        <v>299</v>
      </c>
      <c r="G1012" s="84" t="s">
        <v>310</v>
      </c>
      <c r="H1012" s="119">
        <v>41754</v>
      </c>
      <c r="I1012" s="41">
        <v>143065</v>
      </c>
      <c r="J1012" s="86" t="s">
        <v>309</v>
      </c>
      <c r="K1012" s="84" t="s">
        <v>268</v>
      </c>
      <c r="L1012" s="84" t="s">
        <v>273</v>
      </c>
      <c r="M1012" s="41" t="s">
        <v>21</v>
      </c>
      <c r="N1012" s="41" t="s">
        <v>21</v>
      </c>
      <c r="O1012" s="41" t="s">
        <v>21</v>
      </c>
      <c r="P1012" s="994" t="s">
        <v>230</v>
      </c>
      <c r="Q1012" s="996"/>
    </row>
    <row r="1013" spans="2:17" x14ac:dyDescent="0.25">
      <c r="B1013" s="85" t="s">
        <v>229</v>
      </c>
      <c r="C1013" s="41"/>
      <c r="D1013" s="75" t="s">
        <v>308</v>
      </c>
      <c r="E1013" s="41">
        <v>1036778103</v>
      </c>
      <c r="F1013" s="84" t="s">
        <v>307</v>
      </c>
      <c r="G1013" s="81" t="s">
        <v>306</v>
      </c>
      <c r="H1013" s="119">
        <v>41579</v>
      </c>
      <c r="I1013" s="41"/>
      <c r="J1013" s="86" t="s">
        <v>305</v>
      </c>
      <c r="K1013" s="84" t="s">
        <v>304</v>
      </c>
      <c r="L1013" s="84" t="s">
        <v>140</v>
      </c>
      <c r="M1013" s="41" t="s">
        <v>21</v>
      </c>
      <c r="N1013" s="41" t="s">
        <v>21</v>
      </c>
      <c r="O1013" s="41" t="s">
        <v>21</v>
      </c>
      <c r="P1013" s="994"/>
      <c r="Q1013" s="996"/>
    </row>
    <row r="1014" spans="2:17" ht="15.75" thickBot="1" x14ac:dyDescent="0.3"/>
    <row r="1015" spans="2:17" ht="27" thickBot="1" x14ac:dyDescent="0.3">
      <c r="B1015" s="1091" t="s">
        <v>145</v>
      </c>
      <c r="C1015" s="1092"/>
      <c r="D1015" s="1092"/>
      <c r="E1015" s="1092"/>
      <c r="F1015" s="1092"/>
      <c r="G1015" s="1092"/>
      <c r="H1015" s="1092"/>
      <c r="I1015" s="1092"/>
      <c r="J1015" s="1092"/>
      <c r="K1015" s="1092"/>
      <c r="L1015" s="1092"/>
      <c r="M1015" s="1092"/>
      <c r="N1015" s="1093"/>
    </row>
    <row r="1018" spans="2:17" ht="30" x14ac:dyDescent="0.25">
      <c r="B1018" s="79" t="s">
        <v>20</v>
      </c>
      <c r="C1018" s="79" t="s">
        <v>146</v>
      </c>
      <c r="D1018" s="1084" t="s">
        <v>97</v>
      </c>
      <c r="E1018" s="1086"/>
    </row>
    <row r="1019" spans="2:17" x14ac:dyDescent="0.25">
      <c r="B1019" s="682" t="s">
        <v>147</v>
      </c>
      <c r="C1019" s="668" t="s">
        <v>21</v>
      </c>
      <c r="D1019" s="993"/>
      <c r="E1019" s="993"/>
    </row>
    <row r="1022" spans="2:17" ht="26.25" x14ac:dyDescent="0.25">
      <c r="B1022" s="1072" t="s">
        <v>148</v>
      </c>
      <c r="C1022" s="1073"/>
      <c r="D1022" s="1073"/>
      <c r="E1022" s="1073"/>
      <c r="F1022" s="1073"/>
      <c r="G1022" s="1073"/>
      <c r="H1022" s="1073"/>
      <c r="I1022" s="1073"/>
      <c r="J1022" s="1073"/>
      <c r="K1022" s="1073"/>
      <c r="L1022" s="1073"/>
      <c r="M1022" s="1073"/>
      <c r="N1022" s="1073"/>
      <c r="O1022" s="1073"/>
      <c r="P1022" s="1073"/>
    </row>
    <row r="1024" spans="2:17" ht="15.75" thickBot="1" x14ac:dyDescent="0.3"/>
    <row r="1025" spans="1:17" ht="27" thickBot="1" x14ac:dyDescent="0.3">
      <c r="B1025" s="1091" t="s">
        <v>149</v>
      </c>
      <c r="C1025" s="1092"/>
      <c r="D1025" s="1092"/>
      <c r="E1025" s="1092"/>
      <c r="F1025" s="1092"/>
      <c r="G1025" s="1092"/>
      <c r="H1025" s="1092"/>
      <c r="I1025" s="1092"/>
      <c r="J1025" s="1092"/>
      <c r="K1025" s="1092"/>
      <c r="L1025" s="1092"/>
      <c r="M1025" s="1092"/>
      <c r="N1025" s="1093"/>
    </row>
    <row r="1027" spans="1:17" ht="15.75" thickBot="1" x14ac:dyDescent="0.3">
      <c r="M1027" s="45"/>
      <c r="N1027" s="45"/>
    </row>
    <row r="1028" spans="1:17" ht="60" x14ac:dyDescent="0.25">
      <c r="A1028" s="14"/>
      <c r="B1028" s="46" t="s">
        <v>36</v>
      </c>
      <c r="C1028" s="46" t="s">
        <v>37</v>
      </c>
      <c r="D1028" s="46" t="s">
        <v>38</v>
      </c>
      <c r="E1028" s="46" t="s">
        <v>39</v>
      </c>
      <c r="F1028" s="46" t="s">
        <v>40</v>
      </c>
      <c r="G1028" s="46" t="s">
        <v>41</v>
      </c>
      <c r="H1028" s="46" t="s">
        <v>42</v>
      </c>
      <c r="I1028" s="46" t="s">
        <v>43</v>
      </c>
      <c r="J1028" s="46" t="s">
        <v>44</v>
      </c>
      <c r="K1028" s="46" t="s">
        <v>45</v>
      </c>
      <c r="L1028" s="46" t="s">
        <v>46</v>
      </c>
      <c r="M1028" s="47" t="s">
        <v>47</v>
      </c>
      <c r="N1028" s="46" t="s">
        <v>48</v>
      </c>
      <c r="O1028" s="46" t="s">
        <v>49</v>
      </c>
      <c r="P1028" s="48" t="s">
        <v>50</v>
      </c>
      <c r="Q1028" s="48" t="s">
        <v>51</v>
      </c>
    </row>
    <row r="1029" spans="1:17" ht="180" x14ac:dyDescent="0.25">
      <c r="A1029" s="62">
        <v>1</v>
      </c>
      <c r="B1029" s="49" t="s">
        <v>223</v>
      </c>
      <c r="C1029" s="50" t="s">
        <v>223</v>
      </c>
      <c r="D1029" s="49" t="s">
        <v>272</v>
      </c>
      <c r="E1029" s="110">
        <v>1634</v>
      </c>
      <c r="F1029" s="52" t="s">
        <v>21</v>
      </c>
      <c r="G1029" s="53"/>
      <c r="H1029" s="55">
        <v>41263</v>
      </c>
      <c r="I1029" s="55">
        <v>42004</v>
      </c>
      <c r="J1029" s="55" t="s">
        <v>22</v>
      </c>
      <c r="K1029" s="111">
        <v>0.01</v>
      </c>
      <c r="L1029" s="111">
        <v>23.99</v>
      </c>
      <c r="M1029" s="109">
        <v>60</v>
      </c>
      <c r="N1029" s="109">
        <v>0</v>
      </c>
      <c r="O1029" s="57">
        <v>299823038</v>
      </c>
      <c r="P1029" s="57">
        <v>413</v>
      </c>
      <c r="Q1029" s="58" t="s">
        <v>62</v>
      </c>
    </row>
    <row r="1030" spans="1:17" x14ac:dyDescent="0.25">
      <c r="A1030" s="62">
        <f>+A1029+1</f>
        <v>2</v>
      </c>
      <c r="B1030" s="49"/>
      <c r="C1030" s="50"/>
      <c r="D1030" s="49"/>
      <c r="E1030" s="64"/>
      <c r="F1030" s="52"/>
      <c r="G1030" s="52"/>
      <c r="H1030" s="52"/>
      <c r="I1030" s="55"/>
      <c r="J1030" s="55"/>
      <c r="K1030" s="55"/>
      <c r="L1030" s="55"/>
      <c r="M1030" s="56"/>
      <c r="N1030" s="56"/>
      <c r="O1030" s="57"/>
      <c r="P1030" s="57"/>
      <c r="Q1030" s="58"/>
    </row>
    <row r="1031" spans="1:17" x14ac:dyDescent="0.25">
      <c r="A1031" s="62">
        <f t="shared" ref="A1031:A1036" si="31">+A1030+1</f>
        <v>3</v>
      </c>
      <c r="B1031" s="49"/>
      <c r="C1031" s="50"/>
      <c r="D1031" s="49"/>
      <c r="E1031" s="64"/>
      <c r="F1031" s="52"/>
      <c r="G1031" s="52"/>
      <c r="H1031" s="52"/>
      <c r="I1031" s="55"/>
      <c r="J1031" s="55"/>
      <c r="K1031" s="55"/>
      <c r="L1031" s="55"/>
      <c r="M1031" s="56"/>
      <c r="N1031" s="56"/>
      <c r="O1031" s="57"/>
      <c r="P1031" s="57"/>
      <c r="Q1031" s="58"/>
    </row>
    <row r="1032" spans="1:17" x14ac:dyDescent="0.25">
      <c r="A1032" s="62">
        <f t="shared" si="31"/>
        <v>4</v>
      </c>
      <c r="B1032" s="49"/>
      <c r="C1032" s="50"/>
      <c r="D1032" s="49"/>
      <c r="E1032" s="64"/>
      <c r="F1032" s="52"/>
      <c r="G1032" s="52"/>
      <c r="H1032" s="52"/>
      <c r="I1032" s="55"/>
      <c r="J1032" s="55"/>
      <c r="K1032" s="55"/>
      <c r="L1032" s="55"/>
      <c r="M1032" s="56"/>
      <c r="N1032" s="56"/>
      <c r="O1032" s="57"/>
      <c r="P1032" s="57"/>
      <c r="Q1032" s="58"/>
    </row>
    <row r="1033" spans="1:17" x14ac:dyDescent="0.25">
      <c r="A1033" s="62">
        <f t="shared" si="31"/>
        <v>5</v>
      </c>
      <c r="B1033" s="49"/>
      <c r="C1033" s="50"/>
      <c r="D1033" s="49"/>
      <c r="E1033" s="64"/>
      <c r="F1033" s="52"/>
      <c r="G1033" s="52"/>
      <c r="H1033" s="52"/>
      <c r="I1033" s="55"/>
      <c r="J1033" s="55"/>
      <c r="K1033" s="55"/>
      <c r="L1033" s="55"/>
      <c r="M1033" s="56"/>
      <c r="N1033" s="56"/>
      <c r="O1033" s="57"/>
      <c r="P1033" s="57"/>
      <c r="Q1033" s="58"/>
    </row>
    <row r="1034" spans="1:17" x14ac:dyDescent="0.25">
      <c r="A1034" s="62">
        <f t="shared" si="31"/>
        <v>6</v>
      </c>
      <c r="B1034" s="49"/>
      <c r="C1034" s="50"/>
      <c r="D1034" s="49"/>
      <c r="E1034" s="64"/>
      <c r="F1034" s="52"/>
      <c r="G1034" s="52"/>
      <c r="H1034" s="52"/>
      <c r="I1034" s="55"/>
      <c r="J1034" s="55"/>
      <c r="K1034" s="55"/>
      <c r="L1034" s="55"/>
      <c r="M1034" s="56"/>
      <c r="N1034" s="56"/>
      <c r="O1034" s="57"/>
      <c r="P1034" s="57"/>
      <c r="Q1034" s="58"/>
    </row>
    <row r="1035" spans="1:17" x14ac:dyDescent="0.25">
      <c r="A1035" s="62">
        <f t="shared" si="31"/>
        <v>7</v>
      </c>
      <c r="B1035" s="49"/>
      <c r="C1035" s="50"/>
      <c r="D1035" s="49"/>
      <c r="E1035" s="64"/>
      <c r="F1035" s="52"/>
      <c r="G1035" s="52"/>
      <c r="H1035" s="52"/>
      <c r="I1035" s="55"/>
      <c r="J1035" s="55"/>
      <c r="K1035" s="55"/>
      <c r="L1035" s="55"/>
      <c r="M1035" s="56"/>
      <c r="N1035" s="56"/>
      <c r="O1035" s="57"/>
      <c r="P1035" s="57"/>
      <c r="Q1035" s="58"/>
    </row>
    <row r="1036" spans="1:17" x14ac:dyDescent="0.25">
      <c r="A1036" s="62">
        <f t="shared" si="31"/>
        <v>8</v>
      </c>
      <c r="B1036" s="49"/>
      <c r="C1036" s="50"/>
      <c r="D1036" s="49"/>
      <c r="E1036" s="64"/>
      <c r="F1036" s="52"/>
      <c r="G1036" s="52"/>
      <c r="H1036" s="52"/>
      <c r="I1036" s="55"/>
      <c r="J1036" s="55"/>
      <c r="K1036" s="55"/>
      <c r="L1036" s="55"/>
      <c r="M1036" s="56"/>
      <c r="N1036" s="56"/>
      <c r="O1036" s="57"/>
      <c r="P1036" s="57"/>
      <c r="Q1036" s="58"/>
    </row>
    <row r="1037" spans="1:17" x14ac:dyDescent="0.25">
      <c r="A1037" s="62"/>
      <c r="B1037" s="63" t="s">
        <v>31</v>
      </c>
      <c r="C1037" s="50"/>
      <c r="D1037" s="49"/>
      <c r="E1037" s="64"/>
      <c r="F1037" s="52"/>
      <c r="G1037" s="52"/>
      <c r="H1037" s="52"/>
      <c r="I1037" s="55"/>
      <c r="J1037" s="55"/>
      <c r="K1037" s="67">
        <f t="shared" ref="K1037:N1037" si="32">SUM(K1029:K1036)</f>
        <v>0.01</v>
      </c>
      <c r="L1037" s="67">
        <f t="shared" si="32"/>
        <v>23.99</v>
      </c>
      <c r="M1037" s="66">
        <f t="shared" si="32"/>
        <v>60</v>
      </c>
      <c r="N1037" s="67">
        <f t="shared" si="32"/>
        <v>0</v>
      </c>
      <c r="O1037" s="57"/>
      <c r="P1037" s="57"/>
      <c r="Q1037" s="68"/>
    </row>
    <row r="1038" spans="1:17" x14ac:dyDescent="0.25">
      <c r="B1038" s="69"/>
      <c r="C1038" s="69"/>
      <c r="D1038" s="69"/>
      <c r="E1038" s="70"/>
      <c r="F1038" s="69"/>
      <c r="G1038" s="69"/>
      <c r="H1038" s="69"/>
      <c r="I1038" s="69"/>
      <c r="J1038" s="69"/>
      <c r="K1038" s="69"/>
      <c r="L1038" s="69"/>
      <c r="M1038" s="69"/>
      <c r="N1038" s="69"/>
      <c r="O1038" s="69"/>
      <c r="P1038" s="69"/>
    </row>
    <row r="1039" spans="1:17" ht="18.75" x14ac:dyDescent="0.25">
      <c r="B1039" s="72" t="s">
        <v>172</v>
      </c>
      <c r="C1039" s="89">
        <f>+K1037</f>
        <v>0.01</v>
      </c>
      <c r="H1039" s="76"/>
      <c r="I1039" s="76"/>
      <c r="J1039" s="76"/>
      <c r="K1039" s="76"/>
      <c r="L1039" s="76"/>
      <c r="M1039" s="76"/>
      <c r="N1039" s="69"/>
      <c r="O1039" s="69"/>
      <c r="P1039" s="69"/>
    </row>
    <row r="1041" spans="2:17" ht="15.75" thickBot="1" x14ac:dyDescent="0.3"/>
    <row r="1042" spans="2:17" ht="30.75" thickBot="1" x14ac:dyDescent="0.3">
      <c r="B1042" s="90" t="s">
        <v>173</v>
      </c>
      <c r="C1042" s="91" t="s">
        <v>174</v>
      </c>
      <c r="D1042" s="90" t="s">
        <v>30</v>
      </c>
      <c r="E1042" s="91" t="s">
        <v>175</v>
      </c>
    </row>
    <row r="1043" spans="2:17" x14ac:dyDescent="0.25">
      <c r="B1043" s="92" t="s">
        <v>176</v>
      </c>
      <c r="C1043" s="93">
        <v>20</v>
      </c>
      <c r="D1043" s="93">
        <v>0</v>
      </c>
      <c r="E1043" s="1094">
        <f>+D1043+D1044+D1045</f>
        <v>0</v>
      </c>
    </row>
    <row r="1044" spans="2:17" x14ac:dyDescent="0.25">
      <c r="B1044" s="92" t="s">
        <v>177</v>
      </c>
      <c r="C1044" s="74">
        <v>30</v>
      </c>
      <c r="D1044" s="668">
        <v>0</v>
      </c>
      <c r="E1044" s="1095"/>
    </row>
    <row r="1045" spans="2:17" ht="15.75" thickBot="1" x14ac:dyDescent="0.3">
      <c r="B1045" s="92" t="s">
        <v>178</v>
      </c>
      <c r="C1045" s="94">
        <v>40</v>
      </c>
      <c r="D1045" s="94">
        <v>0</v>
      </c>
      <c r="E1045" s="1096"/>
    </row>
    <row r="1047" spans="2:17" ht="15.75" thickBot="1" x14ac:dyDescent="0.3"/>
    <row r="1048" spans="2:17" ht="27" thickBot="1" x14ac:dyDescent="0.3">
      <c r="B1048" s="1091" t="s">
        <v>179</v>
      </c>
      <c r="C1048" s="1092"/>
      <c r="D1048" s="1092"/>
      <c r="E1048" s="1092"/>
      <c r="F1048" s="1092"/>
      <c r="G1048" s="1092"/>
      <c r="H1048" s="1092"/>
      <c r="I1048" s="1092"/>
      <c r="J1048" s="1092"/>
      <c r="K1048" s="1092"/>
      <c r="L1048" s="1092"/>
      <c r="M1048" s="1092"/>
      <c r="N1048" s="1093"/>
    </row>
    <row r="1050" spans="2:17" ht="75" x14ac:dyDescent="0.25">
      <c r="B1050" s="78" t="s">
        <v>111</v>
      </c>
      <c r="C1050" s="78" t="s">
        <v>112</v>
      </c>
      <c r="D1050" s="78" t="s">
        <v>113</v>
      </c>
      <c r="E1050" s="78" t="s">
        <v>114</v>
      </c>
      <c r="F1050" s="78" t="s">
        <v>115</v>
      </c>
      <c r="G1050" s="78" t="s">
        <v>116</v>
      </c>
      <c r="H1050" s="78" t="s">
        <v>117</v>
      </c>
      <c r="I1050" s="78" t="s">
        <v>118</v>
      </c>
      <c r="J1050" s="1084" t="s">
        <v>119</v>
      </c>
      <c r="K1050" s="1085"/>
      <c r="L1050" s="1086"/>
      <c r="M1050" s="78" t="s">
        <v>120</v>
      </c>
      <c r="N1050" s="78" t="s">
        <v>121</v>
      </c>
      <c r="O1050" s="78" t="s">
        <v>122</v>
      </c>
      <c r="P1050" s="1084" t="s">
        <v>97</v>
      </c>
      <c r="Q1050" s="1086"/>
    </row>
    <row r="1051" spans="2:17" x14ac:dyDescent="0.25">
      <c r="B1051" s="85" t="s">
        <v>180</v>
      </c>
      <c r="C1051" s="85"/>
      <c r="D1051" s="81" t="s">
        <v>303</v>
      </c>
      <c r="E1051" s="81">
        <v>43059641</v>
      </c>
      <c r="F1051" s="81" t="s">
        <v>299</v>
      </c>
      <c r="G1051" s="81" t="s">
        <v>302</v>
      </c>
      <c r="H1051" s="120">
        <v>39794</v>
      </c>
      <c r="I1051" s="82"/>
      <c r="J1051" s="86" t="s">
        <v>227</v>
      </c>
      <c r="K1051" s="84" t="s">
        <v>301</v>
      </c>
      <c r="L1051" s="84" t="s">
        <v>233</v>
      </c>
      <c r="M1051" s="41" t="s">
        <v>21</v>
      </c>
      <c r="N1051" s="41" t="s">
        <v>21</v>
      </c>
      <c r="O1051" s="41" t="s">
        <v>21</v>
      </c>
      <c r="P1051" s="993"/>
      <c r="Q1051" s="993"/>
    </row>
    <row r="1052" spans="2:17" x14ac:dyDescent="0.25">
      <c r="B1052" s="85" t="s">
        <v>214</v>
      </c>
      <c r="C1052" s="85"/>
      <c r="D1052" s="41" t="s">
        <v>300</v>
      </c>
      <c r="E1052" s="41">
        <v>21849215</v>
      </c>
      <c r="F1052" s="84" t="s">
        <v>299</v>
      </c>
      <c r="G1052" s="84" t="s">
        <v>298</v>
      </c>
      <c r="H1052" s="119">
        <v>40354</v>
      </c>
      <c r="I1052" s="41">
        <v>115712</v>
      </c>
      <c r="J1052" s="41" t="s">
        <v>297</v>
      </c>
      <c r="K1052" s="41" t="s">
        <v>296</v>
      </c>
      <c r="L1052" s="41" t="s">
        <v>273</v>
      </c>
      <c r="M1052" s="41" t="s">
        <v>21</v>
      </c>
      <c r="N1052" s="41" t="s">
        <v>295</v>
      </c>
      <c r="O1052" s="41" t="s">
        <v>21</v>
      </c>
      <c r="P1052" s="668"/>
      <c r="Q1052" s="668"/>
    </row>
    <row r="1055" spans="2:17" ht="15.75" thickBot="1" x14ac:dyDescent="0.3"/>
    <row r="1056" spans="2:17" ht="30" x14ac:dyDescent="0.25">
      <c r="B1056" s="42" t="s">
        <v>20</v>
      </c>
      <c r="C1056" s="42" t="s">
        <v>173</v>
      </c>
      <c r="D1056" s="78" t="s">
        <v>174</v>
      </c>
      <c r="E1056" s="42" t="s">
        <v>30</v>
      </c>
      <c r="F1056" s="91" t="s">
        <v>194</v>
      </c>
      <c r="G1056" s="96"/>
    </row>
    <row r="1057" spans="2:16" ht="108" x14ac:dyDescent="0.2">
      <c r="B1057" s="1097" t="s">
        <v>195</v>
      </c>
      <c r="C1057" s="97" t="s">
        <v>196</v>
      </c>
      <c r="D1057" s="668">
        <v>25</v>
      </c>
      <c r="E1057" s="668">
        <v>25</v>
      </c>
      <c r="F1057" s="1098">
        <f>+E1057+E1058+E1059</f>
        <v>50</v>
      </c>
      <c r="G1057" s="98"/>
    </row>
    <row r="1058" spans="2:16" ht="96" x14ac:dyDescent="0.2">
      <c r="B1058" s="1097"/>
      <c r="C1058" s="97" t="s">
        <v>197</v>
      </c>
      <c r="D1058" s="675">
        <v>25</v>
      </c>
      <c r="E1058" s="668">
        <v>25</v>
      </c>
      <c r="F1058" s="1099"/>
      <c r="G1058" s="98"/>
    </row>
    <row r="1059" spans="2:16" ht="60" x14ac:dyDescent="0.2">
      <c r="B1059" s="1097"/>
      <c r="C1059" s="97" t="s">
        <v>198</v>
      </c>
      <c r="D1059" s="668">
        <v>10</v>
      </c>
      <c r="E1059" s="668">
        <v>0</v>
      </c>
      <c r="F1059" s="1100"/>
      <c r="G1059" s="98"/>
    </row>
    <row r="1060" spans="2:16" x14ac:dyDescent="0.25">
      <c r="C1060"/>
    </row>
    <row r="1063" spans="2:16" x14ac:dyDescent="0.25">
      <c r="B1063" s="39" t="s">
        <v>199</v>
      </c>
    </row>
    <row r="1066" spans="2:16" x14ac:dyDescent="0.25">
      <c r="B1066" s="40" t="s">
        <v>20</v>
      </c>
      <c r="C1066" s="40" t="s">
        <v>29</v>
      </c>
      <c r="D1066" s="42" t="s">
        <v>30</v>
      </c>
      <c r="E1066" s="42" t="s">
        <v>31</v>
      </c>
    </row>
    <row r="1067" spans="2:16" ht="28.5" x14ac:dyDescent="0.25">
      <c r="B1067" s="43" t="s">
        <v>200</v>
      </c>
      <c r="C1067" s="44">
        <v>40</v>
      </c>
      <c r="D1067" s="668">
        <f>+E1043</f>
        <v>0</v>
      </c>
      <c r="E1067" s="1081">
        <f>+D1067+D1068</f>
        <v>50</v>
      </c>
    </row>
    <row r="1068" spans="2:16" ht="42.75" x14ac:dyDescent="0.25">
      <c r="B1068" s="43" t="s">
        <v>201</v>
      </c>
      <c r="C1068" s="44">
        <v>60</v>
      </c>
      <c r="D1068" s="668">
        <f>+F1057</f>
        <v>50</v>
      </c>
      <c r="E1068" s="1082"/>
    </row>
    <row r="1070" spans="2:16" x14ac:dyDescent="0.25">
      <c r="B1070" s="1" t="s">
        <v>294</v>
      </c>
    </row>
    <row r="1072" spans="2:16" ht="26.25" x14ac:dyDescent="0.25">
      <c r="B1072" s="1072" t="s">
        <v>1</v>
      </c>
      <c r="C1072" s="1073"/>
      <c r="D1072" s="1073"/>
      <c r="E1072" s="1073"/>
      <c r="F1072" s="1073"/>
      <c r="G1072" s="1073"/>
      <c r="H1072" s="1073"/>
      <c r="I1072" s="1073"/>
      <c r="J1072" s="1073"/>
      <c r="K1072" s="1073"/>
      <c r="L1072" s="1073"/>
      <c r="M1072" s="1073"/>
      <c r="N1072" s="1073"/>
      <c r="O1072" s="1073"/>
      <c r="P1072" s="1073"/>
    </row>
    <row r="1074" spans="2:16" ht="26.25" x14ac:dyDescent="0.25">
      <c r="B1074" s="1072" t="s">
        <v>2</v>
      </c>
      <c r="C1074" s="1073"/>
      <c r="D1074" s="1073"/>
      <c r="E1074" s="1073"/>
      <c r="F1074" s="1073"/>
      <c r="G1074" s="1073"/>
      <c r="H1074" s="1073"/>
      <c r="I1074" s="1073"/>
      <c r="J1074" s="1073"/>
      <c r="K1074" s="1073"/>
      <c r="L1074" s="1073"/>
      <c r="M1074" s="1073"/>
      <c r="N1074" s="1073"/>
      <c r="O1074" s="1073"/>
      <c r="P1074" s="1073"/>
    </row>
    <row r="1075" spans="2:16" ht="15.75" thickBot="1" x14ac:dyDescent="0.3"/>
    <row r="1076" spans="2:16" ht="21.75" thickBot="1" x14ac:dyDescent="0.3">
      <c r="B1076" s="3" t="s">
        <v>3</v>
      </c>
      <c r="C1076" s="1074" t="s">
        <v>223</v>
      </c>
      <c r="D1076" s="1074"/>
      <c r="E1076" s="1074"/>
      <c r="F1076" s="1074"/>
      <c r="G1076" s="1074"/>
      <c r="H1076" s="1074"/>
      <c r="I1076" s="1074"/>
      <c r="J1076" s="1074"/>
      <c r="K1076" s="1074"/>
      <c r="L1076" s="1074"/>
      <c r="M1076" s="1074"/>
      <c r="N1076" s="1075"/>
    </row>
    <row r="1077" spans="2:16" ht="16.5" thickBot="1" x14ac:dyDescent="0.3">
      <c r="B1077" s="4" t="s">
        <v>5</v>
      </c>
      <c r="C1077" s="1074"/>
      <c r="D1077" s="1074"/>
      <c r="E1077" s="1074"/>
      <c r="F1077" s="1074"/>
      <c r="G1077" s="1074"/>
      <c r="H1077" s="1074"/>
      <c r="I1077" s="1074"/>
      <c r="J1077" s="1074"/>
      <c r="K1077" s="1074"/>
      <c r="L1077" s="1074"/>
      <c r="M1077" s="1074"/>
      <c r="N1077" s="1075"/>
    </row>
    <row r="1078" spans="2:16" ht="16.5" thickBot="1" x14ac:dyDescent="0.3">
      <c r="B1078" s="4" t="s">
        <v>6</v>
      </c>
      <c r="C1078" s="1074"/>
      <c r="D1078" s="1074"/>
      <c r="E1078" s="1074"/>
      <c r="F1078" s="1074"/>
      <c r="G1078" s="1074"/>
      <c r="H1078" s="1074"/>
      <c r="I1078" s="1074"/>
      <c r="J1078" s="1074"/>
      <c r="K1078" s="1074"/>
      <c r="L1078" s="1074"/>
      <c r="M1078" s="1074"/>
      <c r="N1078" s="1075"/>
    </row>
    <row r="1079" spans="2:16" ht="16.5" thickBot="1" x14ac:dyDescent="0.3">
      <c r="B1079" s="4" t="s">
        <v>7</v>
      </c>
      <c r="C1079" s="1074"/>
      <c r="D1079" s="1074"/>
      <c r="E1079" s="1074"/>
      <c r="F1079" s="1074"/>
      <c r="G1079" s="1074"/>
      <c r="H1079" s="1074"/>
      <c r="I1079" s="1074"/>
      <c r="J1079" s="1074"/>
      <c r="K1079" s="1074"/>
      <c r="L1079" s="1074"/>
      <c r="M1079" s="1074"/>
      <c r="N1079" s="1075"/>
    </row>
    <row r="1080" spans="2:16" ht="16.5" thickBot="1" x14ac:dyDescent="0.3">
      <c r="B1080" s="4" t="s">
        <v>8</v>
      </c>
      <c r="C1080" s="1101" t="s">
        <v>293</v>
      </c>
      <c r="D1080" s="1101"/>
      <c r="E1080" s="1102"/>
      <c r="F1080" s="5"/>
      <c r="G1080" s="5"/>
      <c r="H1080" s="5"/>
      <c r="I1080" s="5"/>
      <c r="J1080" s="5"/>
      <c r="K1080" s="5"/>
      <c r="L1080" s="5"/>
      <c r="M1080" s="5"/>
      <c r="N1080" s="6"/>
    </row>
    <row r="1081" spans="2:16" ht="16.5" thickBot="1" x14ac:dyDescent="0.3">
      <c r="B1081" s="7" t="s">
        <v>10</v>
      </c>
      <c r="C1081" s="8">
        <v>41972</v>
      </c>
      <c r="D1081" s="9"/>
      <c r="E1081" s="9"/>
      <c r="F1081" s="9"/>
      <c r="G1081" s="9"/>
      <c r="H1081" s="9"/>
      <c r="I1081" s="9"/>
      <c r="J1081" s="9"/>
      <c r="K1081" s="9"/>
      <c r="L1081" s="9"/>
      <c r="M1081" s="9"/>
      <c r="N1081" s="10"/>
    </row>
    <row r="1082" spans="2:16" ht="15.75" x14ac:dyDescent="0.25">
      <c r="B1082" s="11"/>
      <c r="C1082" s="12"/>
      <c r="D1082" s="13"/>
      <c r="E1082" s="13"/>
      <c r="F1082" s="13"/>
      <c r="G1082" s="13"/>
      <c r="H1082" s="13"/>
      <c r="I1082" s="14"/>
      <c r="J1082" s="14"/>
      <c r="K1082" s="14"/>
      <c r="L1082" s="14"/>
      <c r="M1082" s="14"/>
      <c r="N1082" s="13"/>
    </row>
    <row r="1083" spans="2:16" x14ac:dyDescent="0.25">
      <c r="I1083" s="14"/>
      <c r="J1083" s="14"/>
      <c r="K1083" s="14"/>
      <c r="L1083" s="14"/>
      <c r="M1083" s="14"/>
      <c r="N1083" s="15"/>
    </row>
    <row r="1084" spans="2:16" x14ac:dyDescent="0.25">
      <c r="B1084" s="1078" t="s">
        <v>12</v>
      </c>
      <c r="C1084" s="1078"/>
      <c r="D1084" s="672" t="s">
        <v>13</v>
      </c>
      <c r="E1084" s="672" t="s">
        <v>14</v>
      </c>
      <c r="F1084" s="672" t="s">
        <v>15</v>
      </c>
      <c r="G1084" s="16"/>
      <c r="I1084" s="17"/>
      <c r="J1084" s="17"/>
      <c r="K1084" s="17"/>
      <c r="L1084" s="17"/>
      <c r="M1084" s="17"/>
      <c r="N1084" s="15"/>
    </row>
    <row r="1085" spans="2:16" x14ac:dyDescent="0.25">
      <c r="B1085" s="1078"/>
      <c r="C1085" s="1078"/>
      <c r="D1085" s="672">
        <v>23</v>
      </c>
      <c r="E1085" s="18">
        <v>1330731120</v>
      </c>
      <c r="F1085" s="19">
        <v>456</v>
      </c>
      <c r="G1085" s="20"/>
      <c r="I1085" s="21"/>
      <c r="J1085" s="21"/>
      <c r="K1085" s="21"/>
      <c r="L1085" s="21"/>
      <c r="M1085" s="21"/>
      <c r="N1085" s="15"/>
    </row>
    <row r="1086" spans="2:16" x14ac:dyDescent="0.25">
      <c r="B1086" s="1078"/>
      <c r="C1086" s="1078"/>
      <c r="D1086" s="672"/>
      <c r="E1086" s="18"/>
      <c r="F1086" s="18"/>
      <c r="G1086" s="20"/>
      <c r="I1086" s="21"/>
      <c r="J1086" s="21"/>
      <c r="K1086" s="21"/>
      <c r="L1086" s="21"/>
      <c r="M1086" s="21"/>
      <c r="N1086" s="15"/>
    </row>
    <row r="1087" spans="2:16" x14ac:dyDescent="0.25">
      <c r="B1087" s="1078"/>
      <c r="C1087" s="1078"/>
      <c r="D1087" s="672"/>
      <c r="E1087" s="18"/>
      <c r="F1087" s="18"/>
      <c r="G1087" s="20"/>
      <c r="I1087" s="21"/>
      <c r="J1087" s="21"/>
      <c r="K1087" s="21"/>
      <c r="L1087" s="21"/>
      <c r="M1087" s="21"/>
      <c r="N1087" s="15"/>
    </row>
    <row r="1088" spans="2:16" x14ac:dyDescent="0.25">
      <c r="B1088" s="1078"/>
      <c r="C1088" s="1078"/>
      <c r="D1088" s="672"/>
      <c r="E1088" s="22"/>
      <c r="F1088" s="18"/>
      <c r="G1088" s="20"/>
      <c r="H1088" s="23"/>
      <c r="I1088" s="21"/>
      <c r="J1088" s="21"/>
      <c r="K1088" s="21"/>
      <c r="L1088" s="21"/>
      <c r="M1088" s="21"/>
      <c r="N1088" s="24"/>
    </row>
    <row r="1089" spans="1:14" x14ac:dyDescent="0.25">
      <c r="B1089" s="1078"/>
      <c r="C1089" s="1078"/>
      <c r="D1089" s="672"/>
      <c r="E1089" s="22"/>
      <c r="F1089" s="18"/>
      <c r="G1089" s="20"/>
      <c r="H1089" s="23"/>
      <c r="I1089" s="25"/>
      <c r="J1089" s="25"/>
      <c r="K1089" s="25"/>
      <c r="L1089" s="25"/>
      <c r="M1089" s="25"/>
      <c r="N1089" s="24"/>
    </row>
    <row r="1090" spans="1:14" x14ac:dyDescent="0.25">
      <c r="B1090" s="1078"/>
      <c r="C1090" s="1078"/>
      <c r="D1090" s="672"/>
      <c r="E1090" s="22"/>
      <c r="F1090" s="18"/>
      <c r="G1090" s="20"/>
      <c r="H1090" s="23"/>
      <c r="I1090" s="14"/>
      <c r="J1090" s="14"/>
      <c r="K1090" s="14"/>
      <c r="L1090" s="14"/>
      <c r="M1090" s="14"/>
      <c r="N1090" s="24"/>
    </row>
    <row r="1091" spans="1:14" x14ac:dyDescent="0.25">
      <c r="B1091" s="1078"/>
      <c r="C1091" s="1078"/>
      <c r="D1091" s="672"/>
      <c r="E1091" s="22"/>
      <c r="F1091" s="18"/>
      <c r="G1091" s="20"/>
      <c r="H1091" s="23"/>
      <c r="I1091" s="14"/>
      <c r="J1091" s="14"/>
      <c r="K1091" s="14"/>
      <c r="L1091" s="14"/>
      <c r="M1091" s="14"/>
      <c r="N1091" s="24"/>
    </row>
    <row r="1092" spans="1:14" ht="15.75" thickBot="1" x14ac:dyDescent="0.3">
      <c r="B1092" s="1079" t="s">
        <v>16</v>
      </c>
      <c r="C1092" s="1080"/>
      <c r="D1092" s="672"/>
      <c r="E1092" s="26">
        <f>SUM(E1085:E1091)</f>
        <v>1330731120</v>
      </c>
      <c r="F1092" s="19">
        <f>SUM(F1085:F1091)</f>
        <v>456</v>
      </c>
      <c r="G1092" s="20"/>
      <c r="H1092" s="23"/>
      <c r="I1092" s="14"/>
      <c r="J1092" s="14"/>
      <c r="K1092" s="14"/>
      <c r="L1092" s="14"/>
      <c r="M1092" s="14"/>
      <c r="N1092" s="24"/>
    </row>
    <row r="1093" spans="1:14" ht="45.75" thickBot="1" x14ac:dyDescent="0.3">
      <c r="A1093" s="27"/>
      <c r="B1093" s="28" t="s">
        <v>17</v>
      </c>
      <c r="C1093" s="28" t="s">
        <v>18</v>
      </c>
      <c r="E1093" s="17"/>
      <c r="F1093" s="17"/>
      <c r="G1093" s="17"/>
      <c r="H1093" s="17"/>
      <c r="I1093" s="29"/>
      <c r="J1093" s="29"/>
      <c r="K1093" s="29"/>
      <c r="L1093" s="29"/>
      <c r="M1093" s="29"/>
    </row>
    <row r="1094" spans="1:14" ht="15.75" thickBot="1" x14ac:dyDescent="0.3">
      <c r="A1094" s="30">
        <v>1</v>
      </c>
      <c r="C1094" s="107">
        <f>+(F1092*80)/100</f>
        <v>364.8</v>
      </c>
      <c r="D1094" s="21"/>
      <c r="E1094" s="106">
        <f>E1092</f>
        <v>1330731120</v>
      </c>
      <c r="F1094" s="34"/>
      <c r="G1094" s="34"/>
      <c r="H1094" s="34"/>
      <c r="I1094" s="35"/>
      <c r="J1094" s="35"/>
      <c r="K1094" s="35"/>
      <c r="L1094" s="35"/>
      <c r="M1094" s="35"/>
    </row>
    <row r="1095" spans="1:14" x14ac:dyDescent="0.25">
      <c r="A1095" s="36"/>
      <c r="C1095" s="37"/>
      <c r="D1095" s="21"/>
      <c r="E1095" s="38"/>
      <c r="F1095" s="34"/>
      <c r="G1095" s="34"/>
      <c r="H1095" s="34"/>
      <c r="I1095" s="35"/>
      <c r="J1095" s="35"/>
      <c r="K1095" s="35"/>
      <c r="L1095" s="35"/>
      <c r="M1095" s="35"/>
    </row>
    <row r="1096" spans="1:14" x14ac:dyDescent="0.25">
      <c r="A1096" s="36"/>
      <c r="C1096" s="37"/>
      <c r="D1096" s="21"/>
      <c r="E1096" s="38"/>
      <c r="F1096" s="34"/>
      <c r="G1096" s="34"/>
      <c r="H1096" s="34"/>
      <c r="I1096" s="35"/>
      <c r="J1096" s="35"/>
      <c r="K1096" s="35"/>
      <c r="L1096" s="35"/>
      <c r="M1096" s="35"/>
    </row>
    <row r="1097" spans="1:14" x14ac:dyDescent="0.25">
      <c r="A1097" s="36"/>
      <c r="B1097" s="39" t="s">
        <v>19</v>
      </c>
      <c r="C1097"/>
      <c r="D1097"/>
      <c r="E1097"/>
      <c r="F1097"/>
      <c r="G1097"/>
      <c r="H1097"/>
      <c r="I1097" s="14"/>
      <c r="J1097" s="14"/>
      <c r="K1097" s="14"/>
      <c r="L1097" s="14"/>
      <c r="M1097" s="14"/>
      <c r="N1097" s="15"/>
    </row>
    <row r="1098" spans="1:14" x14ac:dyDescent="0.25">
      <c r="A1098" s="36"/>
      <c r="B1098"/>
      <c r="C1098"/>
      <c r="D1098"/>
      <c r="E1098"/>
      <c r="F1098"/>
      <c r="G1098"/>
      <c r="H1098"/>
      <c r="I1098" s="14"/>
      <c r="J1098" s="14"/>
      <c r="K1098" s="14"/>
      <c r="L1098" s="14"/>
      <c r="M1098" s="14"/>
      <c r="N1098" s="15"/>
    </row>
    <row r="1099" spans="1:14" x14ac:dyDescent="0.25">
      <c r="A1099" s="36"/>
      <c r="B1099" s="40" t="s">
        <v>20</v>
      </c>
      <c r="C1099" s="40" t="s">
        <v>21</v>
      </c>
      <c r="D1099" s="40" t="s">
        <v>22</v>
      </c>
      <c r="E1099"/>
      <c r="F1099"/>
      <c r="G1099"/>
      <c r="H1099"/>
      <c r="I1099" s="14"/>
      <c r="J1099" s="14"/>
      <c r="K1099" s="14"/>
      <c r="L1099" s="14"/>
      <c r="M1099" s="14"/>
      <c r="N1099" s="15"/>
    </row>
    <row r="1100" spans="1:14" x14ac:dyDescent="0.25">
      <c r="A1100" s="36"/>
      <c r="B1100" s="41" t="s">
        <v>23</v>
      </c>
      <c r="C1100" s="41"/>
      <c r="D1100" s="41" t="s">
        <v>22</v>
      </c>
      <c r="E1100"/>
      <c r="F1100"/>
      <c r="G1100"/>
      <c r="H1100"/>
      <c r="I1100" s="14"/>
      <c r="J1100" s="14"/>
      <c r="K1100" s="14"/>
      <c r="L1100" s="14"/>
      <c r="M1100" s="14"/>
      <c r="N1100" s="15"/>
    </row>
    <row r="1101" spans="1:14" x14ac:dyDescent="0.25">
      <c r="A1101" s="36"/>
      <c r="B1101" s="41" t="s">
        <v>25</v>
      </c>
      <c r="C1101" s="41" t="s">
        <v>21</v>
      </c>
      <c r="D1101" s="41"/>
      <c r="E1101"/>
      <c r="F1101"/>
      <c r="G1101"/>
      <c r="H1101"/>
      <c r="I1101" s="14"/>
      <c r="J1101" s="14"/>
      <c r="K1101" s="14"/>
      <c r="L1101" s="14"/>
      <c r="M1101" s="14"/>
      <c r="N1101" s="15"/>
    </row>
    <row r="1102" spans="1:14" x14ac:dyDescent="0.25">
      <c r="A1102" s="36"/>
      <c r="B1102" s="41" t="s">
        <v>26</v>
      </c>
      <c r="C1102" s="41" t="s">
        <v>21</v>
      </c>
      <c r="D1102" s="41"/>
      <c r="E1102"/>
      <c r="F1102"/>
      <c r="G1102"/>
      <c r="H1102"/>
      <c r="I1102" s="14"/>
      <c r="J1102" s="14"/>
      <c r="K1102" s="14"/>
      <c r="L1102" s="14"/>
      <c r="M1102" s="14"/>
      <c r="N1102" s="15"/>
    </row>
    <row r="1103" spans="1:14" x14ac:dyDescent="0.25">
      <c r="A1103" s="36"/>
      <c r="B1103" s="41" t="s">
        <v>27</v>
      </c>
      <c r="C1103" s="41" t="s">
        <v>21</v>
      </c>
      <c r="D1103" s="41"/>
      <c r="E1103"/>
      <c r="F1103"/>
      <c r="G1103"/>
      <c r="H1103"/>
      <c r="I1103" s="14"/>
      <c r="J1103" s="14"/>
      <c r="K1103" s="14"/>
      <c r="L1103" s="14"/>
      <c r="M1103" s="14"/>
      <c r="N1103" s="15"/>
    </row>
    <row r="1104" spans="1:14" x14ac:dyDescent="0.25">
      <c r="A1104" s="36"/>
      <c r="B1104"/>
      <c r="C1104"/>
      <c r="D1104"/>
      <c r="E1104"/>
      <c r="F1104"/>
      <c r="G1104"/>
      <c r="H1104"/>
      <c r="I1104" s="14"/>
      <c r="J1104" s="14"/>
      <c r="K1104" s="14"/>
      <c r="L1104" s="14"/>
      <c r="M1104" s="14"/>
      <c r="N1104" s="15"/>
    </row>
    <row r="1105" spans="1:17" x14ac:dyDescent="0.25">
      <c r="A1105" s="36"/>
      <c r="B1105"/>
      <c r="C1105"/>
      <c r="D1105"/>
      <c r="E1105"/>
      <c r="F1105"/>
      <c r="G1105"/>
      <c r="H1105"/>
      <c r="I1105" s="14"/>
      <c r="J1105" s="14"/>
      <c r="K1105" s="14"/>
      <c r="L1105" s="14"/>
      <c r="M1105" s="14"/>
      <c r="N1105" s="15"/>
    </row>
    <row r="1106" spans="1:17" x14ac:dyDescent="0.25">
      <c r="A1106" s="36"/>
      <c r="B1106" s="39" t="s">
        <v>28</v>
      </c>
      <c r="C1106"/>
      <c r="D1106"/>
      <c r="E1106"/>
      <c r="F1106"/>
      <c r="G1106"/>
      <c r="H1106"/>
      <c r="I1106" s="14"/>
      <c r="J1106" s="14"/>
      <c r="K1106" s="14"/>
      <c r="L1106" s="14"/>
      <c r="M1106" s="14"/>
      <c r="N1106" s="15"/>
    </row>
    <row r="1107" spans="1:17" x14ac:dyDescent="0.25">
      <c r="A1107" s="36"/>
      <c r="B1107"/>
      <c r="C1107"/>
      <c r="D1107"/>
      <c r="E1107"/>
      <c r="F1107"/>
      <c r="G1107"/>
      <c r="H1107"/>
      <c r="I1107" s="14"/>
      <c r="J1107" s="14"/>
      <c r="K1107" s="14"/>
      <c r="L1107" s="14"/>
      <c r="M1107" s="14"/>
      <c r="N1107" s="15"/>
    </row>
    <row r="1108" spans="1:17" x14ac:dyDescent="0.25">
      <c r="A1108" s="36"/>
      <c r="B1108"/>
      <c r="C1108"/>
      <c r="D1108"/>
      <c r="E1108"/>
      <c r="F1108"/>
      <c r="G1108"/>
      <c r="H1108"/>
      <c r="I1108" s="14"/>
      <c r="J1108" s="14"/>
      <c r="K1108" s="14"/>
      <c r="L1108" s="14"/>
      <c r="M1108" s="14"/>
      <c r="N1108" s="15"/>
    </row>
    <row r="1109" spans="1:17" x14ac:dyDescent="0.25">
      <c r="A1109" s="36"/>
      <c r="B1109" s="40" t="s">
        <v>20</v>
      </c>
      <c r="C1109" s="40" t="s">
        <v>29</v>
      </c>
      <c r="D1109" s="42" t="s">
        <v>30</v>
      </c>
      <c r="E1109" s="42" t="s">
        <v>31</v>
      </c>
      <c r="F1109"/>
      <c r="G1109"/>
      <c r="H1109"/>
      <c r="I1109" s="14"/>
      <c r="J1109" s="14"/>
      <c r="K1109" s="14"/>
      <c r="L1109" s="14"/>
      <c r="M1109" s="14"/>
      <c r="N1109" s="15"/>
    </row>
    <row r="1110" spans="1:17" ht="28.5" x14ac:dyDescent="0.25">
      <c r="A1110" s="36"/>
      <c r="B1110" s="43" t="s">
        <v>32</v>
      </c>
      <c r="C1110" s="44">
        <v>40</v>
      </c>
      <c r="D1110" s="668">
        <v>40</v>
      </c>
      <c r="E1110" s="1081">
        <f>+D1110+D1111</f>
        <v>100</v>
      </c>
      <c r="F1110"/>
      <c r="G1110"/>
      <c r="H1110"/>
      <c r="I1110" s="14"/>
      <c r="J1110" s="14"/>
      <c r="K1110" s="14"/>
      <c r="L1110" s="14"/>
      <c r="M1110" s="14"/>
      <c r="N1110" s="15"/>
    </row>
    <row r="1111" spans="1:17" ht="42.75" x14ac:dyDescent="0.25">
      <c r="A1111" s="36"/>
      <c r="B1111" s="43" t="s">
        <v>33</v>
      </c>
      <c r="C1111" s="44">
        <v>60</v>
      </c>
      <c r="D1111" s="668">
        <v>60</v>
      </c>
      <c r="E1111" s="1082"/>
      <c r="F1111"/>
      <c r="G1111"/>
      <c r="H1111"/>
      <c r="I1111" s="14"/>
      <c r="J1111" s="14"/>
      <c r="K1111" s="14"/>
      <c r="L1111" s="14"/>
      <c r="M1111" s="14"/>
      <c r="N1111" s="15"/>
    </row>
    <row r="1112" spans="1:17" x14ac:dyDescent="0.25">
      <c r="A1112" s="36"/>
      <c r="C1112" s="37"/>
      <c r="D1112" s="21"/>
      <c r="E1112" s="38"/>
      <c r="F1112" s="34"/>
      <c r="G1112" s="34"/>
      <c r="H1112" s="34"/>
      <c r="I1112" s="35"/>
      <c r="J1112" s="35"/>
      <c r="K1112" s="35"/>
      <c r="L1112" s="35"/>
      <c r="M1112" s="35"/>
    </row>
    <row r="1113" spans="1:17" x14ac:dyDescent="0.25">
      <c r="A1113" s="36"/>
      <c r="C1113" s="37"/>
      <c r="D1113" s="21"/>
      <c r="E1113" s="38"/>
      <c r="F1113" s="34"/>
      <c r="G1113" s="34"/>
      <c r="H1113" s="34"/>
      <c r="I1113" s="35"/>
      <c r="J1113" s="35"/>
      <c r="K1113" s="35"/>
      <c r="L1113" s="35"/>
      <c r="M1113" s="35"/>
    </row>
    <row r="1114" spans="1:17" x14ac:dyDescent="0.25">
      <c r="A1114" s="36"/>
      <c r="C1114" s="37"/>
      <c r="D1114" s="21"/>
      <c r="E1114" s="38"/>
      <c r="F1114" s="34"/>
      <c r="G1114" s="34"/>
      <c r="H1114" s="34"/>
      <c r="I1114" s="35"/>
      <c r="J1114" s="35"/>
      <c r="K1114" s="35"/>
      <c r="L1114" s="35"/>
      <c r="M1114" s="35"/>
    </row>
    <row r="1115" spans="1:17" ht="15.75" thickBot="1" x14ac:dyDescent="0.3">
      <c r="M1115" s="1083" t="s">
        <v>34</v>
      </c>
      <c r="N1115" s="1083"/>
    </row>
    <row r="1116" spans="1:17" x14ac:dyDescent="0.25">
      <c r="B1116" s="39" t="s">
        <v>35</v>
      </c>
      <c r="M1116" s="45"/>
      <c r="N1116" s="45"/>
    </row>
    <row r="1117" spans="1:17" ht="15.75" thickBot="1" x14ac:dyDescent="0.3">
      <c r="M1117" s="45"/>
      <c r="N1117" s="45"/>
    </row>
    <row r="1118" spans="1:17" ht="60" x14ac:dyDescent="0.25">
      <c r="A1118" s="14"/>
      <c r="B1118" s="46" t="s">
        <v>36</v>
      </c>
      <c r="C1118" s="46" t="s">
        <v>37</v>
      </c>
      <c r="D1118" s="46" t="s">
        <v>38</v>
      </c>
      <c r="E1118" s="46" t="s">
        <v>39</v>
      </c>
      <c r="F1118" s="46" t="s">
        <v>40</v>
      </c>
      <c r="G1118" s="46" t="s">
        <v>41</v>
      </c>
      <c r="H1118" s="46" t="s">
        <v>42</v>
      </c>
      <c r="I1118" s="46" t="s">
        <v>43</v>
      </c>
      <c r="J1118" s="46" t="s">
        <v>44</v>
      </c>
      <c r="K1118" s="46" t="s">
        <v>45</v>
      </c>
      <c r="L1118" s="46" t="s">
        <v>46</v>
      </c>
      <c r="M1118" s="47" t="s">
        <v>47</v>
      </c>
      <c r="N1118" s="46" t="s">
        <v>48</v>
      </c>
      <c r="O1118" s="46" t="s">
        <v>49</v>
      </c>
      <c r="P1118" s="48" t="s">
        <v>50</v>
      </c>
      <c r="Q1118" s="48" t="s">
        <v>51</v>
      </c>
    </row>
    <row r="1119" spans="1:17" ht="30" x14ac:dyDescent="0.25">
      <c r="A1119" s="62">
        <v>1</v>
      </c>
      <c r="B1119" s="49" t="s">
        <v>223</v>
      </c>
      <c r="C1119" s="50" t="s">
        <v>223</v>
      </c>
      <c r="D1119" s="49" t="s">
        <v>272</v>
      </c>
      <c r="E1119" s="110">
        <v>1399</v>
      </c>
      <c r="F1119" s="52" t="s">
        <v>21</v>
      </c>
      <c r="G1119" s="53"/>
      <c r="H1119" s="55">
        <v>41200</v>
      </c>
      <c r="I1119" s="55">
        <v>41274</v>
      </c>
      <c r="J1119" s="55" t="s">
        <v>22</v>
      </c>
      <c r="K1119" s="111">
        <v>2.48</v>
      </c>
      <c r="L1119" s="109">
        <v>0</v>
      </c>
      <c r="M1119" s="109">
        <v>106</v>
      </c>
      <c r="N1119" s="109">
        <v>0</v>
      </c>
      <c r="O1119" s="57">
        <v>58735872</v>
      </c>
      <c r="P1119" s="57">
        <v>66</v>
      </c>
      <c r="Q1119" s="58" t="s">
        <v>271</v>
      </c>
    </row>
    <row r="1120" spans="1:17" ht="30" x14ac:dyDescent="0.25">
      <c r="A1120" s="62">
        <f>+A1119+1</f>
        <v>2</v>
      </c>
      <c r="B1120" s="49" t="s">
        <v>223</v>
      </c>
      <c r="C1120" s="50" t="s">
        <v>223</v>
      </c>
      <c r="D1120" s="49" t="s">
        <v>272</v>
      </c>
      <c r="E1120" s="110">
        <v>1902013</v>
      </c>
      <c r="F1120" s="52" t="s">
        <v>21</v>
      </c>
      <c r="G1120" s="52"/>
      <c r="H1120" s="55">
        <v>41299</v>
      </c>
      <c r="I1120" s="55">
        <v>41639</v>
      </c>
      <c r="J1120" s="55" t="s">
        <v>22</v>
      </c>
      <c r="K1120" s="111">
        <v>11.24</v>
      </c>
      <c r="L1120" s="109">
        <v>0</v>
      </c>
      <c r="M1120" s="109">
        <v>182</v>
      </c>
      <c r="N1120" s="109">
        <v>0</v>
      </c>
      <c r="O1120" s="57">
        <v>181449749</v>
      </c>
      <c r="P1120" s="57">
        <v>67</v>
      </c>
      <c r="Q1120" s="58" t="s">
        <v>271</v>
      </c>
    </row>
    <row r="1121" spans="1:17" ht="30" x14ac:dyDescent="0.25">
      <c r="A1121" s="62">
        <f t="shared" ref="A1121:A1126" si="33">+A1120+1</f>
        <v>3</v>
      </c>
      <c r="B1121" s="49" t="s">
        <v>223</v>
      </c>
      <c r="C1121" s="50" t="s">
        <v>223</v>
      </c>
      <c r="D1121" s="49" t="s">
        <v>272</v>
      </c>
      <c r="E1121" s="110">
        <v>639</v>
      </c>
      <c r="F1121" s="52" t="s">
        <v>21</v>
      </c>
      <c r="G1121" s="52"/>
      <c r="H1121" s="55">
        <v>41663</v>
      </c>
      <c r="I1121" s="55">
        <v>41973</v>
      </c>
      <c r="J1121" s="55" t="s">
        <v>22</v>
      </c>
      <c r="K1121" s="111">
        <v>10.24</v>
      </c>
      <c r="L1121" s="109">
        <v>0</v>
      </c>
      <c r="M1121" s="109">
        <v>143</v>
      </c>
      <c r="N1121" s="109">
        <v>0</v>
      </c>
      <c r="O1121" s="57">
        <v>90054110</v>
      </c>
      <c r="P1121" s="57">
        <v>68</v>
      </c>
      <c r="Q1121" s="58" t="s">
        <v>292</v>
      </c>
    </row>
    <row r="1122" spans="1:17" ht="267.75" customHeight="1" x14ac:dyDescent="0.25">
      <c r="A1122" s="62">
        <f t="shared" si="33"/>
        <v>4</v>
      </c>
      <c r="B1122" s="49"/>
      <c r="C1122" s="50"/>
      <c r="D1122" s="49"/>
      <c r="E1122" s="64"/>
      <c r="F1122" s="52"/>
      <c r="G1122" s="52"/>
      <c r="H1122" s="52"/>
      <c r="I1122" s="55"/>
      <c r="J1122" s="55"/>
      <c r="K1122" s="55"/>
      <c r="L1122" s="55"/>
      <c r="M1122" s="56"/>
      <c r="N1122" s="56"/>
      <c r="O1122" s="57"/>
      <c r="P1122" s="57"/>
      <c r="Q1122" s="58" t="s">
        <v>291</v>
      </c>
    </row>
    <row r="1123" spans="1:17" x14ac:dyDescent="0.25">
      <c r="A1123" s="62">
        <f t="shared" si="33"/>
        <v>5</v>
      </c>
      <c r="B1123" s="49"/>
      <c r="C1123" s="50"/>
      <c r="D1123" s="49"/>
      <c r="E1123" s="64"/>
      <c r="F1123" s="52"/>
      <c r="G1123" s="52"/>
      <c r="H1123" s="52"/>
      <c r="I1123" s="55"/>
      <c r="J1123" s="55"/>
      <c r="K1123" s="55"/>
      <c r="L1123" s="55"/>
      <c r="M1123" s="56"/>
      <c r="N1123" s="56"/>
      <c r="O1123" s="57"/>
      <c r="P1123" s="57"/>
      <c r="Q1123" s="58"/>
    </row>
    <row r="1124" spans="1:17" x14ac:dyDescent="0.25">
      <c r="A1124" s="62">
        <f t="shared" si="33"/>
        <v>6</v>
      </c>
      <c r="B1124" s="49"/>
      <c r="C1124" s="50"/>
      <c r="D1124" s="49"/>
      <c r="E1124" s="64"/>
      <c r="F1124" s="52"/>
      <c r="G1124" s="52"/>
      <c r="H1124" s="52"/>
      <c r="I1124" s="55"/>
      <c r="J1124" s="55"/>
      <c r="K1124" s="55"/>
      <c r="L1124" s="55"/>
      <c r="M1124" s="56"/>
      <c r="N1124" s="56"/>
      <c r="O1124" s="57"/>
      <c r="P1124" s="57"/>
      <c r="Q1124" s="58"/>
    </row>
    <row r="1125" spans="1:17" x14ac:dyDescent="0.25">
      <c r="A1125" s="62">
        <f t="shared" si="33"/>
        <v>7</v>
      </c>
      <c r="B1125" s="49"/>
      <c r="C1125" s="50"/>
      <c r="D1125" s="49"/>
      <c r="E1125" s="64"/>
      <c r="F1125" s="52"/>
      <c r="G1125" s="52"/>
      <c r="H1125" s="52"/>
      <c r="I1125" s="55"/>
      <c r="J1125" s="55"/>
      <c r="K1125" s="55"/>
      <c r="L1125" s="55"/>
      <c r="M1125" s="56"/>
      <c r="N1125" s="56"/>
      <c r="O1125" s="57"/>
      <c r="P1125" s="57"/>
      <c r="Q1125" s="58"/>
    </row>
    <row r="1126" spans="1:17" x14ac:dyDescent="0.25">
      <c r="A1126" s="62">
        <f t="shared" si="33"/>
        <v>8</v>
      </c>
      <c r="B1126" s="49"/>
      <c r="C1126" s="50"/>
      <c r="D1126" s="49"/>
      <c r="E1126" s="64"/>
      <c r="F1126" s="52"/>
      <c r="G1126" s="52"/>
      <c r="H1126" s="52"/>
      <c r="I1126" s="55"/>
      <c r="J1126" s="55"/>
      <c r="K1126" s="55"/>
      <c r="L1126" s="55"/>
      <c r="M1126" s="56"/>
      <c r="N1126" s="56"/>
      <c r="O1126" s="57"/>
      <c r="P1126" s="57"/>
      <c r="Q1126" s="58"/>
    </row>
    <row r="1127" spans="1:17" x14ac:dyDescent="0.25">
      <c r="A1127" s="62"/>
      <c r="B1127" s="63" t="s">
        <v>31</v>
      </c>
      <c r="C1127" s="50"/>
      <c r="D1127" s="49"/>
      <c r="E1127" s="64"/>
      <c r="F1127" s="52"/>
      <c r="G1127" s="52"/>
      <c r="H1127" s="52"/>
      <c r="I1127" s="55"/>
      <c r="J1127" s="55"/>
      <c r="K1127" s="67">
        <f t="shared" ref="K1127" si="34">SUM(K1119:K1126)</f>
        <v>23.96</v>
      </c>
      <c r="L1127" s="67">
        <f t="shared" ref="L1127:N1127" si="35">SUM(L1119:L1126)</f>
        <v>0</v>
      </c>
      <c r="M1127" s="65">
        <f t="shared" si="35"/>
        <v>431</v>
      </c>
      <c r="N1127" s="67">
        <f t="shared" si="35"/>
        <v>0</v>
      </c>
      <c r="O1127" s="57"/>
      <c r="P1127" s="57"/>
      <c r="Q1127" s="68"/>
    </row>
    <row r="1128" spans="1:17" x14ac:dyDescent="0.25">
      <c r="A1128" s="69"/>
      <c r="B1128" s="69"/>
      <c r="C1128" s="69"/>
      <c r="D1128" s="69"/>
      <c r="E1128" s="70"/>
      <c r="F1128" s="69"/>
      <c r="G1128" s="69"/>
      <c r="H1128" s="69"/>
      <c r="I1128" s="69"/>
      <c r="J1128" s="69"/>
      <c r="K1128" s="69"/>
      <c r="L1128" s="69"/>
      <c r="M1128" s="69"/>
      <c r="N1128" s="69"/>
      <c r="O1128" s="69"/>
      <c r="P1128" s="69"/>
      <c r="Q1128" s="69"/>
    </row>
    <row r="1129" spans="1:17" x14ac:dyDescent="0.25">
      <c r="A1129" s="69"/>
      <c r="B1129" s="1069" t="s">
        <v>76</v>
      </c>
      <c r="C1129" s="1069" t="s">
        <v>77</v>
      </c>
      <c r="D1129" s="1071" t="s">
        <v>78</v>
      </c>
      <c r="E1129" s="1071"/>
      <c r="F1129" s="69"/>
      <c r="G1129" s="69"/>
      <c r="H1129" s="69"/>
      <c r="I1129" s="69"/>
      <c r="J1129" s="69"/>
      <c r="K1129" s="69"/>
      <c r="L1129" s="69"/>
      <c r="M1129" s="69"/>
      <c r="N1129" s="69"/>
      <c r="O1129" s="69"/>
      <c r="P1129" s="69"/>
      <c r="Q1129" s="69"/>
    </row>
    <row r="1130" spans="1:17" x14ac:dyDescent="0.25">
      <c r="A1130" s="69"/>
      <c r="B1130" s="1070"/>
      <c r="C1130" s="1070"/>
      <c r="D1130" s="673" t="s">
        <v>79</v>
      </c>
      <c r="E1130" s="71" t="s">
        <v>80</v>
      </c>
      <c r="F1130" s="69"/>
      <c r="G1130" s="69"/>
      <c r="H1130" s="69"/>
      <c r="I1130" s="69"/>
      <c r="J1130" s="69"/>
      <c r="K1130" s="69"/>
      <c r="L1130" s="69"/>
      <c r="M1130" s="69"/>
      <c r="N1130" s="69"/>
      <c r="O1130" s="69"/>
      <c r="P1130" s="69"/>
      <c r="Q1130" s="69"/>
    </row>
    <row r="1131" spans="1:17" ht="18.75" x14ac:dyDescent="0.25">
      <c r="A1131" s="69"/>
      <c r="B1131" s="72" t="s">
        <v>81</v>
      </c>
      <c r="C1131" s="73">
        <f>+K1127</f>
        <v>23.96</v>
      </c>
      <c r="D1131" s="75"/>
      <c r="E1131" s="74" t="s">
        <v>22</v>
      </c>
      <c r="F1131" s="76"/>
      <c r="G1131" s="76"/>
      <c r="H1131" s="76"/>
      <c r="I1131" s="76"/>
      <c r="J1131" s="76"/>
      <c r="K1131" s="76"/>
      <c r="L1131" s="76"/>
      <c r="M1131" s="76"/>
      <c r="N1131" s="69"/>
      <c r="O1131" s="69"/>
      <c r="P1131" s="69"/>
      <c r="Q1131" s="69"/>
    </row>
    <row r="1132" spans="1:17" x14ac:dyDescent="0.25">
      <c r="A1132" s="69"/>
      <c r="B1132" s="72" t="s">
        <v>82</v>
      </c>
      <c r="C1132" s="73">
        <f>+M1127</f>
        <v>431</v>
      </c>
      <c r="D1132" s="74" t="s">
        <v>21</v>
      </c>
      <c r="E1132" s="75"/>
      <c r="F1132" s="69"/>
      <c r="G1132" s="69"/>
      <c r="H1132" s="69"/>
      <c r="I1132" s="69"/>
      <c r="J1132" s="69"/>
      <c r="K1132" s="69"/>
      <c r="L1132" s="69"/>
      <c r="M1132" s="69"/>
      <c r="N1132" s="69"/>
      <c r="O1132" s="69"/>
      <c r="P1132" s="69"/>
      <c r="Q1132" s="69"/>
    </row>
    <row r="1133" spans="1:17" x14ac:dyDescent="0.25">
      <c r="A1133" s="69"/>
      <c r="B1133" s="77"/>
      <c r="C1133" s="1087"/>
      <c r="D1133" s="1087"/>
      <c r="E1133" s="1087"/>
      <c r="F1133" s="1087"/>
      <c r="G1133" s="1087"/>
      <c r="H1133" s="1087"/>
      <c r="I1133" s="1087"/>
      <c r="J1133" s="1087"/>
      <c r="K1133" s="1087"/>
      <c r="L1133" s="1087"/>
      <c r="M1133" s="1087"/>
      <c r="N1133" s="1087"/>
      <c r="O1133" s="69"/>
      <c r="P1133" s="69"/>
      <c r="Q1133" s="69"/>
    </row>
    <row r="1134" spans="1:17" ht="15.75" thickBot="1" x14ac:dyDescent="0.3"/>
    <row r="1135" spans="1:17" ht="27" thickBot="1" x14ac:dyDescent="0.3">
      <c r="B1135" s="1088" t="s">
        <v>83</v>
      </c>
      <c r="C1135" s="1088"/>
      <c r="D1135" s="1088"/>
      <c r="E1135" s="1088"/>
      <c r="F1135" s="1088"/>
      <c r="G1135" s="1088"/>
      <c r="H1135" s="1088"/>
      <c r="I1135" s="1088"/>
      <c r="J1135" s="1088"/>
      <c r="K1135" s="1088"/>
      <c r="L1135" s="1088"/>
      <c r="M1135" s="1088"/>
      <c r="N1135" s="1088"/>
    </row>
    <row r="1138" spans="2:17" ht="105" x14ac:dyDescent="0.25">
      <c r="B1138" s="78" t="s">
        <v>84</v>
      </c>
      <c r="C1138" s="79" t="s">
        <v>85</v>
      </c>
      <c r="D1138" s="79" t="s">
        <v>86</v>
      </c>
      <c r="E1138" s="79" t="s">
        <v>87</v>
      </c>
      <c r="F1138" s="79" t="s">
        <v>88</v>
      </c>
      <c r="G1138" s="79" t="s">
        <v>89</v>
      </c>
      <c r="H1138" s="79" t="s">
        <v>90</v>
      </c>
      <c r="I1138" s="79" t="s">
        <v>91</v>
      </c>
      <c r="J1138" s="79" t="s">
        <v>92</v>
      </c>
      <c r="K1138" s="79" t="s">
        <v>93</v>
      </c>
      <c r="L1138" s="79" t="s">
        <v>94</v>
      </c>
      <c r="M1138" s="80" t="s">
        <v>95</v>
      </c>
      <c r="N1138" s="80" t="s">
        <v>96</v>
      </c>
      <c r="O1138" s="1084" t="s">
        <v>97</v>
      </c>
      <c r="P1138" s="1086"/>
      <c r="Q1138" s="79" t="s">
        <v>98</v>
      </c>
    </row>
    <row r="1139" spans="2:17" x14ac:dyDescent="0.25">
      <c r="B1139" s="81" t="s">
        <v>242</v>
      </c>
      <c r="C1139" s="81" t="s">
        <v>290</v>
      </c>
      <c r="D1139" s="81" t="s">
        <v>289</v>
      </c>
      <c r="E1139" s="82">
        <v>180</v>
      </c>
      <c r="F1139" s="83" t="s">
        <v>239</v>
      </c>
      <c r="G1139" s="83" t="s">
        <v>21</v>
      </c>
      <c r="H1139" s="84" t="s">
        <v>239</v>
      </c>
      <c r="I1139" s="84" t="s">
        <v>239</v>
      </c>
      <c r="J1139" s="84" t="s">
        <v>21</v>
      </c>
      <c r="K1139" s="41" t="s">
        <v>21</v>
      </c>
      <c r="L1139" s="41" t="s">
        <v>21</v>
      </c>
      <c r="M1139" s="41" t="s">
        <v>21</v>
      </c>
      <c r="N1139" s="41" t="s">
        <v>21</v>
      </c>
      <c r="O1139" s="994"/>
      <c r="P1139" s="996"/>
      <c r="Q1139" s="41" t="s">
        <v>21</v>
      </c>
    </row>
    <row r="1140" spans="2:17" x14ac:dyDescent="0.25">
      <c r="B1140" s="81" t="s">
        <v>242</v>
      </c>
      <c r="C1140" s="81" t="s">
        <v>288</v>
      </c>
      <c r="D1140" s="81" t="s">
        <v>287</v>
      </c>
      <c r="E1140" s="82">
        <v>161</v>
      </c>
      <c r="F1140" s="83" t="s">
        <v>239</v>
      </c>
      <c r="G1140" s="83" t="s">
        <v>21</v>
      </c>
      <c r="H1140" s="84" t="s">
        <v>239</v>
      </c>
      <c r="I1140" s="84" t="s">
        <v>239</v>
      </c>
      <c r="J1140" s="84" t="s">
        <v>21</v>
      </c>
      <c r="K1140" s="41" t="s">
        <v>21</v>
      </c>
      <c r="L1140" s="41" t="s">
        <v>21</v>
      </c>
      <c r="M1140" s="41" t="s">
        <v>21</v>
      </c>
      <c r="N1140" s="41" t="s">
        <v>21</v>
      </c>
      <c r="O1140" s="994"/>
      <c r="P1140" s="996"/>
      <c r="Q1140" s="41" t="s">
        <v>21</v>
      </c>
    </row>
    <row r="1141" spans="2:17" x14ac:dyDescent="0.25">
      <c r="B1141" s="81" t="s">
        <v>242</v>
      </c>
      <c r="C1141" s="81" t="s">
        <v>285</v>
      </c>
      <c r="D1141" s="81" t="s">
        <v>286</v>
      </c>
      <c r="E1141" s="82">
        <v>55</v>
      </c>
      <c r="F1141" s="83" t="s">
        <v>239</v>
      </c>
      <c r="G1141" s="83" t="s">
        <v>21</v>
      </c>
      <c r="H1141" s="84" t="s">
        <v>239</v>
      </c>
      <c r="I1141" s="84" t="s">
        <v>239</v>
      </c>
      <c r="J1141" s="84" t="s">
        <v>21</v>
      </c>
      <c r="K1141" s="41" t="s">
        <v>21</v>
      </c>
      <c r="L1141" s="41" t="s">
        <v>21</v>
      </c>
      <c r="M1141" s="41" t="s">
        <v>21</v>
      </c>
      <c r="N1141" s="41" t="s">
        <v>21</v>
      </c>
      <c r="O1141" s="994"/>
      <c r="P1141" s="996"/>
      <c r="Q1141" s="41" t="s">
        <v>21</v>
      </c>
    </row>
    <row r="1142" spans="2:17" x14ac:dyDescent="0.25">
      <c r="B1142" s="81" t="s">
        <v>242</v>
      </c>
      <c r="C1142" s="81" t="s">
        <v>285</v>
      </c>
      <c r="D1142" s="81" t="s">
        <v>284</v>
      </c>
      <c r="E1142" s="82">
        <v>60</v>
      </c>
      <c r="F1142" s="83" t="s">
        <v>239</v>
      </c>
      <c r="G1142" s="83" t="s">
        <v>21</v>
      </c>
      <c r="H1142" s="84" t="s">
        <v>239</v>
      </c>
      <c r="I1142" s="84" t="s">
        <v>239</v>
      </c>
      <c r="J1142" s="84" t="s">
        <v>21</v>
      </c>
      <c r="K1142" s="41" t="s">
        <v>21</v>
      </c>
      <c r="L1142" s="41" t="s">
        <v>21</v>
      </c>
      <c r="M1142" s="41" t="s">
        <v>21</v>
      </c>
      <c r="N1142" s="41" t="s">
        <v>21</v>
      </c>
      <c r="O1142" s="994"/>
      <c r="P1142" s="996"/>
      <c r="Q1142" s="41" t="s">
        <v>21</v>
      </c>
    </row>
    <row r="1143" spans="2:17" x14ac:dyDescent="0.25">
      <c r="B1143" s="81"/>
      <c r="C1143" s="81"/>
      <c r="D1143" s="82"/>
      <c r="E1143" s="82"/>
      <c r="F1143" s="83"/>
      <c r="G1143" s="83"/>
      <c r="H1143" s="83"/>
      <c r="I1143" s="84"/>
      <c r="J1143" s="84"/>
      <c r="K1143" s="41"/>
      <c r="L1143" s="41"/>
      <c r="M1143" s="41"/>
      <c r="N1143" s="41"/>
      <c r="O1143" s="994"/>
      <c r="P1143" s="996"/>
      <c r="Q1143" s="41"/>
    </row>
    <row r="1144" spans="2:17" x14ac:dyDescent="0.25">
      <c r="B1144" s="81"/>
      <c r="C1144" s="81"/>
      <c r="D1144" s="82"/>
      <c r="E1144" s="82"/>
      <c r="F1144" s="83"/>
      <c r="G1144" s="83"/>
      <c r="H1144" s="83"/>
      <c r="I1144" s="84"/>
      <c r="J1144" s="84"/>
      <c r="K1144" s="41"/>
      <c r="L1144" s="41"/>
      <c r="M1144" s="41"/>
      <c r="N1144" s="41"/>
      <c r="O1144" s="994"/>
      <c r="P1144" s="996"/>
      <c r="Q1144" s="41"/>
    </row>
    <row r="1145" spans="2:17" x14ac:dyDescent="0.25">
      <c r="B1145" s="41"/>
      <c r="C1145" s="41"/>
      <c r="D1145" s="41"/>
      <c r="E1145" s="41"/>
      <c r="F1145" s="41"/>
      <c r="G1145" s="41"/>
      <c r="H1145" s="41"/>
      <c r="I1145" s="41"/>
      <c r="J1145" s="41"/>
      <c r="K1145" s="41"/>
      <c r="L1145" s="41"/>
      <c r="M1145" s="41"/>
      <c r="N1145" s="41"/>
      <c r="O1145" s="994"/>
      <c r="P1145" s="996"/>
      <c r="Q1145" s="41"/>
    </row>
    <row r="1146" spans="2:17" x14ac:dyDescent="0.25">
      <c r="B1146" s="2" t="s">
        <v>107</v>
      </c>
    </row>
    <row r="1147" spans="2:17" x14ac:dyDescent="0.25">
      <c r="B1147" s="2" t="s">
        <v>108</v>
      </c>
    </row>
    <row r="1148" spans="2:17" x14ac:dyDescent="0.25">
      <c r="B1148" s="2" t="s">
        <v>109</v>
      </c>
    </row>
    <row r="1150" spans="2:17" ht="15.75" thickBot="1" x14ac:dyDescent="0.3"/>
    <row r="1151" spans="2:17" ht="27" thickBot="1" x14ac:dyDescent="0.3">
      <c r="B1151" s="1091" t="s">
        <v>110</v>
      </c>
      <c r="C1151" s="1092"/>
      <c r="D1151" s="1092"/>
      <c r="E1151" s="1092"/>
      <c r="F1151" s="1092"/>
      <c r="G1151" s="1092"/>
      <c r="H1151" s="1092"/>
      <c r="I1151" s="1092"/>
      <c r="J1151" s="1092"/>
      <c r="K1151" s="1092"/>
      <c r="L1151" s="1092"/>
      <c r="M1151" s="1092"/>
      <c r="N1151" s="1093"/>
    </row>
    <row r="1156" spans="2:17" ht="75" x14ac:dyDescent="0.25">
      <c r="B1156" s="78" t="s">
        <v>111</v>
      </c>
      <c r="C1156" s="78" t="s">
        <v>112</v>
      </c>
      <c r="D1156" s="78" t="s">
        <v>113</v>
      </c>
      <c r="E1156" s="78" t="s">
        <v>114</v>
      </c>
      <c r="F1156" s="78" t="s">
        <v>115</v>
      </c>
      <c r="G1156" s="78" t="s">
        <v>116</v>
      </c>
      <c r="H1156" s="78" t="s">
        <v>117</v>
      </c>
      <c r="I1156" s="78" t="s">
        <v>118</v>
      </c>
      <c r="J1156" s="1084" t="s">
        <v>119</v>
      </c>
      <c r="K1156" s="1085"/>
      <c r="L1156" s="1086"/>
      <c r="M1156" s="78" t="s">
        <v>120</v>
      </c>
      <c r="N1156" s="78" t="s">
        <v>121</v>
      </c>
      <c r="O1156" s="78" t="s">
        <v>122</v>
      </c>
      <c r="P1156" s="1084" t="s">
        <v>97</v>
      </c>
      <c r="Q1156" s="1086"/>
    </row>
    <row r="1157" spans="2:17" x14ac:dyDescent="0.2">
      <c r="B1157" s="116" t="s">
        <v>123</v>
      </c>
      <c r="C1157" s="116"/>
      <c r="D1157" s="115" t="s">
        <v>283</v>
      </c>
      <c r="E1157" s="115">
        <v>1048016907</v>
      </c>
      <c r="F1157" s="115" t="s">
        <v>282</v>
      </c>
      <c r="G1157" s="115" t="s">
        <v>183</v>
      </c>
      <c r="H1157" s="115">
        <v>2012</v>
      </c>
      <c r="I1157" s="99"/>
      <c r="J1157" s="117" t="s">
        <v>227</v>
      </c>
      <c r="K1157" s="114" t="s">
        <v>279</v>
      </c>
      <c r="L1157" s="113" t="s">
        <v>233</v>
      </c>
      <c r="M1157" s="112" t="s">
        <v>21</v>
      </c>
      <c r="N1157" s="112" t="s">
        <v>21</v>
      </c>
      <c r="O1157" s="112" t="s">
        <v>21</v>
      </c>
      <c r="P1157" s="1119"/>
      <c r="Q1157" s="1119"/>
    </row>
    <row r="1158" spans="2:17" x14ac:dyDescent="0.2">
      <c r="B1158" s="116" t="s">
        <v>123</v>
      </c>
      <c r="C1158" s="116"/>
      <c r="D1158" s="115" t="s">
        <v>281</v>
      </c>
      <c r="E1158" s="115">
        <v>43348000</v>
      </c>
      <c r="F1158" s="115" t="s">
        <v>280</v>
      </c>
      <c r="G1158" s="115" t="s">
        <v>183</v>
      </c>
      <c r="H1158" s="115">
        <v>2013</v>
      </c>
      <c r="I1158" s="99"/>
      <c r="J1158" s="117" t="s">
        <v>227</v>
      </c>
      <c r="K1158" s="114" t="s">
        <v>279</v>
      </c>
      <c r="L1158" s="113" t="s">
        <v>233</v>
      </c>
      <c r="M1158" s="112" t="s">
        <v>21</v>
      </c>
      <c r="N1158" s="112" t="s">
        <v>21</v>
      </c>
      <c r="O1158" s="112" t="s">
        <v>21</v>
      </c>
      <c r="P1158" s="688"/>
      <c r="Q1158" s="688"/>
    </row>
    <row r="1159" spans="2:17" ht="30" x14ac:dyDescent="0.2">
      <c r="B1159" s="116" t="s">
        <v>229</v>
      </c>
      <c r="C1159" s="116"/>
      <c r="D1159" s="41" t="s">
        <v>278</v>
      </c>
      <c r="E1159" s="99">
        <v>1036603215</v>
      </c>
      <c r="F1159" s="41" t="s">
        <v>275</v>
      </c>
      <c r="G1159" s="41" t="s">
        <v>277</v>
      </c>
      <c r="H1159" s="41">
        <v>2014</v>
      </c>
      <c r="I1159" s="99">
        <v>144540</v>
      </c>
      <c r="J1159" s="117" t="s">
        <v>227</v>
      </c>
      <c r="K1159" s="114" t="s">
        <v>274</v>
      </c>
      <c r="L1159" s="113" t="s">
        <v>273</v>
      </c>
      <c r="M1159" s="112" t="s">
        <v>21</v>
      </c>
      <c r="N1159" s="112" t="s">
        <v>21</v>
      </c>
      <c r="O1159" s="112" t="s">
        <v>21</v>
      </c>
      <c r="P1159" s="1117" t="s">
        <v>230</v>
      </c>
      <c r="Q1159" s="1118"/>
    </row>
    <row r="1160" spans="2:17" ht="30" x14ac:dyDescent="0.2">
      <c r="B1160" s="116" t="s">
        <v>229</v>
      </c>
      <c r="C1160" s="116"/>
      <c r="D1160" s="41" t="s">
        <v>276</v>
      </c>
      <c r="E1160" s="118">
        <v>1039447940</v>
      </c>
      <c r="F1160" s="41" t="s">
        <v>275</v>
      </c>
      <c r="G1160" s="41" t="s">
        <v>205</v>
      </c>
      <c r="H1160" s="99">
        <v>2012</v>
      </c>
      <c r="J1160" s="117" t="s">
        <v>227</v>
      </c>
      <c r="K1160" s="114" t="s">
        <v>274</v>
      </c>
      <c r="L1160" s="113" t="s">
        <v>273</v>
      </c>
      <c r="M1160" s="112" t="s">
        <v>21</v>
      </c>
      <c r="N1160" s="112" t="s">
        <v>21</v>
      </c>
      <c r="O1160" s="112" t="s">
        <v>21</v>
      </c>
      <c r="P1160" s="1117"/>
      <c r="Q1160" s="1118"/>
    </row>
    <row r="1161" spans="2:17" x14ac:dyDescent="0.2">
      <c r="B1161" s="116"/>
      <c r="C1161" s="116"/>
      <c r="D1161" s="115"/>
      <c r="E1161" s="115"/>
      <c r="F1161" s="115"/>
      <c r="G1161" s="41"/>
      <c r="H1161" s="115"/>
      <c r="I1161" s="99"/>
      <c r="J1161" s="117"/>
      <c r="K1161" s="114"/>
      <c r="L1161" s="113"/>
      <c r="M1161" s="112"/>
      <c r="N1161" s="112"/>
      <c r="O1161" s="112"/>
      <c r="P1161" s="688"/>
      <c r="Q1161" s="688"/>
    </row>
    <row r="1162" spans="2:17" x14ac:dyDescent="0.2">
      <c r="B1162" s="116"/>
      <c r="C1162" s="116"/>
      <c r="D1162" s="115"/>
      <c r="E1162" s="115"/>
      <c r="F1162" s="115"/>
      <c r="G1162" s="115"/>
      <c r="H1162" s="115"/>
      <c r="I1162" s="99"/>
      <c r="J1162" s="114"/>
      <c r="K1162" s="114"/>
      <c r="L1162" s="113"/>
      <c r="M1162" s="112"/>
      <c r="N1162" s="112"/>
      <c r="O1162" s="112"/>
      <c r="P1162" s="688"/>
      <c r="Q1162" s="688"/>
    </row>
    <row r="1163" spans="2:17" ht="15.75" thickBot="1" x14ac:dyDescent="0.3"/>
    <row r="1164" spans="2:17" ht="27" thickBot="1" x14ac:dyDescent="0.3">
      <c r="B1164" s="1091" t="s">
        <v>145</v>
      </c>
      <c r="C1164" s="1092"/>
      <c r="D1164" s="1092"/>
      <c r="E1164" s="1092"/>
      <c r="F1164" s="1092"/>
      <c r="G1164" s="1092"/>
      <c r="H1164" s="1092"/>
      <c r="I1164" s="1092"/>
      <c r="J1164" s="1092"/>
      <c r="K1164" s="1092"/>
      <c r="L1164" s="1092"/>
      <c r="M1164" s="1092"/>
      <c r="N1164" s="1093"/>
    </row>
    <row r="1167" spans="2:17" ht="30" x14ac:dyDescent="0.25">
      <c r="B1167" s="79" t="s">
        <v>20</v>
      </c>
      <c r="C1167" s="79" t="s">
        <v>146</v>
      </c>
      <c r="D1167" s="1084" t="s">
        <v>97</v>
      </c>
      <c r="E1167" s="1086"/>
    </row>
    <row r="1168" spans="2:17" x14ac:dyDescent="0.25">
      <c r="B1168" s="682" t="s">
        <v>147</v>
      </c>
      <c r="C1168" s="668" t="s">
        <v>21</v>
      </c>
      <c r="D1168" s="993"/>
      <c r="E1168" s="993"/>
    </row>
    <row r="1171" spans="1:17" ht="26.25" x14ac:dyDescent="0.25">
      <c r="B1171" s="1072" t="s">
        <v>148</v>
      </c>
      <c r="C1171" s="1073"/>
      <c r="D1171" s="1073"/>
      <c r="E1171" s="1073"/>
      <c r="F1171" s="1073"/>
      <c r="G1171" s="1073"/>
      <c r="H1171" s="1073"/>
      <c r="I1171" s="1073"/>
      <c r="J1171" s="1073"/>
      <c r="K1171" s="1073"/>
      <c r="L1171" s="1073"/>
      <c r="M1171" s="1073"/>
      <c r="N1171" s="1073"/>
      <c r="O1171" s="1073"/>
      <c r="P1171" s="1073"/>
    </row>
    <row r="1173" spans="1:17" ht="15.75" thickBot="1" x14ac:dyDescent="0.3"/>
    <row r="1174" spans="1:17" ht="27" thickBot="1" x14ac:dyDescent="0.3">
      <c r="B1174" s="1091" t="s">
        <v>149</v>
      </c>
      <c r="C1174" s="1092"/>
      <c r="D1174" s="1092"/>
      <c r="E1174" s="1092"/>
      <c r="F1174" s="1092"/>
      <c r="G1174" s="1092"/>
      <c r="H1174" s="1092"/>
      <c r="I1174" s="1092"/>
      <c r="J1174" s="1092"/>
      <c r="K1174" s="1092"/>
      <c r="L1174" s="1092"/>
      <c r="M1174" s="1092"/>
      <c r="N1174" s="1093"/>
    </row>
    <row r="1176" spans="1:17" ht="15.75" thickBot="1" x14ac:dyDescent="0.3">
      <c r="M1176" s="45"/>
      <c r="N1176" s="45"/>
    </row>
    <row r="1177" spans="1:17" ht="60" x14ac:dyDescent="0.25">
      <c r="A1177" s="14"/>
      <c r="B1177" s="46" t="s">
        <v>36</v>
      </c>
      <c r="C1177" s="46" t="s">
        <v>37</v>
      </c>
      <c r="D1177" s="46" t="s">
        <v>38</v>
      </c>
      <c r="E1177" s="46" t="s">
        <v>39</v>
      </c>
      <c r="F1177" s="46" t="s">
        <v>40</v>
      </c>
      <c r="G1177" s="46" t="s">
        <v>41</v>
      </c>
      <c r="H1177" s="46" t="s">
        <v>42</v>
      </c>
      <c r="I1177" s="46" t="s">
        <v>43</v>
      </c>
      <c r="J1177" s="46" t="s">
        <v>44</v>
      </c>
      <c r="K1177" s="46" t="s">
        <v>45</v>
      </c>
      <c r="L1177" s="46" t="s">
        <v>46</v>
      </c>
      <c r="M1177" s="47" t="s">
        <v>47</v>
      </c>
      <c r="N1177" s="46" t="s">
        <v>48</v>
      </c>
      <c r="O1177" s="46" t="s">
        <v>49</v>
      </c>
      <c r="P1177" s="48" t="s">
        <v>50</v>
      </c>
      <c r="Q1177" s="48" t="s">
        <v>51</v>
      </c>
    </row>
    <row r="1178" spans="1:17" ht="180" x14ac:dyDescent="0.25">
      <c r="A1178" s="62">
        <v>1</v>
      </c>
      <c r="B1178" s="49" t="s">
        <v>223</v>
      </c>
      <c r="C1178" s="50" t="s">
        <v>223</v>
      </c>
      <c r="D1178" s="49" t="s">
        <v>272</v>
      </c>
      <c r="E1178" s="110">
        <v>277</v>
      </c>
      <c r="F1178" s="52" t="s">
        <v>21</v>
      </c>
      <c r="G1178" s="53"/>
      <c r="H1178" s="55">
        <v>41656</v>
      </c>
      <c r="I1178" s="55">
        <v>41973</v>
      </c>
      <c r="J1178" s="55" t="s">
        <v>22</v>
      </c>
      <c r="K1178" s="109"/>
      <c r="L1178" s="109">
        <v>10</v>
      </c>
      <c r="M1178" s="109">
        <v>143</v>
      </c>
      <c r="N1178" s="109">
        <v>0</v>
      </c>
      <c r="O1178" s="57">
        <v>175425855</v>
      </c>
      <c r="P1178" s="57">
        <v>200</v>
      </c>
      <c r="Q1178" s="58" t="s">
        <v>62</v>
      </c>
    </row>
    <row r="1179" spans="1:17" ht="180" x14ac:dyDescent="0.25">
      <c r="A1179" s="62">
        <f>+A1178+1</f>
        <v>2</v>
      </c>
      <c r="B1179" s="49" t="s">
        <v>223</v>
      </c>
      <c r="C1179" s="50" t="s">
        <v>223</v>
      </c>
      <c r="D1179" s="49" t="s">
        <v>272</v>
      </c>
      <c r="E1179" s="110">
        <v>194</v>
      </c>
      <c r="F1179" s="52" t="s">
        <v>21</v>
      </c>
      <c r="G1179" s="52"/>
      <c r="H1179" s="55">
        <v>41299</v>
      </c>
      <c r="I1179" s="55">
        <v>41639</v>
      </c>
      <c r="J1179" s="55" t="s">
        <v>22</v>
      </c>
      <c r="K1179" s="109"/>
      <c r="L1179" s="109">
        <v>11</v>
      </c>
      <c r="M1179" s="109">
        <v>182</v>
      </c>
      <c r="N1179" s="109">
        <v>0</v>
      </c>
      <c r="O1179" s="57">
        <v>202133435</v>
      </c>
      <c r="P1179" s="57">
        <v>201</v>
      </c>
      <c r="Q1179" s="58" t="s">
        <v>62</v>
      </c>
    </row>
    <row r="1180" spans="1:17" ht="30" x14ac:dyDescent="0.25">
      <c r="A1180" s="62">
        <f t="shared" ref="A1180:A1185" si="36">+A1179+1</f>
        <v>3</v>
      </c>
      <c r="B1180" s="49" t="s">
        <v>223</v>
      </c>
      <c r="C1180" s="50" t="s">
        <v>223</v>
      </c>
      <c r="D1180" s="49" t="s">
        <v>272</v>
      </c>
      <c r="E1180" s="110">
        <v>914</v>
      </c>
      <c r="F1180" s="52" t="s">
        <v>21</v>
      </c>
      <c r="G1180" s="52"/>
      <c r="H1180" s="55">
        <v>41091</v>
      </c>
      <c r="I1180" s="55">
        <v>41274</v>
      </c>
      <c r="J1180" s="55" t="s">
        <v>22</v>
      </c>
      <c r="K1180" s="111">
        <v>5.99</v>
      </c>
      <c r="L1180" s="109"/>
      <c r="M1180" s="109">
        <v>60</v>
      </c>
      <c r="N1180" s="109">
        <v>0</v>
      </c>
      <c r="O1180" s="57">
        <v>57067738</v>
      </c>
      <c r="P1180" s="57">
        <v>202</v>
      </c>
      <c r="Q1180" s="58" t="s">
        <v>271</v>
      </c>
    </row>
    <row r="1181" spans="1:17" ht="180" x14ac:dyDescent="0.25">
      <c r="A1181" s="62">
        <f t="shared" si="36"/>
        <v>4</v>
      </c>
      <c r="B1181" s="49" t="s">
        <v>223</v>
      </c>
      <c r="C1181" s="50" t="s">
        <v>223</v>
      </c>
      <c r="D1181" s="49" t="s">
        <v>272</v>
      </c>
      <c r="E1181" s="110">
        <v>751</v>
      </c>
      <c r="F1181" s="52" t="s">
        <v>21</v>
      </c>
      <c r="G1181" s="52"/>
      <c r="H1181" s="55">
        <v>40953</v>
      </c>
      <c r="I1181" s="55">
        <v>41274</v>
      </c>
      <c r="J1181" s="55" t="s">
        <v>22</v>
      </c>
      <c r="K1181" s="111">
        <v>4.6399999999999997</v>
      </c>
      <c r="L1181" s="109">
        <v>6</v>
      </c>
      <c r="M1181" s="109">
        <v>48</v>
      </c>
      <c r="N1181" s="109">
        <v>0</v>
      </c>
      <c r="O1181" s="57">
        <v>158096224</v>
      </c>
      <c r="P1181" s="57">
        <v>203</v>
      </c>
      <c r="Q1181" s="58" t="s">
        <v>62</v>
      </c>
    </row>
    <row r="1182" spans="1:17" ht="30" x14ac:dyDescent="0.25">
      <c r="A1182" s="62">
        <f t="shared" si="36"/>
        <v>5</v>
      </c>
      <c r="B1182" s="49" t="s">
        <v>223</v>
      </c>
      <c r="C1182" s="50" t="s">
        <v>223</v>
      </c>
      <c r="D1182" s="49" t="s">
        <v>272</v>
      </c>
      <c r="E1182" s="110">
        <v>1902011</v>
      </c>
      <c r="F1182" s="52" t="s">
        <v>21</v>
      </c>
      <c r="G1182" s="52"/>
      <c r="H1182" s="55">
        <v>40588</v>
      </c>
      <c r="I1182" s="55">
        <v>40908</v>
      </c>
      <c r="J1182" s="55" t="s">
        <v>22</v>
      </c>
      <c r="K1182" s="109">
        <v>11</v>
      </c>
      <c r="L1182" s="109"/>
      <c r="M1182" s="109">
        <v>60</v>
      </c>
      <c r="N1182" s="109">
        <v>0</v>
      </c>
      <c r="O1182" s="57">
        <v>109698848</v>
      </c>
      <c r="P1182" s="57">
        <v>204</v>
      </c>
      <c r="Q1182" s="58" t="s">
        <v>271</v>
      </c>
    </row>
    <row r="1183" spans="1:17" x14ac:dyDescent="0.25">
      <c r="A1183" s="62">
        <f t="shared" si="36"/>
        <v>6</v>
      </c>
      <c r="B1183" s="49"/>
      <c r="C1183" s="50"/>
      <c r="D1183" s="49"/>
      <c r="E1183" s="64"/>
      <c r="F1183" s="52"/>
      <c r="G1183" s="52"/>
      <c r="H1183" s="52"/>
      <c r="I1183" s="55"/>
      <c r="J1183" s="55"/>
      <c r="K1183" s="55"/>
      <c r="L1183" s="55"/>
      <c r="M1183" s="56"/>
      <c r="N1183" s="56"/>
      <c r="O1183" s="57"/>
      <c r="P1183" s="57"/>
      <c r="Q1183" s="58"/>
    </row>
    <row r="1184" spans="1:17" x14ac:dyDescent="0.25">
      <c r="A1184" s="62">
        <f t="shared" si="36"/>
        <v>7</v>
      </c>
      <c r="B1184" s="49"/>
      <c r="C1184" s="50"/>
      <c r="D1184" s="49"/>
      <c r="E1184" s="64"/>
      <c r="F1184" s="52"/>
      <c r="G1184" s="52"/>
      <c r="H1184" s="52"/>
      <c r="I1184" s="55"/>
      <c r="J1184" s="55"/>
      <c r="K1184" s="55"/>
      <c r="L1184" s="55"/>
      <c r="M1184" s="56"/>
      <c r="N1184" s="56"/>
      <c r="O1184" s="57"/>
      <c r="P1184" s="57"/>
      <c r="Q1184" s="58"/>
    </row>
    <row r="1185" spans="1:17" x14ac:dyDescent="0.25">
      <c r="A1185" s="62">
        <f t="shared" si="36"/>
        <v>8</v>
      </c>
      <c r="B1185" s="49"/>
      <c r="C1185" s="50"/>
      <c r="D1185" s="49"/>
      <c r="E1185" s="64"/>
      <c r="F1185" s="52"/>
      <c r="G1185" s="52"/>
      <c r="H1185" s="52"/>
      <c r="I1185" s="55"/>
      <c r="J1185" s="55"/>
      <c r="K1185" s="55"/>
      <c r="L1185" s="55"/>
      <c r="M1185" s="56"/>
      <c r="N1185" s="56"/>
      <c r="O1185" s="57"/>
      <c r="P1185" s="57"/>
      <c r="Q1185" s="58"/>
    </row>
    <row r="1186" spans="1:17" x14ac:dyDescent="0.25">
      <c r="A1186" s="62"/>
      <c r="B1186" s="63" t="s">
        <v>31</v>
      </c>
      <c r="C1186" s="50"/>
      <c r="D1186" s="49"/>
      <c r="E1186" s="64"/>
      <c r="F1186" s="52"/>
      <c r="G1186" s="52"/>
      <c r="H1186" s="52"/>
      <c r="I1186" s="55"/>
      <c r="J1186" s="55"/>
      <c r="K1186" s="67">
        <f t="shared" ref="K1186:N1186" si="37">SUM(K1178:K1185)</f>
        <v>21.63</v>
      </c>
      <c r="L1186" s="67">
        <f t="shared" si="37"/>
        <v>27</v>
      </c>
      <c r="M1186" s="65">
        <f t="shared" si="37"/>
        <v>493</v>
      </c>
      <c r="N1186" s="67">
        <f t="shared" si="37"/>
        <v>0</v>
      </c>
      <c r="O1186" s="57"/>
      <c r="P1186" s="57"/>
      <c r="Q1186" s="68"/>
    </row>
    <row r="1187" spans="1:17" x14ac:dyDescent="0.25">
      <c r="B1187" s="69"/>
      <c r="C1187" s="69"/>
      <c r="D1187" s="69"/>
      <c r="E1187" s="70"/>
      <c r="F1187" s="69"/>
      <c r="G1187" s="69"/>
      <c r="H1187" s="69"/>
      <c r="I1187" s="69"/>
      <c r="J1187" s="69"/>
      <c r="K1187" s="69"/>
      <c r="L1187" s="69"/>
      <c r="M1187" s="69"/>
      <c r="N1187" s="69"/>
      <c r="O1187" s="69"/>
      <c r="P1187" s="69"/>
    </row>
    <row r="1188" spans="1:17" ht="18.75" x14ac:dyDescent="0.25">
      <c r="B1188" s="72" t="s">
        <v>172</v>
      </c>
      <c r="C1188" s="89">
        <f>+K1186</f>
        <v>21.63</v>
      </c>
      <c r="H1188" s="76"/>
      <c r="I1188" s="76"/>
      <c r="J1188" s="76"/>
      <c r="K1188" s="76"/>
      <c r="L1188" s="76"/>
      <c r="M1188" s="76"/>
      <c r="N1188" s="69"/>
      <c r="O1188" s="69"/>
      <c r="P1188" s="69"/>
    </row>
    <row r="1190" spans="1:17" ht="15.75" thickBot="1" x14ac:dyDescent="0.3"/>
    <row r="1191" spans="1:17" ht="30.75" thickBot="1" x14ac:dyDescent="0.3">
      <c r="B1191" s="90" t="s">
        <v>173</v>
      </c>
      <c r="C1191" s="91" t="s">
        <v>174</v>
      </c>
      <c r="D1191" s="90" t="s">
        <v>30</v>
      </c>
      <c r="E1191" s="91" t="s">
        <v>175</v>
      </c>
    </row>
    <row r="1192" spans="1:17" x14ac:dyDescent="0.25">
      <c r="B1192" s="92" t="s">
        <v>176</v>
      </c>
      <c r="C1192" s="93">
        <v>20</v>
      </c>
      <c r="D1192" s="93">
        <v>0</v>
      </c>
      <c r="E1192" s="1094">
        <f>+D1192+D1193+D1194</f>
        <v>40</v>
      </c>
    </row>
    <row r="1193" spans="1:17" x14ac:dyDescent="0.25">
      <c r="B1193" s="92" t="s">
        <v>177</v>
      </c>
      <c r="C1193" s="74">
        <v>30</v>
      </c>
      <c r="D1193" s="668">
        <v>0</v>
      </c>
      <c r="E1193" s="1095"/>
    </row>
    <row r="1194" spans="1:17" ht="15.75" thickBot="1" x14ac:dyDescent="0.3">
      <c r="B1194" s="92" t="s">
        <v>178</v>
      </c>
      <c r="C1194" s="94">
        <v>40</v>
      </c>
      <c r="D1194" s="94">
        <v>40</v>
      </c>
      <c r="E1194" s="1096"/>
    </row>
    <row r="1196" spans="1:17" ht="15.75" thickBot="1" x14ac:dyDescent="0.3"/>
    <row r="1197" spans="1:17" ht="27" thickBot="1" x14ac:dyDescent="0.3">
      <c r="B1197" s="1091" t="s">
        <v>179</v>
      </c>
      <c r="C1197" s="1092"/>
      <c r="D1197" s="1092"/>
      <c r="E1197" s="1092"/>
      <c r="F1197" s="1092"/>
      <c r="G1197" s="1092"/>
      <c r="H1197" s="1092"/>
      <c r="I1197" s="1092"/>
      <c r="J1197" s="1092"/>
      <c r="K1197" s="1092"/>
      <c r="L1197" s="1092"/>
      <c r="M1197" s="1092"/>
      <c r="N1197" s="1093"/>
    </row>
    <row r="1199" spans="1:17" ht="75" x14ac:dyDescent="0.25">
      <c r="B1199" s="78" t="s">
        <v>111</v>
      </c>
      <c r="C1199" s="78" t="s">
        <v>112</v>
      </c>
      <c r="D1199" s="78" t="s">
        <v>113</v>
      </c>
      <c r="E1199" s="78" t="s">
        <v>114</v>
      </c>
      <c r="F1199" s="78" t="s">
        <v>115</v>
      </c>
      <c r="G1199" s="78" t="s">
        <v>116</v>
      </c>
      <c r="H1199" s="78" t="s">
        <v>117</v>
      </c>
      <c r="I1199" s="78" t="s">
        <v>118</v>
      </c>
      <c r="J1199" s="1084" t="s">
        <v>119</v>
      </c>
      <c r="K1199" s="1085"/>
      <c r="L1199" s="1086"/>
      <c r="M1199" s="78" t="s">
        <v>120</v>
      </c>
      <c r="N1199" s="78" t="s">
        <v>121</v>
      </c>
      <c r="O1199" s="78" t="s">
        <v>122</v>
      </c>
      <c r="P1199" s="1084" t="s">
        <v>97</v>
      </c>
      <c r="Q1199" s="1086"/>
    </row>
    <row r="1200" spans="1:17" x14ac:dyDescent="0.25">
      <c r="B1200" s="85" t="s">
        <v>180</v>
      </c>
      <c r="C1200" s="85"/>
      <c r="D1200" s="81" t="s">
        <v>270</v>
      </c>
      <c r="E1200" s="81">
        <v>71645285</v>
      </c>
      <c r="F1200" s="81" t="s">
        <v>269</v>
      </c>
      <c r="G1200" s="81" t="s">
        <v>126</v>
      </c>
      <c r="H1200" s="81">
        <v>2001</v>
      </c>
      <c r="I1200" s="82"/>
      <c r="J1200" s="86" t="s">
        <v>227</v>
      </c>
      <c r="K1200" s="87" t="s">
        <v>268</v>
      </c>
      <c r="L1200" s="84" t="s">
        <v>267</v>
      </c>
      <c r="M1200" s="41" t="s">
        <v>21</v>
      </c>
      <c r="N1200" s="41" t="s">
        <v>21</v>
      </c>
      <c r="O1200" s="41" t="s">
        <v>21</v>
      </c>
      <c r="P1200" s="993"/>
      <c r="Q1200" s="993"/>
    </row>
    <row r="1201" spans="2:17" x14ac:dyDescent="0.25">
      <c r="B1201" s="85" t="s">
        <v>214</v>
      </c>
      <c r="C1201" s="85"/>
      <c r="D1201" s="81" t="s">
        <v>266</v>
      </c>
      <c r="E1201" s="81">
        <v>1020405937</v>
      </c>
      <c r="F1201" s="81" t="s">
        <v>265</v>
      </c>
      <c r="G1201" s="81" t="s">
        <v>183</v>
      </c>
      <c r="H1201" s="81">
        <v>2010</v>
      </c>
      <c r="I1201" s="82"/>
      <c r="J1201" s="86" t="s">
        <v>264</v>
      </c>
      <c r="K1201" s="87" t="s">
        <v>263</v>
      </c>
      <c r="L1201" s="84" t="s">
        <v>262</v>
      </c>
      <c r="M1201" s="41" t="s">
        <v>21</v>
      </c>
      <c r="N1201" s="41" t="s">
        <v>21</v>
      </c>
      <c r="O1201" s="41" t="s">
        <v>21</v>
      </c>
      <c r="P1201" s="668"/>
      <c r="Q1201" s="668"/>
    </row>
    <row r="1202" spans="2:17" ht="15.75" x14ac:dyDescent="0.25">
      <c r="B1202" s="85" t="s">
        <v>208</v>
      </c>
      <c r="C1202" s="85"/>
      <c r="D1202" s="41" t="s">
        <v>207</v>
      </c>
      <c r="E1202" s="41">
        <v>43081422</v>
      </c>
      <c r="F1202" s="41" t="s">
        <v>206</v>
      </c>
      <c r="G1202" s="41" t="s">
        <v>205</v>
      </c>
      <c r="H1202" s="2">
        <v>2000</v>
      </c>
      <c r="I1202" s="99"/>
      <c r="J1202" s="86" t="s">
        <v>204</v>
      </c>
      <c r="K1202" s="87" t="s">
        <v>203</v>
      </c>
      <c r="L1202" s="84" t="s">
        <v>202</v>
      </c>
      <c r="M1202" s="41" t="s">
        <v>21</v>
      </c>
      <c r="N1202" s="41" t="s">
        <v>21</v>
      </c>
      <c r="O1202" s="41" t="s">
        <v>21</v>
      </c>
      <c r="P1202" s="668"/>
      <c r="Q1202" s="668"/>
    </row>
    <row r="1203" spans="2:17" x14ac:dyDescent="0.25">
      <c r="B1203" s="85"/>
      <c r="C1203" s="85"/>
      <c r="D1203" s="81"/>
      <c r="E1203" s="81"/>
      <c r="F1203" s="81"/>
      <c r="G1203" s="81"/>
      <c r="H1203" s="81"/>
      <c r="I1203" s="82"/>
      <c r="J1203" s="86"/>
      <c r="K1203" s="87"/>
      <c r="L1203" s="84"/>
      <c r="M1203" s="41"/>
      <c r="N1203" s="41"/>
      <c r="O1203" s="41"/>
      <c r="P1203" s="668"/>
      <c r="Q1203" s="668"/>
    </row>
    <row r="1204" spans="2:17" x14ac:dyDescent="0.25">
      <c r="C1204" s="85"/>
      <c r="D1204" s="81"/>
      <c r="E1204" s="81"/>
      <c r="F1204" s="81"/>
      <c r="G1204" s="81"/>
      <c r="H1204" s="81"/>
      <c r="I1204" s="82"/>
      <c r="J1204" s="86"/>
      <c r="K1204" s="84"/>
      <c r="L1204" s="84"/>
      <c r="M1204" s="41"/>
      <c r="N1204" s="41"/>
      <c r="O1204" s="41"/>
      <c r="P1204" s="993"/>
      <c r="Q1204" s="993"/>
    </row>
    <row r="1207" spans="2:17" ht="15.75" thickBot="1" x14ac:dyDescent="0.3"/>
    <row r="1208" spans="2:17" ht="30" x14ac:dyDescent="0.25">
      <c r="B1208" s="42" t="s">
        <v>20</v>
      </c>
      <c r="C1208" s="42" t="s">
        <v>173</v>
      </c>
      <c r="D1208" s="78" t="s">
        <v>174</v>
      </c>
      <c r="E1208" s="42" t="s">
        <v>30</v>
      </c>
      <c r="F1208" s="91" t="s">
        <v>194</v>
      </c>
      <c r="G1208" s="96"/>
    </row>
    <row r="1209" spans="2:17" ht="108" x14ac:dyDescent="0.2">
      <c r="B1209" s="1097" t="s">
        <v>195</v>
      </c>
      <c r="C1209" s="97" t="s">
        <v>196</v>
      </c>
      <c r="D1209" s="668">
        <v>25</v>
      </c>
      <c r="E1209" s="668">
        <v>25</v>
      </c>
      <c r="F1209" s="1098">
        <f>+E1209+E1210+E1211</f>
        <v>60</v>
      </c>
      <c r="G1209" s="98"/>
    </row>
    <row r="1210" spans="2:17" ht="96" x14ac:dyDescent="0.2">
      <c r="B1210" s="1097"/>
      <c r="C1210" s="97" t="s">
        <v>197</v>
      </c>
      <c r="D1210" s="675">
        <v>25</v>
      </c>
      <c r="E1210" s="668">
        <v>25</v>
      </c>
      <c r="F1210" s="1099"/>
      <c r="G1210" s="98"/>
    </row>
    <row r="1211" spans="2:17" ht="60" x14ac:dyDescent="0.2">
      <c r="B1211" s="1097"/>
      <c r="C1211" s="97" t="s">
        <v>198</v>
      </c>
      <c r="D1211" s="668">
        <v>10</v>
      </c>
      <c r="E1211" s="668">
        <v>10</v>
      </c>
      <c r="F1211" s="1100"/>
      <c r="G1211" s="98"/>
    </row>
    <row r="1212" spans="2:17" x14ac:dyDescent="0.25">
      <c r="C1212"/>
    </row>
    <row r="1215" spans="2:17" x14ac:dyDescent="0.25">
      <c r="B1215" s="39" t="s">
        <v>199</v>
      </c>
    </row>
    <row r="1218" spans="2:16" x14ac:dyDescent="0.25">
      <c r="B1218" s="40" t="s">
        <v>20</v>
      </c>
      <c r="C1218" s="40" t="s">
        <v>29</v>
      </c>
      <c r="D1218" s="42" t="s">
        <v>30</v>
      </c>
      <c r="E1218" s="42" t="s">
        <v>31</v>
      </c>
    </row>
    <row r="1219" spans="2:16" ht="28.5" x14ac:dyDescent="0.25">
      <c r="B1219" s="43" t="s">
        <v>200</v>
      </c>
      <c r="C1219" s="44">
        <v>40</v>
      </c>
      <c r="D1219" s="668">
        <f>+E1192</f>
        <v>40</v>
      </c>
      <c r="E1219" s="1081">
        <f>+D1219+D1220</f>
        <v>100</v>
      </c>
    </row>
    <row r="1220" spans="2:16" ht="42.75" x14ac:dyDescent="0.25">
      <c r="B1220" s="43" t="s">
        <v>201</v>
      </c>
      <c r="C1220" s="44">
        <v>60</v>
      </c>
      <c r="D1220" s="668">
        <f>+F1209</f>
        <v>60</v>
      </c>
      <c r="E1220" s="1082"/>
    </row>
    <row r="1222" spans="2:16" x14ac:dyDescent="0.25">
      <c r="B1222" s="1" t="s">
        <v>261</v>
      </c>
    </row>
    <row r="1224" spans="2:16" ht="26.25" x14ac:dyDescent="0.25">
      <c r="B1224" s="1072" t="s">
        <v>1</v>
      </c>
      <c r="C1224" s="1073"/>
      <c r="D1224" s="1073"/>
      <c r="E1224" s="1073"/>
      <c r="F1224" s="1073"/>
      <c r="G1224" s="1073"/>
      <c r="H1224" s="1073"/>
      <c r="I1224" s="1073"/>
      <c r="J1224" s="1073"/>
      <c r="K1224" s="1073"/>
      <c r="L1224" s="1073"/>
      <c r="M1224" s="1073"/>
      <c r="N1224" s="1073"/>
      <c r="O1224" s="1073"/>
      <c r="P1224" s="1073"/>
    </row>
    <row r="1226" spans="2:16" ht="26.25" x14ac:dyDescent="0.25">
      <c r="B1226" s="1072" t="s">
        <v>2</v>
      </c>
      <c r="C1226" s="1073"/>
      <c r="D1226" s="1073"/>
      <c r="E1226" s="1073"/>
      <c r="F1226" s="1073"/>
      <c r="G1226" s="1073"/>
      <c r="H1226" s="1073"/>
      <c r="I1226" s="1073"/>
      <c r="J1226" s="1073"/>
      <c r="K1226" s="1073"/>
      <c r="L1226" s="1073"/>
      <c r="M1226" s="1073"/>
      <c r="N1226" s="1073"/>
      <c r="O1226" s="1073"/>
      <c r="P1226" s="1073"/>
    </row>
    <row r="1227" spans="2:16" ht="15.75" thickBot="1" x14ac:dyDescent="0.3"/>
    <row r="1228" spans="2:16" ht="21.75" thickBot="1" x14ac:dyDescent="0.3">
      <c r="B1228" s="3" t="s">
        <v>3</v>
      </c>
      <c r="C1228" s="1074" t="s">
        <v>223</v>
      </c>
      <c r="D1228" s="1074"/>
      <c r="E1228" s="1074"/>
      <c r="F1228" s="1074"/>
      <c r="G1228" s="1074"/>
      <c r="H1228" s="1074"/>
      <c r="I1228" s="1074"/>
      <c r="J1228" s="1074"/>
      <c r="K1228" s="1074"/>
      <c r="L1228" s="1074"/>
      <c r="M1228" s="1074"/>
      <c r="N1228" s="1075"/>
    </row>
    <row r="1229" spans="2:16" ht="16.5" thickBot="1" x14ac:dyDescent="0.3">
      <c r="B1229" s="4" t="s">
        <v>5</v>
      </c>
      <c r="C1229" s="1074"/>
      <c r="D1229" s="1074"/>
      <c r="E1229" s="1074"/>
      <c r="F1229" s="1074"/>
      <c r="G1229" s="1074"/>
      <c r="H1229" s="1074"/>
      <c r="I1229" s="1074"/>
      <c r="J1229" s="1074"/>
      <c r="K1229" s="1074"/>
      <c r="L1229" s="1074"/>
      <c r="M1229" s="1074"/>
      <c r="N1229" s="1075"/>
    </row>
    <row r="1230" spans="2:16" ht="16.5" thickBot="1" x14ac:dyDescent="0.3">
      <c r="B1230" s="4" t="s">
        <v>6</v>
      </c>
      <c r="C1230" s="1074"/>
      <c r="D1230" s="1074"/>
      <c r="E1230" s="1074"/>
      <c r="F1230" s="1074"/>
      <c r="G1230" s="1074"/>
      <c r="H1230" s="1074"/>
      <c r="I1230" s="1074"/>
      <c r="J1230" s="1074"/>
      <c r="K1230" s="1074"/>
      <c r="L1230" s="1074"/>
      <c r="M1230" s="1074"/>
      <c r="N1230" s="1075"/>
    </row>
    <row r="1231" spans="2:16" ht="16.5" thickBot="1" x14ac:dyDescent="0.3">
      <c r="B1231" s="4" t="s">
        <v>7</v>
      </c>
      <c r="C1231" s="1074"/>
      <c r="D1231" s="1074"/>
      <c r="E1231" s="1074"/>
      <c r="F1231" s="1074"/>
      <c r="G1231" s="1074"/>
      <c r="H1231" s="1074"/>
      <c r="I1231" s="1074"/>
      <c r="J1231" s="1074"/>
      <c r="K1231" s="1074"/>
      <c r="L1231" s="1074"/>
      <c r="M1231" s="1074"/>
      <c r="N1231" s="1075"/>
    </row>
    <row r="1232" spans="2:16" ht="16.5" thickBot="1" x14ac:dyDescent="0.3">
      <c r="B1232" s="4" t="s">
        <v>8</v>
      </c>
      <c r="C1232" s="1101" t="s">
        <v>260</v>
      </c>
      <c r="D1232" s="1101"/>
      <c r="E1232" s="1102"/>
      <c r="F1232" s="5"/>
      <c r="G1232" s="5"/>
      <c r="H1232" s="5"/>
      <c r="I1232" s="5"/>
      <c r="J1232" s="5"/>
      <c r="K1232" s="5"/>
      <c r="L1232" s="5"/>
      <c r="M1232" s="5"/>
      <c r="N1232" s="6"/>
    </row>
    <row r="1233" spans="1:14" ht="16.5" thickBot="1" x14ac:dyDescent="0.3">
      <c r="B1233" s="7" t="s">
        <v>10</v>
      </c>
      <c r="C1233" s="8">
        <v>41972</v>
      </c>
      <c r="D1233" s="9"/>
      <c r="E1233" s="9"/>
      <c r="F1233" s="9"/>
      <c r="G1233" s="9"/>
      <c r="H1233" s="9"/>
      <c r="I1233" s="9"/>
      <c r="J1233" s="9"/>
      <c r="K1233" s="9"/>
      <c r="L1233" s="9"/>
      <c r="M1233" s="9"/>
      <c r="N1233" s="10"/>
    </row>
    <row r="1234" spans="1:14" ht="15.75" x14ac:dyDescent="0.25">
      <c r="B1234" s="11"/>
      <c r="C1234" s="12"/>
      <c r="D1234" s="13"/>
      <c r="E1234" s="13"/>
      <c r="F1234" s="13"/>
      <c r="G1234" s="13"/>
      <c r="H1234" s="13"/>
      <c r="I1234" s="14"/>
      <c r="J1234" s="14"/>
      <c r="K1234" s="14"/>
      <c r="L1234" s="14"/>
      <c r="M1234" s="14"/>
      <c r="N1234" s="13"/>
    </row>
    <row r="1235" spans="1:14" x14ac:dyDescent="0.25">
      <c r="I1235" s="14"/>
      <c r="J1235" s="14"/>
      <c r="K1235" s="14"/>
      <c r="L1235" s="14"/>
      <c r="M1235" s="14"/>
      <c r="N1235" s="15"/>
    </row>
    <row r="1236" spans="1:14" x14ac:dyDescent="0.25">
      <c r="B1236" s="1078" t="s">
        <v>12</v>
      </c>
      <c r="C1236" s="1078"/>
      <c r="D1236" s="672" t="s">
        <v>13</v>
      </c>
      <c r="E1236" s="672" t="s">
        <v>14</v>
      </c>
      <c r="F1236" s="672" t="s">
        <v>15</v>
      </c>
      <c r="G1236" s="16"/>
      <c r="I1236" s="17"/>
      <c r="J1236" s="17"/>
      <c r="K1236" s="17"/>
      <c r="L1236" s="17"/>
      <c r="M1236" s="17"/>
      <c r="N1236" s="15"/>
    </row>
    <row r="1237" spans="1:14" x14ac:dyDescent="0.25">
      <c r="B1237" s="1078"/>
      <c r="C1237" s="1078"/>
      <c r="D1237" s="672">
        <v>27</v>
      </c>
      <c r="E1237" s="18">
        <v>1170226270</v>
      </c>
      <c r="F1237" s="108" t="s">
        <v>259</v>
      </c>
      <c r="G1237" s="20"/>
      <c r="I1237" s="21"/>
      <c r="J1237" s="21"/>
      <c r="K1237" s="21"/>
      <c r="L1237" s="21"/>
      <c r="M1237" s="21"/>
      <c r="N1237" s="15"/>
    </row>
    <row r="1238" spans="1:14" x14ac:dyDescent="0.25">
      <c r="B1238" s="1078"/>
      <c r="C1238" s="1078"/>
      <c r="D1238" s="672"/>
      <c r="E1238" s="18"/>
      <c r="F1238" s="18"/>
      <c r="G1238" s="20"/>
      <c r="I1238" s="21"/>
      <c r="J1238" s="21"/>
      <c r="K1238" s="21"/>
      <c r="L1238" s="21"/>
      <c r="M1238" s="21"/>
      <c r="N1238" s="15"/>
    </row>
    <row r="1239" spans="1:14" x14ac:dyDescent="0.25">
      <c r="B1239" s="1078"/>
      <c r="C1239" s="1078"/>
      <c r="D1239" s="672"/>
      <c r="E1239" s="18"/>
      <c r="F1239" s="18"/>
      <c r="G1239" s="20"/>
      <c r="I1239" s="21"/>
      <c r="J1239" s="21"/>
      <c r="K1239" s="21"/>
      <c r="L1239" s="21"/>
      <c r="M1239" s="21"/>
      <c r="N1239" s="15"/>
    </row>
    <row r="1240" spans="1:14" x14ac:dyDescent="0.25">
      <c r="B1240" s="1078"/>
      <c r="C1240" s="1078"/>
      <c r="D1240" s="672"/>
      <c r="E1240" s="22"/>
      <c r="F1240" s="18"/>
      <c r="G1240" s="20"/>
      <c r="H1240" s="23"/>
      <c r="I1240" s="21"/>
      <c r="J1240" s="21"/>
      <c r="K1240" s="21"/>
      <c r="L1240" s="21"/>
      <c r="M1240" s="21"/>
      <c r="N1240" s="24"/>
    </row>
    <row r="1241" spans="1:14" x14ac:dyDescent="0.25">
      <c r="B1241" s="1078"/>
      <c r="C1241" s="1078"/>
      <c r="D1241" s="672"/>
      <c r="E1241" s="22"/>
      <c r="F1241" s="18"/>
      <c r="G1241" s="20"/>
      <c r="H1241" s="23"/>
      <c r="I1241" s="25"/>
      <c r="J1241" s="25"/>
      <c r="K1241" s="25"/>
      <c r="L1241" s="25"/>
      <c r="M1241" s="25"/>
      <c r="N1241" s="24"/>
    </row>
    <row r="1242" spans="1:14" x14ac:dyDescent="0.25">
      <c r="B1242" s="1078"/>
      <c r="C1242" s="1078"/>
      <c r="D1242" s="672"/>
      <c r="E1242" s="22"/>
      <c r="F1242" s="18"/>
      <c r="G1242" s="20"/>
      <c r="H1242" s="23"/>
      <c r="I1242" s="14"/>
      <c r="J1242" s="14"/>
      <c r="K1242" s="14"/>
      <c r="L1242" s="14"/>
      <c r="M1242" s="14"/>
      <c r="N1242" s="24"/>
    </row>
    <row r="1243" spans="1:14" x14ac:dyDescent="0.25">
      <c r="B1243" s="1078"/>
      <c r="C1243" s="1078"/>
      <c r="D1243" s="672"/>
      <c r="E1243" s="22"/>
      <c r="F1243" s="18"/>
      <c r="G1243" s="20"/>
      <c r="H1243" s="23"/>
      <c r="I1243" s="14"/>
      <c r="J1243" s="14"/>
      <c r="K1243" s="14"/>
      <c r="L1243" s="14"/>
      <c r="M1243" s="14"/>
      <c r="N1243" s="24"/>
    </row>
    <row r="1244" spans="1:14" ht="15.75" thickBot="1" x14ac:dyDescent="0.3">
      <c r="B1244" s="1079" t="s">
        <v>16</v>
      </c>
      <c r="C1244" s="1080"/>
      <c r="D1244" s="672"/>
      <c r="E1244" s="26">
        <f>SUM(E1237:E1243)</f>
        <v>1170226270</v>
      </c>
      <c r="F1244" s="19">
        <v>401</v>
      </c>
      <c r="G1244" s="20"/>
      <c r="H1244" s="23"/>
      <c r="I1244" s="14"/>
      <c r="J1244" s="14"/>
      <c r="K1244" s="14"/>
      <c r="L1244" s="14"/>
      <c r="M1244" s="14"/>
      <c r="N1244" s="24"/>
    </row>
    <row r="1245" spans="1:14" ht="45.75" thickBot="1" x14ac:dyDescent="0.3">
      <c r="A1245" s="27"/>
      <c r="B1245" s="28" t="s">
        <v>17</v>
      </c>
      <c r="C1245" s="28" t="s">
        <v>18</v>
      </c>
      <c r="E1245" s="17"/>
      <c r="F1245" s="17"/>
      <c r="G1245" s="17"/>
      <c r="H1245" s="17"/>
      <c r="I1245" s="29"/>
      <c r="J1245" s="29"/>
      <c r="K1245" s="29"/>
      <c r="L1245" s="29"/>
      <c r="M1245" s="29"/>
    </row>
    <row r="1246" spans="1:14" ht="15.75" thickBot="1" x14ac:dyDescent="0.3">
      <c r="A1246" s="30">
        <v>1</v>
      </c>
      <c r="C1246" s="107">
        <f>+F1244*(80/100)</f>
        <v>320.8</v>
      </c>
      <c r="D1246" s="21"/>
      <c r="E1246" s="106">
        <f>E1244</f>
        <v>1170226270</v>
      </c>
      <c r="F1246" s="34"/>
      <c r="G1246" s="34"/>
      <c r="H1246" s="34"/>
      <c r="I1246" s="35"/>
      <c r="J1246" s="35"/>
      <c r="K1246" s="35"/>
      <c r="L1246" s="35"/>
      <c r="M1246" s="35"/>
    </row>
    <row r="1247" spans="1:14" x14ac:dyDescent="0.25">
      <c r="A1247" s="36"/>
      <c r="C1247" s="37"/>
      <c r="D1247" s="21"/>
      <c r="E1247" s="38"/>
      <c r="F1247" s="34"/>
      <c r="G1247" s="34"/>
      <c r="H1247" s="34"/>
      <c r="I1247" s="35"/>
      <c r="J1247" s="35"/>
      <c r="K1247" s="35"/>
      <c r="L1247" s="35"/>
      <c r="M1247" s="35"/>
    </row>
    <row r="1248" spans="1:14" x14ac:dyDescent="0.25">
      <c r="A1248" s="36"/>
      <c r="C1248" s="37"/>
      <c r="D1248" s="21"/>
      <c r="E1248" s="38"/>
      <c r="F1248" s="34"/>
      <c r="G1248" s="34"/>
      <c r="H1248" s="34"/>
      <c r="I1248" s="35"/>
      <c r="J1248" s="35"/>
      <c r="K1248" s="35"/>
      <c r="L1248" s="35"/>
      <c r="M1248" s="35"/>
    </row>
    <row r="1249" spans="1:14" x14ac:dyDescent="0.25">
      <c r="A1249" s="36"/>
      <c r="B1249" s="39" t="s">
        <v>19</v>
      </c>
      <c r="C1249"/>
      <c r="D1249"/>
      <c r="E1249"/>
      <c r="F1249"/>
      <c r="G1249"/>
      <c r="H1249"/>
      <c r="I1249" s="14"/>
      <c r="J1249" s="14"/>
      <c r="K1249" s="14"/>
      <c r="L1249" s="14"/>
      <c r="M1249" s="14"/>
      <c r="N1249" s="15"/>
    </row>
    <row r="1250" spans="1:14" x14ac:dyDescent="0.25">
      <c r="A1250" s="36"/>
      <c r="B1250"/>
      <c r="C1250"/>
      <c r="D1250"/>
      <c r="E1250"/>
      <c r="F1250"/>
      <c r="G1250"/>
      <c r="H1250"/>
      <c r="I1250" s="14"/>
      <c r="J1250" s="14"/>
      <c r="K1250" s="14"/>
      <c r="L1250" s="14"/>
      <c r="M1250" s="14"/>
      <c r="N1250" s="15"/>
    </row>
    <row r="1251" spans="1:14" x14ac:dyDescent="0.25">
      <c r="A1251" s="36"/>
      <c r="B1251" s="40" t="s">
        <v>20</v>
      </c>
      <c r="C1251" s="40" t="s">
        <v>21</v>
      </c>
      <c r="D1251" s="40" t="s">
        <v>22</v>
      </c>
      <c r="E1251"/>
      <c r="F1251"/>
      <c r="G1251"/>
      <c r="H1251"/>
      <c r="I1251" s="14"/>
      <c r="J1251" s="14"/>
      <c r="K1251" s="14"/>
      <c r="L1251" s="14"/>
      <c r="M1251" s="14"/>
      <c r="N1251" s="15"/>
    </row>
    <row r="1252" spans="1:14" x14ac:dyDescent="0.25">
      <c r="A1252" s="36"/>
      <c r="B1252" s="41" t="s">
        <v>23</v>
      </c>
      <c r="C1252" s="41" t="s">
        <v>21</v>
      </c>
      <c r="D1252" s="41"/>
      <c r="E1252"/>
      <c r="F1252"/>
      <c r="G1252"/>
      <c r="H1252"/>
      <c r="I1252" s="14"/>
      <c r="J1252" s="14"/>
      <c r="K1252" s="14"/>
      <c r="L1252" s="14"/>
      <c r="M1252" s="14"/>
      <c r="N1252" s="15"/>
    </row>
    <row r="1253" spans="1:14" x14ac:dyDescent="0.25">
      <c r="A1253" s="36"/>
      <c r="B1253" s="41" t="s">
        <v>25</v>
      </c>
      <c r="C1253" s="41" t="s">
        <v>21</v>
      </c>
      <c r="D1253" s="41"/>
      <c r="E1253"/>
      <c r="F1253"/>
      <c r="G1253"/>
      <c r="H1253"/>
      <c r="I1253" s="14"/>
      <c r="J1253" s="14"/>
      <c r="K1253" s="14"/>
      <c r="L1253" s="14"/>
      <c r="M1253" s="14"/>
      <c r="N1253" s="15"/>
    </row>
    <row r="1254" spans="1:14" x14ac:dyDescent="0.25">
      <c r="A1254" s="36"/>
      <c r="B1254" s="41" t="s">
        <v>26</v>
      </c>
      <c r="C1254" s="41" t="s">
        <v>21</v>
      </c>
      <c r="D1254" s="75"/>
      <c r="E1254"/>
      <c r="F1254"/>
      <c r="G1254"/>
      <c r="H1254"/>
      <c r="I1254" s="14"/>
      <c r="J1254" s="14"/>
      <c r="K1254" s="14"/>
      <c r="L1254" s="14"/>
      <c r="M1254" s="14"/>
      <c r="N1254" s="15"/>
    </row>
    <row r="1255" spans="1:14" x14ac:dyDescent="0.25">
      <c r="A1255" s="36"/>
      <c r="B1255" s="41" t="s">
        <v>27</v>
      </c>
      <c r="C1255" s="41" t="s">
        <v>21</v>
      </c>
      <c r="D1255" s="41"/>
      <c r="E1255"/>
      <c r="F1255"/>
      <c r="G1255"/>
      <c r="H1255"/>
      <c r="I1255" s="14"/>
      <c r="J1255" s="14"/>
      <c r="K1255" s="14"/>
      <c r="L1255" s="14"/>
      <c r="M1255" s="14"/>
      <c r="N1255" s="15"/>
    </row>
    <row r="1256" spans="1:14" x14ac:dyDescent="0.25">
      <c r="A1256" s="36"/>
      <c r="B1256"/>
      <c r="C1256"/>
      <c r="D1256"/>
      <c r="E1256"/>
      <c r="F1256"/>
      <c r="G1256"/>
      <c r="H1256"/>
      <c r="I1256" s="14"/>
      <c r="J1256" s="14"/>
      <c r="K1256" s="14"/>
      <c r="L1256" s="14"/>
      <c r="M1256" s="14"/>
      <c r="N1256" s="15"/>
    </row>
    <row r="1257" spans="1:14" x14ac:dyDescent="0.25">
      <c r="A1257" s="36"/>
      <c r="B1257"/>
      <c r="C1257"/>
      <c r="D1257"/>
      <c r="E1257"/>
      <c r="F1257"/>
      <c r="G1257"/>
      <c r="H1257"/>
      <c r="I1257" s="14"/>
      <c r="J1257" s="14"/>
      <c r="K1257" s="14"/>
      <c r="L1257" s="14"/>
      <c r="M1257" s="14"/>
      <c r="N1257" s="15"/>
    </row>
    <row r="1258" spans="1:14" x14ac:dyDescent="0.25">
      <c r="A1258" s="36"/>
      <c r="B1258" s="39" t="s">
        <v>28</v>
      </c>
      <c r="C1258"/>
      <c r="D1258"/>
      <c r="E1258"/>
      <c r="F1258"/>
      <c r="G1258"/>
      <c r="H1258"/>
      <c r="I1258" s="14"/>
      <c r="J1258" s="14"/>
      <c r="K1258" s="14"/>
      <c r="L1258" s="14"/>
      <c r="M1258" s="14"/>
      <c r="N1258" s="15"/>
    </row>
    <row r="1259" spans="1:14" x14ac:dyDescent="0.25">
      <c r="A1259" s="36"/>
      <c r="B1259"/>
      <c r="C1259"/>
      <c r="D1259"/>
      <c r="E1259"/>
      <c r="F1259"/>
      <c r="G1259"/>
      <c r="H1259"/>
      <c r="I1259" s="14"/>
      <c r="J1259" s="14"/>
      <c r="K1259" s="14"/>
      <c r="L1259" s="14"/>
      <c r="M1259" s="14"/>
      <c r="N1259" s="15"/>
    </row>
    <row r="1260" spans="1:14" x14ac:dyDescent="0.25">
      <c r="A1260" s="36"/>
      <c r="B1260"/>
      <c r="C1260"/>
      <c r="D1260"/>
      <c r="E1260"/>
      <c r="F1260"/>
      <c r="G1260"/>
      <c r="H1260"/>
      <c r="I1260" s="14"/>
      <c r="J1260" s="14"/>
      <c r="K1260" s="14"/>
      <c r="L1260" s="14"/>
      <c r="M1260" s="14"/>
      <c r="N1260" s="15"/>
    </row>
    <row r="1261" spans="1:14" x14ac:dyDescent="0.25">
      <c r="A1261" s="36"/>
      <c r="B1261" s="40" t="s">
        <v>20</v>
      </c>
      <c r="C1261" s="40" t="s">
        <v>29</v>
      </c>
      <c r="D1261" s="42" t="s">
        <v>30</v>
      </c>
      <c r="E1261" s="42" t="s">
        <v>31</v>
      </c>
      <c r="F1261"/>
      <c r="G1261"/>
      <c r="H1261"/>
      <c r="I1261" s="14"/>
      <c r="J1261" s="14"/>
      <c r="K1261" s="14"/>
      <c r="L1261" s="14"/>
      <c r="M1261" s="14"/>
      <c r="N1261" s="15"/>
    </row>
    <row r="1262" spans="1:14" ht="28.5" x14ac:dyDescent="0.25">
      <c r="A1262" s="36"/>
      <c r="B1262" s="43" t="s">
        <v>32</v>
      </c>
      <c r="C1262" s="44">
        <v>40</v>
      </c>
      <c r="D1262" s="668">
        <v>0</v>
      </c>
      <c r="E1262" s="1081">
        <f>+D1262+D1263</f>
        <v>35</v>
      </c>
      <c r="F1262"/>
      <c r="G1262"/>
      <c r="H1262"/>
      <c r="I1262" s="14"/>
      <c r="J1262" s="14"/>
      <c r="K1262" s="14"/>
      <c r="L1262" s="14"/>
      <c r="M1262" s="14"/>
      <c r="N1262" s="15"/>
    </row>
    <row r="1263" spans="1:14" ht="42.75" x14ac:dyDescent="0.25">
      <c r="A1263" s="36"/>
      <c r="B1263" s="43" t="s">
        <v>33</v>
      </c>
      <c r="C1263" s="44">
        <v>60</v>
      </c>
      <c r="D1263" s="668">
        <v>35</v>
      </c>
      <c r="E1263" s="1082"/>
      <c r="F1263"/>
      <c r="G1263"/>
      <c r="H1263"/>
      <c r="I1263" s="14"/>
      <c r="J1263" s="14"/>
      <c r="K1263" s="14"/>
      <c r="L1263" s="14"/>
      <c r="M1263" s="14"/>
      <c r="N1263" s="15"/>
    </row>
    <row r="1264" spans="1:14" x14ac:dyDescent="0.25">
      <c r="A1264" s="36"/>
      <c r="C1264" s="37"/>
      <c r="D1264" s="21"/>
      <c r="E1264" s="38"/>
      <c r="F1264" s="34"/>
      <c r="G1264" s="34"/>
      <c r="H1264" s="34"/>
      <c r="I1264" s="35"/>
      <c r="J1264" s="35"/>
      <c r="K1264" s="35"/>
      <c r="L1264" s="35"/>
      <c r="M1264" s="35"/>
    </row>
    <row r="1265" spans="1:17" x14ac:dyDescent="0.25">
      <c r="A1265" s="36"/>
      <c r="C1265" s="37"/>
      <c r="D1265" s="21"/>
      <c r="E1265" s="38"/>
      <c r="F1265" s="34"/>
      <c r="G1265" s="34"/>
      <c r="H1265" s="34"/>
      <c r="I1265" s="35"/>
      <c r="J1265" s="35"/>
      <c r="K1265" s="35"/>
      <c r="L1265" s="35"/>
      <c r="M1265" s="35"/>
    </row>
    <row r="1266" spans="1:17" x14ac:dyDescent="0.25">
      <c r="A1266" s="36"/>
      <c r="C1266" s="37"/>
      <c r="D1266" s="21"/>
      <c r="E1266" s="38"/>
      <c r="F1266" s="34"/>
      <c r="G1266" s="34"/>
      <c r="H1266" s="34"/>
      <c r="I1266" s="35"/>
      <c r="J1266" s="35"/>
      <c r="K1266" s="35"/>
      <c r="L1266" s="35"/>
      <c r="M1266" s="35"/>
    </row>
    <row r="1267" spans="1:17" ht="15.75" thickBot="1" x14ac:dyDescent="0.3">
      <c r="M1267" s="1083" t="s">
        <v>34</v>
      </c>
      <c r="N1267" s="1083"/>
    </row>
    <row r="1268" spans="1:17" x14ac:dyDescent="0.25">
      <c r="B1268" s="39" t="s">
        <v>35</v>
      </c>
      <c r="M1268" s="45"/>
      <c r="N1268" s="45"/>
    </row>
    <row r="1269" spans="1:17" ht="15.75" thickBot="1" x14ac:dyDescent="0.3">
      <c r="M1269" s="45"/>
      <c r="N1269" s="45"/>
    </row>
    <row r="1270" spans="1:17" ht="60" x14ac:dyDescent="0.25">
      <c r="A1270" s="14"/>
      <c r="B1270" s="46" t="s">
        <v>36</v>
      </c>
      <c r="C1270" s="46" t="s">
        <v>37</v>
      </c>
      <c r="D1270" s="46" t="s">
        <v>38</v>
      </c>
      <c r="E1270" s="46" t="s">
        <v>39</v>
      </c>
      <c r="F1270" s="46" t="s">
        <v>40</v>
      </c>
      <c r="G1270" s="46" t="s">
        <v>41</v>
      </c>
      <c r="H1270" s="46" t="s">
        <v>42</v>
      </c>
      <c r="I1270" s="46" t="s">
        <v>43</v>
      </c>
      <c r="J1270" s="46" t="s">
        <v>44</v>
      </c>
      <c r="K1270" s="46" t="s">
        <v>45</v>
      </c>
      <c r="L1270" s="46" t="s">
        <v>46</v>
      </c>
      <c r="M1270" s="47" t="s">
        <v>47</v>
      </c>
      <c r="N1270" s="46" t="s">
        <v>48</v>
      </c>
      <c r="O1270" s="46" t="s">
        <v>49</v>
      </c>
      <c r="P1270" s="48" t="s">
        <v>50</v>
      </c>
      <c r="Q1270" s="48" t="s">
        <v>51</v>
      </c>
    </row>
    <row r="1271" spans="1:17" ht="60" x14ac:dyDescent="0.25">
      <c r="A1271" s="62">
        <v>1</v>
      </c>
      <c r="B1271" s="49" t="s">
        <v>223</v>
      </c>
      <c r="C1271" s="50" t="s">
        <v>223</v>
      </c>
      <c r="D1271" s="49" t="s">
        <v>258</v>
      </c>
      <c r="E1271" s="102" t="s">
        <v>257</v>
      </c>
      <c r="F1271" s="52" t="s">
        <v>21</v>
      </c>
      <c r="G1271" s="53" t="s">
        <v>54</v>
      </c>
      <c r="H1271" s="54" t="s">
        <v>256</v>
      </c>
      <c r="I1271" s="55" t="s">
        <v>56</v>
      </c>
      <c r="J1271" s="55" t="s">
        <v>22</v>
      </c>
      <c r="K1271" s="103">
        <v>9.52</v>
      </c>
      <c r="L1271" s="102"/>
      <c r="M1271" s="51">
        <v>159</v>
      </c>
      <c r="N1271" s="56" t="s">
        <v>220</v>
      </c>
      <c r="O1271" s="57">
        <v>165939735</v>
      </c>
      <c r="P1271" s="57" t="s">
        <v>255</v>
      </c>
      <c r="Q1271" s="58"/>
    </row>
    <row r="1272" spans="1:17" ht="60" x14ac:dyDescent="0.25">
      <c r="A1272" s="62">
        <f>+A1271+1</f>
        <v>2</v>
      </c>
      <c r="B1272" s="49" t="s">
        <v>223</v>
      </c>
      <c r="C1272" s="50" t="s">
        <v>223</v>
      </c>
      <c r="D1272" s="49" t="s">
        <v>254</v>
      </c>
      <c r="E1272" s="102" t="s">
        <v>253</v>
      </c>
      <c r="F1272" s="52" t="s">
        <v>21</v>
      </c>
      <c r="G1272" s="52" t="s">
        <v>54</v>
      </c>
      <c r="H1272" s="52" t="s">
        <v>252</v>
      </c>
      <c r="I1272" s="55" t="s">
        <v>251</v>
      </c>
      <c r="J1272" s="55" t="s">
        <v>22</v>
      </c>
      <c r="K1272" s="103">
        <v>8.6</v>
      </c>
      <c r="L1272" s="55"/>
      <c r="M1272" s="56">
        <v>539</v>
      </c>
      <c r="N1272" s="56" t="s">
        <v>220</v>
      </c>
      <c r="O1272" s="57">
        <v>835408497</v>
      </c>
      <c r="P1272" s="57" t="s">
        <v>250</v>
      </c>
      <c r="Q1272" s="58"/>
    </row>
    <row r="1273" spans="1:17" ht="60" x14ac:dyDescent="0.25">
      <c r="A1273" s="62">
        <f t="shared" ref="A1273:A1278" si="38">+A1272+1</f>
        <v>3</v>
      </c>
      <c r="B1273" s="49" t="s">
        <v>223</v>
      </c>
      <c r="C1273" s="50" t="s">
        <v>223</v>
      </c>
      <c r="D1273" s="49" t="s">
        <v>249</v>
      </c>
      <c r="E1273" s="102" t="s">
        <v>248</v>
      </c>
      <c r="F1273" s="52" t="s">
        <v>21</v>
      </c>
      <c r="G1273" s="52" t="s">
        <v>54</v>
      </c>
      <c r="H1273" s="52" t="s">
        <v>247</v>
      </c>
      <c r="I1273" s="55" t="s">
        <v>246</v>
      </c>
      <c r="J1273" s="55" t="s">
        <v>22</v>
      </c>
      <c r="K1273" s="105">
        <v>11.4</v>
      </c>
      <c r="L1273" s="55"/>
      <c r="M1273" s="56">
        <v>418</v>
      </c>
      <c r="N1273" s="56" t="s">
        <v>220</v>
      </c>
      <c r="O1273" s="57">
        <v>301398013</v>
      </c>
      <c r="P1273" s="57">
        <v>67</v>
      </c>
      <c r="Q1273" s="58"/>
    </row>
    <row r="1274" spans="1:17" x14ac:dyDescent="0.25">
      <c r="A1274" s="62">
        <f t="shared" si="38"/>
        <v>4</v>
      </c>
      <c r="B1274" s="49"/>
      <c r="C1274" s="50"/>
      <c r="D1274" s="49"/>
      <c r="E1274" s="64"/>
      <c r="F1274" s="52"/>
      <c r="G1274" s="52"/>
      <c r="H1274" s="52"/>
      <c r="I1274" s="55"/>
      <c r="J1274" s="55"/>
      <c r="K1274" s="55"/>
      <c r="L1274" s="55"/>
      <c r="M1274" s="56"/>
      <c r="N1274" s="56"/>
      <c r="O1274" s="57"/>
      <c r="P1274" s="57"/>
      <c r="Q1274" s="58"/>
    </row>
    <row r="1275" spans="1:17" x14ac:dyDescent="0.25">
      <c r="A1275" s="62">
        <f t="shared" si="38"/>
        <v>5</v>
      </c>
      <c r="B1275" s="49"/>
      <c r="C1275" s="50"/>
      <c r="D1275" s="49"/>
      <c r="E1275" s="64"/>
      <c r="F1275" s="52"/>
      <c r="G1275" s="52"/>
      <c r="H1275" s="52"/>
      <c r="I1275" s="55"/>
      <c r="J1275" s="55"/>
      <c r="K1275" s="55"/>
      <c r="L1275" s="55"/>
      <c r="M1275" s="56"/>
      <c r="N1275" s="56"/>
      <c r="O1275" s="57"/>
      <c r="P1275" s="57"/>
      <c r="Q1275" s="58"/>
    </row>
    <row r="1276" spans="1:17" x14ac:dyDescent="0.25">
      <c r="A1276" s="62">
        <f t="shared" si="38"/>
        <v>6</v>
      </c>
      <c r="B1276" s="49"/>
      <c r="C1276" s="50"/>
      <c r="D1276" s="49"/>
      <c r="E1276" s="64"/>
      <c r="F1276" s="52"/>
      <c r="G1276" s="52"/>
      <c r="H1276" s="52"/>
      <c r="I1276" s="55"/>
      <c r="J1276" s="55"/>
      <c r="K1276" s="55"/>
      <c r="L1276" s="55"/>
      <c r="M1276" s="56"/>
      <c r="N1276" s="56"/>
      <c r="O1276" s="57"/>
      <c r="P1276" s="57"/>
      <c r="Q1276" s="58"/>
    </row>
    <row r="1277" spans="1:17" x14ac:dyDescent="0.25">
      <c r="A1277" s="62">
        <f t="shared" si="38"/>
        <v>7</v>
      </c>
      <c r="B1277" s="49"/>
      <c r="C1277" s="50"/>
      <c r="D1277" s="49"/>
      <c r="E1277" s="64"/>
      <c r="F1277" s="52"/>
      <c r="G1277" s="52"/>
      <c r="H1277" s="52"/>
      <c r="I1277" s="55"/>
      <c r="J1277" s="55"/>
      <c r="K1277" s="55"/>
      <c r="L1277" s="55"/>
      <c r="M1277" s="56"/>
      <c r="N1277" s="56"/>
      <c r="O1277" s="57"/>
      <c r="P1277" s="57"/>
      <c r="Q1277" s="58"/>
    </row>
    <row r="1278" spans="1:17" x14ac:dyDescent="0.25">
      <c r="A1278" s="62">
        <f t="shared" si="38"/>
        <v>8</v>
      </c>
      <c r="B1278" s="49"/>
      <c r="C1278" s="50"/>
      <c r="D1278" s="49"/>
      <c r="E1278" s="64"/>
      <c r="F1278" s="52"/>
      <c r="G1278" s="52"/>
      <c r="H1278" s="52"/>
      <c r="I1278" s="55"/>
      <c r="J1278" s="55"/>
      <c r="K1278" s="55"/>
      <c r="L1278" s="55"/>
      <c r="M1278" s="56"/>
      <c r="N1278" s="56"/>
      <c r="O1278" s="57"/>
      <c r="P1278" s="57"/>
      <c r="Q1278" s="58"/>
    </row>
    <row r="1279" spans="1:17" x14ac:dyDescent="0.25">
      <c r="A1279" s="62"/>
      <c r="B1279" s="63" t="s">
        <v>31</v>
      </c>
      <c r="C1279" s="50"/>
      <c r="D1279" s="49"/>
      <c r="E1279" s="64"/>
      <c r="F1279" s="52"/>
      <c r="G1279" s="52"/>
      <c r="H1279" s="52"/>
      <c r="I1279" s="55"/>
      <c r="J1279" s="55"/>
      <c r="K1279" s="67">
        <f t="shared" ref="K1279" si="39">SUM(K1271:K1278)</f>
        <v>29.519999999999996</v>
      </c>
      <c r="L1279" s="67">
        <f t="shared" ref="L1279:N1279" si="40">SUM(L1271:L1278)</f>
        <v>0</v>
      </c>
      <c r="M1279" s="66">
        <f t="shared" si="40"/>
        <v>1116</v>
      </c>
      <c r="N1279" s="67">
        <f t="shared" si="40"/>
        <v>0</v>
      </c>
      <c r="O1279" s="57"/>
      <c r="P1279" s="57"/>
      <c r="Q1279" s="68"/>
    </row>
    <row r="1280" spans="1:17" x14ac:dyDescent="0.25">
      <c r="A1280" s="69"/>
      <c r="B1280" s="69"/>
      <c r="C1280" s="69"/>
      <c r="D1280" s="69"/>
      <c r="E1280" s="70"/>
      <c r="F1280" s="69"/>
      <c r="G1280" s="69"/>
      <c r="H1280" s="69"/>
      <c r="I1280" s="69"/>
      <c r="J1280" s="69"/>
      <c r="K1280" s="69"/>
      <c r="L1280" s="69"/>
      <c r="M1280" s="69"/>
      <c r="N1280" s="69"/>
      <c r="O1280" s="69"/>
      <c r="P1280" s="69"/>
      <c r="Q1280" s="69"/>
    </row>
    <row r="1281" spans="1:17" x14ac:dyDescent="0.25">
      <c r="A1281" s="69"/>
      <c r="B1281" s="1069" t="s">
        <v>76</v>
      </c>
      <c r="C1281" s="1069" t="s">
        <v>77</v>
      </c>
      <c r="D1281" s="1071" t="s">
        <v>78</v>
      </c>
      <c r="E1281" s="1071"/>
      <c r="F1281" s="69"/>
      <c r="G1281" s="69"/>
      <c r="H1281" s="69"/>
      <c r="I1281" s="69"/>
      <c r="J1281" s="69"/>
      <c r="K1281" s="69"/>
      <c r="L1281" s="69"/>
      <c r="M1281" s="69"/>
      <c r="N1281" s="69"/>
      <c r="O1281" s="69"/>
      <c r="P1281" s="69"/>
      <c r="Q1281" s="69"/>
    </row>
    <row r="1282" spans="1:17" x14ac:dyDescent="0.25">
      <c r="A1282" s="69"/>
      <c r="B1282" s="1070"/>
      <c r="C1282" s="1070"/>
      <c r="D1282" s="673" t="s">
        <v>79</v>
      </c>
      <c r="E1282" s="71" t="s">
        <v>80</v>
      </c>
      <c r="F1282" s="69"/>
      <c r="G1282" s="69"/>
      <c r="H1282" s="69"/>
      <c r="I1282" s="69"/>
      <c r="J1282" s="69"/>
      <c r="K1282" s="69"/>
      <c r="L1282" s="69"/>
      <c r="M1282" s="69"/>
      <c r="N1282" s="69"/>
      <c r="O1282" s="69"/>
      <c r="P1282" s="69"/>
      <c r="Q1282" s="69"/>
    </row>
    <row r="1283" spans="1:17" ht="18.75" x14ac:dyDescent="0.25">
      <c r="A1283" s="69"/>
      <c r="B1283" s="72" t="s">
        <v>81</v>
      </c>
      <c r="C1283" s="73">
        <f>+K1279</f>
        <v>29.519999999999996</v>
      </c>
      <c r="D1283" s="75" t="s">
        <v>21</v>
      </c>
      <c r="E1283" s="75"/>
      <c r="F1283" s="76"/>
      <c r="G1283" s="76"/>
      <c r="H1283" s="76"/>
      <c r="I1283" s="76"/>
      <c r="J1283" s="76"/>
      <c r="K1283" s="76"/>
      <c r="L1283" s="76"/>
      <c r="M1283" s="76"/>
      <c r="N1283" s="69"/>
      <c r="O1283" s="69"/>
      <c r="P1283" s="69"/>
      <c r="Q1283" s="69"/>
    </row>
    <row r="1284" spans="1:17" x14ac:dyDescent="0.25">
      <c r="A1284" s="69"/>
      <c r="B1284" s="72" t="s">
        <v>82</v>
      </c>
      <c r="C1284" s="73">
        <f>+M1279</f>
        <v>1116</v>
      </c>
      <c r="D1284" s="75" t="s">
        <v>21</v>
      </c>
      <c r="E1284" s="75"/>
      <c r="F1284" s="69"/>
      <c r="G1284" s="69"/>
      <c r="H1284" s="69"/>
      <c r="I1284" s="69"/>
      <c r="J1284" s="69"/>
      <c r="K1284" s="69"/>
      <c r="L1284" s="69"/>
      <c r="M1284" s="69"/>
      <c r="N1284" s="69"/>
      <c r="O1284" s="69"/>
      <c r="P1284" s="69"/>
      <c r="Q1284" s="69"/>
    </row>
    <row r="1285" spans="1:17" x14ac:dyDescent="0.25">
      <c r="A1285" s="69"/>
      <c r="B1285" s="77"/>
      <c r="C1285" s="1087"/>
      <c r="D1285" s="1087"/>
      <c r="E1285" s="1087"/>
      <c r="F1285" s="1087"/>
      <c r="G1285" s="1087"/>
      <c r="H1285" s="1087"/>
      <c r="I1285" s="1087"/>
      <c r="J1285" s="1087"/>
      <c r="K1285" s="1087"/>
      <c r="L1285" s="1087"/>
      <c r="M1285" s="1087"/>
      <c r="N1285" s="1087"/>
      <c r="O1285" s="69"/>
      <c r="P1285" s="69"/>
      <c r="Q1285" s="69"/>
    </row>
    <row r="1286" spans="1:17" ht="15.75" thickBot="1" x14ac:dyDescent="0.3"/>
    <row r="1287" spans="1:17" ht="27" thickBot="1" x14ac:dyDescent="0.3">
      <c r="B1287" s="1088" t="s">
        <v>83</v>
      </c>
      <c r="C1287" s="1088"/>
      <c r="D1287" s="1088"/>
      <c r="E1287" s="1088"/>
      <c r="F1287" s="1088"/>
      <c r="G1287" s="1088"/>
      <c r="H1287" s="1088"/>
      <c r="I1287" s="1088"/>
      <c r="J1287" s="1088"/>
      <c r="K1287" s="1088"/>
      <c r="L1287" s="1088"/>
      <c r="M1287" s="1088"/>
      <c r="N1287" s="1088"/>
    </row>
    <row r="1290" spans="1:17" ht="105" x14ac:dyDescent="0.25">
      <c r="B1290" s="78" t="s">
        <v>84</v>
      </c>
      <c r="C1290" s="79" t="s">
        <v>85</v>
      </c>
      <c r="D1290" s="79" t="s">
        <v>86</v>
      </c>
      <c r="E1290" s="79" t="s">
        <v>87</v>
      </c>
      <c r="F1290" s="79" t="s">
        <v>88</v>
      </c>
      <c r="G1290" s="79" t="s">
        <v>89</v>
      </c>
      <c r="H1290" s="79" t="s">
        <v>90</v>
      </c>
      <c r="I1290" s="79" t="s">
        <v>91</v>
      </c>
      <c r="J1290" s="79" t="s">
        <v>92</v>
      </c>
      <c r="K1290" s="79" t="s">
        <v>93</v>
      </c>
      <c r="L1290" s="79" t="s">
        <v>94</v>
      </c>
      <c r="M1290" s="80" t="s">
        <v>95</v>
      </c>
      <c r="N1290" s="80" t="s">
        <v>96</v>
      </c>
      <c r="O1290" s="1084" t="s">
        <v>97</v>
      </c>
      <c r="P1290" s="1086"/>
      <c r="Q1290" s="79" t="s">
        <v>98</v>
      </c>
    </row>
    <row r="1291" spans="1:17" x14ac:dyDescent="0.25">
      <c r="B1291" s="81" t="s">
        <v>242</v>
      </c>
      <c r="C1291" s="81" t="s">
        <v>241</v>
      </c>
      <c r="D1291" s="104" t="s">
        <v>245</v>
      </c>
      <c r="E1291" s="82">
        <v>126</v>
      </c>
      <c r="F1291" s="83" t="s">
        <v>239</v>
      </c>
      <c r="G1291" s="83" t="s">
        <v>21</v>
      </c>
      <c r="H1291" s="84" t="s">
        <v>239</v>
      </c>
      <c r="I1291" s="84" t="s">
        <v>239</v>
      </c>
      <c r="J1291" s="84" t="s">
        <v>21</v>
      </c>
      <c r="K1291" s="41" t="s">
        <v>21</v>
      </c>
      <c r="L1291" s="41" t="s">
        <v>21</v>
      </c>
      <c r="M1291" s="41" t="s">
        <v>21</v>
      </c>
      <c r="N1291" s="41" t="s">
        <v>21</v>
      </c>
      <c r="O1291" s="994"/>
      <c r="P1291" s="996"/>
      <c r="Q1291" s="41" t="s">
        <v>21</v>
      </c>
    </row>
    <row r="1292" spans="1:17" ht="24" x14ac:dyDescent="0.25">
      <c r="B1292" s="81" t="s">
        <v>242</v>
      </c>
      <c r="C1292" s="81" t="s">
        <v>241</v>
      </c>
      <c r="D1292" s="104" t="s">
        <v>244</v>
      </c>
      <c r="E1292" s="82">
        <v>122</v>
      </c>
      <c r="F1292" s="83" t="s">
        <v>239</v>
      </c>
      <c r="G1292" s="83" t="s">
        <v>21</v>
      </c>
      <c r="H1292" s="84" t="s">
        <v>239</v>
      </c>
      <c r="I1292" s="84" t="s">
        <v>239</v>
      </c>
      <c r="J1292" s="84" t="s">
        <v>21</v>
      </c>
      <c r="K1292" s="41" t="s">
        <v>21</v>
      </c>
      <c r="L1292" s="41" t="s">
        <v>21</v>
      </c>
      <c r="M1292" s="41" t="s">
        <v>21</v>
      </c>
      <c r="N1292" s="41" t="s">
        <v>21</v>
      </c>
      <c r="O1292" s="994"/>
      <c r="P1292" s="996"/>
      <c r="Q1292" s="41" t="s">
        <v>21</v>
      </c>
    </row>
    <row r="1293" spans="1:17" ht="97.5" customHeight="1" x14ac:dyDescent="0.25">
      <c r="B1293" s="81" t="s">
        <v>242</v>
      </c>
      <c r="C1293" s="81" t="s">
        <v>241</v>
      </c>
      <c r="D1293" s="104" t="s">
        <v>243</v>
      </c>
      <c r="E1293" s="82">
        <v>76</v>
      </c>
      <c r="F1293" s="83" t="s">
        <v>239</v>
      </c>
      <c r="G1293" s="83" t="s">
        <v>21</v>
      </c>
      <c r="H1293" s="84" t="s">
        <v>239</v>
      </c>
      <c r="I1293" s="84" t="s">
        <v>239</v>
      </c>
      <c r="J1293" s="84" t="s">
        <v>21</v>
      </c>
      <c r="K1293" s="41" t="s">
        <v>21</v>
      </c>
      <c r="L1293" s="41" t="s">
        <v>21</v>
      </c>
      <c r="M1293" s="41" t="s">
        <v>21</v>
      </c>
      <c r="N1293" s="41" t="s">
        <v>21</v>
      </c>
      <c r="O1293" s="994" t="s">
        <v>3335</v>
      </c>
      <c r="P1293" s="996"/>
      <c r="Q1293" s="41" t="s">
        <v>21</v>
      </c>
    </row>
    <row r="1294" spans="1:17" ht="84" customHeight="1" x14ac:dyDescent="0.25">
      <c r="B1294" s="81" t="s">
        <v>242</v>
      </c>
      <c r="C1294" s="81" t="s">
        <v>241</v>
      </c>
      <c r="D1294" s="104" t="s">
        <v>240</v>
      </c>
      <c r="E1294" s="82">
        <v>77</v>
      </c>
      <c r="F1294" s="83" t="s">
        <v>239</v>
      </c>
      <c r="G1294" s="83" t="s">
        <v>21</v>
      </c>
      <c r="H1294" s="84" t="s">
        <v>239</v>
      </c>
      <c r="I1294" s="84" t="s">
        <v>239</v>
      </c>
      <c r="J1294" s="84" t="s">
        <v>21</v>
      </c>
      <c r="K1294" s="41" t="s">
        <v>21</v>
      </c>
      <c r="L1294" s="41" t="s">
        <v>21</v>
      </c>
      <c r="M1294" s="41" t="s">
        <v>21</v>
      </c>
      <c r="N1294" s="41" t="s">
        <v>21</v>
      </c>
      <c r="O1294" s="994" t="s">
        <v>3335</v>
      </c>
      <c r="P1294" s="996"/>
      <c r="Q1294" s="41" t="s">
        <v>21</v>
      </c>
    </row>
    <row r="1295" spans="1:17" x14ac:dyDescent="0.25">
      <c r="B1295" s="81"/>
      <c r="C1295" s="81"/>
      <c r="D1295" s="82"/>
      <c r="E1295" s="82"/>
      <c r="F1295" s="83"/>
      <c r="G1295" s="83"/>
      <c r="H1295" s="83"/>
      <c r="I1295" s="84"/>
      <c r="J1295" s="84"/>
      <c r="K1295" s="41"/>
      <c r="L1295" s="41"/>
      <c r="M1295" s="41"/>
      <c r="N1295" s="41"/>
      <c r="O1295" s="994"/>
      <c r="P1295" s="996"/>
      <c r="Q1295" s="41"/>
    </row>
    <row r="1296" spans="1:17" x14ac:dyDescent="0.25">
      <c r="B1296" s="81"/>
      <c r="C1296" s="81"/>
      <c r="D1296" s="82"/>
      <c r="E1296" s="82"/>
      <c r="F1296" s="83"/>
      <c r="G1296" s="83"/>
      <c r="H1296" s="83"/>
      <c r="I1296" s="84"/>
      <c r="J1296" s="84"/>
      <c r="K1296" s="41"/>
      <c r="L1296" s="41"/>
      <c r="M1296" s="41"/>
      <c r="N1296" s="41"/>
      <c r="O1296" s="994"/>
      <c r="P1296" s="996"/>
      <c r="Q1296" s="41"/>
    </row>
    <row r="1297" spans="2:17" x14ac:dyDescent="0.25">
      <c r="B1297" s="41"/>
      <c r="C1297" s="41"/>
      <c r="D1297" s="41"/>
      <c r="E1297" s="41"/>
      <c r="F1297" s="41"/>
      <c r="G1297" s="41"/>
      <c r="H1297" s="41"/>
      <c r="I1297" s="41"/>
      <c r="J1297" s="41"/>
      <c r="K1297" s="41"/>
      <c r="L1297" s="41"/>
      <c r="M1297" s="41"/>
      <c r="N1297" s="41"/>
      <c r="O1297" s="994"/>
      <c r="P1297" s="996"/>
      <c r="Q1297" s="41"/>
    </row>
    <row r="1298" spans="2:17" x14ac:dyDescent="0.25">
      <c r="B1298" s="2" t="s">
        <v>107</v>
      </c>
    </row>
    <row r="1299" spans="2:17" x14ac:dyDescent="0.25">
      <c r="B1299" s="2" t="s">
        <v>108</v>
      </c>
    </row>
    <row r="1300" spans="2:17" x14ac:dyDescent="0.25">
      <c r="B1300" s="2" t="s">
        <v>109</v>
      </c>
    </row>
    <row r="1302" spans="2:17" ht="15.75" thickBot="1" x14ac:dyDescent="0.3"/>
    <row r="1303" spans="2:17" ht="27" thickBot="1" x14ac:dyDescent="0.3">
      <c r="B1303" s="1091" t="s">
        <v>110</v>
      </c>
      <c r="C1303" s="1092"/>
      <c r="D1303" s="1092"/>
      <c r="E1303" s="1092"/>
      <c r="F1303" s="1092"/>
      <c r="G1303" s="1092"/>
      <c r="H1303" s="1092"/>
      <c r="I1303" s="1092"/>
      <c r="J1303" s="1092"/>
      <c r="K1303" s="1092"/>
      <c r="L1303" s="1092"/>
      <c r="M1303" s="1092"/>
      <c r="N1303" s="1093"/>
    </row>
    <row r="1308" spans="2:17" ht="75" x14ac:dyDescent="0.25">
      <c r="B1308" s="78" t="s">
        <v>111</v>
      </c>
      <c r="C1308" s="78" t="s">
        <v>112</v>
      </c>
      <c r="D1308" s="78" t="s">
        <v>113</v>
      </c>
      <c r="E1308" s="78" t="s">
        <v>114</v>
      </c>
      <c r="F1308" s="78" t="s">
        <v>115</v>
      </c>
      <c r="G1308" s="78" t="s">
        <v>116</v>
      </c>
      <c r="H1308" s="78" t="s">
        <v>117</v>
      </c>
      <c r="I1308" s="78" t="s">
        <v>118</v>
      </c>
      <c r="J1308" s="1084" t="s">
        <v>119</v>
      </c>
      <c r="K1308" s="1085"/>
      <c r="L1308" s="1086"/>
      <c r="M1308" s="78" t="s">
        <v>120</v>
      </c>
      <c r="N1308" s="78" t="s">
        <v>121</v>
      </c>
      <c r="O1308" s="78" t="s">
        <v>122</v>
      </c>
      <c r="P1308" s="1084" t="s">
        <v>97</v>
      </c>
      <c r="Q1308" s="1086"/>
    </row>
    <row r="1309" spans="2:17" ht="60" x14ac:dyDescent="0.25">
      <c r="B1309" s="85" t="s">
        <v>123</v>
      </c>
      <c r="C1309" s="85"/>
      <c r="D1309" s="682" t="s">
        <v>238</v>
      </c>
      <c r="E1309" s="41">
        <v>1048015543</v>
      </c>
      <c r="F1309" s="682" t="s">
        <v>237</v>
      </c>
      <c r="G1309" s="682" t="s">
        <v>183</v>
      </c>
      <c r="H1309" s="41">
        <v>2012</v>
      </c>
      <c r="I1309" s="82"/>
      <c r="J1309" s="85" t="s">
        <v>227</v>
      </c>
      <c r="K1309" s="87" t="s">
        <v>234</v>
      </c>
      <c r="L1309" s="87" t="s">
        <v>233</v>
      </c>
      <c r="M1309" s="41" t="s">
        <v>21</v>
      </c>
      <c r="N1309" s="41" t="s">
        <v>21</v>
      </c>
      <c r="O1309" s="41" t="s">
        <v>21</v>
      </c>
      <c r="P1309" s="993"/>
      <c r="Q1309" s="993"/>
    </row>
    <row r="1310" spans="2:17" ht="30" x14ac:dyDescent="0.25">
      <c r="B1310" s="85" t="s">
        <v>123</v>
      </c>
      <c r="C1310" s="85"/>
      <c r="D1310" s="682" t="s">
        <v>236</v>
      </c>
      <c r="E1310" s="41">
        <v>42899497</v>
      </c>
      <c r="F1310" s="682" t="s">
        <v>235</v>
      </c>
      <c r="G1310" s="682" t="s">
        <v>205</v>
      </c>
      <c r="H1310" s="41">
        <v>1994</v>
      </c>
      <c r="I1310" s="82"/>
      <c r="J1310" s="85" t="s">
        <v>227</v>
      </c>
      <c r="K1310" s="87" t="s">
        <v>234</v>
      </c>
      <c r="L1310" s="87" t="s">
        <v>233</v>
      </c>
      <c r="M1310" s="41" t="s">
        <v>21</v>
      </c>
      <c r="N1310" s="41" t="s">
        <v>21</v>
      </c>
      <c r="O1310" s="41" t="s">
        <v>21</v>
      </c>
      <c r="P1310" s="993"/>
      <c r="Q1310" s="993"/>
    </row>
    <row r="1311" spans="2:17" ht="30" x14ac:dyDescent="0.25">
      <c r="B1311" s="85" t="s">
        <v>229</v>
      </c>
      <c r="C1311" s="85"/>
      <c r="D1311" s="682" t="s">
        <v>232</v>
      </c>
      <c r="E1311" s="41">
        <v>1020407834</v>
      </c>
      <c r="F1311" s="682" t="s">
        <v>134</v>
      </c>
      <c r="G1311" s="682" t="s">
        <v>217</v>
      </c>
      <c r="H1311" s="41">
        <v>2014</v>
      </c>
      <c r="I1311" s="41">
        <v>1020407834</v>
      </c>
      <c r="J1311" s="85" t="s">
        <v>227</v>
      </c>
      <c r="K1311" s="87" t="s">
        <v>231</v>
      </c>
      <c r="L1311" s="87" t="s">
        <v>134</v>
      </c>
      <c r="M1311" s="41" t="s">
        <v>21</v>
      </c>
      <c r="N1311" s="41" t="s">
        <v>21</v>
      </c>
      <c r="O1311" s="41" t="s">
        <v>21</v>
      </c>
      <c r="P1311" s="993" t="s">
        <v>230</v>
      </c>
      <c r="Q1311" s="993"/>
    </row>
    <row r="1312" spans="2:17" ht="30" x14ac:dyDescent="0.25">
      <c r="B1312" s="85" t="s">
        <v>229</v>
      </c>
      <c r="C1312" s="85"/>
      <c r="D1312" s="85" t="s">
        <v>228</v>
      </c>
      <c r="E1312" s="81">
        <v>1036633051</v>
      </c>
      <c r="F1312" s="682" t="s">
        <v>134</v>
      </c>
      <c r="G1312" s="682" t="s">
        <v>217</v>
      </c>
      <c r="H1312" s="81">
        <v>2014</v>
      </c>
      <c r="I1312" s="82"/>
      <c r="J1312" s="86" t="s">
        <v>227</v>
      </c>
      <c r="K1312" s="87" t="s">
        <v>226</v>
      </c>
      <c r="L1312" s="87" t="s">
        <v>134</v>
      </c>
      <c r="M1312" s="41" t="s">
        <v>21</v>
      </c>
      <c r="N1312" s="41" t="s">
        <v>21</v>
      </c>
      <c r="O1312" s="41" t="s">
        <v>21</v>
      </c>
      <c r="P1312" s="993"/>
      <c r="Q1312" s="993"/>
    </row>
    <row r="1314" spans="1:17" ht="15.75" thickBot="1" x14ac:dyDescent="0.3"/>
    <row r="1315" spans="1:17" ht="27" thickBot="1" x14ac:dyDescent="0.3">
      <c r="B1315" s="1091" t="s">
        <v>145</v>
      </c>
      <c r="C1315" s="1092"/>
      <c r="D1315" s="1092"/>
      <c r="E1315" s="1092"/>
      <c r="F1315" s="1092"/>
      <c r="G1315" s="1092"/>
      <c r="H1315" s="1092"/>
      <c r="I1315" s="1092"/>
      <c r="J1315" s="1092"/>
      <c r="K1315" s="1092"/>
      <c r="L1315" s="1092"/>
      <c r="M1315" s="1092"/>
      <c r="N1315" s="1093"/>
    </row>
    <row r="1318" spans="1:17" ht="30" x14ac:dyDescent="0.25">
      <c r="B1318" s="79" t="s">
        <v>20</v>
      </c>
      <c r="C1318" s="79" t="s">
        <v>146</v>
      </c>
      <c r="D1318" s="1084" t="s">
        <v>97</v>
      </c>
      <c r="E1318" s="1086"/>
    </row>
    <row r="1319" spans="1:17" x14ac:dyDescent="0.25">
      <c r="B1319" s="682" t="s">
        <v>147</v>
      </c>
      <c r="C1319" s="668" t="s">
        <v>21</v>
      </c>
      <c r="D1319" s="993"/>
      <c r="E1319" s="993"/>
    </row>
    <row r="1322" spans="1:17" ht="26.25" x14ac:dyDescent="0.25">
      <c r="B1322" s="1072" t="s">
        <v>148</v>
      </c>
      <c r="C1322" s="1073"/>
      <c r="D1322" s="1073"/>
      <c r="E1322" s="1073"/>
      <c r="F1322" s="1073"/>
      <c r="G1322" s="1073"/>
      <c r="H1322" s="1073"/>
      <c r="I1322" s="1073"/>
      <c r="J1322" s="1073"/>
      <c r="K1322" s="1073"/>
      <c r="L1322" s="1073"/>
      <c r="M1322" s="1073"/>
      <c r="N1322" s="1073"/>
      <c r="O1322" s="1073"/>
      <c r="P1322" s="1073"/>
    </row>
    <row r="1324" spans="1:17" ht="15.75" thickBot="1" x14ac:dyDescent="0.3"/>
    <row r="1325" spans="1:17" ht="27" thickBot="1" x14ac:dyDescent="0.3">
      <c r="B1325" s="1091" t="s">
        <v>149</v>
      </c>
      <c r="C1325" s="1092"/>
      <c r="D1325" s="1092"/>
      <c r="E1325" s="1092"/>
      <c r="F1325" s="1092"/>
      <c r="G1325" s="1092"/>
      <c r="H1325" s="1092"/>
      <c r="I1325" s="1092"/>
      <c r="J1325" s="1092"/>
      <c r="K1325" s="1092"/>
      <c r="L1325" s="1092"/>
      <c r="M1325" s="1092"/>
      <c r="N1325" s="1093"/>
    </row>
    <row r="1327" spans="1:17" ht="15.75" thickBot="1" x14ac:dyDescent="0.3">
      <c r="M1327" s="45"/>
      <c r="N1327" s="45"/>
    </row>
    <row r="1328" spans="1:17" ht="60" x14ac:dyDescent="0.25">
      <c r="A1328" s="14"/>
      <c r="B1328" s="46" t="s">
        <v>36</v>
      </c>
      <c r="C1328" s="46" t="s">
        <v>37</v>
      </c>
      <c r="D1328" s="46" t="s">
        <v>38</v>
      </c>
      <c r="E1328" s="46" t="s">
        <v>39</v>
      </c>
      <c r="F1328" s="46" t="s">
        <v>40</v>
      </c>
      <c r="G1328" s="46" t="s">
        <v>41</v>
      </c>
      <c r="H1328" s="46" t="s">
        <v>42</v>
      </c>
      <c r="I1328" s="46" t="s">
        <v>43</v>
      </c>
      <c r="J1328" s="46" t="s">
        <v>44</v>
      </c>
      <c r="K1328" s="46" t="s">
        <v>45</v>
      </c>
      <c r="L1328" s="46" t="s">
        <v>46</v>
      </c>
      <c r="M1328" s="47" t="s">
        <v>47</v>
      </c>
      <c r="N1328" s="46" t="s">
        <v>48</v>
      </c>
      <c r="O1328" s="46" t="s">
        <v>49</v>
      </c>
      <c r="P1328" s="48" t="s">
        <v>50</v>
      </c>
      <c r="Q1328" s="48" t="s">
        <v>51</v>
      </c>
    </row>
    <row r="1329" spans="1:17" ht="150" x14ac:dyDescent="0.25">
      <c r="A1329" s="62">
        <v>1</v>
      </c>
      <c r="B1329" s="49" t="s">
        <v>223</v>
      </c>
      <c r="C1329" s="50" t="s">
        <v>223</v>
      </c>
      <c r="D1329" s="49" t="s">
        <v>222</v>
      </c>
      <c r="E1329" s="102" t="s">
        <v>225</v>
      </c>
      <c r="F1329" s="52" t="s">
        <v>21</v>
      </c>
      <c r="G1329" s="53" t="s">
        <v>54</v>
      </c>
      <c r="H1329" s="55">
        <v>41275</v>
      </c>
      <c r="I1329" s="55">
        <v>41639</v>
      </c>
      <c r="J1329" s="55" t="s">
        <v>22</v>
      </c>
      <c r="K1329" s="103">
        <v>3.52</v>
      </c>
      <c r="L1329" s="102"/>
      <c r="M1329" s="51">
        <v>536</v>
      </c>
      <c r="N1329" s="56" t="s">
        <v>220</v>
      </c>
      <c r="O1329" s="57">
        <v>487517983</v>
      </c>
      <c r="P1329" s="57">
        <v>162</v>
      </c>
      <c r="Q1329" s="58" t="s">
        <v>224</v>
      </c>
    </row>
    <row r="1330" spans="1:17" ht="135" x14ac:dyDescent="0.25">
      <c r="A1330" s="62">
        <f>+A1329+1</f>
        <v>2</v>
      </c>
      <c r="B1330" s="49" t="s">
        <v>223</v>
      </c>
      <c r="C1330" s="50" t="s">
        <v>223</v>
      </c>
      <c r="D1330" s="49" t="s">
        <v>222</v>
      </c>
      <c r="E1330" s="102" t="s">
        <v>221</v>
      </c>
      <c r="F1330" s="52" t="s">
        <v>21</v>
      </c>
      <c r="G1330" s="52" t="s">
        <v>54</v>
      </c>
      <c r="H1330" s="55">
        <v>41640</v>
      </c>
      <c r="I1330" s="55">
        <v>41973</v>
      </c>
      <c r="J1330" s="55" t="s">
        <v>22</v>
      </c>
      <c r="K1330" s="102"/>
      <c r="L1330" s="101">
        <v>9.52</v>
      </c>
      <c r="M1330" s="56">
        <v>208</v>
      </c>
      <c r="N1330" s="56" t="s">
        <v>220</v>
      </c>
      <c r="O1330" s="57">
        <v>237894432</v>
      </c>
      <c r="P1330" s="57">
        <v>164</v>
      </c>
      <c r="Q1330" s="58" t="s">
        <v>219</v>
      </c>
    </row>
    <row r="1331" spans="1:17" x14ac:dyDescent="0.25">
      <c r="A1331" s="62">
        <f t="shared" ref="A1331:A1336" si="41">+A1330+1</f>
        <v>3</v>
      </c>
      <c r="B1331" s="49"/>
      <c r="C1331" s="50"/>
      <c r="D1331" s="49"/>
      <c r="E1331" s="64"/>
      <c r="F1331" s="52"/>
      <c r="G1331" s="52"/>
      <c r="H1331" s="52"/>
      <c r="I1331" s="55"/>
      <c r="J1331" s="55"/>
      <c r="K1331" s="55"/>
      <c r="L1331" s="55"/>
      <c r="M1331" s="56"/>
      <c r="N1331" s="56"/>
      <c r="O1331" s="57"/>
      <c r="P1331" s="57"/>
      <c r="Q1331" s="58"/>
    </row>
    <row r="1332" spans="1:17" x14ac:dyDescent="0.25">
      <c r="A1332" s="62">
        <f t="shared" si="41"/>
        <v>4</v>
      </c>
      <c r="B1332" s="49"/>
      <c r="C1332" s="50"/>
      <c r="D1332" s="49"/>
      <c r="E1332" s="64"/>
      <c r="F1332" s="52"/>
      <c r="G1332" s="52"/>
      <c r="H1332" s="52"/>
      <c r="I1332" s="55"/>
      <c r="J1332" s="55"/>
      <c r="K1332" s="55"/>
      <c r="L1332" s="55"/>
      <c r="M1332" s="56"/>
      <c r="N1332" s="56"/>
      <c r="O1332" s="57"/>
      <c r="P1332" s="57"/>
      <c r="Q1332" s="58"/>
    </row>
    <row r="1333" spans="1:17" x14ac:dyDescent="0.25">
      <c r="A1333" s="62">
        <f t="shared" si="41"/>
        <v>5</v>
      </c>
      <c r="B1333" s="49"/>
      <c r="C1333" s="50"/>
      <c r="D1333" s="49"/>
      <c r="E1333" s="64"/>
      <c r="F1333" s="52"/>
      <c r="G1333" s="52"/>
      <c r="H1333" s="52"/>
      <c r="I1333" s="55"/>
      <c r="J1333" s="55"/>
      <c r="K1333" s="55"/>
      <c r="L1333" s="55"/>
      <c r="M1333" s="56"/>
      <c r="N1333" s="56"/>
      <c r="O1333" s="57"/>
      <c r="P1333" s="57"/>
      <c r="Q1333" s="58"/>
    </row>
    <row r="1334" spans="1:17" x14ac:dyDescent="0.25">
      <c r="A1334" s="62">
        <f t="shared" si="41"/>
        <v>6</v>
      </c>
      <c r="B1334" s="49"/>
      <c r="C1334" s="50"/>
      <c r="D1334" s="49"/>
      <c r="E1334" s="64"/>
      <c r="F1334" s="52"/>
      <c r="G1334" s="52"/>
      <c r="H1334" s="52"/>
      <c r="I1334" s="55"/>
      <c r="J1334" s="55"/>
      <c r="K1334" s="55"/>
      <c r="L1334" s="55"/>
      <c r="M1334" s="56"/>
      <c r="N1334" s="56"/>
      <c r="O1334" s="57"/>
      <c r="P1334" s="57"/>
      <c r="Q1334" s="58"/>
    </row>
    <row r="1335" spans="1:17" x14ac:dyDescent="0.25">
      <c r="A1335" s="62">
        <f t="shared" si="41"/>
        <v>7</v>
      </c>
      <c r="B1335" s="49"/>
      <c r="C1335" s="50"/>
      <c r="D1335" s="49"/>
      <c r="E1335" s="64"/>
      <c r="F1335" s="52"/>
      <c r="G1335" s="52"/>
      <c r="H1335" s="52"/>
      <c r="I1335" s="55"/>
      <c r="J1335" s="55"/>
      <c r="K1335" s="55"/>
      <c r="L1335" s="55"/>
      <c r="M1335" s="56"/>
      <c r="N1335" s="56"/>
      <c r="O1335" s="57"/>
      <c r="P1335" s="57"/>
      <c r="Q1335" s="58"/>
    </row>
    <row r="1336" spans="1:17" x14ac:dyDescent="0.25">
      <c r="A1336" s="62">
        <f t="shared" si="41"/>
        <v>8</v>
      </c>
      <c r="B1336" s="49"/>
      <c r="C1336" s="50"/>
      <c r="D1336" s="49"/>
      <c r="E1336" s="64"/>
      <c r="F1336" s="52"/>
      <c r="G1336" s="52"/>
      <c r="H1336" s="52"/>
      <c r="I1336" s="55"/>
      <c r="J1336" s="55"/>
      <c r="K1336" s="55"/>
      <c r="L1336" s="55"/>
      <c r="M1336" s="56"/>
      <c r="N1336" s="56"/>
      <c r="O1336" s="57"/>
      <c r="P1336" s="57"/>
      <c r="Q1336" s="58"/>
    </row>
    <row r="1337" spans="1:17" x14ac:dyDescent="0.25">
      <c r="A1337" s="62"/>
      <c r="B1337" s="63" t="s">
        <v>31</v>
      </c>
      <c r="C1337" s="50"/>
      <c r="D1337" s="49"/>
      <c r="E1337" s="64"/>
      <c r="F1337" s="52"/>
      <c r="G1337" s="52"/>
      <c r="H1337" s="52"/>
      <c r="I1337" s="55"/>
      <c r="J1337" s="55"/>
      <c r="K1337" s="67">
        <f t="shared" ref="K1337:N1337" si="42">SUM(K1329:K1336)</f>
        <v>3.52</v>
      </c>
      <c r="L1337" s="67">
        <f t="shared" si="42"/>
        <v>9.52</v>
      </c>
      <c r="M1337" s="66">
        <f t="shared" si="42"/>
        <v>744</v>
      </c>
      <c r="N1337" s="67">
        <f t="shared" si="42"/>
        <v>0</v>
      </c>
      <c r="O1337" s="57"/>
      <c r="P1337" s="57"/>
      <c r="Q1337" s="68"/>
    </row>
    <row r="1338" spans="1:17" x14ac:dyDescent="0.25">
      <c r="B1338" s="69"/>
      <c r="C1338" s="69"/>
      <c r="D1338" s="69"/>
      <c r="E1338" s="70"/>
      <c r="F1338" s="69"/>
      <c r="G1338" s="69"/>
      <c r="H1338" s="69"/>
      <c r="I1338" s="69"/>
      <c r="J1338" s="69"/>
      <c r="K1338" s="69"/>
      <c r="L1338" s="69"/>
      <c r="M1338" s="69"/>
      <c r="N1338" s="69"/>
      <c r="O1338" s="69"/>
      <c r="P1338" s="69"/>
    </row>
    <row r="1339" spans="1:17" ht="18.75" x14ac:dyDescent="0.25">
      <c r="B1339" s="72" t="s">
        <v>172</v>
      </c>
      <c r="C1339" s="89">
        <f>+K1337</f>
        <v>3.52</v>
      </c>
      <c r="H1339" s="76"/>
      <c r="I1339" s="76"/>
      <c r="J1339" s="76"/>
      <c r="K1339" s="76"/>
      <c r="L1339" s="76"/>
      <c r="M1339" s="76"/>
      <c r="N1339" s="69"/>
      <c r="O1339" s="69"/>
      <c r="P1339" s="69"/>
    </row>
    <row r="1341" spans="1:17" ht="15.75" thickBot="1" x14ac:dyDescent="0.3"/>
    <row r="1342" spans="1:17" ht="30.75" thickBot="1" x14ac:dyDescent="0.3">
      <c r="B1342" s="90" t="s">
        <v>173</v>
      </c>
      <c r="C1342" s="91" t="s">
        <v>174</v>
      </c>
      <c r="D1342" s="90" t="s">
        <v>30</v>
      </c>
      <c r="E1342" s="91" t="s">
        <v>175</v>
      </c>
    </row>
    <row r="1343" spans="1:17" x14ac:dyDescent="0.25">
      <c r="B1343" s="92" t="s">
        <v>176</v>
      </c>
      <c r="C1343" s="93">
        <v>20</v>
      </c>
      <c r="D1343" s="93">
        <v>0</v>
      </c>
      <c r="E1343" s="1094">
        <f>+D1343+D1344+D1345</f>
        <v>0</v>
      </c>
    </row>
    <row r="1344" spans="1:17" x14ac:dyDescent="0.25">
      <c r="B1344" s="92" t="s">
        <v>177</v>
      </c>
      <c r="C1344" s="74">
        <v>30</v>
      </c>
      <c r="D1344" s="668">
        <v>0</v>
      </c>
      <c r="E1344" s="1095"/>
    </row>
    <row r="1345" spans="2:17" ht="15.75" thickBot="1" x14ac:dyDescent="0.3">
      <c r="B1345" s="92" t="s">
        <v>178</v>
      </c>
      <c r="C1345" s="94">
        <v>40</v>
      </c>
      <c r="D1345" s="94">
        <v>0</v>
      </c>
      <c r="E1345" s="1096"/>
    </row>
    <row r="1347" spans="2:17" ht="15.75" thickBot="1" x14ac:dyDescent="0.3"/>
    <row r="1348" spans="2:17" ht="27" thickBot="1" x14ac:dyDescent="0.3">
      <c r="B1348" s="1091" t="s">
        <v>179</v>
      </c>
      <c r="C1348" s="1092"/>
      <c r="D1348" s="1092"/>
      <c r="E1348" s="1092"/>
      <c r="F1348" s="1092"/>
      <c r="G1348" s="1092"/>
      <c r="H1348" s="1092"/>
      <c r="I1348" s="1092"/>
      <c r="J1348" s="1092"/>
      <c r="K1348" s="1092"/>
      <c r="L1348" s="1092"/>
      <c r="M1348" s="1092"/>
      <c r="N1348" s="1093"/>
    </row>
    <row r="1350" spans="2:17" ht="75" x14ac:dyDescent="0.25">
      <c r="B1350" s="78" t="s">
        <v>111</v>
      </c>
      <c r="C1350" s="78" t="s">
        <v>112</v>
      </c>
      <c r="D1350" s="78" t="s">
        <v>113</v>
      </c>
      <c r="E1350" s="78" t="s">
        <v>114</v>
      </c>
      <c r="F1350" s="78" t="s">
        <v>115</v>
      </c>
      <c r="G1350" s="78" t="s">
        <v>116</v>
      </c>
      <c r="H1350" s="78" t="s">
        <v>117</v>
      </c>
      <c r="I1350" s="78" t="s">
        <v>118</v>
      </c>
      <c r="J1350" s="1084" t="s">
        <v>119</v>
      </c>
      <c r="K1350" s="1085"/>
      <c r="L1350" s="1086"/>
      <c r="M1350" s="78" t="s">
        <v>120</v>
      </c>
      <c r="N1350" s="78" t="s">
        <v>121</v>
      </c>
      <c r="O1350" s="78" t="s">
        <v>122</v>
      </c>
      <c r="P1350" s="1084" t="s">
        <v>97</v>
      </c>
      <c r="Q1350" s="1086"/>
    </row>
    <row r="1351" spans="2:17" ht="60" customHeight="1" x14ac:dyDescent="0.25">
      <c r="B1351" s="85" t="s">
        <v>180</v>
      </c>
      <c r="C1351" s="85"/>
      <c r="D1351" s="81" t="s">
        <v>218</v>
      </c>
      <c r="E1351" s="81">
        <v>1020402747</v>
      </c>
      <c r="F1351" s="81" t="s">
        <v>134</v>
      </c>
      <c r="G1351" s="81" t="s">
        <v>217</v>
      </c>
      <c r="H1351" s="81">
        <v>2010</v>
      </c>
      <c r="I1351" s="81">
        <v>1020402747</v>
      </c>
      <c r="J1351" s="100" t="s">
        <v>216</v>
      </c>
      <c r="K1351" s="87"/>
      <c r="L1351" s="84"/>
      <c r="M1351" s="41" t="s">
        <v>21</v>
      </c>
      <c r="N1351" s="41" t="s">
        <v>22</v>
      </c>
      <c r="O1351" s="41"/>
      <c r="P1351" s="997" t="s">
        <v>215</v>
      </c>
      <c r="Q1351" s="997"/>
    </row>
    <row r="1352" spans="2:17" ht="30" x14ac:dyDescent="0.25">
      <c r="B1352" s="85" t="s">
        <v>214</v>
      </c>
      <c r="C1352" s="85"/>
      <c r="D1352" s="81" t="s">
        <v>213</v>
      </c>
      <c r="E1352" s="81">
        <v>1036611772</v>
      </c>
      <c r="F1352" s="81" t="s">
        <v>212</v>
      </c>
      <c r="G1352" s="81" t="s">
        <v>183</v>
      </c>
      <c r="H1352" s="81">
        <v>2012</v>
      </c>
      <c r="I1352" s="82"/>
      <c r="J1352" s="86" t="s">
        <v>211</v>
      </c>
      <c r="K1352" s="87" t="s">
        <v>210</v>
      </c>
      <c r="L1352" s="84" t="s">
        <v>209</v>
      </c>
      <c r="M1352" s="41" t="s">
        <v>21</v>
      </c>
      <c r="N1352" s="41" t="s">
        <v>21</v>
      </c>
      <c r="O1352" s="41"/>
      <c r="P1352" s="668"/>
      <c r="Q1352" s="668"/>
    </row>
    <row r="1353" spans="2:17" ht="15.75" x14ac:dyDescent="0.25">
      <c r="B1353" s="85" t="s">
        <v>208</v>
      </c>
      <c r="C1353" s="85"/>
      <c r="D1353" s="41" t="s">
        <v>207</v>
      </c>
      <c r="E1353" s="41">
        <v>43081422</v>
      </c>
      <c r="F1353" s="41" t="s">
        <v>206</v>
      </c>
      <c r="G1353" s="41" t="s">
        <v>205</v>
      </c>
      <c r="H1353" s="2">
        <v>2000</v>
      </c>
      <c r="I1353" s="99"/>
      <c r="J1353" s="86" t="s">
        <v>204</v>
      </c>
      <c r="K1353" s="87" t="s">
        <v>203</v>
      </c>
      <c r="L1353" s="84" t="s">
        <v>202</v>
      </c>
      <c r="M1353" s="41" t="s">
        <v>21</v>
      </c>
      <c r="N1353" s="41" t="s">
        <v>21</v>
      </c>
      <c r="O1353" s="41"/>
      <c r="P1353" s="993"/>
      <c r="Q1353" s="993"/>
    </row>
    <row r="1356" spans="2:17" ht="15.75" thickBot="1" x14ac:dyDescent="0.3"/>
    <row r="1357" spans="2:17" ht="30" x14ac:dyDescent="0.25">
      <c r="B1357" s="42" t="s">
        <v>20</v>
      </c>
      <c r="C1357" s="42" t="s">
        <v>173</v>
      </c>
      <c r="D1357" s="78" t="s">
        <v>174</v>
      </c>
      <c r="E1357" s="42" t="s">
        <v>30</v>
      </c>
      <c r="F1357" s="91" t="s">
        <v>194</v>
      </c>
      <c r="G1357" s="96"/>
    </row>
    <row r="1358" spans="2:17" ht="108" x14ac:dyDescent="0.2">
      <c r="B1358" s="1097" t="s">
        <v>195</v>
      </c>
      <c r="C1358" s="97" t="s">
        <v>196</v>
      </c>
      <c r="D1358" s="668">
        <v>25</v>
      </c>
      <c r="E1358" s="668">
        <v>0</v>
      </c>
      <c r="F1358" s="1098">
        <f>+E1358+E1359+E1360</f>
        <v>35</v>
      </c>
      <c r="G1358" s="98"/>
    </row>
    <row r="1359" spans="2:17" ht="96" x14ac:dyDescent="0.2">
      <c r="B1359" s="1097"/>
      <c r="C1359" s="97" t="s">
        <v>197</v>
      </c>
      <c r="D1359" s="675">
        <v>25</v>
      </c>
      <c r="E1359" s="668">
        <v>25</v>
      </c>
      <c r="F1359" s="1099"/>
      <c r="G1359" s="98"/>
    </row>
    <row r="1360" spans="2:17" ht="60" x14ac:dyDescent="0.2">
      <c r="B1360" s="1097"/>
      <c r="C1360" s="97" t="s">
        <v>198</v>
      </c>
      <c r="D1360" s="668">
        <v>10</v>
      </c>
      <c r="E1360" s="668">
        <v>10</v>
      </c>
      <c r="F1360" s="1100"/>
      <c r="G1360" s="98"/>
    </row>
    <row r="1361" spans="2:5" x14ac:dyDescent="0.25">
      <c r="C1361"/>
    </row>
    <row r="1364" spans="2:5" x14ac:dyDescent="0.25">
      <c r="B1364" s="39" t="s">
        <v>199</v>
      </c>
    </row>
    <row r="1367" spans="2:5" x14ac:dyDescent="0.25">
      <c r="B1367" s="40" t="s">
        <v>20</v>
      </c>
      <c r="C1367" s="40" t="s">
        <v>29</v>
      </c>
      <c r="D1367" s="42" t="s">
        <v>30</v>
      </c>
      <c r="E1367" s="42" t="s">
        <v>31</v>
      </c>
    </row>
    <row r="1368" spans="2:5" ht="28.5" x14ac:dyDescent="0.25">
      <c r="B1368" s="43" t="s">
        <v>200</v>
      </c>
      <c r="C1368" s="44">
        <v>40</v>
      </c>
      <c r="D1368" s="668">
        <f>+E1343</f>
        <v>0</v>
      </c>
      <c r="E1368" s="1081">
        <f>+D1368+D1369</f>
        <v>35</v>
      </c>
    </row>
    <row r="1369" spans="2:5" ht="42.75" x14ac:dyDescent="0.25">
      <c r="B1369" s="43" t="s">
        <v>201</v>
      </c>
      <c r="C1369" s="44">
        <v>60</v>
      </c>
      <c r="D1369" s="668">
        <f>+F1358</f>
        <v>35</v>
      </c>
      <c r="E1369" s="1082"/>
    </row>
  </sheetData>
  <mergeCells count="412">
    <mergeCell ref="P1351:Q1351"/>
    <mergeCell ref="P1353:Q1353"/>
    <mergeCell ref="B1358:B1360"/>
    <mergeCell ref="F1358:F1360"/>
    <mergeCell ref="E1368:E1369"/>
    <mergeCell ref="D1319:E1319"/>
    <mergeCell ref="B1322:P1322"/>
    <mergeCell ref="B1325:N1325"/>
    <mergeCell ref="E1343:E1345"/>
    <mergeCell ref="B1348:N1348"/>
    <mergeCell ref="J1350:L1350"/>
    <mergeCell ref="P1350:Q1350"/>
    <mergeCell ref="P1309:Q1309"/>
    <mergeCell ref="P1310:Q1310"/>
    <mergeCell ref="P1311:Q1311"/>
    <mergeCell ref="P1312:Q1312"/>
    <mergeCell ref="B1315:N1315"/>
    <mergeCell ref="D1318:E1318"/>
    <mergeCell ref="O1294:P1294"/>
    <mergeCell ref="O1295:P1295"/>
    <mergeCell ref="O1296:P1296"/>
    <mergeCell ref="O1297:P1297"/>
    <mergeCell ref="B1303:N1303"/>
    <mergeCell ref="J1308:L1308"/>
    <mergeCell ref="P1308:Q1308"/>
    <mergeCell ref="C1285:N1285"/>
    <mergeCell ref="B1287:N1287"/>
    <mergeCell ref="O1290:P1290"/>
    <mergeCell ref="O1291:P1291"/>
    <mergeCell ref="O1292:P1292"/>
    <mergeCell ref="O1293:P1293"/>
    <mergeCell ref="B1236:C1243"/>
    <mergeCell ref="B1244:C1244"/>
    <mergeCell ref="E1262:E1263"/>
    <mergeCell ref="M1267:N1267"/>
    <mergeCell ref="B1281:B1282"/>
    <mergeCell ref="C1281:C1282"/>
    <mergeCell ref="D1281:E1281"/>
    <mergeCell ref="B1226:P1226"/>
    <mergeCell ref="C1228:N1228"/>
    <mergeCell ref="C1229:N1229"/>
    <mergeCell ref="C1230:N1230"/>
    <mergeCell ref="C1231:N1231"/>
    <mergeCell ref="C1232:E1232"/>
    <mergeCell ref="P1200:Q1200"/>
    <mergeCell ref="P1204:Q1204"/>
    <mergeCell ref="B1209:B1211"/>
    <mergeCell ref="F1209:F1211"/>
    <mergeCell ref="E1219:E1220"/>
    <mergeCell ref="B1224:P1224"/>
    <mergeCell ref="B1171:P1171"/>
    <mergeCell ref="B1174:N1174"/>
    <mergeCell ref="E1192:E1194"/>
    <mergeCell ref="B1197:N1197"/>
    <mergeCell ref="J1199:L1199"/>
    <mergeCell ref="P1199:Q1199"/>
    <mergeCell ref="P1157:Q1157"/>
    <mergeCell ref="P1159:Q1159"/>
    <mergeCell ref="P1160:Q1160"/>
    <mergeCell ref="B1164:N1164"/>
    <mergeCell ref="D1167:E1167"/>
    <mergeCell ref="D1168:E1168"/>
    <mergeCell ref="O1142:P1142"/>
    <mergeCell ref="O1143:P1143"/>
    <mergeCell ref="O1144:P1144"/>
    <mergeCell ref="O1145:P1145"/>
    <mergeCell ref="B1151:N1151"/>
    <mergeCell ref="J1156:L1156"/>
    <mergeCell ref="P1156:Q1156"/>
    <mergeCell ref="C1133:N1133"/>
    <mergeCell ref="B1135:N1135"/>
    <mergeCell ref="O1138:P1138"/>
    <mergeCell ref="O1139:P1139"/>
    <mergeCell ref="O1140:P1140"/>
    <mergeCell ref="O1141:P1141"/>
    <mergeCell ref="B1092:C1092"/>
    <mergeCell ref="E1110:E1111"/>
    <mergeCell ref="M1115:N1115"/>
    <mergeCell ref="B1129:B1130"/>
    <mergeCell ref="C1129:C1130"/>
    <mergeCell ref="D1129:E1129"/>
    <mergeCell ref="C1076:N1076"/>
    <mergeCell ref="C1077:N1077"/>
    <mergeCell ref="C1078:N1078"/>
    <mergeCell ref="C1079:N1079"/>
    <mergeCell ref="C1080:E1080"/>
    <mergeCell ref="B1084:C1091"/>
    <mergeCell ref="P1051:Q1051"/>
    <mergeCell ref="B1057:B1059"/>
    <mergeCell ref="F1057:F1059"/>
    <mergeCell ref="E1067:E1068"/>
    <mergeCell ref="B1072:P1072"/>
    <mergeCell ref="B1074:P1074"/>
    <mergeCell ref="B1022:P1022"/>
    <mergeCell ref="B1025:N1025"/>
    <mergeCell ref="E1043:E1045"/>
    <mergeCell ref="B1048:N1048"/>
    <mergeCell ref="J1050:L1050"/>
    <mergeCell ref="P1050:Q1050"/>
    <mergeCell ref="P1011:Q1011"/>
    <mergeCell ref="P1012:Q1012"/>
    <mergeCell ref="P1013:Q1013"/>
    <mergeCell ref="B1015:N1015"/>
    <mergeCell ref="D1018:E1018"/>
    <mergeCell ref="D1019:E1019"/>
    <mergeCell ref="P1005:Q1005"/>
    <mergeCell ref="P1006:Q1006"/>
    <mergeCell ref="P1007:Q1007"/>
    <mergeCell ref="P1008:Q1008"/>
    <mergeCell ref="P1009:Q1009"/>
    <mergeCell ref="P1010:Q1010"/>
    <mergeCell ref="O979:P979"/>
    <mergeCell ref="B995:N995"/>
    <mergeCell ref="J1000:L1000"/>
    <mergeCell ref="P1000:Q1000"/>
    <mergeCell ref="P1001:Q1001"/>
    <mergeCell ref="P1004:Q1004"/>
    <mergeCell ref="O973:P973"/>
    <mergeCell ref="O974:P974"/>
    <mergeCell ref="O975:P975"/>
    <mergeCell ref="O976:P976"/>
    <mergeCell ref="O977:P977"/>
    <mergeCell ref="O978:P978"/>
    <mergeCell ref="B963:B964"/>
    <mergeCell ref="C963:C964"/>
    <mergeCell ref="D963:E963"/>
    <mergeCell ref="C967:N967"/>
    <mergeCell ref="B969:N969"/>
    <mergeCell ref="O972:P972"/>
    <mergeCell ref="C913:N913"/>
    <mergeCell ref="C914:E914"/>
    <mergeCell ref="B918:C925"/>
    <mergeCell ref="B926:C926"/>
    <mergeCell ref="E944:E945"/>
    <mergeCell ref="M949:N949"/>
    <mergeCell ref="E901:E902"/>
    <mergeCell ref="B906:P906"/>
    <mergeCell ref="B908:P908"/>
    <mergeCell ref="C910:N910"/>
    <mergeCell ref="C911:N911"/>
    <mergeCell ref="C912:N912"/>
    <mergeCell ref="B879:N879"/>
    <mergeCell ref="J881:L881"/>
    <mergeCell ref="P881:Q881"/>
    <mergeCell ref="P882:Q882"/>
    <mergeCell ref="P886:Q886"/>
    <mergeCell ref="B891:B893"/>
    <mergeCell ref="F891:F893"/>
    <mergeCell ref="B846:N846"/>
    <mergeCell ref="D849:E849"/>
    <mergeCell ref="D850:E850"/>
    <mergeCell ref="B853:P853"/>
    <mergeCell ref="B856:N856"/>
    <mergeCell ref="E874:E876"/>
    <mergeCell ref="O829:P829"/>
    <mergeCell ref="B835:N835"/>
    <mergeCell ref="J840:L840"/>
    <mergeCell ref="P840:Q840"/>
    <mergeCell ref="P841:Q841"/>
    <mergeCell ref="P842:Q842"/>
    <mergeCell ref="O823:P823"/>
    <mergeCell ref="O824:P824"/>
    <mergeCell ref="O825:P825"/>
    <mergeCell ref="O826:P826"/>
    <mergeCell ref="O827:P827"/>
    <mergeCell ref="O828:P828"/>
    <mergeCell ref="B813:B814"/>
    <mergeCell ref="C813:C814"/>
    <mergeCell ref="D813:E813"/>
    <mergeCell ref="C817:N817"/>
    <mergeCell ref="B819:N819"/>
    <mergeCell ref="O822:P822"/>
    <mergeCell ref="C763:N763"/>
    <mergeCell ref="C764:E764"/>
    <mergeCell ref="B768:C775"/>
    <mergeCell ref="B776:C776"/>
    <mergeCell ref="E794:E795"/>
    <mergeCell ref="M799:N799"/>
    <mergeCell ref="E751:E752"/>
    <mergeCell ref="B756:P756"/>
    <mergeCell ref="B758:P758"/>
    <mergeCell ref="C760:N760"/>
    <mergeCell ref="C761:N761"/>
    <mergeCell ref="C762:N762"/>
    <mergeCell ref="P732:Q732"/>
    <mergeCell ref="P733:Q733"/>
    <mergeCell ref="P734:Q734"/>
    <mergeCell ref="P736:Q736"/>
    <mergeCell ref="B741:B743"/>
    <mergeCell ref="F741:F743"/>
    <mergeCell ref="B703:P703"/>
    <mergeCell ref="B706:N706"/>
    <mergeCell ref="E724:E726"/>
    <mergeCell ref="B729:N729"/>
    <mergeCell ref="J731:L731"/>
    <mergeCell ref="P731:Q731"/>
    <mergeCell ref="P689:Q689"/>
    <mergeCell ref="P691:Q691"/>
    <mergeCell ref="P692:Q692"/>
    <mergeCell ref="B696:N696"/>
    <mergeCell ref="D699:E699"/>
    <mergeCell ref="D700:E700"/>
    <mergeCell ref="O674:P674"/>
    <mergeCell ref="O675:P675"/>
    <mergeCell ref="O676:P676"/>
    <mergeCell ref="O677:P677"/>
    <mergeCell ref="B683:N683"/>
    <mergeCell ref="J688:L688"/>
    <mergeCell ref="P688:Q688"/>
    <mergeCell ref="C665:N665"/>
    <mergeCell ref="B667:N667"/>
    <mergeCell ref="O670:P670"/>
    <mergeCell ref="O671:P671"/>
    <mergeCell ref="O672:P672"/>
    <mergeCell ref="O673:P673"/>
    <mergeCell ref="B616:C623"/>
    <mergeCell ref="B624:C624"/>
    <mergeCell ref="E642:E643"/>
    <mergeCell ref="M647:N647"/>
    <mergeCell ref="B661:B662"/>
    <mergeCell ref="C661:C662"/>
    <mergeCell ref="D661:E661"/>
    <mergeCell ref="B606:P606"/>
    <mergeCell ref="C608:N608"/>
    <mergeCell ref="C609:N609"/>
    <mergeCell ref="C610:N610"/>
    <mergeCell ref="C611:N611"/>
    <mergeCell ref="C612:E612"/>
    <mergeCell ref="P580:Q580"/>
    <mergeCell ref="P583:Q583"/>
    <mergeCell ref="B588:B590"/>
    <mergeCell ref="F588:F590"/>
    <mergeCell ref="E598:E599"/>
    <mergeCell ref="B604:P604"/>
    <mergeCell ref="B553:N553"/>
    <mergeCell ref="E571:E573"/>
    <mergeCell ref="B576:N576"/>
    <mergeCell ref="J578:L578"/>
    <mergeCell ref="P578:Q578"/>
    <mergeCell ref="P579:Q579"/>
    <mergeCell ref="P540:Q540"/>
    <mergeCell ref="P541:Q541"/>
    <mergeCell ref="B543:N543"/>
    <mergeCell ref="D546:E546"/>
    <mergeCell ref="D547:E547"/>
    <mergeCell ref="B550:P550"/>
    <mergeCell ref="P534:Q534"/>
    <mergeCell ref="P535:Q535"/>
    <mergeCell ref="P536:Q536"/>
    <mergeCell ref="P537:Q537"/>
    <mergeCell ref="P538:Q538"/>
    <mergeCell ref="P539:Q539"/>
    <mergeCell ref="O520:P520"/>
    <mergeCell ref="O521:P521"/>
    <mergeCell ref="O522:P522"/>
    <mergeCell ref="B528:N528"/>
    <mergeCell ref="J533:L533"/>
    <mergeCell ref="P533:Q533"/>
    <mergeCell ref="B512:N512"/>
    <mergeCell ref="O515:P515"/>
    <mergeCell ref="O516:P516"/>
    <mergeCell ref="O517:P517"/>
    <mergeCell ref="O518:P518"/>
    <mergeCell ref="O519:P519"/>
    <mergeCell ref="E487:E488"/>
    <mergeCell ref="M492:N492"/>
    <mergeCell ref="B506:B507"/>
    <mergeCell ref="C506:C507"/>
    <mergeCell ref="D506:E506"/>
    <mergeCell ref="C510:N510"/>
    <mergeCell ref="C454:N454"/>
    <mergeCell ref="C455:N455"/>
    <mergeCell ref="C456:N456"/>
    <mergeCell ref="C457:E457"/>
    <mergeCell ref="B461:C468"/>
    <mergeCell ref="B469:C469"/>
    <mergeCell ref="B434:B436"/>
    <mergeCell ref="F434:F436"/>
    <mergeCell ref="E444:E445"/>
    <mergeCell ref="B449:P449"/>
    <mergeCell ref="B451:P451"/>
    <mergeCell ref="C453:N453"/>
    <mergeCell ref="E417:E419"/>
    <mergeCell ref="B422:N422"/>
    <mergeCell ref="J424:L424"/>
    <mergeCell ref="P424:Q424"/>
    <mergeCell ref="P425:Q425"/>
    <mergeCell ref="P429:Q429"/>
    <mergeCell ref="P386:Q386"/>
    <mergeCell ref="B389:N389"/>
    <mergeCell ref="D392:E392"/>
    <mergeCell ref="D393:E393"/>
    <mergeCell ref="B396:P396"/>
    <mergeCell ref="B399:N399"/>
    <mergeCell ref="O372:P372"/>
    <mergeCell ref="B378:N378"/>
    <mergeCell ref="J383:L383"/>
    <mergeCell ref="P383:Q383"/>
    <mergeCell ref="P384:Q384"/>
    <mergeCell ref="P385:Q385"/>
    <mergeCell ref="O366:P366"/>
    <mergeCell ref="O367:P367"/>
    <mergeCell ref="O368:P368"/>
    <mergeCell ref="O369:P369"/>
    <mergeCell ref="O370:P370"/>
    <mergeCell ref="O371:P371"/>
    <mergeCell ref="B356:B357"/>
    <mergeCell ref="C356:C357"/>
    <mergeCell ref="D356:E356"/>
    <mergeCell ref="C360:N360"/>
    <mergeCell ref="B362:N362"/>
    <mergeCell ref="O365:P365"/>
    <mergeCell ref="C306:N306"/>
    <mergeCell ref="C307:E307"/>
    <mergeCell ref="B311:C318"/>
    <mergeCell ref="B319:C319"/>
    <mergeCell ref="E337:E338"/>
    <mergeCell ref="M342:N342"/>
    <mergeCell ref="E294:E295"/>
    <mergeCell ref="B299:P299"/>
    <mergeCell ref="B301:P301"/>
    <mergeCell ref="C303:N303"/>
    <mergeCell ref="C304:N304"/>
    <mergeCell ref="C305:N305"/>
    <mergeCell ref="B253:N253"/>
    <mergeCell ref="E271:E273"/>
    <mergeCell ref="B276:N276"/>
    <mergeCell ref="J278:L278"/>
    <mergeCell ref="P278:Q278"/>
    <mergeCell ref="B284:B286"/>
    <mergeCell ref="F284:F286"/>
    <mergeCell ref="P238:Q238"/>
    <mergeCell ref="P239:Q239"/>
    <mergeCell ref="B243:N243"/>
    <mergeCell ref="D246:E246"/>
    <mergeCell ref="D247:E247"/>
    <mergeCell ref="B250:P250"/>
    <mergeCell ref="O224:P224"/>
    <mergeCell ref="B230:N230"/>
    <mergeCell ref="J235:L235"/>
    <mergeCell ref="P235:Q235"/>
    <mergeCell ref="P236:Q236"/>
    <mergeCell ref="P237:Q237"/>
    <mergeCell ref="O218:P218"/>
    <mergeCell ref="O219:P219"/>
    <mergeCell ref="O220:P220"/>
    <mergeCell ref="O221:P221"/>
    <mergeCell ref="O222:P222"/>
    <mergeCell ref="O223:P223"/>
    <mergeCell ref="B208:B209"/>
    <mergeCell ref="C208:C209"/>
    <mergeCell ref="D208:E208"/>
    <mergeCell ref="C212:N212"/>
    <mergeCell ref="B214:N214"/>
    <mergeCell ref="O217:P217"/>
    <mergeCell ref="C158:N158"/>
    <mergeCell ref="C159:E159"/>
    <mergeCell ref="B163:C170"/>
    <mergeCell ref="B171:C171"/>
    <mergeCell ref="E189:E190"/>
    <mergeCell ref="M194:N194"/>
    <mergeCell ref="E146:E147"/>
    <mergeCell ref="B151:P151"/>
    <mergeCell ref="B153:P153"/>
    <mergeCell ref="C155:N155"/>
    <mergeCell ref="C156:N156"/>
    <mergeCell ref="C157:N157"/>
    <mergeCell ref="E123:E125"/>
    <mergeCell ref="B128:N128"/>
    <mergeCell ref="J130:L130"/>
    <mergeCell ref="P130:Q130"/>
    <mergeCell ref="B136:B138"/>
    <mergeCell ref="F136:F138"/>
    <mergeCell ref="P93:Q93"/>
    <mergeCell ref="B95:N95"/>
    <mergeCell ref="D98:E98"/>
    <mergeCell ref="D99:E99"/>
    <mergeCell ref="B102:P102"/>
    <mergeCell ref="B105:N105"/>
    <mergeCell ref="P87:Q87"/>
    <mergeCell ref="P88:Q88"/>
    <mergeCell ref="P89:Q89"/>
    <mergeCell ref="P90:Q90"/>
    <mergeCell ref="P91:Q91"/>
    <mergeCell ref="P92:Q92"/>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3:A193 A321:A341 A471:A491 A626:A646 A778:A798 A928:A948 A1094:A1114 A1246:A1266">
      <formula1>"1,2,3,4,5"</formula1>
    </dataValidation>
  </dataValidations>
  <pageMargins left="0.7" right="0.7" top="0.75" bottom="0.75" header="0.3" footer="0.3"/>
  <pageSetup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0"/>
  <sheetViews>
    <sheetView topLeftCell="A58" zoomScale="80" zoomScaleNormal="80" workbookViewId="0">
      <selection activeCell="C71" sqref="C71"/>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0</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4</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101" t="s">
        <v>9</v>
      </c>
      <c r="D10" s="1101"/>
      <c r="E10" s="1102"/>
      <c r="F10" s="5"/>
      <c r="G10" s="5"/>
      <c r="H10" s="5"/>
      <c r="I10" s="5"/>
      <c r="J10" s="5"/>
      <c r="K10" s="5"/>
      <c r="L10" s="5"/>
      <c r="M10" s="5"/>
      <c r="N10" s="6"/>
    </row>
    <row r="11" spans="2:16" ht="16.5" thickBot="1" x14ac:dyDescent="0.3">
      <c r="B11" s="7" t="s">
        <v>10</v>
      </c>
      <c r="C11" s="8" t="s">
        <v>11</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4</v>
      </c>
      <c r="E15" s="18">
        <v>1104619628</v>
      </c>
      <c r="F15" s="19">
        <v>406</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1104619628</v>
      </c>
      <c r="F22" s="19">
        <f>SUM(F15:F21)</f>
        <v>406</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324.8</v>
      </c>
      <c r="D24" s="32"/>
      <c r="E24" s="33">
        <f>E22</f>
        <v>1104619628</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668" t="s">
        <v>24</v>
      </c>
      <c r="D30" s="668"/>
      <c r="E30"/>
      <c r="F30"/>
      <c r="G30"/>
      <c r="H30"/>
      <c r="I30" s="14"/>
      <c r="J30" s="14"/>
      <c r="K30" s="14"/>
      <c r="L30" s="14"/>
      <c r="M30" s="14"/>
      <c r="N30" s="15"/>
    </row>
    <row r="31" spans="1:14" x14ac:dyDescent="0.25">
      <c r="A31" s="36"/>
      <c r="B31" s="41" t="s">
        <v>25</v>
      </c>
      <c r="C31" s="668" t="s">
        <v>24</v>
      </c>
      <c r="D31" s="668"/>
      <c r="E31"/>
      <c r="F31"/>
      <c r="G31"/>
      <c r="H31"/>
      <c r="I31" s="14"/>
      <c r="J31" s="14"/>
      <c r="K31" s="14"/>
      <c r="L31" s="14"/>
      <c r="M31" s="14"/>
      <c r="N31" s="15"/>
    </row>
    <row r="32" spans="1:14" x14ac:dyDescent="0.25">
      <c r="A32" s="36"/>
      <c r="B32" s="41" t="s">
        <v>26</v>
      </c>
      <c r="C32" s="668" t="s">
        <v>24</v>
      </c>
      <c r="D32" s="668"/>
      <c r="E32"/>
      <c r="F32"/>
      <c r="G32"/>
      <c r="H32"/>
      <c r="I32" s="14"/>
      <c r="J32" s="14"/>
      <c r="K32" s="14"/>
      <c r="L32" s="14"/>
      <c r="M32" s="14"/>
      <c r="N32" s="15"/>
    </row>
    <row r="33" spans="1:17" x14ac:dyDescent="0.25">
      <c r="A33" s="36"/>
      <c r="B33" s="41" t="s">
        <v>27</v>
      </c>
      <c r="C33" s="668"/>
      <c r="D33" s="668"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40</v>
      </c>
      <c r="E40" s="1081">
        <f>+D40+D41</f>
        <v>50</v>
      </c>
      <c r="F40"/>
      <c r="G40"/>
      <c r="H40"/>
      <c r="I40" s="14"/>
      <c r="J40" s="14"/>
      <c r="K40" s="14"/>
      <c r="L40" s="14"/>
      <c r="M40" s="14"/>
      <c r="N40" s="15"/>
    </row>
    <row r="41" spans="1:17" ht="42.75" x14ac:dyDescent="0.25">
      <c r="A41" s="36"/>
      <c r="B41" s="43" t="s">
        <v>33</v>
      </c>
      <c r="C41" s="44">
        <v>60</v>
      </c>
      <c r="D41" s="668">
        <v>10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14" customFormat="1" ht="124.5" customHeight="1" x14ac:dyDescent="0.25">
      <c r="A49" s="14">
        <v>1</v>
      </c>
      <c r="B49" s="49" t="s">
        <v>4</v>
      </c>
      <c r="C49" s="49" t="s">
        <v>4</v>
      </c>
      <c r="D49" s="50" t="s">
        <v>52</v>
      </c>
      <c r="E49" s="51" t="s">
        <v>53</v>
      </c>
      <c r="F49" s="52" t="s">
        <v>21</v>
      </c>
      <c r="G49" s="53" t="s">
        <v>54</v>
      </c>
      <c r="H49" s="54" t="s">
        <v>55</v>
      </c>
      <c r="I49" s="55" t="s">
        <v>56</v>
      </c>
      <c r="J49" s="55" t="s">
        <v>22</v>
      </c>
      <c r="K49" s="56">
        <v>0.32</v>
      </c>
      <c r="L49" s="56">
        <v>1.68</v>
      </c>
      <c r="M49" s="51">
        <v>300</v>
      </c>
      <c r="N49" s="51" t="s">
        <v>54</v>
      </c>
      <c r="O49" s="57">
        <v>231317370</v>
      </c>
      <c r="P49" s="57">
        <v>45</v>
      </c>
      <c r="Q49" s="58" t="s">
        <v>57</v>
      </c>
    </row>
    <row r="50" spans="1:26" s="60" customFormat="1" ht="30" x14ac:dyDescent="0.25">
      <c r="A50" s="14">
        <v>2</v>
      </c>
      <c r="B50" s="49" t="s">
        <v>4</v>
      </c>
      <c r="C50" s="49" t="s">
        <v>4</v>
      </c>
      <c r="D50" s="50" t="s">
        <v>52</v>
      </c>
      <c r="E50" s="51" t="s">
        <v>58</v>
      </c>
      <c r="F50" s="52" t="s">
        <v>21</v>
      </c>
      <c r="G50" s="53" t="s">
        <v>54</v>
      </c>
      <c r="H50" s="54" t="s">
        <v>59</v>
      </c>
      <c r="I50" s="55" t="s">
        <v>60</v>
      </c>
      <c r="J50" s="55" t="s">
        <v>22</v>
      </c>
      <c r="K50" s="51">
        <v>7</v>
      </c>
      <c r="L50" s="51">
        <v>0</v>
      </c>
      <c r="M50" s="51">
        <v>300</v>
      </c>
      <c r="N50" s="51" t="s">
        <v>54</v>
      </c>
      <c r="O50" s="57">
        <v>663099754</v>
      </c>
      <c r="P50" s="57">
        <v>44</v>
      </c>
      <c r="Q50" s="58"/>
      <c r="R50" s="59"/>
      <c r="S50" s="59"/>
      <c r="T50" s="59"/>
      <c r="U50" s="59"/>
      <c r="V50" s="59"/>
      <c r="W50" s="59"/>
      <c r="X50" s="59"/>
      <c r="Y50" s="59"/>
      <c r="Z50" s="59"/>
    </row>
    <row r="51" spans="1:26" s="60" customFormat="1" ht="178.5" customHeight="1" x14ac:dyDescent="0.25">
      <c r="A51" s="14">
        <v>3</v>
      </c>
      <c r="B51" s="49" t="s">
        <v>4</v>
      </c>
      <c r="C51" s="49" t="s">
        <v>4</v>
      </c>
      <c r="D51" s="50" t="s">
        <v>52</v>
      </c>
      <c r="E51" s="51" t="s">
        <v>61</v>
      </c>
      <c r="F51" s="52" t="s">
        <v>21</v>
      </c>
      <c r="G51" s="52" t="s">
        <v>54</v>
      </c>
      <c r="H51" s="52" t="s">
        <v>55</v>
      </c>
      <c r="I51" s="55" t="s">
        <v>56</v>
      </c>
      <c r="J51" s="55" t="s">
        <v>22</v>
      </c>
      <c r="K51" s="51">
        <v>0</v>
      </c>
      <c r="L51" s="51">
        <v>2</v>
      </c>
      <c r="M51" s="51">
        <v>200</v>
      </c>
      <c r="N51" s="51" t="s">
        <v>54</v>
      </c>
      <c r="O51" s="57">
        <v>58348202</v>
      </c>
      <c r="P51" s="57">
        <v>45</v>
      </c>
      <c r="Q51" s="61" t="s">
        <v>62</v>
      </c>
      <c r="R51" s="59"/>
      <c r="S51" s="59"/>
      <c r="T51" s="59"/>
      <c r="U51" s="59"/>
      <c r="V51" s="59"/>
      <c r="W51" s="59"/>
      <c r="X51" s="59"/>
      <c r="Y51" s="59"/>
      <c r="Z51" s="59"/>
    </row>
    <row r="52" spans="1:26" s="60" customFormat="1" ht="30" x14ac:dyDescent="0.25">
      <c r="A52" s="14">
        <v>4</v>
      </c>
      <c r="B52" s="49" t="s">
        <v>4</v>
      </c>
      <c r="C52" s="49" t="s">
        <v>4</v>
      </c>
      <c r="D52" s="50" t="s">
        <v>52</v>
      </c>
      <c r="E52" s="51" t="s">
        <v>63</v>
      </c>
      <c r="F52" s="52" t="s">
        <v>21</v>
      </c>
      <c r="G52" s="52" t="s">
        <v>54</v>
      </c>
      <c r="H52" s="52" t="s">
        <v>64</v>
      </c>
      <c r="I52" s="55" t="s">
        <v>60</v>
      </c>
      <c r="J52" s="55" t="s">
        <v>22</v>
      </c>
      <c r="K52" s="56">
        <v>7.32</v>
      </c>
      <c r="L52" s="51">
        <v>0</v>
      </c>
      <c r="M52" s="51">
        <v>208</v>
      </c>
      <c r="N52" s="51" t="s">
        <v>54</v>
      </c>
      <c r="O52" s="57">
        <v>201890748</v>
      </c>
      <c r="P52" s="57">
        <v>44</v>
      </c>
      <c r="Q52" s="58"/>
      <c r="R52" s="59"/>
      <c r="S52" s="59"/>
      <c r="T52" s="59"/>
      <c r="U52" s="59"/>
      <c r="V52" s="59"/>
      <c r="W52" s="59"/>
      <c r="X52" s="59"/>
      <c r="Y52" s="59"/>
      <c r="Z52" s="59"/>
    </row>
    <row r="53" spans="1:26" s="60" customFormat="1" ht="30" x14ac:dyDescent="0.25">
      <c r="A53" s="14">
        <v>5</v>
      </c>
      <c r="B53" s="49" t="s">
        <v>4</v>
      </c>
      <c r="C53" s="49" t="s">
        <v>4</v>
      </c>
      <c r="D53" s="50" t="s">
        <v>52</v>
      </c>
      <c r="E53" s="51" t="s">
        <v>65</v>
      </c>
      <c r="F53" s="52" t="s">
        <v>21</v>
      </c>
      <c r="G53" s="52" t="s">
        <v>54</v>
      </c>
      <c r="H53" s="52" t="s">
        <v>66</v>
      </c>
      <c r="I53" s="55" t="s">
        <v>67</v>
      </c>
      <c r="J53" s="55" t="s">
        <v>22</v>
      </c>
      <c r="K53" s="56">
        <v>10.56</v>
      </c>
      <c r="L53" s="51">
        <v>0</v>
      </c>
      <c r="M53" s="51">
        <v>300</v>
      </c>
      <c r="N53" s="51" t="s">
        <v>54</v>
      </c>
      <c r="O53" s="57">
        <v>840451456</v>
      </c>
      <c r="P53" s="57">
        <v>44</v>
      </c>
      <c r="Q53" s="58"/>
      <c r="R53" s="59"/>
      <c r="S53" s="59"/>
      <c r="T53" s="59"/>
      <c r="U53" s="59"/>
      <c r="V53" s="59"/>
      <c r="W53" s="59"/>
      <c r="X53" s="59"/>
      <c r="Y53" s="59"/>
      <c r="Z53" s="59"/>
    </row>
    <row r="54" spans="1:26" s="60" customFormat="1" ht="30" x14ac:dyDescent="0.25">
      <c r="A54" s="14">
        <v>6</v>
      </c>
      <c r="B54" s="49" t="s">
        <v>4</v>
      </c>
      <c r="C54" s="49" t="s">
        <v>4</v>
      </c>
      <c r="D54" s="50" t="s">
        <v>52</v>
      </c>
      <c r="E54" s="51" t="s">
        <v>68</v>
      </c>
      <c r="F54" s="52" t="s">
        <v>21</v>
      </c>
      <c r="G54" s="52" t="s">
        <v>54</v>
      </c>
      <c r="H54" s="52" t="s">
        <v>69</v>
      </c>
      <c r="I54" s="55" t="s">
        <v>70</v>
      </c>
      <c r="J54" s="55" t="s">
        <v>22</v>
      </c>
      <c r="K54" s="56">
        <v>0.24</v>
      </c>
      <c r="L54" s="51">
        <v>10</v>
      </c>
      <c r="M54" s="51">
        <v>416</v>
      </c>
      <c r="N54" s="51" t="s">
        <v>54</v>
      </c>
      <c r="O54" s="57">
        <v>514160129</v>
      </c>
      <c r="P54" s="57">
        <v>44</v>
      </c>
      <c r="Q54" s="58"/>
      <c r="R54" s="59"/>
      <c r="S54" s="59"/>
      <c r="T54" s="59"/>
      <c r="U54" s="59"/>
      <c r="V54" s="59"/>
      <c r="W54" s="59"/>
      <c r="X54" s="59"/>
      <c r="Y54" s="59"/>
      <c r="Z54" s="59"/>
    </row>
    <row r="55" spans="1:26" s="60" customFormat="1" ht="30" x14ac:dyDescent="0.25">
      <c r="A55" s="14">
        <v>7</v>
      </c>
      <c r="B55" s="49" t="s">
        <v>4</v>
      </c>
      <c r="C55" s="49" t="s">
        <v>4</v>
      </c>
      <c r="D55" s="50" t="s">
        <v>52</v>
      </c>
      <c r="E55" s="51" t="s">
        <v>71</v>
      </c>
      <c r="F55" s="52" t="s">
        <v>21</v>
      </c>
      <c r="G55" s="52" t="s">
        <v>54</v>
      </c>
      <c r="H55" s="52" t="s">
        <v>72</v>
      </c>
      <c r="I55" s="55" t="s">
        <v>73</v>
      </c>
      <c r="J55" s="55" t="s">
        <v>22</v>
      </c>
      <c r="K55" s="56">
        <v>10.16</v>
      </c>
      <c r="L55" s="51">
        <v>0</v>
      </c>
      <c r="M55" s="51">
        <v>250</v>
      </c>
      <c r="N55" s="51" t="s">
        <v>54</v>
      </c>
      <c r="O55" s="57">
        <v>602280076</v>
      </c>
      <c r="P55" s="57">
        <v>44</v>
      </c>
      <c r="Q55" s="58"/>
      <c r="R55" s="59"/>
      <c r="S55" s="59"/>
      <c r="T55" s="59"/>
      <c r="U55" s="59"/>
      <c r="V55" s="59"/>
      <c r="W55" s="59"/>
      <c r="X55" s="59"/>
      <c r="Y55" s="59"/>
      <c r="Z55" s="59"/>
    </row>
    <row r="56" spans="1:26" s="60" customFormat="1" ht="30" x14ac:dyDescent="0.25">
      <c r="A56" s="14">
        <v>8</v>
      </c>
      <c r="B56" s="49" t="s">
        <v>4</v>
      </c>
      <c r="C56" s="49" t="s">
        <v>4</v>
      </c>
      <c r="D56" s="50" t="s">
        <v>52</v>
      </c>
      <c r="E56" s="51" t="s">
        <v>74</v>
      </c>
      <c r="F56" s="52" t="s">
        <v>21</v>
      </c>
      <c r="G56" s="52" t="s">
        <v>54</v>
      </c>
      <c r="H56" s="52" t="s">
        <v>75</v>
      </c>
      <c r="I56" s="55" t="s">
        <v>73</v>
      </c>
      <c r="J56" s="55" t="s">
        <v>22</v>
      </c>
      <c r="K56" s="51"/>
      <c r="L56" s="51">
        <v>10</v>
      </c>
      <c r="M56" s="51">
        <v>208</v>
      </c>
      <c r="N56" s="51" t="s">
        <v>54</v>
      </c>
      <c r="O56" s="57">
        <v>246343302</v>
      </c>
      <c r="P56" s="57">
        <v>44</v>
      </c>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5">
        <f>SUM(K49:K56)</f>
        <v>35.6</v>
      </c>
      <c r="L57" s="65">
        <f>SUM(L49:L56)</f>
        <v>23.68</v>
      </c>
      <c r="M57" s="66">
        <f>SUM(M50:M56)</f>
        <v>1882</v>
      </c>
      <c r="N57" s="67">
        <f>SUM(N50:N56)</f>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35.6</v>
      </c>
      <c r="D61" s="74" t="s">
        <v>24</v>
      </c>
      <c r="E61" s="75"/>
      <c r="F61" s="76"/>
      <c r="G61" s="76"/>
      <c r="H61" s="76"/>
      <c r="I61" s="76"/>
      <c r="J61" s="76"/>
      <c r="K61" s="76"/>
      <c r="L61" s="76"/>
      <c r="M61" s="76"/>
    </row>
    <row r="62" spans="1:26" s="69" customFormat="1" ht="30" customHeight="1" x14ac:dyDescent="0.25">
      <c r="B62" s="72" t="s">
        <v>82</v>
      </c>
      <c r="C62" s="73">
        <f>+M57</f>
        <v>1882</v>
      </c>
      <c r="D62" s="74" t="s">
        <v>24</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99</v>
      </c>
      <c r="C69" s="81" t="s">
        <v>100</v>
      </c>
      <c r="D69" s="82" t="s">
        <v>101</v>
      </c>
      <c r="E69" s="83">
        <v>52</v>
      </c>
      <c r="F69" s="83" t="s">
        <v>54</v>
      </c>
      <c r="G69" s="83" t="s">
        <v>54</v>
      </c>
      <c r="H69" s="83" t="s">
        <v>21</v>
      </c>
      <c r="I69" s="84" t="s">
        <v>54</v>
      </c>
      <c r="J69" s="84" t="s">
        <v>21</v>
      </c>
      <c r="K69" s="41" t="s">
        <v>21</v>
      </c>
      <c r="L69" s="41" t="s">
        <v>21</v>
      </c>
      <c r="M69" s="41" t="s">
        <v>21</v>
      </c>
      <c r="N69" s="41" t="s">
        <v>21</v>
      </c>
      <c r="O69" s="1225"/>
      <c r="P69" s="1226"/>
      <c r="Q69" s="75" t="s">
        <v>21</v>
      </c>
    </row>
    <row r="70" spans="2:17" x14ac:dyDescent="0.25">
      <c r="B70" s="81" t="s">
        <v>99</v>
      </c>
      <c r="C70" s="81" t="s">
        <v>100</v>
      </c>
      <c r="D70" s="82" t="s">
        <v>102</v>
      </c>
      <c r="E70" s="83">
        <v>39</v>
      </c>
      <c r="F70" s="83" t="s">
        <v>54</v>
      </c>
      <c r="G70" s="83" t="s">
        <v>54</v>
      </c>
      <c r="H70" s="83" t="s">
        <v>21</v>
      </c>
      <c r="I70" s="84" t="s">
        <v>54</v>
      </c>
      <c r="J70" s="84" t="s">
        <v>21</v>
      </c>
      <c r="K70" s="41" t="s">
        <v>21</v>
      </c>
      <c r="L70" s="41" t="s">
        <v>21</v>
      </c>
      <c r="M70" s="41" t="s">
        <v>21</v>
      </c>
      <c r="N70" s="41" t="s">
        <v>21</v>
      </c>
      <c r="O70" s="1225"/>
      <c r="P70" s="1226"/>
      <c r="Q70" s="75" t="s">
        <v>21</v>
      </c>
    </row>
    <row r="71" spans="2:17" x14ac:dyDescent="0.25">
      <c r="B71" s="81" t="s">
        <v>99</v>
      </c>
      <c r="C71" s="81" t="s">
        <v>100</v>
      </c>
      <c r="D71" s="82" t="s">
        <v>103</v>
      </c>
      <c r="E71" s="83">
        <v>52</v>
      </c>
      <c r="F71" s="83" t="s">
        <v>54</v>
      </c>
      <c r="G71" s="83" t="s">
        <v>54</v>
      </c>
      <c r="H71" s="83" t="s">
        <v>21</v>
      </c>
      <c r="I71" s="84" t="s">
        <v>54</v>
      </c>
      <c r="J71" s="84" t="s">
        <v>21</v>
      </c>
      <c r="K71" s="41" t="s">
        <v>21</v>
      </c>
      <c r="L71" s="41" t="s">
        <v>21</v>
      </c>
      <c r="M71" s="41" t="s">
        <v>21</v>
      </c>
      <c r="N71" s="41" t="s">
        <v>21</v>
      </c>
      <c r="O71" s="1225"/>
      <c r="P71" s="1226"/>
      <c r="Q71" s="75" t="s">
        <v>21</v>
      </c>
    </row>
    <row r="72" spans="2:17" x14ac:dyDescent="0.25">
      <c r="B72" s="81" t="s">
        <v>99</v>
      </c>
      <c r="C72" s="81" t="s">
        <v>100</v>
      </c>
      <c r="D72" s="82" t="s">
        <v>104</v>
      </c>
      <c r="E72" s="83">
        <v>78</v>
      </c>
      <c r="F72" s="83" t="s">
        <v>54</v>
      </c>
      <c r="G72" s="83" t="s">
        <v>54</v>
      </c>
      <c r="H72" s="83" t="s">
        <v>21</v>
      </c>
      <c r="I72" s="84" t="s">
        <v>54</v>
      </c>
      <c r="J72" s="84" t="s">
        <v>21</v>
      </c>
      <c r="K72" s="41" t="s">
        <v>21</v>
      </c>
      <c r="L72" s="41" t="s">
        <v>21</v>
      </c>
      <c r="M72" s="41" t="s">
        <v>21</v>
      </c>
      <c r="N72" s="41" t="s">
        <v>21</v>
      </c>
      <c r="O72" s="1225"/>
      <c r="P72" s="1226"/>
      <c r="Q72" s="75" t="s">
        <v>21</v>
      </c>
    </row>
    <row r="73" spans="2:17" x14ac:dyDescent="0.25">
      <c r="B73" s="81" t="s">
        <v>99</v>
      </c>
      <c r="C73" s="81" t="s">
        <v>100</v>
      </c>
      <c r="D73" s="82" t="s">
        <v>105</v>
      </c>
      <c r="E73" s="83">
        <v>81</v>
      </c>
      <c r="F73" s="83" t="s">
        <v>54</v>
      </c>
      <c r="G73" s="83" t="s">
        <v>54</v>
      </c>
      <c r="H73" s="83" t="s">
        <v>21</v>
      </c>
      <c r="I73" s="84" t="s">
        <v>54</v>
      </c>
      <c r="J73" s="84" t="s">
        <v>21</v>
      </c>
      <c r="K73" s="41" t="s">
        <v>21</v>
      </c>
      <c r="L73" s="41" t="s">
        <v>21</v>
      </c>
      <c r="M73" s="41" t="s">
        <v>21</v>
      </c>
      <c r="N73" s="41" t="s">
        <v>21</v>
      </c>
      <c r="O73" s="1225"/>
      <c r="P73" s="1226"/>
      <c r="Q73" s="75" t="s">
        <v>21</v>
      </c>
    </row>
    <row r="74" spans="2:17" x14ac:dyDescent="0.25">
      <c r="B74" s="81" t="s">
        <v>99</v>
      </c>
      <c r="C74" s="81" t="s">
        <v>100</v>
      </c>
      <c r="D74" s="82" t="s">
        <v>106</v>
      </c>
      <c r="E74" s="83">
        <v>104</v>
      </c>
      <c r="F74" s="83" t="s">
        <v>54</v>
      </c>
      <c r="G74" s="83" t="s">
        <v>54</v>
      </c>
      <c r="H74" s="83" t="s">
        <v>21</v>
      </c>
      <c r="I74" s="84" t="s">
        <v>54</v>
      </c>
      <c r="J74" s="84" t="s">
        <v>21</v>
      </c>
      <c r="K74" s="41" t="s">
        <v>21</v>
      </c>
      <c r="L74" s="41" t="s">
        <v>21</v>
      </c>
      <c r="M74" s="41" t="s">
        <v>21</v>
      </c>
      <c r="N74" s="41" t="s">
        <v>21</v>
      </c>
      <c r="O74" s="1225"/>
      <c r="P74" s="1226"/>
      <c r="Q74" s="75" t="s">
        <v>21</v>
      </c>
    </row>
    <row r="75" spans="2:17" x14ac:dyDescent="0.25">
      <c r="B75" s="41"/>
      <c r="C75" s="41"/>
      <c r="D75" s="41"/>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5">
      <c r="B87" s="85" t="s">
        <v>123</v>
      </c>
      <c r="C87" s="85">
        <v>1</v>
      </c>
      <c r="D87" s="85" t="s">
        <v>124</v>
      </c>
      <c r="E87" s="85">
        <v>32353632</v>
      </c>
      <c r="F87" s="85" t="s">
        <v>125</v>
      </c>
      <c r="G87" s="81" t="s">
        <v>126</v>
      </c>
      <c r="H87" s="85">
        <v>2010</v>
      </c>
      <c r="I87" s="82"/>
      <c r="J87" s="86" t="s">
        <v>4</v>
      </c>
      <c r="K87" s="87" t="s">
        <v>127</v>
      </c>
      <c r="L87" s="84" t="s">
        <v>128</v>
      </c>
      <c r="M87" s="41" t="s">
        <v>21</v>
      </c>
      <c r="N87" s="41" t="s">
        <v>22</v>
      </c>
      <c r="O87" s="41" t="s">
        <v>21</v>
      </c>
      <c r="P87" s="997" t="s">
        <v>129</v>
      </c>
      <c r="Q87" s="997"/>
    </row>
    <row r="88" spans="2:17" ht="60.75" customHeight="1" x14ac:dyDescent="0.25">
      <c r="B88" s="85" t="s">
        <v>123</v>
      </c>
      <c r="C88" s="85">
        <v>1</v>
      </c>
      <c r="D88" s="85" t="s">
        <v>130</v>
      </c>
      <c r="E88" s="85">
        <v>44003756</v>
      </c>
      <c r="F88" s="85" t="s">
        <v>131</v>
      </c>
      <c r="G88" s="81" t="s">
        <v>126</v>
      </c>
      <c r="H88" s="85">
        <v>2011</v>
      </c>
      <c r="I88" s="82"/>
      <c r="J88" s="86" t="s">
        <v>4</v>
      </c>
      <c r="K88" s="87" t="s">
        <v>127</v>
      </c>
      <c r="L88" s="84" t="s">
        <v>128</v>
      </c>
      <c r="M88" s="41" t="s">
        <v>21</v>
      </c>
      <c r="N88" s="41" t="s">
        <v>22</v>
      </c>
      <c r="O88" s="41" t="s">
        <v>21</v>
      </c>
      <c r="P88" s="997" t="s">
        <v>129</v>
      </c>
      <c r="Q88" s="997"/>
    </row>
    <row r="89" spans="2:17" ht="60.75" customHeight="1" x14ac:dyDescent="0.25">
      <c r="B89" s="85" t="s">
        <v>132</v>
      </c>
      <c r="C89" s="85">
        <v>1</v>
      </c>
      <c r="D89" s="85" t="s">
        <v>133</v>
      </c>
      <c r="E89" s="85">
        <v>43109622</v>
      </c>
      <c r="F89" s="85" t="s">
        <v>134</v>
      </c>
      <c r="G89" s="81" t="s">
        <v>126</v>
      </c>
      <c r="H89" s="85">
        <v>2011</v>
      </c>
      <c r="I89" s="82" t="s">
        <v>135</v>
      </c>
      <c r="J89" s="86" t="s">
        <v>4</v>
      </c>
      <c r="K89" s="87" t="s">
        <v>136</v>
      </c>
      <c r="L89" s="84" t="s">
        <v>137</v>
      </c>
      <c r="M89" s="41" t="s">
        <v>21</v>
      </c>
      <c r="N89" s="41" t="s">
        <v>22</v>
      </c>
      <c r="O89" s="41" t="s">
        <v>21</v>
      </c>
      <c r="P89" s="997" t="s">
        <v>138</v>
      </c>
      <c r="Q89" s="997"/>
    </row>
    <row r="90" spans="2:17" ht="60.75" customHeight="1" x14ac:dyDescent="0.25">
      <c r="B90" s="85" t="s">
        <v>132</v>
      </c>
      <c r="C90" s="85">
        <v>1</v>
      </c>
      <c r="D90" s="85" t="s">
        <v>139</v>
      </c>
      <c r="E90" s="85">
        <v>98772750</v>
      </c>
      <c r="F90" s="85" t="s">
        <v>140</v>
      </c>
      <c r="G90" s="81" t="s">
        <v>126</v>
      </c>
      <c r="H90" s="85" t="s">
        <v>141</v>
      </c>
      <c r="I90" s="82" t="s">
        <v>135</v>
      </c>
      <c r="J90" s="86" t="s">
        <v>4</v>
      </c>
      <c r="K90" s="87" t="s">
        <v>142</v>
      </c>
      <c r="L90" s="84" t="s">
        <v>143</v>
      </c>
      <c r="M90" s="41" t="s">
        <v>21</v>
      </c>
      <c r="N90" s="41" t="s">
        <v>22</v>
      </c>
      <c r="O90" s="41" t="s">
        <v>21</v>
      </c>
      <c r="P90" s="1089" t="s">
        <v>144</v>
      </c>
      <c r="Q90" s="1090"/>
    </row>
    <row r="91" spans="2:17" ht="60.75" customHeight="1" x14ac:dyDescent="0.25">
      <c r="B91" s="85"/>
      <c r="C91" s="85"/>
      <c r="D91" s="81"/>
      <c r="E91" s="81"/>
      <c r="F91" s="81"/>
      <c r="G91" s="81"/>
      <c r="H91" s="81"/>
      <c r="I91" s="82"/>
      <c r="J91" s="86"/>
      <c r="K91" s="87"/>
      <c r="L91" s="84"/>
      <c r="M91" s="41"/>
      <c r="N91" s="41"/>
      <c r="O91" s="41"/>
      <c r="P91" s="668"/>
      <c r="Q91" s="668"/>
    </row>
    <row r="92" spans="2:17" ht="33.6" customHeight="1" x14ac:dyDescent="0.25">
      <c r="B92" s="85"/>
      <c r="C92" s="85"/>
      <c r="D92" s="81"/>
      <c r="E92" s="81"/>
      <c r="F92" s="81"/>
      <c r="G92" s="81"/>
      <c r="H92" s="81"/>
      <c r="I92" s="82"/>
      <c r="J92" s="86"/>
      <c r="K92" s="84"/>
      <c r="L92" s="84"/>
      <c r="M92" s="41"/>
      <c r="N92" s="41"/>
      <c r="O92" s="41"/>
      <c r="P92" s="993"/>
      <c r="Q92" s="993"/>
    </row>
    <row r="94" spans="2:17" ht="15.75" thickBot="1" x14ac:dyDescent="0.3"/>
    <row r="95" spans="2:17" ht="27" thickBot="1" x14ac:dyDescent="0.3">
      <c r="B95" s="1091" t="s">
        <v>145</v>
      </c>
      <c r="C95" s="1092"/>
      <c r="D95" s="1092"/>
      <c r="E95" s="1092"/>
      <c r="F95" s="1092"/>
      <c r="G95" s="1092"/>
      <c r="H95" s="1092"/>
      <c r="I95" s="1092"/>
      <c r="J95" s="1092"/>
      <c r="K95" s="1092"/>
      <c r="L95" s="1092"/>
      <c r="M95" s="1092"/>
      <c r="N95" s="1093"/>
    </row>
    <row r="98" spans="1:26" ht="46.15" customHeight="1" x14ac:dyDescent="0.25">
      <c r="B98" s="79" t="s">
        <v>20</v>
      </c>
      <c r="C98" s="79" t="s">
        <v>146</v>
      </c>
      <c r="D98" s="1084" t="s">
        <v>97</v>
      </c>
      <c r="E98" s="1086"/>
    </row>
    <row r="99" spans="1:26" ht="46.9" customHeight="1" x14ac:dyDescent="0.25">
      <c r="B99" s="682" t="s">
        <v>147</v>
      </c>
      <c r="C99" s="41" t="s">
        <v>21</v>
      </c>
      <c r="D99" s="993"/>
      <c r="E99" s="993"/>
    </row>
    <row r="102" spans="1:26" ht="26.25" x14ac:dyDescent="0.25">
      <c r="B102" s="1072" t="s">
        <v>148</v>
      </c>
      <c r="C102" s="1073"/>
      <c r="D102" s="1073"/>
      <c r="E102" s="1073"/>
      <c r="F102" s="1073"/>
      <c r="G102" s="1073"/>
      <c r="H102" s="1073"/>
      <c r="I102" s="1073"/>
      <c r="J102" s="1073"/>
      <c r="K102" s="1073"/>
      <c r="L102" s="1073"/>
      <c r="M102" s="1073"/>
      <c r="N102" s="1073"/>
      <c r="O102" s="1073"/>
      <c r="P102" s="1073"/>
    </row>
    <row r="104" spans="1:26" ht="15.75" thickBot="1" x14ac:dyDescent="0.3"/>
    <row r="105" spans="1:26" ht="27" thickBot="1" x14ac:dyDescent="0.3">
      <c r="B105" s="1091" t="s">
        <v>149</v>
      </c>
      <c r="C105" s="1092"/>
      <c r="D105" s="1092"/>
      <c r="E105" s="1092"/>
      <c r="F105" s="1092"/>
      <c r="G105" s="1092"/>
      <c r="H105" s="1092"/>
      <c r="I105" s="1092"/>
      <c r="J105" s="1092"/>
      <c r="K105" s="1092"/>
      <c r="L105" s="1092"/>
      <c r="M105" s="1092"/>
      <c r="N105" s="1093"/>
    </row>
    <row r="107" spans="1:26" ht="15.75" thickBot="1" x14ac:dyDescent="0.3">
      <c r="M107" s="45"/>
      <c r="N107" s="45"/>
    </row>
    <row r="108" spans="1:26" s="14" customFormat="1" ht="109.5" customHeight="1" x14ac:dyDescent="0.25">
      <c r="B108" s="46" t="s">
        <v>36</v>
      </c>
      <c r="C108" s="46" t="s">
        <v>37</v>
      </c>
      <c r="D108" s="46" t="s">
        <v>38</v>
      </c>
      <c r="E108" s="46" t="s">
        <v>39</v>
      </c>
      <c r="F108" s="46" t="s">
        <v>40</v>
      </c>
      <c r="G108" s="46" t="s">
        <v>41</v>
      </c>
      <c r="H108" s="46" t="s">
        <v>42</v>
      </c>
      <c r="I108" s="46" t="s">
        <v>43</v>
      </c>
      <c r="J108" s="46" t="s">
        <v>44</v>
      </c>
      <c r="K108" s="46" t="s">
        <v>45</v>
      </c>
      <c r="L108" s="46" t="s">
        <v>46</v>
      </c>
      <c r="M108" s="47" t="s">
        <v>47</v>
      </c>
      <c r="N108" s="46" t="s">
        <v>48</v>
      </c>
      <c r="O108" s="46" t="s">
        <v>49</v>
      </c>
      <c r="P108" s="48" t="s">
        <v>50</v>
      </c>
      <c r="Q108" s="48" t="s">
        <v>51</v>
      </c>
    </row>
    <row r="109" spans="1:26" s="60" customFormat="1" ht="30" x14ac:dyDescent="0.25">
      <c r="A109" s="62">
        <v>1</v>
      </c>
      <c r="B109" s="49" t="s">
        <v>4</v>
      </c>
      <c r="C109" s="49" t="s">
        <v>4</v>
      </c>
      <c r="D109" s="50" t="s">
        <v>150</v>
      </c>
      <c r="E109" s="51" t="s">
        <v>151</v>
      </c>
      <c r="F109" s="52" t="s">
        <v>21</v>
      </c>
      <c r="G109" s="53" t="s">
        <v>54</v>
      </c>
      <c r="H109" s="54" t="s">
        <v>152</v>
      </c>
      <c r="I109" s="55" t="s">
        <v>153</v>
      </c>
      <c r="J109" s="55" t="s">
        <v>22</v>
      </c>
      <c r="K109" s="56">
        <v>10.28</v>
      </c>
      <c r="L109" s="51"/>
      <c r="M109" s="51">
        <v>70</v>
      </c>
      <c r="N109" s="51" t="s">
        <v>54</v>
      </c>
      <c r="O109" s="57">
        <v>79552865</v>
      </c>
      <c r="P109" s="57">
        <v>44</v>
      </c>
      <c r="Q109" s="58"/>
      <c r="R109" s="59"/>
      <c r="S109" s="59"/>
      <c r="T109" s="59"/>
      <c r="U109" s="59"/>
      <c r="V109" s="59"/>
      <c r="W109" s="59"/>
      <c r="X109" s="59"/>
      <c r="Y109" s="59"/>
      <c r="Z109" s="59"/>
    </row>
    <row r="110" spans="1:26" s="60" customFormat="1" ht="30" x14ac:dyDescent="0.25">
      <c r="A110" s="62">
        <f>+A109+1</f>
        <v>2</v>
      </c>
      <c r="B110" s="49" t="s">
        <v>4</v>
      </c>
      <c r="C110" s="49" t="s">
        <v>4</v>
      </c>
      <c r="D110" s="50" t="s">
        <v>150</v>
      </c>
      <c r="E110" s="51" t="s">
        <v>154</v>
      </c>
      <c r="F110" s="52" t="s">
        <v>21</v>
      </c>
      <c r="G110" s="52" t="s">
        <v>54</v>
      </c>
      <c r="H110" s="52" t="s">
        <v>152</v>
      </c>
      <c r="I110" s="55" t="s">
        <v>153</v>
      </c>
      <c r="J110" s="55" t="s">
        <v>22</v>
      </c>
      <c r="K110" s="56">
        <v>10.28</v>
      </c>
      <c r="L110" s="51"/>
      <c r="M110" s="51">
        <v>225</v>
      </c>
      <c r="N110" s="51" t="s">
        <v>54</v>
      </c>
      <c r="O110" s="57">
        <v>532790888</v>
      </c>
      <c r="P110" s="57">
        <v>44</v>
      </c>
      <c r="Q110" s="58"/>
      <c r="R110" s="59"/>
      <c r="S110" s="59"/>
      <c r="T110" s="59"/>
      <c r="U110" s="59"/>
      <c r="V110" s="59"/>
      <c r="W110" s="59"/>
      <c r="X110" s="59"/>
      <c r="Y110" s="59"/>
      <c r="Z110" s="59"/>
    </row>
    <row r="111" spans="1:26" s="60" customFormat="1" ht="30" x14ac:dyDescent="0.25">
      <c r="A111" s="62">
        <f t="shared" ref="A111:A116" si="0">+A110+1</f>
        <v>3</v>
      </c>
      <c r="B111" s="49" t="s">
        <v>4</v>
      </c>
      <c r="C111" s="49" t="s">
        <v>4</v>
      </c>
      <c r="D111" s="50" t="s">
        <v>150</v>
      </c>
      <c r="E111" s="51" t="s">
        <v>155</v>
      </c>
      <c r="F111" s="52" t="s">
        <v>21</v>
      </c>
      <c r="G111" s="52" t="s">
        <v>54</v>
      </c>
      <c r="H111" s="52" t="s">
        <v>152</v>
      </c>
      <c r="I111" s="55" t="s">
        <v>153</v>
      </c>
      <c r="J111" s="55" t="s">
        <v>22</v>
      </c>
      <c r="K111" s="51"/>
      <c r="L111" s="56">
        <v>10.28</v>
      </c>
      <c r="M111" s="51">
        <v>208</v>
      </c>
      <c r="N111" s="51" t="s">
        <v>54</v>
      </c>
      <c r="O111" s="57">
        <v>247959718</v>
      </c>
      <c r="P111" s="57">
        <v>44</v>
      </c>
      <c r="Q111" s="58"/>
      <c r="R111" s="59"/>
      <c r="S111" s="59"/>
      <c r="T111" s="59"/>
      <c r="U111" s="59"/>
      <c r="V111" s="59"/>
      <c r="W111" s="59"/>
      <c r="X111" s="59"/>
      <c r="Y111" s="59"/>
      <c r="Z111" s="59"/>
    </row>
    <row r="112" spans="1:26" s="60" customFormat="1" ht="30" x14ac:dyDescent="0.25">
      <c r="A112" s="62">
        <f t="shared" si="0"/>
        <v>4</v>
      </c>
      <c r="B112" s="49" t="s">
        <v>4</v>
      </c>
      <c r="C112" s="49" t="s">
        <v>4</v>
      </c>
      <c r="D112" s="50" t="s">
        <v>150</v>
      </c>
      <c r="E112" s="51" t="s">
        <v>156</v>
      </c>
      <c r="F112" s="52" t="s">
        <v>21</v>
      </c>
      <c r="G112" s="52" t="s">
        <v>54</v>
      </c>
      <c r="H112" s="52" t="s">
        <v>157</v>
      </c>
      <c r="I112" s="55" t="s">
        <v>158</v>
      </c>
      <c r="J112" s="55" t="s">
        <v>22</v>
      </c>
      <c r="K112" s="56">
        <v>10.56</v>
      </c>
      <c r="L112" s="51"/>
      <c r="M112" s="51">
        <v>175</v>
      </c>
      <c r="N112" s="51" t="s">
        <v>54</v>
      </c>
      <c r="O112" s="57">
        <v>420804663</v>
      </c>
      <c r="P112" s="57">
        <v>44</v>
      </c>
      <c r="Q112" s="58"/>
      <c r="R112" s="59"/>
      <c r="S112" s="59"/>
      <c r="T112" s="59"/>
      <c r="U112" s="59"/>
      <c r="V112" s="59"/>
      <c r="W112" s="59"/>
      <c r="X112" s="59"/>
      <c r="Y112" s="59"/>
      <c r="Z112" s="59"/>
    </row>
    <row r="113" spans="1:26" s="60" customFormat="1" ht="30" x14ac:dyDescent="0.25">
      <c r="A113" s="62">
        <f t="shared" si="0"/>
        <v>5</v>
      </c>
      <c r="B113" s="49" t="s">
        <v>4</v>
      </c>
      <c r="C113" s="49" t="s">
        <v>4</v>
      </c>
      <c r="D113" s="50" t="s">
        <v>150</v>
      </c>
      <c r="E113" s="51" t="s">
        <v>159</v>
      </c>
      <c r="F113" s="52" t="s">
        <v>21</v>
      </c>
      <c r="G113" s="52" t="s">
        <v>54</v>
      </c>
      <c r="H113" s="52" t="s">
        <v>157</v>
      </c>
      <c r="I113" s="55" t="s">
        <v>158</v>
      </c>
      <c r="J113" s="55" t="s">
        <v>22</v>
      </c>
      <c r="K113" s="51"/>
      <c r="L113" s="56">
        <v>10.56</v>
      </c>
      <c r="M113" s="51">
        <v>70</v>
      </c>
      <c r="N113" s="51" t="s">
        <v>54</v>
      </c>
      <c r="O113" s="57">
        <v>78195915</v>
      </c>
      <c r="P113" s="57">
        <v>43</v>
      </c>
      <c r="Q113" s="58"/>
      <c r="R113" s="59"/>
      <c r="S113" s="59"/>
      <c r="T113" s="59"/>
      <c r="U113" s="59"/>
      <c r="V113" s="59"/>
      <c r="W113" s="59"/>
      <c r="X113" s="59"/>
      <c r="Y113" s="59"/>
      <c r="Z113" s="59"/>
    </row>
    <row r="114" spans="1:26" s="60" customFormat="1" ht="30" x14ac:dyDescent="0.25">
      <c r="A114" s="62">
        <f t="shared" si="0"/>
        <v>6</v>
      </c>
      <c r="B114" s="49" t="s">
        <v>4</v>
      </c>
      <c r="C114" s="49" t="s">
        <v>4</v>
      </c>
      <c r="D114" s="50" t="s">
        <v>150</v>
      </c>
      <c r="E114" s="51" t="s">
        <v>160</v>
      </c>
      <c r="F114" s="52" t="s">
        <v>21</v>
      </c>
      <c r="G114" s="52" t="s">
        <v>54</v>
      </c>
      <c r="H114" s="52" t="s">
        <v>161</v>
      </c>
      <c r="I114" s="55" t="s">
        <v>162</v>
      </c>
      <c r="J114" s="55" t="s">
        <v>22</v>
      </c>
      <c r="K114" s="88">
        <v>1.8</v>
      </c>
      <c r="L114" s="88">
        <v>0.2</v>
      </c>
      <c r="M114" s="51">
        <v>150</v>
      </c>
      <c r="N114" s="51" t="s">
        <v>54</v>
      </c>
      <c r="O114" s="57">
        <v>125518225</v>
      </c>
      <c r="P114" s="57">
        <v>43</v>
      </c>
      <c r="Q114" s="58"/>
      <c r="R114" s="59"/>
      <c r="S114" s="59"/>
      <c r="T114" s="59"/>
      <c r="U114" s="59"/>
      <c r="V114" s="59"/>
      <c r="W114" s="59"/>
      <c r="X114" s="59"/>
      <c r="Y114" s="59"/>
      <c r="Z114" s="59"/>
    </row>
    <row r="115" spans="1:26" s="60" customFormat="1" ht="105" x14ac:dyDescent="0.25">
      <c r="A115" s="62">
        <f t="shared" si="0"/>
        <v>7</v>
      </c>
      <c r="B115" s="49" t="s">
        <v>4</v>
      </c>
      <c r="C115" s="49" t="s">
        <v>4</v>
      </c>
      <c r="D115" s="50" t="s">
        <v>150</v>
      </c>
      <c r="E115" s="51" t="s">
        <v>163</v>
      </c>
      <c r="F115" s="52" t="s">
        <v>21</v>
      </c>
      <c r="G115" s="52" t="s">
        <v>54</v>
      </c>
      <c r="H115" s="52" t="s">
        <v>161</v>
      </c>
      <c r="I115" s="55" t="s">
        <v>162</v>
      </c>
      <c r="J115" s="55" t="s">
        <v>22</v>
      </c>
      <c r="K115" s="56">
        <v>1.04</v>
      </c>
      <c r="L115" s="56">
        <v>1.96</v>
      </c>
      <c r="M115" s="51">
        <v>70</v>
      </c>
      <c r="N115" s="51" t="s">
        <v>54</v>
      </c>
      <c r="O115" s="57">
        <v>25040190</v>
      </c>
      <c r="P115" s="57">
        <v>43</v>
      </c>
      <c r="Q115" s="61" t="s">
        <v>164</v>
      </c>
      <c r="R115" s="59"/>
      <c r="S115" s="59"/>
      <c r="T115" s="59"/>
      <c r="U115" s="59"/>
      <c r="V115" s="59"/>
      <c r="W115" s="59"/>
      <c r="X115" s="59"/>
      <c r="Y115" s="59"/>
      <c r="Z115" s="59"/>
    </row>
    <row r="116" spans="1:26" s="60" customFormat="1" ht="105" x14ac:dyDescent="0.25">
      <c r="A116" s="62">
        <f t="shared" si="0"/>
        <v>8</v>
      </c>
      <c r="B116" s="49" t="s">
        <v>4</v>
      </c>
      <c r="C116" s="49" t="s">
        <v>4</v>
      </c>
      <c r="D116" s="50" t="s">
        <v>150</v>
      </c>
      <c r="E116" s="51" t="s">
        <v>165</v>
      </c>
      <c r="F116" s="52" t="s">
        <v>21</v>
      </c>
      <c r="G116" s="52" t="s">
        <v>54</v>
      </c>
      <c r="H116" s="52" t="s">
        <v>166</v>
      </c>
      <c r="I116" s="55" t="s">
        <v>167</v>
      </c>
      <c r="J116" s="55" t="s">
        <v>22</v>
      </c>
      <c r="K116" s="51"/>
      <c r="L116" s="51">
        <v>5</v>
      </c>
      <c r="M116" s="51">
        <v>150</v>
      </c>
      <c r="N116" s="51" t="s">
        <v>54</v>
      </c>
      <c r="O116" s="57">
        <v>171442580</v>
      </c>
      <c r="P116" s="57">
        <v>43</v>
      </c>
      <c r="Q116" s="61" t="s">
        <v>168</v>
      </c>
      <c r="R116" s="59"/>
      <c r="S116" s="59"/>
      <c r="T116" s="59"/>
      <c r="U116" s="59"/>
      <c r="V116" s="59"/>
      <c r="W116" s="59"/>
      <c r="X116" s="59"/>
      <c r="Y116" s="59"/>
      <c r="Z116" s="59"/>
    </row>
    <row r="117" spans="1:26" s="60" customFormat="1" ht="105" x14ac:dyDescent="0.25">
      <c r="A117" s="62">
        <v>9</v>
      </c>
      <c r="B117" s="49" t="s">
        <v>4</v>
      </c>
      <c r="C117" s="49" t="s">
        <v>4</v>
      </c>
      <c r="D117" s="50" t="s">
        <v>150</v>
      </c>
      <c r="E117" s="51" t="s">
        <v>169</v>
      </c>
      <c r="F117" s="52" t="s">
        <v>21</v>
      </c>
      <c r="G117" s="52" t="s">
        <v>54</v>
      </c>
      <c r="H117" s="52" t="s">
        <v>166</v>
      </c>
      <c r="I117" s="55" t="s">
        <v>170</v>
      </c>
      <c r="J117" s="55" t="s">
        <v>22</v>
      </c>
      <c r="K117" s="51"/>
      <c r="L117" s="56">
        <v>4.96</v>
      </c>
      <c r="M117" s="51">
        <v>70</v>
      </c>
      <c r="N117" s="51" t="s">
        <v>54</v>
      </c>
      <c r="O117" s="57">
        <v>39428448</v>
      </c>
      <c r="P117" s="57">
        <v>43</v>
      </c>
      <c r="Q117" s="61" t="s">
        <v>171</v>
      </c>
      <c r="R117" s="59"/>
      <c r="S117" s="59"/>
      <c r="T117" s="59"/>
      <c r="U117" s="59"/>
      <c r="V117" s="59"/>
      <c r="W117" s="59"/>
      <c r="X117" s="59"/>
      <c r="Y117" s="59"/>
      <c r="Z117" s="59"/>
    </row>
    <row r="118" spans="1:26" s="60" customFormat="1" x14ac:dyDescent="0.25">
      <c r="A118" s="62"/>
      <c r="B118" s="63" t="s">
        <v>31</v>
      </c>
      <c r="C118" s="50"/>
      <c r="D118" s="49"/>
      <c r="E118" s="51"/>
      <c r="F118" s="52"/>
      <c r="G118" s="52"/>
      <c r="H118" s="52"/>
      <c r="I118" s="55"/>
      <c r="J118" s="55"/>
      <c r="K118" s="67">
        <f t="shared" ref="K118:N118" si="1">SUM(K109:K116)</f>
        <v>33.959999999999994</v>
      </c>
      <c r="L118" s="67">
        <f t="shared" si="1"/>
        <v>28</v>
      </c>
      <c r="M118" s="66">
        <f>SUM(M109:M117)</f>
        <v>1188</v>
      </c>
      <c r="N118" s="67">
        <f t="shared" si="1"/>
        <v>0</v>
      </c>
      <c r="O118" s="57"/>
      <c r="P118" s="57"/>
      <c r="Q118" s="68"/>
    </row>
    <row r="119" spans="1:26" x14ac:dyDescent="0.25">
      <c r="B119" s="69"/>
      <c r="C119" s="69"/>
      <c r="D119" s="69"/>
      <c r="E119" s="70"/>
      <c r="F119" s="69"/>
      <c r="G119" s="69"/>
      <c r="H119" s="69"/>
      <c r="I119" s="69"/>
      <c r="J119" s="69"/>
      <c r="K119" s="69"/>
      <c r="L119" s="69"/>
      <c r="M119" s="69"/>
      <c r="N119" s="69"/>
      <c r="O119" s="69"/>
      <c r="P119" s="69"/>
    </row>
    <row r="120" spans="1:26" ht="18.75" x14ac:dyDescent="0.25">
      <c r="B120" s="72" t="s">
        <v>172</v>
      </c>
      <c r="C120" s="89">
        <f>+K118</f>
        <v>33.959999999999994</v>
      </c>
      <c r="H120" s="76"/>
      <c r="I120" s="76"/>
      <c r="J120" s="76"/>
      <c r="K120" s="76"/>
      <c r="L120" s="76"/>
      <c r="M120" s="76"/>
      <c r="N120" s="69"/>
      <c r="O120" s="69"/>
      <c r="P120" s="69"/>
    </row>
    <row r="122" spans="1:26" ht="15.75" thickBot="1" x14ac:dyDescent="0.3"/>
    <row r="123" spans="1:26" ht="37.15" customHeight="1" thickBot="1" x14ac:dyDescent="0.3">
      <c r="B123" s="90" t="s">
        <v>173</v>
      </c>
      <c r="C123" s="91" t="s">
        <v>174</v>
      </c>
      <c r="D123" s="90" t="s">
        <v>30</v>
      </c>
      <c r="E123" s="91" t="s">
        <v>175</v>
      </c>
    </row>
    <row r="124" spans="1:26" ht="41.45" customHeight="1" x14ac:dyDescent="0.25">
      <c r="B124" s="92" t="s">
        <v>176</v>
      </c>
      <c r="C124" s="93">
        <v>20</v>
      </c>
      <c r="D124" s="93"/>
      <c r="E124" s="1094">
        <f>+D124+D125+D126</f>
        <v>40</v>
      </c>
    </row>
    <row r="125" spans="1:26" x14ac:dyDescent="0.25">
      <c r="B125" s="92" t="s">
        <v>177</v>
      </c>
      <c r="C125" s="74">
        <v>30</v>
      </c>
      <c r="D125" s="668">
        <v>0</v>
      </c>
      <c r="E125" s="1095"/>
    </row>
    <row r="126" spans="1:26" ht="15.75" thickBot="1" x14ac:dyDescent="0.3">
      <c r="B126" s="92" t="s">
        <v>178</v>
      </c>
      <c r="C126" s="94">
        <v>40</v>
      </c>
      <c r="D126" s="94">
        <v>40</v>
      </c>
      <c r="E126" s="1096"/>
    </row>
    <row r="128" spans="1:26" ht="15.75" thickBot="1" x14ac:dyDescent="0.3"/>
    <row r="129" spans="2:17" ht="27" thickBot="1" x14ac:dyDescent="0.3">
      <c r="B129" s="1091" t="s">
        <v>179</v>
      </c>
      <c r="C129" s="1092"/>
      <c r="D129" s="1092"/>
      <c r="E129" s="1092"/>
      <c r="F129" s="1092"/>
      <c r="G129" s="1092"/>
      <c r="H129" s="1092"/>
      <c r="I129" s="1092"/>
      <c r="J129" s="1092"/>
      <c r="K129" s="1092"/>
      <c r="L129" s="1092"/>
      <c r="M129" s="1092"/>
      <c r="N129" s="1093"/>
    </row>
    <row r="131" spans="2:17" ht="76.5" customHeight="1" x14ac:dyDescent="0.25">
      <c r="B131" s="78" t="s">
        <v>111</v>
      </c>
      <c r="C131" s="78" t="s">
        <v>112</v>
      </c>
      <c r="D131" s="78" t="s">
        <v>113</v>
      </c>
      <c r="E131" s="78" t="s">
        <v>114</v>
      </c>
      <c r="F131" s="78" t="s">
        <v>115</v>
      </c>
      <c r="G131" s="78" t="s">
        <v>116</v>
      </c>
      <c r="H131" s="78" t="s">
        <v>117</v>
      </c>
      <c r="I131" s="78" t="s">
        <v>118</v>
      </c>
      <c r="J131" s="1084" t="s">
        <v>119</v>
      </c>
      <c r="K131" s="1085"/>
      <c r="L131" s="1086"/>
      <c r="M131" s="78" t="s">
        <v>120</v>
      </c>
      <c r="N131" s="78" t="s">
        <v>121</v>
      </c>
      <c r="O131" s="78" t="s">
        <v>122</v>
      </c>
      <c r="P131" s="1084" t="s">
        <v>97</v>
      </c>
      <c r="Q131" s="1086"/>
    </row>
    <row r="132" spans="2:17" ht="60.75" customHeight="1" x14ac:dyDescent="0.25">
      <c r="B132" s="85" t="s">
        <v>180</v>
      </c>
      <c r="C132" s="85">
        <v>1</v>
      </c>
      <c r="D132" s="81" t="s">
        <v>181</v>
      </c>
      <c r="E132" s="81">
        <v>42897868</v>
      </c>
      <c r="F132" s="81" t="s">
        <v>182</v>
      </c>
      <c r="G132" s="81" t="s">
        <v>183</v>
      </c>
      <c r="H132" s="81">
        <v>1989</v>
      </c>
      <c r="I132" s="82" t="s">
        <v>54</v>
      </c>
      <c r="J132" s="86" t="s">
        <v>4</v>
      </c>
      <c r="K132" s="87" t="s">
        <v>184</v>
      </c>
      <c r="L132" s="84" t="s">
        <v>185</v>
      </c>
      <c r="M132" s="41" t="s">
        <v>21</v>
      </c>
      <c r="N132" s="41" t="s">
        <v>22</v>
      </c>
      <c r="O132" s="41" t="s">
        <v>21</v>
      </c>
      <c r="P132" s="993" t="s">
        <v>186</v>
      </c>
      <c r="Q132" s="993"/>
    </row>
    <row r="133" spans="2:17" ht="60.75" customHeight="1" x14ac:dyDescent="0.25">
      <c r="B133" s="95" t="s">
        <v>187</v>
      </c>
      <c r="C133" s="85">
        <v>1</v>
      </c>
      <c r="D133" s="81" t="s">
        <v>188</v>
      </c>
      <c r="E133" s="81">
        <v>71741617</v>
      </c>
      <c r="F133" s="81" t="s">
        <v>189</v>
      </c>
      <c r="G133" s="81" t="s">
        <v>190</v>
      </c>
      <c r="H133" s="81" t="s">
        <v>191</v>
      </c>
      <c r="I133" s="82" t="s">
        <v>54</v>
      </c>
      <c r="J133" s="86" t="s">
        <v>4</v>
      </c>
      <c r="K133" s="87" t="s">
        <v>192</v>
      </c>
      <c r="L133" s="84" t="s">
        <v>193</v>
      </c>
      <c r="M133" s="41" t="s">
        <v>21</v>
      </c>
      <c r="N133" s="41" t="s">
        <v>21</v>
      </c>
      <c r="O133" s="41" t="s">
        <v>21</v>
      </c>
      <c r="P133" s="668"/>
      <c r="Q133" s="668"/>
    </row>
    <row r="134" spans="2:17" ht="33.6" customHeight="1" x14ac:dyDescent="0.25">
      <c r="B134" s="85"/>
      <c r="C134" s="85"/>
      <c r="D134" s="81"/>
      <c r="E134" s="81"/>
      <c r="F134" s="81"/>
      <c r="G134" s="81"/>
      <c r="H134" s="81"/>
      <c r="I134" s="82"/>
      <c r="J134" s="86"/>
      <c r="K134" s="84"/>
      <c r="L134" s="84"/>
      <c r="M134" s="41"/>
      <c r="N134" s="41"/>
      <c r="O134" s="41"/>
      <c r="P134" s="993"/>
      <c r="Q134" s="993"/>
    </row>
    <row r="137" spans="2:17" ht="15.75" thickBot="1" x14ac:dyDescent="0.3"/>
    <row r="138" spans="2:17" ht="54" customHeight="1" x14ac:dyDescent="0.25">
      <c r="B138" s="42" t="s">
        <v>20</v>
      </c>
      <c r="C138" s="42" t="s">
        <v>173</v>
      </c>
      <c r="D138" s="78" t="s">
        <v>174</v>
      </c>
      <c r="E138" s="42" t="s">
        <v>30</v>
      </c>
      <c r="F138" s="91" t="s">
        <v>194</v>
      </c>
      <c r="G138" s="96"/>
    </row>
    <row r="139" spans="2:17" ht="120.75" customHeight="1" x14ac:dyDescent="0.2">
      <c r="B139" s="1097" t="s">
        <v>195</v>
      </c>
      <c r="C139" s="97" t="s">
        <v>196</v>
      </c>
      <c r="D139" s="668">
        <v>25</v>
      </c>
      <c r="E139" s="668">
        <v>0</v>
      </c>
      <c r="F139" s="1098">
        <f>+E139+E140+E141</f>
        <v>10</v>
      </c>
      <c r="G139" s="98"/>
    </row>
    <row r="140" spans="2:17" ht="76.150000000000006" customHeight="1" x14ac:dyDescent="0.2">
      <c r="B140" s="1097"/>
      <c r="C140" s="97" t="s">
        <v>197</v>
      </c>
      <c r="D140" s="675">
        <v>25</v>
      </c>
      <c r="E140" s="668">
        <v>0</v>
      </c>
      <c r="F140" s="1099"/>
      <c r="G140" s="98"/>
    </row>
    <row r="141" spans="2:17" ht="69" customHeight="1" x14ac:dyDescent="0.2">
      <c r="B141" s="1097"/>
      <c r="C141" s="97" t="s">
        <v>198</v>
      </c>
      <c r="D141" s="668">
        <v>10</v>
      </c>
      <c r="E141" s="668">
        <v>10</v>
      </c>
      <c r="F141" s="1100"/>
      <c r="G141" s="98"/>
    </row>
    <row r="142" spans="2:17" x14ac:dyDescent="0.25">
      <c r="C142"/>
    </row>
    <row r="145" spans="2:5" x14ac:dyDescent="0.25">
      <c r="B145" s="39" t="s">
        <v>199</v>
      </c>
    </row>
    <row r="148" spans="2:5" x14ac:dyDescent="0.25">
      <c r="B148" s="40" t="s">
        <v>20</v>
      </c>
      <c r="C148" s="40" t="s">
        <v>29</v>
      </c>
      <c r="D148" s="42" t="s">
        <v>30</v>
      </c>
      <c r="E148" s="42" t="s">
        <v>31</v>
      </c>
    </row>
    <row r="149" spans="2:5" ht="28.5" x14ac:dyDescent="0.25">
      <c r="B149" s="43" t="s">
        <v>200</v>
      </c>
      <c r="C149" s="44">
        <v>40</v>
      </c>
      <c r="D149" s="668">
        <f>+E124</f>
        <v>40</v>
      </c>
      <c r="E149" s="1081">
        <f>+D149+D150</f>
        <v>50</v>
      </c>
    </row>
    <row r="150" spans="2:5" ht="42.75" x14ac:dyDescent="0.25">
      <c r="B150" s="43" t="s">
        <v>201</v>
      </c>
      <c r="C150" s="44">
        <v>60</v>
      </c>
      <c r="D150" s="668">
        <f>+F139</f>
        <v>10</v>
      </c>
      <c r="E150" s="1082"/>
    </row>
  </sheetData>
  <mergeCells count="46">
    <mergeCell ref="E149:E150"/>
    <mergeCell ref="J131:L131"/>
    <mergeCell ref="P131:Q131"/>
    <mergeCell ref="P132:Q132"/>
    <mergeCell ref="P134:Q134"/>
    <mergeCell ref="B139:B141"/>
    <mergeCell ref="F139:F141"/>
    <mergeCell ref="D98:E98"/>
    <mergeCell ref="D99:E99"/>
    <mergeCell ref="B102:P102"/>
    <mergeCell ref="B105:N105"/>
    <mergeCell ref="E124:E126"/>
    <mergeCell ref="B129:N129"/>
    <mergeCell ref="B95:N95"/>
    <mergeCell ref="O72:P72"/>
    <mergeCell ref="O73:P73"/>
    <mergeCell ref="O74:P74"/>
    <mergeCell ref="O75:P75"/>
    <mergeCell ref="B81:N81"/>
    <mergeCell ref="J86:L86"/>
    <mergeCell ref="P86:Q86"/>
    <mergeCell ref="P87:Q87"/>
    <mergeCell ref="P88:Q88"/>
    <mergeCell ref="P89:Q89"/>
    <mergeCell ref="P90:Q90"/>
    <mergeCell ref="P92:Q92"/>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0"/>
  <sheetViews>
    <sheetView zoomScale="80" zoomScaleNormal="80" workbookViewId="0">
      <selection activeCell="B1" sqref="B1"/>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3690</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3691</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20</v>
      </c>
      <c r="D10" s="1076"/>
      <c r="E10" s="1077"/>
      <c r="F10" s="5"/>
      <c r="G10" s="5"/>
      <c r="H10" s="5"/>
      <c r="I10" s="5"/>
      <c r="J10" s="5"/>
      <c r="K10" s="5"/>
      <c r="L10" s="5"/>
      <c r="M10" s="5"/>
      <c r="N10" s="6"/>
    </row>
    <row r="11" spans="2:16" ht="16.5" thickBot="1" x14ac:dyDescent="0.3">
      <c r="B11" s="7" t="s">
        <v>10</v>
      </c>
      <c r="C11" s="8" t="s">
        <v>11</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20</v>
      </c>
      <c r="E15" s="26">
        <v>720995570</v>
      </c>
      <c r="F15" s="319">
        <v>265</v>
      </c>
      <c r="G15" s="20"/>
      <c r="I15" s="21"/>
      <c r="J15" s="21"/>
      <c r="K15" s="21"/>
      <c r="L15" s="21"/>
      <c r="M15" s="21"/>
      <c r="N15" s="15"/>
    </row>
    <row r="16" spans="2:16" x14ac:dyDescent="0.25">
      <c r="B16" s="1078"/>
      <c r="C16" s="1078"/>
      <c r="D16" s="672"/>
      <c r="E16" s="26"/>
      <c r="F16" s="319"/>
      <c r="G16" s="20"/>
      <c r="I16" s="21"/>
      <c r="J16" s="21"/>
      <c r="K16" s="21"/>
      <c r="L16" s="21"/>
      <c r="M16" s="21"/>
      <c r="N16" s="15"/>
    </row>
    <row r="17" spans="1:14" x14ac:dyDescent="0.25">
      <c r="B17" s="1078"/>
      <c r="C17" s="1078"/>
      <c r="D17" s="672"/>
      <c r="E17" s="26"/>
      <c r="F17" s="319"/>
      <c r="G17" s="20"/>
      <c r="I17" s="21"/>
      <c r="J17" s="21"/>
      <c r="K17" s="21"/>
      <c r="L17" s="21"/>
      <c r="M17" s="21"/>
      <c r="N17" s="15"/>
    </row>
    <row r="18" spans="1:14" x14ac:dyDescent="0.25">
      <c r="B18" s="1078"/>
      <c r="C18" s="1078"/>
      <c r="D18" s="672"/>
      <c r="E18" s="755"/>
      <c r="F18" s="319"/>
      <c r="G18" s="20"/>
      <c r="H18" s="23"/>
      <c r="I18" s="21"/>
      <c r="J18" s="21"/>
      <c r="K18" s="21"/>
      <c r="L18" s="21"/>
      <c r="M18" s="21"/>
      <c r="N18" s="24"/>
    </row>
    <row r="19" spans="1:14" x14ac:dyDescent="0.25">
      <c r="B19" s="1078"/>
      <c r="C19" s="1078"/>
      <c r="D19" s="672"/>
      <c r="E19" s="755"/>
      <c r="F19" s="319"/>
      <c r="G19" s="20"/>
      <c r="H19" s="23"/>
      <c r="I19" s="25"/>
      <c r="J19" s="25"/>
      <c r="K19" s="25"/>
      <c r="L19" s="25"/>
      <c r="M19" s="25"/>
      <c r="N19" s="24"/>
    </row>
    <row r="20" spans="1:14" x14ac:dyDescent="0.25">
      <c r="B20" s="1078"/>
      <c r="C20" s="1078"/>
      <c r="D20" s="672"/>
      <c r="E20" s="755"/>
      <c r="F20" s="319"/>
      <c r="G20" s="20"/>
      <c r="H20" s="23"/>
      <c r="I20" s="14"/>
      <c r="J20" s="14"/>
      <c r="K20" s="14"/>
      <c r="L20" s="14"/>
      <c r="M20" s="14"/>
      <c r="N20" s="24"/>
    </row>
    <row r="21" spans="1:14" x14ac:dyDescent="0.25">
      <c r="B21" s="1078"/>
      <c r="C21" s="1078"/>
      <c r="D21" s="672"/>
      <c r="E21" s="755"/>
      <c r="F21" s="319"/>
      <c r="G21" s="20"/>
      <c r="H21" s="23"/>
      <c r="I21" s="14"/>
      <c r="J21" s="14"/>
      <c r="K21" s="14"/>
      <c r="L21" s="14"/>
      <c r="M21" s="14"/>
      <c r="N21" s="24"/>
    </row>
    <row r="22" spans="1:14" ht="15.75" thickBot="1" x14ac:dyDescent="0.3">
      <c r="B22" s="1079" t="s">
        <v>16</v>
      </c>
      <c r="C22" s="1080"/>
      <c r="D22" s="672"/>
      <c r="E22" s="26">
        <f>SUM(E15:E21)</f>
        <v>720995570</v>
      </c>
      <c r="F22" s="319">
        <f>SUM(F15:F21)</f>
        <v>265</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212</v>
      </c>
      <c r="D24" s="32"/>
      <c r="E24" s="33">
        <f>E22</f>
        <v>720995570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668"/>
      <c r="D30" s="668" t="s">
        <v>24</v>
      </c>
      <c r="E30"/>
      <c r="F30"/>
      <c r="G30"/>
      <c r="H30"/>
      <c r="I30" s="14"/>
      <c r="J30" s="14"/>
      <c r="K30" s="14"/>
      <c r="L30" s="14"/>
      <c r="M30" s="14"/>
      <c r="N30" s="15"/>
    </row>
    <row r="31" spans="1:14" x14ac:dyDescent="0.25">
      <c r="A31" s="36"/>
      <c r="B31" s="41" t="s">
        <v>25</v>
      </c>
      <c r="C31" s="668"/>
      <c r="D31" s="668" t="s">
        <v>24</v>
      </c>
      <c r="E31"/>
      <c r="F31"/>
      <c r="G31"/>
      <c r="H31"/>
      <c r="I31" s="14"/>
      <c r="J31" s="14"/>
      <c r="K31" s="14"/>
      <c r="L31" s="14"/>
      <c r="M31" s="14"/>
      <c r="N31" s="15"/>
    </row>
    <row r="32" spans="1:14" x14ac:dyDescent="0.25">
      <c r="A32" s="36"/>
      <c r="B32" s="41" t="s">
        <v>26</v>
      </c>
      <c r="C32" s="668" t="s">
        <v>24</v>
      </c>
      <c r="D32" s="668"/>
      <c r="E32"/>
      <c r="F32"/>
      <c r="G32"/>
      <c r="H32"/>
      <c r="I32" s="14"/>
      <c r="J32" s="14"/>
      <c r="K32" s="14"/>
      <c r="L32" s="14"/>
      <c r="M32" s="14"/>
      <c r="N32" s="15"/>
    </row>
    <row r="33" spans="1:17" x14ac:dyDescent="0.25">
      <c r="A33" s="36"/>
      <c r="B33" s="41" t="s">
        <v>27</v>
      </c>
      <c r="C33" s="668"/>
      <c r="D33" s="668"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0</v>
      </c>
      <c r="E40" s="1081">
        <f>+D40+D41</f>
        <v>0</v>
      </c>
      <c r="F40"/>
      <c r="G40"/>
      <c r="H40"/>
      <c r="I40" s="14"/>
      <c r="J40" s="14"/>
      <c r="K40" s="14"/>
      <c r="L40" s="14"/>
      <c r="M40" s="14"/>
      <c r="N40" s="15"/>
    </row>
    <row r="41" spans="1:17" ht="42.75" x14ac:dyDescent="0.25">
      <c r="A41" s="36"/>
      <c r="B41" s="43" t="s">
        <v>33</v>
      </c>
      <c r="C41" s="44">
        <v>60</v>
      </c>
      <c r="D41" s="668">
        <f>+F149</f>
        <v>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150" x14ac:dyDescent="0.25">
      <c r="A49" s="62">
        <v>1</v>
      </c>
      <c r="B49" s="49" t="s">
        <v>3691</v>
      </c>
      <c r="C49" s="50" t="s">
        <v>3691</v>
      </c>
      <c r="D49" s="49" t="s">
        <v>3692</v>
      </c>
      <c r="E49" s="51">
        <v>3109710012013</v>
      </c>
      <c r="F49" s="734" t="s">
        <v>22</v>
      </c>
      <c r="G49" s="53"/>
      <c r="H49" s="54" t="s">
        <v>3474</v>
      </c>
      <c r="I49" s="55" t="s">
        <v>251</v>
      </c>
      <c r="J49" s="734" t="s">
        <v>22</v>
      </c>
      <c r="K49" s="51">
        <v>0</v>
      </c>
      <c r="L49" s="51">
        <v>9</v>
      </c>
      <c r="M49" s="51">
        <v>0</v>
      </c>
      <c r="N49" s="56">
        <f>+M49*G49</f>
        <v>0</v>
      </c>
      <c r="O49" s="57">
        <v>133253256</v>
      </c>
      <c r="P49" s="57">
        <v>34</v>
      </c>
      <c r="Q49" s="58" t="s">
        <v>3693</v>
      </c>
      <c r="R49" s="59"/>
      <c r="S49" s="59"/>
      <c r="T49" s="59"/>
      <c r="U49" s="59"/>
      <c r="V49" s="59"/>
      <c r="W49" s="59"/>
      <c r="X49" s="59"/>
      <c r="Y49" s="59"/>
      <c r="Z49" s="59"/>
    </row>
    <row r="50" spans="1:26" s="60" customFormat="1" ht="150" x14ac:dyDescent="0.25">
      <c r="A50" s="62">
        <f t="shared" ref="A50:A56" si="0">+A49+1</f>
        <v>2</v>
      </c>
      <c r="B50" s="49" t="s">
        <v>3691</v>
      </c>
      <c r="C50" s="50" t="s">
        <v>3691</v>
      </c>
      <c r="D50" s="49" t="s">
        <v>3692</v>
      </c>
      <c r="E50" s="51">
        <v>311120002012</v>
      </c>
      <c r="F50" s="52" t="s">
        <v>22</v>
      </c>
      <c r="G50" s="52"/>
      <c r="H50" s="52" t="s">
        <v>2600</v>
      </c>
      <c r="I50" s="55" t="s">
        <v>522</v>
      </c>
      <c r="J50" s="55" t="s">
        <v>22</v>
      </c>
      <c r="K50" s="51">
        <v>0</v>
      </c>
      <c r="L50" s="51">
        <v>12</v>
      </c>
      <c r="M50" s="51">
        <v>0</v>
      </c>
      <c r="N50" s="56"/>
      <c r="O50" s="57">
        <v>111236772</v>
      </c>
      <c r="P50" s="57">
        <v>36</v>
      </c>
      <c r="Q50" s="58" t="s">
        <v>3693</v>
      </c>
      <c r="R50" s="59"/>
      <c r="S50" s="59"/>
      <c r="T50" s="59"/>
      <c r="U50" s="59"/>
      <c r="V50" s="59"/>
      <c r="W50" s="59"/>
      <c r="X50" s="59"/>
      <c r="Y50" s="59"/>
      <c r="Z50" s="59"/>
    </row>
    <row r="51" spans="1:26" s="60" customFormat="1" ht="150" x14ac:dyDescent="0.25">
      <c r="A51" s="62">
        <f t="shared" si="0"/>
        <v>3</v>
      </c>
      <c r="B51" s="49" t="s">
        <v>3691</v>
      </c>
      <c r="C51" s="50" t="s">
        <v>3691</v>
      </c>
      <c r="D51" s="49" t="s">
        <v>3692</v>
      </c>
      <c r="E51" s="51">
        <v>3311200032011</v>
      </c>
      <c r="F51" s="52" t="s">
        <v>22</v>
      </c>
      <c r="G51" s="52"/>
      <c r="H51" s="52" t="s">
        <v>3694</v>
      </c>
      <c r="I51" s="55" t="s">
        <v>246</v>
      </c>
      <c r="J51" s="55" t="s">
        <v>22</v>
      </c>
      <c r="K51" s="51">
        <v>0</v>
      </c>
      <c r="L51" s="51">
        <v>12</v>
      </c>
      <c r="M51" s="51">
        <v>0</v>
      </c>
      <c r="N51" s="56"/>
      <c r="O51" s="57">
        <v>106218202</v>
      </c>
      <c r="P51" s="57">
        <v>38</v>
      </c>
      <c r="Q51" s="58" t="s">
        <v>3693</v>
      </c>
      <c r="R51" s="59"/>
      <c r="S51" s="59"/>
      <c r="T51" s="59"/>
      <c r="U51" s="59"/>
      <c r="V51" s="59"/>
      <c r="W51" s="59"/>
      <c r="X51" s="59"/>
      <c r="Y51" s="59"/>
      <c r="Z51" s="59"/>
    </row>
    <row r="52" spans="1:26" s="60" customFormat="1" ht="150" x14ac:dyDescent="0.25">
      <c r="A52" s="62">
        <f t="shared" si="0"/>
        <v>4</v>
      </c>
      <c r="B52" s="49" t="s">
        <v>3691</v>
      </c>
      <c r="C52" s="50" t="s">
        <v>3691</v>
      </c>
      <c r="D52" s="49" t="s">
        <v>3692</v>
      </c>
      <c r="E52" s="51">
        <v>3309230012010</v>
      </c>
      <c r="F52" s="52" t="s">
        <v>22</v>
      </c>
      <c r="G52" s="52"/>
      <c r="H52" s="52" t="s">
        <v>3695</v>
      </c>
      <c r="I52" s="55" t="s">
        <v>3696</v>
      </c>
      <c r="J52" s="55" t="s">
        <v>22</v>
      </c>
      <c r="K52" s="51">
        <v>0</v>
      </c>
      <c r="L52" s="51">
        <v>12</v>
      </c>
      <c r="M52" s="51">
        <v>0</v>
      </c>
      <c r="N52" s="56"/>
      <c r="O52" s="57">
        <v>104288358</v>
      </c>
      <c r="P52" s="57">
        <v>40</v>
      </c>
      <c r="Q52" s="58" t="s">
        <v>3693</v>
      </c>
      <c r="R52" s="59"/>
      <c r="S52" s="59"/>
      <c r="T52" s="59"/>
      <c r="U52" s="59"/>
      <c r="V52" s="59"/>
      <c r="W52" s="59"/>
      <c r="X52" s="59"/>
      <c r="Y52" s="59"/>
      <c r="Z52" s="59"/>
    </row>
    <row r="53" spans="1:26" s="60" customFormat="1" x14ac:dyDescent="0.25">
      <c r="A53" s="62">
        <f t="shared" si="0"/>
        <v>5</v>
      </c>
      <c r="B53" s="49"/>
      <c r="C53" s="50"/>
      <c r="D53" s="49"/>
      <c r="E53" s="51"/>
      <c r="F53" s="52"/>
      <c r="G53" s="52"/>
      <c r="H53" s="52"/>
      <c r="I53" s="55"/>
      <c r="J53" s="55"/>
      <c r="K53" s="51"/>
      <c r="L53" s="51"/>
      <c r="M53" s="51"/>
      <c r="N53" s="56"/>
      <c r="O53" s="57"/>
      <c r="P53" s="57"/>
      <c r="Q53" s="58"/>
      <c r="R53" s="59"/>
      <c r="S53" s="59"/>
      <c r="T53" s="59"/>
      <c r="U53" s="59"/>
      <c r="V53" s="59"/>
      <c r="W53" s="59"/>
      <c r="X53" s="59"/>
      <c r="Y53" s="59"/>
      <c r="Z53" s="59"/>
    </row>
    <row r="54" spans="1:26" s="60" customFormat="1" x14ac:dyDescent="0.25">
      <c r="A54" s="62">
        <f t="shared" si="0"/>
        <v>6</v>
      </c>
      <c r="B54" s="49"/>
      <c r="C54" s="50"/>
      <c r="D54" s="49"/>
      <c r="E54" s="51"/>
      <c r="F54" s="52"/>
      <c r="G54" s="52"/>
      <c r="H54" s="52"/>
      <c r="I54" s="55"/>
      <c r="J54" s="55"/>
      <c r="K54" s="51"/>
      <c r="L54" s="51"/>
      <c r="M54" s="51"/>
      <c r="N54" s="56"/>
      <c r="O54" s="57"/>
      <c r="P54" s="57"/>
      <c r="Q54" s="58"/>
      <c r="R54" s="59"/>
      <c r="S54" s="59"/>
      <c r="T54" s="59"/>
      <c r="U54" s="59"/>
      <c r="V54" s="59"/>
      <c r="W54" s="59"/>
      <c r="X54" s="59"/>
      <c r="Y54" s="59"/>
      <c r="Z54" s="59"/>
    </row>
    <row r="55" spans="1:26" s="60" customFormat="1" x14ac:dyDescent="0.25">
      <c r="A55" s="62">
        <f t="shared" si="0"/>
        <v>7</v>
      </c>
      <c r="B55" s="49"/>
      <c r="C55" s="50"/>
      <c r="D55" s="49"/>
      <c r="E55" s="51"/>
      <c r="F55" s="52"/>
      <c r="G55" s="52"/>
      <c r="H55" s="52"/>
      <c r="I55" s="55"/>
      <c r="J55" s="55"/>
      <c r="K55" s="51"/>
      <c r="L55" s="51"/>
      <c r="M55" s="51"/>
      <c r="N55" s="56"/>
      <c r="O55" s="57"/>
      <c r="P55" s="57"/>
      <c r="Q55" s="58"/>
      <c r="R55" s="59"/>
      <c r="S55" s="59"/>
      <c r="T55" s="59"/>
      <c r="U55" s="59"/>
      <c r="V55" s="59"/>
      <c r="W55" s="59"/>
      <c r="X55" s="59"/>
      <c r="Y55" s="59"/>
      <c r="Z55" s="59"/>
    </row>
    <row r="56" spans="1:26" s="60" customFormat="1" x14ac:dyDescent="0.25">
      <c r="A56" s="62">
        <f t="shared" si="0"/>
        <v>8</v>
      </c>
      <c r="B56" s="49"/>
      <c r="C56" s="50"/>
      <c r="D56" s="49"/>
      <c r="E56" s="51"/>
      <c r="F56" s="52"/>
      <c r="G56" s="52"/>
      <c r="H56" s="52"/>
      <c r="I56" s="55"/>
      <c r="J56" s="55"/>
      <c r="K56" s="51"/>
      <c r="L56" s="51"/>
      <c r="M56" s="51"/>
      <c r="N56" s="56"/>
      <c r="O56" s="57"/>
      <c r="P56" s="57"/>
      <c r="Q56" s="58"/>
      <c r="R56" s="59"/>
      <c r="S56" s="59"/>
      <c r="T56" s="59"/>
      <c r="U56" s="59"/>
      <c r="V56" s="59"/>
      <c r="W56" s="59"/>
      <c r="X56" s="59"/>
      <c r="Y56" s="59"/>
      <c r="Z56" s="59"/>
    </row>
    <row r="57" spans="1:26" s="60" customFormat="1" x14ac:dyDescent="0.25">
      <c r="A57" s="62"/>
      <c r="B57" s="63" t="s">
        <v>31</v>
      </c>
      <c r="C57" s="50"/>
      <c r="D57" s="49"/>
      <c r="E57" s="51"/>
      <c r="F57" s="52"/>
      <c r="G57" s="52"/>
      <c r="H57" s="52"/>
      <c r="I57" s="55"/>
      <c r="J57" s="55"/>
      <c r="K57" s="67">
        <f>SUM(K49:K56)</f>
        <v>0</v>
      </c>
      <c r="L57" s="67">
        <f>SUM(L49:L56)</f>
        <v>45</v>
      </c>
      <c r="M57" s="66">
        <f>SUM(M49:M56)</f>
        <v>0</v>
      </c>
      <c r="N57" s="67">
        <f>SUM(N49:N56)</f>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0</v>
      </c>
      <c r="D61" s="75"/>
      <c r="E61" s="74" t="s">
        <v>24</v>
      </c>
      <c r="F61" s="76"/>
      <c r="G61" s="76"/>
      <c r="H61" s="76"/>
      <c r="I61" s="76"/>
      <c r="J61" s="76"/>
      <c r="K61" s="76"/>
      <c r="L61" s="76"/>
      <c r="M61" s="76"/>
    </row>
    <row r="62" spans="1:26" s="69" customFormat="1" ht="30" customHeight="1" x14ac:dyDescent="0.25">
      <c r="B62" s="72" t="s">
        <v>82</v>
      </c>
      <c r="C62" s="73">
        <f>+M57</f>
        <v>0</v>
      </c>
      <c r="D62" s="75"/>
      <c r="E62" s="74" t="s">
        <v>24</v>
      </c>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99</v>
      </c>
      <c r="C69" s="81" t="s">
        <v>100</v>
      </c>
      <c r="D69" s="82" t="s">
        <v>3697</v>
      </c>
      <c r="E69" s="82">
        <v>110</v>
      </c>
      <c r="F69" s="83" t="s">
        <v>54</v>
      </c>
      <c r="G69" s="83" t="s">
        <v>54</v>
      </c>
      <c r="H69" s="83" t="s">
        <v>21</v>
      </c>
      <c r="I69" s="84" t="s">
        <v>54</v>
      </c>
      <c r="J69" s="84" t="s">
        <v>21</v>
      </c>
      <c r="K69" s="41" t="s">
        <v>21</v>
      </c>
      <c r="L69" s="41" t="s">
        <v>21</v>
      </c>
      <c r="M69" s="41" t="s">
        <v>21</v>
      </c>
      <c r="N69" s="41" t="s">
        <v>21</v>
      </c>
      <c r="O69" s="994"/>
      <c r="P69" s="996"/>
      <c r="Q69" s="41" t="s">
        <v>21</v>
      </c>
    </row>
    <row r="70" spans="2:17" x14ac:dyDescent="0.25">
      <c r="B70" s="81" t="s">
        <v>99</v>
      </c>
      <c r="C70" s="81" t="s">
        <v>100</v>
      </c>
      <c r="D70" s="82" t="s">
        <v>3698</v>
      </c>
      <c r="E70" s="82">
        <v>155</v>
      </c>
      <c r="F70" s="83" t="s">
        <v>54</v>
      </c>
      <c r="G70" s="83" t="s">
        <v>54</v>
      </c>
      <c r="H70" s="83" t="s">
        <v>21</v>
      </c>
      <c r="I70" s="84" t="s">
        <v>54</v>
      </c>
      <c r="J70" s="84" t="s">
        <v>21</v>
      </c>
      <c r="K70" s="41" t="s">
        <v>21</v>
      </c>
      <c r="L70" s="41" t="s">
        <v>21</v>
      </c>
      <c r="M70" s="41" t="s">
        <v>21</v>
      </c>
      <c r="N70" s="41" t="s">
        <v>21</v>
      </c>
      <c r="O70" s="994"/>
      <c r="P70" s="996"/>
      <c r="Q70" s="41" t="s">
        <v>21</v>
      </c>
    </row>
    <row r="71" spans="2:17" x14ac:dyDescent="0.25">
      <c r="B71" s="81"/>
      <c r="C71" s="81"/>
      <c r="D71" s="82"/>
      <c r="E71" s="82"/>
      <c r="F71" s="83"/>
      <c r="G71" s="83"/>
      <c r="H71" s="83"/>
      <c r="I71" s="84"/>
      <c r="J71" s="84"/>
      <c r="K71" s="41"/>
      <c r="L71" s="41"/>
      <c r="M71" s="41"/>
      <c r="N71" s="41"/>
      <c r="O71" s="994"/>
      <c r="P71" s="996"/>
      <c r="Q71" s="41"/>
    </row>
    <row r="72" spans="2:17" x14ac:dyDescent="0.25">
      <c r="B72" s="81"/>
      <c r="C72" s="81"/>
      <c r="D72" s="82"/>
      <c r="E72" s="82"/>
      <c r="F72" s="83"/>
      <c r="G72" s="83"/>
      <c r="H72" s="83"/>
      <c r="I72" s="84"/>
      <c r="J72" s="84"/>
      <c r="K72" s="41"/>
      <c r="L72" s="41"/>
      <c r="M72" s="41"/>
      <c r="N72" s="41"/>
      <c r="O72" s="994"/>
      <c r="P72" s="996"/>
      <c r="Q72" s="41"/>
    </row>
    <row r="73" spans="2:17" x14ac:dyDescent="0.25">
      <c r="B73" s="81"/>
      <c r="C73" s="81"/>
      <c r="D73" s="82"/>
      <c r="E73" s="82"/>
      <c r="F73" s="83"/>
      <c r="G73" s="83"/>
      <c r="H73" s="83"/>
      <c r="I73" s="84"/>
      <c r="J73" s="84"/>
      <c r="K73" s="41"/>
      <c r="L73" s="41"/>
      <c r="M73" s="41"/>
      <c r="N73" s="41"/>
      <c r="O73" s="994"/>
      <c r="P73" s="996"/>
      <c r="Q73" s="41"/>
    </row>
    <row r="74" spans="2:17" x14ac:dyDescent="0.25">
      <c r="B74" s="81"/>
      <c r="C74" s="81"/>
      <c r="D74" s="82"/>
      <c r="E74" s="82"/>
      <c r="F74" s="83"/>
      <c r="G74" s="83"/>
      <c r="H74" s="83"/>
      <c r="I74" s="84"/>
      <c r="J74" s="84"/>
      <c r="K74" s="41"/>
      <c r="L74" s="41"/>
      <c r="M74" s="41"/>
      <c r="N74" s="41"/>
      <c r="O74" s="994"/>
      <c r="P74" s="996"/>
      <c r="Q74" s="41"/>
    </row>
    <row r="75" spans="2:17" x14ac:dyDescent="0.25">
      <c r="B75" s="41"/>
      <c r="C75" s="41"/>
      <c r="D75" s="41"/>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5">
      <c r="B87" s="85" t="s">
        <v>123</v>
      </c>
      <c r="C87" s="85"/>
      <c r="D87" s="81" t="s">
        <v>3699</v>
      </c>
      <c r="E87" s="81">
        <v>15812866</v>
      </c>
      <c r="F87" s="81" t="s">
        <v>453</v>
      </c>
      <c r="G87" s="81" t="s">
        <v>3700</v>
      </c>
      <c r="H87" s="756" t="s">
        <v>3701</v>
      </c>
      <c r="I87" s="82">
        <v>54132</v>
      </c>
      <c r="J87" s="86" t="s">
        <v>3702</v>
      </c>
      <c r="K87" s="87" t="s">
        <v>491</v>
      </c>
      <c r="L87" s="84" t="s">
        <v>3703</v>
      </c>
      <c r="M87" s="41" t="s">
        <v>21</v>
      </c>
      <c r="N87" s="41" t="s">
        <v>21</v>
      </c>
      <c r="O87" s="41" t="s">
        <v>21</v>
      </c>
      <c r="P87" s="993"/>
      <c r="Q87" s="993"/>
    </row>
    <row r="88" spans="2:17" ht="60.75" customHeight="1" x14ac:dyDescent="0.25">
      <c r="B88" s="85" t="s">
        <v>123</v>
      </c>
      <c r="C88" s="85"/>
      <c r="D88" s="81" t="s">
        <v>3704</v>
      </c>
      <c r="E88" s="81">
        <v>1047965648</v>
      </c>
      <c r="F88" s="81" t="s">
        <v>273</v>
      </c>
      <c r="G88" s="81" t="s">
        <v>3705</v>
      </c>
      <c r="H88" s="756" t="s">
        <v>3706</v>
      </c>
      <c r="I88" s="82" t="s">
        <v>3707</v>
      </c>
      <c r="J88" s="86" t="s">
        <v>3708</v>
      </c>
      <c r="K88" s="87" t="s">
        <v>1377</v>
      </c>
      <c r="L88" s="84" t="s">
        <v>3709</v>
      </c>
      <c r="M88" s="41" t="s">
        <v>21</v>
      </c>
      <c r="N88" s="41" t="s">
        <v>22</v>
      </c>
      <c r="O88" s="41" t="s">
        <v>21</v>
      </c>
      <c r="P88" s="1089" t="s">
        <v>3710</v>
      </c>
      <c r="Q88" s="1090"/>
    </row>
    <row r="89" spans="2:17" ht="60.75" customHeight="1" x14ac:dyDescent="0.25">
      <c r="B89" s="85" t="s">
        <v>229</v>
      </c>
      <c r="C89" s="85"/>
      <c r="D89" s="81" t="s">
        <v>3711</v>
      </c>
      <c r="E89" s="81">
        <v>43464271</v>
      </c>
      <c r="F89" s="81" t="s">
        <v>273</v>
      </c>
      <c r="G89" s="81" t="s">
        <v>126</v>
      </c>
      <c r="H89" s="756" t="s">
        <v>3706</v>
      </c>
      <c r="I89" s="82" t="s">
        <v>3707</v>
      </c>
      <c r="J89" s="86" t="s">
        <v>3702</v>
      </c>
      <c r="K89" s="87" t="s">
        <v>643</v>
      </c>
      <c r="L89" s="84" t="s">
        <v>229</v>
      </c>
      <c r="M89" s="41" t="s">
        <v>21</v>
      </c>
      <c r="N89" s="41" t="s">
        <v>22</v>
      </c>
      <c r="O89" s="41" t="s">
        <v>21</v>
      </c>
      <c r="P89" s="1089" t="s">
        <v>3712</v>
      </c>
      <c r="Q89" s="1090"/>
    </row>
    <row r="90" spans="2:17" ht="60.75" customHeight="1" x14ac:dyDescent="0.25">
      <c r="B90" s="85" t="s">
        <v>229</v>
      </c>
      <c r="C90" s="85"/>
      <c r="D90" s="81" t="s">
        <v>3713</v>
      </c>
      <c r="E90" s="81">
        <v>43464014</v>
      </c>
      <c r="F90" s="81" t="s">
        <v>273</v>
      </c>
      <c r="G90" s="81" t="s">
        <v>126</v>
      </c>
      <c r="H90" s="756" t="s">
        <v>3706</v>
      </c>
      <c r="I90" s="82">
        <v>126507</v>
      </c>
      <c r="J90" s="86"/>
      <c r="K90" s="87"/>
      <c r="L90" s="84"/>
      <c r="M90" s="41" t="s">
        <v>21</v>
      </c>
      <c r="N90" s="41" t="s">
        <v>22</v>
      </c>
      <c r="O90" s="41" t="s">
        <v>21</v>
      </c>
      <c r="P90" s="1089" t="s">
        <v>3714</v>
      </c>
      <c r="Q90" s="1090"/>
    </row>
    <row r="91" spans="2:17" ht="60.75" customHeight="1" x14ac:dyDescent="0.25">
      <c r="B91" s="85"/>
      <c r="C91" s="85"/>
      <c r="D91" s="81"/>
      <c r="E91" s="81"/>
      <c r="F91" s="81"/>
      <c r="G91" s="81"/>
      <c r="H91" s="81"/>
      <c r="I91" s="82"/>
      <c r="J91" s="86"/>
      <c r="K91" s="87"/>
      <c r="L91" s="84"/>
      <c r="M91" s="41"/>
      <c r="N91" s="41"/>
      <c r="O91" s="41"/>
      <c r="P91" s="668"/>
      <c r="Q91" s="668"/>
    </row>
    <row r="92" spans="2:17" ht="60.75" customHeight="1" x14ac:dyDescent="0.25">
      <c r="B92" s="85"/>
      <c r="C92" s="85"/>
      <c r="D92" s="81"/>
      <c r="E92" s="81"/>
      <c r="F92" s="81"/>
      <c r="G92" s="81"/>
      <c r="H92" s="81"/>
      <c r="I92" s="82"/>
      <c r="J92" s="86"/>
      <c r="K92" s="87"/>
      <c r="L92" s="84"/>
      <c r="M92" s="41"/>
      <c r="N92" s="41"/>
      <c r="O92" s="41"/>
      <c r="P92" s="668"/>
      <c r="Q92" s="668"/>
    </row>
    <row r="93" spans="2:17" ht="33.6" customHeight="1" x14ac:dyDescent="0.25">
      <c r="B93" s="85"/>
      <c r="C93" s="85"/>
      <c r="D93" s="81"/>
      <c r="E93" s="81"/>
      <c r="F93" s="81"/>
      <c r="G93" s="81"/>
      <c r="H93" s="81"/>
      <c r="I93" s="82"/>
      <c r="J93" s="86"/>
      <c r="K93" s="84"/>
      <c r="L93" s="84"/>
      <c r="M93" s="41"/>
      <c r="N93" s="41"/>
      <c r="O93" s="41"/>
      <c r="P93" s="993"/>
      <c r="Q93" s="993"/>
    </row>
    <row r="95" spans="2:17" ht="15.75" thickBot="1" x14ac:dyDescent="0.3"/>
    <row r="96" spans="2:17" ht="27" thickBot="1" x14ac:dyDescent="0.3">
      <c r="B96" s="1091" t="s">
        <v>145</v>
      </c>
      <c r="C96" s="1092"/>
      <c r="D96" s="1092"/>
      <c r="E96" s="1092"/>
      <c r="F96" s="1092"/>
      <c r="G96" s="1092"/>
      <c r="H96" s="1092"/>
      <c r="I96" s="1092"/>
      <c r="J96" s="1092"/>
      <c r="K96" s="1092"/>
      <c r="L96" s="1092"/>
      <c r="M96" s="1092"/>
      <c r="N96" s="1093"/>
    </row>
    <row r="99" spans="1:26" ht="46.15" customHeight="1" x14ac:dyDescent="0.25">
      <c r="B99" s="79" t="s">
        <v>20</v>
      </c>
      <c r="C99" s="79" t="s">
        <v>146</v>
      </c>
      <c r="D99" s="1084" t="s">
        <v>97</v>
      </c>
      <c r="E99" s="1086"/>
    </row>
    <row r="100" spans="1:26" ht="46.9" customHeight="1" x14ac:dyDescent="0.25">
      <c r="B100" s="682" t="s">
        <v>147</v>
      </c>
      <c r="C100" s="41" t="s">
        <v>21</v>
      </c>
      <c r="D100" s="993"/>
      <c r="E100" s="993"/>
    </row>
    <row r="103" spans="1:26" ht="26.25" x14ac:dyDescent="0.25">
      <c r="B103" s="1072" t="s">
        <v>148</v>
      </c>
      <c r="C103" s="1073"/>
      <c r="D103" s="1073"/>
      <c r="E103" s="1073"/>
      <c r="F103" s="1073"/>
      <c r="G103" s="1073"/>
      <c r="H103" s="1073"/>
      <c r="I103" s="1073"/>
      <c r="J103" s="1073"/>
      <c r="K103" s="1073"/>
      <c r="L103" s="1073"/>
      <c r="M103" s="1073"/>
      <c r="N103" s="1073"/>
      <c r="O103" s="1073"/>
      <c r="P103" s="1073"/>
    </row>
    <row r="105" spans="1:26" ht="15.75" thickBot="1" x14ac:dyDescent="0.3"/>
    <row r="106" spans="1:26" ht="27" thickBot="1" x14ac:dyDescent="0.3">
      <c r="B106" s="1091" t="s">
        <v>149</v>
      </c>
      <c r="C106" s="1092"/>
      <c r="D106" s="1092"/>
      <c r="E106" s="1092"/>
      <c r="F106" s="1092"/>
      <c r="G106" s="1092"/>
      <c r="H106" s="1092"/>
      <c r="I106" s="1092"/>
      <c r="J106" s="1092"/>
      <c r="K106" s="1092"/>
      <c r="L106" s="1092"/>
      <c r="M106" s="1092"/>
      <c r="N106" s="1093"/>
    </row>
    <row r="108" spans="1:26" ht="15.75" thickBot="1" x14ac:dyDescent="0.3">
      <c r="M108" s="45"/>
      <c r="N108" s="45"/>
    </row>
    <row r="109" spans="1:26" s="14" customFormat="1" ht="109.5" customHeight="1" x14ac:dyDescent="0.25">
      <c r="B109" s="46" t="s">
        <v>36</v>
      </c>
      <c r="C109" s="46" t="s">
        <v>37</v>
      </c>
      <c r="D109" s="46" t="s">
        <v>38</v>
      </c>
      <c r="E109" s="46" t="s">
        <v>39</v>
      </c>
      <c r="F109" s="46" t="s">
        <v>40</v>
      </c>
      <c r="G109" s="46" t="s">
        <v>41</v>
      </c>
      <c r="H109" s="46" t="s">
        <v>42</v>
      </c>
      <c r="I109" s="46" t="s">
        <v>43</v>
      </c>
      <c r="J109" s="46" t="s">
        <v>44</v>
      </c>
      <c r="K109" s="46" t="s">
        <v>45</v>
      </c>
      <c r="L109" s="46" t="s">
        <v>46</v>
      </c>
      <c r="M109" s="47" t="s">
        <v>47</v>
      </c>
      <c r="N109" s="46" t="s">
        <v>48</v>
      </c>
      <c r="O109" s="46" t="s">
        <v>49</v>
      </c>
      <c r="P109" s="48" t="s">
        <v>50</v>
      </c>
      <c r="Q109" s="48" t="s">
        <v>51</v>
      </c>
    </row>
    <row r="110" spans="1:26" s="60" customFormat="1" ht="75" x14ac:dyDescent="0.25">
      <c r="A110" s="62">
        <v>1</v>
      </c>
      <c r="B110" s="49" t="s">
        <v>22</v>
      </c>
      <c r="C110" s="50" t="s">
        <v>22</v>
      </c>
      <c r="D110" s="49" t="s">
        <v>22</v>
      </c>
      <c r="E110" s="64" t="s">
        <v>22</v>
      </c>
      <c r="F110" s="52" t="s">
        <v>22</v>
      </c>
      <c r="G110" s="53" t="s">
        <v>22</v>
      </c>
      <c r="H110" s="54" t="s">
        <v>22</v>
      </c>
      <c r="I110" s="55" t="s">
        <v>22</v>
      </c>
      <c r="J110" s="55" t="s">
        <v>22</v>
      </c>
      <c r="K110" s="55" t="s">
        <v>22</v>
      </c>
      <c r="L110" s="55" t="s">
        <v>22</v>
      </c>
      <c r="M110" s="56" t="s">
        <v>22</v>
      </c>
      <c r="N110" s="56"/>
      <c r="O110" s="57" t="s">
        <v>22</v>
      </c>
      <c r="P110" s="57" t="s">
        <v>22</v>
      </c>
      <c r="Q110" s="61" t="s">
        <v>3715</v>
      </c>
      <c r="R110" s="59"/>
      <c r="S110" s="59"/>
      <c r="T110" s="59"/>
      <c r="U110" s="59"/>
      <c r="V110" s="59"/>
      <c r="W110" s="59"/>
      <c r="X110" s="59"/>
      <c r="Y110" s="59"/>
      <c r="Z110" s="59"/>
    </row>
    <row r="111" spans="1:26" s="60" customFormat="1" x14ac:dyDescent="0.25">
      <c r="A111" s="62">
        <f t="shared" ref="A111:A117" si="1">+A110+1</f>
        <v>2</v>
      </c>
      <c r="B111" s="49"/>
      <c r="C111" s="50"/>
      <c r="D111" s="49"/>
      <c r="E111" s="64"/>
      <c r="F111" s="52"/>
      <c r="G111" s="52"/>
      <c r="H111" s="52"/>
      <c r="I111" s="55"/>
      <c r="J111" s="55"/>
      <c r="K111" s="55"/>
      <c r="L111" s="55"/>
      <c r="M111" s="56"/>
      <c r="N111" s="56"/>
      <c r="O111" s="57"/>
      <c r="P111" s="57"/>
      <c r="Q111" s="58"/>
      <c r="R111" s="59"/>
      <c r="S111" s="59"/>
      <c r="T111" s="59"/>
      <c r="U111" s="59"/>
      <c r="V111" s="59"/>
      <c r="W111" s="59"/>
      <c r="X111" s="59"/>
      <c r="Y111" s="59"/>
      <c r="Z111" s="59"/>
    </row>
    <row r="112" spans="1:26" s="60" customFormat="1" x14ac:dyDescent="0.25">
      <c r="A112" s="62">
        <f t="shared" si="1"/>
        <v>3</v>
      </c>
      <c r="B112" s="49"/>
      <c r="C112" s="50"/>
      <c r="D112" s="49"/>
      <c r="E112" s="64"/>
      <c r="F112" s="52"/>
      <c r="G112" s="52"/>
      <c r="H112" s="52"/>
      <c r="I112" s="55"/>
      <c r="J112" s="55"/>
      <c r="K112" s="55"/>
      <c r="L112" s="55"/>
      <c r="M112" s="56"/>
      <c r="N112" s="56"/>
      <c r="O112" s="57"/>
      <c r="P112" s="57"/>
      <c r="Q112" s="58"/>
      <c r="R112" s="59"/>
      <c r="S112" s="59"/>
      <c r="T112" s="59"/>
      <c r="U112" s="59"/>
      <c r="V112" s="59"/>
      <c r="W112" s="59"/>
      <c r="X112" s="59"/>
      <c r="Y112" s="59"/>
      <c r="Z112" s="59"/>
    </row>
    <row r="113" spans="1:26" s="60" customFormat="1" x14ac:dyDescent="0.25">
      <c r="A113" s="62">
        <f t="shared" si="1"/>
        <v>4</v>
      </c>
      <c r="B113" s="49"/>
      <c r="C113" s="50"/>
      <c r="D113" s="49"/>
      <c r="E113" s="64"/>
      <c r="F113" s="52"/>
      <c r="G113" s="52"/>
      <c r="H113" s="52"/>
      <c r="I113" s="55"/>
      <c r="J113" s="55"/>
      <c r="K113" s="55"/>
      <c r="L113" s="55"/>
      <c r="M113" s="56"/>
      <c r="N113" s="56"/>
      <c r="O113" s="57"/>
      <c r="P113" s="57"/>
      <c r="Q113" s="58"/>
      <c r="R113" s="59"/>
      <c r="S113" s="59"/>
      <c r="T113" s="59"/>
      <c r="U113" s="59"/>
      <c r="V113" s="59"/>
      <c r="W113" s="59"/>
      <c r="X113" s="59"/>
      <c r="Y113" s="59"/>
      <c r="Z113" s="59"/>
    </row>
    <row r="114" spans="1:26" s="60" customFormat="1" x14ac:dyDescent="0.25">
      <c r="A114" s="62">
        <f t="shared" si="1"/>
        <v>5</v>
      </c>
      <c r="B114" s="49"/>
      <c r="C114" s="50"/>
      <c r="D114" s="49"/>
      <c r="E114" s="64"/>
      <c r="F114" s="52"/>
      <c r="G114" s="52"/>
      <c r="H114" s="52"/>
      <c r="I114" s="55"/>
      <c r="J114" s="55"/>
      <c r="K114" s="55"/>
      <c r="L114" s="55"/>
      <c r="M114" s="56"/>
      <c r="N114" s="56"/>
      <c r="O114" s="57"/>
      <c r="P114" s="57"/>
      <c r="Q114" s="58"/>
      <c r="R114" s="59"/>
      <c r="S114" s="59"/>
      <c r="T114" s="59"/>
      <c r="U114" s="59"/>
      <c r="V114" s="59"/>
      <c r="W114" s="59"/>
      <c r="X114" s="59"/>
      <c r="Y114" s="59"/>
      <c r="Z114" s="59"/>
    </row>
    <row r="115" spans="1:26" s="60" customFormat="1" x14ac:dyDescent="0.25">
      <c r="A115" s="62">
        <f t="shared" si="1"/>
        <v>6</v>
      </c>
      <c r="B115" s="49"/>
      <c r="C115" s="50"/>
      <c r="D115" s="49"/>
      <c r="E115" s="64"/>
      <c r="F115" s="52"/>
      <c r="G115" s="52"/>
      <c r="H115" s="52"/>
      <c r="I115" s="55"/>
      <c r="J115" s="55"/>
      <c r="K115" s="55"/>
      <c r="L115" s="55"/>
      <c r="M115" s="56"/>
      <c r="N115" s="56"/>
      <c r="O115" s="57"/>
      <c r="P115" s="57"/>
      <c r="Q115" s="58"/>
      <c r="R115" s="59"/>
      <c r="S115" s="59"/>
      <c r="T115" s="59"/>
      <c r="U115" s="59"/>
      <c r="V115" s="59"/>
      <c r="W115" s="59"/>
      <c r="X115" s="59"/>
      <c r="Y115" s="59"/>
      <c r="Z115" s="59"/>
    </row>
    <row r="116" spans="1:26" s="60" customFormat="1" x14ac:dyDescent="0.25">
      <c r="A116" s="62">
        <f t="shared" si="1"/>
        <v>7</v>
      </c>
      <c r="B116" s="49"/>
      <c r="C116" s="50"/>
      <c r="D116" s="49"/>
      <c r="E116" s="64"/>
      <c r="F116" s="52"/>
      <c r="G116" s="52"/>
      <c r="H116" s="52"/>
      <c r="I116" s="55"/>
      <c r="J116" s="55"/>
      <c r="K116" s="55"/>
      <c r="L116" s="55"/>
      <c r="M116" s="56"/>
      <c r="N116" s="56"/>
      <c r="O116" s="57"/>
      <c r="P116" s="57"/>
      <c r="Q116" s="58"/>
      <c r="R116" s="59"/>
      <c r="S116" s="59"/>
      <c r="T116" s="59"/>
      <c r="U116" s="59"/>
      <c r="V116" s="59"/>
      <c r="W116" s="59"/>
      <c r="X116" s="59"/>
      <c r="Y116" s="59"/>
      <c r="Z116" s="59"/>
    </row>
    <row r="117" spans="1:26" s="60" customFormat="1" x14ac:dyDescent="0.25">
      <c r="A117" s="62">
        <f t="shared" si="1"/>
        <v>8</v>
      </c>
      <c r="B117" s="49"/>
      <c r="C117" s="50"/>
      <c r="D117" s="49"/>
      <c r="E117" s="64"/>
      <c r="F117" s="52"/>
      <c r="G117" s="52"/>
      <c r="H117" s="52"/>
      <c r="I117" s="55"/>
      <c r="J117" s="55"/>
      <c r="K117" s="55"/>
      <c r="L117" s="55"/>
      <c r="M117" s="56"/>
      <c r="N117" s="56"/>
      <c r="O117" s="57"/>
      <c r="P117" s="57"/>
      <c r="Q117" s="58"/>
      <c r="R117" s="59"/>
      <c r="S117" s="59"/>
      <c r="T117" s="59"/>
      <c r="U117" s="59"/>
      <c r="V117" s="59"/>
      <c r="W117" s="59"/>
      <c r="X117" s="59"/>
      <c r="Y117" s="59"/>
      <c r="Z117" s="59"/>
    </row>
    <row r="118" spans="1:26" s="60" customFormat="1" x14ac:dyDescent="0.25">
      <c r="A118" s="62"/>
      <c r="B118" s="63" t="s">
        <v>31</v>
      </c>
      <c r="C118" s="50"/>
      <c r="D118" s="49"/>
      <c r="E118" s="64"/>
      <c r="F118" s="52"/>
      <c r="G118" s="52"/>
      <c r="H118" s="52"/>
      <c r="I118" s="55"/>
      <c r="J118" s="55"/>
      <c r="K118" s="67">
        <f>SUM(K110:K117)</f>
        <v>0</v>
      </c>
      <c r="L118" s="67">
        <f>SUM(L110:L117)</f>
        <v>0</v>
      </c>
      <c r="M118" s="66">
        <f>SUM(M110:M117)</f>
        <v>0</v>
      </c>
      <c r="N118" s="67">
        <f>SUM(N110:N117)</f>
        <v>0</v>
      </c>
      <c r="O118" s="57"/>
      <c r="P118" s="57"/>
      <c r="Q118" s="68"/>
    </row>
    <row r="119" spans="1:26" x14ac:dyDescent="0.25">
      <c r="B119" s="69"/>
      <c r="C119" s="69"/>
      <c r="D119" s="69"/>
      <c r="E119" s="70"/>
      <c r="F119" s="69"/>
      <c r="G119" s="69"/>
      <c r="H119" s="69"/>
      <c r="I119" s="69"/>
      <c r="J119" s="69"/>
      <c r="K119" s="69"/>
      <c r="L119" s="69"/>
      <c r="M119" s="69"/>
      <c r="N119" s="69"/>
      <c r="O119" s="69"/>
      <c r="P119" s="69"/>
    </row>
    <row r="120" spans="1:26" ht="18.75" x14ac:dyDescent="0.25">
      <c r="B120" s="72" t="s">
        <v>172</v>
      </c>
      <c r="C120" s="89">
        <f>+K118</f>
        <v>0</v>
      </c>
      <c r="H120" s="76"/>
      <c r="I120" s="76"/>
      <c r="J120" s="76"/>
      <c r="K120" s="76"/>
      <c r="L120" s="76"/>
      <c r="M120" s="76"/>
      <c r="N120" s="69"/>
      <c r="O120" s="69"/>
      <c r="P120" s="69"/>
    </row>
    <row r="122" spans="1:26" ht="15.75" thickBot="1" x14ac:dyDescent="0.3"/>
    <row r="123" spans="1:26" ht="37.15" customHeight="1" thickBot="1" x14ac:dyDescent="0.3">
      <c r="B123" s="90" t="s">
        <v>173</v>
      </c>
      <c r="C123" s="91" t="s">
        <v>174</v>
      </c>
      <c r="D123" s="90" t="s">
        <v>30</v>
      </c>
      <c r="E123" s="91" t="s">
        <v>175</v>
      </c>
    </row>
    <row r="124" spans="1:26" ht="41.45" customHeight="1" x14ac:dyDescent="0.25">
      <c r="B124" s="92" t="s">
        <v>176</v>
      </c>
      <c r="C124" s="93">
        <v>20</v>
      </c>
      <c r="D124" s="93">
        <v>0</v>
      </c>
      <c r="E124" s="1094">
        <f>+D124+D125+D126</f>
        <v>0</v>
      </c>
    </row>
    <row r="125" spans="1:26" x14ac:dyDescent="0.25">
      <c r="B125" s="92" t="s">
        <v>177</v>
      </c>
      <c r="C125" s="74">
        <v>30</v>
      </c>
      <c r="D125" s="668">
        <v>0</v>
      </c>
      <c r="E125" s="1095"/>
    </row>
    <row r="126" spans="1:26" ht="15.75" thickBot="1" x14ac:dyDescent="0.3">
      <c r="B126" s="92" t="s">
        <v>178</v>
      </c>
      <c r="C126" s="94">
        <v>40</v>
      </c>
      <c r="D126" s="94">
        <v>0</v>
      </c>
      <c r="E126" s="1096"/>
    </row>
    <row r="128" spans="1:26" ht="15.75" thickBot="1" x14ac:dyDescent="0.3"/>
    <row r="129" spans="2:17" ht="27" thickBot="1" x14ac:dyDescent="0.3">
      <c r="B129" s="1091" t="s">
        <v>179</v>
      </c>
      <c r="C129" s="1092"/>
      <c r="D129" s="1092"/>
      <c r="E129" s="1092"/>
      <c r="F129" s="1092"/>
      <c r="G129" s="1092"/>
      <c r="H129" s="1092"/>
      <c r="I129" s="1092"/>
      <c r="J129" s="1092"/>
      <c r="K129" s="1092"/>
      <c r="L129" s="1092"/>
      <c r="M129" s="1092"/>
      <c r="N129" s="1093"/>
    </row>
    <row r="131" spans="2:17" ht="76.5" customHeight="1" x14ac:dyDescent="0.25">
      <c r="B131" s="78" t="s">
        <v>111</v>
      </c>
      <c r="C131" s="78" t="s">
        <v>112</v>
      </c>
      <c r="D131" s="78" t="s">
        <v>113</v>
      </c>
      <c r="E131" s="78" t="s">
        <v>114</v>
      </c>
      <c r="F131" s="78" t="s">
        <v>115</v>
      </c>
      <c r="G131" s="78" t="s">
        <v>116</v>
      </c>
      <c r="H131" s="78" t="s">
        <v>117</v>
      </c>
      <c r="I131" s="78" t="s">
        <v>118</v>
      </c>
      <c r="J131" s="1084" t="s">
        <v>119</v>
      </c>
      <c r="K131" s="1085"/>
      <c r="L131" s="1086"/>
      <c r="M131" s="78" t="s">
        <v>120</v>
      </c>
      <c r="N131" s="78" t="s">
        <v>121</v>
      </c>
      <c r="O131" s="78" t="s">
        <v>122</v>
      </c>
      <c r="P131" s="1084" t="s">
        <v>97</v>
      </c>
      <c r="Q131" s="1086"/>
    </row>
    <row r="132" spans="2:17" ht="60.75" customHeight="1" x14ac:dyDescent="0.25">
      <c r="B132" s="85"/>
      <c r="C132" s="85"/>
      <c r="D132" s="81"/>
      <c r="E132" s="81"/>
      <c r="F132" s="81"/>
      <c r="G132" s="81"/>
      <c r="H132" s="81"/>
      <c r="I132" s="82"/>
      <c r="J132" s="86"/>
      <c r="K132" s="87"/>
      <c r="L132" s="84"/>
      <c r="M132" s="41"/>
      <c r="N132" s="41"/>
      <c r="O132" s="41"/>
      <c r="P132" s="993"/>
      <c r="Q132" s="993"/>
    </row>
    <row r="133" spans="2:17" ht="60.75" customHeight="1" x14ac:dyDescent="0.25">
      <c r="B133" s="85"/>
      <c r="C133" s="85"/>
      <c r="D133" s="81"/>
      <c r="E133" s="81"/>
      <c r="F133" s="81"/>
      <c r="G133" s="81"/>
      <c r="H133" s="81"/>
      <c r="I133" s="82"/>
      <c r="J133" s="86"/>
      <c r="K133" s="87"/>
      <c r="L133" s="84"/>
      <c r="M133" s="41"/>
      <c r="N133" s="41"/>
      <c r="O133" s="41"/>
      <c r="P133" s="668"/>
      <c r="Q133" s="668"/>
    </row>
    <row r="134" spans="2:17" ht="33.6" customHeight="1" x14ac:dyDescent="0.25">
      <c r="B134" s="85"/>
      <c r="C134" s="85"/>
      <c r="D134" s="81"/>
      <c r="E134" s="81"/>
      <c r="F134" s="81"/>
      <c r="G134" s="81"/>
      <c r="H134" s="81"/>
      <c r="I134" s="82"/>
      <c r="J134" s="86"/>
      <c r="K134" s="84"/>
      <c r="L134" s="84"/>
      <c r="M134" s="41"/>
      <c r="N134" s="41"/>
      <c r="O134" s="41"/>
      <c r="P134" s="993"/>
      <c r="Q134" s="993"/>
    </row>
    <row r="137" spans="2:17" ht="15.75" thickBot="1" x14ac:dyDescent="0.3"/>
    <row r="138" spans="2:17" ht="54" customHeight="1" x14ac:dyDescent="0.25">
      <c r="B138" s="42" t="s">
        <v>20</v>
      </c>
      <c r="C138" s="42" t="s">
        <v>173</v>
      </c>
      <c r="D138" s="78" t="s">
        <v>174</v>
      </c>
      <c r="E138" s="42" t="s">
        <v>30</v>
      </c>
      <c r="F138" s="91" t="s">
        <v>194</v>
      </c>
      <c r="G138" s="96"/>
    </row>
    <row r="139" spans="2:17" ht="120.75" customHeight="1" x14ac:dyDescent="0.2">
      <c r="B139" s="1097" t="s">
        <v>195</v>
      </c>
      <c r="C139" s="97" t="s">
        <v>196</v>
      </c>
      <c r="D139" s="668">
        <v>25</v>
      </c>
      <c r="E139" s="668">
        <v>0</v>
      </c>
      <c r="F139" s="1098">
        <f>+E139+E140+E141</f>
        <v>0</v>
      </c>
      <c r="G139" s="98"/>
    </row>
    <row r="140" spans="2:17" ht="76.150000000000006" customHeight="1" x14ac:dyDescent="0.2">
      <c r="B140" s="1097"/>
      <c r="C140" s="97" t="s">
        <v>197</v>
      </c>
      <c r="D140" s="675">
        <v>25</v>
      </c>
      <c r="E140" s="668">
        <v>0</v>
      </c>
      <c r="F140" s="1099"/>
      <c r="G140" s="98"/>
    </row>
    <row r="141" spans="2:17" ht="69" customHeight="1" x14ac:dyDescent="0.2">
      <c r="B141" s="1097"/>
      <c r="C141" s="97" t="s">
        <v>198</v>
      </c>
      <c r="D141" s="668">
        <v>10</v>
      </c>
      <c r="E141" s="668">
        <v>0</v>
      </c>
      <c r="F141" s="1100"/>
      <c r="G141" s="98"/>
    </row>
    <row r="142" spans="2:17" x14ac:dyDescent="0.25">
      <c r="C142"/>
    </row>
    <row r="145" spans="2:5" x14ac:dyDescent="0.25">
      <c r="B145" s="39" t="s">
        <v>199</v>
      </c>
    </row>
    <row r="148" spans="2:5" x14ac:dyDescent="0.25">
      <c r="B148" s="40" t="s">
        <v>20</v>
      </c>
      <c r="C148" s="40" t="s">
        <v>29</v>
      </c>
      <c r="D148" s="42" t="s">
        <v>30</v>
      </c>
      <c r="E148" s="42" t="s">
        <v>31</v>
      </c>
    </row>
    <row r="149" spans="2:5" ht="28.5" x14ac:dyDescent="0.25">
      <c r="B149" s="43" t="s">
        <v>200</v>
      </c>
      <c r="C149" s="44">
        <v>40</v>
      </c>
      <c r="D149" s="668">
        <f>+E124</f>
        <v>0</v>
      </c>
      <c r="E149" s="1081">
        <f>+D149+D150</f>
        <v>0</v>
      </c>
    </row>
    <row r="150" spans="2:5" ht="42.75" x14ac:dyDescent="0.25">
      <c r="B150" s="43" t="s">
        <v>201</v>
      </c>
      <c r="C150" s="44">
        <v>60</v>
      </c>
      <c r="D150" s="668">
        <f>+F139</f>
        <v>0</v>
      </c>
      <c r="E150" s="1082"/>
    </row>
  </sheetData>
  <mergeCells count="46">
    <mergeCell ref="E149:E150"/>
    <mergeCell ref="J131:L131"/>
    <mergeCell ref="P131:Q131"/>
    <mergeCell ref="P132:Q132"/>
    <mergeCell ref="P134:Q134"/>
    <mergeCell ref="B139:B141"/>
    <mergeCell ref="F139:F141"/>
    <mergeCell ref="D99:E99"/>
    <mergeCell ref="D100:E100"/>
    <mergeCell ref="B103:P103"/>
    <mergeCell ref="B106:N106"/>
    <mergeCell ref="E124:E126"/>
    <mergeCell ref="B129:N129"/>
    <mergeCell ref="B96:N96"/>
    <mergeCell ref="O72:P72"/>
    <mergeCell ref="O73:P73"/>
    <mergeCell ref="O74:P74"/>
    <mergeCell ref="O75:P75"/>
    <mergeCell ref="B81:N81"/>
    <mergeCell ref="J86:L86"/>
    <mergeCell ref="P86:Q86"/>
    <mergeCell ref="P87:Q87"/>
    <mergeCell ref="P88:Q88"/>
    <mergeCell ref="P89:Q89"/>
    <mergeCell ref="P90:Q90"/>
    <mergeCell ref="P93:Q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5"/>
  <sheetViews>
    <sheetView zoomScale="70" zoomScaleNormal="70" workbookViewId="0">
      <selection activeCell="B1" sqref="B1"/>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3670</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3670</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101" t="s">
        <v>3671</v>
      </c>
      <c r="D10" s="1101"/>
      <c r="E10" s="1102"/>
      <c r="F10" s="5"/>
      <c r="G10" s="5"/>
      <c r="H10" s="5"/>
      <c r="I10" s="5"/>
      <c r="J10" s="5"/>
      <c r="K10" s="5"/>
      <c r="L10" s="5"/>
      <c r="M10" s="5"/>
      <c r="N10" s="6"/>
    </row>
    <row r="11" spans="2:16" ht="16.5" thickBot="1" x14ac:dyDescent="0.3">
      <c r="B11" s="7" t="s">
        <v>10</v>
      </c>
      <c r="C11" s="8" t="s">
        <v>11</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2</v>
      </c>
      <c r="E15" s="18">
        <v>3140058520</v>
      </c>
      <c r="F15" s="108" t="s">
        <v>3672</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3140058520</v>
      </c>
      <c r="F22" s="19">
        <v>100</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80</v>
      </c>
      <c r="D24" s="32"/>
      <c r="E24" s="33">
        <f>E22</f>
        <v>3140058520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c r="D30" s="41" t="s">
        <v>24</v>
      </c>
      <c r="E30"/>
      <c r="F30"/>
      <c r="G30"/>
      <c r="H30"/>
      <c r="I30" s="14"/>
      <c r="J30" s="14"/>
      <c r="K30" s="14"/>
      <c r="L30" s="14"/>
      <c r="M30" s="14"/>
      <c r="N30" s="15"/>
    </row>
    <row r="31" spans="1:14" x14ac:dyDescent="0.25">
      <c r="A31" s="36"/>
      <c r="B31" s="41" t="s">
        <v>25</v>
      </c>
      <c r="C31" s="41"/>
      <c r="D31" s="41" t="s">
        <v>24</v>
      </c>
      <c r="E31"/>
      <c r="F31"/>
      <c r="G31"/>
      <c r="H31"/>
      <c r="I31" s="14"/>
      <c r="J31" s="14"/>
      <c r="K31" s="14"/>
      <c r="L31" s="14"/>
      <c r="M31" s="14"/>
      <c r="N31" s="15"/>
    </row>
    <row r="32" spans="1:14" x14ac:dyDescent="0.25">
      <c r="A32" s="36"/>
      <c r="B32" s="41" t="s">
        <v>26</v>
      </c>
      <c r="C32" s="41"/>
      <c r="D32" s="41" t="s">
        <v>24</v>
      </c>
      <c r="E32"/>
      <c r="F32"/>
      <c r="G32"/>
      <c r="H32"/>
      <c r="I32" s="14"/>
      <c r="J32" s="14"/>
      <c r="K32" s="14"/>
      <c r="L32" s="14"/>
      <c r="M32" s="14"/>
      <c r="N32" s="15"/>
    </row>
    <row r="33" spans="1:17" x14ac:dyDescent="0.25">
      <c r="A33" s="36"/>
      <c r="B33" s="41" t="s">
        <v>27</v>
      </c>
      <c r="C33" s="41"/>
      <c r="D33" s="41"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0</v>
      </c>
      <c r="E40" s="1081">
        <f>+D40+D41</f>
        <v>0</v>
      </c>
      <c r="F40"/>
      <c r="G40"/>
      <c r="H40"/>
      <c r="I40" s="14"/>
      <c r="J40" s="14"/>
      <c r="K40" s="14"/>
      <c r="L40" s="14"/>
      <c r="M40" s="14"/>
      <c r="N40" s="15"/>
    </row>
    <row r="41" spans="1:17" ht="42.75" x14ac:dyDescent="0.25">
      <c r="A41" s="36"/>
      <c r="B41" s="43" t="s">
        <v>33</v>
      </c>
      <c r="C41" s="44">
        <v>60</v>
      </c>
      <c r="D41" s="668">
        <f>+F144</f>
        <v>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105" x14ac:dyDescent="0.25">
      <c r="A49" s="62">
        <v>1</v>
      </c>
      <c r="B49" s="49" t="s">
        <v>3670</v>
      </c>
      <c r="C49" s="50" t="s">
        <v>3670</v>
      </c>
      <c r="D49" s="49" t="s">
        <v>1087</v>
      </c>
      <c r="E49" s="51" t="s">
        <v>3673</v>
      </c>
      <c r="F49" s="52" t="s">
        <v>21</v>
      </c>
      <c r="G49" s="53"/>
      <c r="H49" s="54" t="s">
        <v>3674</v>
      </c>
      <c r="I49" s="55" t="s">
        <v>292</v>
      </c>
      <c r="J49" s="55" t="s">
        <v>1314</v>
      </c>
      <c r="K49" s="51">
        <v>2</v>
      </c>
      <c r="L49" s="51">
        <v>0</v>
      </c>
      <c r="M49" s="51">
        <v>0</v>
      </c>
      <c r="N49" s="56">
        <f>+M49*G49</f>
        <v>0</v>
      </c>
      <c r="O49" s="57">
        <v>208236000</v>
      </c>
      <c r="P49" s="57">
        <v>40</v>
      </c>
      <c r="Q49" s="58" t="s">
        <v>3675</v>
      </c>
      <c r="R49" s="59"/>
      <c r="S49" s="59"/>
      <c r="T49" s="59"/>
      <c r="U49" s="59"/>
      <c r="V49" s="59"/>
      <c r="W49" s="59"/>
      <c r="X49" s="59"/>
      <c r="Y49" s="59"/>
      <c r="Z49" s="59"/>
    </row>
    <row r="50" spans="1:26" s="60" customFormat="1" ht="105" x14ac:dyDescent="0.25">
      <c r="A50" s="62">
        <f>+A49+1</f>
        <v>2</v>
      </c>
      <c r="B50" s="49" t="s">
        <v>3670</v>
      </c>
      <c r="C50" s="50" t="s">
        <v>3670</v>
      </c>
      <c r="D50" s="49" t="s">
        <v>1087</v>
      </c>
      <c r="E50" s="51" t="s">
        <v>3676</v>
      </c>
      <c r="F50" s="52" t="s">
        <v>21</v>
      </c>
      <c r="G50" s="53"/>
      <c r="H50" s="54" t="s">
        <v>3677</v>
      </c>
      <c r="I50" s="55" t="s">
        <v>3678</v>
      </c>
      <c r="J50" s="55" t="s">
        <v>22</v>
      </c>
      <c r="K50" s="51">
        <v>7</v>
      </c>
      <c r="L50" s="51">
        <v>0</v>
      </c>
      <c r="M50" s="51">
        <v>0</v>
      </c>
      <c r="N50" s="56"/>
      <c r="O50" s="57">
        <v>277648000</v>
      </c>
      <c r="P50" s="57">
        <v>40</v>
      </c>
      <c r="Q50" s="58" t="s">
        <v>3675</v>
      </c>
      <c r="R50" s="59"/>
      <c r="S50" s="59"/>
      <c r="T50" s="59"/>
      <c r="U50" s="59"/>
      <c r="V50" s="59"/>
      <c r="W50" s="59"/>
      <c r="X50" s="59"/>
      <c r="Y50" s="59"/>
      <c r="Z50" s="59"/>
    </row>
    <row r="51" spans="1:26" s="60" customFormat="1" x14ac:dyDescent="0.25">
      <c r="A51" s="62">
        <f t="shared" ref="A51:A56" si="0">+A50+1</f>
        <v>3</v>
      </c>
      <c r="B51" s="49"/>
      <c r="C51" s="50"/>
      <c r="D51" s="49"/>
      <c r="E51" s="64"/>
      <c r="F51" s="52"/>
      <c r="G51" s="52"/>
      <c r="H51" s="52"/>
      <c r="I51" s="55"/>
      <c r="J51" s="55"/>
      <c r="K51" s="55"/>
      <c r="L51" s="55"/>
      <c r="M51" s="56"/>
      <c r="N51" s="56"/>
      <c r="O51" s="57"/>
      <c r="P51" s="57"/>
      <c r="Q51" s="58"/>
      <c r="R51" s="59"/>
      <c r="S51" s="59"/>
      <c r="T51" s="59"/>
      <c r="U51" s="59"/>
      <c r="V51" s="59"/>
      <c r="W51" s="59"/>
      <c r="X51" s="59"/>
      <c r="Y51" s="59"/>
      <c r="Z51" s="59"/>
    </row>
    <row r="52" spans="1:26" s="60" customFormat="1" x14ac:dyDescent="0.25">
      <c r="A52" s="62">
        <f t="shared" si="0"/>
        <v>4</v>
      </c>
      <c r="B52" s="49"/>
      <c r="C52" s="50"/>
      <c r="D52" s="49"/>
      <c r="E52" s="64"/>
      <c r="F52" s="52"/>
      <c r="G52" s="52"/>
      <c r="H52" s="52"/>
      <c r="I52" s="55"/>
      <c r="J52" s="55"/>
      <c r="K52" s="55"/>
      <c r="L52" s="55"/>
      <c r="M52" s="56"/>
      <c r="N52" s="56"/>
      <c r="O52" s="57"/>
      <c r="P52" s="57"/>
      <c r="Q52" s="58"/>
      <c r="R52" s="59"/>
      <c r="S52" s="59"/>
      <c r="T52" s="59"/>
      <c r="U52" s="59"/>
      <c r="V52" s="59"/>
      <c r="W52" s="59"/>
      <c r="X52" s="59"/>
      <c r="Y52" s="59"/>
      <c r="Z52" s="59"/>
    </row>
    <row r="53" spans="1:26" s="60" customFormat="1" x14ac:dyDescent="0.25">
      <c r="A53" s="62">
        <f t="shared" si="0"/>
        <v>5</v>
      </c>
      <c r="B53" s="49"/>
      <c r="C53" s="50"/>
      <c r="D53" s="49"/>
      <c r="E53" s="64"/>
      <c r="F53" s="52"/>
      <c r="G53" s="52"/>
      <c r="H53" s="52"/>
      <c r="I53" s="55"/>
      <c r="J53" s="55"/>
      <c r="K53" s="55"/>
      <c r="L53" s="55"/>
      <c r="M53" s="56"/>
      <c r="N53" s="56"/>
      <c r="O53" s="57"/>
      <c r="P53" s="57"/>
      <c r="Q53" s="58"/>
      <c r="R53" s="59"/>
      <c r="S53" s="59"/>
      <c r="T53" s="59"/>
      <c r="U53" s="59"/>
      <c r="V53" s="59"/>
      <c r="W53" s="59"/>
      <c r="X53" s="59"/>
      <c r="Y53" s="59"/>
      <c r="Z53" s="59"/>
    </row>
    <row r="54" spans="1:26" s="60" customFormat="1" x14ac:dyDescent="0.25">
      <c r="A54" s="62">
        <f t="shared" si="0"/>
        <v>6</v>
      </c>
      <c r="B54" s="49"/>
      <c r="C54" s="50"/>
      <c r="D54" s="49"/>
      <c r="E54" s="64"/>
      <c r="F54" s="52"/>
      <c r="G54" s="52"/>
      <c r="H54" s="52"/>
      <c r="I54" s="55"/>
      <c r="J54" s="55"/>
      <c r="K54" s="55"/>
      <c r="L54" s="55"/>
      <c r="M54" s="56"/>
      <c r="N54" s="56"/>
      <c r="O54" s="57"/>
      <c r="P54" s="57"/>
      <c r="Q54" s="58"/>
      <c r="R54" s="59"/>
      <c r="S54" s="59"/>
      <c r="T54" s="59"/>
      <c r="U54" s="59"/>
      <c r="V54" s="59"/>
      <c r="W54" s="59"/>
      <c r="X54" s="59"/>
      <c r="Y54" s="59"/>
      <c r="Z54" s="59"/>
    </row>
    <row r="55" spans="1:26" s="60" customFormat="1" x14ac:dyDescent="0.25">
      <c r="A55" s="62">
        <f t="shared" si="0"/>
        <v>7</v>
      </c>
      <c r="B55" s="49"/>
      <c r="C55" s="50"/>
      <c r="D55" s="49"/>
      <c r="E55" s="64"/>
      <c r="F55" s="52"/>
      <c r="G55" s="52"/>
      <c r="H55" s="52"/>
      <c r="I55" s="55"/>
      <c r="J55" s="55"/>
      <c r="K55" s="55"/>
      <c r="L55" s="55"/>
      <c r="M55" s="56"/>
      <c r="N55" s="56"/>
      <c r="O55" s="57"/>
      <c r="P55" s="57"/>
      <c r="Q55" s="58"/>
      <c r="R55" s="59"/>
      <c r="S55" s="59"/>
      <c r="T55" s="59"/>
      <c r="U55" s="59"/>
      <c r="V55" s="59"/>
      <c r="W55" s="59"/>
      <c r="X55" s="59"/>
      <c r="Y55" s="59"/>
      <c r="Z55" s="59"/>
    </row>
    <row r="56" spans="1:26" s="60" customFormat="1" x14ac:dyDescent="0.25">
      <c r="A56" s="62">
        <f t="shared" si="0"/>
        <v>8</v>
      </c>
      <c r="B56" s="49"/>
      <c r="C56" s="50"/>
      <c r="D56" s="49"/>
      <c r="E56" s="64"/>
      <c r="F56" s="52"/>
      <c r="G56" s="52"/>
      <c r="H56" s="52"/>
      <c r="I56" s="55"/>
      <c r="J56" s="55"/>
      <c r="K56" s="55"/>
      <c r="L56" s="55"/>
      <c r="M56" s="56"/>
      <c r="N56" s="56"/>
      <c r="O56" s="57"/>
      <c r="P56" s="57"/>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 t="shared" ref="K57" si="1">SUM(K49:K56)</f>
        <v>9</v>
      </c>
      <c r="L57" s="67">
        <f t="shared" ref="L57:N57" si="2">SUM(L49:L56)</f>
        <v>0</v>
      </c>
      <c r="M57" s="66">
        <f t="shared" si="2"/>
        <v>0</v>
      </c>
      <c r="N57" s="67">
        <f t="shared" si="2"/>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9</v>
      </c>
      <c r="D61" s="75"/>
      <c r="E61" s="75" t="s">
        <v>24</v>
      </c>
      <c r="F61" s="76"/>
      <c r="G61" s="76"/>
      <c r="H61" s="76"/>
      <c r="I61" s="76"/>
      <c r="J61" s="76"/>
      <c r="K61" s="76"/>
      <c r="L61" s="76"/>
      <c r="M61" s="76"/>
    </row>
    <row r="62" spans="1:26" s="69" customFormat="1" ht="30" customHeight="1" x14ac:dyDescent="0.25">
      <c r="B62" s="72" t="s">
        <v>82</v>
      </c>
      <c r="C62" s="73">
        <f>+M57</f>
        <v>0</v>
      </c>
      <c r="D62" s="75"/>
      <c r="E62" s="75" t="s">
        <v>24</v>
      </c>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242</v>
      </c>
      <c r="C69" s="81" t="s">
        <v>100</v>
      </c>
      <c r="D69" s="82" t="s">
        <v>3679</v>
      </c>
      <c r="E69" s="82">
        <v>100</v>
      </c>
      <c r="F69" s="83" t="s">
        <v>21</v>
      </c>
      <c r="G69" s="83" t="s">
        <v>54</v>
      </c>
      <c r="H69" s="83" t="s">
        <v>54</v>
      </c>
      <c r="I69" s="84" t="s">
        <v>54</v>
      </c>
      <c r="J69" s="84" t="s">
        <v>21</v>
      </c>
      <c r="K69" s="84" t="s">
        <v>21</v>
      </c>
      <c r="L69" s="84" t="s">
        <v>21</v>
      </c>
      <c r="M69" s="84" t="s">
        <v>21</v>
      </c>
      <c r="N69" s="84" t="s">
        <v>21</v>
      </c>
      <c r="O69" s="994" t="s">
        <v>3680</v>
      </c>
      <c r="P69" s="996"/>
      <c r="Q69" s="41" t="s">
        <v>22</v>
      </c>
    </row>
    <row r="70" spans="2:17" x14ac:dyDescent="0.25">
      <c r="B70" s="81"/>
      <c r="C70" s="81"/>
      <c r="D70" s="82"/>
      <c r="E70" s="82"/>
      <c r="F70" s="83"/>
      <c r="G70" s="83"/>
      <c r="H70" s="83"/>
      <c r="I70" s="84"/>
      <c r="J70" s="84"/>
      <c r="K70" s="41"/>
      <c r="L70" s="41"/>
      <c r="M70" s="41"/>
      <c r="N70" s="41"/>
      <c r="O70" s="994"/>
      <c r="P70" s="996"/>
      <c r="Q70" s="41"/>
    </row>
    <row r="71" spans="2:17" x14ac:dyDescent="0.25">
      <c r="B71" s="81"/>
      <c r="C71" s="81"/>
      <c r="D71" s="82"/>
      <c r="E71" s="82"/>
      <c r="F71" s="83"/>
      <c r="G71" s="83"/>
      <c r="H71" s="83"/>
      <c r="I71" s="84"/>
      <c r="J71" s="84"/>
      <c r="K71" s="41"/>
      <c r="L71" s="41"/>
      <c r="M71" s="41"/>
      <c r="N71" s="41"/>
      <c r="O71" s="994"/>
      <c r="P71" s="996"/>
      <c r="Q71" s="41"/>
    </row>
    <row r="72" spans="2:17" x14ac:dyDescent="0.25">
      <c r="B72" s="81"/>
      <c r="C72" s="81"/>
      <c r="D72" s="82"/>
      <c r="E72" s="82"/>
      <c r="F72" s="83"/>
      <c r="G72" s="83"/>
      <c r="H72" s="83"/>
      <c r="I72" s="84"/>
      <c r="J72" s="84"/>
      <c r="K72" s="41"/>
      <c r="L72" s="41"/>
      <c r="M72" s="41"/>
      <c r="N72" s="41"/>
      <c r="O72" s="994"/>
      <c r="P72" s="996"/>
      <c r="Q72" s="41"/>
    </row>
    <row r="73" spans="2:17" x14ac:dyDescent="0.25">
      <c r="B73" s="81"/>
      <c r="C73" s="81"/>
      <c r="D73" s="82"/>
      <c r="E73" s="82"/>
      <c r="F73" s="83"/>
      <c r="G73" s="83"/>
      <c r="H73" s="83"/>
      <c r="I73" s="84"/>
      <c r="J73" s="84"/>
      <c r="K73" s="41"/>
      <c r="L73" s="41"/>
      <c r="M73" s="41"/>
      <c r="N73" s="41"/>
      <c r="O73" s="994"/>
      <c r="P73" s="996"/>
      <c r="Q73" s="41"/>
    </row>
    <row r="74" spans="2:17" x14ac:dyDescent="0.25">
      <c r="B74" s="81"/>
      <c r="C74" s="81"/>
      <c r="D74" s="82"/>
      <c r="E74" s="82"/>
      <c r="F74" s="83"/>
      <c r="G74" s="83"/>
      <c r="H74" s="83"/>
      <c r="I74" s="84"/>
      <c r="J74" s="84"/>
      <c r="K74" s="41"/>
      <c r="L74" s="41"/>
      <c r="M74" s="41"/>
      <c r="N74" s="41"/>
      <c r="O74" s="994"/>
      <c r="P74" s="996"/>
      <c r="Q74" s="41"/>
    </row>
    <row r="75" spans="2:17" x14ac:dyDescent="0.25">
      <c r="B75" s="41"/>
      <c r="C75" s="41"/>
      <c r="D75" s="41"/>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80.25" customHeight="1" x14ac:dyDescent="0.25">
      <c r="B87" s="85" t="s">
        <v>123</v>
      </c>
      <c r="C87" s="85"/>
      <c r="D87" s="310" t="s">
        <v>3681</v>
      </c>
      <c r="E87" s="81">
        <v>52446879</v>
      </c>
      <c r="F87" s="85" t="s">
        <v>3682</v>
      </c>
      <c r="G87" s="81" t="s">
        <v>2327</v>
      </c>
      <c r="H87" s="754" t="s">
        <v>3683</v>
      </c>
      <c r="I87" s="82" t="s">
        <v>54</v>
      </c>
      <c r="J87" s="86" t="s">
        <v>3684</v>
      </c>
      <c r="K87" s="87" t="s">
        <v>714</v>
      </c>
      <c r="L87" s="84" t="s">
        <v>3685</v>
      </c>
      <c r="M87" s="41" t="s">
        <v>21</v>
      </c>
      <c r="N87" s="41" t="s">
        <v>22</v>
      </c>
      <c r="O87" s="41" t="s">
        <v>22</v>
      </c>
      <c r="P87" s="668" t="s">
        <v>3686</v>
      </c>
      <c r="Q87" s="668"/>
    </row>
    <row r="88" spans="2:17" ht="60.75" customHeight="1" x14ac:dyDescent="0.25">
      <c r="B88" s="85" t="s">
        <v>229</v>
      </c>
      <c r="C88" s="85"/>
      <c r="D88" s="85" t="s">
        <v>3687</v>
      </c>
      <c r="E88" s="81">
        <v>1128472861</v>
      </c>
      <c r="F88" s="85" t="s">
        <v>273</v>
      </c>
      <c r="G88" s="81" t="s">
        <v>126</v>
      </c>
      <c r="H88" s="754" t="s">
        <v>1567</v>
      </c>
      <c r="I88" s="82" t="s">
        <v>902</v>
      </c>
      <c r="J88" s="82" t="s">
        <v>902</v>
      </c>
      <c r="K88" s="82" t="s">
        <v>902</v>
      </c>
      <c r="L88" s="82" t="s">
        <v>902</v>
      </c>
      <c r="M88" s="41" t="s">
        <v>21</v>
      </c>
      <c r="N88" s="41" t="s">
        <v>22</v>
      </c>
      <c r="O88" s="41" t="s">
        <v>22</v>
      </c>
      <c r="P88" s="668" t="s">
        <v>3688</v>
      </c>
      <c r="Q88" s="668"/>
    </row>
    <row r="90" spans="2:17" ht="15.75" thickBot="1" x14ac:dyDescent="0.3"/>
    <row r="91" spans="2:17" ht="27" thickBot="1" x14ac:dyDescent="0.3">
      <c r="B91" s="1091" t="s">
        <v>145</v>
      </c>
      <c r="C91" s="1092"/>
      <c r="D91" s="1092"/>
      <c r="E91" s="1092"/>
      <c r="F91" s="1092"/>
      <c r="G91" s="1092"/>
      <c r="H91" s="1092"/>
      <c r="I91" s="1092"/>
      <c r="J91" s="1092"/>
      <c r="K91" s="1092"/>
      <c r="L91" s="1092"/>
      <c r="M91" s="1092"/>
      <c r="N91" s="1093"/>
    </row>
    <row r="94" spans="2:17" ht="46.15" customHeight="1" x14ac:dyDescent="0.25">
      <c r="B94" s="79" t="s">
        <v>20</v>
      </c>
      <c r="C94" s="79" t="s">
        <v>146</v>
      </c>
      <c r="D94" s="1084" t="s">
        <v>97</v>
      </c>
      <c r="E94" s="1086"/>
    </row>
    <row r="95" spans="2:17" ht="46.9" customHeight="1" x14ac:dyDescent="0.25">
      <c r="B95" s="682" t="s">
        <v>147</v>
      </c>
      <c r="C95" s="41" t="s">
        <v>21</v>
      </c>
      <c r="D95" s="993"/>
      <c r="E95" s="993"/>
    </row>
    <row r="98" spans="1:26" ht="26.25" x14ac:dyDescent="0.25">
      <c r="B98" s="1072" t="s">
        <v>148</v>
      </c>
      <c r="C98" s="1073"/>
      <c r="D98" s="1073"/>
      <c r="E98" s="1073"/>
      <c r="F98" s="1073"/>
      <c r="G98" s="1073"/>
      <c r="H98" s="1073"/>
      <c r="I98" s="1073"/>
      <c r="J98" s="1073"/>
      <c r="K98" s="1073"/>
      <c r="L98" s="1073"/>
      <c r="M98" s="1073"/>
      <c r="N98" s="1073"/>
      <c r="O98" s="1073"/>
      <c r="P98" s="1073"/>
    </row>
    <row r="100" spans="1:26" ht="15.75" thickBot="1" x14ac:dyDescent="0.3"/>
    <row r="101" spans="1:26" ht="27" thickBot="1" x14ac:dyDescent="0.3">
      <c r="B101" s="1091" t="s">
        <v>149</v>
      </c>
      <c r="C101" s="1092"/>
      <c r="D101" s="1092"/>
      <c r="E101" s="1092"/>
      <c r="F101" s="1092"/>
      <c r="G101" s="1092"/>
      <c r="H101" s="1092"/>
      <c r="I101" s="1092"/>
      <c r="J101" s="1092"/>
      <c r="K101" s="1092"/>
      <c r="L101" s="1092"/>
      <c r="M101" s="1092"/>
      <c r="N101" s="1093"/>
    </row>
    <row r="103" spans="1:26" ht="15.75" thickBot="1" x14ac:dyDescent="0.3">
      <c r="M103" s="45"/>
      <c r="N103" s="45"/>
    </row>
    <row r="104" spans="1:26" s="14" customFormat="1" ht="109.5" customHeight="1" x14ac:dyDescent="0.25">
      <c r="B104" s="46" t="s">
        <v>36</v>
      </c>
      <c r="C104" s="46" t="s">
        <v>37</v>
      </c>
      <c r="D104" s="46" t="s">
        <v>38</v>
      </c>
      <c r="E104" s="46" t="s">
        <v>39</v>
      </c>
      <c r="F104" s="46" t="s">
        <v>40</v>
      </c>
      <c r="G104" s="46" t="s">
        <v>41</v>
      </c>
      <c r="H104" s="46" t="s">
        <v>42</v>
      </c>
      <c r="I104" s="46" t="s">
        <v>43</v>
      </c>
      <c r="J104" s="46" t="s">
        <v>44</v>
      </c>
      <c r="K104" s="46" t="s">
        <v>45</v>
      </c>
      <c r="L104" s="46" t="s">
        <v>46</v>
      </c>
      <c r="M104" s="47" t="s">
        <v>47</v>
      </c>
      <c r="N104" s="46" t="s">
        <v>48</v>
      </c>
      <c r="O104" s="46" t="s">
        <v>49</v>
      </c>
      <c r="P104" s="48" t="s">
        <v>50</v>
      </c>
      <c r="Q104" s="48" t="s">
        <v>51</v>
      </c>
    </row>
    <row r="105" spans="1:26" s="60" customFormat="1" ht="75" x14ac:dyDescent="0.25">
      <c r="A105" s="62">
        <v>1</v>
      </c>
      <c r="B105" s="49" t="s">
        <v>22</v>
      </c>
      <c r="C105" s="50" t="s">
        <v>22</v>
      </c>
      <c r="D105" s="49" t="s">
        <v>22</v>
      </c>
      <c r="E105" s="64" t="s">
        <v>22</v>
      </c>
      <c r="F105" s="52" t="s">
        <v>22</v>
      </c>
      <c r="G105" s="53" t="s">
        <v>22</v>
      </c>
      <c r="H105" s="54" t="s">
        <v>22</v>
      </c>
      <c r="I105" s="55" t="s">
        <v>22</v>
      </c>
      <c r="J105" s="55" t="s">
        <v>22</v>
      </c>
      <c r="K105" s="55" t="s">
        <v>22</v>
      </c>
      <c r="L105" s="55" t="s">
        <v>22</v>
      </c>
      <c r="M105" s="56" t="s">
        <v>22</v>
      </c>
      <c r="N105" s="56" t="e">
        <v>#VALUE!</v>
      </c>
      <c r="O105" s="57" t="s">
        <v>22</v>
      </c>
      <c r="P105" s="57" t="s">
        <v>22</v>
      </c>
      <c r="Q105" s="58" t="s">
        <v>3689</v>
      </c>
      <c r="R105" s="59"/>
      <c r="S105" s="59"/>
      <c r="T105" s="59"/>
      <c r="U105" s="59"/>
      <c r="V105" s="59"/>
      <c r="W105" s="59"/>
      <c r="X105" s="59"/>
      <c r="Y105" s="59"/>
      <c r="Z105" s="59"/>
    </row>
    <row r="106" spans="1:26" s="60" customFormat="1" x14ac:dyDescent="0.25">
      <c r="A106" s="62">
        <f>+A105+1</f>
        <v>2</v>
      </c>
      <c r="B106" s="49"/>
      <c r="C106" s="50"/>
      <c r="D106" s="49"/>
      <c r="E106" s="64"/>
      <c r="F106" s="52"/>
      <c r="G106" s="52"/>
      <c r="H106" s="52"/>
      <c r="I106" s="55"/>
      <c r="J106" s="55"/>
      <c r="K106" s="55"/>
      <c r="L106" s="55"/>
      <c r="M106" s="56"/>
      <c r="N106" s="56"/>
      <c r="O106" s="57"/>
      <c r="P106" s="57"/>
      <c r="Q106" s="58"/>
      <c r="R106" s="59"/>
      <c r="S106" s="59"/>
      <c r="T106" s="59"/>
      <c r="U106" s="59"/>
      <c r="V106" s="59"/>
      <c r="W106" s="59"/>
      <c r="X106" s="59"/>
      <c r="Y106" s="59"/>
      <c r="Z106" s="59"/>
    </row>
    <row r="107" spans="1:26" s="60" customFormat="1" x14ac:dyDescent="0.25">
      <c r="A107" s="62">
        <f t="shared" ref="A107:A112" si="3">+A106+1</f>
        <v>3</v>
      </c>
      <c r="B107" s="49"/>
      <c r="C107" s="50"/>
      <c r="D107" s="49"/>
      <c r="E107" s="64"/>
      <c r="F107" s="52"/>
      <c r="G107" s="52"/>
      <c r="H107" s="52"/>
      <c r="I107" s="55"/>
      <c r="J107" s="55"/>
      <c r="K107" s="55"/>
      <c r="L107" s="55"/>
      <c r="M107" s="56"/>
      <c r="N107" s="56"/>
      <c r="O107" s="57"/>
      <c r="P107" s="57"/>
      <c r="Q107" s="58"/>
      <c r="R107" s="59"/>
      <c r="S107" s="59"/>
      <c r="T107" s="59"/>
      <c r="U107" s="59"/>
      <c r="V107" s="59"/>
      <c r="W107" s="59"/>
      <c r="X107" s="59"/>
      <c r="Y107" s="59"/>
      <c r="Z107" s="59"/>
    </row>
    <row r="108" spans="1:26" s="60" customFormat="1" x14ac:dyDescent="0.25">
      <c r="A108" s="62">
        <f t="shared" si="3"/>
        <v>4</v>
      </c>
      <c r="B108" s="49"/>
      <c r="C108" s="50"/>
      <c r="D108" s="49"/>
      <c r="E108" s="64"/>
      <c r="F108" s="52"/>
      <c r="G108" s="52"/>
      <c r="H108" s="52"/>
      <c r="I108" s="55"/>
      <c r="J108" s="55"/>
      <c r="K108" s="55"/>
      <c r="L108" s="55"/>
      <c r="M108" s="56"/>
      <c r="N108" s="56"/>
      <c r="O108" s="57"/>
      <c r="P108" s="57"/>
      <c r="Q108" s="58"/>
      <c r="R108" s="59"/>
      <c r="S108" s="59"/>
      <c r="T108" s="59"/>
      <c r="U108" s="59"/>
      <c r="V108" s="59"/>
      <c r="W108" s="59"/>
      <c r="X108" s="59"/>
      <c r="Y108" s="59"/>
      <c r="Z108" s="59"/>
    </row>
    <row r="109" spans="1:26" s="60" customFormat="1" x14ac:dyDescent="0.25">
      <c r="A109" s="62">
        <f t="shared" si="3"/>
        <v>5</v>
      </c>
      <c r="B109" s="49"/>
      <c r="C109" s="50"/>
      <c r="D109" s="49"/>
      <c r="E109" s="64"/>
      <c r="F109" s="52"/>
      <c r="G109" s="52"/>
      <c r="H109" s="52"/>
      <c r="I109" s="55"/>
      <c r="J109" s="55"/>
      <c r="K109" s="55"/>
      <c r="L109" s="55"/>
      <c r="M109" s="56"/>
      <c r="N109" s="56"/>
      <c r="O109" s="57"/>
      <c r="P109" s="57"/>
      <c r="Q109" s="58"/>
      <c r="R109" s="59"/>
      <c r="S109" s="59"/>
      <c r="T109" s="59"/>
      <c r="U109" s="59"/>
      <c r="V109" s="59"/>
      <c r="W109" s="59"/>
      <c r="X109" s="59"/>
      <c r="Y109" s="59"/>
      <c r="Z109" s="59"/>
    </row>
    <row r="110" spans="1:26" s="60" customFormat="1" x14ac:dyDescent="0.25">
      <c r="A110" s="62">
        <f t="shared" si="3"/>
        <v>6</v>
      </c>
      <c r="B110" s="49"/>
      <c r="C110" s="50"/>
      <c r="D110" s="49"/>
      <c r="E110" s="64"/>
      <c r="F110" s="52"/>
      <c r="G110" s="52"/>
      <c r="H110" s="52"/>
      <c r="I110" s="55"/>
      <c r="J110" s="55"/>
      <c r="K110" s="55"/>
      <c r="L110" s="55"/>
      <c r="M110" s="56"/>
      <c r="N110" s="56"/>
      <c r="O110" s="57"/>
      <c r="P110" s="57"/>
      <c r="Q110" s="58"/>
      <c r="R110" s="59"/>
      <c r="S110" s="59"/>
      <c r="T110" s="59"/>
      <c r="U110" s="59"/>
      <c r="V110" s="59"/>
      <c r="W110" s="59"/>
      <c r="X110" s="59"/>
      <c r="Y110" s="59"/>
      <c r="Z110" s="59"/>
    </row>
    <row r="111" spans="1:26" s="60" customFormat="1" x14ac:dyDescent="0.25">
      <c r="A111" s="62">
        <f t="shared" si="3"/>
        <v>7</v>
      </c>
      <c r="B111" s="49"/>
      <c r="C111" s="50"/>
      <c r="D111" s="49"/>
      <c r="E111" s="64"/>
      <c r="F111" s="52"/>
      <c r="G111" s="52"/>
      <c r="H111" s="52"/>
      <c r="I111" s="55"/>
      <c r="J111" s="55"/>
      <c r="K111" s="55"/>
      <c r="L111" s="55"/>
      <c r="M111" s="56"/>
      <c r="N111" s="56"/>
      <c r="O111" s="57"/>
      <c r="P111" s="57"/>
      <c r="Q111" s="58"/>
      <c r="R111" s="59"/>
      <c r="S111" s="59"/>
      <c r="T111" s="59"/>
      <c r="U111" s="59"/>
      <c r="V111" s="59"/>
      <c r="W111" s="59"/>
      <c r="X111" s="59"/>
      <c r="Y111" s="59"/>
      <c r="Z111" s="59"/>
    </row>
    <row r="112" spans="1:26" s="60" customFormat="1" x14ac:dyDescent="0.25">
      <c r="A112" s="62">
        <f t="shared" si="3"/>
        <v>8</v>
      </c>
      <c r="B112" s="49"/>
      <c r="C112" s="50"/>
      <c r="D112" s="49"/>
      <c r="E112" s="64"/>
      <c r="F112" s="52"/>
      <c r="G112" s="52"/>
      <c r="H112" s="52"/>
      <c r="I112" s="55"/>
      <c r="J112" s="55"/>
      <c r="K112" s="55"/>
      <c r="L112" s="55"/>
      <c r="M112" s="56"/>
      <c r="N112" s="56"/>
      <c r="O112" s="57"/>
      <c r="P112" s="57"/>
      <c r="Q112" s="58"/>
      <c r="R112" s="59"/>
      <c r="S112" s="59"/>
      <c r="T112" s="59"/>
      <c r="U112" s="59"/>
      <c r="V112" s="59"/>
      <c r="W112" s="59"/>
      <c r="X112" s="59"/>
      <c r="Y112" s="59"/>
      <c r="Z112" s="59"/>
    </row>
    <row r="113" spans="1:17" s="60" customFormat="1" x14ac:dyDescent="0.25">
      <c r="A113" s="62"/>
      <c r="B113" s="63" t="s">
        <v>31</v>
      </c>
      <c r="C113" s="50"/>
      <c r="D113" s="49"/>
      <c r="E113" s="64"/>
      <c r="F113" s="52"/>
      <c r="G113" s="52"/>
      <c r="H113" s="52"/>
      <c r="I113" s="55"/>
      <c r="J113" s="55"/>
      <c r="K113" s="67">
        <f t="shared" ref="K113:N113" si="4">SUM(K105:K112)</f>
        <v>0</v>
      </c>
      <c r="L113" s="67">
        <f t="shared" si="4"/>
        <v>0</v>
      </c>
      <c r="M113" s="66">
        <f t="shared" si="4"/>
        <v>0</v>
      </c>
      <c r="N113" s="67" t="e">
        <f t="shared" si="4"/>
        <v>#VALUE!</v>
      </c>
      <c r="O113" s="57"/>
      <c r="P113" s="57"/>
      <c r="Q113" s="68"/>
    </row>
    <row r="114" spans="1:17" x14ac:dyDescent="0.25">
      <c r="B114" s="69"/>
      <c r="C114" s="69"/>
      <c r="D114" s="69"/>
      <c r="E114" s="70"/>
      <c r="F114" s="69"/>
      <c r="G114" s="69"/>
      <c r="H114" s="69"/>
      <c r="I114" s="69"/>
      <c r="J114" s="69"/>
      <c r="K114" s="69"/>
      <c r="L114" s="69"/>
      <c r="M114" s="69"/>
      <c r="N114" s="69"/>
      <c r="O114" s="69"/>
      <c r="P114" s="69"/>
    </row>
    <row r="115" spans="1:17" ht="18.75" x14ac:dyDescent="0.25">
      <c r="B115" s="72" t="s">
        <v>172</v>
      </c>
      <c r="C115" s="89">
        <f>+K113</f>
        <v>0</v>
      </c>
      <c r="H115" s="76"/>
      <c r="I115" s="76"/>
      <c r="J115" s="76"/>
      <c r="K115" s="76"/>
      <c r="L115" s="76"/>
      <c r="M115" s="76"/>
      <c r="N115" s="69"/>
      <c r="O115" s="69"/>
      <c r="P115" s="69"/>
    </row>
    <row r="117" spans="1:17" ht="15.75" thickBot="1" x14ac:dyDescent="0.3"/>
    <row r="118" spans="1:17" ht="37.15" customHeight="1" thickBot="1" x14ac:dyDescent="0.3">
      <c r="B118" s="90" t="s">
        <v>173</v>
      </c>
      <c r="C118" s="91" t="s">
        <v>174</v>
      </c>
      <c r="D118" s="90" t="s">
        <v>30</v>
      </c>
      <c r="E118" s="91" t="s">
        <v>175</v>
      </c>
    </row>
    <row r="119" spans="1:17" ht="41.45" customHeight="1" x14ac:dyDescent="0.25">
      <c r="B119" s="92" t="s">
        <v>176</v>
      </c>
      <c r="C119" s="93">
        <v>20</v>
      </c>
      <c r="D119" s="93">
        <v>0</v>
      </c>
      <c r="E119" s="1094">
        <f>+D119+D120+D121</f>
        <v>0</v>
      </c>
    </row>
    <row r="120" spans="1:17" x14ac:dyDescent="0.25">
      <c r="B120" s="92" t="s">
        <v>177</v>
      </c>
      <c r="C120" s="74">
        <v>30</v>
      </c>
      <c r="D120" s="668">
        <v>0</v>
      </c>
      <c r="E120" s="1095"/>
    </row>
    <row r="121" spans="1:17" ht="15.75" thickBot="1" x14ac:dyDescent="0.3">
      <c r="B121" s="92" t="s">
        <v>178</v>
      </c>
      <c r="C121" s="94">
        <v>40</v>
      </c>
      <c r="D121" s="94">
        <v>0</v>
      </c>
      <c r="E121" s="1096"/>
    </row>
    <row r="123" spans="1:17" ht="15.75" thickBot="1" x14ac:dyDescent="0.3"/>
    <row r="124" spans="1:17" ht="27" thickBot="1" x14ac:dyDescent="0.3">
      <c r="B124" s="1091" t="s">
        <v>179</v>
      </c>
      <c r="C124" s="1092"/>
      <c r="D124" s="1092"/>
      <c r="E124" s="1092"/>
      <c r="F124" s="1092"/>
      <c r="G124" s="1092"/>
      <c r="H124" s="1092"/>
      <c r="I124" s="1092"/>
      <c r="J124" s="1092"/>
      <c r="K124" s="1092"/>
      <c r="L124" s="1092"/>
      <c r="M124" s="1092"/>
      <c r="N124" s="1093"/>
    </row>
    <row r="126" spans="1:17" ht="76.5" customHeight="1" x14ac:dyDescent="0.25">
      <c r="B126" s="78" t="s">
        <v>111</v>
      </c>
      <c r="C126" s="78" t="s">
        <v>112</v>
      </c>
      <c r="D126" s="78" t="s">
        <v>113</v>
      </c>
      <c r="E126" s="78" t="s">
        <v>114</v>
      </c>
      <c r="F126" s="78" t="s">
        <v>115</v>
      </c>
      <c r="G126" s="78" t="s">
        <v>116</v>
      </c>
      <c r="H126" s="78" t="s">
        <v>117</v>
      </c>
      <c r="I126" s="78" t="s">
        <v>118</v>
      </c>
      <c r="J126" s="1084" t="s">
        <v>119</v>
      </c>
      <c r="K126" s="1085"/>
      <c r="L126" s="1086"/>
      <c r="M126" s="78" t="s">
        <v>120</v>
      </c>
      <c r="N126" s="78" t="s">
        <v>121</v>
      </c>
      <c r="O126" s="78" t="s">
        <v>122</v>
      </c>
      <c r="P126" s="1084" t="s">
        <v>97</v>
      </c>
      <c r="Q126" s="1086"/>
    </row>
    <row r="127" spans="1:17" ht="60.75" customHeight="1" x14ac:dyDescent="0.25">
      <c r="B127" s="85" t="s">
        <v>180</v>
      </c>
      <c r="C127" s="85">
        <v>1</v>
      </c>
      <c r="D127" s="85" t="s">
        <v>902</v>
      </c>
      <c r="E127" s="85" t="s">
        <v>902</v>
      </c>
      <c r="F127" s="85" t="s">
        <v>902</v>
      </c>
      <c r="G127" s="85" t="s">
        <v>902</v>
      </c>
      <c r="H127" s="85" t="s">
        <v>902</v>
      </c>
      <c r="I127" s="85" t="s">
        <v>902</v>
      </c>
      <c r="J127" s="85" t="s">
        <v>902</v>
      </c>
      <c r="K127" s="85" t="s">
        <v>902</v>
      </c>
      <c r="L127" s="85" t="s">
        <v>902</v>
      </c>
      <c r="M127" s="85" t="s">
        <v>902</v>
      </c>
      <c r="N127" s="85" t="s">
        <v>902</v>
      </c>
      <c r="O127" s="85" t="s">
        <v>902</v>
      </c>
      <c r="P127" s="85" t="s">
        <v>902</v>
      </c>
      <c r="Q127" s="85"/>
    </row>
    <row r="128" spans="1:17" ht="60.75" customHeight="1" x14ac:dyDescent="0.25">
      <c r="B128" s="85" t="s">
        <v>214</v>
      </c>
      <c r="C128" s="85">
        <v>1</v>
      </c>
      <c r="D128" s="85" t="s">
        <v>902</v>
      </c>
      <c r="E128" s="85" t="s">
        <v>902</v>
      </c>
      <c r="F128" s="85" t="s">
        <v>902</v>
      </c>
      <c r="G128" s="85" t="s">
        <v>902</v>
      </c>
      <c r="H128" s="85" t="s">
        <v>902</v>
      </c>
      <c r="I128" s="85" t="s">
        <v>902</v>
      </c>
      <c r="J128" s="85" t="s">
        <v>902</v>
      </c>
      <c r="K128" s="85" t="s">
        <v>902</v>
      </c>
      <c r="L128" s="85" t="s">
        <v>902</v>
      </c>
      <c r="M128" s="85" t="s">
        <v>902</v>
      </c>
      <c r="N128" s="85" t="s">
        <v>902</v>
      </c>
      <c r="O128" s="85" t="s">
        <v>902</v>
      </c>
      <c r="P128" s="85" t="s">
        <v>902</v>
      </c>
      <c r="Q128" s="85"/>
    </row>
    <row r="129" spans="2:17" ht="33.6" customHeight="1" x14ac:dyDescent="0.25">
      <c r="B129" s="85" t="s">
        <v>208</v>
      </c>
      <c r="C129" s="85">
        <v>1</v>
      </c>
      <c r="D129" s="85" t="s">
        <v>902</v>
      </c>
      <c r="E129" s="85" t="s">
        <v>902</v>
      </c>
      <c r="F129" s="85" t="s">
        <v>902</v>
      </c>
      <c r="G129" s="85" t="s">
        <v>902</v>
      </c>
      <c r="H129" s="85" t="s">
        <v>902</v>
      </c>
      <c r="I129" s="85" t="s">
        <v>902</v>
      </c>
      <c r="J129" s="85" t="s">
        <v>902</v>
      </c>
      <c r="K129" s="85" t="s">
        <v>902</v>
      </c>
      <c r="L129" s="85" t="s">
        <v>902</v>
      </c>
      <c r="M129" s="85" t="s">
        <v>902</v>
      </c>
      <c r="N129" s="85" t="s">
        <v>902</v>
      </c>
      <c r="O129" s="85" t="s">
        <v>902</v>
      </c>
      <c r="P129" s="85" t="s">
        <v>902</v>
      </c>
      <c r="Q129" s="85"/>
    </row>
    <row r="132" spans="2:17" ht="15.75" thickBot="1" x14ac:dyDescent="0.3"/>
    <row r="133" spans="2:17" ht="54" customHeight="1" x14ac:dyDescent="0.25">
      <c r="B133" s="42" t="s">
        <v>20</v>
      </c>
      <c r="C133" s="42" t="s">
        <v>173</v>
      </c>
      <c r="D133" s="78" t="s">
        <v>174</v>
      </c>
      <c r="E133" s="42" t="s">
        <v>30</v>
      </c>
      <c r="F133" s="91" t="s">
        <v>194</v>
      </c>
      <c r="G133" s="96"/>
    </row>
    <row r="134" spans="2:17" ht="120.75" customHeight="1" x14ac:dyDescent="0.2">
      <c r="B134" s="1097" t="s">
        <v>195</v>
      </c>
      <c r="C134" s="97" t="s">
        <v>196</v>
      </c>
      <c r="D134" s="668">
        <v>25</v>
      </c>
      <c r="E134" s="668">
        <v>0</v>
      </c>
      <c r="F134" s="1098">
        <f>+E134+E135+E136</f>
        <v>0</v>
      </c>
      <c r="G134" s="98"/>
    </row>
    <row r="135" spans="2:17" ht="76.150000000000006" customHeight="1" x14ac:dyDescent="0.2">
      <c r="B135" s="1097"/>
      <c r="C135" s="97" t="s">
        <v>197</v>
      </c>
      <c r="D135" s="675">
        <v>25</v>
      </c>
      <c r="E135" s="668">
        <v>0</v>
      </c>
      <c r="F135" s="1099"/>
      <c r="G135" s="98"/>
    </row>
    <row r="136" spans="2:17" ht="69" customHeight="1" x14ac:dyDescent="0.2">
      <c r="B136" s="1097"/>
      <c r="C136" s="97" t="s">
        <v>198</v>
      </c>
      <c r="D136" s="668">
        <v>10</v>
      </c>
      <c r="E136" s="668">
        <v>0</v>
      </c>
      <c r="F136" s="1100"/>
      <c r="G136" s="98"/>
    </row>
    <row r="137" spans="2:17" x14ac:dyDescent="0.25">
      <c r="C137"/>
    </row>
    <row r="140" spans="2:17" x14ac:dyDescent="0.25">
      <c r="B140" s="39" t="s">
        <v>199</v>
      </c>
    </row>
    <row r="143" spans="2:17" x14ac:dyDescent="0.25">
      <c r="B143" s="40" t="s">
        <v>20</v>
      </c>
      <c r="C143" s="40" t="s">
        <v>29</v>
      </c>
      <c r="D143" s="42" t="s">
        <v>30</v>
      </c>
      <c r="E143" s="42" t="s">
        <v>31</v>
      </c>
    </row>
    <row r="144" spans="2:17" ht="28.5" x14ac:dyDescent="0.25">
      <c r="B144" s="43" t="s">
        <v>200</v>
      </c>
      <c r="C144" s="44">
        <v>40</v>
      </c>
      <c r="D144" s="668">
        <f>+E119</f>
        <v>0</v>
      </c>
      <c r="E144" s="1081">
        <f>+D144+D145</f>
        <v>0</v>
      </c>
    </row>
    <row r="145" spans="2:5" ht="42.75" x14ac:dyDescent="0.25">
      <c r="B145" s="43" t="s">
        <v>201</v>
      </c>
      <c r="C145" s="44">
        <v>60</v>
      </c>
      <c r="D145" s="668">
        <f>+F134</f>
        <v>0</v>
      </c>
      <c r="E145" s="1082"/>
    </row>
  </sheetData>
  <mergeCells count="39">
    <mergeCell ref="E144:E145"/>
    <mergeCell ref="B91:N91"/>
    <mergeCell ref="D94:E94"/>
    <mergeCell ref="D95:E95"/>
    <mergeCell ref="B98:P98"/>
    <mergeCell ref="B101:N101"/>
    <mergeCell ref="E119:E121"/>
    <mergeCell ref="B124:N124"/>
    <mergeCell ref="J126:L126"/>
    <mergeCell ref="P126:Q126"/>
    <mergeCell ref="B134:B136"/>
    <mergeCell ref="F134:F136"/>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6"/>
  <sheetViews>
    <sheetView topLeftCell="A139" zoomScale="80" zoomScaleNormal="80" workbookViewId="0">
      <selection activeCell="C32" sqref="C32"/>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3056</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3057</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101" t="s">
        <v>9</v>
      </c>
      <c r="D10" s="1101"/>
      <c r="E10" s="1102"/>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4</v>
      </c>
      <c r="E15" s="18">
        <v>1104619628</v>
      </c>
      <c r="F15" s="18">
        <v>406</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1104619628</v>
      </c>
      <c r="F22" s="18">
        <f>SUM(F15:F21)</f>
        <v>406</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324.8</v>
      </c>
      <c r="D24" s="32"/>
      <c r="E24" s="33">
        <f>E22</f>
        <v>1104619628</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t="s">
        <v>21</v>
      </c>
      <c r="D30" s="41"/>
      <c r="E30"/>
      <c r="F30"/>
      <c r="G30"/>
      <c r="H30"/>
      <c r="I30" s="14"/>
      <c r="J30" s="14"/>
      <c r="K30" s="14"/>
      <c r="L30" s="14"/>
      <c r="M30" s="14"/>
      <c r="N30" s="15"/>
    </row>
    <row r="31" spans="1:14" x14ac:dyDescent="0.25">
      <c r="A31" s="36"/>
      <c r="B31" s="41" t="s">
        <v>25</v>
      </c>
      <c r="C31" s="41" t="s">
        <v>21</v>
      </c>
      <c r="D31" s="41"/>
      <c r="E31"/>
      <c r="F31"/>
      <c r="G31"/>
      <c r="H31"/>
      <c r="I31" s="14"/>
      <c r="J31" s="14"/>
      <c r="K31" s="14"/>
      <c r="L31" s="14"/>
      <c r="M31" s="14"/>
      <c r="N31" s="15"/>
    </row>
    <row r="32" spans="1:14" x14ac:dyDescent="0.25">
      <c r="A32" s="36"/>
      <c r="B32" s="41" t="s">
        <v>26</v>
      </c>
      <c r="C32" s="123" t="s">
        <v>21</v>
      </c>
      <c r="D32" s="41"/>
      <c r="E32"/>
      <c r="F32"/>
      <c r="G32"/>
      <c r="H32"/>
      <c r="I32" s="14"/>
      <c r="J32" s="14"/>
      <c r="K32" s="14"/>
      <c r="L32" s="14"/>
      <c r="M32" s="14"/>
      <c r="N32" s="15"/>
    </row>
    <row r="33" spans="1:17" x14ac:dyDescent="0.25">
      <c r="A33" s="36"/>
      <c r="B33" s="41" t="s">
        <v>27</v>
      </c>
      <c r="C33" s="41"/>
      <c r="D33" s="41"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0</v>
      </c>
      <c r="E40" s="1081">
        <f>+D40+D41</f>
        <v>0</v>
      </c>
      <c r="F40"/>
      <c r="G40"/>
      <c r="H40"/>
      <c r="I40" s="14"/>
      <c r="J40" s="14"/>
      <c r="K40" s="14"/>
      <c r="L40" s="14"/>
      <c r="M40" s="14"/>
      <c r="N40" s="15"/>
    </row>
    <row r="41" spans="1:17" ht="42.75" x14ac:dyDescent="0.25">
      <c r="A41" s="36"/>
      <c r="B41" s="43" t="s">
        <v>33</v>
      </c>
      <c r="C41" s="44">
        <v>60</v>
      </c>
      <c r="D41" s="668">
        <f>+F155</f>
        <v>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409.5" x14ac:dyDescent="0.25">
      <c r="A49" s="62">
        <v>1</v>
      </c>
      <c r="B49" s="49" t="s">
        <v>3058</v>
      </c>
      <c r="C49" s="49" t="s">
        <v>3058</v>
      </c>
      <c r="D49" s="49" t="s">
        <v>3059</v>
      </c>
      <c r="E49" s="64" t="s">
        <v>54</v>
      </c>
      <c r="F49" s="52"/>
      <c r="G49" s="53"/>
      <c r="H49" s="54" t="s">
        <v>3060</v>
      </c>
      <c r="I49" s="55"/>
      <c r="J49" s="55" t="s">
        <v>22</v>
      </c>
      <c r="K49" s="608">
        <v>2</v>
      </c>
      <c r="L49" s="608"/>
      <c r="M49" s="56">
        <v>400</v>
      </c>
      <c r="N49" s="56">
        <f>+M49*G49</f>
        <v>0</v>
      </c>
      <c r="O49" s="57"/>
      <c r="P49" s="57">
        <v>60</v>
      </c>
      <c r="Q49" s="58" t="s">
        <v>3061</v>
      </c>
      <c r="R49" s="59"/>
      <c r="S49" s="59"/>
      <c r="T49" s="59"/>
      <c r="U49" s="59"/>
      <c r="V49" s="59"/>
      <c r="W49" s="59"/>
      <c r="X49" s="59"/>
      <c r="Y49" s="59"/>
      <c r="Z49" s="59"/>
    </row>
    <row r="50" spans="1:26" s="60" customFormat="1" ht="409.5" x14ac:dyDescent="0.25">
      <c r="A50" s="62">
        <f t="shared" ref="A50:A56" si="0">+A49+1</f>
        <v>2</v>
      </c>
      <c r="B50" s="49" t="s">
        <v>3062</v>
      </c>
      <c r="C50" s="49" t="s">
        <v>3062</v>
      </c>
      <c r="D50" s="49" t="s">
        <v>3059</v>
      </c>
      <c r="E50" s="64" t="s">
        <v>54</v>
      </c>
      <c r="F50" s="52" t="s">
        <v>3063</v>
      </c>
      <c r="G50" s="52"/>
      <c r="H50" s="52" t="s">
        <v>3064</v>
      </c>
      <c r="I50" s="55" t="s">
        <v>3065</v>
      </c>
      <c r="J50" s="55" t="s">
        <v>22</v>
      </c>
      <c r="K50" s="667">
        <v>201</v>
      </c>
      <c r="L50" s="608">
        <v>0</v>
      </c>
      <c r="M50" s="56">
        <v>0</v>
      </c>
      <c r="N50" s="56">
        <v>0</v>
      </c>
      <c r="O50" s="57">
        <v>0</v>
      </c>
      <c r="P50" s="57">
        <v>67</v>
      </c>
      <c r="Q50" s="58" t="s">
        <v>3066</v>
      </c>
      <c r="R50" s="59"/>
      <c r="S50" s="59"/>
      <c r="T50" s="59"/>
      <c r="U50" s="59"/>
      <c r="V50" s="59"/>
      <c r="W50" s="59"/>
      <c r="X50" s="59"/>
      <c r="Y50" s="59"/>
      <c r="Z50" s="59"/>
    </row>
    <row r="51" spans="1:26" s="60" customFormat="1" x14ac:dyDescent="0.25">
      <c r="A51" s="62">
        <f t="shared" si="0"/>
        <v>3</v>
      </c>
      <c r="B51" s="49"/>
      <c r="C51" s="50"/>
      <c r="D51" s="49"/>
      <c r="E51" s="64"/>
      <c r="F51" s="52"/>
      <c r="G51" s="52"/>
      <c r="H51" s="52"/>
      <c r="I51" s="55"/>
      <c r="J51" s="55"/>
      <c r="K51" s="608"/>
      <c r="L51" s="55"/>
      <c r="M51" s="56"/>
      <c r="N51" s="56"/>
      <c r="O51" s="57"/>
      <c r="P51" s="57"/>
      <c r="Q51" s="58"/>
      <c r="R51" s="59"/>
      <c r="S51" s="59"/>
      <c r="T51" s="59"/>
      <c r="U51" s="59"/>
      <c r="V51" s="59"/>
      <c r="W51" s="59"/>
      <c r="X51" s="59"/>
      <c r="Y51" s="59"/>
      <c r="Z51" s="59"/>
    </row>
    <row r="52" spans="1:26" s="60" customFormat="1" x14ac:dyDescent="0.25">
      <c r="A52" s="62">
        <f t="shared" si="0"/>
        <v>4</v>
      </c>
      <c r="B52" s="49"/>
      <c r="C52" s="50"/>
      <c r="D52" s="49"/>
      <c r="E52" s="64"/>
      <c r="F52" s="52"/>
      <c r="G52" s="52"/>
      <c r="H52" s="52"/>
      <c r="I52" s="55"/>
      <c r="J52" s="55"/>
      <c r="K52" s="608"/>
      <c r="L52" s="55"/>
      <c r="M52" s="56"/>
      <c r="N52" s="56"/>
      <c r="O52" s="57"/>
      <c r="P52" s="57"/>
      <c r="Q52" s="58"/>
      <c r="R52" s="59"/>
      <c r="S52" s="59"/>
      <c r="T52" s="59"/>
      <c r="U52" s="59"/>
      <c r="V52" s="59"/>
      <c r="W52" s="59"/>
      <c r="X52" s="59"/>
      <c r="Y52" s="59"/>
      <c r="Z52" s="59"/>
    </row>
    <row r="53" spans="1:26" s="60" customFormat="1" x14ac:dyDescent="0.25">
      <c r="A53" s="62">
        <f t="shared" si="0"/>
        <v>5</v>
      </c>
      <c r="B53" s="49"/>
      <c r="C53" s="50"/>
      <c r="D53" s="49"/>
      <c r="E53" s="64"/>
      <c r="F53" s="52"/>
      <c r="G53" s="52"/>
      <c r="H53" s="52"/>
      <c r="I53" s="55"/>
      <c r="J53" s="55"/>
      <c r="K53" s="608"/>
      <c r="L53" s="55"/>
      <c r="M53" s="56"/>
      <c r="N53" s="56"/>
      <c r="O53" s="57"/>
      <c r="P53" s="57"/>
      <c r="Q53" s="58"/>
      <c r="R53" s="59"/>
      <c r="S53" s="59"/>
      <c r="T53" s="59"/>
      <c r="U53" s="59"/>
      <c r="V53" s="59"/>
      <c r="W53" s="59"/>
      <c r="X53" s="59"/>
      <c r="Y53" s="59"/>
      <c r="Z53" s="59"/>
    </row>
    <row r="54" spans="1:26" s="60" customFormat="1" x14ac:dyDescent="0.25">
      <c r="A54" s="62">
        <f t="shared" si="0"/>
        <v>6</v>
      </c>
      <c r="B54" s="49"/>
      <c r="C54" s="50"/>
      <c r="D54" s="49"/>
      <c r="E54" s="64"/>
      <c r="F54" s="52"/>
      <c r="G54" s="52"/>
      <c r="H54" s="52"/>
      <c r="I54" s="55"/>
      <c r="J54" s="55"/>
      <c r="K54" s="608"/>
      <c r="L54" s="55"/>
      <c r="M54" s="56"/>
      <c r="N54" s="56"/>
      <c r="O54" s="57"/>
      <c r="P54" s="57"/>
      <c r="Q54" s="58"/>
      <c r="R54" s="59"/>
      <c r="S54" s="59"/>
      <c r="T54" s="59"/>
      <c r="U54" s="59"/>
      <c r="V54" s="59"/>
      <c r="W54" s="59"/>
      <c r="X54" s="59"/>
      <c r="Y54" s="59"/>
      <c r="Z54" s="59"/>
    </row>
    <row r="55" spans="1:26" s="60" customFormat="1" x14ac:dyDescent="0.25">
      <c r="A55" s="62">
        <f t="shared" si="0"/>
        <v>7</v>
      </c>
      <c r="B55" s="49"/>
      <c r="C55" s="50"/>
      <c r="D55" s="49"/>
      <c r="E55" s="64"/>
      <c r="F55" s="52"/>
      <c r="G55" s="52"/>
      <c r="H55" s="52"/>
      <c r="I55" s="55"/>
      <c r="J55" s="55"/>
      <c r="K55" s="608"/>
      <c r="L55" s="55"/>
      <c r="M55" s="56"/>
      <c r="N55" s="56"/>
      <c r="O55" s="57"/>
      <c r="P55" s="57"/>
      <c r="Q55" s="58"/>
      <c r="R55" s="59"/>
      <c r="S55" s="59"/>
      <c r="T55" s="59"/>
      <c r="U55" s="59"/>
      <c r="V55" s="59"/>
      <c r="W55" s="59"/>
      <c r="X55" s="59"/>
      <c r="Y55" s="59"/>
      <c r="Z55" s="59"/>
    </row>
    <row r="56" spans="1:26" s="60" customFormat="1" x14ac:dyDescent="0.25">
      <c r="A56" s="62">
        <f t="shared" si="0"/>
        <v>8</v>
      </c>
      <c r="B56" s="49"/>
      <c r="C56" s="50"/>
      <c r="D56" s="49"/>
      <c r="E56" s="64"/>
      <c r="F56" s="52"/>
      <c r="G56" s="52"/>
      <c r="H56" s="52"/>
      <c r="I56" s="55"/>
      <c r="J56" s="55"/>
      <c r="K56" s="55"/>
      <c r="L56" s="55"/>
      <c r="M56" s="56"/>
      <c r="N56" s="56"/>
      <c r="O56" s="57"/>
      <c r="P56" s="57"/>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SUM(K49:K56)</f>
        <v>203</v>
      </c>
      <c r="L57" s="67">
        <f>SUM(L49:L56)</f>
        <v>0</v>
      </c>
      <c r="M57" s="66">
        <f>SUM(M49:M56)</f>
        <v>400</v>
      </c>
      <c r="N57" s="67">
        <f>SUM(N49:N56)</f>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203</v>
      </c>
      <c r="D61" s="75"/>
      <c r="E61" s="75"/>
      <c r="F61" s="76"/>
      <c r="G61" s="76"/>
      <c r="H61" s="76"/>
      <c r="I61" s="76"/>
      <c r="J61" s="76"/>
      <c r="K61" s="76"/>
      <c r="L61" s="76"/>
      <c r="M61" s="76"/>
    </row>
    <row r="62" spans="1:26" s="69" customFormat="1" ht="30" customHeight="1" x14ac:dyDescent="0.25">
      <c r="B62" s="72" t="s">
        <v>82</v>
      </c>
      <c r="C62" s="73">
        <f>+M57</f>
        <v>400</v>
      </c>
      <c r="D62" s="75"/>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3067</v>
      </c>
      <c r="C69" s="81" t="s">
        <v>3068</v>
      </c>
      <c r="D69" s="82" t="s">
        <v>3069</v>
      </c>
      <c r="E69" s="82">
        <v>52</v>
      </c>
      <c r="F69" s="83"/>
      <c r="G69" s="83" t="s">
        <v>22</v>
      </c>
      <c r="H69" s="83" t="s">
        <v>21</v>
      </c>
      <c r="I69" s="84"/>
      <c r="J69" s="84" t="s">
        <v>21</v>
      </c>
      <c r="K69" s="84" t="s">
        <v>21</v>
      </c>
      <c r="L69" s="84" t="s">
        <v>21</v>
      </c>
      <c r="M69" s="84" t="s">
        <v>21</v>
      </c>
      <c r="N69" s="84" t="s">
        <v>21</v>
      </c>
      <c r="O69" s="1103"/>
      <c r="P69" s="1104"/>
      <c r="Q69" s="123" t="s">
        <v>21</v>
      </c>
    </row>
    <row r="70" spans="2:17" x14ac:dyDescent="0.25">
      <c r="B70" s="81" t="s">
        <v>3067</v>
      </c>
      <c r="C70" s="81" t="s">
        <v>3068</v>
      </c>
      <c r="D70" s="82" t="s">
        <v>3070</v>
      </c>
      <c r="E70" s="82">
        <v>39</v>
      </c>
      <c r="F70" s="83"/>
      <c r="G70" s="83" t="s">
        <v>22</v>
      </c>
      <c r="H70" s="83" t="s">
        <v>21</v>
      </c>
      <c r="I70" s="84"/>
      <c r="J70" s="84" t="s">
        <v>21</v>
      </c>
      <c r="K70" s="84" t="s">
        <v>21</v>
      </c>
      <c r="L70" s="84" t="s">
        <v>21</v>
      </c>
      <c r="M70" s="84" t="s">
        <v>21</v>
      </c>
      <c r="N70" s="84" t="s">
        <v>21</v>
      </c>
      <c r="O70" s="1103"/>
      <c r="P70" s="1104"/>
      <c r="Q70" s="123" t="s">
        <v>21</v>
      </c>
    </row>
    <row r="71" spans="2:17" x14ac:dyDescent="0.25">
      <c r="B71" s="81" t="s">
        <v>3067</v>
      </c>
      <c r="C71" s="81" t="s">
        <v>3068</v>
      </c>
      <c r="D71" s="82" t="s">
        <v>3071</v>
      </c>
      <c r="E71" s="82">
        <v>52</v>
      </c>
      <c r="F71" s="83"/>
      <c r="G71" s="83" t="s">
        <v>22</v>
      </c>
      <c r="H71" s="83" t="s">
        <v>21</v>
      </c>
      <c r="I71" s="84"/>
      <c r="J71" s="84" t="s">
        <v>21</v>
      </c>
      <c r="K71" s="84" t="s">
        <v>21</v>
      </c>
      <c r="L71" s="84" t="s">
        <v>21</v>
      </c>
      <c r="M71" s="84" t="s">
        <v>21</v>
      </c>
      <c r="N71" s="84" t="s">
        <v>21</v>
      </c>
      <c r="O71" s="1103"/>
      <c r="P71" s="1104"/>
      <c r="Q71" s="123" t="s">
        <v>21</v>
      </c>
    </row>
    <row r="72" spans="2:17" x14ac:dyDescent="0.25">
      <c r="B72" s="81" t="s">
        <v>3067</v>
      </c>
      <c r="C72" s="81" t="s">
        <v>3068</v>
      </c>
      <c r="D72" s="82" t="s">
        <v>3072</v>
      </c>
      <c r="E72" s="82">
        <v>78</v>
      </c>
      <c r="F72" s="83"/>
      <c r="G72" s="83" t="s">
        <v>22</v>
      </c>
      <c r="H72" s="83" t="s">
        <v>21</v>
      </c>
      <c r="I72" s="84"/>
      <c r="J72" s="84" t="s">
        <v>21</v>
      </c>
      <c r="K72" s="84" t="s">
        <v>21</v>
      </c>
      <c r="L72" s="84" t="s">
        <v>21</v>
      </c>
      <c r="M72" s="84" t="s">
        <v>21</v>
      </c>
      <c r="N72" s="84" t="s">
        <v>21</v>
      </c>
      <c r="O72" s="1103"/>
      <c r="P72" s="1104"/>
      <c r="Q72" s="123" t="s">
        <v>21</v>
      </c>
    </row>
    <row r="73" spans="2:17" x14ac:dyDescent="0.25">
      <c r="B73" s="81" t="s">
        <v>3067</v>
      </c>
      <c r="C73" s="81" t="s">
        <v>3068</v>
      </c>
      <c r="D73" s="82" t="s">
        <v>3073</v>
      </c>
      <c r="E73" s="82">
        <v>81</v>
      </c>
      <c r="F73" s="83"/>
      <c r="G73" s="83" t="s">
        <v>22</v>
      </c>
      <c r="H73" s="83" t="s">
        <v>21</v>
      </c>
      <c r="I73" s="84"/>
      <c r="J73" s="84" t="s">
        <v>21</v>
      </c>
      <c r="K73" s="84" t="s">
        <v>21</v>
      </c>
      <c r="L73" s="84" t="s">
        <v>21</v>
      </c>
      <c r="M73" s="84" t="s">
        <v>21</v>
      </c>
      <c r="N73" s="84" t="s">
        <v>21</v>
      </c>
      <c r="O73" s="1103"/>
      <c r="P73" s="1104"/>
      <c r="Q73" s="123" t="s">
        <v>21</v>
      </c>
    </row>
    <row r="74" spans="2:17" x14ac:dyDescent="0.25">
      <c r="B74" s="81" t="s">
        <v>3067</v>
      </c>
      <c r="C74" s="81" t="s">
        <v>3068</v>
      </c>
      <c r="D74" s="82" t="s">
        <v>3074</v>
      </c>
      <c r="E74" s="82">
        <v>104</v>
      </c>
      <c r="F74" s="83"/>
      <c r="G74" s="83" t="s">
        <v>22</v>
      </c>
      <c r="H74" s="83" t="s">
        <v>22</v>
      </c>
      <c r="I74" s="84"/>
      <c r="J74" s="84" t="s">
        <v>21</v>
      </c>
      <c r="K74" s="84" t="s">
        <v>21</v>
      </c>
      <c r="L74" s="84" t="s">
        <v>21</v>
      </c>
      <c r="M74" s="84" t="s">
        <v>21</v>
      </c>
      <c r="N74" s="84" t="s">
        <v>21</v>
      </c>
      <c r="O74" s="1103"/>
      <c r="P74" s="1104"/>
      <c r="Q74" s="123" t="s">
        <v>21</v>
      </c>
    </row>
    <row r="75" spans="2:17" x14ac:dyDescent="0.25">
      <c r="B75" s="41"/>
      <c r="C75" s="41"/>
      <c r="D75" s="41"/>
      <c r="E75" s="41"/>
      <c r="F75" s="41"/>
      <c r="G75" s="41"/>
      <c r="H75" s="41"/>
      <c r="I75" s="41"/>
      <c r="J75" s="41"/>
      <c r="K75" s="41"/>
      <c r="L75" s="41"/>
      <c r="M75" s="41"/>
      <c r="N75" s="41"/>
      <c r="O75" s="1103"/>
      <c r="P75" s="1104"/>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5">
      <c r="B87" s="85" t="s">
        <v>123</v>
      </c>
      <c r="C87" s="85"/>
      <c r="D87" s="81" t="s">
        <v>3075</v>
      </c>
      <c r="E87" s="81">
        <v>43595597</v>
      </c>
      <c r="F87" s="81" t="s">
        <v>3076</v>
      </c>
      <c r="G87" s="81" t="s">
        <v>205</v>
      </c>
      <c r="H87" s="81">
        <v>1998</v>
      </c>
      <c r="I87" s="82"/>
      <c r="J87" s="86" t="s">
        <v>3077</v>
      </c>
      <c r="K87" s="87" t="s">
        <v>383</v>
      </c>
      <c r="L87" s="84" t="s">
        <v>233</v>
      </c>
      <c r="M87" s="41" t="s">
        <v>21</v>
      </c>
      <c r="N87" s="41" t="s">
        <v>22</v>
      </c>
      <c r="O87" s="41"/>
      <c r="P87" s="993" t="s">
        <v>3078</v>
      </c>
      <c r="Q87" s="993"/>
    </row>
    <row r="88" spans="2:17" ht="60.75" customHeight="1" x14ac:dyDescent="0.25">
      <c r="B88" s="85" t="s">
        <v>123</v>
      </c>
      <c r="C88" s="85"/>
      <c r="D88" s="81" t="s">
        <v>3079</v>
      </c>
      <c r="E88" s="81">
        <v>43627849</v>
      </c>
      <c r="F88" s="81" t="s">
        <v>3076</v>
      </c>
      <c r="G88" s="81" t="s">
        <v>183</v>
      </c>
      <c r="H88" s="81">
        <v>2000</v>
      </c>
      <c r="I88" s="82"/>
      <c r="J88" s="85" t="s">
        <v>3080</v>
      </c>
      <c r="K88" s="87" t="s">
        <v>3081</v>
      </c>
      <c r="L88" s="84" t="s">
        <v>262</v>
      </c>
      <c r="M88" s="41" t="s">
        <v>21</v>
      </c>
      <c r="N88" s="41" t="s">
        <v>21</v>
      </c>
      <c r="O88" s="41"/>
      <c r="P88" s="675"/>
      <c r="Q88" s="668"/>
    </row>
    <row r="89" spans="2:17" ht="60.75" customHeight="1" x14ac:dyDescent="0.25">
      <c r="B89" s="85" t="s">
        <v>229</v>
      </c>
      <c r="C89" s="85"/>
      <c r="D89" s="81" t="s">
        <v>3082</v>
      </c>
      <c r="E89" s="81">
        <v>43269792</v>
      </c>
      <c r="F89" s="81" t="s">
        <v>273</v>
      </c>
      <c r="G89" s="81" t="s">
        <v>126</v>
      </c>
      <c r="H89" s="81">
        <v>2011</v>
      </c>
      <c r="I89" s="82">
        <v>127276</v>
      </c>
      <c r="J89" s="86" t="s">
        <v>3059</v>
      </c>
      <c r="K89" s="87" t="s">
        <v>383</v>
      </c>
      <c r="L89" s="84" t="s">
        <v>273</v>
      </c>
      <c r="M89" s="41" t="s">
        <v>21</v>
      </c>
      <c r="N89" s="41" t="s">
        <v>21</v>
      </c>
      <c r="O89" s="41"/>
      <c r="P89" s="668"/>
      <c r="Q89" s="668"/>
    </row>
    <row r="90" spans="2:17" ht="60.75" customHeight="1" x14ac:dyDescent="0.25">
      <c r="B90" s="85" t="s">
        <v>229</v>
      </c>
      <c r="C90" s="85"/>
      <c r="D90" s="81" t="s">
        <v>3083</v>
      </c>
      <c r="E90" s="81">
        <v>43091819</v>
      </c>
      <c r="F90" s="81" t="s">
        <v>273</v>
      </c>
      <c r="G90" s="81" t="s">
        <v>2520</v>
      </c>
      <c r="H90" s="81">
        <v>2009</v>
      </c>
      <c r="I90" s="82" t="s">
        <v>22</v>
      </c>
      <c r="J90" s="86"/>
      <c r="K90" s="87" t="s">
        <v>393</v>
      </c>
      <c r="L90" s="84"/>
      <c r="M90" s="41" t="s">
        <v>21</v>
      </c>
      <c r="N90" s="41" t="s">
        <v>22</v>
      </c>
      <c r="O90" s="41"/>
      <c r="P90" s="675" t="s">
        <v>3084</v>
      </c>
      <c r="Q90" s="668"/>
    </row>
    <row r="91" spans="2:17" ht="60.75" customHeight="1" x14ac:dyDescent="0.25">
      <c r="B91" s="85"/>
      <c r="C91" s="85"/>
      <c r="D91" s="81"/>
      <c r="E91" s="81"/>
      <c r="F91" s="81"/>
      <c r="G91" s="81"/>
      <c r="H91" s="81"/>
      <c r="I91" s="82"/>
      <c r="J91" s="86"/>
      <c r="K91" s="87"/>
      <c r="L91" s="84"/>
      <c r="M91" s="41"/>
      <c r="N91" s="41"/>
      <c r="O91" s="41"/>
      <c r="P91" s="668"/>
      <c r="Q91" s="668"/>
    </row>
    <row r="92" spans="2:17" ht="60.75" customHeight="1" x14ac:dyDescent="0.25">
      <c r="B92" s="85"/>
      <c r="C92" s="85"/>
      <c r="D92" s="81"/>
      <c r="E92" s="81"/>
      <c r="F92" s="81"/>
      <c r="G92" s="81"/>
      <c r="H92" s="81"/>
      <c r="I92" s="82"/>
      <c r="J92" s="86"/>
      <c r="K92" s="87"/>
      <c r="L92" s="84"/>
      <c r="M92" s="41"/>
      <c r="N92" s="41"/>
      <c r="O92" s="41"/>
      <c r="P92" s="668"/>
      <c r="Q92" s="668"/>
    </row>
    <row r="93" spans="2:17" ht="60.75" customHeight="1" x14ac:dyDescent="0.25">
      <c r="B93" s="85"/>
      <c r="C93" s="85"/>
      <c r="D93" s="81"/>
      <c r="E93" s="81"/>
      <c r="F93" s="81"/>
      <c r="G93" s="81"/>
      <c r="H93" s="81"/>
      <c r="I93" s="82"/>
      <c r="J93" s="86"/>
      <c r="K93" s="87"/>
      <c r="L93" s="84"/>
      <c r="M93" s="41"/>
      <c r="N93" s="41"/>
      <c r="O93" s="41"/>
      <c r="P93" s="668"/>
      <c r="Q93" s="668"/>
    </row>
    <row r="94" spans="2:17" ht="33.6" customHeight="1" x14ac:dyDescent="0.25">
      <c r="B94" s="85"/>
      <c r="C94" s="85"/>
      <c r="D94" s="81"/>
      <c r="E94" s="81"/>
      <c r="F94" s="81"/>
      <c r="G94" s="81"/>
      <c r="H94" s="81"/>
      <c r="I94" s="82"/>
      <c r="J94" s="86"/>
      <c r="K94" s="84"/>
      <c r="L94" s="84"/>
      <c r="M94" s="41"/>
      <c r="N94" s="41"/>
      <c r="O94" s="41"/>
      <c r="P94" s="993"/>
      <c r="Q94" s="993"/>
    </row>
    <row r="96" spans="2:17" ht="15.75" thickBot="1" x14ac:dyDescent="0.3"/>
    <row r="97" spans="1:26" ht="27" thickBot="1" x14ac:dyDescent="0.3">
      <c r="B97" s="1091" t="s">
        <v>145</v>
      </c>
      <c r="C97" s="1092"/>
      <c r="D97" s="1092"/>
      <c r="E97" s="1092"/>
      <c r="F97" s="1092"/>
      <c r="G97" s="1092"/>
      <c r="H97" s="1092"/>
      <c r="I97" s="1092"/>
      <c r="J97" s="1092"/>
      <c r="K97" s="1092"/>
      <c r="L97" s="1092"/>
      <c r="M97" s="1092"/>
      <c r="N97" s="1093"/>
    </row>
    <row r="100" spans="1:26" ht="46.15" customHeight="1" x14ac:dyDescent="0.25">
      <c r="B100" s="79" t="s">
        <v>20</v>
      </c>
      <c r="C100" s="79" t="s">
        <v>146</v>
      </c>
      <c r="D100" s="1084" t="s">
        <v>97</v>
      </c>
      <c r="E100" s="1086"/>
    </row>
    <row r="101" spans="1:26" ht="46.9" customHeight="1" x14ac:dyDescent="0.25">
      <c r="B101" s="682" t="s">
        <v>147</v>
      </c>
      <c r="C101" s="41" t="s">
        <v>21</v>
      </c>
      <c r="D101" s="993" t="s">
        <v>3085</v>
      </c>
      <c r="E101" s="993"/>
    </row>
    <row r="104" spans="1:26" ht="26.25" x14ac:dyDescent="0.25">
      <c r="B104" s="1072" t="s">
        <v>148</v>
      </c>
      <c r="C104" s="1073"/>
      <c r="D104" s="1073"/>
      <c r="E104" s="1073"/>
      <c r="F104" s="1073"/>
      <c r="G104" s="1073"/>
      <c r="H104" s="1073"/>
      <c r="I104" s="1073"/>
      <c r="J104" s="1073"/>
      <c r="K104" s="1073"/>
      <c r="L104" s="1073"/>
      <c r="M104" s="1073"/>
      <c r="N104" s="1073"/>
      <c r="O104" s="1073"/>
      <c r="P104" s="1073"/>
    </row>
    <row r="106" spans="1:26" ht="15.75" thickBot="1" x14ac:dyDescent="0.3"/>
    <row r="107" spans="1:26" ht="27" thickBot="1" x14ac:dyDescent="0.3">
      <c r="B107" s="1091" t="s">
        <v>149</v>
      </c>
      <c r="C107" s="1092"/>
      <c r="D107" s="1092"/>
      <c r="E107" s="1092"/>
      <c r="F107" s="1092"/>
      <c r="G107" s="1092"/>
      <c r="H107" s="1092"/>
      <c r="I107" s="1092"/>
      <c r="J107" s="1092"/>
      <c r="K107" s="1092"/>
      <c r="L107" s="1092"/>
      <c r="M107" s="1092"/>
      <c r="N107" s="1093"/>
    </row>
    <row r="109" spans="1:26" ht="15.75" thickBot="1" x14ac:dyDescent="0.3">
      <c r="M109" s="45"/>
      <c r="N109" s="45"/>
    </row>
    <row r="110" spans="1:26" s="14" customFormat="1" ht="109.5" customHeight="1" x14ac:dyDescent="0.25">
      <c r="B110" s="46" t="s">
        <v>36</v>
      </c>
      <c r="C110" s="46" t="s">
        <v>37</v>
      </c>
      <c r="D110" s="46" t="s">
        <v>38</v>
      </c>
      <c r="E110" s="46" t="s">
        <v>39</v>
      </c>
      <c r="F110" s="46" t="s">
        <v>40</v>
      </c>
      <c r="G110" s="46" t="s">
        <v>41</v>
      </c>
      <c r="H110" s="46" t="s">
        <v>42</v>
      </c>
      <c r="I110" s="46" t="s">
        <v>43</v>
      </c>
      <c r="J110" s="46" t="s">
        <v>44</v>
      </c>
      <c r="K110" s="46" t="s">
        <v>45</v>
      </c>
      <c r="L110" s="46" t="s">
        <v>46</v>
      </c>
      <c r="M110" s="47" t="s">
        <v>47</v>
      </c>
      <c r="N110" s="46" t="s">
        <v>48</v>
      </c>
      <c r="O110" s="46" t="s">
        <v>49</v>
      </c>
      <c r="P110" s="48" t="s">
        <v>50</v>
      </c>
      <c r="Q110" s="48" t="s">
        <v>51</v>
      </c>
    </row>
    <row r="111" spans="1:26" s="60" customFormat="1" ht="409.5" x14ac:dyDescent="0.25">
      <c r="A111" s="62">
        <v>1</v>
      </c>
      <c r="B111" s="49" t="s">
        <v>3086</v>
      </c>
      <c r="C111" s="50" t="s">
        <v>3087</v>
      </c>
      <c r="D111" s="49" t="s">
        <v>3086</v>
      </c>
      <c r="E111" s="64" t="s">
        <v>54</v>
      </c>
      <c r="F111" s="52" t="s">
        <v>54</v>
      </c>
      <c r="G111" s="53"/>
      <c r="H111" s="54" t="s">
        <v>3088</v>
      </c>
      <c r="I111" s="55" t="s">
        <v>2248</v>
      </c>
      <c r="J111" s="55" t="s">
        <v>22</v>
      </c>
      <c r="K111" s="608">
        <v>10</v>
      </c>
      <c r="M111" s="608">
        <v>4385</v>
      </c>
      <c r="N111" s="56">
        <v>0</v>
      </c>
      <c r="O111" s="57"/>
      <c r="P111" s="57"/>
      <c r="Q111" s="58" t="s">
        <v>3089</v>
      </c>
      <c r="R111" s="59"/>
      <c r="S111" s="59"/>
      <c r="T111" s="59"/>
      <c r="U111" s="59"/>
      <c r="V111" s="59"/>
      <c r="W111" s="59"/>
      <c r="X111" s="59"/>
      <c r="Y111" s="59"/>
      <c r="Z111" s="59"/>
    </row>
    <row r="112" spans="1:26" s="60" customFormat="1" ht="409.5" x14ac:dyDescent="0.25">
      <c r="A112" s="62">
        <f t="shared" ref="A112:A118" si="1">+A111+1</f>
        <v>2</v>
      </c>
      <c r="B112" s="49" t="s">
        <v>3086</v>
      </c>
      <c r="C112" s="50" t="s">
        <v>3090</v>
      </c>
      <c r="D112" s="49" t="s">
        <v>3086</v>
      </c>
      <c r="E112" s="64" t="s">
        <v>54</v>
      </c>
      <c r="F112" s="52" t="s">
        <v>54</v>
      </c>
      <c r="G112" s="52"/>
      <c r="H112" s="52" t="s">
        <v>879</v>
      </c>
      <c r="I112" s="55" t="s">
        <v>3091</v>
      </c>
      <c r="J112" s="55" t="s">
        <v>22</v>
      </c>
      <c r="K112" s="608">
        <v>31</v>
      </c>
      <c r="L112" s="608"/>
      <c r="M112" s="608" t="s">
        <v>54</v>
      </c>
      <c r="N112" s="56"/>
      <c r="O112" s="57"/>
      <c r="P112" s="57"/>
      <c r="Q112" s="58" t="s">
        <v>3089</v>
      </c>
      <c r="R112" s="59"/>
      <c r="S112" s="59"/>
      <c r="T112" s="59"/>
      <c r="U112" s="59"/>
      <c r="V112" s="59"/>
      <c r="W112" s="59"/>
      <c r="X112" s="59"/>
      <c r="Y112" s="59"/>
      <c r="Z112" s="59"/>
    </row>
    <row r="113" spans="1:26" s="60" customFormat="1" x14ac:dyDescent="0.25">
      <c r="A113" s="62">
        <f t="shared" si="1"/>
        <v>3</v>
      </c>
      <c r="B113" s="49"/>
      <c r="C113" s="50"/>
      <c r="D113" s="49"/>
      <c r="E113" s="64"/>
      <c r="F113" s="52"/>
      <c r="G113" s="52"/>
      <c r="H113" s="52"/>
      <c r="I113" s="55"/>
      <c r="J113" s="55"/>
      <c r="K113" s="608"/>
      <c r="L113" s="608"/>
      <c r="M113" s="608"/>
      <c r="N113" s="56"/>
      <c r="O113" s="57"/>
      <c r="P113" s="57"/>
      <c r="Q113" s="58"/>
      <c r="R113" s="59"/>
      <c r="S113" s="59"/>
      <c r="T113" s="59"/>
      <c r="U113" s="59"/>
      <c r="V113" s="59"/>
      <c r="W113" s="59"/>
      <c r="X113" s="59"/>
      <c r="Y113" s="59"/>
      <c r="Z113" s="59"/>
    </row>
    <row r="114" spans="1:26" s="60" customFormat="1" x14ac:dyDescent="0.25">
      <c r="A114" s="62">
        <f t="shared" si="1"/>
        <v>4</v>
      </c>
      <c r="B114" s="49"/>
      <c r="C114" s="50"/>
      <c r="D114" s="49"/>
      <c r="E114" s="64"/>
      <c r="F114" s="52"/>
      <c r="G114" s="52"/>
      <c r="H114" s="52"/>
      <c r="I114" s="55"/>
      <c r="J114" s="55"/>
      <c r="K114" s="608"/>
      <c r="L114" s="608"/>
      <c r="M114" s="608"/>
      <c r="N114" s="56"/>
      <c r="O114" s="57"/>
      <c r="P114" s="57"/>
      <c r="Q114" s="58"/>
      <c r="R114" s="59"/>
      <c r="S114" s="59"/>
      <c r="T114" s="59"/>
      <c r="U114" s="59"/>
      <c r="V114" s="59"/>
      <c r="W114" s="59"/>
      <c r="X114" s="59"/>
      <c r="Y114" s="59"/>
      <c r="Z114" s="59"/>
    </row>
    <row r="115" spans="1:26" s="60" customFormat="1" x14ac:dyDescent="0.25">
      <c r="A115" s="62">
        <f t="shared" si="1"/>
        <v>5</v>
      </c>
      <c r="B115" s="49"/>
      <c r="C115" s="50"/>
      <c r="D115" s="49"/>
      <c r="E115" s="64"/>
      <c r="F115" s="52"/>
      <c r="G115" s="52"/>
      <c r="H115" s="52"/>
      <c r="I115" s="55"/>
      <c r="J115" s="55"/>
      <c r="K115" s="608"/>
      <c r="L115" s="608"/>
      <c r="M115" s="608"/>
      <c r="N115" s="56"/>
      <c r="O115" s="57"/>
      <c r="P115" s="57"/>
      <c r="Q115" s="58"/>
      <c r="R115" s="59"/>
      <c r="S115" s="59"/>
      <c r="T115" s="59"/>
      <c r="U115" s="59"/>
      <c r="V115" s="59"/>
      <c r="W115" s="59"/>
      <c r="X115" s="59"/>
      <c r="Y115" s="59"/>
      <c r="Z115" s="59"/>
    </row>
    <row r="116" spans="1:26" s="60" customFormat="1" x14ac:dyDescent="0.25">
      <c r="A116" s="62">
        <f t="shared" si="1"/>
        <v>6</v>
      </c>
      <c r="B116" s="49"/>
      <c r="C116" s="50"/>
      <c r="D116" s="49"/>
      <c r="E116" s="64"/>
      <c r="F116" s="52"/>
      <c r="G116" s="52"/>
      <c r="H116" s="52"/>
      <c r="I116" s="55"/>
      <c r="J116" s="55"/>
      <c r="K116" s="608"/>
      <c r="L116" s="608"/>
      <c r="M116" s="608"/>
      <c r="N116" s="56"/>
      <c r="O116" s="57"/>
      <c r="P116" s="57"/>
      <c r="Q116" s="58"/>
      <c r="R116" s="59"/>
      <c r="S116" s="59"/>
      <c r="T116" s="59"/>
      <c r="U116" s="59"/>
      <c r="V116" s="59"/>
      <c r="W116" s="59"/>
      <c r="X116" s="59"/>
      <c r="Y116" s="59"/>
      <c r="Z116" s="59"/>
    </row>
    <row r="117" spans="1:26" s="60" customFormat="1" x14ac:dyDescent="0.25">
      <c r="A117" s="62">
        <f t="shared" si="1"/>
        <v>7</v>
      </c>
      <c r="B117" s="49"/>
      <c r="C117" s="50"/>
      <c r="D117" s="49"/>
      <c r="E117" s="64"/>
      <c r="F117" s="52"/>
      <c r="G117" s="52"/>
      <c r="H117" s="52"/>
      <c r="I117" s="55"/>
      <c r="J117" s="55"/>
      <c r="K117" s="608"/>
      <c r="L117" s="608"/>
      <c r="M117" s="608"/>
      <c r="N117" s="56"/>
      <c r="O117" s="57"/>
      <c r="P117" s="57"/>
      <c r="Q117" s="58"/>
      <c r="R117" s="59"/>
      <c r="S117" s="59"/>
      <c r="T117" s="59"/>
      <c r="U117" s="59"/>
      <c r="V117" s="59"/>
      <c r="W117" s="59"/>
      <c r="X117" s="59"/>
      <c r="Y117" s="59"/>
      <c r="Z117" s="59"/>
    </row>
    <row r="118" spans="1:26" s="60" customFormat="1" x14ac:dyDescent="0.25">
      <c r="A118" s="62">
        <f t="shared" si="1"/>
        <v>8</v>
      </c>
      <c r="B118" s="49"/>
      <c r="C118" s="50"/>
      <c r="D118" s="49"/>
      <c r="E118" s="64"/>
      <c r="F118" s="52"/>
      <c r="G118" s="52"/>
      <c r="H118" s="52"/>
      <c r="I118" s="55"/>
      <c r="J118" s="55"/>
      <c r="K118" s="608"/>
      <c r="L118" s="608"/>
      <c r="M118" s="608"/>
      <c r="N118" s="56"/>
      <c r="O118" s="57"/>
      <c r="P118" s="57"/>
      <c r="Q118" s="58"/>
      <c r="R118" s="59"/>
      <c r="S118" s="59"/>
      <c r="T118" s="59"/>
      <c r="U118" s="59"/>
      <c r="V118" s="59"/>
      <c r="W118" s="59"/>
      <c r="X118" s="59"/>
      <c r="Y118" s="59"/>
      <c r="Z118" s="59"/>
    </row>
    <row r="119" spans="1:26" s="60" customFormat="1" x14ac:dyDescent="0.25">
      <c r="A119" s="62"/>
      <c r="B119" s="63" t="s">
        <v>31</v>
      </c>
      <c r="C119" s="50"/>
      <c r="D119" s="49"/>
      <c r="E119" s="64"/>
      <c r="F119" s="52"/>
      <c r="G119" s="52"/>
      <c r="H119" s="52"/>
      <c r="I119" s="55"/>
      <c r="J119" s="55"/>
      <c r="K119" s="67">
        <f>SUM(K111:K118)</f>
        <v>41</v>
      </c>
      <c r="L119" s="67">
        <f>SUM(L111:L118)</f>
        <v>0</v>
      </c>
      <c r="M119" s="66">
        <f>SUM(M111:M118)</f>
        <v>4385</v>
      </c>
      <c r="N119" s="67">
        <f>SUM(N111:N118)</f>
        <v>0</v>
      </c>
      <c r="O119" s="57"/>
      <c r="P119" s="57"/>
      <c r="Q119" s="68"/>
    </row>
    <row r="120" spans="1:26" x14ac:dyDescent="0.25">
      <c r="B120" s="69"/>
      <c r="C120" s="69"/>
      <c r="D120" s="69"/>
      <c r="E120" s="70"/>
      <c r="F120" s="69"/>
      <c r="G120" s="69"/>
      <c r="H120" s="69"/>
      <c r="I120" s="69"/>
      <c r="J120" s="69"/>
      <c r="K120" s="69"/>
      <c r="L120" s="69"/>
      <c r="M120" s="69"/>
      <c r="N120" s="69"/>
      <c r="O120" s="69"/>
      <c r="P120" s="69"/>
    </row>
    <row r="121" spans="1:26" ht="18.75" x14ac:dyDescent="0.25">
      <c r="B121" s="72" t="s">
        <v>172</v>
      </c>
      <c r="C121" s="89">
        <f>+K119</f>
        <v>41</v>
      </c>
      <c r="H121" s="76"/>
      <c r="I121" s="76"/>
      <c r="J121" s="76"/>
      <c r="K121" s="76"/>
      <c r="L121" s="76"/>
      <c r="M121" s="76"/>
      <c r="N121" s="69"/>
      <c r="O121" s="69"/>
      <c r="P121" s="69"/>
    </row>
    <row r="123" spans="1:26" ht="15.75" thickBot="1" x14ac:dyDescent="0.3"/>
    <row r="124" spans="1:26" ht="37.15" customHeight="1" thickBot="1" x14ac:dyDescent="0.3">
      <c r="B124" s="90" t="s">
        <v>173</v>
      </c>
      <c r="C124" s="91" t="s">
        <v>174</v>
      </c>
      <c r="D124" s="90" t="s">
        <v>30</v>
      </c>
      <c r="E124" s="91" t="s">
        <v>175</v>
      </c>
    </row>
    <row r="125" spans="1:26" ht="41.45" customHeight="1" x14ac:dyDescent="0.25">
      <c r="B125" s="92" t="s">
        <v>176</v>
      </c>
      <c r="C125" s="93">
        <v>20</v>
      </c>
      <c r="D125" s="93"/>
      <c r="E125" s="1094">
        <f>+D125+D126+D127</f>
        <v>0</v>
      </c>
    </row>
    <row r="126" spans="1:26" x14ac:dyDescent="0.25">
      <c r="B126" s="92" t="s">
        <v>177</v>
      </c>
      <c r="C126" s="74">
        <v>30</v>
      </c>
      <c r="D126" s="668">
        <v>0</v>
      </c>
      <c r="E126" s="1095"/>
    </row>
    <row r="127" spans="1:26" ht="15.75" thickBot="1" x14ac:dyDescent="0.3">
      <c r="B127" s="92" t="s">
        <v>178</v>
      </c>
      <c r="C127" s="94">
        <v>40</v>
      </c>
      <c r="D127" s="94">
        <v>0</v>
      </c>
      <c r="E127" s="1096"/>
    </row>
    <row r="129" spans="2:17" ht="15.75" thickBot="1" x14ac:dyDescent="0.3"/>
    <row r="130" spans="2:17" ht="27" thickBot="1" x14ac:dyDescent="0.3">
      <c r="B130" s="1091" t="s">
        <v>179</v>
      </c>
      <c r="C130" s="1092"/>
      <c r="D130" s="1092"/>
      <c r="E130" s="1092"/>
      <c r="F130" s="1092"/>
      <c r="G130" s="1092"/>
      <c r="H130" s="1092"/>
      <c r="I130" s="1092"/>
      <c r="J130" s="1092"/>
      <c r="K130" s="1092"/>
      <c r="L130" s="1092"/>
      <c r="M130" s="1092"/>
      <c r="N130" s="1093"/>
    </row>
    <row r="132" spans="2:17" ht="76.5" customHeight="1" x14ac:dyDescent="0.25">
      <c r="B132" s="78" t="s">
        <v>111</v>
      </c>
      <c r="C132" s="78" t="s">
        <v>112</v>
      </c>
      <c r="D132" s="78" t="s">
        <v>113</v>
      </c>
      <c r="E132" s="78" t="s">
        <v>114</v>
      </c>
      <c r="F132" s="78" t="s">
        <v>115</v>
      </c>
      <c r="G132" s="78" t="s">
        <v>116</v>
      </c>
      <c r="H132" s="78" t="s">
        <v>117</v>
      </c>
      <c r="I132" s="78" t="s">
        <v>118</v>
      </c>
      <c r="J132" s="1084" t="s">
        <v>119</v>
      </c>
      <c r="K132" s="1085"/>
      <c r="L132" s="1086"/>
      <c r="M132" s="78" t="s">
        <v>120</v>
      </c>
      <c r="N132" s="78" t="s">
        <v>121</v>
      </c>
      <c r="O132" s="78" t="s">
        <v>122</v>
      </c>
      <c r="P132" s="1084" t="s">
        <v>97</v>
      </c>
      <c r="Q132" s="1086"/>
    </row>
    <row r="133" spans="2:17" ht="60.75" customHeight="1" x14ac:dyDescent="0.25">
      <c r="B133" s="85" t="s">
        <v>180</v>
      </c>
      <c r="C133" s="85"/>
      <c r="D133" s="81" t="s">
        <v>3087</v>
      </c>
      <c r="E133" s="81">
        <v>43870986</v>
      </c>
      <c r="F133" s="81" t="s">
        <v>3092</v>
      </c>
      <c r="G133" s="81" t="s">
        <v>738</v>
      </c>
      <c r="H133" s="120">
        <v>38219</v>
      </c>
      <c r="I133" s="82" t="s">
        <v>54</v>
      </c>
      <c r="J133" s="85" t="s">
        <v>3093</v>
      </c>
      <c r="K133" s="84" t="s">
        <v>3094</v>
      </c>
      <c r="L133" s="87" t="s">
        <v>3095</v>
      </c>
      <c r="M133" s="41" t="s">
        <v>21</v>
      </c>
      <c r="N133" s="41" t="s">
        <v>21</v>
      </c>
      <c r="O133" s="41"/>
      <c r="P133" s="993"/>
      <c r="Q133" s="993"/>
    </row>
    <row r="134" spans="2:17" ht="60.75" customHeight="1" x14ac:dyDescent="0.25">
      <c r="B134" s="85" t="s">
        <v>214</v>
      </c>
      <c r="C134" s="85"/>
      <c r="D134" s="81" t="s">
        <v>3096</v>
      </c>
      <c r="E134" s="81">
        <v>43162000</v>
      </c>
      <c r="F134" s="81" t="s">
        <v>991</v>
      </c>
      <c r="G134" s="81" t="s">
        <v>367</v>
      </c>
      <c r="H134" s="120">
        <v>37796</v>
      </c>
      <c r="I134" s="82" t="s">
        <v>54</v>
      </c>
      <c r="J134" s="86" t="s">
        <v>3059</v>
      </c>
      <c r="K134" s="87" t="s">
        <v>383</v>
      </c>
      <c r="L134" s="87" t="s">
        <v>3097</v>
      </c>
      <c r="M134" s="41" t="s">
        <v>21</v>
      </c>
      <c r="N134" s="41" t="s">
        <v>22</v>
      </c>
      <c r="O134" s="41"/>
      <c r="P134" s="668"/>
      <c r="Q134" s="668"/>
    </row>
    <row r="135" spans="2:17" ht="60.75" customHeight="1" x14ac:dyDescent="0.25">
      <c r="B135" s="85" t="s">
        <v>208</v>
      </c>
      <c r="C135" s="85"/>
      <c r="D135" s="81" t="s">
        <v>3098</v>
      </c>
      <c r="E135" s="81">
        <v>1020412285</v>
      </c>
      <c r="F135" s="81" t="s">
        <v>3099</v>
      </c>
      <c r="G135" s="81" t="s">
        <v>3100</v>
      </c>
      <c r="H135" s="81">
        <v>2014</v>
      </c>
      <c r="I135" s="82"/>
      <c r="J135" s="85" t="s">
        <v>3093</v>
      </c>
      <c r="K135" s="87" t="s">
        <v>383</v>
      </c>
      <c r="L135" s="84" t="s">
        <v>398</v>
      </c>
      <c r="M135" s="41" t="s">
        <v>21</v>
      </c>
      <c r="N135" s="41" t="s">
        <v>21</v>
      </c>
      <c r="O135" s="41"/>
      <c r="P135" s="668"/>
      <c r="Q135" s="668"/>
    </row>
    <row r="136" spans="2:17" ht="60.75" customHeight="1" x14ac:dyDescent="0.25">
      <c r="B136" s="85"/>
      <c r="C136" s="85"/>
      <c r="D136" s="81"/>
      <c r="E136" s="81"/>
      <c r="F136" s="81"/>
      <c r="G136" s="81"/>
      <c r="H136" s="81"/>
      <c r="I136" s="82"/>
      <c r="J136" s="86"/>
      <c r="K136" s="87"/>
      <c r="L136" s="84"/>
      <c r="M136" s="41"/>
      <c r="N136" s="41"/>
      <c r="O136" s="41"/>
      <c r="P136" s="668"/>
      <c r="Q136" s="668"/>
    </row>
    <row r="137" spans="2:17" ht="60.75" customHeight="1" x14ac:dyDescent="0.25">
      <c r="B137" s="85"/>
      <c r="C137" s="85"/>
      <c r="D137" s="81"/>
      <c r="E137" s="81"/>
      <c r="F137" s="81"/>
      <c r="G137" s="81"/>
      <c r="H137" s="81"/>
      <c r="I137" s="82"/>
      <c r="J137" s="86"/>
      <c r="K137" s="87"/>
      <c r="L137" s="84"/>
      <c r="M137" s="41"/>
      <c r="N137" s="41"/>
      <c r="O137" s="41"/>
      <c r="P137" s="668"/>
      <c r="Q137" s="668"/>
    </row>
    <row r="138" spans="2:17" ht="60.75" customHeight="1" x14ac:dyDescent="0.25">
      <c r="B138" s="85"/>
      <c r="C138" s="85"/>
      <c r="D138" s="81"/>
      <c r="E138" s="81"/>
      <c r="F138" s="81"/>
      <c r="G138" s="81"/>
      <c r="H138" s="81"/>
      <c r="I138" s="82"/>
      <c r="J138" s="86"/>
      <c r="K138" s="87"/>
      <c r="L138" s="84"/>
      <c r="M138" s="41"/>
      <c r="N138" s="41"/>
      <c r="O138" s="41"/>
      <c r="P138" s="668"/>
      <c r="Q138" s="668"/>
    </row>
    <row r="139" spans="2:17" ht="60.75" customHeight="1" x14ac:dyDescent="0.25">
      <c r="B139" s="85"/>
      <c r="C139" s="85"/>
      <c r="D139" s="81"/>
      <c r="E139" s="81"/>
      <c r="F139" s="81"/>
      <c r="G139" s="81"/>
      <c r="H139" s="81"/>
      <c r="I139" s="82"/>
      <c r="J139" s="86"/>
      <c r="K139" s="87"/>
      <c r="L139" s="84"/>
      <c r="M139" s="41"/>
      <c r="N139" s="41"/>
      <c r="O139" s="41"/>
      <c r="P139" s="668"/>
      <c r="Q139" s="668"/>
    </row>
    <row r="140" spans="2:17" ht="33.6" customHeight="1" x14ac:dyDescent="0.25">
      <c r="B140" s="85"/>
      <c r="C140" s="85"/>
      <c r="D140" s="81"/>
      <c r="E140" s="81"/>
      <c r="F140" s="81"/>
      <c r="G140" s="81"/>
      <c r="H140" s="81"/>
      <c r="I140" s="82"/>
      <c r="J140" s="86"/>
      <c r="K140" s="84"/>
      <c r="L140" s="84"/>
      <c r="M140" s="41"/>
      <c r="N140" s="41"/>
      <c r="O140" s="41"/>
      <c r="P140" s="993"/>
      <c r="Q140" s="993"/>
    </row>
    <row r="143" spans="2:17" ht="15.75" thickBot="1" x14ac:dyDescent="0.3"/>
    <row r="144" spans="2:17" ht="54" customHeight="1" x14ac:dyDescent="0.25">
      <c r="B144" s="42" t="s">
        <v>20</v>
      </c>
      <c r="C144" s="42" t="s">
        <v>173</v>
      </c>
      <c r="D144" s="78" t="s">
        <v>174</v>
      </c>
      <c r="E144" s="42" t="s">
        <v>30</v>
      </c>
      <c r="F144" s="91" t="s">
        <v>194</v>
      </c>
      <c r="G144" s="96"/>
    </row>
    <row r="145" spans="2:7" ht="120.75" customHeight="1" x14ac:dyDescent="0.2">
      <c r="B145" s="1097" t="s">
        <v>195</v>
      </c>
      <c r="C145" s="97" t="s">
        <v>196</v>
      </c>
      <c r="D145" s="668">
        <v>25</v>
      </c>
      <c r="E145" s="668">
        <v>25</v>
      </c>
      <c r="F145" s="1098">
        <f>+E145+E146+E147</f>
        <v>50</v>
      </c>
      <c r="G145" s="98"/>
    </row>
    <row r="146" spans="2:7" ht="76.150000000000006" customHeight="1" x14ac:dyDescent="0.2">
      <c r="B146" s="1097"/>
      <c r="C146" s="97" t="s">
        <v>197</v>
      </c>
      <c r="D146" s="675">
        <v>25</v>
      </c>
      <c r="E146" s="668">
        <v>0</v>
      </c>
      <c r="F146" s="1099"/>
      <c r="G146" s="98"/>
    </row>
    <row r="147" spans="2:7" ht="69" customHeight="1" x14ac:dyDescent="0.2">
      <c r="B147" s="1097"/>
      <c r="C147" s="97" t="s">
        <v>198</v>
      </c>
      <c r="D147" s="668">
        <v>10</v>
      </c>
      <c r="E147" s="668">
        <v>25</v>
      </c>
      <c r="F147" s="1100"/>
      <c r="G147" s="98"/>
    </row>
    <row r="148" spans="2:7" x14ac:dyDescent="0.25">
      <c r="C148"/>
    </row>
    <row r="151" spans="2:7" x14ac:dyDescent="0.25">
      <c r="B151" s="39" t="s">
        <v>199</v>
      </c>
    </row>
    <row r="154" spans="2:7" x14ac:dyDescent="0.25">
      <c r="B154" s="40" t="s">
        <v>20</v>
      </c>
      <c r="C154" s="40" t="s">
        <v>29</v>
      </c>
      <c r="D154" s="42" t="s">
        <v>30</v>
      </c>
      <c r="E154" s="42" t="s">
        <v>31</v>
      </c>
    </row>
    <row r="155" spans="2:7" ht="28.5" x14ac:dyDescent="0.25">
      <c r="B155" s="43" t="s">
        <v>200</v>
      </c>
      <c r="C155" s="44">
        <v>40</v>
      </c>
      <c r="D155" s="668">
        <f>+E125</f>
        <v>0</v>
      </c>
      <c r="E155" s="1081">
        <f>+D155+D156</f>
        <v>50</v>
      </c>
    </row>
    <row r="156" spans="2:7" ht="42.75" x14ac:dyDescent="0.25">
      <c r="B156" s="43" t="s">
        <v>201</v>
      </c>
      <c r="C156" s="44">
        <v>60</v>
      </c>
      <c r="D156" s="668">
        <f>+F145</f>
        <v>50</v>
      </c>
      <c r="E156" s="1082"/>
    </row>
  </sheetData>
  <mergeCells count="43">
    <mergeCell ref="P140:Q140"/>
    <mergeCell ref="B145:B147"/>
    <mergeCell ref="F145:F147"/>
    <mergeCell ref="E155:E156"/>
    <mergeCell ref="B107:N107"/>
    <mergeCell ref="E125:E127"/>
    <mergeCell ref="B130:N130"/>
    <mergeCell ref="J132:L132"/>
    <mergeCell ref="P132:Q132"/>
    <mergeCell ref="P133:Q133"/>
    <mergeCell ref="B104:P104"/>
    <mergeCell ref="O72:P72"/>
    <mergeCell ref="O73:P73"/>
    <mergeCell ref="O74:P74"/>
    <mergeCell ref="O75:P75"/>
    <mergeCell ref="B81:N81"/>
    <mergeCell ref="J86:L86"/>
    <mergeCell ref="P86:Q86"/>
    <mergeCell ref="P87:Q87"/>
    <mergeCell ref="P94:Q94"/>
    <mergeCell ref="B97:N97"/>
    <mergeCell ref="D100:E100"/>
    <mergeCell ref="D101:E101"/>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1"/>
  <sheetViews>
    <sheetView topLeftCell="A295" zoomScale="60" zoomScaleNormal="60" workbookViewId="0">
      <selection activeCell="C12" sqref="C12"/>
    </sheetView>
  </sheetViews>
  <sheetFormatPr baseColWidth="10" defaultRowHeight="15" x14ac:dyDescent="0.25"/>
  <cols>
    <col min="1" max="1" width="3.140625" style="2" bestFit="1" customWidth="1"/>
    <col min="2" max="2" width="102.7109375" style="2" bestFit="1" customWidth="1"/>
    <col min="3" max="3" width="31.140625" style="2" customWidth="1"/>
    <col min="4" max="4" width="43.85546875" style="2" bestFit="1"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8.710937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2912</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2913</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105">
        <v>5</v>
      </c>
      <c r="D10" s="1105"/>
      <c r="E10" s="1106"/>
      <c r="F10" s="5"/>
      <c r="G10" s="5"/>
      <c r="H10" s="5"/>
      <c r="I10" s="5"/>
      <c r="J10" s="5"/>
      <c r="K10" s="5"/>
      <c r="L10" s="5"/>
      <c r="M10" s="5"/>
      <c r="N10" s="6"/>
    </row>
    <row r="11" spans="2:16" ht="16.5" thickBot="1" x14ac:dyDescent="0.3">
      <c r="B11" s="7" t="s">
        <v>10</v>
      </c>
      <c r="C11" s="8" t="s">
        <v>742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58"/>
      <c r="I14" s="17"/>
      <c r="J14" s="17"/>
      <c r="K14" s="17"/>
      <c r="L14" s="17"/>
      <c r="M14" s="17"/>
      <c r="N14" s="15"/>
    </row>
    <row r="15" spans="2:16" x14ac:dyDescent="0.25">
      <c r="B15" s="1078"/>
      <c r="C15" s="1078"/>
      <c r="D15" s="672">
        <v>5</v>
      </c>
      <c r="E15" s="18">
        <v>2432339772</v>
      </c>
      <c r="F15" s="159">
        <v>894</v>
      </c>
      <c r="G15" s="159"/>
      <c r="I15" s="21"/>
      <c r="J15" s="21"/>
      <c r="K15" s="21"/>
      <c r="L15" s="21"/>
      <c r="M15" s="21"/>
      <c r="N15" s="15"/>
    </row>
    <row r="16" spans="2:16" x14ac:dyDescent="0.25">
      <c r="B16" s="1078"/>
      <c r="C16" s="1078"/>
      <c r="D16" s="672"/>
      <c r="E16" s="18"/>
      <c r="F16" s="159"/>
      <c r="G16" s="159"/>
      <c r="I16" s="21"/>
      <c r="J16" s="21"/>
      <c r="K16" s="21"/>
      <c r="L16" s="21"/>
      <c r="M16" s="21"/>
      <c r="N16" s="15"/>
    </row>
    <row r="17" spans="1:14" x14ac:dyDescent="0.25">
      <c r="B17" s="1078"/>
      <c r="C17" s="1078"/>
      <c r="D17" s="672"/>
      <c r="E17" s="18"/>
      <c r="F17" s="159"/>
      <c r="G17" s="159"/>
      <c r="I17" s="21"/>
      <c r="J17" s="21"/>
      <c r="K17" s="21"/>
      <c r="L17" s="21"/>
      <c r="M17" s="21"/>
      <c r="N17" s="15"/>
    </row>
    <row r="18" spans="1:14" x14ac:dyDescent="0.25">
      <c r="B18" s="1078"/>
      <c r="C18" s="1078"/>
      <c r="D18" s="672"/>
      <c r="E18" s="22"/>
      <c r="F18" s="159"/>
      <c r="G18" s="159"/>
      <c r="H18" s="23"/>
      <c r="I18" s="21"/>
      <c r="J18" s="21"/>
      <c r="K18" s="21"/>
      <c r="L18" s="21"/>
      <c r="M18" s="21"/>
      <c r="N18" s="24"/>
    </row>
    <row r="19" spans="1:14" x14ac:dyDescent="0.25">
      <c r="B19" s="1078"/>
      <c r="C19" s="1078"/>
      <c r="D19" s="672"/>
      <c r="E19" s="22"/>
      <c r="F19" s="159"/>
      <c r="G19" s="159"/>
      <c r="H19" s="23"/>
      <c r="I19" s="25"/>
      <c r="J19" s="25"/>
      <c r="K19" s="25"/>
      <c r="L19" s="25"/>
      <c r="M19" s="25"/>
      <c r="N19" s="24"/>
    </row>
    <row r="20" spans="1:14" x14ac:dyDescent="0.25">
      <c r="B20" s="1078"/>
      <c r="C20" s="1078"/>
      <c r="D20" s="672"/>
      <c r="E20" s="22"/>
      <c r="F20" s="159"/>
      <c r="G20" s="159"/>
      <c r="H20" s="23"/>
      <c r="I20" s="14"/>
      <c r="J20" s="14"/>
      <c r="K20" s="14"/>
      <c r="L20" s="14"/>
      <c r="M20" s="14"/>
      <c r="N20" s="24"/>
    </row>
    <row r="21" spans="1:14" x14ac:dyDescent="0.25">
      <c r="B21" s="1078"/>
      <c r="C21" s="1078"/>
      <c r="D21" s="672"/>
      <c r="E21" s="22"/>
      <c r="F21" s="159"/>
      <c r="G21" s="159"/>
      <c r="H21" s="23"/>
      <c r="I21" s="14"/>
      <c r="J21" s="14"/>
      <c r="K21" s="14"/>
      <c r="L21" s="14"/>
      <c r="M21" s="14"/>
      <c r="N21" s="24"/>
    </row>
    <row r="22" spans="1:14" ht="15.75" thickBot="1" x14ac:dyDescent="0.3">
      <c r="B22" s="1079" t="s">
        <v>16</v>
      </c>
      <c r="C22" s="1080"/>
      <c r="D22" s="672"/>
      <c r="E22" s="26">
        <f>SUM(E15:E21)</f>
        <v>2432339772</v>
      </c>
      <c r="F22" s="159">
        <f>SUM(F15:F21)</f>
        <v>894</v>
      </c>
      <c r="G22" s="159"/>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715.2</v>
      </c>
      <c r="D24" s="32"/>
      <c r="E24" s="33">
        <f>E22</f>
        <v>2432339772</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668" t="s">
        <v>24</v>
      </c>
      <c r="D30" s="668"/>
      <c r="E30"/>
      <c r="F30"/>
      <c r="G30"/>
      <c r="H30"/>
      <c r="I30" s="14"/>
      <c r="J30" s="14"/>
      <c r="K30" s="14"/>
      <c r="L30" s="14"/>
      <c r="M30" s="14"/>
      <c r="N30" s="15"/>
    </row>
    <row r="31" spans="1:14" x14ac:dyDescent="0.25">
      <c r="A31" s="36"/>
      <c r="B31" s="41" t="s">
        <v>25</v>
      </c>
      <c r="C31" s="668"/>
      <c r="D31" s="668" t="s">
        <v>24</v>
      </c>
      <c r="E31"/>
      <c r="F31"/>
      <c r="G31"/>
      <c r="H31"/>
      <c r="I31" s="14"/>
      <c r="J31" s="14"/>
      <c r="K31" s="14"/>
      <c r="L31" s="14"/>
      <c r="M31" s="14"/>
      <c r="N31" s="15"/>
    </row>
    <row r="32" spans="1:14" x14ac:dyDescent="0.25">
      <c r="A32" s="36"/>
      <c r="B32" s="41" t="s">
        <v>26</v>
      </c>
      <c r="C32" s="668"/>
      <c r="D32" s="702" t="s">
        <v>24</v>
      </c>
      <c r="E32"/>
      <c r="F32"/>
      <c r="G32"/>
      <c r="H32"/>
      <c r="I32" s="14"/>
      <c r="J32" s="14"/>
      <c r="K32" s="14"/>
      <c r="L32" s="14"/>
      <c r="M32" s="14"/>
      <c r="N32" s="15"/>
    </row>
    <row r="33" spans="1:17" x14ac:dyDescent="0.25">
      <c r="A33" s="36"/>
      <c r="B33" s="41" t="s">
        <v>27</v>
      </c>
      <c r="C33" s="668"/>
      <c r="D33" s="668"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s="69" customFormat="1" x14ac:dyDescent="0.25">
      <c r="A39" s="160"/>
      <c r="B39" s="142" t="s">
        <v>20</v>
      </c>
      <c r="C39" s="142" t="s">
        <v>29</v>
      </c>
      <c r="D39" s="673" t="s">
        <v>30</v>
      </c>
      <c r="E39" s="673" t="s">
        <v>31</v>
      </c>
      <c r="F39" s="141"/>
      <c r="G39" s="141"/>
      <c r="H39" s="141"/>
      <c r="I39" s="162"/>
      <c r="J39" s="162"/>
      <c r="K39" s="162"/>
      <c r="L39" s="162"/>
      <c r="M39" s="162"/>
      <c r="N39" s="163"/>
    </row>
    <row r="40" spans="1:17" s="69" customFormat="1" ht="28.5" x14ac:dyDescent="0.25">
      <c r="A40" s="160"/>
      <c r="B40" s="164" t="s">
        <v>32</v>
      </c>
      <c r="C40" s="697">
        <v>40</v>
      </c>
      <c r="D40" s="74">
        <v>40</v>
      </c>
      <c r="E40" s="1107">
        <f>+D40+D41</f>
        <v>40</v>
      </c>
      <c r="F40" s="141"/>
      <c r="G40" s="141"/>
      <c r="H40" s="141"/>
      <c r="I40" s="162"/>
      <c r="J40" s="162"/>
      <c r="K40" s="162"/>
      <c r="L40" s="162"/>
      <c r="M40" s="162"/>
      <c r="N40" s="163"/>
    </row>
    <row r="41" spans="1:17" s="69" customFormat="1" ht="42.75" x14ac:dyDescent="0.25">
      <c r="A41" s="160"/>
      <c r="B41" s="164" t="s">
        <v>33</v>
      </c>
      <c r="C41" s="697">
        <v>60</v>
      </c>
      <c r="D41" s="74">
        <f>+F167</f>
        <v>0</v>
      </c>
      <c r="E41" s="1108"/>
      <c r="F41" s="141"/>
      <c r="G41" s="141"/>
      <c r="H41" s="141"/>
      <c r="I41" s="162"/>
      <c r="J41" s="162"/>
      <c r="K41" s="162"/>
      <c r="L41" s="162"/>
      <c r="M41" s="162"/>
      <c r="N41" s="163"/>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125.25" customHeight="1" x14ac:dyDescent="0.25">
      <c r="A49" s="62">
        <v>1</v>
      </c>
      <c r="B49" s="63" t="s">
        <v>2914</v>
      </c>
      <c r="C49" s="49" t="s">
        <v>2914</v>
      </c>
      <c r="D49" s="63" t="s">
        <v>2475</v>
      </c>
      <c r="E49" s="102" t="s">
        <v>2915</v>
      </c>
      <c r="F49" s="52" t="s">
        <v>21</v>
      </c>
      <c r="G49" s="53" t="s">
        <v>54</v>
      </c>
      <c r="H49" s="54" t="s">
        <v>1438</v>
      </c>
      <c r="I49" s="55" t="s">
        <v>1439</v>
      </c>
      <c r="J49" s="55" t="s">
        <v>22</v>
      </c>
      <c r="K49" s="102">
        <v>10</v>
      </c>
      <c r="L49" s="102">
        <v>0</v>
      </c>
      <c r="M49" s="56" t="s">
        <v>2916</v>
      </c>
      <c r="N49" s="56" t="s">
        <v>54</v>
      </c>
      <c r="O49" s="432">
        <v>735975750</v>
      </c>
      <c r="P49" s="432">
        <v>91</v>
      </c>
      <c r="Q49" s="58" t="s">
        <v>2917</v>
      </c>
      <c r="R49" s="59"/>
      <c r="S49" s="59"/>
      <c r="T49" s="59"/>
      <c r="U49" s="59"/>
      <c r="V49" s="59"/>
      <c r="W49" s="59"/>
      <c r="X49" s="59"/>
      <c r="Y49" s="59"/>
      <c r="Z49" s="59"/>
    </row>
    <row r="50" spans="1:26" s="60" customFormat="1" ht="75" x14ac:dyDescent="0.25">
      <c r="A50" s="62">
        <f>+A49+1</f>
        <v>2</v>
      </c>
      <c r="B50" s="63" t="s">
        <v>2914</v>
      </c>
      <c r="C50" s="49" t="s">
        <v>2914</v>
      </c>
      <c r="D50" s="63" t="s">
        <v>2475</v>
      </c>
      <c r="E50" s="102" t="s">
        <v>2918</v>
      </c>
      <c r="F50" s="52" t="s">
        <v>21</v>
      </c>
      <c r="G50" s="52" t="s">
        <v>54</v>
      </c>
      <c r="H50" s="52" t="s">
        <v>2919</v>
      </c>
      <c r="I50" s="55" t="s">
        <v>2920</v>
      </c>
      <c r="J50" s="55" t="s">
        <v>22</v>
      </c>
      <c r="K50" s="102">
        <v>0</v>
      </c>
      <c r="L50" s="102">
        <v>2</v>
      </c>
      <c r="M50" s="56" t="s">
        <v>2916</v>
      </c>
      <c r="N50" s="56" t="s">
        <v>54</v>
      </c>
      <c r="O50" s="432">
        <v>67277912</v>
      </c>
      <c r="P50" s="432">
        <v>92</v>
      </c>
      <c r="Q50" s="58" t="s">
        <v>2917</v>
      </c>
      <c r="R50" s="59"/>
      <c r="S50" s="59"/>
      <c r="T50" s="59"/>
      <c r="U50" s="59"/>
      <c r="V50" s="59"/>
      <c r="W50" s="59"/>
      <c r="X50" s="59"/>
      <c r="Y50" s="59"/>
      <c r="Z50" s="59"/>
    </row>
    <row r="51" spans="1:26" s="60" customFormat="1" ht="75" x14ac:dyDescent="0.25">
      <c r="A51" s="62">
        <f t="shared" ref="A51:A56" si="0">+A50+1</f>
        <v>3</v>
      </c>
      <c r="B51" s="63" t="s">
        <v>2914</v>
      </c>
      <c r="C51" s="49" t="s">
        <v>2914</v>
      </c>
      <c r="D51" s="63" t="s">
        <v>2475</v>
      </c>
      <c r="E51" s="102" t="s">
        <v>2921</v>
      </c>
      <c r="F51" s="52" t="s">
        <v>21</v>
      </c>
      <c r="G51" s="52" t="s">
        <v>54</v>
      </c>
      <c r="H51" s="52" t="s">
        <v>152</v>
      </c>
      <c r="I51" s="55" t="s">
        <v>153</v>
      </c>
      <c r="J51" s="55" t="s">
        <v>22</v>
      </c>
      <c r="K51" s="102">
        <v>10</v>
      </c>
      <c r="L51" s="102">
        <v>0</v>
      </c>
      <c r="M51" s="56" t="s">
        <v>2916</v>
      </c>
      <c r="N51" s="56" t="s">
        <v>54</v>
      </c>
      <c r="O51" s="57">
        <v>947183800</v>
      </c>
      <c r="P51" s="57">
        <v>93</v>
      </c>
      <c r="Q51" s="58" t="s">
        <v>2917</v>
      </c>
      <c r="R51" s="59"/>
      <c r="S51" s="59"/>
      <c r="T51" s="59"/>
      <c r="U51" s="59"/>
      <c r="V51" s="59"/>
      <c r="W51" s="59"/>
      <c r="X51" s="59"/>
      <c r="Y51" s="59"/>
      <c r="Z51" s="59"/>
    </row>
    <row r="52" spans="1:26" s="60" customFormat="1" ht="75" x14ac:dyDescent="0.25">
      <c r="A52" s="62">
        <f t="shared" si="0"/>
        <v>4</v>
      </c>
      <c r="B52" s="63" t="s">
        <v>2914</v>
      </c>
      <c r="C52" s="49" t="s">
        <v>2914</v>
      </c>
      <c r="D52" s="63" t="s">
        <v>2475</v>
      </c>
      <c r="E52" s="102" t="s">
        <v>2922</v>
      </c>
      <c r="F52" s="52" t="s">
        <v>21</v>
      </c>
      <c r="G52" s="52" t="s">
        <v>54</v>
      </c>
      <c r="H52" s="52" t="s">
        <v>2923</v>
      </c>
      <c r="I52" s="55" t="s">
        <v>2924</v>
      </c>
      <c r="J52" s="55" t="s">
        <v>22</v>
      </c>
      <c r="K52" s="102">
        <v>0</v>
      </c>
      <c r="L52" s="102">
        <v>10</v>
      </c>
      <c r="M52" s="56" t="s">
        <v>2916</v>
      </c>
      <c r="N52" s="56" t="s">
        <v>54</v>
      </c>
      <c r="O52" s="57">
        <v>775398832</v>
      </c>
      <c r="P52" s="57">
        <v>94</v>
      </c>
      <c r="Q52" s="58" t="s">
        <v>2917</v>
      </c>
      <c r="R52" s="59"/>
      <c r="S52" s="59"/>
      <c r="T52" s="59"/>
      <c r="U52" s="59"/>
      <c r="V52" s="59"/>
      <c r="W52" s="59"/>
      <c r="X52" s="59"/>
      <c r="Y52" s="59"/>
      <c r="Z52" s="59"/>
    </row>
    <row r="53" spans="1:26" s="60" customFormat="1" ht="30" x14ac:dyDescent="0.25">
      <c r="A53" s="62">
        <f t="shared" si="0"/>
        <v>5</v>
      </c>
      <c r="B53" s="63" t="s">
        <v>2914</v>
      </c>
      <c r="C53" s="49" t="s">
        <v>2914</v>
      </c>
      <c r="D53" s="63" t="s">
        <v>2925</v>
      </c>
      <c r="E53" s="102" t="s">
        <v>2926</v>
      </c>
      <c r="F53" s="52" t="s">
        <v>21</v>
      </c>
      <c r="G53" s="52" t="s">
        <v>54</v>
      </c>
      <c r="H53" s="52" t="s">
        <v>2927</v>
      </c>
      <c r="I53" s="55" t="s">
        <v>506</v>
      </c>
      <c r="J53" s="55" t="s">
        <v>22</v>
      </c>
      <c r="K53" s="102">
        <v>1</v>
      </c>
      <c r="L53" s="102">
        <v>0</v>
      </c>
      <c r="M53" s="102">
        <v>100</v>
      </c>
      <c r="N53" s="56" t="s">
        <v>54</v>
      </c>
      <c r="O53" s="57">
        <v>161856246</v>
      </c>
      <c r="P53" s="57" t="s">
        <v>2928</v>
      </c>
      <c r="Q53" s="58"/>
      <c r="R53" s="59"/>
      <c r="S53" s="59"/>
      <c r="T53" s="59"/>
      <c r="U53" s="59"/>
      <c r="V53" s="59"/>
      <c r="W53" s="59"/>
      <c r="X53" s="59"/>
      <c r="Y53" s="59"/>
      <c r="Z53" s="59"/>
    </row>
    <row r="54" spans="1:26" s="60" customFormat="1" x14ac:dyDescent="0.25">
      <c r="A54" s="62">
        <f t="shared" si="0"/>
        <v>6</v>
      </c>
      <c r="B54" s="63"/>
      <c r="C54" s="50"/>
      <c r="D54" s="49"/>
      <c r="E54" s="102"/>
      <c r="F54" s="52"/>
      <c r="G54" s="52"/>
      <c r="H54" s="52"/>
      <c r="I54" s="55"/>
      <c r="J54" s="55"/>
      <c r="K54" s="102"/>
      <c r="L54" s="102"/>
      <c r="M54" s="56"/>
      <c r="N54" s="56"/>
      <c r="O54" s="57"/>
      <c r="P54" s="57"/>
      <c r="Q54" s="58"/>
      <c r="R54" s="59"/>
      <c r="S54" s="59"/>
      <c r="T54" s="59"/>
      <c r="U54" s="59"/>
      <c r="V54" s="59"/>
      <c r="W54" s="59"/>
      <c r="X54" s="59"/>
      <c r="Y54" s="59"/>
      <c r="Z54" s="59"/>
    </row>
    <row r="55" spans="1:26" s="60" customFormat="1" x14ac:dyDescent="0.25">
      <c r="A55" s="62">
        <f t="shared" si="0"/>
        <v>7</v>
      </c>
      <c r="B55" s="63"/>
      <c r="C55" s="50"/>
      <c r="D55" s="49"/>
      <c r="E55" s="102"/>
      <c r="F55" s="52"/>
      <c r="G55" s="52"/>
      <c r="H55" s="52"/>
      <c r="I55" s="55"/>
      <c r="J55" s="55"/>
      <c r="K55" s="102"/>
      <c r="L55" s="102"/>
      <c r="M55" s="56"/>
      <c r="N55" s="56"/>
      <c r="O55" s="57"/>
      <c r="P55" s="57"/>
      <c r="Q55" s="58"/>
      <c r="R55" s="59"/>
      <c r="S55" s="59"/>
      <c r="T55" s="59"/>
      <c r="U55" s="59"/>
      <c r="V55" s="59"/>
      <c r="W55" s="59"/>
      <c r="X55" s="59"/>
      <c r="Y55" s="59"/>
      <c r="Z55" s="59"/>
    </row>
    <row r="56" spans="1:26" s="60" customFormat="1" x14ac:dyDescent="0.25">
      <c r="A56" s="62">
        <f t="shared" si="0"/>
        <v>8</v>
      </c>
      <c r="B56" s="63"/>
      <c r="C56" s="50"/>
      <c r="D56" s="49"/>
      <c r="E56" s="102"/>
      <c r="F56" s="52"/>
      <c r="G56" s="52"/>
      <c r="H56" s="52"/>
      <c r="I56" s="55"/>
      <c r="J56" s="55"/>
      <c r="K56" s="102"/>
      <c r="L56" s="102"/>
      <c r="M56" s="56"/>
      <c r="N56" s="56"/>
      <c r="O56" s="57"/>
      <c r="P56" s="57"/>
      <c r="Q56" s="58"/>
      <c r="R56" s="59"/>
      <c r="S56" s="59"/>
      <c r="T56" s="59"/>
      <c r="U56" s="59"/>
      <c r="V56" s="59"/>
      <c r="W56" s="59"/>
      <c r="X56" s="59"/>
      <c r="Y56" s="59"/>
      <c r="Z56" s="59"/>
    </row>
    <row r="57" spans="1:26" s="60" customFormat="1" x14ac:dyDescent="0.25">
      <c r="A57" s="62"/>
      <c r="B57" s="63" t="s">
        <v>31</v>
      </c>
      <c r="C57" s="50"/>
      <c r="D57" s="49"/>
      <c r="E57" s="102"/>
      <c r="F57" s="52"/>
      <c r="G57" s="52"/>
      <c r="H57" s="52"/>
      <c r="I57" s="55"/>
      <c r="J57" s="55"/>
      <c r="K57" s="67">
        <f t="shared" ref="K57" si="1">SUM(K49:K56)</f>
        <v>21</v>
      </c>
      <c r="L57" s="67">
        <f t="shared" ref="L57:N57" si="2">SUM(L49:L56)</f>
        <v>12</v>
      </c>
      <c r="M57" s="66">
        <f t="shared" si="2"/>
        <v>100</v>
      </c>
      <c r="N57" s="67">
        <f t="shared" si="2"/>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21</v>
      </c>
      <c r="D61" s="74"/>
      <c r="E61" s="74" t="s">
        <v>24</v>
      </c>
      <c r="F61" s="76"/>
      <c r="G61" s="76"/>
      <c r="H61" s="76"/>
      <c r="I61" s="76"/>
      <c r="J61" s="76"/>
      <c r="K61" s="76"/>
      <c r="L61" s="76"/>
      <c r="M61" s="76"/>
    </row>
    <row r="62" spans="1:26" s="69" customFormat="1" ht="30" customHeight="1" x14ac:dyDescent="0.25">
      <c r="B62" s="72" t="s">
        <v>82</v>
      </c>
      <c r="C62" s="73">
        <f>+M57</f>
        <v>100</v>
      </c>
      <c r="D62" s="74"/>
      <c r="E62" s="74" t="s">
        <v>24</v>
      </c>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ht="30" x14ac:dyDescent="0.25">
      <c r="B69" s="81" t="s">
        <v>99</v>
      </c>
      <c r="C69" s="179" t="s">
        <v>524</v>
      </c>
      <c r="D69" s="87" t="s">
        <v>2929</v>
      </c>
      <c r="E69" s="74">
        <v>52</v>
      </c>
      <c r="F69" s="74" t="s">
        <v>54</v>
      </c>
      <c r="G69" s="83" t="s">
        <v>54</v>
      </c>
      <c r="H69" s="74" t="s">
        <v>21</v>
      </c>
      <c r="I69" s="74" t="s">
        <v>54</v>
      </c>
      <c r="J69" s="74" t="s">
        <v>21</v>
      </c>
      <c r="K69" s="74" t="s">
        <v>21</v>
      </c>
      <c r="L69" s="74" t="s">
        <v>21</v>
      </c>
      <c r="M69" s="74" t="s">
        <v>21</v>
      </c>
      <c r="N69" s="74" t="s">
        <v>21</v>
      </c>
      <c r="O69" s="1089" t="s">
        <v>2930</v>
      </c>
      <c r="P69" s="1090"/>
      <c r="Q69" s="668" t="s">
        <v>22</v>
      </c>
    </row>
    <row r="70" spans="2:17" ht="30" customHeight="1" x14ac:dyDescent="0.25">
      <c r="B70" s="81" t="s">
        <v>99</v>
      </c>
      <c r="C70" s="179" t="s">
        <v>524</v>
      </c>
      <c r="D70" s="87" t="s">
        <v>2931</v>
      </c>
      <c r="E70" s="74">
        <v>39</v>
      </c>
      <c r="F70" s="74" t="s">
        <v>54</v>
      </c>
      <c r="G70" s="83" t="s">
        <v>54</v>
      </c>
      <c r="H70" s="74" t="s">
        <v>21</v>
      </c>
      <c r="I70" s="74" t="s">
        <v>54</v>
      </c>
      <c r="J70" s="74" t="s">
        <v>21</v>
      </c>
      <c r="K70" s="74" t="s">
        <v>21</v>
      </c>
      <c r="L70" s="74" t="s">
        <v>21</v>
      </c>
      <c r="M70" s="74" t="s">
        <v>21</v>
      </c>
      <c r="N70" s="74" t="s">
        <v>21</v>
      </c>
      <c r="O70" s="1089" t="s">
        <v>2930</v>
      </c>
      <c r="P70" s="1090"/>
      <c r="Q70" s="668" t="s">
        <v>22</v>
      </c>
    </row>
    <row r="71" spans="2:17" ht="30" customHeight="1" x14ac:dyDescent="0.25">
      <c r="B71" s="81" t="s">
        <v>99</v>
      </c>
      <c r="C71" s="179" t="s">
        <v>524</v>
      </c>
      <c r="D71" s="87" t="s">
        <v>2932</v>
      </c>
      <c r="E71" s="74">
        <v>52</v>
      </c>
      <c r="F71" s="74" t="s">
        <v>54</v>
      </c>
      <c r="G71" s="83" t="s">
        <v>54</v>
      </c>
      <c r="H71" s="74" t="s">
        <v>21</v>
      </c>
      <c r="I71" s="74" t="s">
        <v>54</v>
      </c>
      <c r="J71" s="74" t="s">
        <v>21</v>
      </c>
      <c r="K71" s="74" t="s">
        <v>21</v>
      </c>
      <c r="L71" s="74" t="s">
        <v>21</v>
      </c>
      <c r="M71" s="74" t="s">
        <v>21</v>
      </c>
      <c r="N71" s="74" t="s">
        <v>21</v>
      </c>
      <c r="O71" s="1089" t="s">
        <v>2930</v>
      </c>
      <c r="P71" s="1090"/>
      <c r="Q71" s="668" t="s">
        <v>22</v>
      </c>
    </row>
    <row r="72" spans="2:17" ht="30" customHeight="1" x14ac:dyDescent="0.25">
      <c r="B72" s="81" t="s">
        <v>99</v>
      </c>
      <c r="C72" s="179" t="s">
        <v>524</v>
      </c>
      <c r="D72" s="87" t="s">
        <v>2933</v>
      </c>
      <c r="E72" s="74">
        <v>78</v>
      </c>
      <c r="F72" s="74" t="s">
        <v>54</v>
      </c>
      <c r="G72" s="83" t="s">
        <v>54</v>
      </c>
      <c r="H72" s="74" t="s">
        <v>21</v>
      </c>
      <c r="I72" s="74" t="s">
        <v>54</v>
      </c>
      <c r="J72" s="74" t="s">
        <v>21</v>
      </c>
      <c r="K72" s="74" t="s">
        <v>21</v>
      </c>
      <c r="L72" s="74" t="s">
        <v>21</v>
      </c>
      <c r="M72" s="74" t="s">
        <v>21</v>
      </c>
      <c r="N72" s="74" t="s">
        <v>21</v>
      </c>
      <c r="O72" s="1089" t="s">
        <v>2930</v>
      </c>
      <c r="P72" s="1090"/>
      <c r="Q72" s="668" t="s">
        <v>22</v>
      </c>
    </row>
    <row r="73" spans="2:17" ht="30" customHeight="1" x14ac:dyDescent="0.25">
      <c r="B73" s="81" t="s">
        <v>99</v>
      </c>
      <c r="C73" s="179" t="s">
        <v>524</v>
      </c>
      <c r="D73" s="87" t="s">
        <v>105</v>
      </c>
      <c r="E73" s="74">
        <v>81</v>
      </c>
      <c r="F73" s="74" t="s">
        <v>54</v>
      </c>
      <c r="G73" s="83" t="s">
        <v>54</v>
      </c>
      <c r="H73" s="74" t="s">
        <v>21</v>
      </c>
      <c r="I73" s="74" t="s">
        <v>54</v>
      </c>
      <c r="J73" s="74" t="s">
        <v>21</v>
      </c>
      <c r="K73" s="74" t="s">
        <v>21</v>
      </c>
      <c r="L73" s="74" t="s">
        <v>21</v>
      </c>
      <c r="M73" s="74" t="s">
        <v>21</v>
      </c>
      <c r="N73" s="74" t="s">
        <v>21</v>
      </c>
      <c r="O73" s="1089" t="s">
        <v>2930</v>
      </c>
      <c r="P73" s="1090"/>
      <c r="Q73" s="668" t="s">
        <v>22</v>
      </c>
    </row>
    <row r="74" spans="2:17" ht="45" x14ac:dyDescent="0.25">
      <c r="B74" s="81" t="s">
        <v>99</v>
      </c>
      <c r="C74" s="179" t="s">
        <v>524</v>
      </c>
      <c r="D74" s="87" t="s">
        <v>2934</v>
      </c>
      <c r="E74" s="74">
        <v>47</v>
      </c>
      <c r="F74" s="74" t="s">
        <v>54</v>
      </c>
      <c r="G74" s="83" t="s">
        <v>54</v>
      </c>
      <c r="H74" s="74" t="s">
        <v>21</v>
      </c>
      <c r="I74" s="74" t="s">
        <v>54</v>
      </c>
      <c r="J74" s="74" t="s">
        <v>21</v>
      </c>
      <c r="K74" s="74" t="s">
        <v>21</v>
      </c>
      <c r="L74" s="74" t="s">
        <v>21</v>
      </c>
      <c r="M74" s="74" t="s">
        <v>21</v>
      </c>
      <c r="N74" s="74" t="s">
        <v>21</v>
      </c>
      <c r="O74" s="678"/>
      <c r="P74" s="679"/>
      <c r="Q74" s="668" t="s">
        <v>21</v>
      </c>
    </row>
    <row r="75" spans="2:17" ht="30" x14ac:dyDescent="0.25">
      <c r="B75" s="81" t="s">
        <v>99</v>
      </c>
      <c r="C75" s="179" t="s">
        <v>524</v>
      </c>
      <c r="D75" s="87" t="s">
        <v>2935</v>
      </c>
      <c r="E75" s="74">
        <v>39</v>
      </c>
      <c r="F75" s="74" t="s">
        <v>54</v>
      </c>
      <c r="G75" s="83" t="s">
        <v>54</v>
      </c>
      <c r="H75" s="74" t="s">
        <v>21</v>
      </c>
      <c r="I75" s="74" t="s">
        <v>54</v>
      </c>
      <c r="J75" s="74" t="s">
        <v>21</v>
      </c>
      <c r="K75" s="74" t="s">
        <v>21</v>
      </c>
      <c r="L75" s="74" t="s">
        <v>21</v>
      </c>
      <c r="M75" s="74" t="s">
        <v>21</v>
      </c>
      <c r="N75" s="74" t="s">
        <v>21</v>
      </c>
      <c r="O75" s="676"/>
      <c r="P75" s="677"/>
      <c r="Q75" s="668" t="s">
        <v>21</v>
      </c>
    </row>
    <row r="76" spans="2:17" x14ac:dyDescent="0.25">
      <c r="B76" s="81" t="s">
        <v>99</v>
      </c>
      <c r="C76" s="179" t="s">
        <v>524</v>
      </c>
      <c r="D76" s="87" t="s">
        <v>2936</v>
      </c>
      <c r="E76" s="74">
        <v>52</v>
      </c>
      <c r="F76" s="74" t="s">
        <v>54</v>
      </c>
      <c r="G76" s="83" t="s">
        <v>54</v>
      </c>
      <c r="H76" s="74" t="s">
        <v>21</v>
      </c>
      <c r="I76" s="74" t="s">
        <v>54</v>
      </c>
      <c r="J76" s="74" t="s">
        <v>21</v>
      </c>
      <c r="K76" s="74" t="s">
        <v>21</v>
      </c>
      <c r="L76" s="74" t="s">
        <v>21</v>
      </c>
      <c r="M76" s="74" t="s">
        <v>21</v>
      </c>
      <c r="N76" s="74" t="s">
        <v>21</v>
      </c>
      <c r="O76" s="676"/>
      <c r="P76" s="677"/>
      <c r="Q76" s="668" t="s">
        <v>21</v>
      </c>
    </row>
    <row r="77" spans="2:17" x14ac:dyDescent="0.25">
      <c r="B77" s="81" t="s">
        <v>99</v>
      </c>
      <c r="C77" s="179" t="s">
        <v>524</v>
      </c>
      <c r="D77" s="87" t="s">
        <v>2937</v>
      </c>
      <c r="E77" s="74">
        <v>80</v>
      </c>
      <c r="F77" s="74" t="s">
        <v>54</v>
      </c>
      <c r="G77" s="83" t="s">
        <v>54</v>
      </c>
      <c r="H77" s="74" t="s">
        <v>21</v>
      </c>
      <c r="I77" s="74" t="s">
        <v>54</v>
      </c>
      <c r="J77" s="74" t="s">
        <v>21</v>
      </c>
      <c r="K77" s="74" t="s">
        <v>21</v>
      </c>
      <c r="L77" s="74" t="s">
        <v>21</v>
      </c>
      <c r="M77" s="74" t="s">
        <v>21</v>
      </c>
      <c r="N77" s="74" t="s">
        <v>21</v>
      </c>
      <c r="O77" s="676"/>
      <c r="P77" s="677"/>
      <c r="Q77" s="668" t="s">
        <v>21</v>
      </c>
    </row>
    <row r="78" spans="2:17" ht="30" x14ac:dyDescent="0.25">
      <c r="B78" s="81" t="s">
        <v>99</v>
      </c>
      <c r="C78" s="179" t="s">
        <v>524</v>
      </c>
      <c r="D78" s="87" t="s">
        <v>2938</v>
      </c>
      <c r="E78" s="74">
        <v>100</v>
      </c>
      <c r="F78" s="74" t="s">
        <v>54</v>
      </c>
      <c r="G78" s="83" t="s">
        <v>54</v>
      </c>
      <c r="H78" s="74" t="s">
        <v>21</v>
      </c>
      <c r="I78" s="74" t="s">
        <v>54</v>
      </c>
      <c r="J78" s="74" t="s">
        <v>21</v>
      </c>
      <c r="K78" s="74" t="s">
        <v>21</v>
      </c>
      <c r="L78" s="74" t="s">
        <v>21</v>
      </c>
      <c r="M78" s="74" t="s">
        <v>21</v>
      </c>
      <c r="N78" s="74" t="s">
        <v>21</v>
      </c>
      <c r="O78" s="676"/>
      <c r="P78" s="677"/>
      <c r="Q78" s="668" t="s">
        <v>21</v>
      </c>
    </row>
    <row r="79" spans="2:17" ht="30" x14ac:dyDescent="0.25">
      <c r="B79" s="81" t="s">
        <v>99</v>
      </c>
      <c r="C79" s="179" t="s">
        <v>524</v>
      </c>
      <c r="D79" s="87" t="s">
        <v>2939</v>
      </c>
      <c r="E79" s="74">
        <v>133</v>
      </c>
      <c r="F79" s="74" t="s">
        <v>54</v>
      </c>
      <c r="G79" s="83" t="s">
        <v>54</v>
      </c>
      <c r="H79" s="74" t="s">
        <v>21</v>
      </c>
      <c r="I79" s="74" t="s">
        <v>54</v>
      </c>
      <c r="J79" s="74" t="s">
        <v>21</v>
      </c>
      <c r="K79" s="74" t="s">
        <v>21</v>
      </c>
      <c r="L79" s="74" t="s">
        <v>21</v>
      </c>
      <c r="M79" s="74" t="s">
        <v>21</v>
      </c>
      <c r="N79" s="74" t="s">
        <v>21</v>
      </c>
      <c r="O79" s="676"/>
      <c r="P79" s="677"/>
      <c r="Q79" s="668" t="s">
        <v>21</v>
      </c>
    </row>
    <row r="80" spans="2:17" ht="30" x14ac:dyDescent="0.25">
      <c r="B80" s="81" t="s">
        <v>99</v>
      </c>
      <c r="C80" s="179" t="s">
        <v>524</v>
      </c>
      <c r="D80" s="87" t="s">
        <v>2940</v>
      </c>
      <c r="E80" s="74">
        <v>52</v>
      </c>
      <c r="F80" s="74" t="s">
        <v>54</v>
      </c>
      <c r="G80" s="83" t="s">
        <v>54</v>
      </c>
      <c r="H80" s="74" t="s">
        <v>21</v>
      </c>
      <c r="I80" s="74" t="s">
        <v>54</v>
      </c>
      <c r="J80" s="74" t="s">
        <v>21</v>
      </c>
      <c r="K80" s="74" t="s">
        <v>21</v>
      </c>
      <c r="L80" s="74" t="s">
        <v>21</v>
      </c>
      <c r="M80" s="74" t="s">
        <v>21</v>
      </c>
      <c r="N80" s="74" t="s">
        <v>21</v>
      </c>
      <c r="O80" s="1089" t="s">
        <v>2941</v>
      </c>
      <c r="P80" s="1090"/>
      <c r="Q80" s="668" t="s">
        <v>22</v>
      </c>
    </row>
    <row r="81" spans="2:17" ht="30" x14ac:dyDescent="0.25">
      <c r="B81" s="81" t="s">
        <v>99</v>
      </c>
      <c r="C81" s="179" t="s">
        <v>524</v>
      </c>
      <c r="D81" s="87" t="s">
        <v>2942</v>
      </c>
      <c r="E81" s="74">
        <v>104</v>
      </c>
      <c r="F81" s="74" t="s">
        <v>54</v>
      </c>
      <c r="G81" s="74" t="s">
        <v>54</v>
      </c>
      <c r="H81" s="74" t="s">
        <v>21</v>
      </c>
      <c r="I81" s="74" t="s">
        <v>54</v>
      </c>
      <c r="J81" s="74" t="s">
        <v>21</v>
      </c>
      <c r="K81" s="74" t="s">
        <v>21</v>
      </c>
      <c r="L81" s="74" t="s">
        <v>21</v>
      </c>
      <c r="M81" s="74" t="s">
        <v>21</v>
      </c>
      <c r="N81" s="74" t="s">
        <v>21</v>
      </c>
      <c r="O81" s="994"/>
      <c r="P81" s="996"/>
      <c r="Q81" s="668" t="s">
        <v>21</v>
      </c>
    </row>
    <row r="82" spans="2:17" ht="30" x14ac:dyDescent="0.25">
      <c r="B82" s="81" t="s">
        <v>99</v>
      </c>
      <c r="C82" s="179" t="s">
        <v>524</v>
      </c>
      <c r="D82" s="657" t="s">
        <v>2943</v>
      </c>
      <c r="E82" s="74">
        <v>65</v>
      </c>
      <c r="F82" s="74" t="s">
        <v>54</v>
      </c>
      <c r="G82" s="74" t="s">
        <v>54</v>
      </c>
      <c r="H82" s="74" t="s">
        <v>21</v>
      </c>
      <c r="I82" s="74" t="s">
        <v>54</v>
      </c>
      <c r="J82" s="74" t="s">
        <v>21</v>
      </c>
      <c r="K82" s="74" t="s">
        <v>21</v>
      </c>
      <c r="L82" s="74" t="s">
        <v>21</v>
      </c>
      <c r="M82" s="74" t="s">
        <v>21</v>
      </c>
      <c r="N82" s="74" t="s">
        <v>21</v>
      </c>
      <c r="O82" s="994"/>
      <c r="P82" s="996"/>
      <c r="Q82" s="668" t="s">
        <v>21</v>
      </c>
    </row>
    <row r="83" spans="2:17" ht="30" x14ac:dyDescent="0.25">
      <c r="B83" s="81" t="s">
        <v>99</v>
      </c>
      <c r="C83" s="179" t="s">
        <v>524</v>
      </c>
      <c r="D83" s="657" t="s">
        <v>2944</v>
      </c>
      <c r="E83" s="74">
        <v>122</v>
      </c>
      <c r="F83" s="74" t="s">
        <v>54</v>
      </c>
      <c r="G83" s="74" t="s">
        <v>54</v>
      </c>
      <c r="H83" s="74" t="s">
        <v>21</v>
      </c>
      <c r="I83" s="74" t="s">
        <v>54</v>
      </c>
      <c r="J83" s="74" t="s">
        <v>21</v>
      </c>
      <c r="K83" s="74" t="s">
        <v>21</v>
      </c>
      <c r="L83" s="74" t="s">
        <v>21</v>
      </c>
      <c r="M83" s="74" t="s">
        <v>21</v>
      </c>
      <c r="N83" s="74" t="s">
        <v>21</v>
      </c>
      <c r="O83" s="994"/>
      <c r="P83" s="996"/>
      <c r="Q83" s="668" t="s">
        <v>21</v>
      </c>
    </row>
    <row r="84" spans="2:17" ht="165" customHeight="1" x14ac:dyDescent="0.25">
      <c r="B84" s="179" t="s">
        <v>99</v>
      </c>
      <c r="C84" s="179" t="s">
        <v>524</v>
      </c>
      <c r="D84" s="179" t="s">
        <v>2945</v>
      </c>
      <c r="E84" s="74">
        <v>100</v>
      </c>
      <c r="F84" s="74" t="s">
        <v>54</v>
      </c>
      <c r="G84" s="74" t="s">
        <v>22</v>
      </c>
      <c r="H84" s="74" t="s">
        <v>54</v>
      </c>
      <c r="I84" s="74" t="s">
        <v>54</v>
      </c>
      <c r="J84" s="74" t="s">
        <v>21</v>
      </c>
      <c r="K84" s="74" t="s">
        <v>21</v>
      </c>
      <c r="L84" s="74" t="s">
        <v>21</v>
      </c>
      <c r="M84" s="74" t="s">
        <v>21</v>
      </c>
      <c r="N84" s="74" t="s">
        <v>21</v>
      </c>
      <c r="O84" s="1089" t="s">
        <v>2946</v>
      </c>
      <c r="P84" s="1090"/>
      <c r="Q84" s="668" t="s">
        <v>22</v>
      </c>
    </row>
    <row r="85" spans="2:17" x14ac:dyDescent="0.25">
      <c r="B85" s="41"/>
      <c r="C85" s="41"/>
      <c r="D85" s="41"/>
      <c r="E85" s="41"/>
      <c r="F85" s="41"/>
      <c r="G85" s="41"/>
      <c r="H85" s="41"/>
      <c r="I85" s="41"/>
      <c r="J85" s="41"/>
      <c r="K85" s="41"/>
      <c r="L85" s="41"/>
      <c r="M85" s="41"/>
      <c r="N85" s="41"/>
      <c r="O85" s="994"/>
      <c r="P85" s="996"/>
      <c r="Q85" s="41"/>
    </row>
    <row r="86" spans="2:17" x14ac:dyDescent="0.25">
      <c r="B86" s="2" t="s">
        <v>107</v>
      </c>
    </row>
    <row r="87" spans="2:17" x14ac:dyDescent="0.25">
      <c r="B87" s="2" t="s">
        <v>108</v>
      </c>
    </row>
    <row r="88" spans="2:17" x14ac:dyDescent="0.25">
      <c r="B88" s="2" t="s">
        <v>109</v>
      </c>
    </row>
    <row r="90" spans="2:17" ht="15.75" thickBot="1" x14ac:dyDescent="0.3"/>
    <row r="91" spans="2:17" ht="27" thickBot="1" x14ac:dyDescent="0.3">
      <c r="B91" s="1091" t="s">
        <v>110</v>
      </c>
      <c r="C91" s="1092"/>
      <c r="D91" s="1092"/>
      <c r="E91" s="1092"/>
      <c r="F91" s="1092"/>
      <c r="G91" s="1092"/>
      <c r="H91" s="1092"/>
      <c r="I91" s="1092"/>
      <c r="J91" s="1092"/>
      <c r="K91" s="1092"/>
      <c r="L91" s="1092"/>
      <c r="M91" s="1092"/>
      <c r="N91" s="1093"/>
    </row>
    <row r="96" spans="2:17" ht="76.5" customHeight="1" x14ac:dyDescent="0.25">
      <c r="B96" s="78" t="s">
        <v>111</v>
      </c>
      <c r="C96" s="78" t="s">
        <v>112</v>
      </c>
      <c r="D96" s="78" t="s">
        <v>113</v>
      </c>
      <c r="E96" s="78" t="s">
        <v>114</v>
      </c>
      <c r="F96" s="78" t="s">
        <v>115</v>
      </c>
      <c r="G96" s="78" t="s">
        <v>116</v>
      </c>
      <c r="H96" s="78" t="s">
        <v>117</v>
      </c>
      <c r="I96" s="78" t="s">
        <v>118</v>
      </c>
      <c r="J96" s="1084" t="s">
        <v>119</v>
      </c>
      <c r="K96" s="1085"/>
      <c r="L96" s="1086"/>
      <c r="M96" s="78" t="s">
        <v>120</v>
      </c>
      <c r="N96" s="78" t="s">
        <v>121</v>
      </c>
      <c r="O96" s="78" t="s">
        <v>122</v>
      </c>
      <c r="P96" s="1084" t="s">
        <v>97</v>
      </c>
      <c r="Q96" s="1086"/>
    </row>
    <row r="97" spans="2:17" ht="111.75" customHeight="1" x14ac:dyDescent="0.25">
      <c r="B97" s="674" t="s">
        <v>123</v>
      </c>
      <c r="C97" s="675">
        <v>1</v>
      </c>
      <c r="D97" s="41" t="s">
        <v>2947</v>
      </c>
      <c r="E97" s="179">
        <v>43917135</v>
      </c>
      <c r="F97" s="682" t="s">
        <v>131</v>
      </c>
      <c r="G97" s="682" t="s">
        <v>126</v>
      </c>
      <c r="H97" s="179" t="s">
        <v>2948</v>
      </c>
      <c r="I97" s="75" t="s">
        <v>1677</v>
      </c>
      <c r="J97" s="674" t="s">
        <v>2949</v>
      </c>
      <c r="K97" s="657" t="s">
        <v>1111</v>
      </c>
      <c r="L97" s="657" t="s">
        <v>2950</v>
      </c>
      <c r="M97" s="668" t="s">
        <v>21</v>
      </c>
      <c r="N97" s="668" t="s">
        <v>22</v>
      </c>
      <c r="O97" s="668" t="s">
        <v>21</v>
      </c>
      <c r="P97" s="1109" t="s">
        <v>2951</v>
      </c>
      <c r="Q97" s="1109"/>
    </row>
    <row r="98" spans="2:17" ht="117.75" customHeight="1" x14ac:dyDescent="0.25">
      <c r="B98" s="674" t="s">
        <v>123</v>
      </c>
      <c r="C98" s="675">
        <v>1</v>
      </c>
      <c r="D98" s="41" t="s">
        <v>2952</v>
      </c>
      <c r="E98" s="179">
        <v>43634328</v>
      </c>
      <c r="F98" s="682" t="s">
        <v>131</v>
      </c>
      <c r="G98" s="682" t="s">
        <v>126</v>
      </c>
      <c r="H98" s="179" t="s">
        <v>2953</v>
      </c>
      <c r="I98" s="75" t="s">
        <v>1677</v>
      </c>
      <c r="J98" s="674" t="s">
        <v>2954</v>
      </c>
      <c r="K98" s="657" t="s">
        <v>2955</v>
      </c>
      <c r="L98" s="657" t="s">
        <v>2956</v>
      </c>
      <c r="M98" s="668" t="s">
        <v>21</v>
      </c>
      <c r="N98" s="668" t="s">
        <v>22</v>
      </c>
      <c r="O98" s="668" t="s">
        <v>21</v>
      </c>
      <c r="P98" s="1112" t="s">
        <v>2957</v>
      </c>
      <c r="Q98" s="1113"/>
    </row>
    <row r="99" spans="2:17" ht="198" customHeight="1" x14ac:dyDescent="0.25">
      <c r="B99" s="674" t="s">
        <v>123</v>
      </c>
      <c r="C99" s="675">
        <v>1</v>
      </c>
      <c r="D99" s="41" t="s">
        <v>2958</v>
      </c>
      <c r="E99" s="179">
        <v>32240611</v>
      </c>
      <c r="F99" s="682" t="s">
        <v>2959</v>
      </c>
      <c r="G99" s="674" t="s">
        <v>367</v>
      </c>
      <c r="H99" s="179" t="s">
        <v>2960</v>
      </c>
      <c r="I99" s="75" t="s">
        <v>1677</v>
      </c>
      <c r="J99" s="674" t="s">
        <v>2961</v>
      </c>
      <c r="K99" s="657" t="s">
        <v>2962</v>
      </c>
      <c r="L99" s="657" t="s">
        <v>2963</v>
      </c>
      <c r="M99" s="668" t="s">
        <v>21</v>
      </c>
      <c r="N99" s="668" t="s">
        <v>22</v>
      </c>
      <c r="O99" s="668" t="s">
        <v>21</v>
      </c>
      <c r="P99" s="1112" t="s">
        <v>2964</v>
      </c>
      <c r="Q99" s="1113"/>
    </row>
    <row r="100" spans="2:17" ht="90" customHeight="1" x14ac:dyDescent="0.25">
      <c r="B100" s="674" t="s">
        <v>123</v>
      </c>
      <c r="C100" s="675">
        <v>1</v>
      </c>
      <c r="D100" s="41" t="s">
        <v>2965</v>
      </c>
      <c r="E100" s="179">
        <v>1040735011</v>
      </c>
      <c r="F100" s="682" t="s">
        <v>396</v>
      </c>
      <c r="G100" s="682" t="s">
        <v>183</v>
      </c>
      <c r="H100" s="179" t="s">
        <v>2495</v>
      </c>
      <c r="I100" s="75" t="s">
        <v>1677</v>
      </c>
      <c r="J100" s="674" t="s">
        <v>2966</v>
      </c>
      <c r="K100" s="657" t="s">
        <v>2967</v>
      </c>
      <c r="L100" s="657" t="s">
        <v>2968</v>
      </c>
      <c r="M100" s="668" t="s">
        <v>21</v>
      </c>
      <c r="N100" s="668" t="s">
        <v>22</v>
      </c>
      <c r="O100" s="668" t="s">
        <v>21</v>
      </c>
      <c r="P100" s="1109" t="s">
        <v>2969</v>
      </c>
      <c r="Q100" s="1109"/>
    </row>
    <row r="101" spans="2:17" ht="90" customHeight="1" x14ac:dyDescent="0.25">
      <c r="B101" s="674" t="s">
        <v>123</v>
      </c>
      <c r="C101" s="675">
        <v>1</v>
      </c>
      <c r="D101" s="41" t="s">
        <v>2970</v>
      </c>
      <c r="E101" s="179">
        <v>43632040</v>
      </c>
      <c r="F101" s="682" t="s">
        <v>2971</v>
      </c>
      <c r="G101" s="682" t="s">
        <v>205</v>
      </c>
      <c r="H101" s="179" t="s">
        <v>2972</v>
      </c>
      <c r="I101" s="75" t="s">
        <v>1677</v>
      </c>
      <c r="J101" s="674" t="s">
        <v>2973</v>
      </c>
      <c r="K101" s="657" t="s">
        <v>2974</v>
      </c>
      <c r="L101" s="657" t="s">
        <v>2975</v>
      </c>
      <c r="M101" s="668" t="s">
        <v>21</v>
      </c>
      <c r="N101" s="668" t="s">
        <v>22</v>
      </c>
      <c r="O101" s="668" t="s">
        <v>21</v>
      </c>
      <c r="P101" s="1112" t="s">
        <v>2957</v>
      </c>
      <c r="Q101" s="1113"/>
    </row>
    <row r="102" spans="2:17" ht="60.75" customHeight="1" x14ac:dyDescent="0.25">
      <c r="B102" s="674" t="s">
        <v>229</v>
      </c>
      <c r="C102" s="675">
        <v>1</v>
      </c>
      <c r="D102" s="41" t="s">
        <v>2976</v>
      </c>
      <c r="E102" s="179">
        <v>44001999</v>
      </c>
      <c r="F102" s="682" t="s">
        <v>2020</v>
      </c>
      <c r="G102" s="682" t="s">
        <v>126</v>
      </c>
      <c r="H102" s="179" t="s">
        <v>2977</v>
      </c>
      <c r="I102" s="75" t="s">
        <v>467</v>
      </c>
      <c r="J102" s="674" t="s">
        <v>2978</v>
      </c>
      <c r="K102" s="657" t="s">
        <v>1188</v>
      </c>
      <c r="L102" s="657" t="s">
        <v>273</v>
      </c>
      <c r="M102" s="668" t="s">
        <v>21</v>
      </c>
      <c r="N102" s="668" t="s">
        <v>22</v>
      </c>
      <c r="O102" s="668" t="s">
        <v>21</v>
      </c>
      <c r="P102" s="1110" t="s">
        <v>2979</v>
      </c>
      <c r="Q102" s="1111"/>
    </row>
    <row r="103" spans="2:17" ht="60.75" customHeight="1" x14ac:dyDescent="0.25">
      <c r="B103" s="674" t="s">
        <v>229</v>
      </c>
      <c r="C103" s="675">
        <v>1</v>
      </c>
      <c r="D103" s="41" t="s">
        <v>2980</v>
      </c>
      <c r="E103" s="179">
        <v>1036598294</v>
      </c>
      <c r="F103" s="682" t="s">
        <v>273</v>
      </c>
      <c r="G103" s="682" t="s">
        <v>1044</v>
      </c>
      <c r="H103" s="179" t="s">
        <v>2981</v>
      </c>
      <c r="I103" s="75" t="s">
        <v>467</v>
      </c>
      <c r="J103" s="674" t="s">
        <v>467</v>
      </c>
      <c r="K103" s="674" t="s">
        <v>467</v>
      </c>
      <c r="L103" s="674" t="s">
        <v>467</v>
      </c>
      <c r="M103" s="668" t="s">
        <v>21</v>
      </c>
      <c r="N103" s="668" t="s">
        <v>22</v>
      </c>
      <c r="O103" s="668" t="s">
        <v>21</v>
      </c>
      <c r="P103" s="1110" t="s">
        <v>2979</v>
      </c>
      <c r="Q103" s="1111"/>
    </row>
    <row r="104" spans="2:17" ht="60.75" customHeight="1" x14ac:dyDescent="0.25">
      <c r="B104" s="674" t="s">
        <v>229</v>
      </c>
      <c r="C104" s="675">
        <v>1</v>
      </c>
      <c r="D104" s="41" t="s">
        <v>2982</v>
      </c>
      <c r="E104" s="179">
        <v>1036601642</v>
      </c>
      <c r="F104" s="682" t="s">
        <v>273</v>
      </c>
      <c r="G104" s="682" t="s">
        <v>205</v>
      </c>
      <c r="H104" s="179" t="s">
        <v>2983</v>
      </c>
      <c r="I104" s="75" t="s">
        <v>467</v>
      </c>
      <c r="J104" s="674" t="s">
        <v>2984</v>
      </c>
      <c r="K104" s="657" t="s">
        <v>1951</v>
      </c>
      <c r="L104" s="657" t="s">
        <v>2985</v>
      </c>
      <c r="M104" s="668" t="s">
        <v>21</v>
      </c>
      <c r="N104" s="668" t="s">
        <v>22</v>
      </c>
      <c r="O104" s="668" t="s">
        <v>21</v>
      </c>
      <c r="P104" s="1110" t="s">
        <v>2979</v>
      </c>
      <c r="Q104" s="1111"/>
    </row>
    <row r="105" spans="2:17" ht="104.25" customHeight="1" x14ac:dyDescent="0.25">
      <c r="B105" s="674" t="s">
        <v>229</v>
      </c>
      <c r="C105" s="675">
        <v>1</v>
      </c>
      <c r="D105" s="41" t="s">
        <v>2986</v>
      </c>
      <c r="E105" s="179">
        <v>1128405964</v>
      </c>
      <c r="F105" s="682" t="s">
        <v>140</v>
      </c>
      <c r="G105" s="682" t="s">
        <v>126</v>
      </c>
      <c r="H105" s="179" t="s">
        <v>141</v>
      </c>
      <c r="I105" s="75" t="s">
        <v>467</v>
      </c>
      <c r="J105" s="674" t="s">
        <v>2987</v>
      </c>
      <c r="K105" s="657" t="s">
        <v>2974</v>
      </c>
      <c r="L105" s="657" t="s">
        <v>2988</v>
      </c>
      <c r="M105" s="668" t="s">
        <v>21</v>
      </c>
      <c r="N105" s="668" t="s">
        <v>22</v>
      </c>
      <c r="O105" s="668" t="s">
        <v>21</v>
      </c>
      <c r="P105" s="1110" t="s">
        <v>2979</v>
      </c>
      <c r="Q105" s="1111"/>
    </row>
    <row r="106" spans="2:17" ht="65.25" customHeight="1" x14ac:dyDescent="0.25">
      <c r="B106" s="674" t="s">
        <v>229</v>
      </c>
      <c r="C106" s="675">
        <v>1</v>
      </c>
      <c r="D106" s="41" t="s">
        <v>2989</v>
      </c>
      <c r="E106" s="179">
        <v>1036611677</v>
      </c>
      <c r="F106" s="682" t="s">
        <v>273</v>
      </c>
      <c r="G106" s="682" t="s">
        <v>724</v>
      </c>
      <c r="H106" s="179" t="s">
        <v>59</v>
      </c>
      <c r="I106" s="75" t="s">
        <v>467</v>
      </c>
      <c r="J106" s="674" t="s">
        <v>2949</v>
      </c>
      <c r="K106" s="657" t="s">
        <v>1111</v>
      </c>
      <c r="L106" s="657" t="s">
        <v>2990</v>
      </c>
      <c r="M106" s="668" t="s">
        <v>21</v>
      </c>
      <c r="N106" s="668" t="s">
        <v>22</v>
      </c>
      <c r="O106" s="668" t="s">
        <v>21</v>
      </c>
      <c r="P106" s="1110" t="s">
        <v>2979</v>
      </c>
      <c r="Q106" s="1111"/>
    </row>
    <row r="108" spans="2:17" ht="15.75" thickBot="1" x14ac:dyDescent="0.3"/>
    <row r="109" spans="2:17" ht="27" thickBot="1" x14ac:dyDescent="0.3">
      <c r="B109" s="1091" t="s">
        <v>145</v>
      </c>
      <c r="C109" s="1092"/>
      <c r="D109" s="1092"/>
      <c r="E109" s="1092"/>
      <c r="F109" s="1092"/>
      <c r="G109" s="1092"/>
      <c r="H109" s="1092"/>
      <c r="I109" s="1092"/>
      <c r="J109" s="1092"/>
      <c r="K109" s="1092"/>
      <c r="L109" s="1092"/>
      <c r="M109" s="1092"/>
      <c r="N109" s="1093"/>
    </row>
    <row r="112" spans="2:17" ht="46.15" customHeight="1" x14ac:dyDescent="0.25">
      <c r="B112" s="79" t="s">
        <v>20</v>
      </c>
      <c r="C112" s="79" t="s">
        <v>146</v>
      </c>
      <c r="D112" s="1084" t="s">
        <v>97</v>
      </c>
      <c r="E112" s="1086"/>
    </row>
    <row r="113" spans="1:26" ht="46.9" customHeight="1" x14ac:dyDescent="0.25">
      <c r="B113" s="682" t="s">
        <v>147</v>
      </c>
      <c r="C113" s="668" t="s">
        <v>21</v>
      </c>
      <c r="D113" s="932" t="s">
        <v>2991</v>
      </c>
      <c r="E113" s="932"/>
    </row>
    <row r="116" spans="1:26" ht="26.25" x14ac:dyDescent="0.25">
      <c r="B116" s="1072" t="s">
        <v>148</v>
      </c>
      <c r="C116" s="1073"/>
      <c r="D116" s="1073"/>
      <c r="E116" s="1073"/>
      <c r="F116" s="1073"/>
      <c r="G116" s="1073"/>
      <c r="H116" s="1073"/>
      <c r="I116" s="1073"/>
      <c r="J116" s="1073"/>
      <c r="K116" s="1073"/>
      <c r="L116" s="1073"/>
      <c r="M116" s="1073"/>
      <c r="N116" s="1073"/>
      <c r="O116" s="1073"/>
      <c r="P116" s="1073"/>
    </row>
    <row r="118" spans="1:26" ht="15.75" thickBot="1" x14ac:dyDescent="0.3"/>
    <row r="119" spans="1:26" ht="27" thickBot="1" x14ac:dyDescent="0.3">
      <c r="B119" s="1091" t="s">
        <v>149</v>
      </c>
      <c r="C119" s="1092"/>
      <c r="D119" s="1092"/>
      <c r="E119" s="1092"/>
      <c r="F119" s="1092"/>
      <c r="G119" s="1092"/>
      <c r="H119" s="1092"/>
      <c r="I119" s="1092"/>
      <c r="J119" s="1092"/>
      <c r="K119" s="1092"/>
      <c r="L119" s="1092"/>
      <c r="M119" s="1092"/>
      <c r="N119" s="1093"/>
    </row>
    <row r="121" spans="1:26" ht="15.75" thickBot="1" x14ac:dyDescent="0.3">
      <c r="M121" s="45"/>
      <c r="N121" s="45"/>
    </row>
    <row r="122" spans="1:26" s="14" customFormat="1" ht="109.5" customHeight="1" x14ac:dyDescent="0.25">
      <c r="B122" s="46" t="s">
        <v>36</v>
      </c>
      <c r="C122" s="46" t="s">
        <v>37</v>
      </c>
      <c r="D122" s="46" t="s">
        <v>38</v>
      </c>
      <c r="E122" s="46" t="s">
        <v>39</v>
      </c>
      <c r="F122" s="46" t="s">
        <v>40</v>
      </c>
      <c r="G122" s="46" t="s">
        <v>41</v>
      </c>
      <c r="H122" s="46" t="s">
        <v>42</v>
      </c>
      <c r="I122" s="46" t="s">
        <v>43</v>
      </c>
      <c r="J122" s="46" t="s">
        <v>44</v>
      </c>
      <c r="K122" s="46" t="s">
        <v>45</v>
      </c>
      <c r="L122" s="46" t="s">
        <v>46</v>
      </c>
      <c r="M122" s="47" t="s">
        <v>47</v>
      </c>
      <c r="N122" s="46" t="s">
        <v>48</v>
      </c>
      <c r="O122" s="46" t="s">
        <v>49</v>
      </c>
      <c r="P122" s="48" t="s">
        <v>50</v>
      </c>
      <c r="Q122" s="48" t="s">
        <v>51</v>
      </c>
    </row>
    <row r="123" spans="1:26" s="60" customFormat="1" ht="195" x14ac:dyDescent="0.25">
      <c r="A123" s="62">
        <v>1</v>
      </c>
      <c r="B123" s="63" t="s">
        <v>2992</v>
      </c>
      <c r="C123" s="63" t="s">
        <v>2992</v>
      </c>
      <c r="D123" s="63" t="s">
        <v>2475</v>
      </c>
      <c r="E123" s="64" t="s">
        <v>2993</v>
      </c>
      <c r="F123" s="52" t="s">
        <v>21</v>
      </c>
      <c r="G123" s="53" t="s">
        <v>54</v>
      </c>
      <c r="H123" s="54" t="s">
        <v>2994</v>
      </c>
      <c r="I123" s="55" t="s">
        <v>2995</v>
      </c>
      <c r="J123" s="55" t="s">
        <v>22</v>
      </c>
      <c r="K123" s="102">
        <v>46</v>
      </c>
      <c r="L123" s="102">
        <v>0</v>
      </c>
      <c r="M123" s="102" t="s">
        <v>2996</v>
      </c>
      <c r="N123" s="56" t="s">
        <v>54</v>
      </c>
      <c r="O123" s="57">
        <v>6014736109</v>
      </c>
      <c r="P123" s="57">
        <v>246</v>
      </c>
      <c r="Q123" s="58" t="s">
        <v>2997</v>
      </c>
      <c r="R123" s="59"/>
      <c r="S123" s="59"/>
      <c r="T123" s="59"/>
      <c r="U123" s="59"/>
      <c r="V123" s="59"/>
      <c r="W123" s="59"/>
      <c r="X123" s="59"/>
      <c r="Y123" s="59"/>
      <c r="Z123" s="59"/>
    </row>
    <row r="124" spans="1:26" s="60" customFormat="1" ht="180" x14ac:dyDescent="0.25">
      <c r="A124" s="62">
        <f>+A123+1</f>
        <v>2</v>
      </c>
      <c r="B124" s="63" t="s">
        <v>2992</v>
      </c>
      <c r="C124" s="63" t="s">
        <v>2992</v>
      </c>
      <c r="D124" s="63" t="s">
        <v>2475</v>
      </c>
      <c r="E124" s="64" t="s">
        <v>2998</v>
      </c>
      <c r="F124" s="52" t="s">
        <v>21</v>
      </c>
      <c r="G124" s="52" t="s">
        <v>54</v>
      </c>
      <c r="H124" s="52" t="s">
        <v>2994</v>
      </c>
      <c r="I124" s="55" t="s">
        <v>2999</v>
      </c>
      <c r="J124" s="55" t="s">
        <v>22</v>
      </c>
      <c r="K124" s="102">
        <v>0</v>
      </c>
      <c r="L124" s="102">
        <v>46</v>
      </c>
      <c r="M124" s="102" t="s">
        <v>2996</v>
      </c>
      <c r="N124" s="56" t="s">
        <v>54</v>
      </c>
      <c r="O124" s="57">
        <v>7231215602</v>
      </c>
      <c r="P124" s="57">
        <v>247</v>
      </c>
      <c r="Q124" s="58" t="s">
        <v>3000</v>
      </c>
      <c r="R124" s="59"/>
      <c r="S124" s="59"/>
      <c r="T124" s="59"/>
      <c r="U124" s="59"/>
      <c r="V124" s="59"/>
      <c r="W124" s="59"/>
      <c r="X124" s="59"/>
      <c r="Y124" s="59"/>
      <c r="Z124" s="59"/>
    </row>
    <row r="125" spans="1:26" s="60" customFormat="1" ht="60" x14ac:dyDescent="0.25">
      <c r="A125" s="62">
        <f t="shared" ref="A125:A130" si="3">+A124+1</f>
        <v>3</v>
      </c>
      <c r="B125" s="63" t="s">
        <v>2992</v>
      </c>
      <c r="C125" s="63" t="s">
        <v>2992</v>
      </c>
      <c r="D125" s="63" t="s">
        <v>2475</v>
      </c>
      <c r="E125" s="64" t="s">
        <v>3001</v>
      </c>
      <c r="F125" s="52" t="s">
        <v>21</v>
      </c>
      <c r="G125" s="52" t="s">
        <v>54</v>
      </c>
      <c r="H125" s="52" t="s">
        <v>1541</v>
      </c>
      <c r="I125" s="55" t="s">
        <v>67</v>
      </c>
      <c r="J125" s="55" t="s">
        <v>22</v>
      </c>
      <c r="K125" s="102">
        <v>9</v>
      </c>
      <c r="L125" s="102">
        <v>0</v>
      </c>
      <c r="M125" s="102" t="s">
        <v>2996</v>
      </c>
      <c r="N125" s="56" t="s">
        <v>54</v>
      </c>
      <c r="O125" s="57">
        <v>1506000000</v>
      </c>
      <c r="P125" s="57">
        <v>248</v>
      </c>
      <c r="Q125" s="58" t="s">
        <v>3002</v>
      </c>
      <c r="R125" s="59"/>
      <c r="S125" s="59"/>
      <c r="T125" s="59"/>
      <c r="U125" s="59"/>
      <c r="V125" s="59"/>
      <c r="W125" s="59"/>
      <c r="X125" s="59"/>
      <c r="Y125" s="59"/>
      <c r="Z125" s="59"/>
    </row>
    <row r="126" spans="1:26" s="60" customFormat="1" ht="210" x14ac:dyDescent="0.25">
      <c r="A126" s="62">
        <f t="shared" si="3"/>
        <v>4</v>
      </c>
      <c r="B126" s="63" t="s">
        <v>2992</v>
      </c>
      <c r="C126" s="63" t="s">
        <v>2992</v>
      </c>
      <c r="D126" s="63" t="s">
        <v>2475</v>
      </c>
      <c r="E126" s="64" t="s">
        <v>3003</v>
      </c>
      <c r="F126" s="52" t="s">
        <v>21</v>
      </c>
      <c r="G126" s="52" t="s">
        <v>54</v>
      </c>
      <c r="H126" s="52" t="s">
        <v>1541</v>
      </c>
      <c r="I126" s="55" t="s">
        <v>67</v>
      </c>
      <c r="J126" s="55" t="s">
        <v>22</v>
      </c>
      <c r="K126" s="102">
        <v>0</v>
      </c>
      <c r="L126" s="102">
        <v>9</v>
      </c>
      <c r="M126" s="102" t="s">
        <v>2996</v>
      </c>
      <c r="N126" s="56" t="s">
        <v>54</v>
      </c>
      <c r="O126" s="57">
        <v>1383000000</v>
      </c>
      <c r="P126" s="57">
        <v>249</v>
      </c>
      <c r="Q126" s="58" t="s">
        <v>3004</v>
      </c>
      <c r="R126" s="59"/>
      <c r="S126" s="59"/>
      <c r="T126" s="59"/>
      <c r="U126" s="59"/>
      <c r="V126" s="59"/>
      <c r="W126" s="59"/>
      <c r="X126" s="59"/>
      <c r="Y126" s="59"/>
      <c r="Z126" s="59"/>
    </row>
    <row r="127" spans="1:26" s="60" customFormat="1" x14ac:dyDescent="0.25">
      <c r="A127" s="62">
        <f t="shared" si="3"/>
        <v>5</v>
      </c>
      <c r="B127" s="49"/>
      <c r="C127" s="50"/>
      <c r="D127" s="49"/>
      <c r="E127" s="64"/>
      <c r="F127" s="52"/>
      <c r="G127" s="52"/>
      <c r="H127" s="52"/>
      <c r="I127" s="55"/>
      <c r="J127" s="55"/>
      <c r="K127" s="102"/>
      <c r="L127" s="102"/>
      <c r="M127" s="102"/>
      <c r="N127" s="56"/>
      <c r="O127" s="57"/>
      <c r="P127" s="57"/>
      <c r="Q127" s="58"/>
      <c r="R127" s="59"/>
      <c r="S127" s="59"/>
      <c r="T127" s="59"/>
      <c r="U127" s="59"/>
      <c r="V127" s="59"/>
      <c r="W127" s="59"/>
      <c r="X127" s="59"/>
      <c r="Y127" s="59"/>
      <c r="Z127" s="59"/>
    </row>
    <row r="128" spans="1:26" s="60" customFormat="1" x14ac:dyDescent="0.25">
      <c r="A128" s="62">
        <f t="shared" si="3"/>
        <v>6</v>
      </c>
      <c r="B128" s="49"/>
      <c r="C128" s="50"/>
      <c r="D128" s="49"/>
      <c r="E128" s="64"/>
      <c r="F128" s="52"/>
      <c r="G128" s="52"/>
      <c r="H128" s="52"/>
      <c r="I128" s="55"/>
      <c r="J128" s="55"/>
      <c r="K128" s="102"/>
      <c r="L128" s="102"/>
      <c r="M128" s="102"/>
      <c r="N128" s="56"/>
      <c r="O128" s="57"/>
      <c r="P128" s="57"/>
      <c r="Q128" s="58"/>
      <c r="R128" s="59"/>
      <c r="S128" s="59"/>
      <c r="T128" s="59"/>
      <c r="U128" s="59"/>
      <c r="V128" s="59"/>
      <c r="W128" s="59"/>
      <c r="X128" s="59"/>
      <c r="Y128" s="59"/>
      <c r="Z128" s="59"/>
    </row>
    <row r="129" spans="1:26" s="60" customFormat="1" x14ac:dyDescent="0.25">
      <c r="A129" s="62">
        <f t="shared" si="3"/>
        <v>7</v>
      </c>
      <c r="B129" s="49"/>
      <c r="C129" s="50"/>
      <c r="D129" s="49"/>
      <c r="E129" s="64"/>
      <c r="F129" s="52"/>
      <c r="G129" s="52"/>
      <c r="H129" s="52"/>
      <c r="I129" s="55"/>
      <c r="J129" s="55"/>
      <c r="K129" s="102"/>
      <c r="L129" s="102"/>
      <c r="M129" s="102"/>
      <c r="N129" s="56"/>
      <c r="O129" s="57"/>
      <c r="P129" s="57"/>
      <c r="Q129" s="58"/>
      <c r="R129" s="59"/>
      <c r="S129" s="59"/>
      <c r="T129" s="59"/>
      <c r="U129" s="59"/>
      <c r="V129" s="59"/>
      <c r="W129" s="59"/>
      <c r="X129" s="59"/>
      <c r="Y129" s="59"/>
      <c r="Z129" s="59"/>
    </row>
    <row r="130" spans="1:26" s="60" customFormat="1" x14ac:dyDescent="0.25">
      <c r="A130" s="62">
        <f t="shared" si="3"/>
        <v>8</v>
      </c>
      <c r="B130" s="49"/>
      <c r="C130" s="50"/>
      <c r="D130" s="49"/>
      <c r="E130" s="64"/>
      <c r="F130" s="52"/>
      <c r="G130" s="52"/>
      <c r="H130" s="52"/>
      <c r="I130" s="55"/>
      <c r="J130" s="55"/>
      <c r="K130" s="102"/>
      <c r="L130" s="102"/>
      <c r="M130" s="102"/>
      <c r="N130" s="56"/>
      <c r="O130" s="57"/>
      <c r="P130" s="57"/>
      <c r="Q130" s="58"/>
      <c r="R130" s="59"/>
      <c r="S130" s="59"/>
      <c r="T130" s="59"/>
      <c r="U130" s="59"/>
      <c r="V130" s="59"/>
      <c r="W130" s="59"/>
      <c r="X130" s="59"/>
      <c r="Y130" s="59"/>
      <c r="Z130" s="59"/>
    </row>
    <row r="131" spans="1:26" s="60" customFormat="1" x14ac:dyDescent="0.25">
      <c r="A131" s="62"/>
      <c r="B131" s="63" t="s">
        <v>31</v>
      </c>
      <c r="C131" s="50"/>
      <c r="D131" s="49"/>
      <c r="E131" s="64"/>
      <c r="F131" s="52"/>
      <c r="G131" s="52"/>
      <c r="H131" s="52"/>
      <c r="I131" s="55"/>
      <c r="J131" s="55"/>
      <c r="K131" s="67">
        <f t="shared" ref="K131:N131" si="4">SUM(K123:K130)</f>
        <v>55</v>
      </c>
      <c r="L131" s="67">
        <f t="shared" si="4"/>
        <v>55</v>
      </c>
      <c r="M131" s="66">
        <f t="shared" si="4"/>
        <v>0</v>
      </c>
      <c r="N131" s="67">
        <f t="shared" si="4"/>
        <v>0</v>
      </c>
      <c r="O131" s="57"/>
      <c r="P131" s="57"/>
      <c r="Q131" s="68"/>
    </row>
    <row r="132" spans="1:26" x14ac:dyDescent="0.25">
      <c r="B132" s="69"/>
      <c r="C132" s="69"/>
      <c r="D132" s="69"/>
      <c r="E132" s="70"/>
      <c r="F132" s="69"/>
      <c r="G132" s="69"/>
      <c r="H132" s="69"/>
      <c r="I132" s="69"/>
      <c r="J132" s="69"/>
      <c r="K132" s="69"/>
      <c r="L132" s="69"/>
      <c r="M132" s="69"/>
      <c r="N132" s="69"/>
      <c r="O132" s="69"/>
      <c r="P132" s="69"/>
    </row>
    <row r="133" spans="1:26" ht="18.75" x14ac:dyDescent="0.25">
      <c r="B133" s="72" t="s">
        <v>172</v>
      </c>
      <c r="C133" s="89">
        <f>+K131</f>
        <v>55</v>
      </c>
      <c r="H133" s="76"/>
      <c r="I133" s="76"/>
      <c r="J133" s="76"/>
      <c r="K133" s="76"/>
      <c r="L133" s="76"/>
      <c r="M133" s="76"/>
      <c r="N133" s="69"/>
      <c r="O133" s="69"/>
      <c r="P133" s="69"/>
    </row>
    <row r="135" spans="1:26" ht="15.75" thickBot="1" x14ac:dyDescent="0.3"/>
    <row r="136" spans="1:26" ht="37.15" customHeight="1" thickBot="1" x14ac:dyDescent="0.3">
      <c r="B136" s="90" t="s">
        <v>173</v>
      </c>
      <c r="C136" s="91" t="s">
        <v>174</v>
      </c>
      <c r="D136" s="90" t="s">
        <v>30</v>
      </c>
      <c r="E136" s="91" t="s">
        <v>175</v>
      </c>
    </row>
    <row r="137" spans="1:26" ht="41.45" customHeight="1" x14ac:dyDescent="0.25">
      <c r="B137" s="92" t="s">
        <v>176</v>
      </c>
      <c r="C137" s="93">
        <v>20</v>
      </c>
      <c r="D137" s="93">
        <v>0</v>
      </c>
      <c r="E137" s="1094">
        <f>+D137+D138+D139</f>
        <v>40</v>
      </c>
    </row>
    <row r="138" spans="1:26" x14ac:dyDescent="0.25">
      <c r="B138" s="92" t="s">
        <v>177</v>
      </c>
      <c r="C138" s="74">
        <v>30</v>
      </c>
      <c r="D138" s="668">
        <v>0</v>
      </c>
      <c r="E138" s="1095"/>
    </row>
    <row r="139" spans="1:26" ht="15.75" thickBot="1" x14ac:dyDescent="0.3">
      <c r="B139" s="92" t="s">
        <v>178</v>
      </c>
      <c r="C139" s="94">
        <v>40</v>
      </c>
      <c r="D139" s="94">
        <v>40</v>
      </c>
      <c r="E139" s="1096"/>
    </row>
    <row r="141" spans="1:26" ht="15.75" thickBot="1" x14ac:dyDescent="0.3"/>
    <row r="142" spans="1:26" ht="27" thickBot="1" x14ac:dyDescent="0.3">
      <c r="B142" s="1091" t="s">
        <v>179</v>
      </c>
      <c r="C142" s="1092"/>
      <c r="D142" s="1092"/>
      <c r="E142" s="1092"/>
      <c r="F142" s="1092"/>
      <c r="G142" s="1092"/>
      <c r="H142" s="1092"/>
      <c r="I142" s="1092"/>
      <c r="J142" s="1092"/>
      <c r="K142" s="1092"/>
      <c r="L142" s="1092"/>
      <c r="M142" s="1092"/>
      <c r="N142" s="1093"/>
    </row>
    <row r="144" spans="1:26" ht="76.5" customHeight="1" x14ac:dyDescent="0.25">
      <c r="B144" s="78" t="s">
        <v>111</v>
      </c>
      <c r="C144" s="78" t="s">
        <v>112</v>
      </c>
      <c r="D144" s="78" t="s">
        <v>113</v>
      </c>
      <c r="E144" s="78" t="s">
        <v>114</v>
      </c>
      <c r="F144" s="78" t="s">
        <v>115</v>
      </c>
      <c r="G144" s="78" t="s">
        <v>116</v>
      </c>
      <c r="H144" s="78" t="s">
        <v>117</v>
      </c>
      <c r="I144" s="78" t="s">
        <v>118</v>
      </c>
      <c r="J144" s="1084" t="s">
        <v>119</v>
      </c>
      <c r="K144" s="1085"/>
      <c r="L144" s="1086"/>
      <c r="M144" s="78" t="s">
        <v>120</v>
      </c>
      <c r="N144" s="78" t="s">
        <v>121</v>
      </c>
      <c r="O144" s="78" t="s">
        <v>122</v>
      </c>
      <c r="P144" s="1084" t="s">
        <v>97</v>
      </c>
      <c r="Q144" s="1086"/>
    </row>
    <row r="145" spans="2:17" ht="117" customHeight="1" x14ac:dyDescent="0.25">
      <c r="B145" s="85" t="s">
        <v>3005</v>
      </c>
      <c r="C145" s="674">
        <v>1</v>
      </c>
      <c r="D145" s="41" t="s">
        <v>3006</v>
      </c>
      <c r="E145" s="41">
        <v>39360424</v>
      </c>
      <c r="F145" s="41" t="s">
        <v>273</v>
      </c>
      <c r="G145" s="658" t="s">
        <v>126</v>
      </c>
      <c r="H145" s="41" t="s">
        <v>141</v>
      </c>
      <c r="I145" s="75" t="s">
        <v>467</v>
      </c>
      <c r="J145" s="682" t="s">
        <v>3007</v>
      </c>
      <c r="K145" s="157" t="s">
        <v>3008</v>
      </c>
      <c r="L145" s="157" t="s">
        <v>3009</v>
      </c>
      <c r="M145" s="41" t="s">
        <v>21</v>
      </c>
      <c r="N145" s="41" t="s">
        <v>22</v>
      </c>
      <c r="O145" s="41" t="s">
        <v>21</v>
      </c>
      <c r="P145" s="932" t="s">
        <v>2979</v>
      </c>
      <c r="Q145" s="932"/>
    </row>
    <row r="146" spans="2:17" ht="123" customHeight="1" x14ac:dyDescent="0.25">
      <c r="B146" s="85" t="s">
        <v>3005</v>
      </c>
      <c r="C146" s="674">
        <v>1</v>
      </c>
      <c r="D146" s="41" t="s">
        <v>3010</v>
      </c>
      <c r="E146" s="41">
        <v>71723258</v>
      </c>
      <c r="F146" s="41" t="s">
        <v>2967</v>
      </c>
      <c r="G146" s="659" t="s">
        <v>2967</v>
      </c>
      <c r="H146" s="41" t="s">
        <v>2967</v>
      </c>
      <c r="I146" s="75" t="s">
        <v>467</v>
      </c>
      <c r="J146" s="682" t="s">
        <v>3011</v>
      </c>
      <c r="K146" s="157" t="s">
        <v>3012</v>
      </c>
      <c r="L146" s="157" t="s">
        <v>3013</v>
      </c>
      <c r="M146" s="41" t="s">
        <v>21</v>
      </c>
      <c r="N146" s="41" t="s">
        <v>22</v>
      </c>
      <c r="O146" s="41" t="s">
        <v>21</v>
      </c>
      <c r="P146" s="1110" t="s">
        <v>3014</v>
      </c>
      <c r="Q146" s="1111"/>
    </row>
    <row r="147" spans="2:17" ht="60.75" customHeight="1" x14ac:dyDescent="0.25">
      <c r="B147" s="85" t="s">
        <v>3015</v>
      </c>
      <c r="C147" s="674">
        <v>1</v>
      </c>
      <c r="D147" s="41" t="s">
        <v>3016</v>
      </c>
      <c r="E147" s="41">
        <v>32209970</v>
      </c>
      <c r="F147" s="41" t="s">
        <v>206</v>
      </c>
      <c r="G147" s="659" t="s">
        <v>3017</v>
      </c>
      <c r="H147" s="41" t="s">
        <v>2831</v>
      </c>
      <c r="I147" s="75" t="s">
        <v>467</v>
      </c>
      <c r="J147" s="682" t="s">
        <v>2992</v>
      </c>
      <c r="K147" s="157" t="s">
        <v>3018</v>
      </c>
      <c r="L147" s="157" t="s">
        <v>3019</v>
      </c>
      <c r="M147" s="41" t="s">
        <v>21</v>
      </c>
      <c r="N147" s="41" t="s">
        <v>22</v>
      </c>
      <c r="O147" s="41" t="s">
        <v>21</v>
      </c>
      <c r="P147" s="932" t="s">
        <v>2979</v>
      </c>
      <c r="Q147" s="932"/>
    </row>
    <row r="148" spans="2:17" ht="60.75" customHeight="1" x14ac:dyDescent="0.25">
      <c r="B148" s="85"/>
      <c r="C148" s="85"/>
      <c r="D148" s="81"/>
      <c r="E148" s="81"/>
      <c r="F148" s="81"/>
      <c r="G148" s="81"/>
      <c r="H148" s="81"/>
      <c r="I148" s="82"/>
      <c r="J148" s="86"/>
      <c r="K148" s="87"/>
      <c r="L148" s="84"/>
      <c r="M148" s="41"/>
      <c r="N148" s="41"/>
      <c r="O148" s="41"/>
      <c r="P148" s="668"/>
      <c r="Q148" s="668"/>
    </row>
    <row r="149" spans="2:17" ht="60.75" customHeight="1" x14ac:dyDescent="0.25">
      <c r="B149" s="85"/>
      <c r="C149" s="85"/>
      <c r="D149" s="81"/>
      <c r="E149" s="81"/>
      <c r="F149" s="81"/>
      <c r="G149" s="81"/>
      <c r="H149" s="81"/>
      <c r="I149" s="82"/>
      <c r="J149" s="86"/>
      <c r="K149" s="87"/>
      <c r="L149" s="84"/>
      <c r="M149" s="41"/>
      <c r="N149" s="41"/>
      <c r="O149" s="41"/>
      <c r="P149" s="668"/>
      <c r="Q149" s="668"/>
    </row>
    <row r="150" spans="2:17" ht="60.75" customHeight="1" x14ac:dyDescent="0.25">
      <c r="B150" s="85"/>
      <c r="C150" s="85"/>
      <c r="D150" s="81"/>
      <c r="E150" s="81"/>
      <c r="F150" s="81"/>
      <c r="G150" s="81"/>
      <c r="H150" s="81"/>
      <c r="I150" s="82"/>
      <c r="J150" s="86"/>
      <c r="K150" s="87"/>
      <c r="L150" s="84"/>
      <c r="M150" s="41"/>
      <c r="N150" s="41"/>
      <c r="O150" s="41"/>
      <c r="P150" s="668"/>
      <c r="Q150" s="668"/>
    </row>
    <row r="151" spans="2:17" ht="60.75" customHeight="1" x14ac:dyDescent="0.25">
      <c r="B151" s="85"/>
      <c r="C151" s="85"/>
      <c r="D151" s="81"/>
      <c r="E151" s="81"/>
      <c r="F151" s="81"/>
      <c r="G151" s="81"/>
      <c r="H151" s="81"/>
      <c r="I151" s="82"/>
      <c r="J151" s="86"/>
      <c r="K151" s="87"/>
      <c r="L151" s="84"/>
      <c r="M151" s="41"/>
      <c r="N151" s="41"/>
      <c r="O151" s="41"/>
      <c r="P151" s="668"/>
      <c r="Q151" s="668"/>
    </row>
    <row r="152" spans="2:17" ht="33.6" customHeight="1" x14ac:dyDescent="0.25">
      <c r="B152" s="85"/>
      <c r="C152" s="85"/>
      <c r="D152" s="81"/>
      <c r="E152" s="81"/>
      <c r="F152" s="81"/>
      <c r="G152" s="81"/>
      <c r="H152" s="81"/>
      <c r="I152" s="82"/>
      <c r="J152" s="86"/>
      <c r="K152" s="84"/>
      <c r="L152" s="84"/>
      <c r="M152" s="41"/>
      <c r="N152" s="41"/>
      <c r="O152" s="41"/>
      <c r="P152" s="993"/>
      <c r="Q152" s="993"/>
    </row>
    <row r="155" spans="2:17" ht="15.75" thickBot="1" x14ac:dyDescent="0.3"/>
    <row r="156" spans="2:17" ht="54" customHeight="1" x14ac:dyDescent="0.25">
      <c r="B156" s="42" t="s">
        <v>20</v>
      </c>
      <c r="C156" s="42" t="s">
        <v>173</v>
      </c>
      <c r="D156" s="78" t="s">
        <v>174</v>
      </c>
      <c r="E156" s="42" t="s">
        <v>30</v>
      </c>
      <c r="F156" s="91" t="s">
        <v>194</v>
      </c>
      <c r="G156" s="96"/>
    </row>
    <row r="157" spans="2:17" ht="120.75" customHeight="1" x14ac:dyDescent="0.2">
      <c r="B157" s="1097" t="s">
        <v>195</v>
      </c>
      <c r="C157" s="97" t="s">
        <v>196</v>
      </c>
      <c r="D157" s="668">
        <v>25</v>
      </c>
      <c r="E157" s="668">
        <v>0</v>
      </c>
      <c r="F157" s="1098">
        <f>+E157+E158+E159</f>
        <v>0</v>
      </c>
      <c r="G157" s="98"/>
    </row>
    <row r="158" spans="2:17" ht="106.5" customHeight="1" x14ac:dyDescent="0.2">
      <c r="B158" s="1097"/>
      <c r="C158" s="97" t="s">
        <v>197</v>
      </c>
      <c r="D158" s="675">
        <v>25</v>
      </c>
      <c r="E158" s="668">
        <v>0</v>
      </c>
      <c r="F158" s="1099"/>
      <c r="G158" s="98"/>
    </row>
    <row r="159" spans="2:17" ht="90" customHeight="1" x14ac:dyDescent="0.2">
      <c r="B159" s="1097"/>
      <c r="C159" s="97" t="s">
        <v>198</v>
      </c>
      <c r="D159" s="668">
        <v>10</v>
      </c>
      <c r="E159" s="668">
        <v>0</v>
      </c>
      <c r="F159" s="1100"/>
      <c r="G159" s="98"/>
    </row>
    <row r="160" spans="2:17" x14ac:dyDescent="0.25">
      <c r="C160"/>
    </row>
    <row r="163" spans="2:16" x14ac:dyDescent="0.25">
      <c r="B163" s="39" t="s">
        <v>199</v>
      </c>
    </row>
    <row r="166" spans="2:16" x14ac:dyDescent="0.25">
      <c r="B166" s="40" t="s">
        <v>20</v>
      </c>
      <c r="C166" s="40" t="s">
        <v>29</v>
      </c>
      <c r="D166" s="42" t="s">
        <v>30</v>
      </c>
      <c r="E166" s="42" t="s">
        <v>31</v>
      </c>
    </row>
    <row r="167" spans="2:16" ht="28.5" x14ac:dyDescent="0.25">
      <c r="B167" s="43" t="s">
        <v>200</v>
      </c>
      <c r="C167" s="44">
        <v>40</v>
      </c>
      <c r="D167" s="668">
        <f>+E137</f>
        <v>40</v>
      </c>
      <c r="E167" s="1081">
        <f>+D167+D168</f>
        <v>40</v>
      </c>
    </row>
    <row r="168" spans="2:16" ht="42.75" x14ac:dyDescent="0.25">
      <c r="B168" s="43" t="s">
        <v>201</v>
      </c>
      <c r="C168" s="44">
        <v>60</v>
      </c>
      <c r="D168" s="668">
        <f>+F157</f>
        <v>0</v>
      </c>
      <c r="E168" s="1082"/>
    </row>
    <row r="170" spans="2:16" x14ac:dyDescent="0.25">
      <c r="B170" s="1" t="s">
        <v>3020</v>
      </c>
    </row>
    <row r="173" spans="2:16" ht="26.25" x14ac:dyDescent="0.25">
      <c r="B173" s="1072" t="s">
        <v>1</v>
      </c>
      <c r="C173" s="1073"/>
      <c r="D173" s="1073"/>
      <c r="E173" s="1073"/>
      <c r="F173" s="1073"/>
      <c r="G173" s="1073"/>
      <c r="H173" s="1073"/>
      <c r="I173" s="1073"/>
      <c r="J173" s="1073"/>
      <c r="K173" s="1073"/>
      <c r="L173" s="1073"/>
      <c r="M173" s="1073"/>
      <c r="N173" s="1073"/>
      <c r="O173" s="1073"/>
      <c r="P173" s="1073"/>
    </row>
    <row r="175" spans="2:16" ht="26.25" x14ac:dyDescent="0.25">
      <c r="B175" s="1072" t="s">
        <v>2</v>
      </c>
      <c r="C175" s="1073"/>
      <c r="D175" s="1073"/>
      <c r="E175" s="1073"/>
      <c r="F175" s="1073"/>
      <c r="G175" s="1073"/>
      <c r="H175" s="1073"/>
      <c r="I175" s="1073"/>
      <c r="J175" s="1073"/>
      <c r="K175" s="1073"/>
      <c r="L175" s="1073"/>
      <c r="M175" s="1073"/>
      <c r="N175" s="1073"/>
      <c r="O175" s="1073"/>
      <c r="P175" s="1073"/>
    </row>
    <row r="176" spans="2:16" ht="15.75" thickBot="1" x14ac:dyDescent="0.3"/>
    <row r="177" spans="2:14" ht="21.75" thickBot="1" x14ac:dyDescent="0.3">
      <c r="B177" s="3" t="s">
        <v>3</v>
      </c>
      <c r="C177" s="1074" t="s">
        <v>3021</v>
      </c>
      <c r="D177" s="1074"/>
      <c r="E177" s="1074"/>
      <c r="F177" s="1074"/>
      <c r="G177" s="1074"/>
      <c r="H177" s="1074"/>
      <c r="I177" s="1074"/>
      <c r="J177" s="1074"/>
      <c r="K177" s="1074"/>
      <c r="L177" s="1074"/>
      <c r="M177" s="1074"/>
      <c r="N177" s="1075"/>
    </row>
    <row r="178" spans="2:14" ht="16.5" thickBot="1" x14ac:dyDescent="0.3">
      <c r="B178" s="4" t="s">
        <v>5</v>
      </c>
      <c r="C178" s="1074"/>
      <c r="D178" s="1074"/>
      <c r="E178" s="1074"/>
      <c r="F178" s="1074"/>
      <c r="G178" s="1074"/>
      <c r="H178" s="1074"/>
      <c r="I178" s="1074"/>
      <c r="J178" s="1074"/>
      <c r="K178" s="1074"/>
      <c r="L178" s="1074"/>
      <c r="M178" s="1074"/>
      <c r="N178" s="1075"/>
    </row>
    <row r="179" spans="2:14" ht="16.5" thickBot="1" x14ac:dyDescent="0.3">
      <c r="B179" s="4" t="s">
        <v>6</v>
      </c>
      <c r="C179" s="1074"/>
      <c r="D179" s="1074"/>
      <c r="E179" s="1074"/>
      <c r="F179" s="1074"/>
      <c r="G179" s="1074"/>
      <c r="H179" s="1074"/>
      <c r="I179" s="1074"/>
      <c r="J179" s="1074"/>
      <c r="K179" s="1074"/>
      <c r="L179" s="1074"/>
      <c r="M179" s="1074"/>
      <c r="N179" s="1075"/>
    </row>
    <row r="180" spans="2:14" ht="16.5" thickBot="1" x14ac:dyDescent="0.3">
      <c r="B180" s="4" t="s">
        <v>7</v>
      </c>
      <c r="C180" s="1074"/>
      <c r="D180" s="1074"/>
      <c r="E180" s="1074"/>
      <c r="F180" s="1074"/>
      <c r="G180" s="1074"/>
      <c r="H180" s="1074"/>
      <c r="I180" s="1074"/>
      <c r="J180" s="1074"/>
      <c r="K180" s="1074"/>
      <c r="L180" s="1074"/>
      <c r="M180" s="1074"/>
      <c r="N180" s="1075"/>
    </row>
    <row r="181" spans="2:14" ht="16.5" thickBot="1" x14ac:dyDescent="0.3">
      <c r="B181" s="4" t="s">
        <v>8</v>
      </c>
      <c r="C181" s="1076">
        <v>16</v>
      </c>
      <c r="D181" s="1076"/>
      <c r="E181" s="1077"/>
      <c r="F181" s="5"/>
      <c r="G181" s="5"/>
      <c r="H181" s="5"/>
      <c r="I181" s="5"/>
      <c r="J181" s="5"/>
      <c r="K181" s="5"/>
      <c r="L181" s="5"/>
      <c r="M181" s="5"/>
      <c r="N181" s="6"/>
    </row>
    <row r="182" spans="2:14" ht="16.5" thickBot="1" x14ac:dyDescent="0.3">
      <c r="B182" s="7" t="s">
        <v>10</v>
      </c>
      <c r="C182" s="8" t="s">
        <v>742</v>
      </c>
      <c r="D182" s="9"/>
      <c r="E182" s="9"/>
      <c r="F182" s="9"/>
      <c r="G182" s="9"/>
      <c r="H182" s="9"/>
      <c r="I182" s="9"/>
      <c r="J182" s="9"/>
      <c r="K182" s="9"/>
      <c r="L182" s="9"/>
      <c r="M182" s="9"/>
      <c r="N182" s="10"/>
    </row>
    <row r="183" spans="2:14" ht="15.75" x14ac:dyDescent="0.25">
      <c r="B183" s="11"/>
      <c r="C183" s="12"/>
      <c r="D183" s="13"/>
      <c r="E183" s="13"/>
      <c r="F183" s="13"/>
      <c r="G183" s="13"/>
      <c r="H183" s="13"/>
      <c r="I183" s="14"/>
      <c r="J183" s="14"/>
      <c r="K183" s="14"/>
      <c r="L183" s="14"/>
      <c r="M183" s="14"/>
      <c r="N183" s="13"/>
    </row>
    <row r="184" spans="2:14" x14ac:dyDescent="0.25">
      <c r="I184" s="14"/>
      <c r="J184" s="14"/>
      <c r="K184" s="14"/>
      <c r="L184" s="14"/>
      <c r="M184" s="14"/>
      <c r="N184" s="15"/>
    </row>
    <row r="185" spans="2:14" x14ac:dyDescent="0.25">
      <c r="B185" s="1078" t="s">
        <v>12</v>
      </c>
      <c r="C185" s="1078"/>
      <c r="D185" s="672" t="s">
        <v>13</v>
      </c>
      <c r="E185" s="672" t="s">
        <v>14</v>
      </c>
      <c r="F185" s="672" t="s">
        <v>15</v>
      </c>
      <c r="G185" s="158"/>
      <c r="I185" s="17"/>
      <c r="J185" s="17"/>
      <c r="K185" s="17"/>
      <c r="L185" s="17"/>
      <c r="M185" s="17"/>
      <c r="N185" s="15"/>
    </row>
    <row r="186" spans="2:14" x14ac:dyDescent="0.25">
      <c r="B186" s="1078"/>
      <c r="C186" s="1078"/>
      <c r="D186" s="317">
        <v>16</v>
      </c>
      <c r="E186" s="324">
        <v>636652692</v>
      </c>
      <c r="F186" s="660">
        <v>234</v>
      </c>
      <c r="G186" s="159"/>
      <c r="I186" s="21"/>
      <c r="J186" s="21"/>
      <c r="K186" s="21"/>
      <c r="L186" s="21"/>
      <c r="M186" s="21"/>
      <c r="N186" s="15"/>
    </row>
    <row r="187" spans="2:14" x14ac:dyDescent="0.25">
      <c r="B187" s="1078"/>
      <c r="C187" s="1078"/>
      <c r="D187" s="672"/>
      <c r="E187" s="18"/>
      <c r="F187" s="159"/>
      <c r="G187" s="159"/>
      <c r="I187" s="21"/>
      <c r="J187" s="21"/>
      <c r="K187" s="21"/>
      <c r="L187" s="21"/>
      <c r="M187" s="21"/>
      <c r="N187" s="15"/>
    </row>
    <row r="188" spans="2:14" x14ac:dyDescent="0.25">
      <c r="B188" s="1078"/>
      <c r="C188" s="1078"/>
      <c r="D188" s="672"/>
      <c r="E188" s="18"/>
      <c r="F188" s="159"/>
      <c r="G188" s="159"/>
      <c r="I188" s="21"/>
      <c r="J188" s="21"/>
      <c r="K188" s="21"/>
      <c r="L188" s="21"/>
      <c r="M188" s="21"/>
      <c r="N188" s="15"/>
    </row>
    <row r="189" spans="2:14" x14ac:dyDescent="0.25">
      <c r="B189" s="1078"/>
      <c r="C189" s="1078"/>
      <c r="D189" s="672"/>
      <c r="E189" s="22"/>
      <c r="F189" s="159"/>
      <c r="G189" s="159"/>
      <c r="H189" s="23"/>
      <c r="I189" s="21"/>
      <c r="J189" s="21"/>
      <c r="K189" s="21"/>
      <c r="L189" s="21"/>
      <c r="M189" s="21"/>
      <c r="N189" s="24"/>
    </row>
    <row r="190" spans="2:14" x14ac:dyDescent="0.25">
      <c r="B190" s="1078"/>
      <c r="C190" s="1078"/>
      <c r="D190" s="672"/>
      <c r="E190" s="22"/>
      <c r="F190" s="159"/>
      <c r="G190" s="159"/>
      <c r="H190" s="23"/>
      <c r="I190" s="25"/>
      <c r="J190" s="25"/>
      <c r="K190" s="25"/>
      <c r="L190" s="25"/>
      <c r="M190" s="25"/>
      <c r="N190" s="24"/>
    </row>
    <row r="191" spans="2:14" x14ac:dyDescent="0.25">
      <c r="B191" s="1078"/>
      <c r="C191" s="1078"/>
      <c r="D191" s="672"/>
      <c r="E191" s="22"/>
      <c r="F191" s="159"/>
      <c r="G191" s="159"/>
      <c r="H191" s="23"/>
      <c r="I191" s="14"/>
      <c r="J191" s="14"/>
      <c r="K191" s="14"/>
      <c r="L191" s="14"/>
      <c r="M191" s="14"/>
      <c r="N191" s="24"/>
    </row>
    <row r="192" spans="2:14" x14ac:dyDescent="0.25">
      <c r="B192" s="1078"/>
      <c r="C192" s="1078"/>
      <c r="D192" s="672"/>
      <c r="E192" s="22"/>
      <c r="F192" s="159"/>
      <c r="G192" s="159"/>
      <c r="H192" s="23"/>
      <c r="I192" s="14"/>
      <c r="J192" s="14"/>
      <c r="K192" s="14"/>
      <c r="L192" s="14"/>
      <c r="M192" s="14"/>
      <c r="N192" s="24"/>
    </row>
    <row r="193" spans="1:17" ht="15.75" thickBot="1" x14ac:dyDescent="0.3">
      <c r="B193" s="1079" t="s">
        <v>16</v>
      </c>
      <c r="C193" s="1080"/>
      <c r="D193" s="672"/>
      <c r="E193" s="661">
        <f>SUM(E186:E192)</f>
        <v>636652692</v>
      </c>
      <c r="F193" s="660">
        <f>SUM(F186:F192)</f>
        <v>234</v>
      </c>
      <c r="G193" s="159"/>
      <c r="H193" s="23"/>
      <c r="I193" s="14"/>
      <c r="J193" s="14"/>
      <c r="K193" s="14"/>
      <c r="L193" s="14"/>
      <c r="M193" s="14"/>
      <c r="N193" s="24"/>
    </row>
    <row r="194" spans="1:17" ht="45.75" thickBot="1" x14ac:dyDescent="0.3">
      <c r="A194" s="27"/>
      <c r="B194" s="28" t="s">
        <v>17</v>
      </c>
      <c r="C194" s="28" t="s">
        <v>18</v>
      </c>
      <c r="E194" s="17"/>
      <c r="F194" s="17"/>
      <c r="G194" s="17"/>
      <c r="H194" s="17"/>
      <c r="I194" s="29"/>
      <c r="J194" s="29"/>
      <c r="K194" s="29"/>
      <c r="L194" s="29"/>
      <c r="M194" s="29"/>
    </row>
    <row r="195" spans="1:17" ht="15.75" thickBot="1" x14ac:dyDescent="0.3">
      <c r="A195" s="30">
        <v>1</v>
      </c>
      <c r="C195" s="31">
        <f>+(F193*80)/100</f>
        <v>187.2</v>
      </c>
      <c r="D195" s="32"/>
      <c r="E195" s="33">
        <f>E193</f>
        <v>636652692</v>
      </c>
      <c r="F195" s="34"/>
      <c r="G195" s="34"/>
      <c r="H195" s="34"/>
      <c r="I195" s="35"/>
      <c r="J195" s="35"/>
      <c r="K195" s="35"/>
      <c r="L195" s="35"/>
      <c r="M195" s="35"/>
    </row>
    <row r="196" spans="1:17" x14ac:dyDescent="0.25">
      <c r="A196" s="36"/>
      <c r="C196" s="37"/>
      <c r="D196" s="21"/>
      <c r="E196" s="38"/>
      <c r="F196" s="34"/>
      <c r="G196" s="34"/>
      <c r="H196" s="34"/>
      <c r="I196" s="35"/>
      <c r="J196" s="35"/>
      <c r="K196" s="35"/>
      <c r="L196" s="35"/>
      <c r="M196" s="35"/>
    </row>
    <row r="197" spans="1:17" x14ac:dyDescent="0.25">
      <c r="A197" s="36"/>
      <c r="C197" s="37"/>
      <c r="D197" s="21"/>
      <c r="E197" s="38"/>
      <c r="F197" s="34"/>
      <c r="G197" s="34"/>
      <c r="H197" s="34"/>
      <c r="I197" s="35"/>
      <c r="J197" s="35"/>
      <c r="K197" s="35"/>
      <c r="L197" s="35"/>
      <c r="M197" s="35"/>
    </row>
    <row r="198" spans="1:17" x14ac:dyDescent="0.25">
      <c r="A198" s="160"/>
      <c r="B198" s="161" t="s">
        <v>19</v>
      </c>
      <c r="C198" s="141"/>
      <c r="D198" s="141"/>
      <c r="E198" s="141"/>
      <c r="F198" s="141"/>
      <c r="G198" s="141"/>
      <c r="H198" s="141"/>
      <c r="I198" s="162"/>
      <c r="J198" s="162"/>
      <c r="K198" s="162"/>
      <c r="L198" s="162"/>
      <c r="M198" s="162"/>
      <c r="N198" s="163"/>
      <c r="O198" s="69"/>
      <c r="P198" s="69"/>
      <c r="Q198" s="69"/>
    </row>
    <row r="199" spans="1:17" x14ac:dyDescent="0.25">
      <c r="A199" s="160"/>
      <c r="B199" s="141"/>
      <c r="C199" s="141"/>
      <c r="D199" s="141"/>
      <c r="E199" s="141"/>
      <c r="F199" s="141"/>
      <c r="G199" s="141"/>
      <c r="H199" s="141"/>
      <c r="I199" s="162"/>
      <c r="J199" s="162"/>
      <c r="K199" s="162"/>
      <c r="L199" s="162"/>
      <c r="M199" s="162"/>
      <c r="N199" s="163"/>
      <c r="O199" s="69"/>
      <c r="P199" s="69"/>
      <c r="Q199" s="69"/>
    </row>
    <row r="200" spans="1:17" x14ac:dyDescent="0.25">
      <c r="A200" s="160"/>
      <c r="B200" s="142" t="s">
        <v>20</v>
      </c>
      <c r="C200" s="142" t="s">
        <v>21</v>
      </c>
      <c r="D200" s="142" t="s">
        <v>22</v>
      </c>
      <c r="E200" s="141"/>
      <c r="F200" s="141"/>
      <c r="G200" s="141"/>
      <c r="H200" s="141"/>
      <c r="I200" s="162"/>
      <c r="J200" s="162"/>
      <c r="K200" s="162"/>
      <c r="L200" s="162"/>
      <c r="M200" s="162"/>
      <c r="N200" s="163"/>
      <c r="O200" s="69"/>
      <c r="P200" s="69"/>
      <c r="Q200" s="69"/>
    </row>
    <row r="201" spans="1:17" x14ac:dyDescent="0.25">
      <c r="A201" s="160"/>
      <c r="B201" s="75" t="s">
        <v>23</v>
      </c>
      <c r="C201" s="75" t="s">
        <v>24</v>
      </c>
      <c r="D201" s="75"/>
      <c r="E201" s="141"/>
      <c r="F201" s="141"/>
      <c r="G201" s="141"/>
      <c r="H201" s="141"/>
      <c r="I201" s="162"/>
      <c r="J201" s="162"/>
      <c r="K201" s="162"/>
      <c r="L201" s="162"/>
      <c r="M201" s="162"/>
      <c r="N201" s="163"/>
      <c r="O201" s="69"/>
      <c r="P201" s="69"/>
      <c r="Q201" s="69"/>
    </row>
    <row r="202" spans="1:17" x14ac:dyDescent="0.25">
      <c r="A202" s="160"/>
      <c r="B202" s="75" t="s">
        <v>25</v>
      </c>
      <c r="C202" s="75" t="s">
        <v>24</v>
      </c>
      <c r="D202" s="75"/>
      <c r="E202" s="141"/>
      <c r="F202" s="141"/>
      <c r="G202" s="141"/>
      <c r="H202" s="141"/>
      <c r="I202" s="162"/>
      <c r="J202" s="162"/>
      <c r="K202" s="162"/>
      <c r="L202" s="162"/>
      <c r="M202" s="162"/>
      <c r="N202" s="163"/>
      <c r="O202" s="69"/>
      <c r="P202" s="69"/>
      <c r="Q202" s="69"/>
    </row>
    <row r="203" spans="1:17" x14ac:dyDescent="0.25">
      <c r="A203" s="160"/>
      <c r="B203" s="75" t="s">
        <v>26</v>
      </c>
      <c r="C203" s="75" t="s">
        <v>24</v>
      </c>
      <c r="D203" s="75"/>
      <c r="E203" s="141"/>
      <c r="F203" s="141"/>
      <c r="G203" s="141"/>
      <c r="H203" s="141"/>
      <c r="I203" s="162"/>
      <c r="J203" s="162"/>
      <c r="K203" s="162"/>
      <c r="L203" s="162"/>
      <c r="M203" s="162"/>
      <c r="N203" s="163"/>
      <c r="O203" s="69"/>
      <c r="P203" s="69"/>
      <c r="Q203" s="69"/>
    </row>
    <row r="204" spans="1:17" x14ac:dyDescent="0.25">
      <c r="A204" s="160"/>
      <c r="B204" s="75" t="s">
        <v>27</v>
      </c>
      <c r="C204" s="75"/>
      <c r="D204" s="75" t="s">
        <v>24</v>
      </c>
      <c r="E204" s="141"/>
      <c r="F204" s="141"/>
      <c r="G204" s="141"/>
      <c r="H204" s="141"/>
      <c r="I204" s="162"/>
      <c r="J204" s="162"/>
      <c r="K204" s="162"/>
      <c r="L204" s="162"/>
      <c r="M204" s="162"/>
      <c r="N204" s="163"/>
      <c r="O204" s="69"/>
      <c r="P204" s="69"/>
      <c r="Q204" s="69"/>
    </row>
    <row r="205" spans="1:17" x14ac:dyDescent="0.25">
      <c r="A205" s="160"/>
      <c r="B205" s="141"/>
      <c r="C205" s="141"/>
      <c r="D205" s="141"/>
      <c r="E205" s="141"/>
      <c r="F205" s="141"/>
      <c r="G205" s="141"/>
      <c r="H205" s="141"/>
      <c r="I205" s="162"/>
      <c r="J205" s="162"/>
      <c r="K205" s="162"/>
      <c r="L205" s="162"/>
      <c r="M205" s="162"/>
      <c r="N205" s="163"/>
      <c r="O205" s="69"/>
      <c r="P205" s="69"/>
      <c r="Q205" s="69"/>
    </row>
    <row r="206" spans="1:17" x14ac:dyDescent="0.25">
      <c r="A206" s="160"/>
      <c r="B206" s="141"/>
      <c r="C206" s="141"/>
      <c r="D206" s="141"/>
      <c r="E206" s="141"/>
      <c r="F206" s="141"/>
      <c r="G206" s="141"/>
      <c r="H206" s="141"/>
      <c r="I206" s="162"/>
      <c r="J206" s="162"/>
      <c r="K206" s="162"/>
      <c r="L206" s="162"/>
      <c r="M206" s="162"/>
      <c r="N206" s="163"/>
      <c r="O206" s="69"/>
      <c r="P206" s="69"/>
      <c r="Q206" s="69"/>
    </row>
    <row r="207" spans="1:17" x14ac:dyDescent="0.25">
      <c r="A207" s="160"/>
      <c r="B207" s="161" t="s">
        <v>28</v>
      </c>
      <c r="C207" s="141"/>
      <c r="D207" s="141"/>
      <c r="E207" s="141"/>
      <c r="F207" s="141"/>
      <c r="G207" s="141"/>
      <c r="H207" s="141"/>
      <c r="I207" s="162"/>
      <c r="J207" s="162"/>
      <c r="K207" s="162"/>
      <c r="L207" s="162"/>
      <c r="M207" s="162"/>
      <c r="N207" s="163"/>
      <c r="O207" s="69"/>
      <c r="P207" s="69"/>
      <c r="Q207" s="69"/>
    </row>
    <row r="208" spans="1:17" x14ac:dyDescent="0.25">
      <c r="A208" s="160"/>
      <c r="B208" s="141"/>
      <c r="C208" s="141"/>
      <c r="D208" s="141"/>
      <c r="E208" s="141"/>
      <c r="F208" s="141"/>
      <c r="G208" s="141"/>
      <c r="H208" s="141"/>
      <c r="I208" s="162"/>
      <c r="J208" s="162"/>
      <c r="K208" s="162"/>
      <c r="L208" s="162"/>
      <c r="M208" s="162"/>
      <c r="N208" s="163"/>
      <c r="O208" s="69"/>
      <c r="P208" s="69"/>
      <c r="Q208" s="69"/>
    </row>
    <row r="209" spans="1:17" x14ac:dyDescent="0.25">
      <c r="A209" s="160"/>
      <c r="B209" s="141"/>
      <c r="C209" s="141"/>
      <c r="D209" s="141"/>
      <c r="E209" s="141"/>
      <c r="F209" s="141"/>
      <c r="G209" s="141"/>
      <c r="H209" s="141"/>
      <c r="I209" s="162"/>
      <c r="J209" s="162"/>
      <c r="K209" s="162"/>
      <c r="L209" s="162"/>
      <c r="M209" s="162"/>
      <c r="N209" s="163"/>
      <c r="O209" s="69"/>
      <c r="P209" s="69"/>
      <c r="Q209" s="69"/>
    </row>
    <row r="210" spans="1:17" x14ac:dyDescent="0.25">
      <c r="A210" s="160"/>
      <c r="B210" s="142" t="s">
        <v>20</v>
      </c>
      <c r="C210" s="142" t="s">
        <v>29</v>
      </c>
      <c r="D210" s="673" t="s">
        <v>30</v>
      </c>
      <c r="E210" s="673" t="s">
        <v>31</v>
      </c>
      <c r="F210" s="141"/>
      <c r="G210" s="141"/>
      <c r="H210" s="141"/>
      <c r="I210" s="162"/>
      <c r="J210" s="162"/>
      <c r="K210" s="162"/>
      <c r="L210" s="162"/>
      <c r="M210" s="162"/>
      <c r="N210" s="163"/>
      <c r="O210" s="69"/>
      <c r="P210" s="69"/>
      <c r="Q210" s="69"/>
    </row>
    <row r="211" spans="1:17" ht="28.5" x14ac:dyDescent="0.25">
      <c r="A211" s="160"/>
      <c r="B211" s="164" t="s">
        <v>32</v>
      </c>
      <c r="C211" s="697">
        <v>40</v>
      </c>
      <c r="D211" s="74">
        <v>40</v>
      </c>
      <c r="E211" s="1107">
        <f>+D211+D212</f>
        <v>40</v>
      </c>
      <c r="F211" s="141"/>
      <c r="G211" s="141"/>
      <c r="H211" s="141"/>
      <c r="I211" s="162"/>
      <c r="J211" s="162"/>
      <c r="K211" s="162"/>
      <c r="L211" s="162"/>
      <c r="M211" s="162"/>
      <c r="N211" s="163"/>
      <c r="O211" s="69"/>
      <c r="P211" s="69"/>
      <c r="Q211" s="69"/>
    </row>
    <row r="212" spans="1:17" ht="42.75" x14ac:dyDescent="0.25">
      <c r="A212" s="160"/>
      <c r="B212" s="164" t="s">
        <v>33</v>
      </c>
      <c r="C212" s="697">
        <v>60</v>
      </c>
      <c r="D212" s="74">
        <f>+F320</f>
        <v>0</v>
      </c>
      <c r="E212" s="1108"/>
      <c r="F212" s="141"/>
      <c r="G212" s="141"/>
      <c r="H212" s="141"/>
      <c r="I212" s="162"/>
      <c r="J212" s="162"/>
      <c r="K212" s="162"/>
      <c r="L212" s="162"/>
      <c r="M212" s="162"/>
      <c r="N212" s="163"/>
      <c r="O212" s="69"/>
      <c r="P212" s="69"/>
      <c r="Q212" s="69"/>
    </row>
    <row r="213" spans="1:17" x14ac:dyDescent="0.25">
      <c r="A213" s="36"/>
      <c r="C213" s="37"/>
      <c r="D213" s="21"/>
      <c r="E213" s="38"/>
      <c r="F213" s="34"/>
      <c r="G213" s="34"/>
      <c r="H213" s="34"/>
      <c r="I213" s="35"/>
      <c r="J213" s="35"/>
      <c r="K213" s="35"/>
      <c r="L213" s="35"/>
      <c r="M213" s="35"/>
    </row>
    <row r="214" spans="1:17" x14ac:dyDescent="0.25">
      <c r="A214" s="36"/>
      <c r="C214" s="37"/>
      <c r="D214" s="21"/>
      <c r="E214" s="38"/>
      <c r="F214" s="34"/>
      <c r="G214" s="34"/>
      <c r="H214" s="34"/>
      <c r="I214" s="35"/>
      <c r="J214" s="35"/>
      <c r="K214" s="35"/>
      <c r="L214" s="35"/>
      <c r="M214" s="35"/>
    </row>
    <row r="215" spans="1:17" x14ac:dyDescent="0.25">
      <c r="A215" s="36"/>
      <c r="C215" s="37"/>
      <c r="D215" s="21"/>
      <c r="E215" s="38"/>
      <c r="F215" s="34"/>
      <c r="G215" s="34"/>
      <c r="H215" s="34"/>
      <c r="I215" s="35"/>
      <c r="J215" s="35"/>
      <c r="K215" s="35"/>
      <c r="L215" s="35"/>
      <c r="M215" s="35"/>
    </row>
    <row r="216" spans="1:17" ht="15.75" thickBot="1" x14ac:dyDescent="0.3">
      <c r="M216" s="1083" t="s">
        <v>34</v>
      </c>
      <c r="N216" s="1083"/>
    </row>
    <row r="217" spans="1:17" x14ac:dyDescent="0.25">
      <c r="B217" s="39" t="s">
        <v>35</v>
      </c>
      <c r="M217" s="45"/>
      <c r="N217" s="45"/>
    </row>
    <row r="218" spans="1:17" ht="15.75" thickBot="1" x14ac:dyDescent="0.3">
      <c r="M218" s="45"/>
      <c r="N218" s="45"/>
    </row>
    <row r="219" spans="1:17" ht="60" x14ac:dyDescent="0.25">
      <c r="A219" s="14"/>
      <c r="B219" s="46" t="s">
        <v>36</v>
      </c>
      <c r="C219" s="46" t="s">
        <v>37</v>
      </c>
      <c r="D219" s="46" t="s">
        <v>38</v>
      </c>
      <c r="E219" s="46" t="s">
        <v>39</v>
      </c>
      <c r="F219" s="46" t="s">
        <v>40</v>
      </c>
      <c r="G219" s="46" t="s">
        <v>41</v>
      </c>
      <c r="H219" s="46" t="s">
        <v>42</v>
      </c>
      <c r="I219" s="46" t="s">
        <v>43</v>
      </c>
      <c r="J219" s="46" t="s">
        <v>44</v>
      </c>
      <c r="K219" s="46" t="s">
        <v>45</v>
      </c>
      <c r="L219" s="46" t="s">
        <v>46</v>
      </c>
      <c r="M219" s="47" t="s">
        <v>47</v>
      </c>
      <c r="N219" s="46" t="s">
        <v>48</v>
      </c>
      <c r="O219" s="46" t="s">
        <v>49</v>
      </c>
      <c r="P219" s="48" t="s">
        <v>50</v>
      </c>
      <c r="Q219" s="48" t="s">
        <v>51</v>
      </c>
    </row>
    <row r="220" spans="1:17" ht="75" x14ac:dyDescent="0.25">
      <c r="A220" s="62">
        <v>1</v>
      </c>
      <c r="B220" s="63" t="s">
        <v>2914</v>
      </c>
      <c r="C220" s="49" t="s">
        <v>2914</v>
      </c>
      <c r="D220" s="49" t="s">
        <v>3022</v>
      </c>
      <c r="E220" s="102" t="s">
        <v>3023</v>
      </c>
      <c r="F220" s="52" t="s">
        <v>21</v>
      </c>
      <c r="G220" s="53" t="s">
        <v>54</v>
      </c>
      <c r="H220" s="54" t="s">
        <v>3024</v>
      </c>
      <c r="I220" s="55" t="s">
        <v>73</v>
      </c>
      <c r="J220" s="55" t="s">
        <v>22</v>
      </c>
      <c r="K220" s="102">
        <v>10</v>
      </c>
      <c r="L220" s="102">
        <v>0</v>
      </c>
      <c r="M220" s="102" t="s">
        <v>2916</v>
      </c>
      <c r="N220" s="56" t="s">
        <v>54</v>
      </c>
      <c r="O220" s="432">
        <v>693140607</v>
      </c>
      <c r="P220" s="432">
        <v>90</v>
      </c>
      <c r="Q220" s="61" t="s">
        <v>2917</v>
      </c>
    </row>
    <row r="221" spans="1:17" ht="75" x14ac:dyDescent="0.25">
      <c r="A221" s="62">
        <f>+A220+1</f>
        <v>2</v>
      </c>
      <c r="B221" s="63" t="s">
        <v>2914</v>
      </c>
      <c r="C221" s="49" t="s">
        <v>2914</v>
      </c>
      <c r="D221" s="49" t="s">
        <v>3022</v>
      </c>
      <c r="E221" s="102" t="s">
        <v>3025</v>
      </c>
      <c r="F221" s="52" t="s">
        <v>21</v>
      </c>
      <c r="G221" s="52" t="s">
        <v>54</v>
      </c>
      <c r="H221" s="52" t="s">
        <v>75</v>
      </c>
      <c r="I221" s="55" t="s">
        <v>73</v>
      </c>
      <c r="J221" s="55" t="s">
        <v>22</v>
      </c>
      <c r="K221" s="102">
        <v>0</v>
      </c>
      <c r="L221" s="102">
        <v>10</v>
      </c>
      <c r="M221" s="102" t="s">
        <v>2916</v>
      </c>
      <c r="N221" s="56" t="s">
        <v>54</v>
      </c>
      <c r="O221" s="432">
        <v>755283914</v>
      </c>
      <c r="P221" s="432">
        <v>91</v>
      </c>
      <c r="Q221" s="61" t="s">
        <v>2917</v>
      </c>
    </row>
    <row r="222" spans="1:17" ht="75" x14ac:dyDescent="0.25">
      <c r="A222" s="62">
        <f t="shared" ref="A222:A227" si="5">+A221+1</f>
        <v>3</v>
      </c>
      <c r="B222" s="63" t="s">
        <v>2914</v>
      </c>
      <c r="C222" s="49" t="s">
        <v>2914</v>
      </c>
      <c r="D222" s="49" t="s">
        <v>3022</v>
      </c>
      <c r="E222" s="102" t="s">
        <v>3026</v>
      </c>
      <c r="F222" s="52" t="s">
        <v>21</v>
      </c>
      <c r="G222" s="52" t="s">
        <v>54</v>
      </c>
      <c r="H222" s="52" t="s">
        <v>66</v>
      </c>
      <c r="I222" s="55" t="s">
        <v>67</v>
      </c>
      <c r="J222" s="55" t="s">
        <v>22</v>
      </c>
      <c r="K222" s="102">
        <v>11</v>
      </c>
      <c r="L222" s="102">
        <v>0</v>
      </c>
      <c r="M222" s="102" t="s">
        <v>2916</v>
      </c>
      <c r="N222" s="56" t="s">
        <v>54</v>
      </c>
      <c r="O222" s="57">
        <v>948336996</v>
      </c>
      <c r="P222" s="57">
        <v>92</v>
      </c>
      <c r="Q222" s="61" t="s">
        <v>2917</v>
      </c>
    </row>
    <row r="223" spans="1:17" ht="75" x14ac:dyDescent="0.25">
      <c r="A223" s="62">
        <f t="shared" si="5"/>
        <v>4</v>
      </c>
      <c r="B223" s="63" t="s">
        <v>2914</v>
      </c>
      <c r="C223" s="49" t="s">
        <v>2914</v>
      </c>
      <c r="D223" s="49" t="s">
        <v>3022</v>
      </c>
      <c r="E223" s="102" t="s">
        <v>3027</v>
      </c>
      <c r="F223" s="52" t="s">
        <v>21</v>
      </c>
      <c r="G223" s="52" t="s">
        <v>54</v>
      </c>
      <c r="H223" s="52" t="s">
        <v>69</v>
      </c>
      <c r="I223" s="55" t="s">
        <v>70</v>
      </c>
      <c r="J223" s="55" t="s">
        <v>22</v>
      </c>
      <c r="K223" s="102">
        <v>0</v>
      </c>
      <c r="L223" s="102">
        <v>11</v>
      </c>
      <c r="M223" s="102" t="s">
        <v>2916</v>
      </c>
      <c r="N223" s="56" t="s">
        <v>54</v>
      </c>
      <c r="O223" s="57">
        <v>755607945</v>
      </c>
      <c r="P223" s="57">
        <v>93</v>
      </c>
      <c r="Q223" s="61" t="s">
        <v>2917</v>
      </c>
    </row>
    <row r="224" spans="1:17" ht="75" x14ac:dyDescent="0.25">
      <c r="A224" s="62"/>
      <c r="B224" s="63" t="s">
        <v>2914</v>
      </c>
      <c r="C224" s="49" t="s">
        <v>2914</v>
      </c>
      <c r="D224" s="63" t="s">
        <v>3028</v>
      </c>
      <c r="E224" s="102" t="s">
        <v>3029</v>
      </c>
      <c r="F224" s="52" t="s">
        <v>21</v>
      </c>
      <c r="G224" s="52" t="s">
        <v>54</v>
      </c>
      <c r="H224" s="52" t="s">
        <v>3030</v>
      </c>
      <c r="I224" s="55" t="s">
        <v>925</v>
      </c>
      <c r="J224" s="55" t="s">
        <v>22</v>
      </c>
      <c r="K224" s="102">
        <v>9</v>
      </c>
      <c r="L224" s="102">
        <v>3</v>
      </c>
      <c r="M224" s="102">
        <v>233</v>
      </c>
      <c r="N224" s="56" t="s">
        <v>54</v>
      </c>
      <c r="O224" s="57" t="s">
        <v>2916</v>
      </c>
      <c r="P224" s="57">
        <v>89</v>
      </c>
      <c r="Q224" s="58" t="s">
        <v>3031</v>
      </c>
    </row>
    <row r="225" spans="1:17" x14ac:dyDescent="0.25">
      <c r="A225" s="62">
        <f t="shared" si="5"/>
        <v>1</v>
      </c>
      <c r="B225" s="63"/>
      <c r="C225" s="50"/>
      <c r="D225" s="49"/>
      <c r="E225" s="102"/>
      <c r="F225" s="52"/>
      <c r="G225" s="52"/>
      <c r="H225" s="52"/>
      <c r="I225" s="55"/>
      <c r="J225" s="55"/>
      <c r="K225" s="102"/>
      <c r="L225" s="102"/>
      <c r="M225" s="102"/>
      <c r="N225" s="56"/>
      <c r="O225" s="57"/>
      <c r="P225" s="57"/>
      <c r="Q225" s="58"/>
    </row>
    <row r="226" spans="1:17" x14ac:dyDescent="0.25">
      <c r="A226" s="62">
        <f t="shared" si="5"/>
        <v>2</v>
      </c>
      <c r="B226" s="63"/>
      <c r="C226" s="50"/>
      <c r="D226" s="49"/>
      <c r="E226" s="102"/>
      <c r="F226" s="52"/>
      <c r="G226" s="52"/>
      <c r="H226" s="52"/>
      <c r="I226" s="55"/>
      <c r="J226" s="55"/>
      <c r="K226" s="102"/>
      <c r="L226" s="102"/>
      <c r="M226" s="102"/>
      <c r="N226" s="56"/>
      <c r="O226" s="57"/>
      <c r="P226" s="57"/>
      <c r="Q226" s="58"/>
    </row>
    <row r="227" spans="1:17" x14ac:dyDescent="0.25">
      <c r="A227" s="62">
        <f t="shared" si="5"/>
        <v>3</v>
      </c>
      <c r="B227" s="63"/>
      <c r="C227" s="50"/>
      <c r="D227" s="49"/>
      <c r="E227" s="102"/>
      <c r="F227" s="52"/>
      <c r="G227" s="52"/>
      <c r="H227" s="52"/>
      <c r="I227" s="55"/>
      <c r="J227" s="55"/>
      <c r="K227" s="102"/>
      <c r="L227" s="102"/>
      <c r="M227" s="102"/>
      <c r="N227" s="56"/>
      <c r="O227" s="57"/>
      <c r="P227" s="57"/>
      <c r="Q227" s="58"/>
    </row>
    <row r="228" spans="1:17" x14ac:dyDescent="0.25">
      <c r="A228" s="62"/>
      <c r="B228" s="63" t="s">
        <v>31</v>
      </c>
      <c r="C228" s="50"/>
      <c r="D228" s="49"/>
      <c r="E228" s="102"/>
      <c r="F228" s="52"/>
      <c r="G228" s="52"/>
      <c r="H228" s="52"/>
      <c r="I228" s="55"/>
      <c r="J228" s="55"/>
      <c r="K228" s="67">
        <f t="shared" ref="K228" si="6">SUM(K220:K227)</f>
        <v>30</v>
      </c>
      <c r="L228" s="67">
        <f t="shared" ref="L228:N228" si="7">SUM(L220:L227)</f>
        <v>24</v>
      </c>
      <c r="M228" s="309">
        <f t="shared" si="7"/>
        <v>233</v>
      </c>
      <c r="N228" s="67">
        <f t="shared" si="7"/>
        <v>0</v>
      </c>
      <c r="O228" s="57"/>
      <c r="P228" s="57"/>
      <c r="Q228" s="68"/>
    </row>
    <row r="229" spans="1:17" x14ac:dyDescent="0.25">
      <c r="A229" s="69"/>
      <c r="B229" s="69"/>
      <c r="C229" s="69"/>
      <c r="D229" s="69"/>
      <c r="E229" s="70"/>
      <c r="F229" s="69"/>
      <c r="G229" s="69"/>
      <c r="H229" s="69"/>
      <c r="I229" s="69"/>
      <c r="J229" s="69"/>
      <c r="K229" s="69"/>
      <c r="L229" s="69"/>
      <c r="M229" s="69"/>
      <c r="N229" s="69"/>
      <c r="O229" s="69"/>
      <c r="P229" s="69"/>
      <c r="Q229" s="69"/>
    </row>
    <row r="230" spans="1:17" x14ac:dyDescent="0.25">
      <c r="A230" s="69"/>
      <c r="B230" s="1069" t="s">
        <v>76</v>
      </c>
      <c r="C230" s="1069" t="s">
        <v>77</v>
      </c>
      <c r="D230" s="1071" t="s">
        <v>78</v>
      </c>
      <c r="E230" s="1071"/>
      <c r="F230" s="69"/>
      <c r="G230" s="69"/>
      <c r="H230" s="69"/>
      <c r="I230" s="69"/>
      <c r="J230" s="69"/>
      <c r="K230" s="69"/>
      <c r="L230" s="69"/>
      <c r="M230" s="69"/>
      <c r="N230" s="69"/>
      <c r="O230" s="69"/>
      <c r="P230" s="69"/>
      <c r="Q230" s="69"/>
    </row>
    <row r="231" spans="1:17" x14ac:dyDescent="0.25">
      <c r="A231" s="69"/>
      <c r="B231" s="1070"/>
      <c r="C231" s="1070"/>
      <c r="D231" s="673" t="s">
        <v>79</v>
      </c>
      <c r="E231" s="71" t="s">
        <v>80</v>
      </c>
      <c r="F231" s="69"/>
      <c r="G231" s="69"/>
      <c r="H231" s="69"/>
      <c r="I231" s="69"/>
      <c r="J231" s="69"/>
      <c r="K231" s="69"/>
      <c r="L231" s="69"/>
      <c r="M231" s="69"/>
      <c r="N231" s="69"/>
      <c r="O231" s="69"/>
      <c r="P231" s="69"/>
      <c r="Q231" s="69"/>
    </row>
    <row r="232" spans="1:17" ht="18.75" x14ac:dyDescent="0.25">
      <c r="A232" s="69"/>
      <c r="B232" s="72" t="s">
        <v>81</v>
      </c>
      <c r="C232" s="73">
        <f>+K228</f>
        <v>30</v>
      </c>
      <c r="D232" s="74" t="s">
        <v>24</v>
      </c>
      <c r="E232" s="74"/>
      <c r="F232" s="76"/>
      <c r="G232" s="76"/>
      <c r="H232" s="76"/>
      <c r="I232" s="76"/>
      <c r="J232" s="76"/>
      <c r="K232" s="76"/>
      <c r="L232" s="76"/>
      <c r="M232" s="76"/>
      <c r="N232" s="69"/>
      <c r="O232" s="69"/>
      <c r="P232" s="69"/>
      <c r="Q232" s="69"/>
    </row>
    <row r="233" spans="1:17" x14ac:dyDescent="0.25">
      <c r="A233" s="69"/>
      <c r="B233" s="72" t="s">
        <v>82</v>
      </c>
      <c r="C233" s="73" t="s">
        <v>3032</v>
      </c>
      <c r="D233" s="74" t="s">
        <v>24</v>
      </c>
      <c r="E233" s="74"/>
      <c r="F233" s="69"/>
      <c r="G233" s="69"/>
      <c r="H233" s="69"/>
      <c r="I233" s="69"/>
      <c r="J233" s="69"/>
      <c r="K233" s="69"/>
      <c r="L233" s="69"/>
      <c r="M233" s="69"/>
      <c r="N233" s="69"/>
      <c r="O233" s="69"/>
      <c r="P233" s="69"/>
      <c r="Q233" s="69"/>
    </row>
    <row r="234" spans="1:17" x14ac:dyDescent="0.25">
      <c r="A234" s="69"/>
      <c r="B234" s="77"/>
      <c r="C234" s="1087"/>
      <c r="D234" s="1087"/>
      <c r="E234" s="1087"/>
      <c r="F234" s="1087"/>
      <c r="G234" s="1087"/>
      <c r="H234" s="1087"/>
      <c r="I234" s="1087"/>
      <c r="J234" s="1087"/>
      <c r="K234" s="1087"/>
      <c r="L234" s="1087"/>
      <c r="M234" s="1087"/>
      <c r="N234" s="1087"/>
      <c r="O234" s="69"/>
      <c r="P234" s="69"/>
      <c r="Q234" s="69"/>
    </row>
    <row r="235" spans="1:17" ht="15.75" thickBot="1" x14ac:dyDescent="0.3"/>
    <row r="236" spans="1:17" ht="27" thickBot="1" x14ac:dyDescent="0.3">
      <c r="B236" s="1088" t="s">
        <v>83</v>
      </c>
      <c r="C236" s="1088"/>
      <c r="D236" s="1088"/>
      <c r="E236" s="1088"/>
      <c r="F236" s="1088"/>
      <c r="G236" s="1088"/>
      <c r="H236" s="1088"/>
      <c r="I236" s="1088"/>
      <c r="J236" s="1088"/>
      <c r="K236" s="1088"/>
      <c r="L236" s="1088"/>
      <c r="M236" s="1088"/>
      <c r="N236" s="1088"/>
    </row>
    <row r="239" spans="1:17" ht="105" x14ac:dyDescent="0.25">
      <c r="B239" s="78" t="s">
        <v>84</v>
      </c>
      <c r="C239" s="79" t="s">
        <v>85</v>
      </c>
      <c r="D239" s="79" t="s">
        <v>86</v>
      </c>
      <c r="E239" s="79" t="s">
        <v>87</v>
      </c>
      <c r="F239" s="79" t="s">
        <v>88</v>
      </c>
      <c r="G239" s="79" t="s">
        <v>89</v>
      </c>
      <c r="H239" s="79" t="s">
        <v>90</v>
      </c>
      <c r="I239" s="79" t="s">
        <v>91</v>
      </c>
      <c r="J239" s="79" t="s">
        <v>92</v>
      </c>
      <c r="K239" s="79" t="s">
        <v>93</v>
      </c>
      <c r="L239" s="79" t="s">
        <v>94</v>
      </c>
      <c r="M239" s="80" t="s">
        <v>95</v>
      </c>
      <c r="N239" s="80" t="s">
        <v>96</v>
      </c>
      <c r="O239" s="1084" t="s">
        <v>97</v>
      </c>
      <c r="P239" s="1086"/>
      <c r="Q239" s="79" t="s">
        <v>98</v>
      </c>
    </row>
    <row r="240" spans="1:17" ht="30" x14ac:dyDescent="0.25">
      <c r="B240" s="81" t="s">
        <v>99</v>
      </c>
      <c r="C240" s="81" t="s">
        <v>524</v>
      </c>
      <c r="D240" s="87" t="s">
        <v>3033</v>
      </c>
      <c r="E240" s="74">
        <v>39</v>
      </c>
      <c r="F240" s="74" t="s">
        <v>54</v>
      </c>
      <c r="G240" s="74" t="s">
        <v>54</v>
      </c>
      <c r="H240" s="74" t="s">
        <v>21</v>
      </c>
      <c r="I240" s="74" t="s">
        <v>54</v>
      </c>
      <c r="J240" s="74" t="s">
        <v>21</v>
      </c>
      <c r="K240" s="74" t="s">
        <v>21</v>
      </c>
      <c r="L240" s="74" t="s">
        <v>21</v>
      </c>
      <c r="M240" s="74" t="s">
        <v>21</v>
      </c>
      <c r="N240" s="74" t="s">
        <v>21</v>
      </c>
      <c r="O240" s="994"/>
      <c r="P240" s="996"/>
      <c r="Q240" s="668" t="s">
        <v>21</v>
      </c>
    </row>
    <row r="241" spans="2:17" ht="30" x14ac:dyDescent="0.25">
      <c r="B241" s="81" t="s">
        <v>99</v>
      </c>
      <c r="C241" s="81" t="s">
        <v>524</v>
      </c>
      <c r="D241" s="87" t="s">
        <v>3034</v>
      </c>
      <c r="E241" s="74">
        <v>52</v>
      </c>
      <c r="F241" s="74" t="s">
        <v>54</v>
      </c>
      <c r="G241" s="74" t="s">
        <v>54</v>
      </c>
      <c r="H241" s="74" t="s">
        <v>21</v>
      </c>
      <c r="I241" s="74" t="s">
        <v>54</v>
      </c>
      <c r="J241" s="74" t="s">
        <v>21</v>
      </c>
      <c r="K241" s="74" t="s">
        <v>21</v>
      </c>
      <c r="L241" s="74" t="s">
        <v>21</v>
      </c>
      <c r="M241" s="74" t="s">
        <v>21</v>
      </c>
      <c r="N241" s="74" t="s">
        <v>21</v>
      </c>
      <c r="O241" s="994"/>
      <c r="P241" s="996"/>
      <c r="Q241" s="668" t="s">
        <v>21</v>
      </c>
    </row>
    <row r="242" spans="2:17" ht="30" x14ac:dyDescent="0.25">
      <c r="B242" s="81" t="s">
        <v>99</v>
      </c>
      <c r="C242" s="81" t="s">
        <v>524</v>
      </c>
      <c r="D242" s="87" t="s">
        <v>3035</v>
      </c>
      <c r="E242" s="74">
        <v>52</v>
      </c>
      <c r="F242" s="74" t="s">
        <v>54</v>
      </c>
      <c r="G242" s="74" t="s">
        <v>54</v>
      </c>
      <c r="H242" s="74" t="s">
        <v>21</v>
      </c>
      <c r="I242" s="74" t="s">
        <v>54</v>
      </c>
      <c r="J242" s="74" t="s">
        <v>21</v>
      </c>
      <c r="K242" s="74" t="s">
        <v>21</v>
      </c>
      <c r="L242" s="74" t="s">
        <v>21</v>
      </c>
      <c r="M242" s="74" t="s">
        <v>21</v>
      </c>
      <c r="N242" s="74" t="s">
        <v>21</v>
      </c>
      <c r="O242" s="994"/>
      <c r="P242" s="996"/>
      <c r="Q242" s="668" t="s">
        <v>21</v>
      </c>
    </row>
    <row r="243" spans="2:17" ht="30" x14ac:dyDescent="0.25">
      <c r="B243" s="81" t="s">
        <v>99</v>
      </c>
      <c r="C243" s="81" t="s">
        <v>524</v>
      </c>
      <c r="D243" s="87" t="s">
        <v>3036</v>
      </c>
      <c r="E243" s="74">
        <v>52</v>
      </c>
      <c r="F243" s="74" t="s">
        <v>54</v>
      </c>
      <c r="G243" s="74" t="s">
        <v>54</v>
      </c>
      <c r="H243" s="74" t="s">
        <v>21</v>
      </c>
      <c r="I243" s="74" t="s">
        <v>54</v>
      </c>
      <c r="J243" s="74" t="s">
        <v>21</v>
      </c>
      <c r="K243" s="74" t="s">
        <v>21</v>
      </c>
      <c r="L243" s="74" t="s">
        <v>21</v>
      </c>
      <c r="M243" s="74" t="s">
        <v>21</v>
      </c>
      <c r="N243" s="74" t="s">
        <v>21</v>
      </c>
      <c r="O243" s="994"/>
      <c r="P243" s="996"/>
      <c r="Q243" s="668" t="s">
        <v>21</v>
      </c>
    </row>
    <row r="244" spans="2:17" ht="30" x14ac:dyDescent="0.25">
      <c r="B244" s="81" t="s">
        <v>99</v>
      </c>
      <c r="C244" s="81" t="s">
        <v>524</v>
      </c>
      <c r="D244" s="87" t="s">
        <v>3037</v>
      </c>
      <c r="E244" s="74">
        <v>39</v>
      </c>
      <c r="F244" s="74" t="s">
        <v>54</v>
      </c>
      <c r="G244" s="74" t="s">
        <v>54</v>
      </c>
      <c r="H244" s="74" t="s">
        <v>21</v>
      </c>
      <c r="I244" s="74" t="s">
        <v>54</v>
      </c>
      <c r="J244" s="74" t="s">
        <v>21</v>
      </c>
      <c r="K244" s="74" t="s">
        <v>21</v>
      </c>
      <c r="L244" s="74" t="s">
        <v>21</v>
      </c>
      <c r="M244" s="74" t="s">
        <v>21</v>
      </c>
      <c r="N244" s="74" t="s">
        <v>21</v>
      </c>
      <c r="O244" s="994"/>
      <c r="P244" s="996"/>
      <c r="Q244" s="668" t="s">
        <v>21</v>
      </c>
    </row>
    <row r="245" spans="2:17" x14ac:dyDescent="0.25">
      <c r="B245" s="81"/>
      <c r="C245" s="81"/>
      <c r="D245" s="82"/>
      <c r="E245" s="82"/>
      <c r="F245" s="83"/>
      <c r="G245" s="83"/>
      <c r="H245" s="83"/>
      <c r="I245" s="84"/>
      <c r="J245" s="84"/>
      <c r="K245" s="41"/>
      <c r="L245" s="41"/>
      <c r="M245" s="41"/>
      <c r="N245" s="41"/>
      <c r="O245" s="994"/>
      <c r="P245" s="996"/>
      <c r="Q245" s="41"/>
    </row>
    <row r="246" spans="2:17" x14ac:dyDescent="0.25">
      <c r="B246" s="41"/>
      <c r="C246" s="41"/>
      <c r="D246" s="41"/>
      <c r="E246" s="41"/>
      <c r="F246" s="41"/>
      <c r="G246" s="41"/>
      <c r="H246" s="41"/>
      <c r="I246" s="41"/>
      <c r="J246" s="41"/>
      <c r="K246" s="41"/>
      <c r="L246" s="41"/>
      <c r="M246" s="41"/>
      <c r="N246" s="41"/>
      <c r="O246" s="994"/>
      <c r="P246" s="996"/>
      <c r="Q246" s="41"/>
    </row>
    <row r="247" spans="2:17" x14ac:dyDescent="0.25">
      <c r="B247" s="2" t="s">
        <v>107</v>
      </c>
    </row>
    <row r="248" spans="2:17" x14ac:dyDescent="0.25">
      <c r="B248" s="2" t="s">
        <v>108</v>
      </c>
    </row>
    <row r="249" spans="2:17" x14ac:dyDescent="0.25">
      <c r="B249" s="2" t="s">
        <v>109</v>
      </c>
    </row>
    <row r="251" spans="2:17" ht="15.75" thickBot="1" x14ac:dyDescent="0.3"/>
    <row r="252" spans="2:17" ht="27" thickBot="1" x14ac:dyDescent="0.3">
      <c r="B252" s="1091" t="s">
        <v>110</v>
      </c>
      <c r="C252" s="1092"/>
      <c r="D252" s="1092"/>
      <c r="E252" s="1092"/>
      <c r="F252" s="1092"/>
      <c r="G252" s="1092"/>
      <c r="H252" s="1092"/>
      <c r="I252" s="1092"/>
      <c r="J252" s="1092"/>
      <c r="K252" s="1092"/>
      <c r="L252" s="1092"/>
      <c r="M252" s="1092"/>
      <c r="N252" s="1093"/>
    </row>
    <row r="257" spans="2:17" ht="75" x14ac:dyDescent="0.25">
      <c r="B257" s="78" t="s">
        <v>111</v>
      </c>
      <c r="C257" s="78" t="s">
        <v>112</v>
      </c>
      <c r="D257" s="78" t="s">
        <v>113</v>
      </c>
      <c r="E257" s="78" t="s">
        <v>114</v>
      </c>
      <c r="F257" s="78" t="s">
        <v>115</v>
      </c>
      <c r="G257" s="78" t="s">
        <v>116</v>
      </c>
      <c r="H257" s="78" t="s">
        <v>117</v>
      </c>
      <c r="I257" s="78" t="s">
        <v>118</v>
      </c>
      <c r="J257" s="1084" t="s">
        <v>119</v>
      </c>
      <c r="K257" s="1085"/>
      <c r="L257" s="1086"/>
      <c r="M257" s="78" t="s">
        <v>120</v>
      </c>
      <c r="N257" s="78" t="s">
        <v>121</v>
      </c>
      <c r="O257" s="78" t="s">
        <v>122</v>
      </c>
      <c r="P257" s="1084" t="s">
        <v>97</v>
      </c>
      <c r="Q257" s="1086"/>
    </row>
    <row r="258" spans="2:17" ht="90" x14ac:dyDescent="0.25">
      <c r="B258" s="85" t="s">
        <v>123</v>
      </c>
      <c r="C258" s="675">
        <v>1</v>
      </c>
      <c r="D258" s="81" t="s">
        <v>3038</v>
      </c>
      <c r="E258" s="81">
        <v>43204818</v>
      </c>
      <c r="F258" s="662" t="s">
        <v>2531</v>
      </c>
      <c r="G258" s="81" t="s">
        <v>183</v>
      </c>
      <c r="H258" s="81" t="s">
        <v>812</v>
      </c>
      <c r="I258" s="82" t="s">
        <v>701</v>
      </c>
      <c r="J258" s="674" t="s">
        <v>3039</v>
      </c>
      <c r="K258" s="657" t="s">
        <v>3040</v>
      </c>
      <c r="L258" s="657" t="s">
        <v>3041</v>
      </c>
      <c r="M258" s="41" t="s">
        <v>21</v>
      </c>
      <c r="N258" s="41" t="s">
        <v>22</v>
      </c>
      <c r="O258" s="41" t="s">
        <v>21</v>
      </c>
      <c r="P258" s="997" t="s">
        <v>3042</v>
      </c>
      <c r="Q258" s="997"/>
    </row>
    <row r="259" spans="2:17" ht="120" x14ac:dyDescent="0.25">
      <c r="B259" s="85" t="s">
        <v>2499</v>
      </c>
      <c r="C259" s="675">
        <v>1</v>
      </c>
      <c r="D259" s="81" t="s">
        <v>3043</v>
      </c>
      <c r="E259" s="81">
        <v>1037576618</v>
      </c>
      <c r="F259" s="662" t="s">
        <v>140</v>
      </c>
      <c r="G259" s="85" t="s">
        <v>1044</v>
      </c>
      <c r="H259" s="81" t="s">
        <v>3044</v>
      </c>
      <c r="I259" s="82" t="s">
        <v>467</v>
      </c>
      <c r="J259" s="85" t="s">
        <v>3045</v>
      </c>
      <c r="K259" s="87" t="s">
        <v>981</v>
      </c>
      <c r="L259" s="87" t="s">
        <v>3046</v>
      </c>
      <c r="M259" s="41" t="s">
        <v>21</v>
      </c>
      <c r="N259" s="41" t="s">
        <v>22</v>
      </c>
      <c r="O259" s="41" t="s">
        <v>21</v>
      </c>
      <c r="P259" s="1089" t="s">
        <v>1162</v>
      </c>
      <c r="Q259" s="1090"/>
    </row>
    <row r="260" spans="2:17" x14ac:dyDescent="0.25">
      <c r="B260" s="85"/>
      <c r="C260" s="85"/>
      <c r="D260" s="81"/>
      <c r="E260" s="81"/>
      <c r="F260" s="81"/>
      <c r="G260" s="81"/>
      <c r="H260" s="81"/>
      <c r="I260" s="82"/>
      <c r="J260" s="85"/>
      <c r="K260" s="87"/>
      <c r="L260" s="84"/>
      <c r="M260" s="41"/>
      <c r="N260" s="41"/>
      <c r="O260" s="41"/>
      <c r="P260" s="668"/>
      <c r="Q260" s="668"/>
    </row>
    <row r="261" spans="2:17" x14ac:dyDescent="0.25">
      <c r="B261" s="85"/>
      <c r="C261" s="85"/>
      <c r="D261" s="81"/>
      <c r="E261" s="81"/>
      <c r="F261" s="81"/>
      <c r="G261" s="81"/>
      <c r="H261" s="81"/>
      <c r="I261" s="82"/>
      <c r="J261" s="86"/>
      <c r="K261" s="84"/>
      <c r="L261" s="84"/>
      <c r="M261" s="41"/>
      <c r="N261" s="41"/>
      <c r="O261" s="41"/>
      <c r="P261" s="993"/>
      <c r="Q261" s="993"/>
    </row>
    <row r="263" spans="2:17" ht="15.75" thickBot="1" x14ac:dyDescent="0.3"/>
    <row r="264" spans="2:17" ht="27" thickBot="1" x14ac:dyDescent="0.3">
      <c r="B264" s="1091" t="s">
        <v>145</v>
      </c>
      <c r="C264" s="1092"/>
      <c r="D264" s="1092"/>
      <c r="E264" s="1092"/>
      <c r="F264" s="1092"/>
      <c r="G264" s="1092"/>
      <c r="H264" s="1092"/>
      <c r="I264" s="1092"/>
      <c r="J264" s="1092"/>
      <c r="K264" s="1092"/>
      <c r="L264" s="1092"/>
      <c r="M264" s="1092"/>
      <c r="N264" s="1093"/>
    </row>
    <row r="267" spans="2:17" ht="30" x14ac:dyDescent="0.25">
      <c r="B267" s="79" t="s">
        <v>20</v>
      </c>
      <c r="C267" s="79" t="s">
        <v>146</v>
      </c>
      <c r="D267" s="1084" t="s">
        <v>97</v>
      </c>
      <c r="E267" s="1086"/>
    </row>
    <row r="268" spans="2:17" x14ac:dyDescent="0.25">
      <c r="B268" s="682" t="s">
        <v>147</v>
      </c>
      <c r="C268" s="668" t="s">
        <v>21</v>
      </c>
      <c r="D268" s="997" t="s">
        <v>3047</v>
      </c>
      <c r="E268" s="997"/>
    </row>
    <row r="271" spans="2:17" ht="26.25" x14ac:dyDescent="0.25">
      <c r="B271" s="1072" t="s">
        <v>148</v>
      </c>
      <c r="C271" s="1073"/>
      <c r="D271" s="1073"/>
      <c r="E271" s="1073"/>
      <c r="F271" s="1073"/>
      <c r="G271" s="1073"/>
      <c r="H271" s="1073"/>
      <c r="I271" s="1073"/>
      <c r="J271" s="1073"/>
      <c r="K271" s="1073"/>
      <c r="L271" s="1073"/>
      <c r="M271" s="1073"/>
      <c r="N271" s="1073"/>
      <c r="O271" s="1073"/>
      <c r="P271" s="1073"/>
    </row>
    <row r="273" spans="1:17" ht="15.75" thickBot="1" x14ac:dyDescent="0.3"/>
    <row r="274" spans="1:17" ht="27" thickBot="1" x14ac:dyDescent="0.3">
      <c r="B274" s="1091" t="s">
        <v>149</v>
      </c>
      <c r="C274" s="1092"/>
      <c r="D274" s="1092"/>
      <c r="E274" s="1092"/>
      <c r="F274" s="1092"/>
      <c r="G274" s="1092"/>
      <c r="H274" s="1092"/>
      <c r="I274" s="1092"/>
      <c r="J274" s="1092"/>
      <c r="K274" s="1092"/>
      <c r="L274" s="1092"/>
      <c r="M274" s="1092"/>
      <c r="N274" s="1093"/>
    </row>
    <row r="276" spans="1:17" ht="15.75" thickBot="1" x14ac:dyDescent="0.3">
      <c r="M276" s="45"/>
      <c r="N276" s="45"/>
    </row>
    <row r="277" spans="1:17" ht="60" x14ac:dyDescent="0.25">
      <c r="A277" s="14"/>
      <c r="B277" s="46" t="s">
        <v>36</v>
      </c>
      <c r="C277" s="46" t="s">
        <v>37</v>
      </c>
      <c r="D277" s="46" t="s">
        <v>38</v>
      </c>
      <c r="E277" s="46" t="s">
        <v>39</v>
      </c>
      <c r="F277" s="46" t="s">
        <v>40</v>
      </c>
      <c r="G277" s="46" t="s">
        <v>41</v>
      </c>
      <c r="H277" s="46" t="s">
        <v>42</v>
      </c>
      <c r="I277" s="46" t="s">
        <v>43</v>
      </c>
      <c r="J277" s="46" t="s">
        <v>44</v>
      </c>
      <c r="K277" s="46" t="s">
        <v>45</v>
      </c>
      <c r="L277" s="46" t="s">
        <v>46</v>
      </c>
      <c r="M277" s="47" t="s">
        <v>47</v>
      </c>
      <c r="N277" s="46" t="s">
        <v>48</v>
      </c>
      <c r="O277" s="46" t="s">
        <v>49</v>
      </c>
      <c r="P277" s="48" t="s">
        <v>50</v>
      </c>
      <c r="Q277" s="48" t="s">
        <v>51</v>
      </c>
    </row>
    <row r="278" spans="1:17" ht="120" x14ac:dyDescent="0.25">
      <c r="A278" s="62">
        <v>1</v>
      </c>
      <c r="B278" s="49" t="s">
        <v>2992</v>
      </c>
      <c r="C278" s="49" t="s">
        <v>2992</v>
      </c>
      <c r="D278" s="49" t="s">
        <v>3048</v>
      </c>
      <c r="E278" s="64" t="s">
        <v>2998</v>
      </c>
      <c r="F278" s="52" t="s">
        <v>21</v>
      </c>
      <c r="G278" s="53" t="s">
        <v>54</v>
      </c>
      <c r="H278" s="54" t="s">
        <v>2994</v>
      </c>
      <c r="I278" s="55" t="s">
        <v>2995</v>
      </c>
      <c r="J278" s="55" t="s">
        <v>22</v>
      </c>
      <c r="K278" s="663">
        <v>36</v>
      </c>
      <c r="L278" s="140">
        <v>11</v>
      </c>
      <c r="M278" s="56" t="s">
        <v>2967</v>
      </c>
      <c r="N278" s="56" t="s">
        <v>54</v>
      </c>
      <c r="O278" s="57">
        <v>7231215602</v>
      </c>
      <c r="P278" s="57">
        <v>135</v>
      </c>
      <c r="Q278" s="58" t="s">
        <v>3049</v>
      </c>
    </row>
    <row r="279" spans="1:17" ht="120" x14ac:dyDescent="0.25">
      <c r="A279" s="62">
        <f>+A278+1</f>
        <v>2</v>
      </c>
      <c r="B279" s="49" t="s">
        <v>2992</v>
      </c>
      <c r="C279" s="49" t="s">
        <v>2992</v>
      </c>
      <c r="D279" s="49" t="s">
        <v>3048</v>
      </c>
      <c r="E279" s="64" t="s">
        <v>3050</v>
      </c>
      <c r="F279" s="52" t="s">
        <v>21</v>
      </c>
      <c r="G279" s="52" t="s">
        <v>54</v>
      </c>
      <c r="H279" s="54" t="s">
        <v>3051</v>
      </c>
      <c r="I279" s="55" t="s">
        <v>3052</v>
      </c>
      <c r="J279" s="55" t="s">
        <v>22</v>
      </c>
      <c r="K279" s="663">
        <v>0</v>
      </c>
      <c r="L279" s="140">
        <v>47</v>
      </c>
      <c r="M279" s="56" t="s">
        <v>2967</v>
      </c>
      <c r="N279" s="56" t="s">
        <v>54</v>
      </c>
      <c r="O279" s="57">
        <v>6014736109</v>
      </c>
      <c r="P279" s="57">
        <v>136</v>
      </c>
      <c r="Q279" s="58" t="s">
        <v>3049</v>
      </c>
    </row>
    <row r="280" spans="1:17" ht="120" x14ac:dyDescent="0.25">
      <c r="A280" s="62">
        <f t="shared" ref="A280:A285" si="8">+A279+1</f>
        <v>3</v>
      </c>
      <c r="B280" s="49" t="s">
        <v>2992</v>
      </c>
      <c r="C280" s="49" t="s">
        <v>2992</v>
      </c>
      <c r="D280" s="49" t="s">
        <v>3048</v>
      </c>
      <c r="E280" s="64" t="s">
        <v>3001</v>
      </c>
      <c r="F280" s="52" t="s">
        <v>21</v>
      </c>
      <c r="G280" s="52" t="s">
        <v>54</v>
      </c>
      <c r="H280" s="52" t="s">
        <v>3053</v>
      </c>
      <c r="I280" s="55" t="s">
        <v>67</v>
      </c>
      <c r="J280" s="55" t="s">
        <v>22</v>
      </c>
      <c r="K280" s="663">
        <v>0</v>
      </c>
      <c r="L280" s="664">
        <v>10</v>
      </c>
      <c r="M280" s="56" t="s">
        <v>2967</v>
      </c>
      <c r="N280" s="56" t="s">
        <v>54</v>
      </c>
      <c r="O280" s="57">
        <v>1506000000</v>
      </c>
      <c r="P280" s="57">
        <v>137</v>
      </c>
      <c r="Q280" s="58" t="s">
        <v>3049</v>
      </c>
    </row>
    <row r="281" spans="1:17" ht="150" x14ac:dyDescent="0.25">
      <c r="A281" s="62">
        <f t="shared" si="8"/>
        <v>4</v>
      </c>
      <c r="B281" s="49" t="s">
        <v>2992</v>
      </c>
      <c r="C281" s="49" t="s">
        <v>2992</v>
      </c>
      <c r="D281" s="49" t="s">
        <v>2475</v>
      </c>
      <c r="E281" s="64" t="s">
        <v>3003</v>
      </c>
      <c r="F281" s="52" t="s">
        <v>21</v>
      </c>
      <c r="G281" s="52" t="s">
        <v>54</v>
      </c>
      <c r="H281" s="52" t="s">
        <v>1541</v>
      </c>
      <c r="I281" s="55" t="s">
        <v>67</v>
      </c>
      <c r="J281" s="55" t="s">
        <v>22</v>
      </c>
      <c r="K281" s="102">
        <v>0</v>
      </c>
      <c r="L281" s="665">
        <v>10</v>
      </c>
      <c r="M281" s="102" t="s">
        <v>2996</v>
      </c>
      <c r="N281" s="56" t="s">
        <v>54</v>
      </c>
      <c r="O281" s="57">
        <v>1383000000</v>
      </c>
      <c r="P281" s="57">
        <v>138</v>
      </c>
      <c r="Q281" s="58" t="s">
        <v>3054</v>
      </c>
    </row>
    <row r="282" spans="1:17" x14ac:dyDescent="0.25">
      <c r="A282" s="62">
        <f t="shared" si="8"/>
        <v>5</v>
      </c>
      <c r="B282" s="49"/>
      <c r="C282" s="50"/>
      <c r="D282" s="49"/>
      <c r="E282" s="64"/>
      <c r="F282" s="52"/>
      <c r="G282" s="52"/>
      <c r="H282" s="52"/>
      <c r="I282" s="55"/>
      <c r="J282" s="55"/>
      <c r="K282" s="666"/>
      <c r="L282" s="666"/>
      <c r="M282" s="56"/>
      <c r="N282" s="56"/>
      <c r="O282" s="57"/>
      <c r="P282" s="57"/>
      <c r="Q282" s="58"/>
    </row>
    <row r="283" spans="1:17" x14ac:dyDescent="0.25">
      <c r="A283" s="62">
        <f t="shared" si="8"/>
        <v>6</v>
      </c>
      <c r="B283" s="49"/>
      <c r="C283" s="50"/>
      <c r="D283" s="49"/>
      <c r="E283" s="64"/>
      <c r="F283" s="52"/>
      <c r="G283" s="52"/>
      <c r="H283" s="52"/>
      <c r="I283" s="55"/>
      <c r="J283" s="55"/>
      <c r="K283" s="666"/>
      <c r="L283" s="666"/>
      <c r="M283" s="56"/>
      <c r="N283" s="56"/>
      <c r="O283" s="57"/>
      <c r="P283" s="57"/>
      <c r="Q283" s="58"/>
    </row>
    <row r="284" spans="1:17" x14ac:dyDescent="0.25">
      <c r="A284" s="62">
        <f t="shared" si="8"/>
        <v>7</v>
      </c>
      <c r="B284" s="49"/>
      <c r="C284" s="50"/>
      <c r="D284" s="49"/>
      <c r="E284" s="64"/>
      <c r="F284" s="52"/>
      <c r="G284" s="52"/>
      <c r="H284" s="52"/>
      <c r="I284" s="55"/>
      <c r="J284" s="55"/>
      <c r="K284" s="666"/>
      <c r="L284" s="666"/>
      <c r="M284" s="56"/>
      <c r="N284" s="56"/>
      <c r="O284" s="57"/>
      <c r="P284" s="57"/>
      <c r="Q284" s="58"/>
    </row>
    <row r="285" spans="1:17" x14ac:dyDescent="0.25">
      <c r="A285" s="62">
        <f t="shared" si="8"/>
        <v>8</v>
      </c>
      <c r="B285" s="49"/>
      <c r="C285" s="50"/>
      <c r="D285" s="49"/>
      <c r="E285" s="64"/>
      <c r="F285" s="52"/>
      <c r="G285" s="52"/>
      <c r="H285" s="52"/>
      <c r="I285" s="55"/>
      <c r="J285" s="55"/>
      <c r="K285" s="666"/>
      <c r="L285" s="666"/>
      <c r="M285" s="56"/>
      <c r="N285" s="56"/>
      <c r="O285" s="57"/>
      <c r="P285" s="57"/>
      <c r="Q285" s="58"/>
    </row>
    <row r="286" spans="1:17" x14ac:dyDescent="0.25">
      <c r="A286" s="62"/>
      <c r="B286" s="63" t="s">
        <v>31</v>
      </c>
      <c r="C286" s="50"/>
      <c r="D286" s="49"/>
      <c r="E286" s="64"/>
      <c r="F286" s="52"/>
      <c r="G286" s="52"/>
      <c r="H286" s="52"/>
      <c r="I286" s="55"/>
      <c r="J286" s="55"/>
      <c r="K286" s="67">
        <f t="shared" ref="K286:N286" si="9">SUM(K278:K285)</f>
        <v>36</v>
      </c>
      <c r="L286" s="67">
        <f t="shared" si="9"/>
        <v>78</v>
      </c>
      <c r="M286" s="66">
        <f t="shared" si="9"/>
        <v>0</v>
      </c>
      <c r="N286" s="67">
        <f t="shared" si="9"/>
        <v>0</v>
      </c>
      <c r="O286" s="57"/>
      <c r="P286" s="57"/>
      <c r="Q286" s="68"/>
    </row>
    <row r="287" spans="1:17" x14ac:dyDescent="0.25">
      <c r="B287" s="69"/>
      <c r="C287" s="69"/>
      <c r="D287" s="69"/>
      <c r="E287" s="70"/>
      <c r="F287" s="69"/>
      <c r="G287" s="69"/>
      <c r="H287" s="69"/>
      <c r="I287" s="69"/>
      <c r="J287" s="69"/>
      <c r="K287" s="69"/>
      <c r="L287" s="69"/>
      <c r="M287" s="69"/>
      <c r="N287" s="69"/>
      <c r="O287" s="69"/>
      <c r="P287" s="69"/>
    </row>
    <row r="288" spans="1:17" ht="18.75" x14ac:dyDescent="0.25">
      <c r="B288" s="72" t="s">
        <v>172</v>
      </c>
      <c r="C288" s="89">
        <f>+K286</f>
        <v>36</v>
      </c>
      <c r="H288" s="76"/>
      <c r="I288" s="76"/>
      <c r="J288" s="76"/>
      <c r="K288" s="76"/>
      <c r="L288" s="76"/>
      <c r="M288" s="76"/>
      <c r="N288" s="69"/>
      <c r="O288" s="69"/>
      <c r="P288" s="69"/>
    </row>
    <row r="290" spans="2:17" ht="15.75" thickBot="1" x14ac:dyDescent="0.3"/>
    <row r="291" spans="2:17" ht="30.75" thickBot="1" x14ac:dyDescent="0.3">
      <c r="B291" s="90" t="s">
        <v>173</v>
      </c>
      <c r="C291" s="91" t="s">
        <v>174</v>
      </c>
      <c r="D291" s="90" t="s">
        <v>30</v>
      </c>
      <c r="E291" s="91" t="s">
        <v>175</v>
      </c>
    </row>
    <row r="292" spans="2:17" x14ac:dyDescent="0.25">
      <c r="B292" s="92" t="s">
        <v>176</v>
      </c>
      <c r="C292" s="93">
        <v>20</v>
      </c>
      <c r="D292" s="93">
        <v>0</v>
      </c>
      <c r="E292" s="1094">
        <f>+D292+D293+D294</f>
        <v>40</v>
      </c>
    </row>
    <row r="293" spans="2:17" x14ac:dyDescent="0.25">
      <c r="B293" s="92" t="s">
        <v>177</v>
      </c>
      <c r="C293" s="74">
        <v>30</v>
      </c>
      <c r="D293" s="668">
        <v>0</v>
      </c>
      <c r="E293" s="1095"/>
    </row>
    <row r="294" spans="2:17" ht="15.75" thickBot="1" x14ac:dyDescent="0.3">
      <c r="B294" s="92" t="s">
        <v>178</v>
      </c>
      <c r="C294" s="94">
        <v>40</v>
      </c>
      <c r="D294" s="94">
        <v>40</v>
      </c>
      <c r="E294" s="1096"/>
    </row>
    <row r="296" spans="2:17" ht="15.75" thickBot="1" x14ac:dyDescent="0.3"/>
    <row r="297" spans="2:17" ht="27" thickBot="1" x14ac:dyDescent="0.3">
      <c r="B297" s="1091" t="s">
        <v>179</v>
      </c>
      <c r="C297" s="1092"/>
      <c r="D297" s="1092"/>
      <c r="E297" s="1092"/>
      <c r="F297" s="1092"/>
      <c r="G297" s="1092"/>
      <c r="H297" s="1092"/>
      <c r="I297" s="1092"/>
      <c r="J297" s="1092"/>
      <c r="K297" s="1092"/>
      <c r="L297" s="1092"/>
      <c r="M297" s="1092"/>
      <c r="N297" s="1093"/>
    </row>
    <row r="299" spans="2:17" ht="75" x14ac:dyDescent="0.25">
      <c r="B299" s="78" t="s">
        <v>111</v>
      </c>
      <c r="C299" s="78" t="s">
        <v>112</v>
      </c>
      <c r="D299" s="78" t="s">
        <v>113</v>
      </c>
      <c r="E299" s="78" t="s">
        <v>114</v>
      </c>
      <c r="F299" s="78" t="s">
        <v>115</v>
      </c>
      <c r="G299" s="78" t="s">
        <v>116</v>
      </c>
      <c r="H299" s="78" t="s">
        <v>117</v>
      </c>
      <c r="I299" s="78" t="s">
        <v>118</v>
      </c>
      <c r="J299" s="1084" t="s">
        <v>119</v>
      </c>
      <c r="K299" s="1085"/>
      <c r="L299" s="1086"/>
      <c r="M299" s="78" t="s">
        <v>120</v>
      </c>
      <c r="N299" s="78" t="s">
        <v>121</v>
      </c>
      <c r="O299" s="78" t="s">
        <v>122</v>
      </c>
      <c r="P299" s="1084" t="s">
        <v>97</v>
      </c>
      <c r="Q299" s="1086"/>
    </row>
    <row r="300" spans="2:17" ht="105" x14ac:dyDescent="0.25">
      <c r="B300" s="85" t="s">
        <v>3005</v>
      </c>
      <c r="C300" s="675">
        <v>1</v>
      </c>
      <c r="D300" s="41" t="s">
        <v>3006</v>
      </c>
      <c r="E300" s="41">
        <v>39360424</v>
      </c>
      <c r="F300" s="41" t="s">
        <v>273</v>
      </c>
      <c r="G300" s="658" t="s">
        <v>126</v>
      </c>
      <c r="H300" s="41" t="s">
        <v>141</v>
      </c>
      <c r="I300" s="75" t="s">
        <v>467</v>
      </c>
      <c r="J300" s="682" t="s">
        <v>3007</v>
      </c>
      <c r="K300" s="157" t="s">
        <v>3008</v>
      </c>
      <c r="L300" s="157" t="s">
        <v>3009</v>
      </c>
      <c r="M300" s="41" t="s">
        <v>21</v>
      </c>
      <c r="N300" s="41" t="s">
        <v>22</v>
      </c>
      <c r="O300" s="41" t="s">
        <v>21</v>
      </c>
      <c r="P300" s="932" t="s">
        <v>2979</v>
      </c>
      <c r="Q300" s="932"/>
    </row>
    <row r="301" spans="2:17" ht="120" x14ac:dyDescent="0.25">
      <c r="B301" s="85" t="s">
        <v>3005</v>
      </c>
      <c r="C301" s="675">
        <v>1</v>
      </c>
      <c r="D301" s="41" t="s">
        <v>3010</v>
      </c>
      <c r="E301" s="41">
        <v>71723258</v>
      </c>
      <c r="F301" s="41" t="s">
        <v>2967</v>
      </c>
      <c r="G301" s="659" t="s">
        <v>2967</v>
      </c>
      <c r="H301" s="41" t="s">
        <v>2967</v>
      </c>
      <c r="I301" s="75" t="s">
        <v>467</v>
      </c>
      <c r="J301" s="682" t="s">
        <v>3011</v>
      </c>
      <c r="K301" s="157" t="s">
        <v>3012</v>
      </c>
      <c r="L301" s="157" t="s">
        <v>3013</v>
      </c>
      <c r="M301" s="41" t="s">
        <v>21</v>
      </c>
      <c r="N301" s="41" t="s">
        <v>22</v>
      </c>
      <c r="O301" s="41" t="s">
        <v>21</v>
      </c>
      <c r="P301" s="1110" t="s">
        <v>3014</v>
      </c>
      <c r="Q301" s="1111"/>
    </row>
    <row r="302" spans="2:17" ht="45" x14ac:dyDescent="0.25">
      <c r="B302" s="85" t="s">
        <v>3015</v>
      </c>
      <c r="C302" s="675">
        <v>1</v>
      </c>
      <c r="D302" s="41" t="s">
        <v>3016</v>
      </c>
      <c r="E302" s="41">
        <v>32209970</v>
      </c>
      <c r="F302" s="41" t="s">
        <v>206</v>
      </c>
      <c r="G302" s="659" t="s">
        <v>3017</v>
      </c>
      <c r="H302" s="41" t="s">
        <v>2831</v>
      </c>
      <c r="I302" s="75" t="s">
        <v>467</v>
      </c>
      <c r="J302" s="682" t="s">
        <v>2992</v>
      </c>
      <c r="K302" s="157" t="s">
        <v>3018</v>
      </c>
      <c r="L302" s="157" t="s">
        <v>3019</v>
      </c>
      <c r="M302" s="41" t="s">
        <v>21</v>
      </c>
      <c r="N302" s="41" t="s">
        <v>22</v>
      </c>
      <c r="O302" s="41" t="s">
        <v>21</v>
      </c>
      <c r="P302" s="932" t="s">
        <v>2979</v>
      </c>
      <c r="Q302" s="932"/>
    </row>
    <row r="303" spans="2:17" x14ac:dyDescent="0.25">
      <c r="B303" s="85"/>
      <c r="C303" s="85"/>
      <c r="D303" s="81"/>
      <c r="E303" s="81"/>
      <c r="F303" s="81"/>
      <c r="G303" s="81"/>
      <c r="H303" s="81"/>
      <c r="I303" s="82"/>
      <c r="J303" s="86"/>
      <c r="K303" s="87"/>
      <c r="L303" s="84"/>
      <c r="M303" s="41"/>
      <c r="N303" s="41"/>
      <c r="O303" s="41"/>
      <c r="P303" s="668"/>
      <c r="Q303" s="668"/>
    </row>
    <row r="304" spans="2:17" x14ac:dyDescent="0.25">
      <c r="B304" s="85"/>
      <c r="C304" s="85"/>
      <c r="D304" s="81"/>
      <c r="E304" s="81"/>
      <c r="F304" s="81"/>
      <c r="G304" s="81"/>
      <c r="H304" s="81"/>
      <c r="I304" s="82"/>
      <c r="J304" s="86"/>
      <c r="K304" s="87"/>
      <c r="L304" s="84"/>
      <c r="M304" s="41"/>
      <c r="N304" s="41"/>
      <c r="O304" s="41"/>
      <c r="P304" s="668"/>
      <c r="Q304" s="668"/>
    </row>
    <row r="305" spans="2:17" x14ac:dyDescent="0.25">
      <c r="B305" s="85"/>
      <c r="C305" s="85"/>
      <c r="D305" s="81"/>
      <c r="E305" s="81"/>
      <c r="F305" s="81"/>
      <c r="G305" s="81"/>
      <c r="H305" s="81"/>
      <c r="I305" s="82"/>
      <c r="J305" s="86"/>
      <c r="K305" s="87"/>
      <c r="L305" s="84"/>
      <c r="M305" s="41"/>
      <c r="N305" s="41"/>
      <c r="O305" s="41"/>
      <c r="P305" s="668"/>
      <c r="Q305" s="668"/>
    </row>
    <row r="308" spans="2:17" ht="15.75" thickBot="1" x14ac:dyDescent="0.3"/>
    <row r="309" spans="2:17" ht="30" x14ac:dyDescent="0.25">
      <c r="B309" s="42" t="s">
        <v>20</v>
      </c>
      <c r="C309" s="42" t="s">
        <v>173</v>
      </c>
      <c r="D309" s="78" t="s">
        <v>174</v>
      </c>
      <c r="E309" s="42" t="s">
        <v>30</v>
      </c>
      <c r="F309" s="91" t="s">
        <v>194</v>
      </c>
      <c r="G309" s="96"/>
    </row>
    <row r="310" spans="2:17" ht="120" x14ac:dyDescent="0.2">
      <c r="B310" s="1097" t="s">
        <v>195</v>
      </c>
      <c r="C310" s="97" t="s">
        <v>3055</v>
      </c>
      <c r="D310" s="668">
        <v>25</v>
      </c>
      <c r="E310" s="668">
        <v>0</v>
      </c>
      <c r="F310" s="1098">
        <f>+E310+E311+E312</f>
        <v>0</v>
      </c>
      <c r="G310" s="98"/>
    </row>
    <row r="311" spans="2:17" ht="96" x14ac:dyDescent="0.2">
      <c r="B311" s="1097"/>
      <c r="C311" s="97" t="s">
        <v>197</v>
      </c>
      <c r="D311" s="675">
        <v>25</v>
      </c>
      <c r="E311" s="668">
        <v>0</v>
      </c>
      <c r="F311" s="1099"/>
      <c r="G311" s="98"/>
    </row>
    <row r="312" spans="2:17" ht="60" x14ac:dyDescent="0.2">
      <c r="B312" s="1097"/>
      <c r="C312" s="97" t="s">
        <v>198</v>
      </c>
      <c r="D312" s="668">
        <v>10</v>
      </c>
      <c r="E312" s="668">
        <v>0</v>
      </c>
      <c r="F312" s="1100"/>
      <c r="G312" s="98"/>
    </row>
    <row r="313" spans="2:17" x14ac:dyDescent="0.25">
      <c r="C313"/>
    </row>
    <row r="316" spans="2:17" x14ac:dyDescent="0.25">
      <c r="B316" s="39" t="s">
        <v>199</v>
      </c>
    </row>
    <row r="319" spans="2:17" x14ac:dyDescent="0.25">
      <c r="B319" s="40" t="s">
        <v>20</v>
      </c>
      <c r="C319" s="40" t="s">
        <v>29</v>
      </c>
      <c r="D319" s="42" t="s">
        <v>30</v>
      </c>
      <c r="E319" s="42" t="s">
        <v>31</v>
      </c>
    </row>
    <row r="320" spans="2:17" ht="28.5" x14ac:dyDescent="0.25">
      <c r="B320" s="43" t="s">
        <v>200</v>
      </c>
      <c r="C320" s="44">
        <v>40</v>
      </c>
      <c r="D320" s="668">
        <f>+E292</f>
        <v>40</v>
      </c>
      <c r="E320" s="1081">
        <f>+D320+D321</f>
        <v>40</v>
      </c>
    </row>
    <row r="321" spans="2:5" ht="42.75" x14ac:dyDescent="0.25">
      <c r="B321" s="43" t="s">
        <v>201</v>
      </c>
      <c r="C321" s="44">
        <v>60</v>
      </c>
      <c r="D321" s="668">
        <f>+F310</f>
        <v>0</v>
      </c>
      <c r="E321" s="1082"/>
    </row>
  </sheetData>
  <mergeCells count="102">
    <mergeCell ref="P302:Q302"/>
    <mergeCell ref="B310:B312"/>
    <mergeCell ref="F310:F312"/>
    <mergeCell ref="E320:E321"/>
    <mergeCell ref="E292:E294"/>
    <mergeCell ref="B297:N297"/>
    <mergeCell ref="J299:L299"/>
    <mergeCell ref="P299:Q299"/>
    <mergeCell ref="P300:Q300"/>
    <mergeCell ref="P301:Q301"/>
    <mergeCell ref="P261:Q261"/>
    <mergeCell ref="B264:N264"/>
    <mergeCell ref="D267:E267"/>
    <mergeCell ref="D268:E268"/>
    <mergeCell ref="B271:P271"/>
    <mergeCell ref="B274:N274"/>
    <mergeCell ref="O246:P246"/>
    <mergeCell ref="B252:N252"/>
    <mergeCell ref="J257:L257"/>
    <mergeCell ref="P257:Q257"/>
    <mergeCell ref="P258:Q258"/>
    <mergeCell ref="P259:Q259"/>
    <mergeCell ref="O240:P240"/>
    <mergeCell ref="O241:P241"/>
    <mergeCell ref="O242:P242"/>
    <mergeCell ref="O243:P243"/>
    <mergeCell ref="O244:P244"/>
    <mergeCell ref="O245:P245"/>
    <mergeCell ref="B230:B231"/>
    <mergeCell ref="C230:C231"/>
    <mergeCell ref="D230:E230"/>
    <mergeCell ref="C234:N234"/>
    <mergeCell ref="B236:N236"/>
    <mergeCell ref="O239:P239"/>
    <mergeCell ref="C180:N180"/>
    <mergeCell ref="C181:E181"/>
    <mergeCell ref="B185:C192"/>
    <mergeCell ref="B193:C193"/>
    <mergeCell ref="E211:E212"/>
    <mergeCell ref="M216:N216"/>
    <mergeCell ref="E167:E168"/>
    <mergeCell ref="B173:P173"/>
    <mergeCell ref="B175:P175"/>
    <mergeCell ref="C177:N177"/>
    <mergeCell ref="C178:N178"/>
    <mergeCell ref="C179:N179"/>
    <mergeCell ref="P145:Q145"/>
    <mergeCell ref="P146:Q146"/>
    <mergeCell ref="P147:Q147"/>
    <mergeCell ref="P152:Q152"/>
    <mergeCell ref="B157:B159"/>
    <mergeCell ref="F157:F159"/>
    <mergeCell ref="B116:P116"/>
    <mergeCell ref="B119:N119"/>
    <mergeCell ref="E137:E139"/>
    <mergeCell ref="B142:N142"/>
    <mergeCell ref="J144:L144"/>
    <mergeCell ref="P144:Q144"/>
    <mergeCell ref="P104:Q104"/>
    <mergeCell ref="P105:Q105"/>
    <mergeCell ref="P106:Q106"/>
    <mergeCell ref="B109:N109"/>
    <mergeCell ref="D112:E112"/>
    <mergeCell ref="D113:E113"/>
    <mergeCell ref="P98:Q98"/>
    <mergeCell ref="P99:Q99"/>
    <mergeCell ref="P100:Q100"/>
    <mergeCell ref="P101:Q101"/>
    <mergeCell ref="P102:Q102"/>
    <mergeCell ref="P103:Q103"/>
    <mergeCell ref="O84:P84"/>
    <mergeCell ref="O85:P85"/>
    <mergeCell ref="B91:N91"/>
    <mergeCell ref="J96:L96"/>
    <mergeCell ref="P96:Q96"/>
    <mergeCell ref="P97:Q97"/>
    <mergeCell ref="O72:P72"/>
    <mergeCell ref="O73:P73"/>
    <mergeCell ref="O80:P80"/>
    <mergeCell ref="O81:P81"/>
    <mergeCell ref="O82:P82"/>
    <mergeCell ref="O83:P83"/>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C63:N63"/>
    <mergeCell ref="B65:N65"/>
    <mergeCell ref="O68:P68"/>
  </mergeCells>
  <dataValidations count="2">
    <dataValidation type="decimal" allowBlank="1" showInputMessage="1" showErrorMessage="1" sqref="WVH983084 WLL983084 C65580 IV65580 SR65580 ACN65580 AMJ65580 AWF65580 BGB65580 BPX65580 BZT65580 CJP65580 CTL65580 DDH65580 DND65580 DWZ65580 EGV65580 EQR65580 FAN65580 FKJ65580 FUF65580 GEB65580 GNX65580 GXT65580 HHP65580 HRL65580 IBH65580 ILD65580 IUZ65580 JEV65580 JOR65580 JYN65580 KIJ65580 KSF65580 LCB65580 LLX65580 LVT65580 MFP65580 MPL65580 MZH65580 NJD65580 NSZ65580 OCV65580 OMR65580 OWN65580 PGJ65580 PQF65580 QAB65580 QJX65580 QTT65580 RDP65580 RNL65580 RXH65580 SHD65580 SQZ65580 TAV65580 TKR65580 TUN65580 UEJ65580 UOF65580 UYB65580 VHX65580 VRT65580 WBP65580 WLL65580 WVH65580 C131116 IV131116 SR131116 ACN131116 AMJ131116 AWF131116 BGB131116 BPX131116 BZT131116 CJP131116 CTL131116 DDH131116 DND131116 DWZ131116 EGV131116 EQR131116 FAN131116 FKJ131116 FUF131116 GEB131116 GNX131116 GXT131116 HHP131116 HRL131116 IBH131116 ILD131116 IUZ131116 JEV131116 JOR131116 JYN131116 KIJ131116 KSF131116 LCB131116 LLX131116 LVT131116 MFP131116 MPL131116 MZH131116 NJD131116 NSZ131116 OCV131116 OMR131116 OWN131116 PGJ131116 PQF131116 QAB131116 QJX131116 QTT131116 RDP131116 RNL131116 RXH131116 SHD131116 SQZ131116 TAV131116 TKR131116 TUN131116 UEJ131116 UOF131116 UYB131116 VHX131116 VRT131116 WBP131116 WLL131116 WVH131116 C196652 IV196652 SR196652 ACN196652 AMJ196652 AWF196652 BGB196652 BPX196652 BZT196652 CJP196652 CTL196652 DDH196652 DND196652 DWZ196652 EGV196652 EQR196652 FAN196652 FKJ196652 FUF196652 GEB196652 GNX196652 GXT196652 HHP196652 HRL196652 IBH196652 ILD196652 IUZ196652 JEV196652 JOR196652 JYN196652 KIJ196652 KSF196652 LCB196652 LLX196652 LVT196652 MFP196652 MPL196652 MZH196652 NJD196652 NSZ196652 OCV196652 OMR196652 OWN196652 PGJ196652 PQF196652 QAB196652 QJX196652 QTT196652 RDP196652 RNL196652 RXH196652 SHD196652 SQZ196652 TAV196652 TKR196652 TUN196652 UEJ196652 UOF196652 UYB196652 VHX196652 VRT196652 WBP196652 WLL196652 WVH196652 C262188 IV262188 SR262188 ACN262188 AMJ262188 AWF262188 BGB262188 BPX262188 BZT262188 CJP262188 CTL262188 DDH262188 DND262188 DWZ262188 EGV262188 EQR262188 FAN262188 FKJ262188 FUF262188 GEB262188 GNX262188 GXT262188 HHP262188 HRL262188 IBH262188 ILD262188 IUZ262188 JEV262188 JOR262188 JYN262188 KIJ262188 KSF262188 LCB262188 LLX262188 LVT262188 MFP262188 MPL262188 MZH262188 NJD262188 NSZ262188 OCV262188 OMR262188 OWN262188 PGJ262188 PQF262188 QAB262188 QJX262188 QTT262188 RDP262188 RNL262188 RXH262188 SHD262188 SQZ262188 TAV262188 TKR262188 TUN262188 UEJ262188 UOF262188 UYB262188 VHX262188 VRT262188 WBP262188 WLL262188 WVH262188 C327724 IV327724 SR327724 ACN327724 AMJ327724 AWF327724 BGB327724 BPX327724 BZT327724 CJP327724 CTL327724 DDH327724 DND327724 DWZ327724 EGV327724 EQR327724 FAN327724 FKJ327724 FUF327724 GEB327724 GNX327724 GXT327724 HHP327724 HRL327724 IBH327724 ILD327724 IUZ327724 JEV327724 JOR327724 JYN327724 KIJ327724 KSF327724 LCB327724 LLX327724 LVT327724 MFP327724 MPL327724 MZH327724 NJD327724 NSZ327724 OCV327724 OMR327724 OWN327724 PGJ327724 PQF327724 QAB327724 QJX327724 QTT327724 RDP327724 RNL327724 RXH327724 SHD327724 SQZ327724 TAV327724 TKR327724 TUN327724 UEJ327724 UOF327724 UYB327724 VHX327724 VRT327724 WBP327724 WLL327724 WVH327724 C393260 IV393260 SR393260 ACN393260 AMJ393260 AWF393260 BGB393260 BPX393260 BZT393260 CJP393260 CTL393260 DDH393260 DND393260 DWZ393260 EGV393260 EQR393260 FAN393260 FKJ393260 FUF393260 GEB393260 GNX393260 GXT393260 HHP393260 HRL393260 IBH393260 ILD393260 IUZ393260 JEV393260 JOR393260 JYN393260 KIJ393260 KSF393260 LCB393260 LLX393260 LVT393260 MFP393260 MPL393260 MZH393260 NJD393260 NSZ393260 OCV393260 OMR393260 OWN393260 PGJ393260 PQF393260 QAB393260 QJX393260 QTT393260 RDP393260 RNL393260 RXH393260 SHD393260 SQZ393260 TAV393260 TKR393260 TUN393260 UEJ393260 UOF393260 UYB393260 VHX393260 VRT393260 WBP393260 WLL393260 WVH393260 C458796 IV458796 SR458796 ACN458796 AMJ458796 AWF458796 BGB458796 BPX458796 BZT458796 CJP458796 CTL458796 DDH458796 DND458796 DWZ458796 EGV458796 EQR458796 FAN458796 FKJ458796 FUF458796 GEB458796 GNX458796 GXT458796 HHP458796 HRL458796 IBH458796 ILD458796 IUZ458796 JEV458796 JOR458796 JYN458796 KIJ458796 KSF458796 LCB458796 LLX458796 LVT458796 MFP458796 MPL458796 MZH458796 NJD458796 NSZ458796 OCV458796 OMR458796 OWN458796 PGJ458796 PQF458796 QAB458796 QJX458796 QTT458796 RDP458796 RNL458796 RXH458796 SHD458796 SQZ458796 TAV458796 TKR458796 TUN458796 UEJ458796 UOF458796 UYB458796 VHX458796 VRT458796 WBP458796 WLL458796 WVH458796 C524332 IV524332 SR524332 ACN524332 AMJ524332 AWF524332 BGB524332 BPX524332 BZT524332 CJP524332 CTL524332 DDH524332 DND524332 DWZ524332 EGV524332 EQR524332 FAN524332 FKJ524332 FUF524332 GEB524332 GNX524332 GXT524332 HHP524332 HRL524332 IBH524332 ILD524332 IUZ524332 JEV524332 JOR524332 JYN524332 KIJ524332 KSF524332 LCB524332 LLX524332 LVT524332 MFP524332 MPL524332 MZH524332 NJD524332 NSZ524332 OCV524332 OMR524332 OWN524332 PGJ524332 PQF524332 QAB524332 QJX524332 QTT524332 RDP524332 RNL524332 RXH524332 SHD524332 SQZ524332 TAV524332 TKR524332 TUN524332 UEJ524332 UOF524332 UYB524332 VHX524332 VRT524332 WBP524332 WLL524332 WVH524332 C589868 IV589868 SR589868 ACN589868 AMJ589868 AWF589868 BGB589868 BPX589868 BZT589868 CJP589868 CTL589868 DDH589868 DND589868 DWZ589868 EGV589868 EQR589868 FAN589868 FKJ589868 FUF589868 GEB589868 GNX589868 GXT589868 HHP589868 HRL589868 IBH589868 ILD589868 IUZ589868 JEV589868 JOR589868 JYN589868 KIJ589868 KSF589868 LCB589868 LLX589868 LVT589868 MFP589868 MPL589868 MZH589868 NJD589868 NSZ589868 OCV589868 OMR589868 OWN589868 PGJ589868 PQF589868 QAB589868 QJX589868 QTT589868 RDP589868 RNL589868 RXH589868 SHD589868 SQZ589868 TAV589868 TKR589868 TUN589868 UEJ589868 UOF589868 UYB589868 VHX589868 VRT589868 WBP589868 WLL589868 WVH589868 C655404 IV655404 SR655404 ACN655404 AMJ655404 AWF655404 BGB655404 BPX655404 BZT655404 CJP655404 CTL655404 DDH655404 DND655404 DWZ655404 EGV655404 EQR655404 FAN655404 FKJ655404 FUF655404 GEB655404 GNX655404 GXT655404 HHP655404 HRL655404 IBH655404 ILD655404 IUZ655404 JEV655404 JOR655404 JYN655404 KIJ655404 KSF655404 LCB655404 LLX655404 LVT655404 MFP655404 MPL655404 MZH655404 NJD655404 NSZ655404 OCV655404 OMR655404 OWN655404 PGJ655404 PQF655404 QAB655404 QJX655404 QTT655404 RDP655404 RNL655404 RXH655404 SHD655404 SQZ655404 TAV655404 TKR655404 TUN655404 UEJ655404 UOF655404 UYB655404 VHX655404 VRT655404 WBP655404 WLL655404 WVH655404 C720940 IV720940 SR720940 ACN720940 AMJ720940 AWF720940 BGB720940 BPX720940 BZT720940 CJP720940 CTL720940 DDH720940 DND720940 DWZ720940 EGV720940 EQR720940 FAN720940 FKJ720940 FUF720940 GEB720940 GNX720940 GXT720940 HHP720940 HRL720940 IBH720940 ILD720940 IUZ720940 JEV720940 JOR720940 JYN720940 KIJ720940 KSF720940 LCB720940 LLX720940 LVT720940 MFP720940 MPL720940 MZH720940 NJD720940 NSZ720940 OCV720940 OMR720940 OWN720940 PGJ720940 PQF720940 QAB720940 QJX720940 QTT720940 RDP720940 RNL720940 RXH720940 SHD720940 SQZ720940 TAV720940 TKR720940 TUN720940 UEJ720940 UOF720940 UYB720940 VHX720940 VRT720940 WBP720940 WLL720940 WVH720940 C786476 IV786476 SR786476 ACN786476 AMJ786476 AWF786476 BGB786476 BPX786476 BZT786476 CJP786476 CTL786476 DDH786476 DND786476 DWZ786476 EGV786476 EQR786476 FAN786476 FKJ786476 FUF786476 GEB786476 GNX786476 GXT786476 HHP786476 HRL786476 IBH786476 ILD786476 IUZ786476 JEV786476 JOR786476 JYN786476 KIJ786476 KSF786476 LCB786476 LLX786476 LVT786476 MFP786476 MPL786476 MZH786476 NJD786476 NSZ786476 OCV786476 OMR786476 OWN786476 PGJ786476 PQF786476 QAB786476 QJX786476 QTT786476 RDP786476 RNL786476 RXH786476 SHD786476 SQZ786476 TAV786476 TKR786476 TUN786476 UEJ786476 UOF786476 UYB786476 VHX786476 VRT786476 WBP786476 WLL786476 WVH786476 C852012 IV852012 SR852012 ACN852012 AMJ852012 AWF852012 BGB852012 BPX852012 BZT852012 CJP852012 CTL852012 DDH852012 DND852012 DWZ852012 EGV852012 EQR852012 FAN852012 FKJ852012 FUF852012 GEB852012 GNX852012 GXT852012 HHP852012 HRL852012 IBH852012 ILD852012 IUZ852012 JEV852012 JOR852012 JYN852012 KIJ852012 KSF852012 LCB852012 LLX852012 LVT852012 MFP852012 MPL852012 MZH852012 NJD852012 NSZ852012 OCV852012 OMR852012 OWN852012 PGJ852012 PQF852012 QAB852012 QJX852012 QTT852012 RDP852012 RNL852012 RXH852012 SHD852012 SQZ852012 TAV852012 TKR852012 TUN852012 UEJ852012 UOF852012 UYB852012 VHX852012 VRT852012 WBP852012 WLL852012 WVH852012 C917548 IV917548 SR917548 ACN917548 AMJ917548 AWF917548 BGB917548 BPX917548 BZT917548 CJP917548 CTL917548 DDH917548 DND917548 DWZ917548 EGV917548 EQR917548 FAN917548 FKJ917548 FUF917548 GEB917548 GNX917548 GXT917548 HHP917548 HRL917548 IBH917548 ILD917548 IUZ917548 JEV917548 JOR917548 JYN917548 KIJ917548 KSF917548 LCB917548 LLX917548 LVT917548 MFP917548 MPL917548 MZH917548 NJD917548 NSZ917548 OCV917548 OMR917548 OWN917548 PGJ917548 PQF917548 QAB917548 QJX917548 QTT917548 RDP917548 RNL917548 RXH917548 SHD917548 SQZ917548 TAV917548 TKR917548 TUN917548 UEJ917548 UOF917548 UYB917548 VHX917548 VRT917548 WBP917548 WLL917548 WVH917548 C983084 IV983084 SR983084 ACN983084 AMJ983084 AWF983084 BGB983084 BPX983084 BZT983084 CJP983084 CTL983084 DDH983084 DND983084 DWZ983084 EGV983084 EQR983084 FAN983084 FKJ983084 FUF983084 GEB983084 GNX983084 GXT983084 HHP983084 HRL983084 IBH983084 ILD983084 IUZ983084 JEV983084 JOR983084 JYN983084 KIJ983084 KSF983084 LCB983084 LLX983084 LVT983084 MFP983084 MPL983084 MZH983084 NJD983084 NSZ983084 OCV983084 OMR983084 OWN983084 PGJ983084 PQF983084 QAB983084 QJX983084 QTT983084 RDP983084 RNL983084 RXH983084 SHD983084 SQZ983084 TAV983084 TKR983084 TUN983084 UEJ983084 UOF983084 UYB983084 VHX983084 VRT983084 WBP98308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IV24:IV44">
      <formula1>0</formula1>
      <formula2>1</formula2>
    </dataValidation>
    <dataValidation type="list" allowBlank="1" showInputMessage="1" showErrorMessage="1" sqref="WVE983084 A65580 IS65580 SO65580 ACK65580 AMG65580 AWC65580 BFY65580 BPU65580 BZQ65580 CJM65580 CTI65580 DDE65580 DNA65580 DWW65580 EGS65580 EQO65580 FAK65580 FKG65580 FUC65580 GDY65580 GNU65580 GXQ65580 HHM65580 HRI65580 IBE65580 ILA65580 IUW65580 JES65580 JOO65580 JYK65580 KIG65580 KSC65580 LBY65580 LLU65580 LVQ65580 MFM65580 MPI65580 MZE65580 NJA65580 NSW65580 OCS65580 OMO65580 OWK65580 PGG65580 PQC65580 PZY65580 QJU65580 QTQ65580 RDM65580 RNI65580 RXE65580 SHA65580 SQW65580 TAS65580 TKO65580 TUK65580 UEG65580 UOC65580 UXY65580 VHU65580 VRQ65580 WBM65580 WLI65580 WVE65580 A131116 IS131116 SO131116 ACK131116 AMG131116 AWC131116 BFY131116 BPU131116 BZQ131116 CJM131116 CTI131116 DDE131116 DNA131116 DWW131116 EGS131116 EQO131116 FAK131116 FKG131116 FUC131116 GDY131116 GNU131116 GXQ131116 HHM131116 HRI131116 IBE131116 ILA131116 IUW131116 JES131116 JOO131116 JYK131116 KIG131116 KSC131116 LBY131116 LLU131116 LVQ131116 MFM131116 MPI131116 MZE131116 NJA131116 NSW131116 OCS131116 OMO131116 OWK131116 PGG131116 PQC131116 PZY131116 QJU131116 QTQ131116 RDM131116 RNI131116 RXE131116 SHA131116 SQW131116 TAS131116 TKO131116 TUK131116 UEG131116 UOC131116 UXY131116 VHU131116 VRQ131116 WBM131116 WLI131116 WVE131116 A196652 IS196652 SO196652 ACK196652 AMG196652 AWC196652 BFY196652 BPU196652 BZQ196652 CJM196652 CTI196652 DDE196652 DNA196652 DWW196652 EGS196652 EQO196652 FAK196652 FKG196652 FUC196652 GDY196652 GNU196652 GXQ196652 HHM196652 HRI196652 IBE196652 ILA196652 IUW196652 JES196652 JOO196652 JYK196652 KIG196652 KSC196652 LBY196652 LLU196652 LVQ196652 MFM196652 MPI196652 MZE196652 NJA196652 NSW196652 OCS196652 OMO196652 OWK196652 PGG196652 PQC196652 PZY196652 QJU196652 QTQ196652 RDM196652 RNI196652 RXE196652 SHA196652 SQW196652 TAS196652 TKO196652 TUK196652 UEG196652 UOC196652 UXY196652 VHU196652 VRQ196652 WBM196652 WLI196652 WVE196652 A262188 IS262188 SO262188 ACK262188 AMG262188 AWC262188 BFY262188 BPU262188 BZQ262188 CJM262188 CTI262188 DDE262188 DNA262188 DWW262188 EGS262188 EQO262188 FAK262188 FKG262188 FUC262188 GDY262188 GNU262188 GXQ262188 HHM262188 HRI262188 IBE262188 ILA262188 IUW262188 JES262188 JOO262188 JYK262188 KIG262188 KSC262188 LBY262188 LLU262188 LVQ262188 MFM262188 MPI262188 MZE262188 NJA262188 NSW262188 OCS262188 OMO262188 OWK262188 PGG262188 PQC262188 PZY262188 QJU262188 QTQ262188 RDM262188 RNI262188 RXE262188 SHA262188 SQW262188 TAS262188 TKO262188 TUK262188 UEG262188 UOC262188 UXY262188 VHU262188 VRQ262188 WBM262188 WLI262188 WVE262188 A327724 IS327724 SO327724 ACK327724 AMG327724 AWC327724 BFY327724 BPU327724 BZQ327724 CJM327724 CTI327724 DDE327724 DNA327724 DWW327724 EGS327724 EQO327724 FAK327724 FKG327724 FUC327724 GDY327724 GNU327724 GXQ327724 HHM327724 HRI327724 IBE327724 ILA327724 IUW327724 JES327724 JOO327724 JYK327724 KIG327724 KSC327724 LBY327724 LLU327724 LVQ327724 MFM327724 MPI327724 MZE327724 NJA327724 NSW327724 OCS327724 OMO327724 OWK327724 PGG327724 PQC327724 PZY327724 QJU327724 QTQ327724 RDM327724 RNI327724 RXE327724 SHA327724 SQW327724 TAS327724 TKO327724 TUK327724 UEG327724 UOC327724 UXY327724 VHU327724 VRQ327724 WBM327724 WLI327724 WVE327724 A393260 IS393260 SO393260 ACK393260 AMG393260 AWC393260 BFY393260 BPU393260 BZQ393260 CJM393260 CTI393260 DDE393260 DNA393260 DWW393260 EGS393260 EQO393260 FAK393260 FKG393260 FUC393260 GDY393260 GNU393260 GXQ393260 HHM393260 HRI393260 IBE393260 ILA393260 IUW393260 JES393260 JOO393260 JYK393260 KIG393260 KSC393260 LBY393260 LLU393260 LVQ393260 MFM393260 MPI393260 MZE393260 NJA393260 NSW393260 OCS393260 OMO393260 OWK393260 PGG393260 PQC393260 PZY393260 QJU393260 QTQ393260 RDM393260 RNI393260 RXE393260 SHA393260 SQW393260 TAS393260 TKO393260 TUK393260 UEG393260 UOC393260 UXY393260 VHU393260 VRQ393260 WBM393260 WLI393260 WVE393260 A458796 IS458796 SO458796 ACK458796 AMG458796 AWC458796 BFY458796 BPU458796 BZQ458796 CJM458796 CTI458796 DDE458796 DNA458796 DWW458796 EGS458796 EQO458796 FAK458796 FKG458796 FUC458796 GDY458796 GNU458796 GXQ458796 HHM458796 HRI458796 IBE458796 ILA458796 IUW458796 JES458796 JOO458796 JYK458796 KIG458796 KSC458796 LBY458796 LLU458796 LVQ458796 MFM458796 MPI458796 MZE458796 NJA458796 NSW458796 OCS458796 OMO458796 OWK458796 PGG458796 PQC458796 PZY458796 QJU458796 QTQ458796 RDM458796 RNI458796 RXE458796 SHA458796 SQW458796 TAS458796 TKO458796 TUK458796 UEG458796 UOC458796 UXY458796 VHU458796 VRQ458796 WBM458796 WLI458796 WVE458796 A524332 IS524332 SO524332 ACK524332 AMG524332 AWC524332 BFY524332 BPU524332 BZQ524332 CJM524332 CTI524332 DDE524332 DNA524332 DWW524332 EGS524332 EQO524332 FAK524332 FKG524332 FUC524332 GDY524332 GNU524332 GXQ524332 HHM524332 HRI524332 IBE524332 ILA524332 IUW524332 JES524332 JOO524332 JYK524332 KIG524332 KSC524332 LBY524332 LLU524332 LVQ524332 MFM524332 MPI524332 MZE524332 NJA524332 NSW524332 OCS524332 OMO524332 OWK524332 PGG524332 PQC524332 PZY524332 QJU524332 QTQ524332 RDM524332 RNI524332 RXE524332 SHA524332 SQW524332 TAS524332 TKO524332 TUK524332 UEG524332 UOC524332 UXY524332 VHU524332 VRQ524332 WBM524332 WLI524332 WVE524332 A589868 IS589868 SO589868 ACK589868 AMG589868 AWC589868 BFY589868 BPU589868 BZQ589868 CJM589868 CTI589868 DDE589868 DNA589868 DWW589868 EGS589868 EQO589868 FAK589868 FKG589868 FUC589868 GDY589868 GNU589868 GXQ589868 HHM589868 HRI589868 IBE589868 ILA589868 IUW589868 JES589868 JOO589868 JYK589868 KIG589868 KSC589868 LBY589868 LLU589868 LVQ589868 MFM589868 MPI589868 MZE589868 NJA589868 NSW589868 OCS589868 OMO589868 OWK589868 PGG589868 PQC589868 PZY589868 QJU589868 QTQ589868 RDM589868 RNI589868 RXE589868 SHA589868 SQW589868 TAS589868 TKO589868 TUK589868 UEG589868 UOC589868 UXY589868 VHU589868 VRQ589868 WBM589868 WLI589868 WVE589868 A655404 IS655404 SO655404 ACK655404 AMG655404 AWC655404 BFY655404 BPU655404 BZQ655404 CJM655404 CTI655404 DDE655404 DNA655404 DWW655404 EGS655404 EQO655404 FAK655404 FKG655404 FUC655404 GDY655404 GNU655404 GXQ655404 HHM655404 HRI655404 IBE655404 ILA655404 IUW655404 JES655404 JOO655404 JYK655404 KIG655404 KSC655404 LBY655404 LLU655404 LVQ655404 MFM655404 MPI655404 MZE655404 NJA655404 NSW655404 OCS655404 OMO655404 OWK655404 PGG655404 PQC655404 PZY655404 QJU655404 QTQ655404 RDM655404 RNI655404 RXE655404 SHA655404 SQW655404 TAS655404 TKO655404 TUK655404 UEG655404 UOC655404 UXY655404 VHU655404 VRQ655404 WBM655404 WLI655404 WVE655404 A720940 IS720940 SO720940 ACK720940 AMG720940 AWC720940 BFY720940 BPU720940 BZQ720940 CJM720940 CTI720940 DDE720940 DNA720940 DWW720940 EGS720940 EQO720940 FAK720940 FKG720940 FUC720940 GDY720940 GNU720940 GXQ720940 HHM720940 HRI720940 IBE720940 ILA720940 IUW720940 JES720940 JOO720940 JYK720940 KIG720940 KSC720940 LBY720940 LLU720940 LVQ720940 MFM720940 MPI720940 MZE720940 NJA720940 NSW720940 OCS720940 OMO720940 OWK720940 PGG720940 PQC720940 PZY720940 QJU720940 QTQ720940 RDM720940 RNI720940 RXE720940 SHA720940 SQW720940 TAS720940 TKO720940 TUK720940 UEG720940 UOC720940 UXY720940 VHU720940 VRQ720940 WBM720940 WLI720940 WVE720940 A786476 IS786476 SO786476 ACK786476 AMG786476 AWC786476 BFY786476 BPU786476 BZQ786476 CJM786476 CTI786476 DDE786476 DNA786476 DWW786476 EGS786476 EQO786476 FAK786476 FKG786476 FUC786476 GDY786476 GNU786476 GXQ786476 HHM786476 HRI786476 IBE786476 ILA786476 IUW786476 JES786476 JOO786476 JYK786476 KIG786476 KSC786476 LBY786476 LLU786476 LVQ786476 MFM786476 MPI786476 MZE786476 NJA786476 NSW786476 OCS786476 OMO786476 OWK786476 PGG786476 PQC786476 PZY786476 QJU786476 QTQ786476 RDM786476 RNI786476 RXE786476 SHA786476 SQW786476 TAS786476 TKO786476 TUK786476 UEG786476 UOC786476 UXY786476 VHU786476 VRQ786476 WBM786476 WLI786476 WVE786476 A852012 IS852012 SO852012 ACK852012 AMG852012 AWC852012 BFY852012 BPU852012 BZQ852012 CJM852012 CTI852012 DDE852012 DNA852012 DWW852012 EGS852012 EQO852012 FAK852012 FKG852012 FUC852012 GDY852012 GNU852012 GXQ852012 HHM852012 HRI852012 IBE852012 ILA852012 IUW852012 JES852012 JOO852012 JYK852012 KIG852012 KSC852012 LBY852012 LLU852012 LVQ852012 MFM852012 MPI852012 MZE852012 NJA852012 NSW852012 OCS852012 OMO852012 OWK852012 PGG852012 PQC852012 PZY852012 QJU852012 QTQ852012 RDM852012 RNI852012 RXE852012 SHA852012 SQW852012 TAS852012 TKO852012 TUK852012 UEG852012 UOC852012 UXY852012 VHU852012 VRQ852012 WBM852012 WLI852012 WVE852012 A917548 IS917548 SO917548 ACK917548 AMG917548 AWC917548 BFY917548 BPU917548 BZQ917548 CJM917548 CTI917548 DDE917548 DNA917548 DWW917548 EGS917548 EQO917548 FAK917548 FKG917548 FUC917548 GDY917548 GNU917548 GXQ917548 HHM917548 HRI917548 IBE917548 ILA917548 IUW917548 JES917548 JOO917548 JYK917548 KIG917548 KSC917548 LBY917548 LLU917548 LVQ917548 MFM917548 MPI917548 MZE917548 NJA917548 NSW917548 OCS917548 OMO917548 OWK917548 PGG917548 PQC917548 PZY917548 QJU917548 QTQ917548 RDM917548 RNI917548 RXE917548 SHA917548 SQW917548 TAS917548 TKO917548 TUK917548 UEG917548 UOC917548 UXY917548 VHU917548 VRQ917548 WBM917548 WLI917548 WVE917548 A983084 IS983084 SO983084 ACK983084 AMG983084 AWC983084 BFY983084 BPU983084 BZQ983084 CJM983084 CTI983084 DDE983084 DNA983084 DWW983084 EGS983084 EQO983084 FAK983084 FKG983084 FUC983084 GDY983084 GNU983084 GXQ983084 HHM983084 HRI983084 IBE983084 ILA983084 IUW983084 JES983084 JOO983084 JYK983084 KIG983084 KSC983084 LBY983084 LLU983084 LVQ983084 MFM983084 MPI983084 MZE983084 NJA983084 NSW983084 OCS983084 OMO983084 OWK983084 PGG983084 PQC983084 PZY983084 QJU983084 QTQ983084 RDM983084 RNI983084 RXE983084 SHA983084 SQW983084 TAS983084 TKO983084 TUK983084 UEG983084 UOC983084 UXY983084 VHU983084 VRQ983084 WBM983084 WLI98308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24:A44 A195:A215">
      <formula1>"1,2,3,4,5"</formula1>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5"/>
  <sheetViews>
    <sheetView topLeftCell="C64" zoomScale="85" zoomScaleNormal="85" workbookViewId="0">
      <selection activeCell="E69" sqref="E69"/>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2888</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2889</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20</v>
      </c>
      <c r="D10" s="1076"/>
      <c r="E10" s="1077"/>
      <c r="F10" s="5"/>
      <c r="G10" s="5"/>
      <c r="H10" s="5"/>
      <c r="I10" s="5"/>
      <c r="J10" s="5"/>
      <c r="K10" s="5"/>
      <c r="L10" s="5"/>
      <c r="M10" s="5"/>
      <c r="N10" s="6"/>
    </row>
    <row r="11" spans="2:16" ht="16.5" thickBot="1" x14ac:dyDescent="0.3">
      <c r="B11" s="7" t="s">
        <v>10</v>
      </c>
      <c r="C11" s="8">
        <v>41972</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20</v>
      </c>
      <c r="E15" s="18">
        <v>720995570</v>
      </c>
      <c r="F15" s="18">
        <v>265</v>
      </c>
      <c r="G15" s="20"/>
      <c r="I15" s="21"/>
      <c r="J15" s="21"/>
      <c r="K15" s="21"/>
      <c r="L15" s="21"/>
      <c r="M15" s="21"/>
      <c r="N15" s="15"/>
    </row>
    <row r="16" spans="2:16" x14ac:dyDescent="0.25">
      <c r="B16" s="1078"/>
      <c r="C16" s="1078"/>
      <c r="D16" s="672"/>
      <c r="E16" s="18"/>
      <c r="F16" s="18"/>
      <c r="G16" s="20"/>
      <c r="I16" s="21"/>
      <c r="J16" s="21"/>
      <c r="K16" s="21"/>
      <c r="L16" s="21"/>
      <c r="M16" s="21"/>
      <c r="N16" s="15"/>
    </row>
    <row r="17" spans="1:14" x14ac:dyDescent="0.25">
      <c r="B17" s="1078"/>
      <c r="C17" s="1078"/>
      <c r="D17" s="672"/>
      <c r="E17" s="18"/>
      <c r="F17" s="18"/>
      <c r="G17" s="20"/>
      <c r="I17" s="21"/>
      <c r="J17" s="21"/>
      <c r="K17" s="21"/>
      <c r="L17" s="21"/>
      <c r="M17" s="21"/>
      <c r="N17" s="15"/>
    </row>
    <row r="18" spans="1:14" x14ac:dyDescent="0.25">
      <c r="B18" s="1078"/>
      <c r="C18" s="1078"/>
      <c r="D18" s="672"/>
      <c r="E18" s="22"/>
      <c r="F18" s="18"/>
      <c r="G18" s="20"/>
      <c r="H18" s="23"/>
      <c r="I18" s="21"/>
      <c r="J18" s="21"/>
      <c r="K18" s="21"/>
      <c r="L18" s="21"/>
      <c r="M18" s="21"/>
      <c r="N18" s="24"/>
    </row>
    <row r="19" spans="1:14" x14ac:dyDescent="0.25">
      <c r="B19" s="1078"/>
      <c r="C19" s="1078"/>
      <c r="D19" s="672"/>
      <c r="E19" s="22"/>
      <c r="F19" s="18"/>
      <c r="G19" s="20"/>
      <c r="H19" s="23"/>
      <c r="I19" s="25"/>
      <c r="J19" s="25"/>
      <c r="K19" s="25"/>
      <c r="L19" s="25"/>
      <c r="M19" s="25"/>
      <c r="N19" s="24"/>
    </row>
    <row r="20" spans="1:14" x14ac:dyDescent="0.25">
      <c r="B20" s="1078"/>
      <c r="C20" s="1078"/>
      <c r="D20" s="672"/>
      <c r="E20" s="22"/>
      <c r="F20" s="18"/>
      <c r="G20" s="20"/>
      <c r="H20" s="23"/>
      <c r="I20" s="14"/>
      <c r="J20" s="14"/>
      <c r="K20" s="14"/>
      <c r="L20" s="14"/>
      <c r="M20" s="14"/>
      <c r="N20" s="24"/>
    </row>
    <row r="21" spans="1:14" x14ac:dyDescent="0.25">
      <c r="B21" s="1078"/>
      <c r="C21" s="1078"/>
      <c r="D21" s="672"/>
      <c r="E21" s="22"/>
      <c r="F21" s="18"/>
      <c r="G21" s="20"/>
      <c r="H21" s="23"/>
      <c r="I21" s="14"/>
      <c r="J21" s="14"/>
      <c r="K21" s="14"/>
      <c r="L21" s="14"/>
      <c r="M21" s="14"/>
      <c r="N21" s="24"/>
    </row>
    <row r="22" spans="1:14" ht="15.75" thickBot="1" x14ac:dyDescent="0.3">
      <c r="B22" s="1079" t="s">
        <v>16</v>
      </c>
      <c r="C22" s="1080"/>
      <c r="D22" s="672"/>
      <c r="E22" s="26">
        <f>SUM(E15:E21)</f>
        <v>720995570</v>
      </c>
      <c r="F22" s="18">
        <f>SUM(F15:F21)</f>
        <v>265</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+(F22*80)/100</f>
        <v>212</v>
      </c>
      <c r="D24" s="32"/>
      <c r="E24" s="33">
        <f>E22</f>
        <v>720995570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19</v>
      </c>
      <c r="C27"/>
      <c r="D27"/>
      <c r="E27"/>
      <c r="F27"/>
      <c r="G27"/>
      <c r="H27"/>
      <c r="I27" s="14"/>
      <c r="J27" s="14"/>
      <c r="K27" s="14"/>
      <c r="L27" s="14"/>
      <c r="M27" s="14"/>
      <c r="N27" s="15"/>
    </row>
    <row r="28" spans="1:14" x14ac:dyDescent="0.25">
      <c r="A28" s="36"/>
      <c r="B28"/>
      <c r="C28"/>
      <c r="D28"/>
      <c r="E28"/>
      <c r="F28"/>
      <c r="G28"/>
      <c r="H28"/>
      <c r="I28" s="14"/>
      <c r="J28" s="14"/>
      <c r="K28" s="14"/>
      <c r="L28" s="14"/>
      <c r="M28" s="14"/>
      <c r="N28" s="15"/>
    </row>
    <row r="29" spans="1:14" x14ac:dyDescent="0.25">
      <c r="A29" s="36"/>
      <c r="B29" s="40" t="s">
        <v>20</v>
      </c>
      <c r="C29" s="40" t="s">
        <v>21</v>
      </c>
      <c r="D29" s="40" t="s">
        <v>22</v>
      </c>
      <c r="E29"/>
      <c r="F29"/>
      <c r="G29"/>
      <c r="H29"/>
      <c r="I29" s="14"/>
      <c r="J29" s="14"/>
      <c r="K29" s="14"/>
      <c r="L29" s="14"/>
      <c r="M29" s="14"/>
      <c r="N29" s="15"/>
    </row>
    <row r="30" spans="1:14" x14ac:dyDescent="0.25">
      <c r="A30" s="36"/>
      <c r="B30" s="41" t="s">
        <v>23</v>
      </c>
      <c r="C30" s="41" t="s">
        <v>24</v>
      </c>
      <c r="D30" s="41"/>
      <c r="E30"/>
      <c r="F30"/>
      <c r="G30"/>
      <c r="H30"/>
      <c r="I30" s="14"/>
      <c r="J30" s="14"/>
      <c r="K30" s="14"/>
      <c r="L30" s="14"/>
      <c r="M30" s="14"/>
      <c r="N30" s="15"/>
    </row>
    <row r="31" spans="1:14" x14ac:dyDescent="0.25">
      <c r="A31" s="36"/>
      <c r="B31" s="41" t="s">
        <v>25</v>
      </c>
      <c r="C31" s="41" t="s">
        <v>24</v>
      </c>
      <c r="D31" s="41"/>
      <c r="E31"/>
      <c r="F31"/>
      <c r="G31"/>
      <c r="H31"/>
      <c r="I31" s="14"/>
      <c r="J31" s="14"/>
      <c r="K31" s="14"/>
      <c r="L31" s="14"/>
      <c r="M31" s="14"/>
      <c r="N31" s="15"/>
    </row>
    <row r="32" spans="1:14" x14ac:dyDescent="0.25">
      <c r="A32" s="36"/>
      <c r="B32" s="41" t="s">
        <v>26</v>
      </c>
      <c r="C32" s="41" t="s">
        <v>24</v>
      </c>
      <c r="D32" s="41"/>
      <c r="E32"/>
      <c r="F32"/>
      <c r="G32"/>
      <c r="H32"/>
      <c r="I32" s="14"/>
      <c r="J32" s="14"/>
      <c r="K32" s="14"/>
      <c r="L32" s="14"/>
      <c r="M32" s="14"/>
      <c r="N32" s="15"/>
    </row>
    <row r="33" spans="1:17" x14ac:dyDescent="0.25">
      <c r="A33" s="36"/>
      <c r="B33" s="41" t="s">
        <v>27</v>
      </c>
      <c r="C33" s="41"/>
      <c r="D33" s="41" t="s">
        <v>24</v>
      </c>
      <c r="E33"/>
      <c r="F33"/>
      <c r="G33"/>
      <c r="H33"/>
      <c r="I33" s="14"/>
      <c r="J33" s="14"/>
      <c r="K33" s="14"/>
      <c r="L33" s="14"/>
      <c r="M33" s="14"/>
      <c r="N33" s="15"/>
    </row>
    <row r="34" spans="1:17" x14ac:dyDescent="0.25">
      <c r="A34" s="36"/>
      <c r="B34"/>
      <c r="C34"/>
      <c r="D34"/>
      <c r="E34"/>
      <c r="F34"/>
      <c r="G34"/>
      <c r="H34"/>
      <c r="I34" s="14"/>
      <c r="J34" s="14"/>
      <c r="K34" s="14"/>
      <c r="L34" s="14"/>
      <c r="M34" s="14"/>
      <c r="N34" s="15"/>
    </row>
    <row r="35" spans="1:17" x14ac:dyDescent="0.25">
      <c r="A35" s="36"/>
      <c r="B35"/>
      <c r="C35"/>
      <c r="D35"/>
      <c r="E35"/>
      <c r="F35"/>
      <c r="G35"/>
      <c r="H35"/>
      <c r="I35" s="14"/>
      <c r="J35" s="14"/>
      <c r="K35" s="14"/>
      <c r="L35" s="14"/>
      <c r="M35" s="14"/>
      <c r="N35" s="15"/>
    </row>
    <row r="36" spans="1:17" x14ac:dyDescent="0.25">
      <c r="A36" s="36"/>
      <c r="B36" s="39" t="s">
        <v>28</v>
      </c>
      <c r="C36"/>
      <c r="D36"/>
      <c r="E36"/>
      <c r="F36"/>
      <c r="G36"/>
      <c r="H36"/>
      <c r="I36" s="14"/>
      <c r="J36" s="14"/>
      <c r="K36" s="14"/>
      <c r="L36" s="14"/>
      <c r="M36" s="14"/>
      <c r="N36" s="15"/>
    </row>
    <row r="37" spans="1:17" x14ac:dyDescent="0.25">
      <c r="A37" s="36"/>
      <c r="B37"/>
      <c r="C37"/>
      <c r="D37"/>
      <c r="E37"/>
      <c r="F37"/>
      <c r="G37"/>
      <c r="H37"/>
      <c r="I37" s="14"/>
      <c r="J37" s="14"/>
      <c r="K37" s="14"/>
      <c r="L37" s="14"/>
      <c r="M37" s="14"/>
      <c r="N37" s="15"/>
    </row>
    <row r="38" spans="1:17" x14ac:dyDescent="0.25">
      <c r="A38" s="36"/>
      <c r="B38"/>
      <c r="C38"/>
      <c r="D38"/>
      <c r="E38"/>
      <c r="F38"/>
      <c r="G38"/>
      <c r="H38"/>
      <c r="I38" s="14"/>
      <c r="J38" s="14"/>
      <c r="K38" s="14"/>
      <c r="L38" s="14"/>
      <c r="M38" s="14"/>
      <c r="N38" s="15"/>
    </row>
    <row r="39" spans="1:17" x14ac:dyDescent="0.25">
      <c r="A39" s="36"/>
      <c r="B39" s="40" t="s">
        <v>20</v>
      </c>
      <c r="C39" s="40" t="s">
        <v>29</v>
      </c>
      <c r="D39" s="42" t="s">
        <v>30</v>
      </c>
      <c r="E39" s="42" t="s">
        <v>31</v>
      </c>
      <c r="F39"/>
      <c r="G39"/>
      <c r="H39"/>
      <c r="I39" s="14"/>
      <c r="J39" s="14"/>
      <c r="K39" s="14"/>
      <c r="L39" s="14"/>
      <c r="M39" s="14"/>
      <c r="N39" s="15"/>
    </row>
    <row r="40" spans="1:17" ht="28.5" x14ac:dyDescent="0.25">
      <c r="A40" s="36"/>
      <c r="B40" s="43" t="s">
        <v>32</v>
      </c>
      <c r="C40" s="44">
        <v>40</v>
      </c>
      <c r="D40" s="668">
        <v>0</v>
      </c>
      <c r="E40" s="1081">
        <f>+D40+D41</f>
        <v>0</v>
      </c>
      <c r="F40"/>
      <c r="G40"/>
      <c r="H40"/>
      <c r="I40" s="14"/>
      <c r="J40" s="14"/>
      <c r="K40" s="14"/>
      <c r="L40" s="14"/>
      <c r="M40" s="14"/>
      <c r="N40" s="15"/>
    </row>
    <row r="41" spans="1:17" ht="42.75" x14ac:dyDescent="0.25">
      <c r="A41" s="36"/>
      <c r="B41" s="43" t="s">
        <v>33</v>
      </c>
      <c r="C41" s="44">
        <v>60</v>
      </c>
      <c r="D41" s="668">
        <f>+F144</f>
        <v>0</v>
      </c>
      <c r="E41" s="1082"/>
      <c r="F41"/>
      <c r="G41"/>
      <c r="H41"/>
      <c r="I41" s="14"/>
      <c r="J41" s="14"/>
      <c r="K41" s="14"/>
      <c r="L41" s="14"/>
      <c r="M41" s="14"/>
      <c r="N41" s="15"/>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35</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x14ac:dyDescent="0.25">
      <c r="A49" s="62">
        <v>1</v>
      </c>
      <c r="B49" s="49" t="s">
        <v>2889</v>
      </c>
      <c r="C49" s="50" t="s">
        <v>2889</v>
      </c>
      <c r="D49" s="49" t="s">
        <v>272</v>
      </c>
      <c r="E49" s="51">
        <v>337</v>
      </c>
      <c r="F49" s="52" t="s">
        <v>21</v>
      </c>
      <c r="G49" s="53"/>
      <c r="H49" s="54">
        <v>39829</v>
      </c>
      <c r="I49" s="54">
        <v>40178</v>
      </c>
      <c r="J49" s="55" t="s">
        <v>22</v>
      </c>
      <c r="K49" s="51">
        <v>1</v>
      </c>
      <c r="L49" s="51">
        <v>10</v>
      </c>
      <c r="M49" s="51">
        <v>299</v>
      </c>
      <c r="N49" s="56">
        <f>+M49*G49</f>
        <v>0</v>
      </c>
      <c r="O49" s="57">
        <v>207460041</v>
      </c>
      <c r="P49" s="57" t="s">
        <v>2890</v>
      </c>
      <c r="Q49" s="58"/>
      <c r="R49" s="59"/>
      <c r="S49" s="59"/>
      <c r="T49" s="59"/>
      <c r="U49" s="59"/>
      <c r="V49" s="59"/>
      <c r="W49" s="59"/>
      <c r="X49" s="59"/>
      <c r="Y49" s="59"/>
      <c r="Z49" s="59"/>
    </row>
    <row r="50" spans="1:26" s="60" customFormat="1" x14ac:dyDescent="0.25">
      <c r="A50" s="62">
        <f>+A49+1</f>
        <v>2</v>
      </c>
      <c r="B50" s="49" t="s">
        <v>2889</v>
      </c>
      <c r="C50" s="50" t="s">
        <v>2889</v>
      </c>
      <c r="D50" s="49" t="s">
        <v>272</v>
      </c>
      <c r="E50" s="51">
        <v>305</v>
      </c>
      <c r="F50" s="52" t="s">
        <v>21</v>
      </c>
      <c r="G50" s="52"/>
      <c r="H50" s="54">
        <v>40182</v>
      </c>
      <c r="I50" s="54">
        <v>40543</v>
      </c>
      <c r="J50" s="55" t="s">
        <v>22</v>
      </c>
      <c r="K50" s="51">
        <v>12</v>
      </c>
      <c r="L50" s="51">
        <v>0</v>
      </c>
      <c r="M50" s="51">
        <v>299</v>
      </c>
      <c r="N50" s="56"/>
      <c r="O50" s="57">
        <v>215289559</v>
      </c>
      <c r="P50" s="57" t="s">
        <v>2891</v>
      </c>
      <c r="Q50" s="58"/>
      <c r="R50" s="59"/>
      <c r="S50" s="59"/>
      <c r="T50" s="59"/>
      <c r="U50" s="59"/>
      <c r="V50" s="59"/>
      <c r="W50" s="59"/>
      <c r="X50" s="59"/>
      <c r="Y50" s="59"/>
      <c r="Z50" s="59"/>
    </row>
    <row r="51" spans="1:26" s="60" customFormat="1" x14ac:dyDescent="0.25">
      <c r="A51" s="62">
        <f t="shared" ref="A51:A56" si="0">+A50+1</f>
        <v>3</v>
      </c>
      <c r="B51" s="49" t="s">
        <v>2889</v>
      </c>
      <c r="C51" s="50" t="s">
        <v>2889</v>
      </c>
      <c r="D51" s="49" t="s">
        <v>272</v>
      </c>
      <c r="E51" s="51">
        <v>502</v>
      </c>
      <c r="F51" s="52" t="s">
        <v>21</v>
      </c>
      <c r="G51" s="52"/>
      <c r="H51" s="54">
        <v>40563</v>
      </c>
      <c r="I51" s="54">
        <v>40908</v>
      </c>
      <c r="J51" s="55" t="s">
        <v>22</v>
      </c>
      <c r="K51" s="51">
        <v>11</v>
      </c>
      <c r="L51" s="51">
        <v>0</v>
      </c>
      <c r="M51" s="51">
        <v>299</v>
      </c>
      <c r="N51" s="56"/>
      <c r="O51" s="57">
        <v>223636518</v>
      </c>
      <c r="P51" s="57" t="s">
        <v>2892</v>
      </c>
      <c r="Q51" s="58"/>
      <c r="R51" s="59"/>
      <c r="S51" s="59"/>
      <c r="T51" s="59"/>
      <c r="U51" s="59"/>
      <c r="V51" s="59"/>
      <c r="W51" s="59"/>
      <c r="X51" s="59"/>
      <c r="Y51" s="59"/>
      <c r="Z51" s="59"/>
    </row>
    <row r="52" spans="1:26" s="60" customFormat="1" x14ac:dyDescent="0.25">
      <c r="A52" s="62">
        <f t="shared" si="0"/>
        <v>4</v>
      </c>
      <c r="B52" s="49"/>
      <c r="C52" s="50"/>
      <c r="D52" s="49"/>
      <c r="E52" s="51"/>
      <c r="F52" s="52"/>
      <c r="G52" s="52"/>
      <c r="H52" s="52"/>
      <c r="I52" s="55"/>
      <c r="J52" s="55"/>
      <c r="K52" s="51"/>
      <c r="L52" s="51"/>
      <c r="M52" s="51"/>
      <c r="N52" s="56"/>
      <c r="O52" s="57"/>
      <c r="P52" s="57"/>
      <c r="Q52" s="58"/>
      <c r="R52" s="59"/>
      <c r="S52" s="59"/>
      <c r="T52" s="59"/>
      <c r="U52" s="59"/>
      <c r="V52" s="59"/>
      <c r="W52" s="59"/>
      <c r="X52" s="59"/>
      <c r="Y52" s="59"/>
      <c r="Z52" s="59"/>
    </row>
    <row r="53" spans="1:26" s="60" customFormat="1" x14ac:dyDescent="0.25">
      <c r="A53" s="62">
        <f t="shared" si="0"/>
        <v>5</v>
      </c>
      <c r="B53" s="49"/>
      <c r="C53" s="50"/>
      <c r="D53" s="49"/>
      <c r="E53" s="64"/>
      <c r="F53" s="52"/>
      <c r="G53" s="52"/>
      <c r="H53" s="52"/>
      <c r="I53" s="55"/>
      <c r="J53" s="55"/>
      <c r="K53" s="51"/>
      <c r="L53" s="51"/>
      <c r="M53" s="51"/>
      <c r="N53" s="56"/>
      <c r="O53" s="57"/>
      <c r="P53" s="57"/>
      <c r="Q53" s="58"/>
      <c r="R53" s="59"/>
      <c r="S53" s="59"/>
      <c r="T53" s="59"/>
      <c r="U53" s="59"/>
      <c r="V53" s="59"/>
      <c r="W53" s="59"/>
      <c r="X53" s="59"/>
      <c r="Y53" s="59"/>
      <c r="Z53" s="59"/>
    </row>
    <row r="54" spans="1:26" s="60" customFormat="1" x14ac:dyDescent="0.25">
      <c r="A54" s="62">
        <f t="shared" si="0"/>
        <v>6</v>
      </c>
      <c r="B54" s="49"/>
      <c r="C54" s="50"/>
      <c r="D54" s="49"/>
      <c r="E54" s="64"/>
      <c r="F54" s="52"/>
      <c r="G54" s="52"/>
      <c r="H54" s="52"/>
      <c r="I54" s="55"/>
      <c r="J54" s="55"/>
      <c r="K54" s="55"/>
      <c r="L54" s="55"/>
      <c r="M54" s="51"/>
      <c r="N54" s="56"/>
      <c r="O54" s="57"/>
      <c r="P54" s="57"/>
      <c r="Q54" s="58"/>
      <c r="R54" s="59"/>
      <c r="S54" s="59"/>
      <c r="T54" s="59"/>
      <c r="U54" s="59"/>
      <c r="V54" s="59"/>
      <c r="W54" s="59"/>
      <c r="X54" s="59"/>
      <c r="Y54" s="59"/>
      <c r="Z54" s="59"/>
    </row>
    <row r="55" spans="1:26" s="60" customFormat="1" x14ac:dyDescent="0.25">
      <c r="A55" s="62">
        <f t="shared" si="0"/>
        <v>7</v>
      </c>
      <c r="B55" s="49"/>
      <c r="C55" s="50"/>
      <c r="D55" s="49"/>
      <c r="E55" s="64"/>
      <c r="F55" s="52"/>
      <c r="G55" s="52"/>
      <c r="H55" s="52"/>
      <c r="I55" s="55"/>
      <c r="J55" s="55"/>
      <c r="K55" s="55"/>
      <c r="L55" s="55"/>
      <c r="M55" s="51"/>
      <c r="N55" s="56"/>
      <c r="O55" s="57"/>
      <c r="P55" s="57"/>
      <c r="Q55" s="58"/>
      <c r="R55" s="59"/>
      <c r="S55" s="59"/>
      <c r="T55" s="59"/>
      <c r="U55" s="59"/>
      <c r="V55" s="59"/>
      <c r="W55" s="59"/>
      <c r="X55" s="59"/>
      <c r="Y55" s="59"/>
      <c r="Z55" s="59"/>
    </row>
    <row r="56" spans="1:26" s="60" customFormat="1" x14ac:dyDescent="0.25">
      <c r="A56" s="62">
        <f t="shared" si="0"/>
        <v>8</v>
      </c>
      <c r="B56" s="49"/>
      <c r="C56" s="50"/>
      <c r="D56" s="49"/>
      <c r="E56" s="64"/>
      <c r="F56" s="52"/>
      <c r="G56" s="52"/>
      <c r="H56" s="52"/>
      <c r="I56" s="55"/>
      <c r="J56" s="55"/>
      <c r="K56" s="55"/>
      <c r="L56" s="55"/>
      <c r="M56" s="51"/>
      <c r="N56" s="56"/>
      <c r="O56" s="57"/>
      <c r="P56" s="57"/>
      <c r="Q56" s="58"/>
      <c r="R56" s="59"/>
      <c r="S56" s="59"/>
      <c r="T56" s="59"/>
      <c r="U56" s="59"/>
      <c r="V56" s="59"/>
      <c r="W56" s="59"/>
      <c r="X56" s="59"/>
      <c r="Y56" s="59"/>
      <c r="Z56" s="59"/>
    </row>
    <row r="57" spans="1:26" s="60" customFormat="1" x14ac:dyDescent="0.25">
      <c r="A57" s="62"/>
      <c r="B57" s="63" t="s">
        <v>31</v>
      </c>
      <c r="C57" s="50"/>
      <c r="D57" s="49"/>
      <c r="E57" s="64"/>
      <c r="F57" s="52"/>
      <c r="G57" s="52"/>
      <c r="H57" s="52"/>
      <c r="I57" s="55"/>
      <c r="J57" s="55"/>
      <c r="K57" s="67">
        <f t="shared" ref="K57" si="1">SUM(K49:K56)</f>
        <v>24</v>
      </c>
      <c r="L57" s="67">
        <f t="shared" ref="L57:N57" si="2">SUM(L49:L56)</f>
        <v>10</v>
      </c>
      <c r="M57" s="65">
        <f t="shared" si="2"/>
        <v>897</v>
      </c>
      <c r="N57" s="67">
        <f t="shared" si="2"/>
        <v>0</v>
      </c>
      <c r="O57" s="57"/>
      <c r="P57" s="57"/>
      <c r="Q57" s="68"/>
    </row>
    <row r="58" spans="1:26" s="69" customFormat="1" x14ac:dyDescent="0.25">
      <c r="E58" s="70"/>
    </row>
    <row r="59" spans="1:26" s="69" customFormat="1" x14ac:dyDescent="0.25">
      <c r="B59" s="1069" t="s">
        <v>76</v>
      </c>
      <c r="C59" s="1069" t="s">
        <v>77</v>
      </c>
      <c r="D59" s="1071" t="s">
        <v>78</v>
      </c>
      <c r="E59" s="1071"/>
    </row>
    <row r="60" spans="1:26" s="69" customFormat="1" x14ac:dyDescent="0.25">
      <c r="B60" s="1070"/>
      <c r="C60" s="1070"/>
      <c r="D60" s="673" t="s">
        <v>79</v>
      </c>
      <c r="E60" s="71" t="s">
        <v>80</v>
      </c>
    </row>
    <row r="61" spans="1:26" s="69" customFormat="1" ht="30.6" customHeight="1" x14ac:dyDescent="0.25">
      <c r="B61" s="72" t="s">
        <v>81</v>
      </c>
      <c r="C61" s="73">
        <f>+K57</f>
        <v>24</v>
      </c>
      <c r="D61" s="75" t="s">
        <v>79</v>
      </c>
      <c r="E61" s="75"/>
      <c r="F61" s="76"/>
      <c r="G61" s="76"/>
      <c r="H61" s="76"/>
      <c r="I61" s="76"/>
      <c r="J61" s="76"/>
      <c r="K61" s="76"/>
      <c r="L61" s="76"/>
      <c r="M61" s="76"/>
    </row>
    <row r="62" spans="1:26" s="69" customFormat="1" ht="30" customHeight="1" x14ac:dyDescent="0.25">
      <c r="B62" s="72" t="s">
        <v>82</v>
      </c>
      <c r="C62" s="73">
        <f>+M57</f>
        <v>897</v>
      </c>
      <c r="D62" s="75" t="s">
        <v>79</v>
      </c>
      <c r="E62" s="75"/>
    </row>
    <row r="63" spans="1:26" s="69" customFormat="1" x14ac:dyDescent="0.25">
      <c r="B63" s="77"/>
      <c r="C63" s="1087"/>
      <c r="D63" s="1087"/>
      <c r="E63" s="1087"/>
      <c r="F63" s="1087"/>
      <c r="G63" s="1087"/>
      <c r="H63" s="1087"/>
      <c r="I63" s="1087"/>
      <c r="J63" s="1087"/>
      <c r="K63" s="1087"/>
      <c r="L63" s="1087"/>
      <c r="M63" s="1087"/>
      <c r="N63" s="1087"/>
    </row>
    <row r="64" spans="1:26" ht="28.15" customHeight="1" thickBot="1" x14ac:dyDescent="0.3"/>
    <row r="65" spans="2:17" ht="27" thickBot="1" x14ac:dyDescent="0.3">
      <c r="B65" s="1088" t="s">
        <v>83</v>
      </c>
      <c r="C65" s="1088"/>
      <c r="D65" s="1088"/>
      <c r="E65" s="1088"/>
      <c r="F65" s="1088"/>
      <c r="G65" s="1088"/>
      <c r="H65" s="1088"/>
      <c r="I65" s="1088"/>
      <c r="J65" s="1088"/>
      <c r="K65" s="1088"/>
      <c r="L65" s="1088"/>
      <c r="M65" s="1088"/>
      <c r="N65" s="1088"/>
    </row>
    <row r="68" spans="2:17" ht="109.5" customHeight="1" x14ac:dyDescent="0.25">
      <c r="B68" s="78" t="s">
        <v>84</v>
      </c>
      <c r="C68" s="79" t="s">
        <v>85</v>
      </c>
      <c r="D68" s="79" t="s">
        <v>86</v>
      </c>
      <c r="E68" s="79" t="s">
        <v>87</v>
      </c>
      <c r="F68" s="79" t="s">
        <v>88</v>
      </c>
      <c r="G68" s="79" t="s">
        <v>89</v>
      </c>
      <c r="H68" s="79" t="s">
        <v>90</v>
      </c>
      <c r="I68" s="79" t="s">
        <v>91</v>
      </c>
      <c r="J68" s="79" t="s">
        <v>92</v>
      </c>
      <c r="K68" s="79" t="s">
        <v>93</v>
      </c>
      <c r="L68" s="79" t="s">
        <v>94</v>
      </c>
      <c r="M68" s="80" t="s">
        <v>95</v>
      </c>
      <c r="N68" s="80" t="s">
        <v>96</v>
      </c>
      <c r="O68" s="1084" t="s">
        <v>97</v>
      </c>
      <c r="P68" s="1086"/>
      <c r="Q68" s="79" t="s">
        <v>98</v>
      </c>
    </row>
    <row r="69" spans="2:17" x14ac:dyDescent="0.25">
      <c r="B69" s="81" t="s">
        <v>99</v>
      </c>
      <c r="C69" s="81" t="s">
        <v>100</v>
      </c>
      <c r="D69" s="82" t="s">
        <v>2893</v>
      </c>
      <c r="E69" s="82">
        <v>110</v>
      </c>
      <c r="F69" s="83" t="s">
        <v>2894</v>
      </c>
      <c r="G69" s="83" t="s">
        <v>1100</v>
      </c>
      <c r="H69" s="83" t="s">
        <v>21</v>
      </c>
      <c r="I69" s="84" t="s">
        <v>54</v>
      </c>
      <c r="J69" s="84" t="s">
        <v>21</v>
      </c>
      <c r="K69" s="41" t="s">
        <v>21</v>
      </c>
      <c r="L69" s="41" t="s">
        <v>21</v>
      </c>
      <c r="M69" s="41" t="s">
        <v>21</v>
      </c>
      <c r="N69" s="41" t="s">
        <v>21</v>
      </c>
      <c r="O69" s="994"/>
      <c r="P69" s="996"/>
      <c r="Q69" s="41" t="s">
        <v>21</v>
      </c>
    </row>
    <row r="70" spans="2:17" x14ac:dyDescent="0.25">
      <c r="B70" s="81" t="s">
        <v>99</v>
      </c>
      <c r="C70" s="81" t="s">
        <v>100</v>
      </c>
      <c r="D70" s="82" t="s">
        <v>2895</v>
      </c>
      <c r="E70" s="82">
        <v>155</v>
      </c>
      <c r="F70" s="83" t="s">
        <v>2894</v>
      </c>
      <c r="G70" s="83" t="s">
        <v>1100</v>
      </c>
      <c r="H70" s="83" t="s">
        <v>21</v>
      </c>
      <c r="I70" s="84" t="s">
        <v>54</v>
      </c>
      <c r="J70" s="84" t="s">
        <v>21</v>
      </c>
      <c r="K70" s="41" t="s">
        <v>21</v>
      </c>
      <c r="L70" s="41" t="s">
        <v>21</v>
      </c>
      <c r="M70" s="41" t="s">
        <v>21</v>
      </c>
      <c r="N70" s="41" t="s">
        <v>21</v>
      </c>
      <c r="O70" s="1089"/>
      <c r="P70" s="1090"/>
      <c r="Q70" s="41" t="s">
        <v>21</v>
      </c>
    </row>
    <row r="71" spans="2:17" x14ac:dyDescent="0.25">
      <c r="B71" s="81"/>
      <c r="C71" s="81"/>
      <c r="D71" s="82"/>
      <c r="E71" s="82"/>
      <c r="F71" s="83"/>
      <c r="G71" s="83"/>
      <c r="H71" s="83"/>
      <c r="I71" s="84"/>
      <c r="J71" s="84"/>
      <c r="K71" s="41"/>
      <c r="L71" s="41"/>
      <c r="M71" s="41"/>
      <c r="N71" s="41"/>
      <c r="O71" s="994"/>
      <c r="P71" s="996"/>
      <c r="Q71" s="41"/>
    </row>
    <row r="72" spans="2:17" x14ac:dyDescent="0.25">
      <c r="B72" s="81"/>
      <c r="C72" s="81"/>
      <c r="D72" s="82"/>
      <c r="E72" s="82"/>
      <c r="F72" s="83"/>
      <c r="G72" s="83"/>
      <c r="H72" s="83"/>
      <c r="I72" s="84"/>
      <c r="J72" s="84"/>
      <c r="K72" s="41"/>
      <c r="L72" s="41"/>
      <c r="M72" s="41"/>
      <c r="N72" s="41"/>
      <c r="O72" s="994"/>
      <c r="P72" s="996"/>
      <c r="Q72" s="41"/>
    </row>
    <row r="73" spans="2:17" x14ac:dyDescent="0.25">
      <c r="B73" s="81"/>
      <c r="C73" s="81"/>
      <c r="D73" s="82"/>
      <c r="E73" s="82"/>
      <c r="F73" s="83"/>
      <c r="G73" s="83"/>
      <c r="H73" s="83"/>
      <c r="I73" s="84"/>
      <c r="J73" s="84"/>
      <c r="K73" s="41"/>
      <c r="L73" s="41"/>
      <c r="M73" s="41"/>
      <c r="N73" s="41"/>
      <c r="O73" s="994"/>
      <c r="P73" s="996"/>
      <c r="Q73" s="41"/>
    </row>
    <row r="74" spans="2:17" x14ac:dyDescent="0.25">
      <c r="B74" s="81"/>
      <c r="C74" s="81"/>
      <c r="D74" s="82"/>
      <c r="E74" s="82"/>
      <c r="F74" s="83"/>
      <c r="G74" s="83"/>
      <c r="H74" s="83"/>
      <c r="I74" s="84"/>
      <c r="J74" s="84"/>
      <c r="K74" s="41"/>
      <c r="L74" s="41"/>
      <c r="M74" s="41"/>
      <c r="N74" s="41"/>
      <c r="O74" s="994"/>
      <c r="P74" s="996"/>
      <c r="Q74" s="41"/>
    </row>
    <row r="75" spans="2:17" x14ac:dyDescent="0.25">
      <c r="B75" s="41"/>
      <c r="C75" s="41"/>
      <c r="D75" s="41"/>
      <c r="E75" s="41"/>
      <c r="F75" s="41"/>
      <c r="G75" s="41"/>
      <c r="H75" s="41"/>
      <c r="I75" s="41"/>
      <c r="J75" s="41"/>
      <c r="K75" s="41"/>
      <c r="L75" s="41"/>
      <c r="M75" s="41"/>
      <c r="N75" s="41"/>
      <c r="O75" s="994"/>
      <c r="P75" s="996"/>
      <c r="Q75" s="41"/>
    </row>
    <row r="76" spans="2:17" x14ac:dyDescent="0.25">
      <c r="B76" s="2" t="s">
        <v>107</v>
      </c>
    </row>
    <row r="77" spans="2:17" x14ac:dyDescent="0.25">
      <c r="B77" s="2" t="s">
        <v>108</v>
      </c>
    </row>
    <row r="78" spans="2:17" x14ac:dyDescent="0.25">
      <c r="B78" s="2" t="s">
        <v>109</v>
      </c>
    </row>
    <row r="80" spans="2:17" ht="15.75" thickBot="1" x14ac:dyDescent="0.3"/>
    <row r="81" spans="2:17" ht="27" thickBot="1" x14ac:dyDescent="0.3">
      <c r="B81" s="1091" t="s">
        <v>110</v>
      </c>
      <c r="C81" s="1092"/>
      <c r="D81" s="1092"/>
      <c r="E81" s="1092"/>
      <c r="F81" s="1092"/>
      <c r="G81" s="1092"/>
      <c r="H81" s="1092"/>
      <c r="I81" s="1092"/>
      <c r="J81" s="1092"/>
      <c r="K81" s="1092"/>
      <c r="L81" s="1092"/>
      <c r="M81" s="1092"/>
      <c r="N81" s="1093"/>
    </row>
    <row r="86" spans="2:17" ht="76.5" customHeight="1" x14ac:dyDescent="0.25">
      <c r="B86" s="78" t="s">
        <v>111</v>
      </c>
      <c r="C86" s="78" t="s">
        <v>112</v>
      </c>
      <c r="D86" s="78" t="s">
        <v>113</v>
      </c>
      <c r="E86" s="78" t="s">
        <v>114</v>
      </c>
      <c r="F86" s="78" t="s">
        <v>115</v>
      </c>
      <c r="G86" s="78" t="s">
        <v>116</v>
      </c>
      <c r="H86" s="78" t="s">
        <v>117</v>
      </c>
      <c r="I86" s="78" t="s">
        <v>118</v>
      </c>
      <c r="J86" s="1084" t="s">
        <v>119</v>
      </c>
      <c r="K86" s="1085"/>
      <c r="L86" s="1086"/>
      <c r="M86" s="78" t="s">
        <v>120</v>
      </c>
      <c r="N86" s="78" t="s">
        <v>121</v>
      </c>
      <c r="O86" s="78" t="s">
        <v>122</v>
      </c>
      <c r="P86" s="1084" t="s">
        <v>97</v>
      </c>
      <c r="Q86" s="1086"/>
    </row>
    <row r="87" spans="2:17" ht="60.75" customHeight="1" x14ac:dyDescent="0.2">
      <c r="B87" s="116" t="s">
        <v>123</v>
      </c>
      <c r="C87" s="116">
        <v>1</v>
      </c>
      <c r="D87" s="116" t="s">
        <v>2896</v>
      </c>
      <c r="E87" s="115">
        <v>15382183</v>
      </c>
      <c r="F87" s="115" t="s">
        <v>401</v>
      </c>
      <c r="G87" s="116" t="s">
        <v>2897</v>
      </c>
      <c r="H87" s="656">
        <v>39436</v>
      </c>
      <c r="I87" s="99" t="s">
        <v>216</v>
      </c>
      <c r="J87" s="116" t="s">
        <v>2898</v>
      </c>
      <c r="K87" s="114" t="s">
        <v>1629</v>
      </c>
      <c r="L87" s="114" t="s">
        <v>2899</v>
      </c>
      <c r="M87" s="112" t="s">
        <v>21</v>
      </c>
      <c r="N87" s="112" t="s">
        <v>22</v>
      </c>
      <c r="O87" s="112"/>
      <c r="P87" s="1114" t="s">
        <v>2900</v>
      </c>
      <c r="Q87" s="1114"/>
    </row>
    <row r="88" spans="2:17" ht="60.75" customHeight="1" x14ac:dyDescent="0.2">
      <c r="B88" s="116" t="s">
        <v>123</v>
      </c>
      <c r="C88" s="116">
        <v>1</v>
      </c>
      <c r="D88" s="116" t="s">
        <v>2901</v>
      </c>
      <c r="E88" s="115">
        <v>43467271</v>
      </c>
      <c r="F88" s="115" t="s">
        <v>2902</v>
      </c>
      <c r="G88" s="116" t="s">
        <v>533</v>
      </c>
      <c r="H88" s="656">
        <v>34509</v>
      </c>
      <c r="I88" s="99" t="s">
        <v>2903</v>
      </c>
      <c r="J88" s="117" t="s">
        <v>2904</v>
      </c>
      <c r="K88" s="114" t="s">
        <v>1629</v>
      </c>
      <c r="L88" s="114" t="s">
        <v>858</v>
      </c>
      <c r="M88" s="112" t="s">
        <v>21</v>
      </c>
      <c r="N88" s="112" t="s">
        <v>21</v>
      </c>
      <c r="O88" s="112"/>
      <c r="P88" s="1114"/>
      <c r="Q88" s="1114"/>
    </row>
    <row r="89" spans="2:17" ht="60.75" customHeight="1" x14ac:dyDescent="0.2">
      <c r="B89" s="116" t="s">
        <v>229</v>
      </c>
      <c r="C89" s="116">
        <v>1</v>
      </c>
      <c r="D89" s="116" t="s">
        <v>2905</v>
      </c>
      <c r="E89" s="115">
        <v>43458009</v>
      </c>
      <c r="F89" s="115" t="s">
        <v>134</v>
      </c>
      <c r="G89" s="116" t="s">
        <v>217</v>
      </c>
      <c r="H89" s="656">
        <v>41753</v>
      </c>
      <c r="I89" s="99" t="s">
        <v>216</v>
      </c>
      <c r="J89" s="117" t="s">
        <v>2906</v>
      </c>
      <c r="K89" s="114" t="s">
        <v>981</v>
      </c>
      <c r="L89" s="114" t="s">
        <v>134</v>
      </c>
      <c r="M89" s="112" t="s">
        <v>21</v>
      </c>
      <c r="N89" s="112" t="s">
        <v>22</v>
      </c>
      <c r="O89" s="112"/>
      <c r="P89" s="1114" t="s">
        <v>2907</v>
      </c>
      <c r="Q89" s="1114"/>
    </row>
    <row r="90" spans="2:17" ht="60.75" customHeight="1" x14ac:dyDescent="0.2">
      <c r="B90" s="116" t="s">
        <v>229</v>
      </c>
      <c r="C90" s="116">
        <v>1</v>
      </c>
      <c r="D90" s="116" t="s">
        <v>2908</v>
      </c>
      <c r="E90" s="115">
        <v>15311516</v>
      </c>
      <c r="F90" s="115" t="s">
        <v>140</v>
      </c>
      <c r="G90" s="116" t="s">
        <v>1278</v>
      </c>
      <c r="H90" s="656">
        <v>34573</v>
      </c>
      <c r="I90" s="99" t="s">
        <v>216</v>
      </c>
      <c r="J90" s="114" t="s">
        <v>2904</v>
      </c>
      <c r="K90" s="114" t="s">
        <v>981</v>
      </c>
      <c r="L90" s="114" t="s">
        <v>2909</v>
      </c>
      <c r="M90" s="112" t="s">
        <v>21</v>
      </c>
      <c r="N90" s="112" t="s">
        <v>22</v>
      </c>
      <c r="O90" s="112"/>
      <c r="P90" s="1114" t="s">
        <v>1119</v>
      </c>
      <c r="Q90" s="1114"/>
    </row>
    <row r="91" spans="2:17" ht="15.75" thickBot="1" x14ac:dyDescent="0.3">
      <c r="C91" s="2">
        <v>1</v>
      </c>
    </row>
    <row r="92" spans="2:17" ht="27" thickBot="1" x14ac:dyDescent="0.3">
      <c r="B92" s="1091" t="s">
        <v>145</v>
      </c>
      <c r="C92" s="1092"/>
      <c r="D92" s="1092"/>
      <c r="E92" s="1092"/>
      <c r="F92" s="1092"/>
      <c r="G92" s="1092"/>
      <c r="H92" s="1092"/>
      <c r="I92" s="1092"/>
      <c r="J92" s="1092"/>
      <c r="K92" s="1092"/>
      <c r="L92" s="1092"/>
      <c r="M92" s="1092"/>
      <c r="N92" s="1093"/>
    </row>
    <row r="95" spans="2:17" ht="46.15" customHeight="1" x14ac:dyDescent="0.25">
      <c r="B95" s="79" t="s">
        <v>20</v>
      </c>
      <c r="C95" s="79" t="s">
        <v>146</v>
      </c>
      <c r="D95" s="1084" t="s">
        <v>97</v>
      </c>
      <c r="E95" s="1086"/>
    </row>
    <row r="96" spans="2:17" ht="46.9" customHeight="1" x14ac:dyDescent="0.25">
      <c r="B96" s="682" t="s">
        <v>147</v>
      </c>
      <c r="C96" s="41" t="s">
        <v>21</v>
      </c>
      <c r="D96" s="993"/>
      <c r="E96" s="993"/>
    </row>
    <row r="99" spans="1:26" ht="26.25" x14ac:dyDescent="0.25">
      <c r="B99" s="1072" t="s">
        <v>148</v>
      </c>
      <c r="C99" s="1073"/>
      <c r="D99" s="1073"/>
      <c r="E99" s="1073"/>
      <c r="F99" s="1073"/>
      <c r="G99" s="1073"/>
      <c r="H99" s="1073"/>
      <c r="I99" s="1073"/>
      <c r="J99" s="1073"/>
      <c r="K99" s="1073"/>
      <c r="L99" s="1073"/>
      <c r="M99" s="1073"/>
      <c r="N99" s="1073"/>
      <c r="O99" s="1073"/>
      <c r="P99" s="1073"/>
    </row>
    <row r="101" spans="1:26" ht="15.75" thickBot="1" x14ac:dyDescent="0.3"/>
    <row r="102" spans="1:26" ht="27" thickBot="1" x14ac:dyDescent="0.3">
      <c r="B102" s="1091" t="s">
        <v>149</v>
      </c>
      <c r="C102" s="1092"/>
      <c r="D102" s="1092"/>
      <c r="E102" s="1092"/>
      <c r="F102" s="1092"/>
      <c r="G102" s="1092"/>
      <c r="H102" s="1092"/>
      <c r="I102" s="1092"/>
      <c r="J102" s="1092"/>
      <c r="K102" s="1092"/>
      <c r="L102" s="1092"/>
      <c r="M102" s="1092"/>
      <c r="N102" s="1093"/>
    </row>
    <row r="104" spans="1:26" ht="15.75" thickBot="1" x14ac:dyDescent="0.3">
      <c r="M104" s="45"/>
      <c r="N104" s="45"/>
    </row>
    <row r="105" spans="1:26" s="14" customFormat="1" ht="109.5" customHeight="1" x14ac:dyDescent="0.25">
      <c r="B105" s="46" t="s">
        <v>36</v>
      </c>
      <c r="C105" s="46" t="s">
        <v>37</v>
      </c>
      <c r="D105" s="46" t="s">
        <v>38</v>
      </c>
      <c r="E105" s="46" t="s">
        <v>39</v>
      </c>
      <c r="F105" s="46" t="s">
        <v>40</v>
      </c>
      <c r="G105" s="46" t="s">
        <v>41</v>
      </c>
      <c r="H105" s="46" t="s">
        <v>42</v>
      </c>
      <c r="I105" s="46" t="s">
        <v>43</v>
      </c>
      <c r="J105" s="46" t="s">
        <v>44</v>
      </c>
      <c r="K105" s="46" t="s">
        <v>45</v>
      </c>
      <c r="L105" s="46" t="s">
        <v>46</v>
      </c>
      <c r="M105" s="47" t="s">
        <v>47</v>
      </c>
      <c r="N105" s="46" t="s">
        <v>48</v>
      </c>
      <c r="O105" s="46" t="s">
        <v>49</v>
      </c>
      <c r="P105" s="48" t="s">
        <v>50</v>
      </c>
      <c r="Q105" s="48" t="s">
        <v>51</v>
      </c>
    </row>
    <row r="106" spans="1:26" s="60" customFormat="1" ht="45" x14ac:dyDescent="0.25">
      <c r="A106" s="62">
        <v>1</v>
      </c>
      <c r="B106" s="49" t="s">
        <v>2889</v>
      </c>
      <c r="C106" s="50" t="s">
        <v>2889</v>
      </c>
      <c r="D106" s="49" t="s">
        <v>2910</v>
      </c>
      <c r="E106" s="51">
        <v>25</v>
      </c>
      <c r="F106" s="52" t="s">
        <v>21</v>
      </c>
      <c r="G106" s="53"/>
      <c r="H106" s="54">
        <v>41396</v>
      </c>
      <c r="I106" s="54">
        <v>41758</v>
      </c>
      <c r="J106" s="55" t="s">
        <v>22</v>
      </c>
      <c r="K106" s="51"/>
      <c r="L106" s="55"/>
      <c r="M106" s="56"/>
      <c r="N106" s="56"/>
      <c r="O106" s="57">
        <v>41185751</v>
      </c>
      <c r="P106" s="57">
        <v>71</v>
      </c>
      <c r="Q106" s="58" t="s">
        <v>2911</v>
      </c>
      <c r="R106" s="59"/>
      <c r="S106" s="59"/>
      <c r="T106" s="59"/>
      <c r="U106" s="59"/>
      <c r="V106" s="59"/>
      <c r="W106" s="59"/>
      <c r="X106" s="59"/>
      <c r="Y106" s="59"/>
      <c r="Z106" s="59"/>
    </row>
    <row r="107" spans="1:26" s="60" customFormat="1" ht="45" x14ac:dyDescent="0.25">
      <c r="A107" s="62">
        <f>+A106+1</f>
        <v>2</v>
      </c>
      <c r="B107" s="49" t="s">
        <v>2889</v>
      </c>
      <c r="C107" s="50" t="s">
        <v>2889</v>
      </c>
      <c r="D107" s="49" t="s">
        <v>2910</v>
      </c>
      <c r="E107" s="51">
        <v>29</v>
      </c>
      <c r="F107" s="52" t="s">
        <v>21</v>
      </c>
      <c r="G107" s="52"/>
      <c r="H107" s="54">
        <v>41073</v>
      </c>
      <c r="I107" s="54">
        <v>41402</v>
      </c>
      <c r="J107" s="55" t="s">
        <v>22</v>
      </c>
      <c r="K107" s="51"/>
      <c r="L107" s="55"/>
      <c r="M107" s="56"/>
      <c r="N107" s="56"/>
      <c r="O107" s="57">
        <v>44860000</v>
      </c>
      <c r="P107" s="57">
        <v>74</v>
      </c>
      <c r="Q107" s="58" t="s">
        <v>2911</v>
      </c>
      <c r="R107" s="59"/>
      <c r="S107" s="59"/>
      <c r="T107" s="59"/>
      <c r="U107" s="59"/>
      <c r="V107" s="59"/>
      <c r="W107" s="59"/>
      <c r="X107" s="59"/>
      <c r="Y107" s="59"/>
      <c r="Z107" s="59"/>
    </row>
    <row r="108" spans="1:26" s="60" customFormat="1" x14ac:dyDescent="0.25">
      <c r="A108" s="62">
        <f t="shared" ref="A108:A113" si="3">+A107+1</f>
        <v>3</v>
      </c>
      <c r="B108" s="49"/>
      <c r="C108" s="50"/>
      <c r="D108" s="49"/>
      <c r="E108" s="51"/>
      <c r="F108" s="52"/>
      <c r="G108" s="52"/>
      <c r="H108" s="52"/>
      <c r="I108" s="55"/>
      <c r="J108" s="55"/>
      <c r="K108" s="51"/>
      <c r="L108" s="55"/>
      <c r="M108" s="56"/>
      <c r="N108" s="56"/>
      <c r="O108" s="57"/>
      <c r="P108" s="57"/>
      <c r="Q108" s="58"/>
      <c r="R108" s="59"/>
      <c r="S108" s="59"/>
      <c r="T108" s="59"/>
      <c r="U108" s="59"/>
      <c r="V108" s="59"/>
      <c r="W108" s="59"/>
      <c r="X108" s="59"/>
      <c r="Y108" s="59"/>
      <c r="Z108" s="59"/>
    </row>
    <row r="109" spans="1:26" s="60" customFormat="1" x14ac:dyDescent="0.25">
      <c r="A109" s="62">
        <f t="shared" si="3"/>
        <v>4</v>
      </c>
      <c r="B109" s="49"/>
      <c r="C109" s="50"/>
      <c r="D109" s="49"/>
      <c r="E109" s="51"/>
      <c r="F109" s="52"/>
      <c r="G109" s="52"/>
      <c r="H109" s="52"/>
      <c r="I109" s="55"/>
      <c r="J109" s="55"/>
      <c r="K109" s="51"/>
      <c r="L109" s="55"/>
      <c r="M109" s="56"/>
      <c r="N109" s="56"/>
      <c r="O109" s="57"/>
      <c r="P109" s="57"/>
      <c r="Q109" s="58"/>
      <c r="R109" s="59"/>
      <c r="S109" s="59"/>
      <c r="T109" s="59"/>
      <c r="U109" s="59"/>
      <c r="V109" s="59"/>
      <c r="W109" s="59"/>
      <c r="X109" s="59"/>
      <c r="Y109" s="59"/>
      <c r="Z109" s="59"/>
    </row>
    <row r="110" spans="1:26" s="60" customFormat="1" x14ac:dyDescent="0.25">
      <c r="A110" s="62">
        <f t="shared" si="3"/>
        <v>5</v>
      </c>
      <c r="B110" s="49"/>
      <c r="C110" s="50"/>
      <c r="D110" s="49"/>
      <c r="E110" s="51"/>
      <c r="F110" s="52"/>
      <c r="G110" s="52"/>
      <c r="H110" s="52"/>
      <c r="I110" s="55"/>
      <c r="J110" s="55"/>
      <c r="K110" s="51"/>
      <c r="L110" s="55"/>
      <c r="M110" s="56"/>
      <c r="N110" s="56"/>
      <c r="O110" s="57"/>
      <c r="P110" s="57"/>
      <c r="Q110" s="58"/>
      <c r="R110" s="59"/>
      <c r="S110" s="59"/>
      <c r="T110" s="59"/>
      <c r="U110" s="59"/>
      <c r="V110" s="59"/>
      <c r="W110" s="59"/>
      <c r="X110" s="59"/>
      <c r="Y110" s="59"/>
      <c r="Z110" s="59"/>
    </row>
    <row r="111" spans="1:26" s="60" customFormat="1" x14ac:dyDescent="0.25">
      <c r="A111" s="62">
        <f t="shared" si="3"/>
        <v>6</v>
      </c>
      <c r="B111" s="49"/>
      <c r="C111" s="50"/>
      <c r="D111" s="49"/>
      <c r="E111" s="51"/>
      <c r="F111" s="52"/>
      <c r="G111" s="52"/>
      <c r="H111" s="52"/>
      <c r="I111" s="55"/>
      <c r="J111" s="55"/>
      <c r="K111" s="55"/>
      <c r="L111" s="55"/>
      <c r="M111" s="56"/>
      <c r="N111" s="56"/>
      <c r="O111" s="57"/>
      <c r="P111" s="57"/>
      <c r="Q111" s="58"/>
      <c r="R111" s="59"/>
      <c r="S111" s="59"/>
      <c r="T111" s="59"/>
      <c r="U111" s="59"/>
      <c r="V111" s="59"/>
      <c r="W111" s="59"/>
      <c r="X111" s="59"/>
      <c r="Y111" s="59"/>
      <c r="Z111" s="59"/>
    </row>
    <row r="112" spans="1:26" s="60" customFormat="1" x14ac:dyDescent="0.25">
      <c r="A112" s="62">
        <f t="shared" si="3"/>
        <v>7</v>
      </c>
      <c r="B112" s="49"/>
      <c r="C112" s="50"/>
      <c r="D112" s="49"/>
      <c r="E112" s="51"/>
      <c r="F112" s="52"/>
      <c r="G112" s="52"/>
      <c r="H112" s="52"/>
      <c r="I112" s="55"/>
      <c r="J112" s="55"/>
      <c r="K112" s="55"/>
      <c r="L112" s="55"/>
      <c r="M112" s="56"/>
      <c r="N112" s="56"/>
      <c r="O112" s="57"/>
      <c r="P112" s="57"/>
      <c r="Q112" s="58"/>
      <c r="R112" s="59"/>
      <c r="S112" s="59"/>
      <c r="T112" s="59"/>
      <c r="U112" s="59"/>
      <c r="V112" s="59"/>
      <c r="W112" s="59"/>
      <c r="X112" s="59"/>
      <c r="Y112" s="59"/>
      <c r="Z112" s="59"/>
    </row>
    <row r="113" spans="1:26" s="60" customFormat="1" x14ac:dyDescent="0.25">
      <c r="A113" s="62">
        <f t="shared" si="3"/>
        <v>8</v>
      </c>
      <c r="B113" s="49"/>
      <c r="C113" s="50"/>
      <c r="D113" s="49"/>
      <c r="E113" s="64"/>
      <c r="F113" s="52"/>
      <c r="G113" s="52"/>
      <c r="H113" s="52"/>
      <c r="I113" s="55"/>
      <c r="J113" s="55"/>
      <c r="K113" s="55"/>
      <c r="L113" s="55"/>
      <c r="M113" s="56"/>
      <c r="N113" s="56"/>
      <c r="O113" s="57"/>
      <c r="P113" s="57"/>
      <c r="Q113" s="58"/>
      <c r="R113" s="59"/>
      <c r="S113" s="59"/>
      <c r="T113" s="59"/>
      <c r="U113" s="59"/>
      <c r="V113" s="59"/>
      <c r="W113" s="59"/>
      <c r="X113" s="59"/>
      <c r="Y113" s="59"/>
      <c r="Z113" s="59"/>
    </row>
    <row r="114" spans="1:26" s="60" customFormat="1" x14ac:dyDescent="0.25">
      <c r="A114" s="62"/>
      <c r="B114" s="63" t="s">
        <v>31</v>
      </c>
      <c r="C114" s="50"/>
      <c r="D114" s="49"/>
      <c r="E114" s="64"/>
      <c r="F114" s="52"/>
      <c r="G114" s="52"/>
      <c r="H114" s="52"/>
      <c r="I114" s="55"/>
      <c r="J114" s="55"/>
      <c r="K114" s="67">
        <f t="shared" ref="K114:N114" si="4">SUM(K106:K113)</f>
        <v>0</v>
      </c>
      <c r="L114" s="67">
        <f t="shared" si="4"/>
        <v>0</v>
      </c>
      <c r="M114" s="66">
        <f t="shared" si="4"/>
        <v>0</v>
      </c>
      <c r="N114" s="67">
        <f t="shared" si="4"/>
        <v>0</v>
      </c>
      <c r="O114" s="57"/>
      <c r="P114" s="57"/>
      <c r="Q114" s="68"/>
    </row>
    <row r="115" spans="1:26" x14ac:dyDescent="0.25">
      <c r="B115" s="69"/>
      <c r="C115" s="69"/>
      <c r="D115" s="69"/>
      <c r="E115" s="70"/>
      <c r="F115" s="69"/>
      <c r="G115" s="69"/>
      <c r="H115" s="69"/>
      <c r="I115" s="69"/>
      <c r="J115" s="69"/>
      <c r="K115" s="69"/>
      <c r="L115" s="69"/>
      <c r="M115" s="69"/>
      <c r="N115" s="69"/>
      <c r="O115" s="69"/>
      <c r="P115" s="69"/>
    </row>
    <row r="116" spans="1:26" ht="18.75" x14ac:dyDescent="0.25">
      <c r="B116" s="72" t="s">
        <v>172</v>
      </c>
      <c r="C116" s="89">
        <f>+K114</f>
        <v>0</v>
      </c>
      <c r="H116" s="76"/>
      <c r="I116" s="76"/>
      <c r="J116" s="76"/>
      <c r="K116" s="76"/>
      <c r="L116" s="76"/>
      <c r="M116" s="76"/>
      <c r="N116" s="69"/>
      <c r="O116" s="69"/>
      <c r="P116" s="69"/>
    </row>
    <row r="118" spans="1:26" ht="15.75" thickBot="1" x14ac:dyDescent="0.3"/>
    <row r="119" spans="1:26" ht="37.15" customHeight="1" thickBot="1" x14ac:dyDescent="0.3">
      <c r="B119" s="90" t="s">
        <v>173</v>
      </c>
      <c r="C119" s="91" t="s">
        <v>174</v>
      </c>
      <c r="D119" s="90" t="s">
        <v>30</v>
      </c>
      <c r="E119" s="91" t="s">
        <v>175</v>
      </c>
    </row>
    <row r="120" spans="1:26" ht="41.45" customHeight="1" x14ac:dyDescent="0.25">
      <c r="B120" s="92" t="s">
        <v>176</v>
      </c>
      <c r="C120" s="93">
        <v>20</v>
      </c>
      <c r="D120" s="93">
        <v>0</v>
      </c>
      <c r="E120" s="1094">
        <f>+D120+D121+D122</f>
        <v>0</v>
      </c>
    </row>
    <row r="121" spans="1:26" x14ac:dyDescent="0.25">
      <c r="B121" s="92" t="s">
        <v>177</v>
      </c>
      <c r="C121" s="74">
        <v>30</v>
      </c>
      <c r="D121" s="668">
        <v>0</v>
      </c>
      <c r="E121" s="1095"/>
    </row>
    <row r="122" spans="1:26" ht="15.75" thickBot="1" x14ac:dyDescent="0.3">
      <c r="B122" s="92" t="s">
        <v>178</v>
      </c>
      <c r="C122" s="94">
        <v>40</v>
      </c>
      <c r="D122" s="94">
        <v>0</v>
      </c>
      <c r="E122" s="1096"/>
    </row>
    <row r="124" spans="1:26" ht="15.75" thickBot="1" x14ac:dyDescent="0.3"/>
    <row r="125" spans="1:26" ht="27" thickBot="1" x14ac:dyDescent="0.3">
      <c r="B125" s="1091" t="s">
        <v>179</v>
      </c>
      <c r="C125" s="1092"/>
      <c r="D125" s="1092"/>
      <c r="E125" s="1092"/>
      <c r="F125" s="1092"/>
      <c r="G125" s="1092"/>
      <c r="H125" s="1092"/>
      <c r="I125" s="1092"/>
      <c r="J125" s="1092"/>
      <c r="K125" s="1092"/>
      <c r="L125" s="1092"/>
      <c r="M125" s="1092"/>
      <c r="N125" s="1093"/>
    </row>
    <row r="127" spans="1:26" ht="76.5" customHeight="1" x14ac:dyDescent="0.25">
      <c r="B127" s="78" t="s">
        <v>111</v>
      </c>
      <c r="C127" s="78" t="s">
        <v>112</v>
      </c>
      <c r="D127" s="78" t="s">
        <v>113</v>
      </c>
      <c r="E127" s="78" t="s">
        <v>114</v>
      </c>
      <c r="F127" s="78" t="s">
        <v>115</v>
      </c>
      <c r="G127" s="78" t="s">
        <v>116</v>
      </c>
      <c r="H127" s="78" t="s">
        <v>117</v>
      </c>
      <c r="I127" s="78" t="s">
        <v>118</v>
      </c>
      <c r="J127" s="1084" t="s">
        <v>119</v>
      </c>
      <c r="K127" s="1085"/>
      <c r="L127" s="1086"/>
      <c r="M127" s="78" t="s">
        <v>120</v>
      </c>
      <c r="N127" s="78" t="s">
        <v>121</v>
      </c>
      <c r="O127" s="78" t="s">
        <v>122</v>
      </c>
      <c r="P127" s="1084" t="s">
        <v>97</v>
      </c>
      <c r="Q127" s="1086"/>
    </row>
    <row r="128" spans="1:26" ht="60.75" customHeight="1" x14ac:dyDescent="0.25">
      <c r="B128" s="85"/>
      <c r="C128" s="85"/>
      <c r="D128" s="81"/>
      <c r="E128" s="81"/>
      <c r="F128" s="81"/>
      <c r="G128" s="81"/>
      <c r="H128" s="81"/>
      <c r="I128" s="82"/>
      <c r="J128" s="86"/>
      <c r="K128" s="87"/>
      <c r="L128" s="84"/>
      <c r="M128" s="41"/>
      <c r="N128" s="41"/>
      <c r="O128" s="41"/>
      <c r="P128" s="668"/>
      <c r="Q128" s="668"/>
    </row>
    <row r="129" spans="2:17" ht="33.6" customHeight="1" x14ac:dyDescent="0.25">
      <c r="C129" s="85"/>
      <c r="D129" s="81"/>
      <c r="E129" s="81"/>
      <c r="F129" s="81"/>
      <c r="G129" s="81"/>
      <c r="H129" s="81"/>
      <c r="I129" s="82"/>
      <c r="J129" s="86"/>
      <c r="K129" s="84"/>
      <c r="L129" s="84"/>
      <c r="M129" s="41"/>
      <c r="N129" s="41"/>
      <c r="O129" s="41"/>
      <c r="P129" s="993"/>
      <c r="Q129" s="993"/>
    </row>
    <row r="132" spans="2:17" ht="15.75" thickBot="1" x14ac:dyDescent="0.3"/>
    <row r="133" spans="2:17" ht="54" customHeight="1" x14ac:dyDescent="0.25">
      <c r="B133" s="42" t="s">
        <v>20</v>
      </c>
      <c r="C133" s="42" t="s">
        <v>173</v>
      </c>
      <c r="D133" s="78" t="s">
        <v>174</v>
      </c>
      <c r="E133" s="42" t="s">
        <v>30</v>
      </c>
      <c r="F133" s="91" t="s">
        <v>194</v>
      </c>
      <c r="G133" s="96"/>
    </row>
    <row r="134" spans="2:17" ht="120.75" customHeight="1" x14ac:dyDescent="0.2">
      <c r="B134" s="1097" t="s">
        <v>195</v>
      </c>
      <c r="C134" s="97" t="s">
        <v>196</v>
      </c>
      <c r="D134" s="668">
        <v>25</v>
      </c>
      <c r="E134" s="668"/>
      <c r="F134" s="1098">
        <f>+E134+E135+E136</f>
        <v>0</v>
      </c>
      <c r="G134" s="98"/>
    </row>
    <row r="135" spans="2:17" ht="76.150000000000006" customHeight="1" x14ac:dyDescent="0.2">
      <c r="B135" s="1097"/>
      <c r="C135" s="97" t="s">
        <v>197</v>
      </c>
      <c r="D135" s="675">
        <v>25</v>
      </c>
      <c r="E135" s="668"/>
      <c r="F135" s="1099"/>
      <c r="G135" s="98"/>
    </row>
    <row r="136" spans="2:17" ht="69" customHeight="1" x14ac:dyDescent="0.2">
      <c r="B136" s="1097"/>
      <c r="C136" s="97" t="s">
        <v>198</v>
      </c>
      <c r="D136" s="668">
        <v>10</v>
      </c>
      <c r="E136" s="668"/>
      <c r="F136" s="1100"/>
      <c r="G136" s="98"/>
    </row>
    <row r="137" spans="2:17" x14ac:dyDescent="0.25">
      <c r="C137"/>
    </row>
    <row r="140" spans="2:17" x14ac:dyDescent="0.25">
      <c r="B140" s="39" t="s">
        <v>199</v>
      </c>
    </row>
    <row r="143" spans="2:17" x14ac:dyDescent="0.25">
      <c r="B143" s="40" t="s">
        <v>20</v>
      </c>
      <c r="C143" s="40" t="s">
        <v>29</v>
      </c>
      <c r="D143" s="42" t="s">
        <v>30</v>
      </c>
      <c r="E143" s="42" t="s">
        <v>31</v>
      </c>
    </row>
    <row r="144" spans="2:17" ht="28.5" x14ac:dyDescent="0.25">
      <c r="B144" s="43" t="s">
        <v>200</v>
      </c>
      <c r="C144" s="44">
        <v>40</v>
      </c>
      <c r="D144" s="668">
        <f>+E120</f>
        <v>0</v>
      </c>
      <c r="E144" s="1081">
        <f>+D144+D145</f>
        <v>0</v>
      </c>
    </row>
    <row r="145" spans="2:5" ht="42.75" x14ac:dyDescent="0.25">
      <c r="B145" s="43" t="s">
        <v>201</v>
      </c>
      <c r="C145" s="44">
        <v>60</v>
      </c>
      <c r="D145" s="668">
        <f>+F134</f>
        <v>0</v>
      </c>
      <c r="E145" s="1082"/>
    </row>
  </sheetData>
  <mergeCells count="44">
    <mergeCell ref="P129:Q129"/>
    <mergeCell ref="B134:B136"/>
    <mergeCell ref="F134:F136"/>
    <mergeCell ref="E144:E145"/>
    <mergeCell ref="D96:E96"/>
    <mergeCell ref="B99:P99"/>
    <mergeCell ref="B102:N102"/>
    <mergeCell ref="E120:E122"/>
    <mergeCell ref="B125:N125"/>
    <mergeCell ref="J127:L127"/>
    <mergeCell ref="P127:Q127"/>
    <mergeCell ref="D95:E95"/>
    <mergeCell ref="O72:P72"/>
    <mergeCell ref="O73:P73"/>
    <mergeCell ref="O74:P74"/>
    <mergeCell ref="O75:P75"/>
    <mergeCell ref="B81:N81"/>
    <mergeCell ref="J86:L86"/>
    <mergeCell ref="P86:Q86"/>
    <mergeCell ref="P87:Q87"/>
    <mergeCell ref="P88:Q88"/>
    <mergeCell ref="P89:Q89"/>
    <mergeCell ref="P90:Q90"/>
    <mergeCell ref="B92:N92"/>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32"/>
  <sheetViews>
    <sheetView topLeftCell="H64" zoomScale="80" zoomScaleNormal="80" workbookViewId="0">
      <selection activeCell="O69" sqref="O69:P69"/>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18" width="11.28515625" style="2" customWidth="1"/>
    <col min="19"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6" x14ac:dyDescent="0.25">
      <c r="B1" s="1" t="s">
        <v>2741</v>
      </c>
    </row>
    <row r="2" spans="2:16" ht="26.25" x14ac:dyDescent="0.25">
      <c r="B2" s="1072" t="s">
        <v>1</v>
      </c>
      <c r="C2" s="1073"/>
      <c r="D2" s="1073"/>
      <c r="E2" s="1073"/>
      <c r="F2" s="1073"/>
      <c r="G2" s="1073"/>
      <c r="H2" s="1073"/>
      <c r="I2" s="1073"/>
      <c r="J2" s="1073"/>
      <c r="K2" s="1073"/>
      <c r="L2" s="1073"/>
      <c r="M2" s="1073"/>
      <c r="N2" s="1073"/>
      <c r="O2" s="1073"/>
      <c r="P2" s="1073"/>
    </row>
    <row r="4" spans="2:16" ht="26.25" x14ac:dyDescent="0.25">
      <c r="B4" s="1072" t="s">
        <v>2</v>
      </c>
      <c r="C4" s="1073"/>
      <c r="D4" s="1073"/>
      <c r="E4" s="1073"/>
      <c r="F4" s="1073"/>
      <c r="G4" s="1073"/>
      <c r="H4" s="1073"/>
      <c r="I4" s="1073"/>
      <c r="J4" s="1073"/>
      <c r="K4" s="1073"/>
      <c r="L4" s="1073"/>
      <c r="M4" s="1073"/>
      <c r="N4" s="1073"/>
      <c r="O4" s="1073"/>
      <c r="P4" s="1073"/>
    </row>
    <row r="5" spans="2:16" ht="15.75" thickBot="1" x14ac:dyDescent="0.3"/>
    <row r="6" spans="2:16" ht="21.75" thickBot="1" x14ac:dyDescent="0.3">
      <c r="B6" s="3" t="s">
        <v>3</v>
      </c>
      <c r="C6" s="1074" t="s">
        <v>2742</v>
      </c>
      <c r="D6" s="1074"/>
      <c r="E6" s="1074"/>
      <c r="F6" s="1074"/>
      <c r="G6" s="1074"/>
      <c r="H6" s="1074"/>
      <c r="I6" s="1074"/>
      <c r="J6" s="1074"/>
      <c r="K6" s="1074"/>
      <c r="L6" s="1074"/>
      <c r="M6" s="1074"/>
      <c r="N6" s="1075"/>
    </row>
    <row r="7" spans="2:16" ht="16.5" thickBot="1" x14ac:dyDescent="0.3">
      <c r="B7" s="4" t="s">
        <v>5</v>
      </c>
      <c r="C7" s="1074"/>
      <c r="D7" s="1074"/>
      <c r="E7" s="1074"/>
      <c r="F7" s="1074"/>
      <c r="G7" s="1074"/>
      <c r="H7" s="1074"/>
      <c r="I7" s="1074"/>
      <c r="J7" s="1074"/>
      <c r="K7" s="1074"/>
      <c r="L7" s="1074"/>
      <c r="M7" s="1074"/>
      <c r="N7" s="1075"/>
    </row>
    <row r="8" spans="2:16" ht="16.5" thickBot="1" x14ac:dyDescent="0.3">
      <c r="B8" s="4" t="s">
        <v>6</v>
      </c>
      <c r="C8" s="1074"/>
      <c r="D8" s="1074"/>
      <c r="E8" s="1074"/>
      <c r="F8" s="1074"/>
      <c r="G8" s="1074"/>
      <c r="H8" s="1074"/>
      <c r="I8" s="1074"/>
      <c r="J8" s="1074"/>
      <c r="K8" s="1074"/>
      <c r="L8" s="1074"/>
      <c r="M8" s="1074"/>
      <c r="N8" s="1075"/>
    </row>
    <row r="9" spans="2:16" ht="16.5" thickBot="1" x14ac:dyDescent="0.3">
      <c r="B9" s="4" t="s">
        <v>7</v>
      </c>
      <c r="C9" s="1074"/>
      <c r="D9" s="1074"/>
      <c r="E9" s="1074"/>
      <c r="F9" s="1074"/>
      <c r="G9" s="1074"/>
      <c r="H9" s="1074"/>
      <c r="I9" s="1074"/>
      <c r="J9" s="1074"/>
      <c r="K9" s="1074"/>
      <c r="L9" s="1074"/>
      <c r="M9" s="1074"/>
      <c r="N9" s="1075"/>
    </row>
    <row r="10" spans="2:16" ht="16.5" thickBot="1" x14ac:dyDescent="0.3">
      <c r="B10" s="4" t="s">
        <v>8</v>
      </c>
      <c r="C10" s="1076">
        <v>8</v>
      </c>
      <c r="D10" s="1076"/>
      <c r="E10" s="1077"/>
      <c r="F10" s="5"/>
      <c r="G10" s="5"/>
      <c r="H10" s="5"/>
      <c r="I10" s="5"/>
      <c r="J10" s="5"/>
      <c r="K10" s="5"/>
      <c r="L10" s="5"/>
      <c r="M10" s="5"/>
      <c r="N10" s="6"/>
    </row>
    <row r="11" spans="2:16" ht="16.5" thickBot="1" x14ac:dyDescent="0.3">
      <c r="B11" s="7" t="s">
        <v>10</v>
      </c>
      <c r="C11" s="8" t="s">
        <v>56</v>
      </c>
      <c r="D11" s="9"/>
      <c r="E11" s="9"/>
      <c r="F11" s="9"/>
      <c r="G11" s="9"/>
      <c r="H11" s="9"/>
      <c r="I11" s="9"/>
      <c r="J11" s="9"/>
      <c r="K11" s="9"/>
      <c r="L11" s="9"/>
      <c r="M11" s="9"/>
      <c r="N11" s="10"/>
    </row>
    <row r="12" spans="2:16" ht="15.75" x14ac:dyDescent="0.25">
      <c r="B12" s="11"/>
      <c r="C12" s="12"/>
      <c r="D12" s="13"/>
      <c r="E12" s="13"/>
      <c r="F12" s="13"/>
      <c r="G12" s="13"/>
      <c r="H12" s="13"/>
      <c r="I12" s="14"/>
      <c r="J12" s="14"/>
      <c r="K12" s="14"/>
      <c r="L12" s="14"/>
      <c r="M12" s="14"/>
      <c r="N12" s="13"/>
    </row>
    <row r="13" spans="2:16" x14ac:dyDescent="0.25">
      <c r="I13" s="14"/>
      <c r="J13" s="14"/>
      <c r="K13" s="14"/>
      <c r="L13" s="14"/>
      <c r="M13" s="14"/>
      <c r="N13" s="15"/>
    </row>
    <row r="14" spans="2:16" ht="45.75" customHeight="1" x14ac:dyDescent="0.25">
      <c r="B14" s="1078" t="s">
        <v>12</v>
      </c>
      <c r="C14" s="1078"/>
      <c r="D14" s="672" t="s">
        <v>13</v>
      </c>
      <c r="E14" s="672" t="s">
        <v>14</v>
      </c>
      <c r="F14" s="672" t="s">
        <v>15</v>
      </c>
      <c r="G14" s="16"/>
      <c r="I14" s="17"/>
      <c r="J14" s="17"/>
      <c r="K14" s="17"/>
      <c r="L14" s="17"/>
      <c r="M14" s="17"/>
      <c r="N14" s="15"/>
    </row>
    <row r="15" spans="2:16" x14ac:dyDescent="0.25">
      <c r="B15" s="1078"/>
      <c r="C15" s="1078"/>
      <c r="D15" s="672">
        <v>8</v>
      </c>
      <c r="E15" s="18">
        <v>2222842946</v>
      </c>
      <c r="F15" s="319">
        <v>817</v>
      </c>
      <c r="G15" s="20"/>
      <c r="K15" s="21"/>
      <c r="L15" s="21"/>
      <c r="M15" s="21"/>
      <c r="N15" s="15"/>
    </row>
    <row r="16" spans="2:16" x14ac:dyDescent="0.25">
      <c r="B16" s="1078"/>
      <c r="C16" s="1078"/>
      <c r="D16" s="672"/>
      <c r="E16" s="18"/>
      <c r="F16" s="319"/>
      <c r="G16" s="20"/>
      <c r="K16" s="21"/>
      <c r="L16" s="21"/>
      <c r="M16" s="21"/>
      <c r="N16" s="15"/>
    </row>
    <row r="17" spans="1:14" x14ac:dyDescent="0.25">
      <c r="B17" s="1078"/>
      <c r="C17" s="1078"/>
      <c r="D17" s="672"/>
      <c r="E17" s="18"/>
      <c r="F17" s="319"/>
      <c r="G17" s="20"/>
      <c r="K17" s="21"/>
      <c r="L17" s="21"/>
      <c r="M17" s="21"/>
      <c r="N17" s="15"/>
    </row>
    <row r="18" spans="1:14" x14ac:dyDescent="0.25">
      <c r="B18" s="1078"/>
      <c r="C18" s="1078"/>
      <c r="D18" s="672"/>
      <c r="E18" s="22"/>
      <c r="F18" s="319"/>
      <c r="G18" s="20"/>
      <c r="K18" s="21"/>
      <c r="L18" s="21"/>
      <c r="M18" s="21"/>
      <c r="N18" s="24"/>
    </row>
    <row r="19" spans="1:14" x14ac:dyDescent="0.25">
      <c r="B19" s="1078"/>
      <c r="C19" s="1078"/>
      <c r="D19" s="672"/>
      <c r="E19" s="18"/>
      <c r="F19" s="319"/>
      <c r="G19" s="20"/>
      <c r="K19" s="25"/>
      <c r="L19" s="25"/>
      <c r="M19" s="25"/>
      <c r="N19" s="24"/>
    </row>
    <row r="20" spans="1:14" x14ac:dyDescent="0.25">
      <c r="B20" s="1078"/>
      <c r="C20" s="1078"/>
      <c r="D20" s="672"/>
      <c r="E20" s="22"/>
      <c r="F20" s="319"/>
      <c r="G20" s="20"/>
      <c r="K20" s="14"/>
      <c r="L20" s="14"/>
      <c r="M20" s="14"/>
      <c r="N20" s="24"/>
    </row>
    <row r="21" spans="1:14" x14ac:dyDescent="0.25">
      <c r="B21" s="1078"/>
      <c r="C21" s="1078"/>
      <c r="D21" s="672"/>
      <c r="E21" s="22"/>
      <c r="F21" s="319"/>
      <c r="G21" s="20"/>
      <c r="H21" s="23"/>
      <c r="I21" s="14"/>
      <c r="J21" s="14"/>
      <c r="K21" s="14"/>
      <c r="L21" s="14"/>
      <c r="M21" s="14"/>
      <c r="N21" s="24"/>
    </row>
    <row r="22" spans="1:14" ht="15.75" thickBot="1" x14ac:dyDescent="0.3">
      <c r="B22" s="1079" t="s">
        <v>16</v>
      </c>
      <c r="C22" s="1080"/>
      <c r="D22" s="672">
        <f>SUM(D15:D21)</f>
        <v>8</v>
      </c>
      <c r="E22" s="26">
        <f>SUM(E15:E21)</f>
        <v>2222842946</v>
      </c>
      <c r="F22" s="319">
        <f>SUM(F15:F21)</f>
        <v>817</v>
      </c>
      <c r="G22" s="20"/>
      <c r="H22" s="23"/>
      <c r="I22" s="14"/>
      <c r="J22" s="14"/>
      <c r="K22" s="14"/>
      <c r="L22" s="14"/>
      <c r="M22" s="14"/>
      <c r="N22" s="24"/>
    </row>
    <row r="23" spans="1:14" ht="45.75" thickBot="1" x14ac:dyDescent="0.3">
      <c r="A23" s="27"/>
      <c r="B23" s="28" t="s">
        <v>17</v>
      </c>
      <c r="C23" s="28" t="s">
        <v>18</v>
      </c>
      <c r="E23" s="17"/>
      <c r="F23" s="17"/>
      <c r="G23" s="17"/>
      <c r="H23" s="17"/>
      <c r="I23" s="29"/>
      <c r="J23" s="29"/>
      <c r="K23" s="29"/>
      <c r="L23" s="29"/>
      <c r="M23" s="29"/>
    </row>
    <row r="24" spans="1:14" ht="15.75" thickBot="1" x14ac:dyDescent="0.3">
      <c r="A24" s="30">
        <v>1</v>
      </c>
      <c r="C24" s="31">
        <f>+F22</f>
        <v>817</v>
      </c>
      <c r="D24" s="32"/>
      <c r="E24" s="33">
        <f>E22</f>
        <v>2222842946</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s="69" customFormat="1" x14ac:dyDescent="0.25">
      <c r="A27" s="160"/>
      <c r="B27" s="161" t="s">
        <v>19</v>
      </c>
      <c r="C27" s="141"/>
      <c r="D27" s="141"/>
      <c r="E27" s="141"/>
      <c r="F27" s="141"/>
      <c r="G27" s="141"/>
      <c r="H27" s="141"/>
      <c r="I27" s="162"/>
      <c r="J27" s="162"/>
      <c r="K27" s="162"/>
      <c r="L27" s="162"/>
      <c r="M27" s="162"/>
      <c r="N27" s="163"/>
    </row>
    <row r="28" spans="1:14" x14ac:dyDescent="0.25">
      <c r="A28" s="36"/>
      <c r="B28" s="141"/>
      <c r="C28" s="141"/>
      <c r="D28" s="141"/>
      <c r="E28" s="141"/>
      <c r="F28"/>
      <c r="G28"/>
      <c r="H28"/>
      <c r="I28" s="14"/>
      <c r="J28" s="14"/>
      <c r="K28" s="14"/>
      <c r="L28" s="14"/>
      <c r="M28" s="14"/>
      <c r="N28" s="15"/>
    </row>
    <row r="29" spans="1:14" x14ac:dyDescent="0.25">
      <c r="A29" s="36"/>
      <c r="B29" s="142" t="s">
        <v>20</v>
      </c>
      <c r="C29" s="142" t="s">
        <v>21</v>
      </c>
      <c r="D29" s="142" t="s">
        <v>22</v>
      </c>
      <c r="E29" s="141"/>
      <c r="F29"/>
      <c r="G29"/>
      <c r="H29"/>
      <c r="I29" s="14"/>
      <c r="J29" s="14"/>
      <c r="K29" s="14"/>
      <c r="L29" s="14"/>
      <c r="M29" s="14"/>
      <c r="N29" s="15"/>
    </row>
    <row r="30" spans="1:14" x14ac:dyDescent="0.25">
      <c r="A30" s="36"/>
      <c r="B30" s="75" t="s">
        <v>23</v>
      </c>
      <c r="C30" s="75" t="s">
        <v>24</v>
      </c>
      <c r="D30" s="75"/>
      <c r="E30" s="141"/>
      <c r="F30"/>
      <c r="G30"/>
      <c r="H30"/>
      <c r="I30" s="14"/>
      <c r="J30" s="14"/>
      <c r="K30" s="14"/>
      <c r="L30" s="14"/>
      <c r="M30" s="14"/>
      <c r="N30" s="15"/>
    </row>
    <row r="31" spans="1:14" x14ac:dyDescent="0.25">
      <c r="A31" s="36"/>
      <c r="B31" s="75" t="s">
        <v>25</v>
      </c>
      <c r="C31" s="75" t="s">
        <v>24</v>
      </c>
      <c r="D31" s="75"/>
      <c r="E31" s="141"/>
      <c r="F31"/>
      <c r="G31"/>
      <c r="H31"/>
      <c r="I31" s="14"/>
      <c r="J31" s="14"/>
      <c r="K31" s="14"/>
      <c r="L31" s="14"/>
      <c r="M31" s="14"/>
      <c r="N31" s="15"/>
    </row>
    <row r="32" spans="1:14" ht="26.25" x14ac:dyDescent="0.4">
      <c r="A32" s="36"/>
      <c r="B32" s="75" t="s">
        <v>26</v>
      </c>
      <c r="C32" s="75" t="s">
        <v>523</v>
      </c>
      <c r="D32" s="75"/>
      <c r="E32" s="141"/>
      <c r="F32" s="753" t="s">
        <v>3668</v>
      </c>
      <c r="G32"/>
      <c r="H32"/>
      <c r="I32" s="14"/>
      <c r="J32" s="14"/>
      <c r="K32" s="14"/>
      <c r="L32" s="14"/>
      <c r="M32" s="14"/>
      <c r="N32" s="15"/>
    </row>
    <row r="33" spans="1:17" s="69" customFormat="1" x14ac:dyDescent="0.25">
      <c r="A33" s="160"/>
      <c r="B33" s="75" t="s">
        <v>27</v>
      </c>
      <c r="C33" s="75" t="s">
        <v>24</v>
      </c>
      <c r="D33" s="75"/>
      <c r="E33" s="141"/>
      <c r="F33" s="141"/>
      <c r="G33" s="141"/>
      <c r="H33" s="141"/>
      <c r="I33" s="162"/>
      <c r="J33" s="162"/>
      <c r="K33" s="162"/>
      <c r="L33" s="162"/>
      <c r="M33" s="162"/>
      <c r="N33" s="163"/>
    </row>
    <row r="34" spans="1:17" s="69" customFormat="1" x14ac:dyDescent="0.25">
      <c r="A34" s="160"/>
      <c r="B34" s="141"/>
      <c r="C34" s="141"/>
      <c r="D34" s="141"/>
      <c r="E34" s="141"/>
      <c r="F34" s="141"/>
      <c r="G34" s="141"/>
      <c r="H34" s="141"/>
      <c r="I34" s="162"/>
      <c r="J34" s="162"/>
      <c r="K34" s="162"/>
      <c r="L34" s="162"/>
      <c r="M34" s="162"/>
      <c r="N34" s="163"/>
    </row>
    <row r="35" spans="1:17" s="69" customFormat="1" x14ac:dyDescent="0.25">
      <c r="A35" s="160"/>
      <c r="B35" s="141"/>
      <c r="C35" s="141"/>
      <c r="D35" s="141"/>
      <c r="E35" s="141"/>
      <c r="F35" s="141"/>
      <c r="G35" s="141"/>
      <c r="H35" s="141"/>
      <c r="I35" s="162"/>
      <c r="J35" s="162"/>
      <c r="K35" s="162"/>
      <c r="L35" s="162"/>
      <c r="M35" s="162"/>
      <c r="N35" s="163"/>
    </row>
    <row r="36" spans="1:17" s="69" customFormat="1" x14ac:dyDescent="0.25">
      <c r="A36" s="160"/>
      <c r="B36" s="161" t="s">
        <v>28</v>
      </c>
      <c r="C36" s="141"/>
      <c r="D36" s="141"/>
      <c r="E36" s="141"/>
      <c r="F36" s="141"/>
      <c r="G36" s="141"/>
      <c r="H36" s="141"/>
      <c r="I36" s="162"/>
      <c r="J36" s="162"/>
      <c r="K36" s="162"/>
      <c r="L36" s="162"/>
      <c r="M36" s="162"/>
      <c r="N36" s="163"/>
    </row>
    <row r="37" spans="1:17" s="69" customFormat="1" x14ac:dyDescent="0.25">
      <c r="A37" s="160"/>
      <c r="B37" s="141"/>
      <c r="C37" s="141"/>
      <c r="D37" s="141"/>
      <c r="E37" s="141"/>
      <c r="F37" s="141"/>
      <c r="G37" s="141"/>
      <c r="H37" s="141"/>
      <c r="I37" s="162"/>
      <c r="J37" s="162"/>
      <c r="K37" s="162"/>
      <c r="L37" s="162"/>
      <c r="M37" s="162"/>
      <c r="N37" s="163"/>
    </row>
    <row r="38" spans="1:17" s="69" customFormat="1" x14ac:dyDescent="0.25">
      <c r="A38" s="160"/>
      <c r="B38" s="141"/>
      <c r="C38" s="141"/>
      <c r="D38" s="141"/>
      <c r="E38" s="141"/>
      <c r="F38" s="141"/>
      <c r="G38" s="141"/>
      <c r="H38" s="141"/>
      <c r="I38" s="162"/>
      <c r="J38" s="162"/>
      <c r="K38" s="162"/>
      <c r="L38" s="162"/>
      <c r="M38" s="162"/>
      <c r="N38" s="163"/>
    </row>
    <row r="39" spans="1:17" s="69" customFormat="1" x14ac:dyDescent="0.25">
      <c r="A39" s="160"/>
      <c r="B39" s="142" t="s">
        <v>20</v>
      </c>
      <c r="C39" s="142" t="s">
        <v>29</v>
      </c>
      <c r="D39" s="673" t="s">
        <v>30</v>
      </c>
      <c r="E39" s="673" t="s">
        <v>31</v>
      </c>
      <c r="F39" s="141"/>
      <c r="G39" s="141"/>
      <c r="H39" s="141"/>
      <c r="I39" s="162"/>
      <c r="J39" s="162"/>
      <c r="K39" s="162"/>
      <c r="L39" s="162"/>
      <c r="M39" s="162"/>
      <c r="N39" s="163"/>
    </row>
    <row r="40" spans="1:17" s="69" customFormat="1" ht="28.5" x14ac:dyDescent="0.25">
      <c r="A40" s="160"/>
      <c r="B40" s="164" t="s">
        <v>32</v>
      </c>
      <c r="C40" s="697">
        <v>40</v>
      </c>
      <c r="D40" s="74">
        <v>20</v>
      </c>
      <c r="E40" s="1107">
        <f>+D40+D41</f>
        <v>80</v>
      </c>
      <c r="F40" s="141"/>
      <c r="G40" s="141"/>
      <c r="H40" s="141"/>
      <c r="I40" s="162"/>
      <c r="J40" s="162"/>
      <c r="K40" s="162"/>
      <c r="L40" s="162"/>
      <c r="M40" s="162"/>
      <c r="N40" s="163"/>
    </row>
    <row r="41" spans="1:17" ht="42.75" x14ac:dyDescent="0.25">
      <c r="A41" s="36"/>
      <c r="B41" s="164" t="s">
        <v>33</v>
      </c>
      <c r="C41" s="697">
        <v>60</v>
      </c>
      <c r="D41" s="74">
        <v>60</v>
      </c>
      <c r="E41" s="1108"/>
      <c r="F41"/>
      <c r="G41"/>
      <c r="H41"/>
      <c r="I41" s="14"/>
      <c r="J41" s="14"/>
      <c r="K41" s="14"/>
      <c r="L41" s="14"/>
      <c r="M41" s="14"/>
      <c r="N41" s="15"/>
    </row>
    <row r="42" spans="1:17" s="69" customFormat="1" x14ac:dyDescent="0.25">
      <c r="A42" s="160"/>
      <c r="C42" s="37"/>
      <c r="D42" s="21"/>
      <c r="E42" s="38"/>
      <c r="F42" s="34"/>
      <c r="G42" s="34"/>
      <c r="H42" s="34"/>
      <c r="I42" s="316"/>
      <c r="J42" s="316"/>
      <c r="K42" s="316"/>
      <c r="L42" s="316"/>
      <c r="M42" s="316"/>
    </row>
    <row r="43" spans="1:17" s="69" customFormat="1" x14ac:dyDescent="0.25">
      <c r="A43" s="160"/>
      <c r="C43" s="37"/>
      <c r="D43" s="21"/>
      <c r="E43" s="38"/>
      <c r="F43" s="34"/>
      <c r="G43" s="34"/>
      <c r="H43" s="34"/>
      <c r="I43" s="316"/>
      <c r="J43" s="316"/>
      <c r="K43" s="316"/>
      <c r="L43" s="316"/>
      <c r="M43" s="316"/>
    </row>
    <row r="44" spans="1:17" x14ac:dyDescent="0.25">
      <c r="A44" s="36"/>
      <c r="C44" s="37"/>
      <c r="D44" s="21"/>
      <c r="E44" s="38"/>
      <c r="F44" s="34"/>
      <c r="G44" s="34"/>
      <c r="H44" s="34"/>
      <c r="I44" s="35"/>
      <c r="J44" s="35"/>
      <c r="K44" s="35"/>
      <c r="L44" s="35"/>
      <c r="M44" s="35"/>
    </row>
    <row r="45" spans="1:17" ht="15.75" thickBot="1" x14ac:dyDescent="0.3">
      <c r="M45" s="1083" t="s">
        <v>34</v>
      </c>
      <c r="N45" s="1083"/>
    </row>
    <row r="46" spans="1:17" x14ac:dyDescent="0.25">
      <c r="B46" s="39" t="s">
        <v>2743</v>
      </c>
      <c r="M46" s="45"/>
      <c r="N46" s="45"/>
    </row>
    <row r="47" spans="1:17" ht="15.75" thickBot="1" x14ac:dyDescent="0.3">
      <c r="M47" s="45"/>
      <c r="N47" s="45"/>
    </row>
    <row r="48" spans="1:17" s="14" customFormat="1" ht="109.5" customHeight="1" x14ac:dyDescent="0.25">
      <c r="B48" s="46" t="s">
        <v>36</v>
      </c>
      <c r="C48" s="46" t="s">
        <v>37</v>
      </c>
      <c r="D48" s="46" t="s">
        <v>38</v>
      </c>
      <c r="E48" s="46" t="s">
        <v>39</v>
      </c>
      <c r="F48" s="46" t="s">
        <v>40</v>
      </c>
      <c r="G48" s="46" t="s">
        <v>41</v>
      </c>
      <c r="H48" s="46" t="s">
        <v>42</v>
      </c>
      <c r="I48" s="46" t="s">
        <v>43</v>
      </c>
      <c r="J48" s="46" t="s">
        <v>44</v>
      </c>
      <c r="K48" s="46" t="s">
        <v>45</v>
      </c>
      <c r="L48" s="46" t="s">
        <v>46</v>
      </c>
      <c r="M48" s="47" t="s">
        <v>47</v>
      </c>
      <c r="N48" s="46" t="s">
        <v>48</v>
      </c>
      <c r="O48" s="46" t="s">
        <v>49</v>
      </c>
      <c r="P48" s="48" t="s">
        <v>50</v>
      </c>
      <c r="Q48" s="48" t="s">
        <v>51</v>
      </c>
    </row>
    <row r="49" spans="1:26" s="60" customFormat="1" ht="243.75" customHeight="1" x14ac:dyDescent="0.25">
      <c r="A49" s="62">
        <v>1</v>
      </c>
      <c r="B49" s="49" t="s">
        <v>2742</v>
      </c>
      <c r="C49" s="50" t="s">
        <v>2742</v>
      </c>
      <c r="D49" s="49" t="s">
        <v>1257</v>
      </c>
      <c r="E49" s="102">
        <v>782</v>
      </c>
      <c r="F49" s="52" t="s">
        <v>21</v>
      </c>
      <c r="G49" s="53" t="s">
        <v>54</v>
      </c>
      <c r="H49" s="54" t="s">
        <v>2744</v>
      </c>
      <c r="I49" s="55" t="s">
        <v>925</v>
      </c>
      <c r="J49" s="55" t="s">
        <v>22</v>
      </c>
      <c r="K49" s="103">
        <v>12.56</v>
      </c>
      <c r="L49" s="103">
        <v>3.44</v>
      </c>
      <c r="M49" s="102">
        <v>1855</v>
      </c>
      <c r="N49" s="56" t="s">
        <v>220</v>
      </c>
      <c r="O49" s="57">
        <v>5773467070</v>
      </c>
      <c r="P49" s="57">
        <v>103</v>
      </c>
      <c r="Q49" s="58" t="s">
        <v>1255</v>
      </c>
      <c r="R49" s="59"/>
      <c r="S49" s="59"/>
      <c r="T49" s="59"/>
      <c r="U49" s="59"/>
      <c r="V49" s="59"/>
      <c r="W49" s="59"/>
      <c r="X49" s="59"/>
      <c r="Y49" s="59"/>
      <c r="Z49" s="59"/>
    </row>
    <row r="50" spans="1:26" s="60" customFormat="1" ht="45" x14ac:dyDescent="0.25">
      <c r="A50" s="62">
        <f>+A49+1</f>
        <v>2</v>
      </c>
      <c r="B50" s="49" t="s">
        <v>2742</v>
      </c>
      <c r="C50" s="50" t="s">
        <v>2742</v>
      </c>
      <c r="D50" s="49" t="s">
        <v>2745</v>
      </c>
      <c r="E50" s="102">
        <v>4600037922</v>
      </c>
      <c r="F50" s="52" t="s">
        <v>21</v>
      </c>
      <c r="G50" s="52" t="s">
        <v>54</v>
      </c>
      <c r="H50" s="52" t="s">
        <v>1435</v>
      </c>
      <c r="I50" s="55" t="s">
        <v>73</v>
      </c>
      <c r="J50" s="55" t="s">
        <v>22</v>
      </c>
      <c r="K50" s="103">
        <v>10.08</v>
      </c>
      <c r="L50" s="102">
        <v>0</v>
      </c>
      <c r="M50" s="102">
        <v>700</v>
      </c>
      <c r="N50" s="56" t="s">
        <v>220</v>
      </c>
      <c r="O50" s="57">
        <v>1249402418</v>
      </c>
      <c r="P50" s="57">
        <v>105</v>
      </c>
      <c r="Q50" s="58"/>
      <c r="R50" s="59"/>
      <c r="S50" s="59"/>
      <c r="T50" s="59"/>
      <c r="U50" s="59"/>
      <c r="V50" s="59"/>
      <c r="W50" s="59"/>
      <c r="X50" s="59"/>
      <c r="Y50" s="59"/>
      <c r="Z50" s="59"/>
    </row>
    <row r="51" spans="1:26" s="60" customFormat="1" ht="45" x14ac:dyDescent="0.25">
      <c r="A51" s="62">
        <f t="shared" ref="A51:A52" si="0">+A50+1</f>
        <v>3</v>
      </c>
      <c r="B51" s="49" t="s">
        <v>2742</v>
      </c>
      <c r="C51" s="50" t="s">
        <v>2742</v>
      </c>
      <c r="D51" s="49" t="s">
        <v>2746</v>
      </c>
      <c r="E51" s="102">
        <v>929</v>
      </c>
      <c r="F51" s="52" t="s">
        <v>21</v>
      </c>
      <c r="G51" s="52" t="s">
        <v>54</v>
      </c>
      <c r="H51" s="52" t="s">
        <v>2747</v>
      </c>
      <c r="I51" s="55" t="s">
        <v>2748</v>
      </c>
      <c r="J51" s="55" t="s">
        <v>22</v>
      </c>
      <c r="K51" s="103">
        <v>6.02</v>
      </c>
      <c r="L51" s="102">
        <v>0</v>
      </c>
      <c r="M51" s="102">
        <v>1342</v>
      </c>
      <c r="N51" s="56" t="s">
        <v>220</v>
      </c>
      <c r="O51" s="57">
        <v>1559498945</v>
      </c>
      <c r="P51" s="57" t="s">
        <v>2749</v>
      </c>
      <c r="Q51" s="58"/>
      <c r="R51" s="59"/>
      <c r="S51" s="59"/>
      <c r="T51" s="59"/>
      <c r="U51" s="59"/>
      <c r="V51" s="59"/>
      <c r="W51" s="59"/>
      <c r="X51" s="59"/>
      <c r="Y51" s="59"/>
      <c r="Z51" s="59"/>
    </row>
    <row r="52" spans="1:26" s="60" customFormat="1" x14ac:dyDescent="0.25">
      <c r="A52" s="62">
        <f t="shared" si="0"/>
        <v>4</v>
      </c>
      <c r="B52" s="49"/>
      <c r="C52" s="50"/>
      <c r="D52" s="49"/>
      <c r="E52" s="102"/>
      <c r="F52" s="52"/>
      <c r="G52" s="52"/>
      <c r="H52" s="52"/>
      <c r="I52" s="55"/>
      <c r="J52" s="55"/>
      <c r="K52" s="102"/>
      <c r="L52" s="102"/>
      <c r="M52" s="102"/>
      <c r="N52" s="56"/>
      <c r="O52" s="57"/>
      <c r="P52" s="57"/>
      <c r="Q52" s="58"/>
      <c r="R52" s="59"/>
      <c r="S52" s="59"/>
      <c r="T52" s="59"/>
      <c r="U52" s="59"/>
      <c r="V52" s="59"/>
      <c r="W52" s="59"/>
      <c r="X52" s="59"/>
      <c r="Y52" s="59"/>
      <c r="Z52" s="59"/>
    </row>
    <row r="53" spans="1:26" s="60" customFormat="1" x14ac:dyDescent="0.25">
      <c r="A53" s="62"/>
      <c r="B53" s="63" t="s">
        <v>31</v>
      </c>
      <c r="C53" s="50"/>
      <c r="D53" s="49"/>
      <c r="E53" s="102"/>
      <c r="F53" s="52"/>
      <c r="G53" s="52"/>
      <c r="H53" s="52"/>
      <c r="I53" s="55"/>
      <c r="J53" s="55"/>
      <c r="K53" s="67">
        <f>SUM(K49:K52)</f>
        <v>28.66</v>
      </c>
      <c r="L53" s="67">
        <f>SUM(L49:L52)</f>
        <v>3.44</v>
      </c>
      <c r="M53" s="66">
        <f>SUM(M49:M52)</f>
        <v>3897</v>
      </c>
      <c r="N53" s="67">
        <f>SUM(N49:N52)</f>
        <v>0</v>
      </c>
      <c r="O53" s="57"/>
      <c r="P53" s="57"/>
      <c r="Q53" s="68"/>
    </row>
    <row r="54" spans="1:26" s="69" customFormat="1" x14ac:dyDescent="0.25">
      <c r="E54" s="70"/>
    </row>
    <row r="55" spans="1:26" s="69" customFormat="1" x14ac:dyDescent="0.25">
      <c r="B55" s="1069" t="s">
        <v>76</v>
      </c>
      <c r="C55" s="1069" t="s">
        <v>77</v>
      </c>
      <c r="D55" s="1071" t="s">
        <v>78</v>
      </c>
      <c r="E55" s="1071"/>
    </row>
    <row r="56" spans="1:26" s="69" customFormat="1" x14ac:dyDescent="0.25">
      <c r="B56" s="1070"/>
      <c r="C56" s="1070"/>
      <c r="D56" s="673" t="s">
        <v>79</v>
      </c>
      <c r="E56" s="71" t="s">
        <v>80</v>
      </c>
    </row>
    <row r="57" spans="1:26" s="69" customFormat="1" ht="30.6" customHeight="1" x14ac:dyDescent="0.25">
      <c r="B57" s="72" t="s">
        <v>81</v>
      </c>
      <c r="C57" s="73">
        <f>+K53</f>
        <v>28.66</v>
      </c>
      <c r="D57" s="74" t="s">
        <v>523</v>
      </c>
      <c r="E57" s="75"/>
      <c r="F57" s="76"/>
      <c r="G57" s="76"/>
      <c r="H57" s="76"/>
      <c r="I57" s="76"/>
      <c r="J57" s="76"/>
      <c r="K57" s="76"/>
      <c r="L57" s="76"/>
      <c r="M57" s="76"/>
    </row>
    <row r="58" spans="1:26" s="69" customFormat="1" ht="30" customHeight="1" x14ac:dyDescent="0.25">
      <c r="B58" s="72" t="s">
        <v>82</v>
      </c>
      <c r="C58" s="73">
        <f>+M53</f>
        <v>3897</v>
      </c>
      <c r="D58" s="74" t="s">
        <v>24</v>
      </c>
      <c r="E58" s="75"/>
    </row>
    <row r="59" spans="1:26" s="69" customFormat="1" x14ac:dyDescent="0.25">
      <c r="B59" s="77"/>
      <c r="C59" s="1087"/>
      <c r="D59" s="1087"/>
      <c r="E59" s="1087"/>
      <c r="F59" s="1087"/>
      <c r="G59" s="1087"/>
      <c r="H59" s="1087"/>
      <c r="I59" s="1087"/>
      <c r="J59" s="1087"/>
      <c r="K59" s="1087"/>
      <c r="L59" s="1087"/>
      <c r="M59" s="1087"/>
      <c r="N59" s="1087"/>
    </row>
    <row r="60" spans="1:26" ht="28.15" customHeight="1" thickBot="1" x14ac:dyDescent="0.3"/>
    <row r="61" spans="1:26" ht="27" thickBot="1" x14ac:dyDescent="0.3">
      <c r="B61" s="1088" t="s">
        <v>83</v>
      </c>
      <c r="C61" s="1088"/>
      <c r="D61" s="1088"/>
      <c r="E61" s="1088"/>
      <c r="F61" s="1088"/>
      <c r="G61" s="1088"/>
      <c r="H61" s="1088"/>
      <c r="I61" s="1088"/>
      <c r="J61" s="1088"/>
      <c r="K61" s="1088"/>
      <c r="L61" s="1088"/>
      <c r="M61" s="1088"/>
      <c r="N61" s="1088"/>
    </row>
    <row r="64" spans="1:26" ht="109.5" customHeight="1" x14ac:dyDescent="0.25">
      <c r="B64" s="78" t="s">
        <v>84</v>
      </c>
      <c r="C64" s="79" t="s">
        <v>85</v>
      </c>
      <c r="D64" s="79" t="s">
        <v>86</v>
      </c>
      <c r="E64" s="79" t="s">
        <v>87</v>
      </c>
      <c r="F64" s="79" t="s">
        <v>88</v>
      </c>
      <c r="G64" s="79" t="s">
        <v>89</v>
      </c>
      <c r="H64" s="79" t="s">
        <v>90</v>
      </c>
      <c r="I64" s="79" t="s">
        <v>91</v>
      </c>
      <c r="J64" s="79" t="s">
        <v>92</v>
      </c>
      <c r="K64" s="79" t="s">
        <v>93</v>
      </c>
      <c r="L64" s="79" t="s">
        <v>94</v>
      </c>
      <c r="M64" s="80" t="s">
        <v>95</v>
      </c>
      <c r="N64" s="80" t="s">
        <v>96</v>
      </c>
      <c r="O64" s="1084" t="s">
        <v>97</v>
      </c>
      <c r="P64" s="1086"/>
      <c r="Q64" s="79" t="s">
        <v>98</v>
      </c>
    </row>
    <row r="65" spans="2:18" ht="47.25" x14ac:dyDescent="0.25">
      <c r="B65" s="81" t="s">
        <v>99</v>
      </c>
      <c r="C65" s="81" t="s">
        <v>524</v>
      </c>
      <c r="D65" s="651" t="s">
        <v>2750</v>
      </c>
      <c r="E65" s="82">
        <v>65</v>
      </c>
      <c r="F65" s="83" t="s">
        <v>54</v>
      </c>
      <c r="G65" s="83" t="s">
        <v>54</v>
      </c>
      <c r="H65" s="83" t="s">
        <v>21</v>
      </c>
      <c r="I65" s="84" t="s">
        <v>54</v>
      </c>
      <c r="J65" s="84" t="s">
        <v>21</v>
      </c>
      <c r="K65" s="41" t="s">
        <v>21</v>
      </c>
      <c r="L65" s="41" t="s">
        <v>21</v>
      </c>
      <c r="M65" s="41" t="s">
        <v>21</v>
      </c>
      <c r="N65" s="41" t="s">
        <v>21</v>
      </c>
      <c r="O65" s="994"/>
      <c r="P65" s="996"/>
      <c r="Q65" s="41" t="s">
        <v>21</v>
      </c>
    </row>
    <row r="66" spans="2:18" ht="63" x14ac:dyDescent="0.25">
      <c r="B66" s="81" t="s">
        <v>99</v>
      </c>
      <c r="C66" s="81" t="s">
        <v>524</v>
      </c>
      <c r="D66" s="651" t="s">
        <v>2751</v>
      </c>
      <c r="E66" s="82">
        <v>142</v>
      </c>
      <c r="F66" s="83" t="s">
        <v>54</v>
      </c>
      <c r="G66" s="83" t="s">
        <v>54</v>
      </c>
      <c r="H66" s="83" t="s">
        <v>21</v>
      </c>
      <c r="I66" s="84" t="s">
        <v>54</v>
      </c>
      <c r="J66" s="84" t="s">
        <v>21</v>
      </c>
      <c r="K66" s="41" t="s">
        <v>21</v>
      </c>
      <c r="L66" s="41" t="s">
        <v>21</v>
      </c>
      <c r="M66" s="41" t="s">
        <v>21</v>
      </c>
      <c r="N66" s="41" t="s">
        <v>21</v>
      </c>
      <c r="O66" s="994"/>
      <c r="P66" s="996"/>
      <c r="Q66" s="41" t="s">
        <v>21</v>
      </c>
    </row>
    <row r="67" spans="2:18" ht="63" x14ac:dyDescent="0.25">
      <c r="B67" s="81" t="s">
        <v>99</v>
      </c>
      <c r="C67" s="81" t="s">
        <v>524</v>
      </c>
      <c r="D67" s="651" t="s">
        <v>2752</v>
      </c>
      <c r="E67" s="82">
        <v>200</v>
      </c>
      <c r="F67" s="83" t="s">
        <v>54</v>
      </c>
      <c r="G67" s="83" t="s">
        <v>54</v>
      </c>
      <c r="H67" s="83" t="s">
        <v>21</v>
      </c>
      <c r="I67" s="84" t="s">
        <v>54</v>
      </c>
      <c r="J67" s="84" t="s">
        <v>21</v>
      </c>
      <c r="K67" s="41" t="s">
        <v>21</v>
      </c>
      <c r="L67" s="41" t="s">
        <v>21</v>
      </c>
      <c r="M67" s="41" t="s">
        <v>21</v>
      </c>
      <c r="N67" s="41" t="s">
        <v>21</v>
      </c>
      <c r="O67" s="994"/>
      <c r="P67" s="996"/>
      <c r="Q67" s="41" t="s">
        <v>21</v>
      </c>
    </row>
    <row r="68" spans="2:18" ht="94.5" x14ac:dyDescent="0.25">
      <c r="B68" s="81" t="s">
        <v>99</v>
      </c>
      <c r="C68" s="81" t="s">
        <v>524</v>
      </c>
      <c r="D68" s="651" t="s">
        <v>2753</v>
      </c>
      <c r="E68" s="82">
        <v>100</v>
      </c>
      <c r="F68" s="83" t="s">
        <v>21</v>
      </c>
      <c r="G68" s="83" t="s">
        <v>54</v>
      </c>
      <c r="H68" s="83" t="s">
        <v>54</v>
      </c>
      <c r="I68" s="84" t="s">
        <v>54</v>
      </c>
      <c r="J68" s="84" t="s">
        <v>21</v>
      </c>
      <c r="K68" s="41" t="s">
        <v>21</v>
      </c>
      <c r="L68" s="41" t="s">
        <v>21</v>
      </c>
      <c r="M68" s="41" t="s">
        <v>21</v>
      </c>
      <c r="N68" s="41" t="s">
        <v>21</v>
      </c>
      <c r="O68" s="1089"/>
      <c r="P68" s="1090"/>
      <c r="Q68" s="41" t="s">
        <v>21</v>
      </c>
    </row>
    <row r="69" spans="2:18" ht="94.5" x14ac:dyDescent="0.25">
      <c r="B69" s="81" t="s">
        <v>99</v>
      </c>
      <c r="C69" s="81" t="s">
        <v>524</v>
      </c>
      <c r="D69" s="651" t="s">
        <v>2754</v>
      </c>
      <c r="E69" s="82">
        <v>100</v>
      </c>
      <c r="F69" s="84" t="s">
        <v>54</v>
      </c>
      <c r="G69" s="84" t="s">
        <v>21</v>
      </c>
      <c r="H69" s="84" t="s">
        <v>54</v>
      </c>
      <c r="I69" s="84" t="s">
        <v>54</v>
      </c>
      <c r="J69" s="84" t="s">
        <v>21</v>
      </c>
      <c r="K69" s="41" t="s">
        <v>21</v>
      </c>
      <c r="L69" s="41" t="s">
        <v>21</v>
      </c>
      <c r="M69" s="41" t="s">
        <v>21</v>
      </c>
      <c r="N69" s="41" t="s">
        <v>21</v>
      </c>
      <c r="O69" s="1115" t="s">
        <v>3669</v>
      </c>
      <c r="P69" s="1116"/>
      <c r="Q69" s="75" t="s">
        <v>21</v>
      </c>
      <c r="R69" s="183"/>
    </row>
    <row r="70" spans="2:18" ht="63" x14ac:dyDescent="0.25">
      <c r="B70" s="81" t="s">
        <v>99</v>
      </c>
      <c r="C70" s="81" t="s">
        <v>524</v>
      </c>
      <c r="D70" s="651" t="s">
        <v>2755</v>
      </c>
      <c r="E70" s="82">
        <v>130</v>
      </c>
      <c r="F70" s="83" t="s">
        <v>54</v>
      </c>
      <c r="G70" s="83" t="s">
        <v>54</v>
      </c>
      <c r="H70" s="83" t="s">
        <v>21</v>
      </c>
      <c r="I70" s="84" t="s">
        <v>54</v>
      </c>
      <c r="J70" s="84" t="s">
        <v>21</v>
      </c>
      <c r="K70" s="41" t="s">
        <v>21</v>
      </c>
      <c r="L70" s="41" t="s">
        <v>21</v>
      </c>
      <c r="M70" s="41" t="s">
        <v>21</v>
      </c>
      <c r="N70" s="41" t="s">
        <v>21</v>
      </c>
      <c r="O70" s="994"/>
      <c r="P70" s="996"/>
      <c r="Q70" s="41" t="s">
        <v>21</v>
      </c>
    </row>
    <row r="71" spans="2:18" ht="78.75" x14ac:dyDescent="0.25">
      <c r="B71" s="81" t="s">
        <v>99</v>
      </c>
      <c r="C71" s="81" t="s">
        <v>524</v>
      </c>
      <c r="D71" s="651" t="s">
        <v>2756</v>
      </c>
      <c r="E71" s="41">
        <v>80</v>
      </c>
      <c r="F71" s="41" t="s">
        <v>54</v>
      </c>
      <c r="G71" s="83" t="s">
        <v>54</v>
      </c>
      <c r="H71" s="83" t="s">
        <v>21</v>
      </c>
      <c r="I71" s="84" t="s">
        <v>54</v>
      </c>
      <c r="J71" s="84" t="s">
        <v>21</v>
      </c>
      <c r="K71" s="41" t="s">
        <v>21</v>
      </c>
      <c r="L71" s="41" t="s">
        <v>21</v>
      </c>
      <c r="M71" s="41" t="s">
        <v>21</v>
      </c>
      <c r="N71" s="41" t="s">
        <v>21</v>
      </c>
      <c r="O71" s="994"/>
      <c r="P71" s="996"/>
      <c r="Q71" s="41" t="s">
        <v>21</v>
      </c>
    </row>
    <row r="72" spans="2:18" x14ac:dyDescent="0.25">
      <c r="B72" s="2" t="s">
        <v>107</v>
      </c>
    </row>
    <row r="73" spans="2:18" x14ac:dyDescent="0.25">
      <c r="B73" s="2" t="s">
        <v>108</v>
      </c>
    </row>
    <row r="74" spans="2:18" x14ac:dyDescent="0.25">
      <c r="B74" s="2" t="s">
        <v>109</v>
      </c>
    </row>
    <row r="76" spans="2:18" ht="15.75" thickBot="1" x14ac:dyDescent="0.3"/>
    <row r="77" spans="2:18" ht="27" thickBot="1" x14ac:dyDescent="0.3">
      <c r="B77" s="1091" t="s">
        <v>110</v>
      </c>
      <c r="C77" s="1092"/>
      <c r="D77" s="1092"/>
      <c r="E77" s="1092"/>
      <c r="F77" s="1092"/>
      <c r="G77" s="1092"/>
      <c r="H77" s="1092"/>
      <c r="I77" s="1092"/>
      <c r="J77" s="1092"/>
      <c r="K77" s="1092"/>
      <c r="L77" s="1092"/>
      <c r="M77" s="1092"/>
      <c r="N77" s="1093"/>
    </row>
    <row r="82" spans="2:17" ht="76.5" customHeight="1" x14ac:dyDescent="0.25">
      <c r="B82" s="78" t="s">
        <v>111</v>
      </c>
      <c r="C82" s="78" t="s">
        <v>112</v>
      </c>
      <c r="D82" s="78" t="s">
        <v>113</v>
      </c>
      <c r="E82" s="78" t="s">
        <v>114</v>
      </c>
      <c r="F82" s="78" t="s">
        <v>115</v>
      </c>
      <c r="G82" s="78" t="s">
        <v>116</v>
      </c>
      <c r="H82" s="78" t="s">
        <v>117</v>
      </c>
      <c r="I82" s="78" t="s">
        <v>118</v>
      </c>
      <c r="J82" s="1084" t="s">
        <v>119</v>
      </c>
      <c r="K82" s="1085"/>
      <c r="L82" s="1086"/>
      <c r="M82" s="78" t="s">
        <v>120</v>
      </c>
      <c r="N82" s="78" t="s">
        <v>121</v>
      </c>
      <c r="O82" s="78" t="s">
        <v>122</v>
      </c>
      <c r="P82" s="1084" t="s">
        <v>97</v>
      </c>
      <c r="Q82" s="1086"/>
    </row>
    <row r="83" spans="2:17" ht="60.75" customHeight="1" x14ac:dyDescent="0.2">
      <c r="B83" s="116" t="s">
        <v>123</v>
      </c>
      <c r="C83" s="116">
        <v>1</v>
      </c>
      <c r="D83" s="116" t="s">
        <v>2757</v>
      </c>
      <c r="E83" s="115">
        <v>26330643</v>
      </c>
      <c r="F83" s="116" t="s">
        <v>2758</v>
      </c>
      <c r="G83" s="116" t="s">
        <v>2759</v>
      </c>
      <c r="H83" s="115" t="s">
        <v>2760</v>
      </c>
      <c r="I83" s="99" t="s">
        <v>54</v>
      </c>
      <c r="J83" s="117" t="s">
        <v>2761</v>
      </c>
      <c r="K83" s="114" t="s">
        <v>2762</v>
      </c>
      <c r="L83" s="113" t="s">
        <v>233</v>
      </c>
      <c r="M83" s="112" t="s">
        <v>21</v>
      </c>
      <c r="N83" s="112" t="s">
        <v>21</v>
      </c>
      <c r="O83" s="112" t="s">
        <v>21</v>
      </c>
      <c r="P83" s="1119"/>
      <c r="Q83" s="1119"/>
    </row>
    <row r="84" spans="2:17" ht="60.75" customHeight="1" x14ac:dyDescent="0.2">
      <c r="B84" s="116" t="s">
        <v>123</v>
      </c>
      <c r="C84" s="116">
        <v>1</v>
      </c>
      <c r="D84" s="116" t="s">
        <v>2763</v>
      </c>
      <c r="E84" s="115">
        <v>1128396181</v>
      </c>
      <c r="F84" s="116" t="s">
        <v>991</v>
      </c>
      <c r="G84" s="116" t="s">
        <v>183</v>
      </c>
      <c r="H84" s="115" t="s">
        <v>2764</v>
      </c>
      <c r="I84" s="99" t="s">
        <v>54</v>
      </c>
      <c r="J84" s="117" t="s">
        <v>2761</v>
      </c>
      <c r="K84" s="114" t="s">
        <v>571</v>
      </c>
      <c r="L84" s="113" t="s">
        <v>233</v>
      </c>
      <c r="M84" s="112" t="s">
        <v>21</v>
      </c>
      <c r="N84" s="112" t="s">
        <v>21</v>
      </c>
      <c r="O84" s="112" t="s">
        <v>21</v>
      </c>
      <c r="P84" s="1117"/>
      <c r="Q84" s="1118"/>
    </row>
    <row r="85" spans="2:17" ht="60.75" customHeight="1" x14ac:dyDescent="0.2">
      <c r="B85" s="116" t="s">
        <v>123</v>
      </c>
      <c r="C85" s="116">
        <v>1</v>
      </c>
      <c r="D85" s="116" t="s">
        <v>2765</v>
      </c>
      <c r="E85" s="115">
        <v>43889744</v>
      </c>
      <c r="F85" s="116" t="s">
        <v>2766</v>
      </c>
      <c r="G85" s="116" t="s">
        <v>1726</v>
      </c>
      <c r="H85" s="115" t="s">
        <v>2767</v>
      </c>
      <c r="I85" s="99" t="s">
        <v>54</v>
      </c>
      <c r="J85" s="117" t="s">
        <v>2761</v>
      </c>
      <c r="K85" s="114" t="s">
        <v>1365</v>
      </c>
      <c r="L85" s="113" t="s">
        <v>233</v>
      </c>
      <c r="M85" s="112" t="s">
        <v>21</v>
      </c>
      <c r="N85" s="112" t="s">
        <v>21</v>
      </c>
      <c r="O85" s="112" t="s">
        <v>21</v>
      </c>
      <c r="P85" s="1117"/>
      <c r="Q85" s="1118"/>
    </row>
    <row r="86" spans="2:17" ht="60.75" customHeight="1" x14ac:dyDescent="0.2">
      <c r="B86" s="116" t="s">
        <v>123</v>
      </c>
      <c r="C86" s="116">
        <v>1</v>
      </c>
      <c r="D86" s="116" t="s">
        <v>2768</v>
      </c>
      <c r="E86" s="115">
        <v>43695281</v>
      </c>
      <c r="F86" s="116" t="s">
        <v>991</v>
      </c>
      <c r="G86" s="116" t="s">
        <v>183</v>
      </c>
      <c r="H86" s="115" t="s">
        <v>2769</v>
      </c>
      <c r="I86" s="99" t="s">
        <v>54</v>
      </c>
      <c r="J86" s="117" t="s">
        <v>2761</v>
      </c>
      <c r="K86" s="114" t="s">
        <v>1291</v>
      </c>
      <c r="L86" s="113" t="s">
        <v>233</v>
      </c>
      <c r="M86" s="112" t="s">
        <v>21</v>
      </c>
      <c r="N86" s="112" t="s">
        <v>21</v>
      </c>
      <c r="O86" s="112" t="s">
        <v>21</v>
      </c>
      <c r="P86" s="1117"/>
      <c r="Q86" s="1118"/>
    </row>
    <row r="87" spans="2:17" ht="60.75" customHeight="1" x14ac:dyDescent="0.2">
      <c r="B87" s="116" t="s">
        <v>229</v>
      </c>
      <c r="C87" s="116">
        <v>1</v>
      </c>
      <c r="D87" s="116" t="s">
        <v>2770</v>
      </c>
      <c r="E87" s="115">
        <v>1040497614</v>
      </c>
      <c r="F87" s="116" t="s">
        <v>273</v>
      </c>
      <c r="G87" s="116" t="s">
        <v>367</v>
      </c>
      <c r="H87" s="115" t="s">
        <v>2124</v>
      </c>
      <c r="I87" s="99">
        <v>133260</v>
      </c>
      <c r="J87" s="116" t="s">
        <v>2771</v>
      </c>
      <c r="K87" s="114" t="s">
        <v>1629</v>
      </c>
      <c r="L87" s="113" t="s">
        <v>273</v>
      </c>
      <c r="M87" s="112" t="s">
        <v>21</v>
      </c>
      <c r="N87" s="112" t="s">
        <v>21</v>
      </c>
      <c r="O87" s="112" t="s">
        <v>21</v>
      </c>
      <c r="P87" s="1117"/>
      <c r="Q87" s="1118"/>
    </row>
    <row r="88" spans="2:17" ht="60.75" customHeight="1" x14ac:dyDescent="0.2">
      <c r="B88" s="116" t="s">
        <v>229</v>
      </c>
      <c r="C88" s="116">
        <v>1</v>
      </c>
      <c r="D88" s="116" t="s">
        <v>2772</v>
      </c>
      <c r="E88" s="115">
        <v>39273337</v>
      </c>
      <c r="F88" s="116" t="s">
        <v>273</v>
      </c>
      <c r="G88" s="116" t="s">
        <v>896</v>
      </c>
      <c r="H88" s="115" t="s">
        <v>2773</v>
      </c>
      <c r="I88" s="99">
        <v>133090</v>
      </c>
      <c r="J88" s="116" t="s">
        <v>2774</v>
      </c>
      <c r="K88" s="114" t="s">
        <v>571</v>
      </c>
      <c r="L88" s="113" t="s">
        <v>273</v>
      </c>
      <c r="M88" s="112" t="s">
        <v>21</v>
      </c>
      <c r="N88" s="112" t="s">
        <v>21</v>
      </c>
      <c r="O88" s="112" t="s">
        <v>21</v>
      </c>
      <c r="P88" s="1120" t="s">
        <v>2775</v>
      </c>
      <c r="Q88" s="1121"/>
    </row>
    <row r="89" spans="2:17" ht="60.75" customHeight="1" x14ac:dyDescent="0.2">
      <c r="B89" s="116" t="s">
        <v>229</v>
      </c>
      <c r="C89" s="116">
        <v>1</v>
      </c>
      <c r="D89" s="116" t="s">
        <v>2776</v>
      </c>
      <c r="E89" s="115">
        <v>22690250</v>
      </c>
      <c r="F89" s="116" t="s">
        <v>134</v>
      </c>
      <c r="G89" s="116" t="s">
        <v>2777</v>
      </c>
      <c r="H89" s="115" t="s">
        <v>2778</v>
      </c>
      <c r="I89" s="99">
        <v>107632214</v>
      </c>
      <c r="J89" s="116" t="s">
        <v>2779</v>
      </c>
      <c r="K89" s="114" t="s">
        <v>142</v>
      </c>
      <c r="L89" s="113" t="s">
        <v>273</v>
      </c>
      <c r="M89" s="112" t="s">
        <v>21</v>
      </c>
      <c r="N89" s="112" t="s">
        <v>21</v>
      </c>
      <c r="O89" s="112" t="s">
        <v>21</v>
      </c>
      <c r="P89" s="1117"/>
      <c r="Q89" s="1118"/>
    </row>
    <row r="90" spans="2:17" ht="33.6" customHeight="1" x14ac:dyDescent="0.2">
      <c r="B90" s="116" t="s">
        <v>229</v>
      </c>
      <c r="C90" s="116">
        <v>1</v>
      </c>
      <c r="D90" s="116" t="s">
        <v>2780</v>
      </c>
      <c r="E90" s="115">
        <v>8733979</v>
      </c>
      <c r="F90" s="116" t="s">
        <v>140</v>
      </c>
      <c r="G90" s="116" t="s">
        <v>205</v>
      </c>
      <c r="H90" s="115" t="s">
        <v>2781</v>
      </c>
      <c r="I90" s="99">
        <v>100697</v>
      </c>
      <c r="J90" s="116" t="s">
        <v>2779</v>
      </c>
      <c r="K90" s="114" t="s">
        <v>142</v>
      </c>
      <c r="L90" s="113" t="s">
        <v>140</v>
      </c>
      <c r="M90" s="112" t="s">
        <v>21</v>
      </c>
      <c r="N90" s="112" t="s">
        <v>21</v>
      </c>
      <c r="O90" s="112" t="s">
        <v>21</v>
      </c>
      <c r="P90" s="1117"/>
      <c r="Q90" s="1118"/>
    </row>
    <row r="92" spans="2:17" ht="15.75" thickBot="1" x14ac:dyDescent="0.3"/>
    <row r="93" spans="2:17" ht="27" thickBot="1" x14ac:dyDescent="0.3">
      <c r="B93" s="1091" t="s">
        <v>145</v>
      </c>
      <c r="C93" s="1092"/>
      <c r="D93" s="1092"/>
      <c r="E93" s="1092"/>
      <c r="F93" s="1092"/>
      <c r="G93" s="1092"/>
      <c r="H93" s="1092"/>
      <c r="I93" s="1092"/>
      <c r="J93" s="1092"/>
      <c r="K93" s="1092"/>
      <c r="L93" s="1092"/>
      <c r="M93" s="1092"/>
      <c r="N93" s="1093"/>
    </row>
    <row r="96" spans="2:17" ht="46.15" customHeight="1" x14ac:dyDescent="0.25">
      <c r="B96" s="79" t="s">
        <v>20</v>
      </c>
      <c r="C96" s="79" t="s">
        <v>146</v>
      </c>
      <c r="D96" s="1084" t="s">
        <v>97</v>
      </c>
      <c r="E96" s="1086"/>
    </row>
    <row r="97" spans="1:26" ht="46.9" customHeight="1" x14ac:dyDescent="0.25">
      <c r="B97" s="682" t="s">
        <v>147</v>
      </c>
      <c r="C97" s="41" t="s">
        <v>79</v>
      </c>
      <c r="D97" s="993"/>
      <c r="E97" s="993"/>
    </row>
    <row r="100" spans="1:26" ht="26.25" x14ac:dyDescent="0.25">
      <c r="B100" s="1072" t="s">
        <v>148</v>
      </c>
      <c r="C100" s="1073"/>
      <c r="D100" s="1073"/>
      <c r="E100" s="1073"/>
      <c r="F100" s="1073"/>
      <c r="G100" s="1073"/>
      <c r="H100" s="1073"/>
      <c r="I100" s="1073"/>
      <c r="J100" s="1073"/>
      <c r="K100" s="1073"/>
      <c r="L100" s="1073"/>
      <c r="M100" s="1073"/>
      <c r="N100" s="1073"/>
      <c r="O100" s="1073"/>
      <c r="P100" s="1073"/>
    </row>
    <row r="102" spans="1:26" ht="15.75" thickBot="1" x14ac:dyDescent="0.3"/>
    <row r="103" spans="1:26" ht="27" thickBot="1" x14ac:dyDescent="0.3">
      <c r="B103" s="1091" t="s">
        <v>149</v>
      </c>
      <c r="C103" s="1092"/>
      <c r="D103" s="1092"/>
      <c r="E103" s="1092"/>
      <c r="F103" s="1092"/>
      <c r="G103" s="1092"/>
      <c r="H103" s="1092"/>
      <c r="I103" s="1092"/>
      <c r="J103" s="1092"/>
      <c r="K103" s="1092"/>
      <c r="L103" s="1092"/>
      <c r="M103" s="1092"/>
      <c r="N103" s="1093"/>
    </row>
    <row r="105" spans="1:26" ht="15.75" thickBot="1" x14ac:dyDescent="0.3">
      <c r="M105" s="45"/>
      <c r="N105" s="45"/>
    </row>
    <row r="106" spans="1:26" s="14" customFormat="1" ht="109.5" customHeight="1" x14ac:dyDescent="0.25">
      <c r="B106" s="46" t="s">
        <v>36</v>
      </c>
      <c r="C106" s="46" t="s">
        <v>37</v>
      </c>
      <c r="D106" s="46" t="s">
        <v>38</v>
      </c>
      <c r="E106" s="46" t="s">
        <v>39</v>
      </c>
      <c r="F106" s="46" t="s">
        <v>40</v>
      </c>
      <c r="G106" s="46" t="s">
        <v>41</v>
      </c>
      <c r="H106" s="46" t="s">
        <v>42</v>
      </c>
      <c r="I106" s="46" t="s">
        <v>43</v>
      </c>
      <c r="J106" s="46" t="s">
        <v>44</v>
      </c>
      <c r="K106" s="46" t="s">
        <v>45</v>
      </c>
      <c r="L106" s="46" t="s">
        <v>46</v>
      </c>
      <c r="M106" s="47" t="s">
        <v>47</v>
      </c>
      <c r="N106" s="46" t="s">
        <v>48</v>
      </c>
      <c r="O106" s="46" t="s">
        <v>49</v>
      </c>
      <c r="P106" s="48" t="s">
        <v>50</v>
      </c>
      <c r="Q106" s="48" t="s">
        <v>51</v>
      </c>
    </row>
    <row r="107" spans="1:26" s="60" customFormat="1" ht="240" x14ac:dyDescent="0.25">
      <c r="A107" s="62">
        <v>1</v>
      </c>
      <c r="B107" s="49" t="s">
        <v>2742</v>
      </c>
      <c r="C107" s="50" t="s">
        <v>2742</v>
      </c>
      <c r="D107" s="49" t="s">
        <v>2746</v>
      </c>
      <c r="E107" s="102">
        <v>5092</v>
      </c>
      <c r="F107" s="52" t="s">
        <v>21</v>
      </c>
      <c r="G107" s="53" t="s">
        <v>54</v>
      </c>
      <c r="H107" s="54" t="s">
        <v>2782</v>
      </c>
      <c r="I107" s="55" t="s">
        <v>2783</v>
      </c>
      <c r="J107" s="55" t="s">
        <v>22</v>
      </c>
      <c r="K107" s="103">
        <v>8.64</v>
      </c>
      <c r="L107" s="102">
        <v>0</v>
      </c>
      <c r="M107" s="51">
        <v>4594</v>
      </c>
      <c r="N107" s="56" t="s">
        <v>54</v>
      </c>
      <c r="O107" s="57">
        <v>4611191988</v>
      </c>
      <c r="P107" s="57" t="s">
        <v>2784</v>
      </c>
      <c r="Q107" s="58" t="s">
        <v>1255</v>
      </c>
      <c r="R107" s="59"/>
      <c r="S107" s="59"/>
      <c r="T107" s="59"/>
      <c r="U107" s="59"/>
      <c r="V107" s="59"/>
      <c r="W107" s="59"/>
      <c r="X107" s="59"/>
      <c r="Y107" s="59"/>
      <c r="Z107" s="59"/>
    </row>
    <row r="108" spans="1:26" s="60" customFormat="1" x14ac:dyDescent="0.25">
      <c r="A108" s="62">
        <f>+A107+1</f>
        <v>2</v>
      </c>
      <c r="B108" s="49"/>
      <c r="C108" s="50"/>
      <c r="D108" s="49"/>
      <c r="E108" s="102"/>
      <c r="F108" s="52"/>
      <c r="G108" s="52"/>
      <c r="H108" s="52"/>
      <c r="I108" s="55"/>
      <c r="J108" s="55"/>
      <c r="K108" s="102"/>
      <c r="L108" s="102"/>
      <c r="M108" s="51"/>
      <c r="N108" s="56"/>
      <c r="O108" s="57"/>
      <c r="P108" s="57"/>
      <c r="Q108" s="58"/>
      <c r="R108" s="59"/>
      <c r="S108" s="59"/>
      <c r="T108" s="59"/>
      <c r="U108" s="59"/>
      <c r="V108" s="59"/>
      <c r="W108" s="59"/>
      <c r="X108" s="59"/>
      <c r="Y108" s="59"/>
      <c r="Z108" s="59"/>
    </row>
    <row r="109" spans="1:26" s="60" customFormat="1" x14ac:dyDescent="0.25">
      <c r="A109" s="62"/>
      <c r="B109" s="63" t="s">
        <v>31</v>
      </c>
      <c r="C109" s="50"/>
      <c r="D109" s="49"/>
      <c r="E109" s="102"/>
      <c r="F109" s="52"/>
      <c r="G109" s="52"/>
      <c r="H109" s="52"/>
      <c r="I109" s="55"/>
      <c r="J109" s="55"/>
      <c r="K109" s="67">
        <f>SUM(K107:K108)</f>
        <v>8.64</v>
      </c>
      <c r="L109" s="67">
        <f>SUM(L107:L108)</f>
        <v>0</v>
      </c>
      <c r="M109" s="65">
        <f>SUM(M107:M108)</f>
        <v>4594</v>
      </c>
      <c r="N109" s="67">
        <f>SUM(N107:N108)</f>
        <v>0</v>
      </c>
      <c r="O109" s="57"/>
      <c r="P109" s="57"/>
      <c r="Q109" s="68"/>
    </row>
    <row r="110" spans="1:26" x14ac:dyDescent="0.25">
      <c r="B110" s="69"/>
      <c r="C110" s="69"/>
      <c r="D110" s="69"/>
      <c r="E110" s="70"/>
      <c r="F110" s="69"/>
      <c r="G110" s="69"/>
      <c r="H110" s="69"/>
      <c r="I110" s="69"/>
      <c r="J110" s="69"/>
      <c r="K110" s="69"/>
      <c r="L110" s="69"/>
      <c r="M110" s="69"/>
      <c r="N110" s="69"/>
      <c r="O110" s="69"/>
      <c r="P110" s="69"/>
    </row>
    <row r="111" spans="1:26" ht="18.75" x14ac:dyDescent="0.25">
      <c r="B111" s="72" t="s">
        <v>172</v>
      </c>
      <c r="C111" s="89">
        <f>+K109</f>
        <v>8.64</v>
      </c>
      <c r="H111" s="76"/>
      <c r="I111" s="76"/>
      <c r="J111" s="76"/>
      <c r="K111" s="76"/>
      <c r="L111" s="76"/>
      <c r="M111" s="76"/>
      <c r="N111" s="69"/>
      <c r="O111" s="69"/>
      <c r="P111" s="69"/>
    </row>
    <row r="113" spans="2:17" ht="15.75" thickBot="1" x14ac:dyDescent="0.3"/>
    <row r="114" spans="2:17" ht="37.15" customHeight="1" thickBot="1" x14ac:dyDescent="0.3">
      <c r="B114" s="90" t="s">
        <v>173</v>
      </c>
      <c r="C114" s="91" t="s">
        <v>174</v>
      </c>
      <c r="D114" s="90" t="s">
        <v>30</v>
      </c>
      <c r="E114" s="91" t="s">
        <v>175</v>
      </c>
    </row>
    <row r="115" spans="2:17" ht="41.45" customHeight="1" x14ac:dyDescent="0.25">
      <c r="B115" s="92" t="s">
        <v>176</v>
      </c>
      <c r="C115" s="93">
        <v>20</v>
      </c>
      <c r="D115" s="652">
        <v>20</v>
      </c>
      <c r="E115" s="1122">
        <f>+D115+D116+D117</f>
        <v>20</v>
      </c>
    </row>
    <row r="116" spans="2:17" x14ac:dyDescent="0.25">
      <c r="B116" s="92" t="s">
        <v>177</v>
      </c>
      <c r="C116" s="74">
        <v>30</v>
      </c>
      <c r="D116" s="74">
        <v>0</v>
      </c>
      <c r="E116" s="1123"/>
    </row>
    <row r="117" spans="2:17" ht="15.75" thickBot="1" x14ac:dyDescent="0.3">
      <c r="B117" s="92" t="s">
        <v>178</v>
      </c>
      <c r="C117" s="94">
        <v>40</v>
      </c>
      <c r="D117" s="653">
        <v>0</v>
      </c>
      <c r="E117" s="1124"/>
    </row>
    <row r="119" spans="2:17" ht="15.75" thickBot="1" x14ac:dyDescent="0.3"/>
    <row r="120" spans="2:17" ht="27" thickBot="1" x14ac:dyDescent="0.3">
      <c r="B120" s="1091" t="s">
        <v>179</v>
      </c>
      <c r="C120" s="1092"/>
      <c r="D120" s="1092"/>
      <c r="E120" s="1092"/>
      <c r="F120" s="1092"/>
      <c r="G120" s="1092"/>
      <c r="H120" s="1092"/>
      <c r="I120" s="1092"/>
      <c r="J120" s="1092"/>
      <c r="K120" s="1092"/>
      <c r="L120" s="1092"/>
      <c r="M120" s="1092"/>
      <c r="N120" s="1093"/>
    </row>
    <row r="122" spans="2:17" ht="76.5" customHeight="1" x14ac:dyDescent="0.25">
      <c r="B122" s="78" t="s">
        <v>111</v>
      </c>
      <c r="C122" s="78" t="s">
        <v>112</v>
      </c>
      <c r="D122" s="78" t="s">
        <v>113</v>
      </c>
      <c r="E122" s="78" t="s">
        <v>114</v>
      </c>
      <c r="F122" s="78" t="s">
        <v>115</v>
      </c>
      <c r="G122" s="78" t="s">
        <v>116</v>
      </c>
      <c r="H122" s="78" t="s">
        <v>117</v>
      </c>
      <c r="I122" s="78" t="s">
        <v>118</v>
      </c>
      <c r="J122" s="1084" t="s">
        <v>119</v>
      </c>
      <c r="K122" s="1085"/>
      <c r="L122" s="1086"/>
      <c r="M122" s="78" t="s">
        <v>120</v>
      </c>
      <c r="N122" s="78" t="s">
        <v>121</v>
      </c>
      <c r="O122" s="78" t="s">
        <v>122</v>
      </c>
      <c r="P122" s="1084" t="s">
        <v>97</v>
      </c>
      <c r="Q122" s="1086"/>
    </row>
    <row r="123" spans="2:17" ht="60.75" customHeight="1" x14ac:dyDescent="0.25">
      <c r="B123" s="85" t="s">
        <v>180</v>
      </c>
      <c r="C123" s="85">
        <v>4</v>
      </c>
      <c r="D123" s="81" t="s">
        <v>2785</v>
      </c>
      <c r="E123" s="81">
        <v>39286272</v>
      </c>
      <c r="F123" s="81" t="s">
        <v>575</v>
      </c>
      <c r="G123" s="81" t="s">
        <v>2786</v>
      </c>
      <c r="H123" s="81" t="s">
        <v>2787</v>
      </c>
      <c r="I123" s="82" t="s">
        <v>54</v>
      </c>
      <c r="J123" s="86" t="s">
        <v>2761</v>
      </c>
      <c r="K123" s="87" t="s">
        <v>1043</v>
      </c>
      <c r="L123" s="84" t="s">
        <v>2788</v>
      </c>
      <c r="M123" s="41" t="s">
        <v>21</v>
      </c>
      <c r="N123" s="41" t="s">
        <v>21</v>
      </c>
      <c r="O123" s="41" t="s">
        <v>21</v>
      </c>
      <c r="P123" s="993"/>
      <c r="Q123" s="993"/>
    </row>
    <row r="124" spans="2:17" ht="60.75" customHeight="1" x14ac:dyDescent="0.25">
      <c r="B124" s="85" t="s">
        <v>214</v>
      </c>
      <c r="C124" s="85">
        <v>4</v>
      </c>
      <c r="D124" s="81" t="s">
        <v>2789</v>
      </c>
      <c r="E124" s="81">
        <v>30568175</v>
      </c>
      <c r="F124" s="81" t="s">
        <v>396</v>
      </c>
      <c r="G124" s="81" t="s">
        <v>2790</v>
      </c>
      <c r="H124" s="81" t="s">
        <v>2791</v>
      </c>
      <c r="I124" s="82" t="s">
        <v>54</v>
      </c>
      <c r="J124" s="86" t="s">
        <v>2761</v>
      </c>
      <c r="K124" s="87" t="s">
        <v>1149</v>
      </c>
      <c r="L124" s="84" t="s">
        <v>2792</v>
      </c>
      <c r="M124" s="41" t="s">
        <v>21</v>
      </c>
      <c r="N124" s="41" t="s">
        <v>21</v>
      </c>
      <c r="O124" s="41" t="s">
        <v>21</v>
      </c>
      <c r="P124" s="994"/>
      <c r="Q124" s="996"/>
    </row>
    <row r="125" spans="2:17" ht="30" x14ac:dyDescent="0.25">
      <c r="B125" s="85" t="s">
        <v>208</v>
      </c>
      <c r="C125" s="85">
        <v>1</v>
      </c>
      <c r="D125" s="85" t="s">
        <v>2793</v>
      </c>
      <c r="E125" s="85">
        <v>43548852</v>
      </c>
      <c r="F125" s="85" t="s">
        <v>206</v>
      </c>
      <c r="G125" s="85" t="s">
        <v>738</v>
      </c>
      <c r="H125" s="81" t="s">
        <v>2794</v>
      </c>
      <c r="I125" s="82">
        <v>84891</v>
      </c>
      <c r="J125" s="86" t="s">
        <v>2761</v>
      </c>
      <c r="K125" s="87" t="s">
        <v>2795</v>
      </c>
      <c r="L125" s="84" t="s">
        <v>2796</v>
      </c>
      <c r="M125" s="41" t="s">
        <v>21</v>
      </c>
      <c r="N125" s="41" t="s">
        <v>21</v>
      </c>
      <c r="O125" s="41" t="s">
        <v>21</v>
      </c>
      <c r="P125" s="993"/>
      <c r="Q125" s="993"/>
    </row>
    <row r="127" spans="2:17" ht="15.75" thickBot="1" x14ac:dyDescent="0.3"/>
    <row r="128" spans="2:17" ht="54" customHeight="1" x14ac:dyDescent="0.25">
      <c r="B128" s="42" t="s">
        <v>20</v>
      </c>
      <c r="C128" s="42" t="s">
        <v>173</v>
      </c>
      <c r="D128" s="78" t="s">
        <v>174</v>
      </c>
      <c r="E128" s="42" t="s">
        <v>30</v>
      </c>
      <c r="F128" s="91" t="s">
        <v>194</v>
      </c>
      <c r="G128" s="96"/>
    </row>
    <row r="129" spans="2:7" ht="120.75" customHeight="1" x14ac:dyDescent="0.2">
      <c r="B129" s="1097" t="s">
        <v>195</v>
      </c>
      <c r="C129" s="97" t="s">
        <v>196</v>
      </c>
      <c r="D129" s="668">
        <v>25</v>
      </c>
      <c r="E129" s="668">
        <v>25</v>
      </c>
      <c r="F129" s="1098">
        <f>+E129+E130+E131</f>
        <v>60</v>
      </c>
      <c r="G129" s="98"/>
    </row>
    <row r="130" spans="2:7" ht="76.150000000000006" customHeight="1" x14ac:dyDescent="0.2">
      <c r="B130" s="1097"/>
      <c r="C130" s="97" t="s">
        <v>197</v>
      </c>
      <c r="D130" s="675">
        <v>25</v>
      </c>
      <c r="E130" s="668">
        <v>25</v>
      </c>
      <c r="F130" s="1099"/>
      <c r="G130" s="98"/>
    </row>
    <row r="131" spans="2:7" ht="69" customHeight="1" x14ac:dyDescent="0.2">
      <c r="B131" s="1097"/>
      <c r="C131" s="97" t="s">
        <v>198</v>
      </c>
      <c r="D131" s="668">
        <v>10</v>
      </c>
      <c r="E131" s="668">
        <v>10</v>
      </c>
      <c r="F131" s="1100"/>
      <c r="G131" s="98"/>
    </row>
    <row r="132" spans="2:7" x14ac:dyDescent="0.25">
      <c r="C132"/>
    </row>
    <row r="135" spans="2:7" x14ac:dyDescent="0.25">
      <c r="B135" s="39" t="s">
        <v>199</v>
      </c>
    </row>
    <row r="138" spans="2:7" x14ac:dyDescent="0.25">
      <c r="B138" s="40" t="s">
        <v>20</v>
      </c>
      <c r="C138" s="40" t="s">
        <v>29</v>
      </c>
      <c r="D138" s="42" t="s">
        <v>30</v>
      </c>
      <c r="E138" s="42" t="s">
        <v>31</v>
      </c>
    </row>
    <row r="139" spans="2:7" ht="28.5" x14ac:dyDescent="0.25">
      <c r="B139" s="43" t="s">
        <v>200</v>
      </c>
      <c r="C139" s="697">
        <v>40</v>
      </c>
      <c r="D139" s="74">
        <f>+E115</f>
        <v>20</v>
      </c>
      <c r="E139" s="1081">
        <f>+D139+D140</f>
        <v>80</v>
      </c>
    </row>
    <row r="140" spans="2:7" ht="42.75" x14ac:dyDescent="0.25">
      <c r="B140" s="43" t="s">
        <v>201</v>
      </c>
      <c r="C140" s="44">
        <v>60</v>
      </c>
      <c r="D140" s="668">
        <f>+F129</f>
        <v>60</v>
      </c>
      <c r="E140" s="1082"/>
    </row>
    <row r="143" spans="2:7" x14ac:dyDescent="0.25">
      <c r="B143" s="1" t="s">
        <v>2797</v>
      </c>
    </row>
    <row r="145" spans="2:16" ht="26.25" x14ac:dyDescent="0.25">
      <c r="B145" s="1072" t="s">
        <v>1</v>
      </c>
      <c r="C145" s="1073"/>
      <c r="D145" s="1073"/>
      <c r="E145" s="1073"/>
      <c r="F145" s="1073"/>
      <c r="G145" s="1073"/>
      <c r="H145" s="1073"/>
      <c r="I145" s="1073"/>
      <c r="J145" s="1073"/>
      <c r="K145" s="1073"/>
      <c r="L145" s="1073"/>
      <c r="M145" s="1073"/>
      <c r="N145" s="1073"/>
      <c r="O145" s="1073"/>
      <c r="P145" s="1073"/>
    </row>
    <row r="147" spans="2:16" ht="26.25" x14ac:dyDescent="0.25">
      <c r="B147" s="1072" t="s">
        <v>2</v>
      </c>
      <c r="C147" s="1073"/>
      <c r="D147" s="1073"/>
      <c r="E147" s="1073"/>
      <c r="F147" s="1073"/>
      <c r="G147" s="1073"/>
      <c r="H147" s="1073"/>
      <c r="I147" s="1073"/>
      <c r="J147" s="1073"/>
      <c r="K147" s="1073"/>
      <c r="L147" s="1073"/>
      <c r="M147" s="1073"/>
      <c r="N147" s="1073"/>
      <c r="O147" s="1073"/>
      <c r="P147" s="1073"/>
    </row>
    <row r="148" spans="2:16" ht="15.75" thickBot="1" x14ac:dyDescent="0.3"/>
    <row r="149" spans="2:16" ht="21.75" thickBot="1" x14ac:dyDescent="0.3">
      <c r="B149" s="3" t="s">
        <v>3</v>
      </c>
      <c r="C149" s="1074" t="s">
        <v>2742</v>
      </c>
      <c r="D149" s="1074"/>
      <c r="E149" s="1074"/>
      <c r="F149" s="1074"/>
      <c r="G149" s="1074"/>
      <c r="H149" s="1074"/>
      <c r="I149" s="1074"/>
      <c r="J149" s="1074"/>
      <c r="K149" s="1074"/>
      <c r="L149" s="1074"/>
      <c r="M149" s="1074"/>
      <c r="N149" s="1075"/>
    </row>
    <row r="150" spans="2:16" ht="16.5" thickBot="1" x14ac:dyDescent="0.3">
      <c r="B150" s="4" t="s">
        <v>5</v>
      </c>
      <c r="C150" s="1074"/>
      <c r="D150" s="1074"/>
      <c r="E150" s="1074"/>
      <c r="F150" s="1074"/>
      <c r="G150" s="1074"/>
      <c r="H150" s="1074"/>
      <c r="I150" s="1074"/>
      <c r="J150" s="1074"/>
      <c r="K150" s="1074"/>
      <c r="L150" s="1074"/>
      <c r="M150" s="1074"/>
      <c r="N150" s="1075"/>
    </row>
    <row r="151" spans="2:16" ht="16.5" thickBot="1" x14ac:dyDescent="0.3">
      <c r="B151" s="4" t="s">
        <v>6</v>
      </c>
      <c r="C151" s="1074"/>
      <c r="D151" s="1074"/>
      <c r="E151" s="1074"/>
      <c r="F151" s="1074"/>
      <c r="G151" s="1074"/>
      <c r="H151" s="1074"/>
      <c r="I151" s="1074"/>
      <c r="J151" s="1074"/>
      <c r="K151" s="1074"/>
      <c r="L151" s="1074"/>
      <c r="M151" s="1074"/>
      <c r="N151" s="1075"/>
    </row>
    <row r="152" spans="2:16" ht="16.5" thickBot="1" x14ac:dyDescent="0.3">
      <c r="B152" s="4" t="s">
        <v>7</v>
      </c>
      <c r="C152" s="1074"/>
      <c r="D152" s="1074"/>
      <c r="E152" s="1074"/>
      <c r="F152" s="1074"/>
      <c r="G152" s="1074"/>
      <c r="H152" s="1074"/>
      <c r="I152" s="1074"/>
      <c r="J152" s="1074"/>
      <c r="K152" s="1074"/>
      <c r="L152" s="1074"/>
      <c r="M152" s="1074"/>
      <c r="N152" s="1075"/>
    </row>
    <row r="153" spans="2:16" ht="16.5" thickBot="1" x14ac:dyDescent="0.3">
      <c r="B153" s="4" t="s">
        <v>8</v>
      </c>
      <c r="C153" s="1076">
        <v>9</v>
      </c>
      <c r="D153" s="1076"/>
      <c r="E153" s="1077"/>
      <c r="F153" s="5"/>
      <c r="G153" s="5"/>
      <c r="H153" s="5"/>
      <c r="I153" s="5"/>
      <c r="J153" s="5"/>
      <c r="K153" s="5"/>
      <c r="L153" s="5"/>
      <c r="M153" s="5"/>
      <c r="N153" s="6"/>
    </row>
    <row r="154" spans="2:16" ht="16.5" thickBot="1" x14ac:dyDescent="0.3">
      <c r="B154" s="7" t="s">
        <v>10</v>
      </c>
      <c r="C154" s="8" t="s">
        <v>56</v>
      </c>
      <c r="D154" s="9"/>
      <c r="E154" s="9"/>
      <c r="F154" s="9"/>
      <c r="G154" s="9"/>
      <c r="H154" s="9"/>
      <c r="I154" s="9"/>
      <c r="J154" s="9"/>
      <c r="K154" s="9"/>
      <c r="L154" s="9"/>
      <c r="M154" s="9"/>
      <c r="N154" s="10"/>
    </row>
    <row r="155" spans="2:16" ht="15.75" x14ac:dyDescent="0.25">
      <c r="B155" s="11"/>
      <c r="C155" s="12"/>
      <c r="D155" s="13"/>
      <c r="E155" s="13"/>
      <c r="F155" s="13"/>
      <c r="G155" s="13"/>
      <c r="H155" s="13"/>
      <c r="I155" s="14"/>
      <c r="J155" s="14"/>
      <c r="K155" s="14"/>
      <c r="L155" s="14"/>
      <c r="M155" s="14"/>
      <c r="N155" s="13"/>
    </row>
    <row r="156" spans="2:16" x14ac:dyDescent="0.25">
      <c r="I156" s="14"/>
      <c r="J156" s="14"/>
      <c r="K156" s="14"/>
      <c r="L156" s="14"/>
      <c r="M156" s="14"/>
      <c r="N156" s="15"/>
    </row>
    <row r="157" spans="2:16" x14ac:dyDescent="0.25">
      <c r="B157" s="1078" t="s">
        <v>12</v>
      </c>
      <c r="C157" s="1078"/>
      <c r="D157" s="672" t="s">
        <v>13</v>
      </c>
      <c r="E157" s="672" t="s">
        <v>14</v>
      </c>
      <c r="F157" s="672" t="s">
        <v>15</v>
      </c>
      <c r="G157" s="16"/>
      <c r="I157" s="17"/>
      <c r="J157" s="17"/>
      <c r="K157" s="17"/>
      <c r="L157" s="17"/>
      <c r="M157" s="17"/>
      <c r="N157" s="15"/>
    </row>
    <row r="158" spans="2:16" x14ac:dyDescent="0.25">
      <c r="B158" s="1078"/>
      <c r="C158" s="1078"/>
      <c r="D158" s="672">
        <v>9</v>
      </c>
      <c r="E158" s="18">
        <v>2422164100</v>
      </c>
      <c r="F158" s="319">
        <v>830</v>
      </c>
      <c r="G158" s="20"/>
      <c r="K158" s="21"/>
      <c r="L158" s="21"/>
      <c r="M158" s="21"/>
      <c r="N158" s="15"/>
    </row>
    <row r="159" spans="2:16" x14ac:dyDescent="0.25">
      <c r="B159" s="1078"/>
      <c r="C159" s="1078"/>
      <c r="D159" s="672"/>
      <c r="E159" s="18"/>
      <c r="F159" s="319"/>
      <c r="G159" s="20"/>
      <c r="K159" s="21"/>
      <c r="L159" s="21"/>
      <c r="M159" s="21"/>
      <c r="N159" s="15"/>
    </row>
    <row r="160" spans="2:16" x14ac:dyDescent="0.25">
      <c r="B160" s="1078"/>
      <c r="C160" s="1078"/>
      <c r="D160" s="672"/>
      <c r="E160" s="18"/>
      <c r="F160" s="319"/>
      <c r="G160" s="20"/>
      <c r="K160" s="21"/>
      <c r="L160" s="21"/>
      <c r="M160" s="21"/>
      <c r="N160" s="15"/>
    </row>
    <row r="161" spans="1:14" x14ac:dyDescent="0.25">
      <c r="B161" s="1078"/>
      <c r="C161" s="1078"/>
      <c r="D161" s="672"/>
      <c r="E161" s="22"/>
      <c r="F161" s="319"/>
      <c r="G161" s="20"/>
      <c r="K161" s="21"/>
      <c r="L161" s="21"/>
      <c r="M161" s="21"/>
      <c r="N161" s="24"/>
    </row>
    <row r="162" spans="1:14" x14ac:dyDescent="0.25">
      <c r="B162" s="1078"/>
      <c r="C162" s="1078"/>
      <c r="D162" s="672"/>
      <c r="E162" s="22"/>
      <c r="F162" s="319"/>
      <c r="G162" s="20"/>
      <c r="K162" s="25"/>
      <c r="L162" s="25"/>
      <c r="M162" s="25"/>
      <c r="N162" s="24"/>
    </row>
    <row r="163" spans="1:14" x14ac:dyDescent="0.25">
      <c r="B163" s="1078"/>
      <c r="C163" s="1078"/>
      <c r="D163" s="672"/>
      <c r="E163" s="22"/>
      <c r="F163" s="319"/>
      <c r="G163" s="20"/>
      <c r="K163" s="14"/>
      <c r="L163" s="14"/>
      <c r="M163" s="14"/>
      <c r="N163" s="24"/>
    </row>
    <row r="164" spans="1:14" x14ac:dyDescent="0.25">
      <c r="B164" s="1078"/>
      <c r="C164" s="1078"/>
      <c r="D164" s="672"/>
      <c r="E164" s="22"/>
      <c r="F164" s="319"/>
      <c r="G164" s="20"/>
      <c r="H164" s="23"/>
      <c r="I164" s="14"/>
      <c r="J164" s="14"/>
      <c r="K164" s="14"/>
      <c r="L164" s="14"/>
      <c r="M164" s="14"/>
      <c r="N164" s="24"/>
    </row>
    <row r="165" spans="1:14" ht="15.75" thickBot="1" x14ac:dyDescent="0.3">
      <c r="B165" s="1079" t="s">
        <v>16</v>
      </c>
      <c r="C165" s="1080"/>
      <c r="D165" s="672">
        <v>9</v>
      </c>
      <c r="E165" s="26">
        <f>SUM(E158:E164)</f>
        <v>2422164100</v>
      </c>
      <c r="F165" s="319">
        <f>SUM(F158:F164)</f>
        <v>830</v>
      </c>
      <c r="G165" s="20"/>
      <c r="H165" s="23"/>
      <c r="I165" s="14"/>
      <c r="J165" s="14"/>
      <c r="K165" s="14"/>
      <c r="L165" s="14"/>
      <c r="M165" s="14"/>
      <c r="N165" s="24"/>
    </row>
    <row r="166" spans="1:14" ht="45.75" thickBot="1" x14ac:dyDescent="0.3">
      <c r="A166" s="27"/>
      <c r="B166" s="28" t="s">
        <v>17</v>
      </c>
      <c r="C166" s="28" t="s">
        <v>18</v>
      </c>
      <c r="E166" s="17"/>
      <c r="F166" s="654"/>
      <c r="G166" s="17"/>
      <c r="H166" s="17"/>
      <c r="I166" s="29"/>
      <c r="J166" s="29"/>
      <c r="K166" s="29"/>
      <c r="L166" s="29"/>
      <c r="M166" s="29"/>
    </row>
    <row r="167" spans="1:14" ht="15.75" thickBot="1" x14ac:dyDescent="0.3">
      <c r="A167" s="30">
        <v>1</v>
      </c>
      <c r="C167" s="31">
        <f>+F165</f>
        <v>830</v>
      </c>
      <c r="D167" s="32"/>
      <c r="E167" s="33">
        <f>E165</f>
        <v>2422164100</v>
      </c>
      <c r="F167" s="34"/>
      <c r="G167" s="34"/>
      <c r="H167" s="34"/>
      <c r="I167" s="35"/>
      <c r="J167" s="35"/>
      <c r="K167" s="35"/>
      <c r="L167" s="35"/>
      <c r="M167" s="35"/>
    </row>
    <row r="168" spans="1:14" x14ac:dyDescent="0.25">
      <c r="A168" s="36"/>
      <c r="C168" s="37"/>
      <c r="D168" s="21"/>
      <c r="E168" s="38"/>
      <c r="F168" s="34"/>
      <c r="G168" s="34"/>
      <c r="H168" s="34"/>
      <c r="I168" s="35"/>
      <c r="J168" s="35"/>
      <c r="K168" s="35"/>
      <c r="L168" s="35"/>
      <c r="M168" s="35"/>
    </row>
    <row r="169" spans="1:14" x14ac:dyDescent="0.25">
      <c r="A169" s="36"/>
      <c r="C169" s="37"/>
      <c r="D169" s="21"/>
      <c r="E169" s="38"/>
      <c r="F169" s="34"/>
      <c r="G169" s="34"/>
      <c r="H169" s="34"/>
      <c r="I169" s="35"/>
      <c r="J169" s="35"/>
      <c r="K169" s="35"/>
      <c r="L169" s="35"/>
      <c r="M169" s="35"/>
    </row>
    <row r="170" spans="1:14" x14ac:dyDescent="0.25">
      <c r="A170" s="36"/>
      <c r="B170" s="161" t="s">
        <v>19</v>
      </c>
      <c r="C170" s="141"/>
      <c r="D170" s="141"/>
      <c r="E170" s="141"/>
      <c r="F170"/>
      <c r="G170"/>
      <c r="H170"/>
      <c r="I170" s="14"/>
      <c r="J170" s="14"/>
      <c r="K170" s="14"/>
      <c r="L170" s="14"/>
      <c r="M170" s="14"/>
      <c r="N170" s="15"/>
    </row>
    <row r="171" spans="1:14" x14ac:dyDescent="0.25">
      <c r="A171" s="36"/>
      <c r="B171" s="141"/>
      <c r="C171" s="141"/>
      <c r="D171" s="141"/>
      <c r="E171" s="141"/>
      <c r="F171"/>
      <c r="G171"/>
      <c r="H171"/>
      <c r="I171" s="14"/>
      <c r="J171" s="14"/>
      <c r="K171" s="14"/>
      <c r="L171" s="14"/>
      <c r="M171" s="14"/>
      <c r="N171" s="15"/>
    </row>
    <row r="172" spans="1:14" x14ac:dyDescent="0.25">
      <c r="A172" s="36"/>
      <c r="B172" s="142" t="s">
        <v>20</v>
      </c>
      <c r="C172" s="142" t="s">
        <v>21</v>
      </c>
      <c r="D172" s="142" t="s">
        <v>22</v>
      </c>
      <c r="E172" s="141"/>
      <c r="F172"/>
      <c r="G172"/>
      <c r="H172"/>
      <c r="I172" s="14"/>
      <c r="J172" s="14"/>
      <c r="K172" s="14"/>
      <c r="L172" s="14"/>
      <c r="M172" s="14"/>
      <c r="N172" s="15"/>
    </row>
    <row r="173" spans="1:14" x14ac:dyDescent="0.25">
      <c r="A173" s="36"/>
      <c r="B173" s="75" t="s">
        <v>23</v>
      </c>
      <c r="C173" s="74" t="s">
        <v>24</v>
      </c>
      <c r="D173" s="74"/>
      <c r="E173" s="141"/>
      <c r="F173"/>
      <c r="G173"/>
      <c r="H173"/>
      <c r="I173" s="14"/>
      <c r="J173" s="14"/>
      <c r="K173" s="14"/>
      <c r="L173" s="14"/>
      <c r="M173" s="14"/>
      <c r="N173" s="15"/>
    </row>
    <row r="174" spans="1:14" x14ac:dyDescent="0.25">
      <c r="A174" s="36"/>
      <c r="B174" s="75" t="s">
        <v>25</v>
      </c>
      <c r="C174" s="74" t="s">
        <v>24</v>
      </c>
      <c r="D174" s="74"/>
      <c r="E174" s="141"/>
      <c r="F174"/>
      <c r="G174"/>
      <c r="H174"/>
      <c r="I174" s="14"/>
      <c r="J174" s="14"/>
      <c r="K174" s="14"/>
      <c r="L174" s="14"/>
      <c r="M174" s="14"/>
      <c r="N174" s="15"/>
    </row>
    <row r="175" spans="1:14" x14ac:dyDescent="0.25">
      <c r="A175" s="36"/>
      <c r="B175" s="75" t="s">
        <v>26</v>
      </c>
      <c r="C175" s="74" t="s">
        <v>24</v>
      </c>
      <c r="D175" s="74"/>
      <c r="E175" s="141"/>
      <c r="F175"/>
      <c r="G175"/>
      <c r="H175"/>
      <c r="I175" s="14"/>
      <c r="J175" s="14"/>
      <c r="K175" s="14"/>
      <c r="L175" s="14"/>
      <c r="M175" s="14"/>
      <c r="N175" s="15"/>
    </row>
    <row r="176" spans="1:14" x14ac:dyDescent="0.25">
      <c r="A176" s="36"/>
      <c r="B176" s="75" t="s">
        <v>27</v>
      </c>
      <c r="C176" s="74" t="s">
        <v>24</v>
      </c>
      <c r="D176" s="74"/>
      <c r="E176" s="141"/>
      <c r="F176"/>
      <c r="G176"/>
      <c r="H176"/>
      <c r="I176" s="14"/>
      <c r="J176" s="14"/>
      <c r="K176" s="14"/>
      <c r="L176" s="14"/>
      <c r="M176" s="14"/>
      <c r="N176" s="15"/>
    </row>
    <row r="177" spans="1:17" x14ac:dyDescent="0.25">
      <c r="A177" s="160"/>
      <c r="B177" s="141"/>
      <c r="C177" s="141"/>
      <c r="D177" s="141"/>
      <c r="E177" s="141"/>
      <c r="F177" s="141"/>
      <c r="G177" s="141"/>
      <c r="H177" s="141"/>
      <c r="I177" s="162"/>
      <c r="J177" s="162"/>
      <c r="K177" s="162"/>
      <c r="L177" s="162"/>
      <c r="M177" s="162"/>
      <c r="N177" s="163"/>
      <c r="O177" s="69"/>
      <c r="P177" s="69"/>
      <c r="Q177" s="69"/>
    </row>
    <row r="178" spans="1:17" x14ac:dyDescent="0.25">
      <c r="A178" s="160"/>
      <c r="B178" s="141"/>
      <c r="C178" s="141"/>
      <c r="D178" s="141"/>
      <c r="E178" s="141"/>
      <c r="F178" s="141"/>
      <c r="G178" s="141"/>
      <c r="H178" s="141"/>
      <c r="I178" s="162"/>
      <c r="J178" s="162"/>
      <c r="K178" s="162"/>
      <c r="L178" s="162"/>
      <c r="M178" s="162"/>
      <c r="N178" s="163"/>
      <c r="O178" s="69"/>
      <c r="P178" s="69"/>
      <c r="Q178" s="69"/>
    </row>
    <row r="179" spans="1:17" x14ac:dyDescent="0.25">
      <c r="A179" s="160"/>
      <c r="B179" s="161" t="s">
        <v>28</v>
      </c>
      <c r="C179" s="141"/>
      <c r="D179" s="141"/>
      <c r="E179" s="141"/>
      <c r="F179" s="141"/>
      <c r="G179" s="141"/>
      <c r="H179" s="141"/>
      <c r="I179" s="162"/>
      <c r="J179" s="162"/>
      <c r="K179" s="162"/>
      <c r="L179" s="162"/>
      <c r="M179" s="162"/>
      <c r="N179" s="163"/>
      <c r="O179" s="69"/>
      <c r="P179" s="69"/>
      <c r="Q179" s="69"/>
    </row>
    <row r="180" spans="1:17" x14ac:dyDescent="0.25">
      <c r="A180" s="160"/>
      <c r="B180" s="141"/>
      <c r="C180" s="141"/>
      <c r="D180" s="141"/>
      <c r="E180" s="141"/>
      <c r="F180" s="141"/>
      <c r="G180" s="141"/>
      <c r="H180" s="141"/>
      <c r="I180" s="162"/>
      <c r="J180" s="162"/>
      <c r="K180" s="162"/>
      <c r="L180" s="162"/>
      <c r="M180" s="162"/>
      <c r="N180" s="163"/>
      <c r="O180" s="69"/>
      <c r="P180" s="69"/>
      <c r="Q180" s="69"/>
    </row>
    <row r="181" spans="1:17" x14ac:dyDescent="0.25">
      <c r="A181" s="160"/>
      <c r="B181" s="141"/>
      <c r="C181" s="141"/>
      <c r="D181" s="141"/>
      <c r="E181" s="141"/>
      <c r="F181" s="141"/>
      <c r="G181" s="141"/>
      <c r="H181" s="141"/>
      <c r="I181" s="162"/>
      <c r="J181" s="162"/>
      <c r="K181" s="162"/>
      <c r="L181" s="162"/>
      <c r="M181" s="162"/>
      <c r="N181" s="163"/>
      <c r="O181" s="69"/>
      <c r="P181" s="69"/>
      <c r="Q181" s="69"/>
    </row>
    <row r="182" spans="1:17" x14ac:dyDescent="0.25">
      <c r="A182" s="36"/>
      <c r="B182" s="142" t="s">
        <v>20</v>
      </c>
      <c r="C182" s="142" t="s">
        <v>29</v>
      </c>
      <c r="D182" s="673" t="s">
        <v>30</v>
      </c>
      <c r="E182" s="673" t="s">
        <v>31</v>
      </c>
      <c r="F182"/>
      <c r="G182"/>
      <c r="H182"/>
      <c r="I182" s="14"/>
      <c r="J182" s="14"/>
      <c r="K182" s="14"/>
      <c r="L182" s="14"/>
      <c r="M182" s="14"/>
      <c r="N182" s="15"/>
    </row>
    <row r="183" spans="1:17" ht="28.5" x14ac:dyDescent="0.25">
      <c r="A183" s="36"/>
      <c r="B183" s="164" t="s">
        <v>32</v>
      </c>
      <c r="C183" s="697">
        <v>40</v>
      </c>
      <c r="D183" s="74">
        <v>20</v>
      </c>
      <c r="E183" s="1107">
        <f>+D183+D184</f>
        <v>55</v>
      </c>
      <c r="F183"/>
      <c r="G183"/>
      <c r="H183"/>
      <c r="I183" s="14"/>
      <c r="J183" s="14"/>
      <c r="K183" s="14"/>
      <c r="L183" s="14"/>
      <c r="M183" s="14"/>
      <c r="N183" s="15"/>
    </row>
    <row r="184" spans="1:17" ht="42.75" x14ac:dyDescent="0.25">
      <c r="A184" s="36"/>
      <c r="B184" s="164" t="s">
        <v>33</v>
      </c>
      <c r="C184" s="697">
        <v>60</v>
      </c>
      <c r="D184" s="74">
        <v>35</v>
      </c>
      <c r="E184" s="1108"/>
      <c r="F184"/>
      <c r="G184"/>
      <c r="H184"/>
      <c r="I184" s="14"/>
      <c r="J184" s="14"/>
      <c r="K184" s="14"/>
      <c r="L184" s="14"/>
      <c r="M184" s="14"/>
      <c r="N184" s="15"/>
    </row>
    <row r="185" spans="1:17" x14ac:dyDescent="0.25">
      <c r="A185" s="36"/>
      <c r="B185" s="69"/>
      <c r="C185" s="37"/>
      <c r="D185" s="21"/>
      <c r="E185" s="38"/>
      <c r="F185" s="34"/>
      <c r="G185" s="34"/>
      <c r="H185" s="34"/>
      <c r="I185" s="35"/>
      <c r="J185" s="35"/>
      <c r="K185" s="35"/>
      <c r="L185" s="35"/>
      <c r="M185" s="35"/>
    </row>
    <row r="186" spans="1:17" x14ac:dyDescent="0.25">
      <c r="A186" s="36"/>
      <c r="B186" s="69"/>
      <c r="C186" s="37"/>
      <c r="D186" s="21"/>
      <c r="E186" s="38"/>
      <c r="F186" s="34"/>
      <c r="G186" s="34"/>
      <c r="H186" s="34"/>
      <c r="I186" s="35"/>
      <c r="J186" s="35"/>
      <c r="K186" s="35"/>
      <c r="L186" s="35"/>
      <c r="M186" s="35"/>
    </row>
    <row r="187" spans="1:17" x14ac:dyDescent="0.25">
      <c r="A187" s="36"/>
      <c r="B187" s="69"/>
      <c r="C187" s="37"/>
      <c r="D187" s="21"/>
      <c r="E187" s="38"/>
      <c r="F187" s="34"/>
      <c r="G187" s="34"/>
      <c r="H187" s="34"/>
      <c r="I187" s="35"/>
      <c r="J187" s="35"/>
      <c r="K187" s="35"/>
      <c r="L187" s="35"/>
      <c r="M187" s="35"/>
    </row>
    <row r="188" spans="1:17" ht="15.75" thickBot="1" x14ac:dyDescent="0.3">
      <c r="M188" s="1083" t="s">
        <v>34</v>
      </c>
      <c r="N188" s="1083"/>
    </row>
    <row r="189" spans="1:17" x14ac:dyDescent="0.25">
      <c r="B189" s="39" t="s">
        <v>2743</v>
      </c>
      <c r="M189" s="45"/>
      <c r="N189" s="45"/>
    </row>
    <row r="190" spans="1:17" ht="15.75" thickBot="1" x14ac:dyDescent="0.3">
      <c r="B190" s="2" t="s">
        <v>2798</v>
      </c>
      <c r="M190" s="45"/>
      <c r="N190" s="45"/>
    </row>
    <row r="191" spans="1:17" ht="60" x14ac:dyDescent="0.25">
      <c r="A191" s="14"/>
      <c r="B191" s="46" t="s">
        <v>36</v>
      </c>
      <c r="C191" s="46" t="s">
        <v>37</v>
      </c>
      <c r="D191" s="46" t="s">
        <v>38</v>
      </c>
      <c r="E191" s="46" t="s">
        <v>39</v>
      </c>
      <c r="F191" s="46" t="s">
        <v>40</v>
      </c>
      <c r="G191" s="46" t="s">
        <v>41</v>
      </c>
      <c r="H191" s="46" t="s">
        <v>42</v>
      </c>
      <c r="I191" s="46" t="s">
        <v>43</v>
      </c>
      <c r="J191" s="46" t="s">
        <v>44</v>
      </c>
      <c r="K191" s="46" t="s">
        <v>45</v>
      </c>
      <c r="L191" s="46" t="s">
        <v>46</v>
      </c>
      <c r="M191" s="47" t="s">
        <v>47</v>
      </c>
      <c r="N191" s="46" t="s">
        <v>48</v>
      </c>
      <c r="O191" s="46" t="s">
        <v>49</v>
      </c>
      <c r="P191" s="48" t="s">
        <v>50</v>
      </c>
      <c r="Q191" s="48" t="s">
        <v>51</v>
      </c>
    </row>
    <row r="192" spans="1:17" ht="60" x14ac:dyDescent="0.25">
      <c r="A192" s="62">
        <v>1</v>
      </c>
      <c r="B192" s="49" t="s">
        <v>2742</v>
      </c>
      <c r="C192" s="50" t="s">
        <v>2742</v>
      </c>
      <c r="D192" s="49" t="s">
        <v>2799</v>
      </c>
      <c r="E192" s="102">
        <v>1698</v>
      </c>
      <c r="F192" s="52" t="s">
        <v>21</v>
      </c>
      <c r="G192" s="53" t="s">
        <v>54</v>
      </c>
      <c r="H192" s="54" t="s">
        <v>2800</v>
      </c>
      <c r="I192" s="55" t="s">
        <v>506</v>
      </c>
      <c r="J192" s="55" t="s">
        <v>22</v>
      </c>
      <c r="K192" s="103">
        <v>22.4</v>
      </c>
      <c r="L192" s="102">
        <v>0</v>
      </c>
      <c r="M192" s="51">
        <v>889</v>
      </c>
      <c r="N192" s="56" t="s">
        <v>54</v>
      </c>
      <c r="O192" s="57">
        <v>3775605223</v>
      </c>
      <c r="P192" s="57">
        <v>131</v>
      </c>
      <c r="Q192" s="58"/>
    </row>
    <row r="193" spans="1:18" ht="45" x14ac:dyDescent="0.25">
      <c r="A193" s="62">
        <f>+A192+1</f>
        <v>2</v>
      </c>
      <c r="B193" s="49" t="s">
        <v>2742</v>
      </c>
      <c r="C193" s="50" t="s">
        <v>2742</v>
      </c>
      <c r="D193" s="49" t="s">
        <v>609</v>
      </c>
      <c r="E193" s="102">
        <v>4600030724</v>
      </c>
      <c r="F193" s="52" t="s">
        <v>21</v>
      </c>
      <c r="G193" s="52" t="s">
        <v>54</v>
      </c>
      <c r="H193" s="52" t="s">
        <v>152</v>
      </c>
      <c r="I193" s="55" t="s">
        <v>153</v>
      </c>
      <c r="J193" s="55" t="s">
        <v>22</v>
      </c>
      <c r="K193" s="103">
        <v>10.28</v>
      </c>
      <c r="L193" s="102">
        <v>0</v>
      </c>
      <c r="M193" s="51">
        <v>925</v>
      </c>
      <c r="N193" s="56" t="s">
        <v>54</v>
      </c>
      <c r="O193" s="57">
        <v>2190362538</v>
      </c>
      <c r="P193" s="57" t="s">
        <v>2801</v>
      </c>
      <c r="Q193" s="58"/>
    </row>
    <row r="194" spans="1:18" x14ac:dyDescent="0.25">
      <c r="A194" s="62" t="e">
        <f>+#REF!+1</f>
        <v>#REF!</v>
      </c>
      <c r="B194" s="49"/>
      <c r="C194" s="50"/>
      <c r="D194" s="49"/>
      <c r="E194" s="102"/>
      <c r="F194" s="52"/>
      <c r="G194" s="52"/>
      <c r="H194" s="52"/>
      <c r="I194" s="55"/>
      <c r="J194" s="55"/>
      <c r="K194" s="102"/>
      <c r="L194" s="102"/>
      <c r="M194" s="51"/>
      <c r="N194" s="56"/>
      <c r="O194" s="57"/>
      <c r="P194" s="57"/>
      <c r="Q194" s="58"/>
    </row>
    <row r="195" spans="1:18" x14ac:dyDescent="0.25">
      <c r="A195" s="62"/>
      <c r="B195" s="63" t="s">
        <v>31</v>
      </c>
      <c r="C195" s="50"/>
      <c r="D195" s="49"/>
      <c r="E195" s="102"/>
      <c r="F195" s="52"/>
      <c r="G195" s="52"/>
      <c r="H195" s="52"/>
      <c r="I195" s="55"/>
      <c r="J195" s="55"/>
      <c r="K195" s="67">
        <f>SUM(K192:K194)</f>
        <v>32.68</v>
      </c>
      <c r="L195" s="67">
        <f>SUM(L192:L194)</f>
        <v>0</v>
      </c>
      <c r="M195" s="65">
        <f>SUM(M192:M194)</f>
        <v>1814</v>
      </c>
      <c r="N195" s="67">
        <f>SUM(N192:N194)</f>
        <v>0</v>
      </c>
      <c r="O195" s="57"/>
      <c r="P195" s="57"/>
      <c r="Q195" s="68"/>
    </row>
    <row r="196" spans="1:18" x14ac:dyDescent="0.25">
      <c r="A196" s="69"/>
      <c r="B196" s="69"/>
      <c r="C196" s="69"/>
      <c r="D196" s="69"/>
      <c r="E196" s="70"/>
      <c r="F196" s="69"/>
      <c r="G196" s="69"/>
      <c r="H196" s="69"/>
      <c r="I196" s="69"/>
      <c r="J196" s="69"/>
      <c r="K196" s="69"/>
      <c r="L196" s="69"/>
      <c r="M196" s="69"/>
      <c r="N196" s="69"/>
      <c r="O196" s="69"/>
      <c r="P196" s="69"/>
      <c r="Q196" s="69"/>
    </row>
    <row r="197" spans="1:18" x14ac:dyDescent="0.25">
      <c r="A197" s="69"/>
      <c r="B197" s="1069" t="s">
        <v>76</v>
      </c>
      <c r="C197" s="1069" t="s">
        <v>77</v>
      </c>
      <c r="D197" s="1071" t="s">
        <v>78</v>
      </c>
      <c r="E197" s="1071"/>
      <c r="F197" s="69"/>
      <c r="G197" s="69"/>
      <c r="H197" s="69"/>
      <c r="I197" s="69"/>
      <c r="J197" s="69"/>
      <c r="K197" s="69"/>
      <c r="L197" s="69"/>
      <c r="M197" s="69"/>
      <c r="N197" s="69"/>
      <c r="O197" s="69"/>
      <c r="P197" s="69"/>
      <c r="Q197" s="69"/>
    </row>
    <row r="198" spans="1:18" x14ac:dyDescent="0.25">
      <c r="A198" s="69"/>
      <c r="B198" s="1070"/>
      <c r="C198" s="1070"/>
      <c r="D198" s="673" t="s">
        <v>79</v>
      </c>
      <c r="E198" s="71" t="s">
        <v>80</v>
      </c>
      <c r="F198" s="69"/>
      <c r="G198" s="69"/>
      <c r="H198" s="69"/>
      <c r="I198" s="69"/>
      <c r="J198" s="69"/>
      <c r="K198" s="69"/>
      <c r="L198" s="69"/>
      <c r="M198" s="69"/>
      <c r="N198" s="69"/>
      <c r="O198" s="69"/>
      <c r="P198" s="69"/>
      <c r="Q198" s="69"/>
    </row>
    <row r="199" spans="1:18" ht="18.75" x14ac:dyDescent="0.25">
      <c r="A199" s="69"/>
      <c r="B199" s="72" t="s">
        <v>81</v>
      </c>
      <c r="C199" s="73">
        <f>+K195</f>
        <v>32.68</v>
      </c>
      <c r="D199" s="74" t="s">
        <v>24</v>
      </c>
      <c r="E199" s="74"/>
      <c r="F199" s="76"/>
      <c r="G199" s="76"/>
      <c r="H199" s="76"/>
      <c r="I199" s="76"/>
      <c r="J199" s="76"/>
      <c r="K199" s="76"/>
      <c r="L199" s="76"/>
      <c r="M199" s="76"/>
      <c r="N199" s="69"/>
      <c r="O199" s="69"/>
      <c r="P199" s="69"/>
      <c r="Q199" s="69"/>
    </row>
    <row r="200" spans="1:18" x14ac:dyDescent="0.25">
      <c r="A200" s="69"/>
      <c r="B200" s="72" t="s">
        <v>82</v>
      </c>
      <c r="C200" s="73">
        <f>+M195</f>
        <v>1814</v>
      </c>
      <c r="D200" s="74" t="s">
        <v>24</v>
      </c>
      <c r="E200" s="74"/>
      <c r="F200" s="69"/>
      <c r="G200" s="69"/>
      <c r="H200" s="69"/>
      <c r="I200" s="69"/>
      <c r="J200" s="69"/>
      <c r="K200" s="69"/>
      <c r="L200" s="69"/>
      <c r="M200" s="69"/>
      <c r="N200" s="69"/>
      <c r="O200" s="69"/>
      <c r="P200" s="69"/>
      <c r="Q200" s="69"/>
    </row>
    <row r="201" spans="1:18" x14ac:dyDescent="0.25">
      <c r="A201" s="69"/>
      <c r="B201" s="77"/>
      <c r="C201" s="1087"/>
      <c r="D201" s="1087"/>
      <c r="E201" s="1087"/>
      <c r="F201" s="1087"/>
      <c r="G201" s="1087"/>
      <c r="H201" s="1087"/>
      <c r="I201" s="1087"/>
      <c r="J201" s="1087"/>
      <c r="K201" s="1087"/>
      <c r="L201" s="1087"/>
      <c r="M201" s="1087"/>
      <c r="N201" s="1087"/>
      <c r="O201" s="69"/>
      <c r="P201" s="69"/>
      <c r="Q201" s="69"/>
    </row>
    <row r="202" spans="1:18" ht="15.75" thickBot="1" x14ac:dyDescent="0.3"/>
    <row r="203" spans="1:18" ht="27" thickBot="1" x14ac:dyDescent="0.3">
      <c r="B203" s="1088" t="s">
        <v>83</v>
      </c>
      <c r="C203" s="1088"/>
      <c r="D203" s="1088"/>
      <c r="E203" s="1088"/>
      <c r="F203" s="1088"/>
      <c r="G203" s="1088"/>
      <c r="H203" s="1088"/>
      <c r="I203" s="1088"/>
      <c r="J203" s="1088"/>
      <c r="K203" s="1088"/>
      <c r="L203" s="1088"/>
      <c r="M203" s="1088"/>
      <c r="N203" s="1088"/>
    </row>
    <row r="206" spans="1:18" ht="105" x14ac:dyDescent="0.25">
      <c r="B206" s="78" t="s">
        <v>84</v>
      </c>
      <c r="C206" s="79" t="s">
        <v>85</v>
      </c>
      <c r="D206" s="79" t="s">
        <v>86</v>
      </c>
      <c r="E206" s="79" t="s">
        <v>87</v>
      </c>
      <c r="F206" s="79" t="s">
        <v>88</v>
      </c>
      <c r="G206" s="79" t="s">
        <v>89</v>
      </c>
      <c r="H206" s="79" t="s">
        <v>90</v>
      </c>
      <c r="I206" s="79" t="s">
        <v>91</v>
      </c>
      <c r="J206" s="79" t="s">
        <v>92</v>
      </c>
      <c r="K206" s="79" t="s">
        <v>93</v>
      </c>
      <c r="L206" s="79" t="s">
        <v>94</v>
      </c>
      <c r="M206" s="80" t="s">
        <v>95</v>
      </c>
      <c r="N206" s="80" t="s">
        <v>96</v>
      </c>
      <c r="O206" s="1084" t="s">
        <v>97</v>
      </c>
      <c r="P206" s="1086"/>
      <c r="Q206" s="79" t="s">
        <v>98</v>
      </c>
    </row>
    <row r="207" spans="1:18" ht="47.25" x14ac:dyDescent="0.25">
      <c r="B207" s="81" t="s">
        <v>421</v>
      </c>
      <c r="C207" s="81" t="s">
        <v>524</v>
      </c>
      <c r="D207" s="651" t="s">
        <v>2802</v>
      </c>
      <c r="E207" s="82">
        <v>200</v>
      </c>
      <c r="F207" s="83" t="s">
        <v>54</v>
      </c>
      <c r="G207" s="83" t="s">
        <v>21</v>
      </c>
      <c r="H207" s="83" t="s">
        <v>54</v>
      </c>
      <c r="I207" s="84" t="s">
        <v>54</v>
      </c>
      <c r="J207" s="84" t="s">
        <v>21</v>
      </c>
      <c r="K207" s="41" t="s">
        <v>21</v>
      </c>
      <c r="L207" s="41" t="s">
        <v>21</v>
      </c>
      <c r="M207" s="41" t="s">
        <v>21</v>
      </c>
      <c r="N207" s="41" t="s">
        <v>21</v>
      </c>
      <c r="O207" s="1089"/>
      <c r="P207" s="1090"/>
      <c r="Q207" s="41" t="s">
        <v>21</v>
      </c>
    </row>
    <row r="208" spans="1:18" ht="82.5" customHeight="1" x14ac:dyDescent="0.25">
      <c r="B208" s="81" t="s">
        <v>421</v>
      </c>
      <c r="C208" s="81" t="s">
        <v>524</v>
      </c>
      <c r="D208" s="651" t="s">
        <v>2803</v>
      </c>
      <c r="E208" s="82">
        <v>75</v>
      </c>
      <c r="F208" s="83" t="s">
        <v>54</v>
      </c>
      <c r="G208" s="83" t="s">
        <v>21</v>
      </c>
      <c r="H208" s="83" t="s">
        <v>54</v>
      </c>
      <c r="I208" s="84" t="s">
        <v>54</v>
      </c>
      <c r="J208" s="84"/>
      <c r="K208" s="84"/>
      <c r="L208" s="84"/>
      <c r="M208" s="84"/>
      <c r="N208" s="84"/>
      <c r="O208" s="1115" t="s">
        <v>2804</v>
      </c>
      <c r="P208" s="1116"/>
      <c r="Q208" s="75" t="s">
        <v>21</v>
      </c>
      <c r="R208" s="183"/>
    </row>
    <row r="209" spans="2:17" ht="84" customHeight="1" x14ac:dyDescent="0.25">
      <c r="B209" s="81" t="s">
        <v>421</v>
      </c>
      <c r="C209" s="81" t="s">
        <v>524</v>
      </c>
      <c r="D209" s="651" t="s">
        <v>2805</v>
      </c>
      <c r="E209" s="82">
        <v>153</v>
      </c>
      <c r="F209" s="83" t="s">
        <v>54</v>
      </c>
      <c r="G209" s="83" t="s">
        <v>21</v>
      </c>
      <c r="H209" s="83" t="s">
        <v>54</v>
      </c>
      <c r="I209" s="84" t="s">
        <v>54</v>
      </c>
      <c r="J209" s="84" t="s">
        <v>21</v>
      </c>
      <c r="K209" s="41" t="s">
        <v>21</v>
      </c>
      <c r="L209" s="41" t="s">
        <v>21</v>
      </c>
      <c r="M209" s="41" t="s">
        <v>21</v>
      </c>
      <c r="N209" s="41" t="s">
        <v>21</v>
      </c>
      <c r="O209" s="1115"/>
      <c r="P209" s="1116"/>
      <c r="Q209" s="75" t="s">
        <v>21</v>
      </c>
    </row>
    <row r="210" spans="2:17" ht="63" x14ac:dyDescent="0.25">
      <c r="B210" s="81" t="s">
        <v>421</v>
      </c>
      <c r="C210" s="81" t="s">
        <v>524</v>
      </c>
      <c r="D210" s="651" t="s">
        <v>2806</v>
      </c>
      <c r="E210" s="82">
        <v>90</v>
      </c>
      <c r="F210" s="83" t="s">
        <v>54</v>
      </c>
      <c r="G210" s="83" t="s">
        <v>21</v>
      </c>
      <c r="H210" s="83" t="s">
        <v>54</v>
      </c>
      <c r="I210" s="84" t="s">
        <v>54</v>
      </c>
      <c r="J210" s="84" t="s">
        <v>21</v>
      </c>
      <c r="K210" s="41" t="s">
        <v>21</v>
      </c>
      <c r="L210" s="41" t="s">
        <v>21</v>
      </c>
      <c r="M210" s="41" t="s">
        <v>21</v>
      </c>
      <c r="N210" s="41" t="s">
        <v>21</v>
      </c>
      <c r="O210" s="1089"/>
      <c r="P210" s="1090"/>
      <c r="Q210" s="75" t="s">
        <v>21</v>
      </c>
    </row>
    <row r="211" spans="2:17" ht="47.25" x14ac:dyDescent="0.25">
      <c r="B211" s="81" t="s">
        <v>421</v>
      </c>
      <c r="C211" s="81" t="s">
        <v>524</v>
      </c>
      <c r="D211" s="651" t="s">
        <v>2807</v>
      </c>
      <c r="E211" s="82">
        <v>75</v>
      </c>
      <c r="F211" s="83" t="s">
        <v>54</v>
      </c>
      <c r="G211" s="83" t="s">
        <v>21</v>
      </c>
      <c r="H211" s="83" t="s">
        <v>54</v>
      </c>
      <c r="I211" s="84" t="s">
        <v>54</v>
      </c>
      <c r="J211" s="84" t="s">
        <v>21</v>
      </c>
      <c r="K211" s="41" t="s">
        <v>21</v>
      </c>
      <c r="L211" s="41" t="s">
        <v>21</v>
      </c>
      <c r="M211" s="41" t="s">
        <v>21</v>
      </c>
      <c r="N211" s="41" t="s">
        <v>21</v>
      </c>
      <c r="O211" s="1115"/>
      <c r="P211" s="1116"/>
      <c r="Q211" s="75" t="s">
        <v>21</v>
      </c>
    </row>
    <row r="212" spans="2:17" ht="47.25" x14ac:dyDescent="0.25">
      <c r="B212" s="81" t="s">
        <v>421</v>
      </c>
      <c r="C212" s="81" t="s">
        <v>524</v>
      </c>
      <c r="D212" s="651" t="s">
        <v>2808</v>
      </c>
      <c r="E212" s="82">
        <v>92</v>
      </c>
      <c r="F212" s="83" t="s">
        <v>54</v>
      </c>
      <c r="G212" s="83" t="s">
        <v>21</v>
      </c>
      <c r="H212" s="83" t="s">
        <v>54</v>
      </c>
      <c r="I212" s="84" t="s">
        <v>54</v>
      </c>
      <c r="J212" s="84" t="s">
        <v>21</v>
      </c>
      <c r="K212" s="41" t="s">
        <v>21</v>
      </c>
      <c r="L212" s="41" t="s">
        <v>21</v>
      </c>
      <c r="M212" s="41" t="s">
        <v>21</v>
      </c>
      <c r="N212" s="41" t="s">
        <v>21</v>
      </c>
      <c r="O212" s="1089"/>
      <c r="P212" s="1090"/>
      <c r="Q212" s="41" t="s">
        <v>21</v>
      </c>
    </row>
    <row r="213" spans="2:17" ht="47.25" x14ac:dyDescent="0.25">
      <c r="B213" s="81"/>
      <c r="C213" s="81" t="s">
        <v>524</v>
      </c>
      <c r="D213" s="651" t="s">
        <v>2809</v>
      </c>
      <c r="E213" s="82">
        <v>145</v>
      </c>
      <c r="F213" s="83" t="s">
        <v>54</v>
      </c>
      <c r="G213" s="83" t="s">
        <v>21</v>
      </c>
      <c r="H213" s="83" t="s">
        <v>54</v>
      </c>
      <c r="I213" s="84" t="s">
        <v>54</v>
      </c>
      <c r="J213" s="84" t="s">
        <v>21</v>
      </c>
      <c r="K213" s="41" t="s">
        <v>21</v>
      </c>
      <c r="L213" s="41" t="s">
        <v>21</v>
      </c>
      <c r="M213" s="41" t="s">
        <v>21</v>
      </c>
      <c r="N213" s="41" t="s">
        <v>21</v>
      </c>
      <c r="O213" s="1089"/>
      <c r="P213" s="1090"/>
      <c r="Q213" s="41" t="s">
        <v>21</v>
      </c>
    </row>
    <row r="214" spans="2:17" x14ac:dyDescent="0.25">
      <c r="B214" s="2" t="s">
        <v>107</v>
      </c>
    </row>
    <row r="215" spans="2:17" x14ac:dyDescent="0.25">
      <c r="B215" s="2" t="s">
        <v>108</v>
      </c>
    </row>
    <row r="216" spans="2:17" x14ac:dyDescent="0.25">
      <c r="B216" s="2" t="s">
        <v>109</v>
      </c>
    </row>
    <row r="218" spans="2:17" ht="15.75" thickBot="1" x14ac:dyDescent="0.3"/>
    <row r="219" spans="2:17" ht="27" thickBot="1" x14ac:dyDescent="0.3">
      <c r="B219" s="1091" t="s">
        <v>110</v>
      </c>
      <c r="C219" s="1092"/>
      <c r="D219" s="1092"/>
      <c r="E219" s="1092"/>
      <c r="F219" s="1092"/>
      <c r="G219" s="1092"/>
      <c r="H219" s="1092"/>
      <c r="I219" s="1092"/>
      <c r="J219" s="1092"/>
      <c r="K219" s="1092"/>
      <c r="L219" s="1092"/>
      <c r="M219" s="1092"/>
      <c r="N219" s="1093"/>
    </row>
    <row r="224" spans="2:17" ht="75" x14ac:dyDescent="0.25">
      <c r="B224" s="78" t="s">
        <v>111</v>
      </c>
      <c r="C224" s="78" t="s">
        <v>112</v>
      </c>
      <c r="D224" s="78" t="s">
        <v>113</v>
      </c>
      <c r="E224" s="78" t="s">
        <v>114</v>
      </c>
      <c r="F224" s="78" t="s">
        <v>115</v>
      </c>
      <c r="G224" s="78" t="s">
        <v>116</v>
      </c>
      <c r="H224" s="78" t="s">
        <v>117</v>
      </c>
      <c r="I224" s="78" t="s">
        <v>118</v>
      </c>
      <c r="J224" s="1084" t="s">
        <v>119</v>
      </c>
      <c r="K224" s="1085"/>
      <c r="L224" s="1086"/>
      <c r="M224" s="78" t="s">
        <v>120</v>
      </c>
      <c r="N224" s="78" t="s">
        <v>121</v>
      </c>
      <c r="O224" s="78" t="s">
        <v>122</v>
      </c>
      <c r="P224" s="1084" t="s">
        <v>97</v>
      </c>
      <c r="Q224" s="1086"/>
    </row>
    <row r="225" spans="1:17" x14ac:dyDescent="0.25">
      <c r="A225" s="183"/>
      <c r="B225" s="85" t="s">
        <v>123</v>
      </c>
      <c r="C225" s="682">
        <v>1</v>
      </c>
      <c r="D225" s="85" t="s">
        <v>2810</v>
      </c>
      <c r="E225" s="85">
        <v>1128268581</v>
      </c>
      <c r="F225" s="85" t="s">
        <v>134</v>
      </c>
      <c r="G225" s="85" t="s">
        <v>126</v>
      </c>
      <c r="H225" s="85" t="s">
        <v>2811</v>
      </c>
      <c r="I225" s="87"/>
      <c r="J225" s="85" t="s">
        <v>2779</v>
      </c>
      <c r="K225" s="87" t="s">
        <v>1963</v>
      </c>
      <c r="L225" s="87" t="s">
        <v>2490</v>
      </c>
      <c r="M225" s="682" t="s">
        <v>21</v>
      </c>
      <c r="N225" s="682" t="s">
        <v>21</v>
      </c>
      <c r="O225" s="682" t="s">
        <v>21</v>
      </c>
      <c r="P225" s="1115" t="s">
        <v>230</v>
      </c>
      <c r="Q225" s="1116"/>
    </row>
    <row r="226" spans="1:17" ht="60" x14ac:dyDescent="0.25">
      <c r="A226" s="183"/>
      <c r="B226" s="85" t="s">
        <v>123</v>
      </c>
      <c r="C226" s="682">
        <v>1</v>
      </c>
      <c r="D226" s="85" t="s">
        <v>2812</v>
      </c>
      <c r="E226" s="85">
        <v>1045423039</v>
      </c>
      <c r="F226" s="85" t="s">
        <v>2813</v>
      </c>
      <c r="G226" s="85" t="s">
        <v>183</v>
      </c>
      <c r="H226" s="85" t="s">
        <v>2814</v>
      </c>
      <c r="I226" s="87" t="s">
        <v>54</v>
      </c>
      <c r="J226" s="85" t="s">
        <v>2779</v>
      </c>
      <c r="K226" s="87" t="s">
        <v>1043</v>
      </c>
      <c r="L226" s="87" t="s">
        <v>2490</v>
      </c>
      <c r="M226" s="682" t="s">
        <v>21</v>
      </c>
      <c r="N226" s="682" t="s">
        <v>21</v>
      </c>
      <c r="O226" s="682" t="s">
        <v>21</v>
      </c>
      <c r="P226" s="1089"/>
      <c r="Q226" s="1090"/>
    </row>
    <row r="227" spans="1:17" ht="45" x14ac:dyDescent="0.25">
      <c r="A227" s="183"/>
      <c r="B227" s="85" t="s">
        <v>123</v>
      </c>
      <c r="C227" s="682">
        <v>1</v>
      </c>
      <c r="D227" s="85" t="s">
        <v>2815</v>
      </c>
      <c r="E227" s="85">
        <v>32118379</v>
      </c>
      <c r="F227" s="85" t="s">
        <v>2816</v>
      </c>
      <c r="G227" s="85" t="s">
        <v>995</v>
      </c>
      <c r="H227" s="85" t="s">
        <v>2817</v>
      </c>
      <c r="I227" s="178">
        <v>2078501</v>
      </c>
      <c r="J227" s="87" t="s">
        <v>2818</v>
      </c>
      <c r="K227" s="87" t="s">
        <v>1629</v>
      </c>
      <c r="L227" s="87" t="s">
        <v>2819</v>
      </c>
      <c r="M227" s="682" t="s">
        <v>21</v>
      </c>
      <c r="N227" s="682" t="s">
        <v>21</v>
      </c>
      <c r="O227" s="682" t="s">
        <v>21</v>
      </c>
      <c r="P227" s="1115" t="s">
        <v>230</v>
      </c>
      <c r="Q227" s="1116"/>
    </row>
    <row r="228" spans="1:17" ht="75" x14ac:dyDescent="0.25">
      <c r="A228" s="183"/>
      <c r="B228" s="85" t="s">
        <v>123</v>
      </c>
      <c r="C228" s="682">
        <v>1</v>
      </c>
      <c r="D228" s="85" t="s">
        <v>2820</v>
      </c>
      <c r="E228" s="85">
        <v>22025080</v>
      </c>
      <c r="F228" s="85" t="s">
        <v>965</v>
      </c>
      <c r="G228" s="85" t="s">
        <v>1726</v>
      </c>
      <c r="H228" s="85" t="s">
        <v>2821</v>
      </c>
      <c r="I228" s="87" t="s">
        <v>54</v>
      </c>
      <c r="J228" s="85" t="s">
        <v>2779</v>
      </c>
      <c r="K228" s="87" t="s">
        <v>1291</v>
      </c>
      <c r="L228" s="87" t="s">
        <v>233</v>
      </c>
      <c r="M228" s="682" t="s">
        <v>21</v>
      </c>
      <c r="N228" s="682" t="s">
        <v>21</v>
      </c>
      <c r="O228" s="682" t="s">
        <v>21</v>
      </c>
      <c r="P228" s="1089"/>
      <c r="Q228" s="1090"/>
    </row>
    <row r="229" spans="1:17" ht="60" x14ac:dyDescent="0.25">
      <c r="A229" s="183"/>
      <c r="B229" s="116" t="s">
        <v>229</v>
      </c>
      <c r="C229" s="682">
        <v>1</v>
      </c>
      <c r="D229" s="85" t="s">
        <v>2822</v>
      </c>
      <c r="E229" s="85">
        <v>43999640</v>
      </c>
      <c r="F229" s="85" t="s">
        <v>273</v>
      </c>
      <c r="G229" s="85" t="s">
        <v>838</v>
      </c>
      <c r="H229" s="85" t="s">
        <v>2823</v>
      </c>
      <c r="I229" s="87"/>
      <c r="J229" s="85" t="s">
        <v>2824</v>
      </c>
      <c r="K229" s="87" t="s">
        <v>142</v>
      </c>
      <c r="L229" s="87" t="s">
        <v>1047</v>
      </c>
      <c r="M229" s="682" t="s">
        <v>21</v>
      </c>
      <c r="N229" s="682" t="s">
        <v>21</v>
      </c>
      <c r="O229" s="682" t="s">
        <v>21</v>
      </c>
      <c r="P229" s="1115" t="s">
        <v>230</v>
      </c>
      <c r="Q229" s="1116"/>
    </row>
    <row r="230" spans="1:17" ht="30" x14ac:dyDescent="0.25">
      <c r="A230" s="183"/>
      <c r="B230" s="116" t="s">
        <v>229</v>
      </c>
      <c r="C230" s="682">
        <v>1</v>
      </c>
      <c r="D230" s="85" t="s">
        <v>2825</v>
      </c>
      <c r="E230" s="85">
        <v>1128433425</v>
      </c>
      <c r="F230" s="85" t="s">
        <v>273</v>
      </c>
      <c r="G230" s="85" t="s">
        <v>367</v>
      </c>
      <c r="H230" s="85" t="s">
        <v>1367</v>
      </c>
      <c r="I230" s="87">
        <v>143603</v>
      </c>
      <c r="J230" s="85" t="s">
        <v>2779</v>
      </c>
      <c r="K230" s="87" t="s">
        <v>317</v>
      </c>
      <c r="L230" s="85" t="s">
        <v>273</v>
      </c>
      <c r="M230" s="682" t="s">
        <v>21</v>
      </c>
      <c r="N230" s="682" t="s">
        <v>21</v>
      </c>
      <c r="O230" s="682" t="s">
        <v>21</v>
      </c>
      <c r="P230" s="1115" t="s">
        <v>230</v>
      </c>
      <c r="Q230" s="1116"/>
    </row>
    <row r="231" spans="1:17" ht="30" x14ac:dyDescent="0.25">
      <c r="A231" s="183"/>
      <c r="B231" s="116" t="s">
        <v>229</v>
      </c>
      <c r="C231" s="682">
        <v>1</v>
      </c>
      <c r="D231" s="85" t="s">
        <v>2826</v>
      </c>
      <c r="E231" s="85">
        <v>1128469251</v>
      </c>
      <c r="F231" s="85" t="s">
        <v>140</v>
      </c>
      <c r="G231" s="85" t="s">
        <v>367</v>
      </c>
      <c r="H231" s="85" t="s">
        <v>1367</v>
      </c>
      <c r="I231" s="87">
        <v>142518</v>
      </c>
      <c r="J231" s="85" t="s">
        <v>2779</v>
      </c>
      <c r="K231" s="87" t="s">
        <v>317</v>
      </c>
      <c r="L231" s="87" t="s">
        <v>140</v>
      </c>
      <c r="M231" s="682" t="s">
        <v>21</v>
      </c>
      <c r="N231" s="682" t="s">
        <v>21</v>
      </c>
      <c r="O231" s="682" t="s">
        <v>21</v>
      </c>
      <c r="P231" s="1089"/>
      <c r="Q231" s="1090"/>
    </row>
    <row r="232" spans="1:17" ht="30" x14ac:dyDescent="0.25">
      <c r="A232" s="183"/>
      <c r="B232" s="116" t="s">
        <v>229</v>
      </c>
      <c r="C232" s="682">
        <v>1</v>
      </c>
      <c r="D232" s="85" t="s">
        <v>2827</v>
      </c>
      <c r="E232" s="85">
        <v>1128406704</v>
      </c>
      <c r="F232" s="85" t="s">
        <v>273</v>
      </c>
      <c r="G232" s="85" t="s">
        <v>699</v>
      </c>
      <c r="H232" s="85" t="s">
        <v>2828</v>
      </c>
      <c r="I232" s="87">
        <v>125621</v>
      </c>
      <c r="J232" s="85" t="s">
        <v>2829</v>
      </c>
      <c r="K232" s="87" t="s">
        <v>321</v>
      </c>
      <c r="L232" s="87" t="s">
        <v>273</v>
      </c>
      <c r="M232" s="682" t="s">
        <v>21</v>
      </c>
      <c r="N232" s="682" t="s">
        <v>21</v>
      </c>
      <c r="O232" s="682" t="s">
        <v>21</v>
      </c>
      <c r="P232" s="997" t="s">
        <v>230</v>
      </c>
      <c r="Q232" s="997"/>
    </row>
    <row r="233" spans="1:17" ht="15.75" x14ac:dyDescent="0.25">
      <c r="B233" s="655"/>
      <c r="C233" s="644"/>
      <c r="D233" s="133"/>
      <c r="E233" s="133"/>
      <c r="F233" s="133"/>
      <c r="G233" s="133"/>
      <c r="H233" s="133"/>
      <c r="I233" s="131"/>
      <c r="J233" s="130"/>
      <c r="K233" s="128"/>
      <c r="L233" s="128"/>
      <c r="M233" s="29"/>
      <c r="N233" s="29"/>
      <c r="O233" s="29"/>
      <c r="P233" s="625"/>
      <c r="Q233" s="625"/>
    </row>
    <row r="234" spans="1:17" ht="16.5" thickBot="1" x14ac:dyDescent="0.3">
      <c r="B234" s="655"/>
      <c r="C234" s="644"/>
      <c r="D234" s="133"/>
      <c r="E234" s="133"/>
      <c r="F234" s="133"/>
      <c r="G234" s="133"/>
      <c r="H234" s="133"/>
      <c r="I234" s="131"/>
      <c r="J234" s="130"/>
      <c r="K234" s="128"/>
      <c r="L234" s="128"/>
      <c r="M234" s="29"/>
      <c r="N234" s="29"/>
      <c r="O234" s="29"/>
      <c r="P234" s="625"/>
      <c r="Q234" s="625"/>
    </row>
    <row r="235" spans="1:17" ht="27" thickBot="1" x14ac:dyDescent="0.3">
      <c r="B235" s="1091" t="s">
        <v>145</v>
      </c>
      <c r="C235" s="1092"/>
      <c r="D235" s="1092"/>
      <c r="E235" s="1092"/>
      <c r="F235" s="1092"/>
      <c r="G235" s="1092"/>
      <c r="H235" s="1092"/>
      <c r="I235" s="1092"/>
      <c r="J235" s="1092"/>
      <c r="K235" s="1092"/>
      <c r="L235" s="1092"/>
      <c r="M235" s="1092"/>
      <c r="N235" s="1093"/>
    </row>
    <row r="238" spans="1:17" ht="30" x14ac:dyDescent="0.25">
      <c r="B238" s="79" t="s">
        <v>20</v>
      </c>
      <c r="C238" s="79" t="s">
        <v>146</v>
      </c>
      <c r="D238" s="1084" t="s">
        <v>97</v>
      </c>
      <c r="E238" s="1086"/>
    </row>
    <row r="239" spans="1:17" x14ac:dyDescent="0.25">
      <c r="B239" s="682" t="s">
        <v>147</v>
      </c>
      <c r="C239" s="41" t="s">
        <v>21</v>
      </c>
      <c r="D239" s="1125" t="s">
        <v>230</v>
      </c>
      <c r="E239" s="1125"/>
    </row>
    <row r="242" spans="1:17" ht="26.25" x14ac:dyDescent="0.25">
      <c r="B242" s="1072" t="s">
        <v>148</v>
      </c>
      <c r="C242" s="1073"/>
      <c r="D242" s="1073"/>
      <c r="E242" s="1073"/>
      <c r="F242" s="1073"/>
      <c r="G242" s="1073"/>
      <c r="H242" s="1073"/>
      <c r="I242" s="1073"/>
      <c r="J242" s="1073"/>
      <c r="K242" s="1073"/>
      <c r="L242" s="1073"/>
      <c r="M242" s="1073"/>
      <c r="N242" s="1073"/>
      <c r="O242" s="1073"/>
      <c r="P242" s="1073"/>
    </row>
    <row r="244" spans="1:17" ht="15.75" thickBot="1" x14ac:dyDescent="0.3"/>
    <row r="245" spans="1:17" ht="27" thickBot="1" x14ac:dyDescent="0.3">
      <c r="B245" s="1091" t="s">
        <v>149</v>
      </c>
      <c r="C245" s="1092"/>
      <c r="D245" s="1092"/>
      <c r="E245" s="1092"/>
      <c r="F245" s="1092"/>
      <c r="G245" s="1092"/>
      <c r="H245" s="1092"/>
      <c r="I245" s="1092"/>
      <c r="J245" s="1092"/>
      <c r="K245" s="1092"/>
      <c r="L245" s="1092"/>
      <c r="M245" s="1092"/>
      <c r="N245" s="1093"/>
    </row>
    <row r="247" spans="1:17" ht="15.75" thickBot="1" x14ac:dyDescent="0.3">
      <c r="M247" s="45"/>
      <c r="N247" s="45"/>
    </row>
    <row r="248" spans="1:17" ht="60" x14ac:dyDescent="0.25">
      <c r="A248" s="14"/>
      <c r="B248" s="46" t="s">
        <v>36</v>
      </c>
      <c r="C248" s="46" t="s">
        <v>37</v>
      </c>
      <c r="D248" s="46" t="s">
        <v>38</v>
      </c>
      <c r="E248" s="46" t="s">
        <v>39</v>
      </c>
      <c r="F248" s="46" t="s">
        <v>40</v>
      </c>
      <c r="G248" s="46" t="s">
        <v>41</v>
      </c>
      <c r="H248" s="46" t="s">
        <v>42</v>
      </c>
      <c r="I248" s="46" t="s">
        <v>43</v>
      </c>
      <c r="J248" s="46" t="s">
        <v>44</v>
      </c>
      <c r="K248" s="46" t="s">
        <v>45</v>
      </c>
      <c r="L248" s="46" t="s">
        <v>46</v>
      </c>
      <c r="M248" s="47" t="s">
        <v>47</v>
      </c>
      <c r="N248" s="46" t="s">
        <v>48</v>
      </c>
      <c r="O248" s="46" t="s">
        <v>49</v>
      </c>
      <c r="P248" s="48" t="s">
        <v>50</v>
      </c>
      <c r="Q248" s="48" t="s">
        <v>51</v>
      </c>
    </row>
    <row r="249" spans="1:17" ht="45" x14ac:dyDescent="0.25">
      <c r="A249" s="62">
        <v>1</v>
      </c>
      <c r="B249" s="49" t="s">
        <v>2742</v>
      </c>
      <c r="C249" s="50" t="s">
        <v>2742</v>
      </c>
      <c r="D249" s="49" t="s">
        <v>2746</v>
      </c>
      <c r="E249" s="102" t="s">
        <v>2830</v>
      </c>
      <c r="F249" s="52" t="s">
        <v>21</v>
      </c>
      <c r="G249" s="53" t="s">
        <v>54</v>
      </c>
      <c r="H249" s="54" t="s">
        <v>2831</v>
      </c>
      <c r="I249" s="55" t="s">
        <v>2832</v>
      </c>
      <c r="J249" s="55" t="s">
        <v>22</v>
      </c>
      <c r="K249" s="103">
        <v>6.99</v>
      </c>
      <c r="L249" s="102"/>
      <c r="M249" s="51">
        <v>1951</v>
      </c>
      <c r="N249" s="56" t="s">
        <v>54</v>
      </c>
      <c r="O249" s="57">
        <v>1779943058</v>
      </c>
      <c r="P249" s="57" t="s">
        <v>2833</v>
      </c>
      <c r="Q249" s="58"/>
    </row>
    <row r="250" spans="1:17" ht="45" x14ac:dyDescent="0.25">
      <c r="A250" s="62">
        <f>+A249+1</f>
        <v>2</v>
      </c>
      <c r="B250" s="49" t="s">
        <v>2742</v>
      </c>
      <c r="C250" s="50" t="s">
        <v>2742</v>
      </c>
      <c r="D250" s="49" t="s">
        <v>2834</v>
      </c>
      <c r="E250" s="102">
        <v>2122969</v>
      </c>
      <c r="F250" s="52" t="s">
        <v>21</v>
      </c>
      <c r="G250" s="52" t="s">
        <v>54</v>
      </c>
      <c r="H250" s="52" t="s">
        <v>2835</v>
      </c>
      <c r="I250" s="55" t="s">
        <v>1160</v>
      </c>
      <c r="J250" s="55" t="s">
        <v>22</v>
      </c>
      <c r="K250" s="103">
        <v>2</v>
      </c>
      <c r="L250" s="103">
        <v>0</v>
      </c>
      <c r="M250" s="51">
        <v>1657</v>
      </c>
      <c r="N250" s="56" t="s">
        <v>54</v>
      </c>
      <c r="O250" s="57">
        <v>579970879</v>
      </c>
      <c r="P250" s="57" t="s">
        <v>2836</v>
      </c>
      <c r="Q250" s="58"/>
    </row>
    <row r="251" spans="1:17" x14ac:dyDescent="0.25">
      <c r="A251" s="62">
        <f t="shared" ref="A251" si="1">+A250+1</f>
        <v>3</v>
      </c>
      <c r="B251" s="60"/>
      <c r="C251" s="60"/>
      <c r="D251" s="49"/>
      <c r="E251" s="102"/>
      <c r="F251" s="52"/>
      <c r="G251" s="52"/>
      <c r="H251" s="52"/>
      <c r="I251" s="102"/>
      <c r="J251" s="55"/>
      <c r="K251" s="102"/>
      <c r="L251" s="102"/>
      <c r="M251" s="51"/>
      <c r="N251" s="56"/>
      <c r="O251" s="57"/>
      <c r="P251" s="57"/>
      <c r="Q251" s="58"/>
    </row>
    <row r="252" spans="1:17" x14ac:dyDescent="0.25">
      <c r="A252" s="62" t="e">
        <f>+#REF!+1</f>
        <v>#REF!</v>
      </c>
      <c r="B252" s="49"/>
      <c r="C252" s="50"/>
      <c r="D252" s="49"/>
      <c r="E252" s="102"/>
      <c r="F252" s="52"/>
      <c r="G252" s="52"/>
      <c r="H252" s="52"/>
      <c r="I252" s="55"/>
      <c r="J252" s="55"/>
      <c r="K252" s="55"/>
      <c r="L252" s="102">
        <v>0</v>
      </c>
      <c r="M252" s="56"/>
      <c r="N252" s="56"/>
      <c r="O252" s="57"/>
      <c r="P252" s="57"/>
      <c r="Q252" s="58"/>
    </row>
    <row r="253" spans="1:17" x14ac:dyDescent="0.25">
      <c r="A253" s="62"/>
      <c r="B253" s="63" t="s">
        <v>31</v>
      </c>
      <c r="C253" s="50"/>
      <c r="D253" s="49"/>
      <c r="E253" s="102"/>
      <c r="F253" s="52"/>
      <c r="G253" s="52"/>
      <c r="H253" s="52"/>
      <c r="I253" s="55"/>
      <c r="J253" s="55"/>
      <c r="K253" s="67">
        <f>SUM(K249:K252)</f>
        <v>8.99</v>
      </c>
      <c r="L253" s="67">
        <f>SUM(L249:L252)</f>
        <v>0</v>
      </c>
      <c r="M253" s="66">
        <f>SUM(M249:M252)</f>
        <v>3608</v>
      </c>
      <c r="N253" s="67">
        <f>SUM(N249:N252)</f>
        <v>0</v>
      </c>
      <c r="O253" s="57"/>
      <c r="P253" s="57"/>
      <c r="Q253" s="68"/>
    </row>
    <row r="254" spans="1:17" x14ac:dyDescent="0.25">
      <c r="B254" s="69"/>
      <c r="C254" s="69"/>
      <c r="D254" s="69"/>
      <c r="E254" s="102"/>
      <c r="F254" s="69"/>
      <c r="G254" s="69"/>
      <c r="H254" s="69"/>
      <c r="I254" s="69"/>
      <c r="J254" s="69"/>
      <c r="K254" s="69"/>
      <c r="L254" s="69"/>
      <c r="M254" s="69"/>
      <c r="N254" s="69"/>
      <c r="O254" s="69"/>
      <c r="P254" s="69"/>
    </row>
    <row r="255" spans="1:17" ht="18.75" x14ac:dyDescent="0.25">
      <c r="B255" s="72" t="s">
        <v>172</v>
      </c>
      <c r="C255" s="73">
        <f>+K253</f>
        <v>8.99</v>
      </c>
      <c r="H255" s="76"/>
      <c r="I255" s="76"/>
      <c r="J255" s="76"/>
      <c r="K255" s="76"/>
      <c r="L255" s="76"/>
      <c r="M255" s="76"/>
      <c r="N255" s="69"/>
      <c r="O255" s="69"/>
      <c r="P255" s="69"/>
    </row>
    <row r="257" spans="1:17" ht="15.75" thickBot="1" x14ac:dyDescent="0.3"/>
    <row r="258" spans="1:17" ht="30.75" thickBot="1" x14ac:dyDescent="0.3">
      <c r="B258" s="90" t="s">
        <v>173</v>
      </c>
      <c r="C258" s="91" t="s">
        <v>174</v>
      </c>
      <c r="D258" s="90" t="s">
        <v>30</v>
      </c>
      <c r="E258" s="91" t="s">
        <v>175</v>
      </c>
    </row>
    <row r="259" spans="1:17" x14ac:dyDescent="0.25">
      <c r="B259" s="92" t="s">
        <v>176</v>
      </c>
      <c r="C259" s="93">
        <v>20</v>
      </c>
      <c r="D259" s="93">
        <v>20</v>
      </c>
      <c r="E259" s="1094">
        <f>+D259+D260+D261</f>
        <v>20</v>
      </c>
    </row>
    <row r="260" spans="1:17" x14ac:dyDescent="0.25">
      <c r="B260" s="92" t="s">
        <v>177</v>
      </c>
      <c r="C260" s="74">
        <v>30</v>
      </c>
      <c r="D260" s="668">
        <v>0</v>
      </c>
      <c r="E260" s="1095"/>
    </row>
    <row r="261" spans="1:17" ht="15.75" thickBot="1" x14ac:dyDescent="0.3">
      <c r="B261" s="92" t="s">
        <v>178</v>
      </c>
      <c r="C261" s="94">
        <v>40</v>
      </c>
      <c r="D261" s="94">
        <v>0</v>
      </c>
      <c r="E261" s="1096"/>
    </row>
    <row r="263" spans="1:17" ht="15.75" thickBot="1" x14ac:dyDescent="0.3"/>
    <row r="264" spans="1:17" ht="27" thickBot="1" x14ac:dyDescent="0.3">
      <c r="B264" s="1091" t="s">
        <v>179</v>
      </c>
      <c r="C264" s="1092"/>
      <c r="D264" s="1092"/>
      <c r="E264" s="1092"/>
      <c r="F264" s="1092"/>
      <c r="G264" s="1092"/>
      <c r="H264" s="1092"/>
      <c r="I264" s="1092"/>
      <c r="J264" s="1092"/>
      <c r="K264" s="1092"/>
      <c r="L264" s="1092"/>
      <c r="M264" s="1092"/>
      <c r="N264" s="1093"/>
    </row>
    <row r="266" spans="1:17" ht="75" x14ac:dyDescent="0.25">
      <c r="B266" s="78" t="s">
        <v>111</v>
      </c>
      <c r="C266" s="78" t="s">
        <v>112</v>
      </c>
      <c r="D266" s="78" t="s">
        <v>113</v>
      </c>
      <c r="E266" s="78" t="s">
        <v>114</v>
      </c>
      <c r="F266" s="78" t="s">
        <v>115</v>
      </c>
      <c r="G266" s="78" t="s">
        <v>116</v>
      </c>
      <c r="H266" s="78" t="s">
        <v>117</v>
      </c>
      <c r="I266" s="78" t="s">
        <v>118</v>
      </c>
      <c r="J266" s="1084" t="s">
        <v>119</v>
      </c>
      <c r="K266" s="1085"/>
      <c r="L266" s="1086"/>
      <c r="M266" s="78" t="s">
        <v>120</v>
      </c>
      <c r="N266" s="78" t="s">
        <v>121</v>
      </c>
      <c r="O266" s="78" t="s">
        <v>122</v>
      </c>
      <c r="P266" s="1084" t="s">
        <v>97</v>
      </c>
      <c r="Q266" s="1086"/>
    </row>
    <row r="267" spans="1:17" ht="60" x14ac:dyDescent="0.25">
      <c r="A267" s="183"/>
      <c r="B267" s="85" t="s">
        <v>180</v>
      </c>
      <c r="C267" s="85">
        <v>1</v>
      </c>
      <c r="D267" s="85" t="s">
        <v>2837</v>
      </c>
      <c r="E267" s="85">
        <v>43698830</v>
      </c>
      <c r="F267" s="85" t="s">
        <v>2838</v>
      </c>
      <c r="G267" s="85" t="s">
        <v>2839</v>
      </c>
      <c r="H267" s="85" t="s">
        <v>2840</v>
      </c>
      <c r="I267" s="87" t="s">
        <v>54</v>
      </c>
      <c r="J267" s="85" t="s">
        <v>2841</v>
      </c>
      <c r="K267" s="87" t="s">
        <v>1361</v>
      </c>
      <c r="L267" s="87" t="s">
        <v>262</v>
      </c>
      <c r="M267" s="682" t="s">
        <v>21</v>
      </c>
      <c r="N267" s="682" t="s">
        <v>21</v>
      </c>
      <c r="O267" s="682" t="s">
        <v>21</v>
      </c>
      <c r="P267" s="997"/>
      <c r="Q267" s="997"/>
    </row>
    <row r="268" spans="1:17" ht="60" x14ac:dyDescent="0.25">
      <c r="A268" s="183">
        <v>0</v>
      </c>
      <c r="B268" s="85" t="s">
        <v>214</v>
      </c>
      <c r="C268" s="85">
        <v>1</v>
      </c>
      <c r="D268" s="85" t="s">
        <v>2842</v>
      </c>
      <c r="E268" s="85">
        <v>1038105032</v>
      </c>
      <c r="F268" s="85" t="s">
        <v>2843</v>
      </c>
      <c r="G268" s="85" t="s">
        <v>2844</v>
      </c>
      <c r="H268" s="85" t="s">
        <v>2845</v>
      </c>
      <c r="I268" s="87" t="s">
        <v>220</v>
      </c>
      <c r="J268" s="85" t="s">
        <v>2761</v>
      </c>
      <c r="K268" s="87" t="s">
        <v>571</v>
      </c>
      <c r="L268" s="87" t="s">
        <v>262</v>
      </c>
      <c r="M268" s="682" t="s">
        <v>21</v>
      </c>
      <c r="N268" s="682" t="s">
        <v>22</v>
      </c>
      <c r="O268" s="682" t="s">
        <v>21</v>
      </c>
      <c r="P268" s="1089" t="s">
        <v>2846</v>
      </c>
      <c r="Q268" s="1090"/>
    </row>
    <row r="269" spans="1:17" ht="30" x14ac:dyDescent="0.25">
      <c r="B269" s="85" t="s">
        <v>208</v>
      </c>
      <c r="C269" s="85">
        <v>1</v>
      </c>
      <c r="D269" s="85" t="s">
        <v>2793</v>
      </c>
      <c r="E269" s="85">
        <v>43548852</v>
      </c>
      <c r="F269" s="85" t="s">
        <v>206</v>
      </c>
      <c r="G269" s="85" t="s">
        <v>738</v>
      </c>
      <c r="H269" s="81" t="s">
        <v>2794</v>
      </c>
      <c r="I269" s="82">
        <v>84891</v>
      </c>
      <c r="J269" s="86" t="s">
        <v>2761</v>
      </c>
      <c r="K269" s="87" t="s">
        <v>2795</v>
      </c>
      <c r="L269" s="84" t="s">
        <v>2796</v>
      </c>
      <c r="M269" s="41" t="s">
        <v>21</v>
      </c>
      <c r="N269" s="41" t="s">
        <v>21</v>
      </c>
      <c r="O269" s="41" t="s">
        <v>21</v>
      </c>
      <c r="P269" s="994"/>
      <c r="Q269" s="996"/>
    </row>
    <row r="272" spans="1:17" ht="15.75" thickBot="1" x14ac:dyDescent="0.3"/>
    <row r="273" spans="2:7" ht="30" x14ac:dyDescent="0.25">
      <c r="B273" s="42" t="s">
        <v>20</v>
      </c>
      <c r="C273" s="42" t="s">
        <v>173</v>
      </c>
      <c r="D273" s="78" t="s">
        <v>174</v>
      </c>
      <c r="E273" s="42" t="s">
        <v>30</v>
      </c>
      <c r="F273" s="91" t="s">
        <v>194</v>
      </c>
      <c r="G273" s="96"/>
    </row>
    <row r="274" spans="2:7" ht="108" x14ac:dyDescent="0.2">
      <c r="B274" s="1097" t="s">
        <v>195</v>
      </c>
      <c r="C274" s="97" t="s">
        <v>196</v>
      </c>
      <c r="D274" s="668">
        <v>25</v>
      </c>
      <c r="E274" s="668">
        <v>25</v>
      </c>
      <c r="F274" s="1098">
        <f>+E274+E275+E276</f>
        <v>35</v>
      </c>
      <c r="G274" s="98"/>
    </row>
    <row r="275" spans="2:7" ht="96" x14ac:dyDescent="0.2">
      <c r="B275" s="1097"/>
      <c r="C275" s="97" t="s">
        <v>197</v>
      </c>
      <c r="D275" s="675">
        <v>25</v>
      </c>
      <c r="E275" s="74">
        <v>0</v>
      </c>
      <c r="F275" s="1099"/>
      <c r="G275" s="98"/>
    </row>
    <row r="276" spans="2:7" ht="60" x14ac:dyDescent="0.2">
      <c r="B276" s="1097"/>
      <c r="C276" s="97" t="s">
        <v>198</v>
      </c>
      <c r="D276" s="668">
        <v>10</v>
      </c>
      <c r="E276" s="668">
        <v>10</v>
      </c>
      <c r="F276" s="1100"/>
      <c r="G276" s="98"/>
    </row>
    <row r="277" spans="2:7" x14ac:dyDescent="0.25">
      <c r="C277"/>
    </row>
    <row r="280" spans="2:7" x14ac:dyDescent="0.25">
      <c r="B280" s="39" t="s">
        <v>199</v>
      </c>
    </row>
    <row r="283" spans="2:7" x14ac:dyDescent="0.25">
      <c r="B283" s="40" t="s">
        <v>20</v>
      </c>
      <c r="C283" s="40" t="s">
        <v>29</v>
      </c>
      <c r="D283" s="42" t="s">
        <v>30</v>
      </c>
      <c r="E283" s="42" t="s">
        <v>31</v>
      </c>
    </row>
    <row r="284" spans="2:7" ht="28.5" x14ac:dyDescent="0.25">
      <c r="B284" s="43" t="s">
        <v>200</v>
      </c>
      <c r="C284" s="697">
        <v>40</v>
      </c>
      <c r="D284" s="74">
        <v>20</v>
      </c>
      <c r="E284" s="1081">
        <v>55</v>
      </c>
    </row>
    <row r="285" spans="2:7" ht="42.75" x14ac:dyDescent="0.25">
      <c r="B285" s="43" t="s">
        <v>201</v>
      </c>
      <c r="C285" s="697">
        <v>60</v>
      </c>
      <c r="D285" s="74">
        <f>+F274</f>
        <v>35</v>
      </c>
      <c r="E285" s="1082"/>
    </row>
    <row r="287" spans="2:7" x14ac:dyDescent="0.25">
      <c r="B287" s="1" t="s">
        <v>2847</v>
      </c>
    </row>
    <row r="289" spans="2:16" ht="26.25" x14ac:dyDescent="0.25">
      <c r="B289" s="1072" t="s">
        <v>1</v>
      </c>
      <c r="C289" s="1073"/>
      <c r="D289" s="1073"/>
      <c r="E289" s="1073"/>
      <c r="F289" s="1073"/>
      <c r="G289" s="1073"/>
      <c r="H289" s="1073"/>
      <c r="I289" s="1073"/>
      <c r="J289" s="1073"/>
      <c r="K289" s="1073"/>
      <c r="L289" s="1073"/>
      <c r="M289" s="1073"/>
      <c r="N289" s="1073"/>
      <c r="O289" s="1073"/>
      <c r="P289" s="1073"/>
    </row>
    <row r="291" spans="2:16" ht="26.25" x14ac:dyDescent="0.25">
      <c r="B291" s="1072" t="s">
        <v>2</v>
      </c>
      <c r="C291" s="1073"/>
      <c r="D291" s="1073"/>
      <c r="E291" s="1073"/>
      <c r="F291" s="1073"/>
      <c r="G291" s="1073"/>
      <c r="H291" s="1073"/>
      <c r="I291" s="1073"/>
      <c r="J291" s="1073"/>
      <c r="K291" s="1073"/>
      <c r="L291" s="1073"/>
      <c r="M291" s="1073"/>
      <c r="N291" s="1073"/>
      <c r="O291" s="1073"/>
      <c r="P291" s="1073"/>
    </row>
    <row r="292" spans="2:16" ht="15.75" thickBot="1" x14ac:dyDescent="0.3"/>
    <row r="293" spans="2:16" ht="21.75" thickBot="1" x14ac:dyDescent="0.3">
      <c r="B293" s="3" t="s">
        <v>3</v>
      </c>
      <c r="C293" s="1074" t="s">
        <v>2742</v>
      </c>
      <c r="D293" s="1074"/>
      <c r="E293" s="1074"/>
      <c r="F293" s="1074"/>
      <c r="G293" s="1074"/>
      <c r="H293" s="1074"/>
      <c r="I293" s="1074"/>
      <c r="J293" s="1074"/>
      <c r="K293" s="1074"/>
      <c r="L293" s="1074"/>
      <c r="M293" s="1074"/>
      <c r="N293" s="1075"/>
    </row>
    <row r="294" spans="2:16" ht="16.5" thickBot="1" x14ac:dyDescent="0.3">
      <c r="B294" s="4" t="s">
        <v>5</v>
      </c>
      <c r="C294" s="1074"/>
      <c r="D294" s="1074"/>
      <c r="E294" s="1074"/>
      <c r="F294" s="1074"/>
      <c r="G294" s="1074"/>
      <c r="H294" s="1074"/>
      <c r="I294" s="1074"/>
      <c r="J294" s="1074"/>
      <c r="K294" s="1074"/>
      <c r="L294" s="1074"/>
      <c r="M294" s="1074"/>
      <c r="N294" s="1075"/>
    </row>
    <row r="295" spans="2:16" ht="16.5" thickBot="1" x14ac:dyDescent="0.3">
      <c r="B295" s="4" t="s">
        <v>6</v>
      </c>
      <c r="C295" s="1074"/>
      <c r="D295" s="1074"/>
      <c r="E295" s="1074"/>
      <c r="F295" s="1074"/>
      <c r="G295" s="1074"/>
      <c r="H295" s="1074"/>
      <c r="I295" s="1074"/>
      <c r="J295" s="1074"/>
      <c r="K295" s="1074"/>
      <c r="L295" s="1074"/>
      <c r="M295" s="1074"/>
      <c r="N295" s="1075"/>
    </row>
    <row r="296" spans="2:16" ht="16.5" thickBot="1" x14ac:dyDescent="0.3">
      <c r="B296" s="4" t="s">
        <v>7</v>
      </c>
      <c r="C296" s="1074"/>
      <c r="D296" s="1074"/>
      <c r="E296" s="1074"/>
      <c r="F296" s="1074"/>
      <c r="G296" s="1074"/>
      <c r="H296" s="1074"/>
      <c r="I296" s="1074"/>
      <c r="J296" s="1074"/>
      <c r="K296" s="1074"/>
      <c r="L296" s="1074"/>
      <c r="M296" s="1074"/>
      <c r="N296" s="1075"/>
    </row>
    <row r="297" spans="2:16" ht="16.5" thickBot="1" x14ac:dyDescent="0.3">
      <c r="B297" s="4" t="s">
        <v>8</v>
      </c>
      <c r="C297" s="1076">
        <v>10</v>
      </c>
      <c r="D297" s="1076"/>
      <c r="E297" s="1077"/>
      <c r="F297" s="5"/>
      <c r="G297" s="5"/>
      <c r="H297" s="5"/>
      <c r="I297" s="5"/>
      <c r="J297" s="5"/>
      <c r="K297" s="5"/>
      <c r="L297" s="5"/>
      <c r="M297" s="5"/>
      <c r="N297" s="6"/>
    </row>
    <row r="298" spans="2:16" ht="16.5" thickBot="1" x14ac:dyDescent="0.3">
      <c r="B298" s="7" t="s">
        <v>10</v>
      </c>
      <c r="C298" s="8" t="s">
        <v>56</v>
      </c>
      <c r="D298" s="9"/>
      <c r="E298" s="9"/>
      <c r="F298" s="9"/>
      <c r="G298" s="9"/>
      <c r="H298" s="9"/>
      <c r="I298" s="9"/>
      <c r="J298" s="9"/>
      <c r="K298" s="9"/>
      <c r="L298" s="9"/>
      <c r="M298" s="9"/>
      <c r="N298" s="10"/>
    </row>
    <row r="299" spans="2:16" ht="15.75" x14ac:dyDescent="0.25">
      <c r="B299" s="11"/>
      <c r="C299" s="12"/>
      <c r="D299" s="13"/>
      <c r="E299" s="13"/>
      <c r="F299" s="13"/>
      <c r="G299" s="13"/>
      <c r="H299" s="13"/>
      <c r="I299" s="14"/>
      <c r="J299" s="14"/>
      <c r="K299" s="14"/>
      <c r="L299" s="14"/>
      <c r="M299" s="14"/>
      <c r="N299" s="13"/>
    </row>
    <row r="300" spans="2:16" x14ac:dyDescent="0.25">
      <c r="I300" s="14"/>
      <c r="J300" s="14"/>
      <c r="K300" s="14"/>
      <c r="L300" s="14"/>
      <c r="M300" s="14"/>
      <c r="N300" s="15"/>
    </row>
    <row r="301" spans="2:16" x14ac:dyDescent="0.25">
      <c r="B301" s="1078" t="s">
        <v>12</v>
      </c>
      <c r="C301" s="1078"/>
      <c r="D301" s="672" t="s">
        <v>13</v>
      </c>
      <c r="E301" s="672" t="s">
        <v>14</v>
      </c>
      <c r="F301" s="672" t="s">
        <v>15</v>
      </c>
      <c r="G301" s="16"/>
      <c r="I301" s="17"/>
      <c r="J301" s="17"/>
      <c r="K301" s="17"/>
      <c r="L301" s="17"/>
      <c r="M301" s="17"/>
      <c r="N301" s="15"/>
    </row>
    <row r="302" spans="2:16" x14ac:dyDescent="0.25">
      <c r="B302" s="1078"/>
      <c r="C302" s="1078"/>
      <c r="D302" s="672">
        <v>10</v>
      </c>
      <c r="E302" s="18">
        <v>2708154560</v>
      </c>
      <c r="F302" s="319">
        <v>928</v>
      </c>
      <c r="G302" s="20"/>
      <c r="K302" s="21"/>
      <c r="L302" s="21"/>
      <c r="M302" s="21"/>
      <c r="N302" s="15"/>
    </row>
    <row r="303" spans="2:16" x14ac:dyDescent="0.25">
      <c r="B303" s="1078"/>
      <c r="C303" s="1078"/>
      <c r="D303" s="672"/>
      <c r="E303" s="18"/>
      <c r="F303" s="319"/>
      <c r="G303" s="20"/>
      <c r="K303" s="21"/>
      <c r="L303" s="21"/>
      <c r="M303" s="21"/>
      <c r="N303" s="15"/>
    </row>
    <row r="304" spans="2:16" x14ac:dyDescent="0.25">
      <c r="B304" s="1078"/>
      <c r="C304" s="1078"/>
      <c r="D304" s="672"/>
      <c r="E304" s="18"/>
      <c r="F304" s="319"/>
      <c r="G304" s="20"/>
      <c r="K304" s="21"/>
      <c r="L304" s="21"/>
      <c r="M304" s="21"/>
      <c r="N304" s="15"/>
    </row>
    <row r="305" spans="1:14" x14ac:dyDescent="0.25">
      <c r="B305" s="1078"/>
      <c r="C305" s="1078"/>
      <c r="D305" s="672"/>
      <c r="E305" s="22"/>
      <c r="F305" s="319"/>
      <c r="G305" s="20"/>
      <c r="K305" s="21"/>
      <c r="L305" s="21"/>
      <c r="M305" s="21"/>
      <c r="N305" s="24"/>
    </row>
    <row r="306" spans="1:14" x14ac:dyDescent="0.25">
      <c r="B306" s="1078"/>
      <c r="C306" s="1078"/>
      <c r="D306" s="672"/>
      <c r="E306" s="22"/>
      <c r="F306" s="319"/>
      <c r="G306" s="20"/>
      <c r="K306" s="25"/>
      <c r="L306" s="25"/>
      <c r="M306" s="25"/>
      <c r="N306" s="24"/>
    </row>
    <row r="307" spans="1:14" x14ac:dyDescent="0.25">
      <c r="B307" s="1078"/>
      <c r="C307" s="1078"/>
      <c r="D307" s="672"/>
      <c r="E307" s="22"/>
      <c r="F307" s="319"/>
      <c r="G307" s="20"/>
      <c r="K307" s="14"/>
      <c r="L307" s="14"/>
      <c r="M307" s="14"/>
      <c r="N307" s="24"/>
    </row>
    <row r="308" spans="1:14" x14ac:dyDescent="0.25">
      <c r="B308" s="1078"/>
      <c r="C308" s="1078"/>
      <c r="D308" s="672"/>
      <c r="E308" s="22"/>
      <c r="F308" s="319"/>
      <c r="G308" s="20"/>
      <c r="H308" s="23"/>
      <c r="I308" s="14"/>
      <c r="J308" s="14"/>
      <c r="K308" s="14"/>
      <c r="L308" s="14"/>
      <c r="M308" s="14"/>
      <c r="N308" s="24"/>
    </row>
    <row r="309" spans="1:14" ht="15.75" thickBot="1" x14ac:dyDescent="0.3">
      <c r="B309" s="1079" t="s">
        <v>16</v>
      </c>
      <c r="C309" s="1080"/>
      <c r="D309" s="672">
        <v>10</v>
      </c>
      <c r="E309" s="26">
        <f>SUM(E302:E308)</f>
        <v>2708154560</v>
      </c>
      <c r="F309" s="319">
        <f>SUM(F302:F308)</f>
        <v>928</v>
      </c>
      <c r="G309" s="20"/>
      <c r="H309" s="23"/>
      <c r="I309" s="14"/>
      <c r="J309" s="14"/>
      <c r="K309" s="14"/>
      <c r="L309" s="14"/>
      <c r="M309" s="14"/>
      <c r="N309" s="24"/>
    </row>
    <row r="310" spans="1:14" ht="45.75" thickBot="1" x14ac:dyDescent="0.3">
      <c r="A310" s="27"/>
      <c r="B310" s="28" t="s">
        <v>17</v>
      </c>
      <c r="C310" s="28" t="s">
        <v>18</v>
      </c>
      <c r="E310" s="17"/>
      <c r="F310" s="654"/>
      <c r="G310" s="17"/>
      <c r="H310" s="17"/>
      <c r="I310" s="29"/>
      <c r="J310" s="29"/>
      <c r="K310" s="29"/>
      <c r="L310" s="29"/>
      <c r="M310" s="29"/>
    </row>
    <row r="311" spans="1:14" ht="15.75" thickBot="1" x14ac:dyDescent="0.3">
      <c r="A311" s="30">
        <v>1</v>
      </c>
      <c r="C311" s="31">
        <f>+F309</f>
        <v>928</v>
      </c>
      <c r="D311" s="32"/>
      <c r="E311" s="33">
        <f>E309</f>
        <v>2708154560</v>
      </c>
      <c r="F311" s="34"/>
      <c r="G311" s="34"/>
      <c r="H311" s="34"/>
      <c r="I311" s="35"/>
      <c r="J311" s="35"/>
      <c r="K311" s="35"/>
      <c r="L311" s="35"/>
      <c r="M311" s="35"/>
    </row>
    <row r="312" spans="1:14" x14ac:dyDescent="0.25">
      <c r="A312" s="36"/>
      <c r="C312" s="37"/>
      <c r="D312" s="21"/>
      <c r="E312" s="38"/>
      <c r="F312" s="34"/>
      <c r="G312" s="34"/>
      <c r="H312" s="34"/>
      <c r="I312" s="35"/>
      <c r="J312" s="35"/>
      <c r="K312" s="35"/>
      <c r="L312" s="35"/>
      <c r="M312" s="35"/>
    </row>
    <row r="313" spans="1:14" x14ac:dyDescent="0.25">
      <c r="A313" s="36"/>
      <c r="C313" s="37"/>
      <c r="D313" s="21"/>
      <c r="E313" s="38"/>
      <c r="F313" s="34"/>
      <c r="G313" s="34"/>
      <c r="H313" s="34"/>
      <c r="I313" s="35"/>
      <c r="J313" s="35"/>
      <c r="K313" s="35"/>
      <c r="L313" s="35"/>
      <c r="M313" s="35"/>
    </row>
    <row r="314" spans="1:14" x14ac:dyDescent="0.25">
      <c r="A314" s="36"/>
      <c r="B314" s="161" t="s">
        <v>19</v>
      </c>
      <c r="C314" s="141"/>
      <c r="D314" s="141"/>
      <c r="E314" s="141"/>
      <c r="F314"/>
      <c r="G314"/>
      <c r="H314"/>
      <c r="I314" s="14"/>
      <c r="J314" s="14"/>
      <c r="K314" s="14"/>
      <c r="L314" s="14"/>
      <c r="M314" s="14"/>
      <c r="N314" s="15"/>
    </row>
    <row r="315" spans="1:14" x14ac:dyDescent="0.25">
      <c r="A315" s="36"/>
      <c r="B315" s="141"/>
      <c r="C315" s="141"/>
      <c r="D315" s="141"/>
      <c r="E315" s="141"/>
      <c r="F315"/>
      <c r="G315"/>
      <c r="H315"/>
      <c r="I315" s="14"/>
      <c r="J315" s="14"/>
      <c r="K315" s="14"/>
      <c r="L315" s="14"/>
      <c r="M315" s="14"/>
      <c r="N315" s="15"/>
    </row>
    <row r="316" spans="1:14" x14ac:dyDescent="0.25">
      <c r="A316" s="36"/>
      <c r="B316" s="142" t="s">
        <v>20</v>
      </c>
      <c r="C316" s="142" t="s">
        <v>21</v>
      </c>
      <c r="D316" s="142" t="s">
        <v>22</v>
      </c>
      <c r="E316" s="141"/>
      <c r="F316"/>
      <c r="G316"/>
      <c r="H316"/>
      <c r="I316" s="14"/>
      <c r="J316" s="14"/>
      <c r="K316" s="14"/>
      <c r="L316" s="14"/>
      <c r="M316" s="14"/>
      <c r="N316" s="15"/>
    </row>
    <row r="317" spans="1:14" x14ac:dyDescent="0.25">
      <c r="A317" s="36"/>
      <c r="B317" s="75" t="s">
        <v>23</v>
      </c>
      <c r="C317" s="74" t="s">
        <v>24</v>
      </c>
      <c r="D317" s="74"/>
      <c r="E317" s="141"/>
      <c r="F317"/>
      <c r="G317"/>
      <c r="H317"/>
      <c r="I317" s="14"/>
      <c r="J317" s="14"/>
      <c r="K317" s="14"/>
      <c r="L317" s="14"/>
      <c r="M317" s="14"/>
      <c r="N317" s="15"/>
    </row>
    <row r="318" spans="1:14" x14ac:dyDescent="0.25">
      <c r="A318" s="36"/>
      <c r="B318" s="75" t="s">
        <v>25</v>
      </c>
      <c r="C318" s="74" t="s">
        <v>24</v>
      </c>
      <c r="D318" s="74"/>
      <c r="E318" s="141"/>
      <c r="F318"/>
      <c r="G318"/>
      <c r="H318"/>
      <c r="I318" s="14"/>
      <c r="J318" s="14"/>
      <c r="K318" s="14"/>
      <c r="L318" s="14"/>
      <c r="M318" s="14"/>
      <c r="N318" s="15"/>
    </row>
    <row r="319" spans="1:14" x14ac:dyDescent="0.25">
      <c r="A319" s="36"/>
      <c r="B319" s="75" t="s">
        <v>26</v>
      </c>
      <c r="C319" s="74" t="s">
        <v>24</v>
      </c>
      <c r="D319" s="74"/>
      <c r="E319" s="141"/>
      <c r="F319"/>
      <c r="G319"/>
      <c r="H319"/>
      <c r="I319" s="14"/>
      <c r="J319" s="14"/>
      <c r="K319" s="14"/>
      <c r="L319" s="14"/>
      <c r="M319" s="14"/>
      <c r="N319" s="15"/>
    </row>
    <row r="320" spans="1:14" x14ac:dyDescent="0.25">
      <c r="A320" s="36"/>
      <c r="B320" s="75" t="s">
        <v>27</v>
      </c>
      <c r="C320" s="74" t="s">
        <v>24</v>
      </c>
      <c r="D320" s="74"/>
      <c r="E320" s="141"/>
      <c r="F320"/>
      <c r="G320"/>
      <c r="H320"/>
      <c r="I320" s="14"/>
      <c r="J320" s="14"/>
      <c r="K320" s="14"/>
      <c r="L320" s="14"/>
      <c r="M320" s="14"/>
      <c r="N320" s="15"/>
    </row>
    <row r="321" spans="1:17" x14ac:dyDescent="0.25">
      <c r="A321" s="36"/>
      <c r="B321" s="141"/>
      <c r="C321" s="141"/>
      <c r="D321" s="141"/>
      <c r="E321" s="141"/>
      <c r="F321"/>
      <c r="G321"/>
      <c r="H321"/>
      <c r="I321" s="14"/>
      <c r="J321" s="14"/>
      <c r="K321" s="14"/>
      <c r="L321" s="14"/>
      <c r="M321" s="14"/>
      <c r="N321" s="15"/>
    </row>
    <row r="322" spans="1:17" x14ac:dyDescent="0.25">
      <c r="A322" s="36"/>
      <c r="B322" s="141"/>
      <c r="C322" s="141"/>
      <c r="D322" s="141"/>
      <c r="E322" s="141"/>
      <c r="F322"/>
      <c r="G322"/>
      <c r="H322"/>
      <c r="I322" s="14"/>
      <c r="J322" s="14"/>
      <c r="K322" s="14"/>
      <c r="L322" s="14"/>
      <c r="M322" s="14"/>
      <c r="N322" s="15"/>
    </row>
    <row r="323" spans="1:17" x14ac:dyDescent="0.25">
      <c r="A323" s="36"/>
      <c r="B323" s="161" t="s">
        <v>28</v>
      </c>
      <c r="C323" s="141"/>
      <c r="D323" s="141"/>
      <c r="E323" s="141"/>
      <c r="F323"/>
      <c r="G323"/>
      <c r="H323"/>
      <c r="I323" s="14"/>
      <c r="J323" s="14"/>
      <c r="K323" s="14"/>
      <c r="L323" s="14"/>
      <c r="M323" s="14"/>
      <c r="N323" s="15"/>
    </row>
    <row r="324" spans="1:17" x14ac:dyDescent="0.25">
      <c r="A324" s="36"/>
      <c r="B324" s="141"/>
      <c r="C324" s="141"/>
      <c r="D324" s="141"/>
      <c r="E324" s="141"/>
      <c r="F324"/>
      <c r="G324"/>
      <c r="H324"/>
      <c r="I324" s="14"/>
      <c r="J324" s="14"/>
      <c r="K324" s="14"/>
      <c r="L324" s="14"/>
      <c r="M324" s="14"/>
      <c r="N324" s="15"/>
    </row>
    <row r="325" spans="1:17" x14ac:dyDescent="0.25">
      <c r="A325" s="36"/>
      <c r="B325" s="141"/>
      <c r="C325" s="141"/>
      <c r="D325" s="141"/>
      <c r="E325" s="141"/>
      <c r="F325"/>
      <c r="G325"/>
      <c r="H325"/>
      <c r="I325" s="14"/>
      <c r="J325" s="14"/>
      <c r="K325" s="14"/>
      <c r="L325" s="14"/>
      <c r="M325" s="14"/>
      <c r="N325" s="15"/>
    </row>
    <row r="326" spans="1:17" x14ac:dyDescent="0.25">
      <c r="A326" s="36"/>
      <c r="B326" s="142" t="s">
        <v>20</v>
      </c>
      <c r="C326" s="142" t="s">
        <v>29</v>
      </c>
      <c r="D326" s="673" t="s">
        <v>30</v>
      </c>
      <c r="E326" s="673" t="s">
        <v>31</v>
      </c>
      <c r="F326"/>
      <c r="G326"/>
      <c r="H326"/>
      <c r="I326" s="14"/>
      <c r="J326" s="14"/>
      <c r="K326" s="14"/>
      <c r="L326" s="14"/>
      <c r="M326" s="14"/>
      <c r="N326" s="15"/>
    </row>
    <row r="327" spans="1:17" ht="28.5" x14ac:dyDescent="0.25">
      <c r="A327" s="36"/>
      <c r="B327" s="164" t="s">
        <v>32</v>
      </c>
      <c r="C327" s="697">
        <v>40</v>
      </c>
      <c r="D327" s="74">
        <v>0</v>
      </c>
      <c r="E327" s="1107">
        <f>+D327+D328</f>
        <v>60</v>
      </c>
      <c r="F327"/>
      <c r="G327"/>
      <c r="H327"/>
      <c r="I327" s="14"/>
      <c r="J327" s="14"/>
      <c r="K327" s="14"/>
      <c r="L327" s="14"/>
      <c r="M327" s="14"/>
      <c r="N327" s="15"/>
    </row>
    <row r="328" spans="1:17" ht="42.75" x14ac:dyDescent="0.25">
      <c r="A328" s="36"/>
      <c r="B328" s="164" t="s">
        <v>33</v>
      </c>
      <c r="C328" s="697">
        <v>60</v>
      </c>
      <c r="D328" s="74">
        <v>60</v>
      </c>
      <c r="E328" s="1108"/>
      <c r="F328"/>
      <c r="G328"/>
      <c r="H328"/>
      <c r="I328" s="14"/>
      <c r="J328" s="14"/>
      <c r="K328" s="14"/>
      <c r="L328" s="14"/>
      <c r="M328" s="14"/>
      <c r="N328" s="15"/>
    </row>
    <row r="329" spans="1:17" x14ac:dyDescent="0.25">
      <c r="A329" s="36"/>
      <c r="B329" s="69"/>
      <c r="C329" s="37"/>
      <c r="D329" s="21"/>
      <c r="E329" s="38"/>
      <c r="F329" s="34"/>
      <c r="G329" s="34"/>
      <c r="H329" s="34"/>
      <c r="I329" s="35"/>
      <c r="J329" s="35"/>
      <c r="K329" s="35"/>
      <c r="L329" s="35"/>
      <c r="M329" s="35"/>
    </row>
    <row r="330" spans="1:17" x14ac:dyDescent="0.25">
      <c r="A330" s="36"/>
      <c r="B330" s="69"/>
      <c r="C330" s="37"/>
      <c r="D330" s="21"/>
      <c r="E330" s="38"/>
      <c r="F330" s="34"/>
      <c r="G330" s="34"/>
      <c r="H330" s="34"/>
      <c r="I330" s="35"/>
      <c r="J330" s="35"/>
      <c r="K330" s="35"/>
      <c r="L330" s="35"/>
      <c r="M330" s="35"/>
    </row>
    <row r="331" spans="1:17" x14ac:dyDescent="0.25">
      <c r="A331" s="36"/>
      <c r="C331" s="37"/>
      <c r="D331" s="21"/>
      <c r="E331" s="38"/>
      <c r="F331" s="34"/>
      <c r="G331" s="34"/>
      <c r="H331" s="34"/>
      <c r="I331" s="35"/>
      <c r="J331" s="35"/>
      <c r="K331" s="35"/>
      <c r="L331" s="35"/>
      <c r="M331" s="35"/>
    </row>
    <row r="332" spans="1:17" ht="15.75" thickBot="1" x14ac:dyDescent="0.3">
      <c r="M332" s="1083" t="s">
        <v>34</v>
      </c>
      <c r="N332" s="1083"/>
    </row>
    <row r="333" spans="1:17" x14ac:dyDescent="0.25">
      <c r="B333" s="39" t="s">
        <v>2743</v>
      </c>
      <c r="M333" s="45"/>
      <c r="N333" s="45"/>
    </row>
    <row r="334" spans="1:17" ht="15.75" thickBot="1" x14ac:dyDescent="0.3">
      <c r="B334" s="2" t="s">
        <v>2798</v>
      </c>
      <c r="M334" s="45"/>
      <c r="N334" s="45"/>
    </row>
    <row r="335" spans="1:17" ht="60" x14ac:dyDescent="0.25">
      <c r="A335" s="14"/>
      <c r="B335" s="46" t="s">
        <v>36</v>
      </c>
      <c r="C335" s="46" t="s">
        <v>37</v>
      </c>
      <c r="D335" s="46" t="s">
        <v>38</v>
      </c>
      <c r="E335" s="46" t="s">
        <v>39</v>
      </c>
      <c r="F335" s="46" t="s">
        <v>40</v>
      </c>
      <c r="G335" s="46" t="s">
        <v>41</v>
      </c>
      <c r="H335" s="46" t="s">
        <v>42</v>
      </c>
      <c r="I335" s="46" t="s">
        <v>43</v>
      </c>
      <c r="J335" s="46" t="s">
        <v>44</v>
      </c>
      <c r="K335" s="46" t="s">
        <v>45</v>
      </c>
      <c r="L335" s="46" t="s">
        <v>46</v>
      </c>
      <c r="M335" s="47" t="s">
        <v>47</v>
      </c>
      <c r="N335" s="46" t="s">
        <v>48</v>
      </c>
      <c r="O335" s="46" t="s">
        <v>49</v>
      </c>
      <c r="P335" s="48" t="s">
        <v>50</v>
      </c>
      <c r="Q335" s="48" t="s">
        <v>51</v>
      </c>
    </row>
    <row r="336" spans="1:17" ht="60" x14ac:dyDescent="0.25">
      <c r="A336" s="62">
        <v>1</v>
      </c>
      <c r="B336" s="49" t="s">
        <v>2742</v>
      </c>
      <c r="C336" s="50" t="s">
        <v>2742</v>
      </c>
      <c r="D336" s="49" t="s">
        <v>2848</v>
      </c>
      <c r="E336" s="102">
        <v>1731</v>
      </c>
      <c r="F336" s="52" t="s">
        <v>21</v>
      </c>
      <c r="G336" s="53" t="s">
        <v>54</v>
      </c>
      <c r="H336" s="54" t="s">
        <v>505</v>
      </c>
      <c r="I336" s="55" t="s">
        <v>686</v>
      </c>
      <c r="J336" s="55" t="s">
        <v>22</v>
      </c>
      <c r="K336" s="103">
        <v>21.4</v>
      </c>
      <c r="L336" s="102">
        <v>0</v>
      </c>
      <c r="M336" s="51">
        <v>3867</v>
      </c>
      <c r="N336" s="56" t="s">
        <v>54</v>
      </c>
      <c r="O336" s="57">
        <v>11595213158</v>
      </c>
      <c r="P336" s="57" t="s">
        <v>2849</v>
      </c>
      <c r="Q336" s="58"/>
    </row>
    <row r="337" spans="1:17" ht="45" x14ac:dyDescent="0.25">
      <c r="A337" s="62">
        <f>+A336+1</f>
        <v>2</v>
      </c>
      <c r="B337" s="49" t="s">
        <v>2742</v>
      </c>
      <c r="C337" s="50" t="s">
        <v>2742</v>
      </c>
      <c r="D337" s="49" t="s">
        <v>609</v>
      </c>
      <c r="E337" s="102">
        <v>4600024203</v>
      </c>
      <c r="F337" s="52" t="s">
        <v>21</v>
      </c>
      <c r="G337" s="52" t="s">
        <v>54</v>
      </c>
      <c r="H337" s="52" t="s">
        <v>157</v>
      </c>
      <c r="I337" s="55" t="s">
        <v>158</v>
      </c>
      <c r="J337" s="55" t="s">
        <v>22</v>
      </c>
      <c r="K337" s="103">
        <v>10.56</v>
      </c>
      <c r="L337" s="102">
        <v>0</v>
      </c>
      <c r="M337" s="51">
        <v>925</v>
      </c>
      <c r="N337" s="56" t="s">
        <v>54</v>
      </c>
      <c r="O337" s="57">
        <v>2269258563</v>
      </c>
      <c r="P337" s="57" t="s">
        <v>2850</v>
      </c>
      <c r="Q337" s="58"/>
    </row>
    <row r="338" spans="1:17" x14ac:dyDescent="0.25">
      <c r="A338" s="62">
        <f t="shared" ref="A338" si="2">+A337+1</f>
        <v>3</v>
      </c>
      <c r="B338" s="60"/>
      <c r="C338" s="60"/>
      <c r="D338" s="49"/>
      <c r="E338" s="102"/>
      <c r="F338" s="52"/>
      <c r="G338" s="52"/>
      <c r="H338" s="52"/>
      <c r="I338" s="55"/>
      <c r="J338" s="55"/>
      <c r="K338" s="102"/>
      <c r="L338" s="102"/>
      <c r="M338" s="51"/>
      <c r="N338" s="56"/>
      <c r="O338" s="57"/>
      <c r="P338" s="57"/>
      <c r="Q338" s="58"/>
    </row>
    <row r="339" spans="1:17" x14ac:dyDescent="0.25">
      <c r="A339" s="62" t="e">
        <f>+#REF!+1</f>
        <v>#REF!</v>
      </c>
      <c r="B339" s="49"/>
      <c r="C339" s="50"/>
      <c r="D339" s="49"/>
      <c r="E339" s="102"/>
      <c r="F339" s="52"/>
      <c r="G339" s="52"/>
      <c r="H339" s="52"/>
      <c r="I339" s="55"/>
      <c r="J339" s="55"/>
      <c r="K339" s="102"/>
      <c r="L339" s="102"/>
      <c r="M339" s="51"/>
      <c r="N339" s="56"/>
      <c r="O339" s="57"/>
      <c r="P339" s="57"/>
      <c r="Q339" s="58"/>
    </row>
    <row r="340" spans="1:17" x14ac:dyDescent="0.25">
      <c r="A340" s="62"/>
      <c r="B340" s="63" t="s">
        <v>31</v>
      </c>
      <c r="C340" s="50"/>
      <c r="D340" s="49"/>
      <c r="E340" s="102"/>
      <c r="F340" s="52"/>
      <c r="G340" s="52"/>
      <c r="H340" s="52"/>
      <c r="I340" s="55"/>
      <c r="J340" s="55"/>
      <c r="K340" s="67">
        <f>SUM(K336:K339)</f>
        <v>31.96</v>
      </c>
      <c r="L340" s="67">
        <f>SUM(L336:L339)</f>
        <v>0</v>
      </c>
      <c r="M340" s="66">
        <f>SUM(M336:M339)</f>
        <v>4792</v>
      </c>
      <c r="N340" s="67">
        <f>SUM(N336:N339)</f>
        <v>0</v>
      </c>
      <c r="O340" s="57"/>
      <c r="P340" s="57"/>
      <c r="Q340" s="68"/>
    </row>
    <row r="341" spans="1:17" x14ac:dyDescent="0.25">
      <c r="A341" s="69"/>
      <c r="B341" s="69"/>
      <c r="C341" s="69"/>
      <c r="D341" s="69"/>
      <c r="E341" s="70"/>
      <c r="F341" s="69"/>
      <c r="G341" s="69"/>
      <c r="H341" s="69"/>
      <c r="I341" s="69"/>
      <c r="J341" s="69"/>
      <c r="K341" s="69"/>
      <c r="L341" s="69"/>
      <c r="M341" s="69"/>
      <c r="N341" s="69"/>
      <c r="O341" s="69"/>
      <c r="P341" s="69"/>
      <c r="Q341" s="69"/>
    </row>
    <row r="342" spans="1:17" x14ac:dyDescent="0.25">
      <c r="A342" s="69"/>
      <c r="B342" s="1069" t="s">
        <v>76</v>
      </c>
      <c r="C342" s="1069" t="s">
        <v>77</v>
      </c>
      <c r="D342" s="1071" t="s">
        <v>78</v>
      </c>
      <c r="E342" s="1071"/>
      <c r="F342" s="69"/>
      <c r="G342" s="69"/>
      <c r="H342" s="69"/>
      <c r="I342" s="69"/>
      <c r="J342" s="69"/>
      <c r="K342" s="69"/>
      <c r="L342" s="69"/>
      <c r="M342" s="69"/>
      <c r="N342" s="69"/>
      <c r="O342" s="69"/>
      <c r="P342" s="69"/>
      <c r="Q342" s="69"/>
    </row>
    <row r="343" spans="1:17" x14ac:dyDescent="0.25">
      <c r="A343" s="69"/>
      <c r="B343" s="1070"/>
      <c r="C343" s="1070"/>
      <c r="D343" s="673" t="s">
        <v>79</v>
      </c>
      <c r="E343" s="71" t="s">
        <v>80</v>
      </c>
      <c r="F343" s="69"/>
      <c r="G343" s="69"/>
      <c r="H343" s="69"/>
      <c r="I343" s="69"/>
      <c r="J343" s="69"/>
      <c r="K343" s="69"/>
      <c r="L343" s="69"/>
      <c r="M343" s="69"/>
      <c r="N343" s="69"/>
      <c r="O343" s="69"/>
      <c r="P343" s="69"/>
      <c r="Q343" s="69"/>
    </row>
    <row r="344" spans="1:17" ht="18.75" x14ac:dyDescent="0.25">
      <c r="A344" s="69"/>
      <c r="B344" s="72" t="s">
        <v>81</v>
      </c>
      <c r="C344" s="73">
        <f>+K340</f>
        <v>31.96</v>
      </c>
      <c r="D344" s="74" t="s">
        <v>24</v>
      </c>
      <c r="E344" s="74"/>
      <c r="F344" s="76"/>
      <c r="G344" s="76"/>
      <c r="H344" s="76"/>
      <c r="I344" s="76"/>
      <c r="J344" s="76"/>
      <c r="K344" s="76"/>
      <c r="L344" s="76"/>
      <c r="M344" s="76"/>
      <c r="N344" s="69"/>
      <c r="O344" s="69"/>
      <c r="P344" s="69"/>
      <c r="Q344" s="69"/>
    </row>
    <row r="345" spans="1:17" x14ac:dyDescent="0.25">
      <c r="A345" s="69"/>
      <c r="B345" s="72" t="s">
        <v>82</v>
      </c>
      <c r="C345" s="73">
        <f>+M340</f>
        <v>4792</v>
      </c>
      <c r="D345" s="74" t="s">
        <v>523</v>
      </c>
      <c r="E345" s="74"/>
      <c r="F345" s="69"/>
      <c r="G345" s="69"/>
      <c r="H345" s="69"/>
      <c r="I345" s="69"/>
      <c r="J345" s="69"/>
      <c r="K345" s="69"/>
      <c r="L345" s="69"/>
      <c r="M345" s="69"/>
      <c r="N345" s="69"/>
      <c r="O345" s="69"/>
      <c r="P345" s="69"/>
      <c r="Q345" s="69"/>
    </row>
    <row r="346" spans="1:17" x14ac:dyDescent="0.25">
      <c r="A346" s="69"/>
      <c r="B346" s="77"/>
      <c r="C346" s="1087"/>
      <c r="D346" s="1087"/>
      <c r="E346" s="1087"/>
      <c r="F346" s="1087"/>
      <c r="G346" s="1087"/>
      <c r="H346" s="1087"/>
      <c r="I346" s="1087"/>
      <c r="J346" s="1087"/>
      <c r="K346" s="1087"/>
      <c r="L346" s="1087"/>
      <c r="M346" s="1087"/>
      <c r="N346" s="1087"/>
      <c r="O346" s="69"/>
      <c r="P346" s="69"/>
      <c r="Q346" s="69"/>
    </row>
    <row r="347" spans="1:17" ht="15.75" thickBot="1" x14ac:dyDescent="0.3"/>
    <row r="348" spans="1:17" ht="27" thickBot="1" x14ac:dyDescent="0.3">
      <c r="B348" s="1088" t="s">
        <v>83</v>
      </c>
      <c r="C348" s="1088"/>
      <c r="D348" s="1088"/>
      <c r="E348" s="1088"/>
      <c r="F348" s="1088"/>
      <c r="G348" s="1088"/>
      <c r="H348" s="1088"/>
      <c r="I348" s="1088"/>
      <c r="J348" s="1088"/>
      <c r="K348" s="1088"/>
      <c r="L348" s="1088"/>
      <c r="M348" s="1088"/>
      <c r="N348" s="1088"/>
    </row>
    <row r="351" spans="1:17" ht="105" x14ac:dyDescent="0.25">
      <c r="B351" s="78" t="s">
        <v>84</v>
      </c>
      <c r="C351" s="79" t="s">
        <v>85</v>
      </c>
      <c r="D351" s="79" t="s">
        <v>86</v>
      </c>
      <c r="E351" s="79" t="s">
        <v>87</v>
      </c>
      <c r="F351" s="79" t="s">
        <v>88</v>
      </c>
      <c r="G351" s="79" t="s">
        <v>89</v>
      </c>
      <c r="H351" s="79" t="s">
        <v>90</v>
      </c>
      <c r="I351" s="79" t="s">
        <v>91</v>
      </c>
      <c r="J351" s="79" t="s">
        <v>92</v>
      </c>
      <c r="K351" s="79" t="s">
        <v>93</v>
      </c>
      <c r="L351" s="79" t="s">
        <v>94</v>
      </c>
      <c r="M351" s="80" t="s">
        <v>95</v>
      </c>
      <c r="N351" s="80" t="s">
        <v>96</v>
      </c>
      <c r="O351" s="1084" t="s">
        <v>97</v>
      </c>
      <c r="P351" s="1086"/>
      <c r="Q351" s="79" t="s">
        <v>98</v>
      </c>
    </row>
    <row r="352" spans="1:17" ht="63" x14ac:dyDescent="0.25">
      <c r="B352" s="81" t="s">
        <v>242</v>
      </c>
      <c r="C352" s="81" t="s">
        <v>524</v>
      </c>
      <c r="D352" s="651" t="s">
        <v>2851</v>
      </c>
      <c r="E352" s="82">
        <v>213</v>
      </c>
      <c r="F352" s="83" t="s">
        <v>54</v>
      </c>
      <c r="G352" s="83" t="s">
        <v>21</v>
      </c>
      <c r="H352" s="83" t="s">
        <v>54</v>
      </c>
      <c r="I352" s="84" t="s">
        <v>54</v>
      </c>
      <c r="J352" s="84" t="s">
        <v>21</v>
      </c>
      <c r="K352" s="84" t="s">
        <v>21</v>
      </c>
      <c r="L352" s="84" t="s">
        <v>21</v>
      </c>
      <c r="M352" s="84" t="s">
        <v>21</v>
      </c>
      <c r="N352" s="84" t="s">
        <v>21</v>
      </c>
      <c r="O352" s="1089"/>
      <c r="P352" s="1090"/>
      <c r="Q352" s="41" t="s">
        <v>21</v>
      </c>
    </row>
    <row r="353" spans="2:17" ht="47.25" x14ac:dyDescent="0.25">
      <c r="B353" s="81" t="s">
        <v>242</v>
      </c>
      <c r="C353" s="81" t="s">
        <v>524</v>
      </c>
      <c r="D353" s="651" t="s">
        <v>2852</v>
      </c>
      <c r="E353" s="82">
        <v>200</v>
      </c>
      <c r="F353" s="83" t="s">
        <v>54</v>
      </c>
      <c r="G353" s="83" t="s">
        <v>21</v>
      </c>
      <c r="H353" s="83" t="s">
        <v>54</v>
      </c>
      <c r="I353" s="84" t="s">
        <v>54</v>
      </c>
      <c r="J353" s="84" t="s">
        <v>21</v>
      </c>
      <c r="K353" s="84" t="s">
        <v>21</v>
      </c>
      <c r="L353" s="84" t="s">
        <v>21</v>
      </c>
      <c r="M353" s="84" t="s">
        <v>21</v>
      </c>
      <c r="N353" s="84" t="s">
        <v>21</v>
      </c>
      <c r="O353" s="1089"/>
      <c r="P353" s="1090"/>
      <c r="Q353" s="41" t="s">
        <v>21</v>
      </c>
    </row>
    <row r="354" spans="2:17" ht="63" x14ac:dyDescent="0.25">
      <c r="B354" s="81" t="s">
        <v>242</v>
      </c>
      <c r="C354" s="81" t="s">
        <v>524</v>
      </c>
      <c r="D354" s="651" t="s">
        <v>2853</v>
      </c>
      <c r="E354" s="82">
        <v>60</v>
      </c>
      <c r="F354" s="83" t="s">
        <v>54</v>
      </c>
      <c r="G354" s="83" t="s">
        <v>21</v>
      </c>
      <c r="H354" s="83" t="s">
        <v>54</v>
      </c>
      <c r="I354" s="84" t="s">
        <v>54</v>
      </c>
      <c r="J354" s="84" t="s">
        <v>21</v>
      </c>
      <c r="K354" s="84" t="s">
        <v>21</v>
      </c>
      <c r="L354" s="84" t="s">
        <v>21</v>
      </c>
      <c r="M354" s="84" t="s">
        <v>21</v>
      </c>
      <c r="N354" s="84" t="s">
        <v>21</v>
      </c>
      <c r="O354" s="1089"/>
      <c r="P354" s="1090"/>
      <c r="Q354" s="41" t="s">
        <v>21</v>
      </c>
    </row>
    <row r="355" spans="2:17" ht="78.75" x14ac:dyDescent="0.25">
      <c r="B355" s="81" t="s">
        <v>242</v>
      </c>
      <c r="C355" s="81" t="s">
        <v>524</v>
      </c>
      <c r="D355" s="651" t="s">
        <v>2854</v>
      </c>
      <c r="E355" s="82">
        <v>248</v>
      </c>
      <c r="F355" s="83" t="s">
        <v>54</v>
      </c>
      <c r="G355" s="83" t="s">
        <v>21</v>
      </c>
      <c r="H355" s="83" t="s">
        <v>54</v>
      </c>
      <c r="I355" s="84" t="s">
        <v>54</v>
      </c>
      <c r="J355" s="84" t="s">
        <v>21</v>
      </c>
      <c r="K355" s="84" t="s">
        <v>21</v>
      </c>
      <c r="L355" s="84" t="s">
        <v>21</v>
      </c>
      <c r="M355" s="84" t="s">
        <v>21</v>
      </c>
      <c r="N355" s="84" t="s">
        <v>21</v>
      </c>
      <c r="O355" s="1115"/>
      <c r="P355" s="1116"/>
      <c r="Q355" s="41" t="s">
        <v>21</v>
      </c>
    </row>
    <row r="356" spans="2:17" ht="63" x14ac:dyDescent="0.25">
      <c r="B356" s="81" t="s">
        <v>242</v>
      </c>
      <c r="C356" s="81" t="s">
        <v>524</v>
      </c>
      <c r="D356" s="651" t="s">
        <v>2855</v>
      </c>
      <c r="E356" s="82">
        <v>207</v>
      </c>
      <c r="F356" s="83" t="s">
        <v>2856</v>
      </c>
      <c r="G356" s="83" t="s">
        <v>21</v>
      </c>
      <c r="H356" s="83" t="s">
        <v>54</v>
      </c>
      <c r="I356" s="84" t="s">
        <v>54</v>
      </c>
      <c r="J356" s="84" t="s">
        <v>21</v>
      </c>
      <c r="K356" s="84" t="s">
        <v>21</v>
      </c>
      <c r="L356" s="84" t="s">
        <v>21</v>
      </c>
      <c r="M356" s="84" t="s">
        <v>21</v>
      </c>
      <c r="N356" s="84" t="s">
        <v>21</v>
      </c>
      <c r="O356" s="1089"/>
      <c r="P356" s="1090"/>
      <c r="Q356" s="41" t="s">
        <v>21</v>
      </c>
    </row>
    <row r="357" spans="2:17" ht="15.75" x14ac:dyDescent="0.25">
      <c r="B357" s="81"/>
      <c r="C357" s="81"/>
      <c r="D357" s="651"/>
      <c r="E357" s="82"/>
      <c r="F357" s="83"/>
      <c r="G357" s="83"/>
      <c r="H357" s="83"/>
      <c r="I357" s="84"/>
      <c r="J357" s="84"/>
      <c r="K357" s="41"/>
      <c r="L357" s="41"/>
      <c r="M357" s="41"/>
      <c r="N357" s="41"/>
      <c r="O357" s="1089"/>
      <c r="P357" s="1090"/>
      <c r="Q357" s="41"/>
    </row>
    <row r="358" spans="2:17" x14ac:dyDescent="0.25">
      <c r="B358" s="2" t="s">
        <v>107</v>
      </c>
    </row>
    <row r="359" spans="2:17" x14ac:dyDescent="0.25">
      <c r="B359" s="2" t="s">
        <v>108</v>
      </c>
    </row>
    <row r="360" spans="2:17" x14ac:dyDescent="0.25">
      <c r="B360" s="2" t="s">
        <v>109</v>
      </c>
    </row>
    <row r="362" spans="2:17" ht="15.75" thickBot="1" x14ac:dyDescent="0.3"/>
    <row r="363" spans="2:17" ht="27" thickBot="1" x14ac:dyDescent="0.3">
      <c r="B363" s="1091" t="s">
        <v>110</v>
      </c>
      <c r="C363" s="1092"/>
      <c r="D363" s="1092"/>
      <c r="E363" s="1092"/>
      <c r="F363" s="1092"/>
      <c r="G363" s="1092"/>
      <c r="H363" s="1092"/>
      <c r="I363" s="1092"/>
      <c r="J363" s="1092"/>
      <c r="K363" s="1092"/>
      <c r="L363" s="1092"/>
      <c r="M363" s="1092"/>
      <c r="N363" s="1093"/>
    </row>
    <row r="368" spans="2:17" ht="75" x14ac:dyDescent="0.25">
      <c r="B368" s="78" t="s">
        <v>111</v>
      </c>
      <c r="C368" s="78" t="s">
        <v>112</v>
      </c>
      <c r="D368" s="78" t="s">
        <v>113</v>
      </c>
      <c r="E368" s="78" t="s">
        <v>114</v>
      </c>
      <c r="F368" s="78" t="s">
        <v>115</v>
      </c>
      <c r="G368" s="78" t="s">
        <v>116</v>
      </c>
      <c r="H368" s="78" t="s">
        <v>117</v>
      </c>
      <c r="I368" s="78" t="s">
        <v>118</v>
      </c>
      <c r="J368" s="1084" t="s">
        <v>119</v>
      </c>
      <c r="K368" s="1085"/>
      <c r="L368" s="1086"/>
      <c r="M368" s="78" t="s">
        <v>120</v>
      </c>
      <c r="N368" s="78" t="s">
        <v>121</v>
      </c>
      <c r="O368" s="78" t="s">
        <v>122</v>
      </c>
      <c r="P368" s="1084" t="s">
        <v>97</v>
      </c>
      <c r="Q368" s="1086"/>
    </row>
    <row r="369" spans="2:17" ht="30" x14ac:dyDescent="0.25">
      <c r="B369" s="85" t="s">
        <v>123</v>
      </c>
      <c r="C369" s="85">
        <v>1</v>
      </c>
      <c r="D369" s="85" t="s">
        <v>2857</v>
      </c>
      <c r="E369" s="85">
        <v>21587970</v>
      </c>
      <c r="F369" s="85" t="s">
        <v>2858</v>
      </c>
      <c r="G369" s="85" t="s">
        <v>2859</v>
      </c>
      <c r="H369" s="85" t="s">
        <v>2860</v>
      </c>
      <c r="I369" s="87" t="s">
        <v>54</v>
      </c>
      <c r="J369" s="183" t="s">
        <v>2761</v>
      </c>
      <c r="K369" s="87" t="s">
        <v>1392</v>
      </c>
      <c r="L369" s="85" t="s">
        <v>233</v>
      </c>
      <c r="M369" s="682" t="s">
        <v>21</v>
      </c>
      <c r="N369" s="682" t="s">
        <v>21</v>
      </c>
      <c r="O369" s="682" t="s">
        <v>21</v>
      </c>
      <c r="P369" s="997"/>
      <c r="Q369" s="997"/>
    </row>
    <row r="370" spans="2:17" ht="30" x14ac:dyDescent="0.25">
      <c r="B370" s="85" t="s">
        <v>123</v>
      </c>
      <c r="C370" s="85">
        <v>1</v>
      </c>
      <c r="D370" s="85" t="s">
        <v>2861</v>
      </c>
      <c r="E370" s="85">
        <v>32211236</v>
      </c>
      <c r="F370" s="85" t="s">
        <v>2862</v>
      </c>
      <c r="G370" s="85" t="s">
        <v>1099</v>
      </c>
      <c r="H370" s="85" t="s">
        <v>2863</v>
      </c>
      <c r="I370" s="87" t="s">
        <v>54</v>
      </c>
      <c r="J370" s="85" t="s">
        <v>2761</v>
      </c>
      <c r="K370" s="87" t="s">
        <v>967</v>
      </c>
      <c r="L370" s="87" t="s">
        <v>233</v>
      </c>
      <c r="M370" s="682" t="s">
        <v>21</v>
      </c>
      <c r="N370" s="682" t="s">
        <v>21</v>
      </c>
      <c r="O370" s="682" t="s">
        <v>21</v>
      </c>
      <c r="P370" s="1089"/>
      <c r="Q370" s="1090"/>
    </row>
    <row r="371" spans="2:17" ht="75" x14ac:dyDescent="0.25">
      <c r="B371" s="85" t="s">
        <v>123</v>
      </c>
      <c r="C371" s="85">
        <v>1</v>
      </c>
      <c r="D371" s="85" t="s">
        <v>2864</v>
      </c>
      <c r="E371" s="85">
        <v>32375211</v>
      </c>
      <c r="F371" s="85" t="s">
        <v>965</v>
      </c>
      <c r="G371" s="85" t="s">
        <v>2865</v>
      </c>
      <c r="H371" s="85" t="s">
        <v>2866</v>
      </c>
      <c r="I371" s="87" t="s">
        <v>54</v>
      </c>
      <c r="J371" s="85" t="s">
        <v>2761</v>
      </c>
      <c r="K371" s="87" t="s">
        <v>988</v>
      </c>
      <c r="L371" s="87" t="s">
        <v>233</v>
      </c>
      <c r="M371" s="682" t="s">
        <v>21</v>
      </c>
      <c r="N371" s="682" t="s">
        <v>21</v>
      </c>
      <c r="O371" s="682" t="s">
        <v>21</v>
      </c>
      <c r="P371" s="1089"/>
      <c r="Q371" s="1090"/>
    </row>
    <row r="372" spans="2:17" ht="30" x14ac:dyDescent="0.25">
      <c r="B372" s="85" t="s">
        <v>123</v>
      </c>
      <c r="C372" s="85">
        <v>1</v>
      </c>
      <c r="D372" s="85" t="s">
        <v>2867</v>
      </c>
      <c r="E372" s="85">
        <v>32563381</v>
      </c>
      <c r="F372" s="85" t="s">
        <v>2858</v>
      </c>
      <c r="G372" s="85" t="s">
        <v>2859</v>
      </c>
      <c r="H372" s="85" t="s">
        <v>2868</v>
      </c>
      <c r="I372" s="87" t="s">
        <v>54</v>
      </c>
      <c r="J372" s="85" t="s">
        <v>2761</v>
      </c>
      <c r="K372" s="87" t="s">
        <v>383</v>
      </c>
      <c r="L372" s="87" t="s">
        <v>233</v>
      </c>
      <c r="M372" s="682" t="s">
        <v>21</v>
      </c>
      <c r="N372" s="682" t="s">
        <v>21</v>
      </c>
      <c r="O372" s="682" t="s">
        <v>21</v>
      </c>
      <c r="P372" s="1089"/>
      <c r="Q372" s="1090"/>
    </row>
    <row r="373" spans="2:17" ht="30" x14ac:dyDescent="0.25">
      <c r="B373" s="85" t="s">
        <v>123</v>
      </c>
      <c r="C373" s="85">
        <v>1</v>
      </c>
      <c r="D373" s="85" t="s">
        <v>2869</v>
      </c>
      <c r="E373" s="85">
        <v>28551817</v>
      </c>
      <c r="F373" s="85" t="s">
        <v>131</v>
      </c>
      <c r="G373" s="85" t="s">
        <v>415</v>
      </c>
      <c r="H373" s="85" t="s">
        <v>1145</v>
      </c>
      <c r="I373" s="87" t="s">
        <v>54</v>
      </c>
      <c r="J373" s="85" t="s">
        <v>2761</v>
      </c>
      <c r="K373" s="87" t="s">
        <v>2870</v>
      </c>
      <c r="L373" s="87" t="s">
        <v>233</v>
      </c>
      <c r="M373" s="682" t="s">
        <v>21</v>
      </c>
      <c r="N373" s="682" t="s">
        <v>21</v>
      </c>
      <c r="O373" s="682" t="s">
        <v>21</v>
      </c>
      <c r="P373" s="1089"/>
      <c r="Q373" s="1090"/>
    </row>
    <row r="374" spans="2:17" ht="15.75" x14ac:dyDescent="0.25">
      <c r="B374" s="116" t="s">
        <v>229</v>
      </c>
      <c r="C374" s="85">
        <v>1</v>
      </c>
      <c r="D374" s="85" t="s">
        <v>2871</v>
      </c>
      <c r="E374" s="85">
        <v>1038810447</v>
      </c>
      <c r="F374" s="85" t="s">
        <v>134</v>
      </c>
      <c r="G374" s="85" t="s">
        <v>126</v>
      </c>
      <c r="H374" s="85" t="s">
        <v>2872</v>
      </c>
      <c r="I374" s="87">
        <v>2467810021</v>
      </c>
      <c r="J374" s="85" t="s">
        <v>2761</v>
      </c>
      <c r="K374" s="87" t="s">
        <v>1219</v>
      </c>
      <c r="L374" s="87" t="s">
        <v>140</v>
      </c>
      <c r="M374" s="682" t="s">
        <v>21</v>
      </c>
      <c r="N374" s="682" t="s">
        <v>21</v>
      </c>
      <c r="O374" s="682" t="s">
        <v>21</v>
      </c>
      <c r="P374" s="1089"/>
      <c r="Q374" s="1090"/>
    </row>
    <row r="375" spans="2:17" ht="30" x14ac:dyDescent="0.25">
      <c r="B375" s="116" t="s">
        <v>229</v>
      </c>
      <c r="C375" s="85">
        <v>1</v>
      </c>
      <c r="D375" s="85" t="s">
        <v>2873</v>
      </c>
      <c r="E375" s="85">
        <v>1067856914</v>
      </c>
      <c r="F375" s="85" t="s">
        <v>273</v>
      </c>
      <c r="G375" s="85" t="s">
        <v>205</v>
      </c>
      <c r="H375" s="85" t="s">
        <v>2874</v>
      </c>
      <c r="I375" s="87">
        <v>115113</v>
      </c>
      <c r="J375" s="85" t="s">
        <v>2761</v>
      </c>
      <c r="K375" s="87" t="s">
        <v>1629</v>
      </c>
      <c r="L375" s="87" t="s">
        <v>140</v>
      </c>
      <c r="M375" s="682" t="s">
        <v>21</v>
      </c>
      <c r="N375" s="682" t="s">
        <v>21</v>
      </c>
      <c r="O375" s="682" t="s">
        <v>21</v>
      </c>
      <c r="P375" s="1089"/>
      <c r="Q375" s="1090"/>
    </row>
    <row r="376" spans="2:17" ht="30" x14ac:dyDescent="0.25">
      <c r="B376" s="116" t="s">
        <v>229</v>
      </c>
      <c r="C376" s="85">
        <v>1</v>
      </c>
      <c r="D376" s="85" t="s">
        <v>2875</v>
      </c>
      <c r="E376" s="85">
        <v>1067887500</v>
      </c>
      <c r="F376" s="85" t="s">
        <v>273</v>
      </c>
      <c r="G376" s="85" t="s">
        <v>367</v>
      </c>
      <c r="H376" s="85" t="s">
        <v>2124</v>
      </c>
      <c r="I376" s="87">
        <v>132896</v>
      </c>
      <c r="J376" s="85" t="s">
        <v>2761</v>
      </c>
      <c r="K376" s="87" t="s">
        <v>1244</v>
      </c>
      <c r="L376" s="87" t="s">
        <v>140</v>
      </c>
      <c r="M376" s="682" t="s">
        <v>21</v>
      </c>
      <c r="N376" s="682" t="s">
        <v>21</v>
      </c>
      <c r="O376" s="682" t="s">
        <v>295</v>
      </c>
      <c r="P376" s="1089"/>
      <c r="Q376" s="1090"/>
    </row>
    <row r="377" spans="2:17" ht="60" x14ac:dyDescent="0.25">
      <c r="B377" s="116" t="s">
        <v>229</v>
      </c>
      <c r="C377" s="85">
        <v>1</v>
      </c>
      <c r="D377" s="85" t="s">
        <v>2876</v>
      </c>
      <c r="E377" s="85">
        <v>22247336</v>
      </c>
      <c r="F377" s="85" t="s">
        <v>273</v>
      </c>
      <c r="G377" s="85" t="s">
        <v>205</v>
      </c>
      <c r="H377" s="85" t="s">
        <v>2877</v>
      </c>
      <c r="I377" s="87">
        <v>144553</v>
      </c>
      <c r="J377" s="85" t="s">
        <v>2878</v>
      </c>
      <c r="K377" s="87" t="s">
        <v>2879</v>
      </c>
      <c r="L377" s="87" t="s">
        <v>140</v>
      </c>
      <c r="M377" s="682" t="s">
        <v>21</v>
      </c>
      <c r="N377" s="682" t="s">
        <v>21</v>
      </c>
      <c r="O377" s="682" t="s">
        <v>21</v>
      </c>
      <c r="P377" s="1115" t="s">
        <v>230</v>
      </c>
      <c r="Q377" s="1116"/>
    </row>
    <row r="378" spans="2:17" ht="30" x14ac:dyDescent="0.25">
      <c r="B378" s="116" t="s">
        <v>229</v>
      </c>
      <c r="C378" s="85">
        <v>1</v>
      </c>
      <c r="D378" s="85" t="s">
        <v>2880</v>
      </c>
      <c r="E378" s="85">
        <v>39312113</v>
      </c>
      <c r="F378" s="85" t="s">
        <v>134</v>
      </c>
      <c r="G378" s="85" t="s">
        <v>126</v>
      </c>
      <c r="H378" s="85" t="s">
        <v>2881</v>
      </c>
      <c r="I378" s="87"/>
      <c r="J378" s="85" t="s">
        <v>2761</v>
      </c>
      <c r="K378" s="87" t="s">
        <v>1731</v>
      </c>
      <c r="L378" s="87" t="s">
        <v>140</v>
      </c>
      <c r="M378" s="682" t="s">
        <v>21</v>
      </c>
      <c r="N378" s="157" t="s">
        <v>21</v>
      </c>
      <c r="O378" s="682" t="s">
        <v>21</v>
      </c>
      <c r="P378" s="1115" t="s">
        <v>230</v>
      </c>
      <c r="Q378" s="1116"/>
    </row>
    <row r="379" spans="2:17" x14ac:dyDescent="0.25">
      <c r="B379" s="85"/>
      <c r="C379" s="85"/>
      <c r="D379" s="81"/>
      <c r="E379" s="81"/>
      <c r="F379" s="81"/>
      <c r="G379" s="81"/>
      <c r="H379" s="81"/>
      <c r="I379" s="82"/>
      <c r="J379" s="86"/>
      <c r="K379" s="84"/>
      <c r="L379" s="84"/>
      <c r="M379" s="41"/>
      <c r="N379" s="41"/>
      <c r="O379" s="41"/>
      <c r="P379" s="994"/>
      <c r="Q379" s="996"/>
    </row>
    <row r="381" spans="2:17" ht="15.75" thickBot="1" x14ac:dyDescent="0.3"/>
    <row r="382" spans="2:17" ht="27" thickBot="1" x14ac:dyDescent="0.3">
      <c r="B382" s="1091" t="s">
        <v>145</v>
      </c>
      <c r="C382" s="1092"/>
      <c r="D382" s="1092"/>
      <c r="E382" s="1092"/>
      <c r="F382" s="1092"/>
      <c r="G382" s="1092"/>
      <c r="H382" s="1092"/>
      <c r="I382" s="1092"/>
      <c r="J382" s="1092"/>
      <c r="K382" s="1092"/>
      <c r="L382" s="1092"/>
      <c r="M382" s="1092"/>
      <c r="N382" s="1093"/>
    </row>
    <row r="385" spans="1:17" ht="30" x14ac:dyDescent="0.25">
      <c r="B385" s="79" t="s">
        <v>20</v>
      </c>
      <c r="C385" s="79" t="s">
        <v>146</v>
      </c>
      <c r="D385" s="1084" t="s">
        <v>97</v>
      </c>
      <c r="E385" s="1086"/>
    </row>
    <row r="386" spans="1:17" x14ac:dyDescent="0.25">
      <c r="B386" s="682" t="s">
        <v>147</v>
      </c>
      <c r="C386" s="75" t="s">
        <v>21</v>
      </c>
      <c r="D386" s="1125" t="s">
        <v>230</v>
      </c>
      <c r="E386" s="1125"/>
    </row>
    <row r="389" spans="1:17" ht="26.25" x14ac:dyDescent="0.25">
      <c r="B389" s="1072" t="s">
        <v>148</v>
      </c>
      <c r="C389" s="1073"/>
      <c r="D389" s="1073"/>
      <c r="E389" s="1073"/>
      <c r="F389" s="1073"/>
      <c r="G389" s="1073"/>
      <c r="H389" s="1073"/>
      <c r="I389" s="1073"/>
      <c r="J389" s="1073"/>
      <c r="K389" s="1073"/>
      <c r="L389" s="1073"/>
      <c r="M389" s="1073"/>
      <c r="N389" s="1073"/>
      <c r="O389" s="1073"/>
      <c r="P389" s="1073"/>
    </row>
    <row r="391" spans="1:17" ht="15.75" thickBot="1" x14ac:dyDescent="0.3"/>
    <row r="392" spans="1:17" ht="27" thickBot="1" x14ac:dyDescent="0.3">
      <c r="B392" s="1091" t="s">
        <v>149</v>
      </c>
      <c r="C392" s="1092"/>
      <c r="D392" s="1092"/>
      <c r="E392" s="1092"/>
      <c r="F392" s="1092"/>
      <c r="G392" s="1092"/>
      <c r="H392" s="1092"/>
      <c r="I392" s="1092"/>
      <c r="J392" s="1092"/>
      <c r="K392" s="1092"/>
      <c r="L392" s="1092"/>
      <c r="M392" s="1092"/>
      <c r="N392" s="1093"/>
    </row>
    <row r="394" spans="1:17" ht="15.75" thickBot="1" x14ac:dyDescent="0.3">
      <c r="M394" s="45"/>
      <c r="N394" s="45"/>
    </row>
    <row r="395" spans="1:17" ht="60" x14ac:dyDescent="0.25">
      <c r="A395" s="14"/>
      <c r="B395" s="46" t="s">
        <v>36</v>
      </c>
      <c r="C395" s="46" t="s">
        <v>37</v>
      </c>
      <c r="D395" s="46" t="s">
        <v>38</v>
      </c>
      <c r="E395" s="46" t="s">
        <v>39</v>
      </c>
      <c r="F395" s="46" t="s">
        <v>40</v>
      </c>
      <c r="G395" s="46" t="s">
        <v>41</v>
      </c>
      <c r="H395" s="46" t="s">
        <v>42</v>
      </c>
      <c r="I395" s="46" t="s">
        <v>43</v>
      </c>
      <c r="J395" s="46" t="s">
        <v>44</v>
      </c>
      <c r="K395" s="46" t="s">
        <v>45</v>
      </c>
      <c r="L395" s="46" t="s">
        <v>46</v>
      </c>
      <c r="M395" s="47" t="s">
        <v>47</v>
      </c>
      <c r="N395" s="46" t="s">
        <v>48</v>
      </c>
      <c r="O395" s="46" t="s">
        <v>49</v>
      </c>
      <c r="P395" s="48" t="s">
        <v>50</v>
      </c>
      <c r="Q395" s="48" t="s">
        <v>51</v>
      </c>
    </row>
    <row r="396" spans="1:17" ht="45" x14ac:dyDescent="0.25">
      <c r="A396" s="62">
        <v>1</v>
      </c>
      <c r="B396" s="49" t="s">
        <v>2742</v>
      </c>
      <c r="C396" s="50" t="s">
        <v>2742</v>
      </c>
      <c r="D396" s="49" t="s">
        <v>2834</v>
      </c>
      <c r="E396" s="102">
        <v>2120766</v>
      </c>
      <c r="F396" s="52" t="s">
        <v>21</v>
      </c>
      <c r="G396" s="53" t="s">
        <v>54</v>
      </c>
      <c r="H396" s="54" t="s">
        <v>2882</v>
      </c>
      <c r="I396" s="55" t="s">
        <v>2883</v>
      </c>
      <c r="J396" s="55" t="s">
        <v>22</v>
      </c>
      <c r="K396" s="103">
        <v>5.64</v>
      </c>
      <c r="L396" s="102"/>
      <c r="M396" s="51">
        <v>1657</v>
      </c>
      <c r="N396" s="56" t="s">
        <v>54</v>
      </c>
      <c r="O396" s="57">
        <v>679965858</v>
      </c>
      <c r="P396" s="57">
        <v>947</v>
      </c>
      <c r="Q396" s="58"/>
    </row>
    <row r="397" spans="1:17" x14ac:dyDescent="0.25">
      <c r="A397" s="62">
        <f>+A396+1</f>
        <v>2</v>
      </c>
      <c r="B397" s="60"/>
      <c r="C397" s="60"/>
      <c r="D397" s="49"/>
      <c r="E397" s="102"/>
      <c r="F397" s="52"/>
      <c r="G397" s="52"/>
      <c r="H397" s="52"/>
      <c r="I397" s="55"/>
      <c r="J397" s="55"/>
      <c r="K397" s="102"/>
      <c r="L397" s="102"/>
      <c r="M397" s="51"/>
      <c r="N397" s="56"/>
      <c r="O397" s="57"/>
      <c r="P397" s="57"/>
      <c r="Q397" s="58"/>
    </row>
    <row r="398" spans="1:17" x14ac:dyDescent="0.25">
      <c r="A398" s="62">
        <f t="shared" ref="A398" si="3">+A397+1</f>
        <v>3</v>
      </c>
      <c r="B398" s="60"/>
      <c r="C398" s="60"/>
      <c r="D398" s="49"/>
      <c r="E398" s="102"/>
      <c r="F398" s="52"/>
      <c r="G398" s="52"/>
      <c r="H398" s="52"/>
      <c r="I398" s="102"/>
      <c r="J398" s="55"/>
      <c r="K398" s="102"/>
      <c r="L398" s="102"/>
      <c r="M398" s="51"/>
      <c r="N398" s="56"/>
      <c r="O398" s="57"/>
      <c r="P398" s="57"/>
      <c r="Q398" s="58"/>
    </row>
    <row r="399" spans="1:17" x14ac:dyDescent="0.25">
      <c r="A399" s="62" t="e">
        <f>+#REF!+1</f>
        <v>#REF!</v>
      </c>
      <c r="B399" s="49"/>
      <c r="C399" s="50"/>
      <c r="D399" s="49"/>
      <c r="E399" s="102"/>
      <c r="F399" s="52"/>
      <c r="G399" s="52"/>
      <c r="H399" s="52"/>
      <c r="I399" s="55"/>
      <c r="J399" s="55"/>
      <c r="K399" s="55"/>
      <c r="L399" s="102">
        <v>0</v>
      </c>
      <c r="M399" s="56"/>
      <c r="N399" s="56"/>
      <c r="O399" s="57"/>
      <c r="P399" s="57"/>
      <c r="Q399" s="58"/>
    </row>
    <row r="400" spans="1:17" x14ac:dyDescent="0.25">
      <c r="A400" s="62"/>
      <c r="B400" s="63" t="s">
        <v>31</v>
      </c>
      <c r="C400" s="50"/>
      <c r="D400" s="49"/>
      <c r="E400" s="102"/>
      <c r="F400" s="52"/>
      <c r="G400" s="52"/>
      <c r="H400" s="52"/>
      <c r="I400" s="55"/>
      <c r="J400" s="55"/>
      <c r="K400" s="67">
        <f>SUM(K396:K399)</f>
        <v>5.64</v>
      </c>
      <c r="L400" s="67">
        <f>SUM(L396:L399)</f>
        <v>0</v>
      </c>
      <c r="M400" s="66">
        <f>SUM(M396:M399)</f>
        <v>1657</v>
      </c>
      <c r="N400" s="67">
        <f>SUM(N396:N399)</f>
        <v>0</v>
      </c>
      <c r="O400" s="57"/>
      <c r="P400" s="57"/>
      <c r="Q400" s="68"/>
    </row>
    <row r="401" spans="2:17" x14ac:dyDescent="0.25">
      <c r="B401" s="69"/>
      <c r="C401" s="69"/>
      <c r="D401" s="69"/>
      <c r="E401" s="102"/>
      <c r="F401" s="69"/>
      <c r="G401" s="69"/>
      <c r="H401" s="69"/>
      <c r="I401" s="69"/>
      <c r="J401" s="69"/>
      <c r="K401" s="69"/>
      <c r="L401" s="69"/>
      <c r="M401" s="69"/>
      <c r="N401" s="69"/>
      <c r="O401" s="69"/>
      <c r="P401" s="69"/>
    </row>
    <row r="402" spans="2:17" ht="18.75" x14ac:dyDescent="0.25">
      <c r="B402" s="72" t="s">
        <v>172</v>
      </c>
      <c r="C402" s="89">
        <f>+K400</f>
        <v>5.64</v>
      </c>
      <c r="H402" s="76"/>
      <c r="I402" s="76"/>
      <c r="J402" s="76"/>
      <c r="K402" s="76"/>
      <c r="L402" s="76"/>
      <c r="M402" s="76"/>
      <c r="N402" s="69"/>
      <c r="O402" s="69"/>
      <c r="P402" s="69"/>
    </row>
    <row r="404" spans="2:17" ht="15.75" thickBot="1" x14ac:dyDescent="0.3"/>
    <row r="405" spans="2:17" ht="30.75" thickBot="1" x14ac:dyDescent="0.3">
      <c r="B405" s="90" t="s">
        <v>173</v>
      </c>
      <c r="C405" s="91" t="s">
        <v>174</v>
      </c>
      <c r="D405" s="90" t="s">
        <v>30</v>
      </c>
      <c r="E405" s="91" t="s">
        <v>175</v>
      </c>
    </row>
    <row r="406" spans="2:17" x14ac:dyDescent="0.25">
      <c r="B406" s="92" t="s">
        <v>176</v>
      </c>
      <c r="C406" s="93">
        <v>20</v>
      </c>
      <c r="D406" s="93">
        <v>0</v>
      </c>
      <c r="E406" s="1094">
        <f>+D406+D407+D408</f>
        <v>0</v>
      </c>
    </row>
    <row r="407" spans="2:17" x14ac:dyDescent="0.25">
      <c r="B407" s="92" t="s">
        <v>177</v>
      </c>
      <c r="C407" s="74">
        <v>30</v>
      </c>
      <c r="D407" s="668">
        <v>0</v>
      </c>
      <c r="E407" s="1095"/>
    </row>
    <row r="408" spans="2:17" ht="15.75" thickBot="1" x14ac:dyDescent="0.3">
      <c r="B408" s="92" t="s">
        <v>178</v>
      </c>
      <c r="C408" s="94">
        <v>40</v>
      </c>
      <c r="D408" s="94">
        <v>0</v>
      </c>
      <c r="E408" s="1096"/>
    </row>
    <row r="410" spans="2:17" ht="15.75" thickBot="1" x14ac:dyDescent="0.3"/>
    <row r="411" spans="2:17" ht="27" thickBot="1" x14ac:dyDescent="0.3">
      <c r="B411" s="1091" t="s">
        <v>179</v>
      </c>
      <c r="C411" s="1092"/>
      <c r="D411" s="1092"/>
      <c r="E411" s="1092"/>
      <c r="F411" s="1092"/>
      <c r="G411" s="1092"/>
      <c r="H411" s="1092"/>
      <c r="I411" s="1092"/>
      <c r="J411" s="1092"/>
      <c r="K411" s="1092"/>
      <c r="L411" s="1092"/>
      <c r="M411" s="1092"/>
      <c r="N411" s="1093"/>
    </row>
    <row r="413" spans="2:17" ht="75" x14ac:dyDescent="0.25">
      <c r="B413" s="78" t="s">
        <v>111</v>
      </c>
      <c r="C413" s="78" t="s">
        <v>112</v>
      </c>
      <c r="D413" s="78" t="s">
        <v>113</v>
      </c>
      <c r="E413" s="78" t="s">
        <v>114</v>
      </c>
      <c r="F413" s="78" t="s">
        <v>115</v>
      </c>
      <c r="G413" s="78" t="s">
        <v>116</v>
      </c>
      <c r="H413" s="78" t="s">
        <v>117</v>
      </c>
      <c r="I413" s="78" t="s">
        <v>118</v>
      </c>
      <c r="J413" s="1084" t="s">
        <v>119</v>
      </c>
      <c r="K413" s="1085"/>
      <c r="L413" s="1086"/>
      <c r="M413" s="78" t="s">
        <v>120</v>
      </c>
      <c r="N413" s="78" t="s">
        <v>121</v>
      </c>
      <c r="O413" s="78" t="s">
        <v>122</v>
      </c>
      <c r="P413" s="1084" t="s">
        <v>97</v>
      </c>
      <c r="Q413" s="1086"/>
    </row>
    <row r="414" spans="2:17" ht="30" x14ac:dyDescent="0.25">
      <c r="B414" s="85" t="s">
        <v>180</v>
      </c>
      <c r="C414" s="85">
        <v>1</v>
      </c>
      <c r="D414" s="85" t="s">
        <v>2884</v>
      </c>
      <c r="E414" s="85">
        <v>1040500147</v>
      </c>
      <c r="F414" s="85" t="s">
        <v>131</v>
      </c>
      <c r="G414" s="85" t="s">
        <v>415</v>
      </c>
      <c r="H414" s="81" t="s">
        <v>2885</v>
      </c>
      <c r="I414" s="82" t="s">
        <v>54</v>
      </c>
      <c r="J414" s="86" t="s">
        <v>2761</v>
      </c>
      <c r="K414" s="87" t="s">
        <v>1291</v>
      </c>
      <c r="L414" s="84" t="s">
        <v>262</v>
      </c>
      <c r="M414" s="41" t="s">
        <v>21</v>
      </c>
      <c r="N414" s="41" t="s">
        <v>22</v>
      </c>
      <c r="O414" s="41" t="s">
        <v>21</v>
      </c>
      <c r="P414" s="994"/>
      <c r="Q414" s="996"/>
    </row>
    <row r="415" spans="2:17" ht="60" x14ac:dyDescent="0.25">
      <c r="B415" s="85" t="s">
        <v>214</v>
      </c>
      <c r="C415" s="85">
        <v>1</v>
      </c>
      <c r="D415" s="85" t="s">
        <v>2886</v>
      </c>
      <c r="E415" s="85">
        <v>1038116148</v>
      </c>
      <c r="F415" s="85" t="s">
        <v>2887</v>
      </c>
      <c r="G415" s="85" t="s">
        <v>2844</v>
      </c>
      <c r="H415" s="81" t="s">
        <v>2845</v>
      </c>
      <c r="I415" s="82" t="s">
        <v>54</v>
      </c>
      <c r="J415" s="86" t="s">
        <v>2761</v>
      </c>
      <c r="K415" s="87" t="s">
        <v>2512</v>
      </c>
      <c r="L415" s="84" t="s">
        <v>262</v>
      </c>
      <c r="M415" s="41" t="s">
        <v>21</v>
      </c>
      <c r="N415" s="41" t="s">
        <v>21</v>
      </c>
      <c r="O415" s="41" t="s">
        <v>21</v>
      </c>
      <c r="P415" s="994"/>
      <c r="Q415" s="996"/>
    </row>
    <row r="416" spans="2:17" ht="30" x14ac:dyDescent="0.25">
      <c r="B416" s="85" t="s">
        <v>208</v>
      </c>
      <c r="C416" s="85">
        <v>1</v>
      </c>
      <c r="D416" s="85" t="s">
        <v>2793</v>
      </c>
      <c r="E416" s="85">
        <v>43548852</v>
      </c>
      <c r="F416" s="85" t="s">
        <v>206</v>
      </c>
      <c r="G416" s="85" t="s">
        <v>738</v>
      </c>
      <c r="H416" s="81" t="s">
        <v>2794</v>
      </c>
      <c r="I416" s="82">
        <v>84891</v>
      </c>
      <c r="J416" s="86" t="s">
        <v>2761</v>
      </c>
      <c r="K416" s="87" t="s">
        <v>2795</v>
      </c>
      <c r="L416" s="84" t="s">
        <v>2796</v>
      </c>
      <c r="M416" s="41" t="s">
        <v>21</v>
      </c>
      <c r="N416" s="41" t="s">
        <v>21</v>
      </c>
      <c r="O416" s="41" t="s">
        <v>21</v>
      </c>
      <c r="P416" s="994"/>
      <c r="Q416" s="996"/>
    </row>
    <row r="419" spans="2:7" ht="15.75" thickBot="1" x14ac:dyDescent="0.3"/>
    <row r="420" spans="2:7" ht="30" x14ac:dyDescent="0.25">
      <c r="B420" s="42" t="s">
        <v>20</v>
      </c>
      <c r="C420" s="42" t="s">
        <v>173</v>
      </c>
      <c r="D420" s="78" t="s">
        <v>174</v>
      </c>
      <c r="E420" s="42" t="s">
        <v>30</v>
      </c>
      <c r="F420" s="91" t="s">
        <v>194</v>
      </c>
      <c r="G420" s="96"/>
    </row>
    <row r="421" spans="2:7" ht="108" x14ac:dyDescent="0.2">
      <c r="B421" s="1097" t="s">
        <v>195</v>
      </c>
      <c r="C421" s="97" t="s">
        <v>196</v>
      </c>
      <c r="D421" s="668">
        <v>25</v>
      </c>
      <c r="E421" s="668">
        <v>25</v>
      </c>
      <c r="F421" s="1098">
        <f>+E421+E422+E423</f>
        <v>60</v>
      </c>
      <c r="G421" s="98"/>
    </row>
    <row r="422" spans="2:7" ht="96" x14ac:dyDescent="0.2">
      <c r="B422" s="1097"/>
      <c r="C422" s="97" t="s">
        <v>197</v>
      </c>
      <c r="D422" s="675">
        <v>25</v>
      </c>
      <c r="E422" s="668">
        <v>25</v>
      </c>
      <c r="F422" s="1099"/>
      <c r="G422" s="98"/>
    </row>
    <row r="423" spans="2:7" ht="60" x14ac:dyDescent="0.2">
      <c r="B423" s="1097"/>
      <c r="C423" s="97" t="s">
        <v>198</v>
      </c>
      <c r="D423" s="668">
        <v>10</v>
      </c>
      <c r="E423" s="668">
        <v>10</v>
      </c>
      <c r="F423" s="1100"/>
      <c r="G423" s="98"/>
    </row>
    <row r="424" spans="2:7" x14ac:dyDescent="0.25">
      <c r="C424"/>
    </row>
    <row r="427" spans="2:7" x14ac:dyDescent="0.25">
      <c r="B427" s="39" t="s">
        <v>199</v>
      </c>
    </row>
    <row r="430" spans="2:7" x14ac:dyDescent="0.25">
      <c r="B430" s="40" t="s">
        <v>20</v>
      </c>
      <c r="C430" s="40" t="s">
        <v>29</v>
      </c>
      <c r="D430" s="42" t="s">
        <v>30</v>
      </c>
      <c r="E430" s="42" t="s">
        <v>31</v>
      </c>
    </row>
    <row r="431" spans="2:7" ht="28.5" x14ac:dyDescent="0.25">
      <c r="B431" s="43" t="s">
        <v>200</v>
      </c>
      <c r="C431" s="697">
        <v>40</v>
      </c>
      <c r="D431" s="74">
        <v>0</v>
      </c>
      <c r="E431" s="1081">
        <v>60</v>
      </c>
    </row>
    <row r="432" spans="2:7" ht="42.75" x14ac:dyDescent="0.25">
      <c r="B432" s="43" t="s">
        <v>201</v>
      </c>
      <c r="C432" s="44">
        <v>60</v>
      </c>
      <c r="D432" s="668">
        <f>+F421</f>
        <v>60</v>
      </c>
      <c r="E432" s="1082"/>
    </row>
  </sheetData>
  <mergeCells count="152">
    <mergeCell ref="E431:E432"/>
    <mergeCell ref="J413:L413"/>
    <mergeCell ref="P413:Q413"/>
    <mergeCell ref="P414:Q414"/>
    <mergeCell ref="P415:Q415"/>
    <mergeCell ref="P416:Q416"/>
    <mergeCell ref="B421:B423"/>
    <mergeCell ref="F421:F423"/>
    <mergeCell ref="D385:E385"/>
    <mergeCell ref="D386:E386"/>
    <mergeCell ref="B389:P389"/>
    <mergeCell ref="B392:N392"/>
    <mergeCell ref="E406:E408"/>
    <mergeCell ref="B411:N411"/>
    <mergeCell ref="P375:Q375"/>
    <mergeCell ref="P376:Q376"/>
    <mergeCell ref="P377:Q377"/>
    <mergeCell ref="P378:Q378"/>
    <mergeCell ref="P379:Q379"/>
    <mergeCell ref="B382:N382"/>
    <mergeCell ref="P369:Q369"/>
    <mergeCell ref="P370:Q370"/>
    <mergeCell ref="P371:Q371"/>
    <mergeCell ref="P372:Q372"/>
    <mergeCell ref="P373:Q373"/>
    <mergeCell ref="P374:Q374"/>
    <mergeCell ref="O355:P355"/>
    <mergeCell ref="O356:P356"/>
    <mergeCell ref="O357:P357"/>
    <mergeCell ref="B363:N363"/>
    <mergeCell ref="J368:L368"/>
    <mergeCell ref="P368:Q368"/>
    <mergeCell ref="C346:N346"/>
    <mergeCell ref="B348:N348"/>
    <mergeCell ref="O351:P351"/>
    <mergeCell ref="O352:P352"/>
    <mergeCell ref="O353:P353"/>
    <mergeCell ref="O354:P354"/>
    <mergeCell ref="B301:C308"/>
    <mergeCell ref="B309:C309"/>
    <mergeCell ref="E327:E328"/>
    <mergeCell ref="M332:N332"/>
    <mergeCell ref="B342:B343"/>
    <mergeCell ref="C342:C343"/>
    <mergeCell ref="D342:E342"/>
    <mergeCell ref="B291:P291"/>
    <mergeCell ref="C293:N293"/>
    <mergeCell ref="C294:N294"/>
    <mergeCell ref="C295:N295"/>
    <mergeCell ref="C296:N296"/>
    <mergeCell ref="C297:E297"/>
    <mergeCell ref="P268:Q268"/>
    <mergeCell ref="P269:Q269"/>
    <mergeCell ref="B274:B276"/>
    <mergeCell ref="F274:F276"/>
    <mergeCell ref="E284:E285"/>
    <mergeCell ref="B289:P289"/>
    <mergeCell ref="B245:N245"/>
    <mergeCell ref="E259:E261"/>
    <mergeCell ref="B264:N264"/>
    <mergeCell ref="J266:L266"/>
    <mergeCell ref="P266:Q266"/>
    <mergeCell ref="P267:Q267"/>
    <mergeCell ref="P231:Q231"/>
    <mergeCell ref="P232:Q232"/>
    <mergeCell ref="B235:N235"/>
    <mergeCell ref="D238:E238"/>
    <mergeCell ref="D239:E239"/>
    <mergeCell ref="B242:P242"/>
    <mergeCell ref="P225:Q225"/>
    <mergeCell ref="P226:Q226"/>
    <mergeCell ref="P227:Q227"/>
    <mergeCell ref="P228:Q228"/>
    <mergeCell ref="P229:Q229"/>
    <mergeCell ref="P230:Q230"/>
    <mergeCell ref="O210:P210"/>
    <mergeCell ref="O211:P211"/>
    <mergeCell ref="O212:P212"/>
    <mergeCell ref="O213:P213"/>
    <mergeCell ref="B219:N219"/>
    <mergeCell ref="J224:L224"/>
    <mergeCell ref="P224:Q224"/>
    <mergeCell ref="C201:N201"/>
    <mergeCell ref="B203:N203"/>
    <mergeCell ref="O206:P206"/>
    <mergeCell ref="O207:P207"/>
    <mergeCell ref="O208:P208"/>
    <mergeCell ref="O209:P209"/>
    <mergeCell ref="B157:C164"/>
    <mergeCell ref="B165:C165"/>
    <mergeCell ref="E183:E184"/>
    <mergeCell ref="M188:N188"/>
    <mergeCell ref="B197:B198"/>
    <mergeCell ref="C197:C198"/>
    <mergeCell ref="D197:E197"/>
    <mergeCell ref="B147:P147"/>
    <mergeCell ref="C149:N149"/>
    <mergeCell ref="C150:N150"/>
    <mergeCell ref="C151:N151"/>
    <mergeCell ref="C152:N152"/>
    <mergeCell ref="C153:E153"/>
    <mergeCell ref="P124:Q124"/>
    <mergeCell ref="P125:Q125"/>
    <mergeCell ref="B129:B131"/>
    <mergeCell ref="F129:F131"/>
    <mergeCell ref="E139:E140"/>
    <mergeCell ref="B145:P145"/>
    <mergeCell ref="B103:N103"/>
    <mergeCell ref="E115:E117"/>
    <mergeCell ref="B120:N120"/>
    <mergeCell ref="J122:L122"/>
    <mergeCell ref="P122:Q122"/>
    <mergeCell ref="P123:Q123"/>
    <mergeCell ref="P89:Q89"/>
    <mergeCell ref="P90:Q90"/>
    <mergeCell ref="B93:N93"/>
    <mergeCell ref="D96:E96"/>
    <mergeCell ref="D97:E97"/>
    <mergeCell ref="B100:P100"/>
    <mergeCell ref="P83:Q83"/>
    <mergeCell ref="P84:Q84"/>
    <mergeCell ref="P85:Q85"/>
    <mergeCell ref="P86:Q86"/>
    <mergeCell ref="P87:Q87"/>
    <mergeCell ref="P88:Q88"/>
    <mergeCell ref="O68:P68"/>
    <mergeCell ref="O69:P69"/>
    <mergeCell ref="O70:P70"/>
    <mergeCell ref="O71:P71"/>
    <mergeCell ref="B77:N77"/>
    <mergeCell ref="J82:L82"/>
    <mergeCell ref="P82:Q82"/>
    <mergeCell ref="C59:N59"/>
    <mergeCell ref="B61:N61"/>
    <mergeCell ref="O64:P64"/>
    <mergeCell ref="O65:P65"/>
    <mergeCell ref="O66:P66"/>
    <mergeCell ref="O67:P67"/>
    <mergeCell ref="C10:E10"/>
    <mergeCell ref="B14:C21"/>
    <mergeCell ref="B22:C22"/>
    <mergeCell ref="E40:E41"/>
    <mergeCell ref="M45:N45"/>
    <mergeCell ref="B55:B56"/>
    <mergeCell ref="C55:C56"/>
    <mergeCell ref="D55:E55"/>
    <mergeCell ref="B2:P2"/>
    <mergeCell ref="B4:P4"/>
    <mergeCell ref="C6:N6"/>
    <mergeCell ref="C7:N7"/>
    <mergeCell ref="C8:N8"/>
    <mergeCell ref="C9:N9"/>
  </mergeCells>
  <dataValidations count="2">
    <dataValidation type="decimal" allowBlank="1" showInputMessage="1" showErrorMessage="1" sqref="WVH983056 WLL983056 C65552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088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24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60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696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32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68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04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40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76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12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48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1984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20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56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67:A187 A311:A331">
      <formula1>"1,2,3,4,5"</formula1>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EVALUACIÓN FINANCIERA DEF.</vt:lpstr>
      <vt:lpstr>EVALUACIÓN JURÍDICA DEF. </vt:lpstr>
      <vt:lpstr>TECNICA ESE SAN JUAN DE DIOS</vt:lpstr>
      <vt:lpstr>TECNICA ESE SAN JOAQUIN</vt:lpstr>
      <vt:lpstr>TECNICA ESCUELAS PIAS</vt:lpstr>
      <vt:lpstr>TECNICA SOFIA</vt:lpstr>
      <vt:lpstr>TECNICA EDU SIN FRONTERAS</vt:lpstr>
      <vt:lpstr>TECNICA SERVIRED</vt:lpstr>
      <vt:lpstr> TECNICAG PECAS</vt:lpstr>
      <vt:lpstr>TECNICA PAN</vt:lpstr>
      <vt:lpstr>TECNICA MONTFORT</vt:lpstr>
      <vt:lpstr>TECNICA LOGROS</vt:lpstr>
      <vt:lpstr>TECNICA LAS AMERICAS</vt:lpstr>
      <vt:lpstr>TECNICA JESUS AMIGO</vt:lpstr>
      <vt:lpstr>TECNICA HUELLAS</vt:lpstr>
      <vt:lpstr>TECNICA GOLONDRINAS</vt:lpstr>
      <vt:lpstr>TECNICA FUTURO BRILLANTE</vt:lpstr>
      <vt:lpstr>TECNICA FUNCOESP</vt:lpstr>
      <vt:lpstr>TECNICA FAN</vt:lpstr>
      <vt:lpstr>TECNICA ESPARRO</vt:lpstr>
      <vt:lpstr>TECNICA CORPOLATINA</vt:lpstr>
      <vt:lpstr>TECNICA COREVIDA</vt:lpstr>
      <vt:lpstr>TECNICA COREDI</vt:lpstr>
      <vt:lpstr>TECNICA COOMULSAP</vt:lpstr>
      <vt:lpstr>TECNICA COOMEI</vt:lpstr>
      <vt:lpstr>TECNICA COOMACO</vt:lpstr>
      <vt:lpstr>TECNICA COMUNIQUEMONOS</vt:lpstr>
      <vt:lpstr>TECNICA CARLA CRISTINA</vt:lpstr>
      <vt:lpstr>TECNICA CAMPOS DE SIEMBRA</vt:lpstr>
      <vt:lpstr>TECNICA CAFE</vt:lpstr>
      <vt:lpstr>TECNICA BUCARELLY</vt:lpstr>
      <vt:lpstr>TECNICA BAMBI</vt:lpstr>
      <vt:lpstr>TECNICA ASUINFANCIA</vt:lpstr>
      <vt:lpstr>TECNICA ALMA ALEGRE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Andres Asprilla Cordoba</dc:creator>
  <cp:lastModifiedBy>MATC01</cp:lastModifiedBy>
  <dcterms:created xsi:type="dcterms:W3CDTF">2014-12-11T03:54:34Z</dcterms:created>
  <dcterms:modified xsi:type="dcterms:W3CDTF">2017-11-13T04:08:44Z</dcterms:modified>
</cp:coreProperties>
</file>